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462E9FE0-AF4D-4E40-B0D9-13FFD0611C94}" xr6:coauthVersionLast="47" xr6:coauthVersionMax="47" xr10:uidLastSave="{00000000-0000-0000-0000-000000000000}"/>
  <bookViews>
    <workbookView xWindow="-110" yWindow="-110" windowWidth="19420" windowHeight="11760" tabRatio="860" firstSheet="3" activeTab="7"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Madison!$A$1:$AM$600</definedName>
    <definedName name="_xlnm._FilterDatabase" localSheetId="8" hidden="1">'OM-Elimination'!$A$1:$J$437</definedName>
    <definedName name="_xlnm._FilterDatabase" localSheetId="9" hidden="1">'OM-Points'!$A$1:$AA$492</definedName>
    <definedName name="_xlnm._FilterDatabase" localSheetId="6" hidden="1">'OM-Scratch'!$A$1:$J$447</definedName>
    <definedName name="_xlnm._FilterDatabase" localSheetId="7" hidden="1">'OM-Tempo'!$A$1:$AW$444</definedName>
    <definedName name="_xlnm._FilterDatabase" localSheetId="10" hidden="1">Riders!$C$1:$C$388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2" i="8"/>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3" i="4"/>
  <c r="K103" i="4"/>
  <c r="J104" i="4"/>
  <c r="K104" i="4"/>
  <c r="J105" i="4"/>
  <c r="K105" i="4"/>
  <c r="J106" i="4"/>
  <c r="K106" i="4"/>
  <c r="J107" i="4"/>
  <c r="K107" i="4"/>
  <c r="J108" i="4"/>
  <c r="K108" i="4"/>
  <c r="J109" i="4"/>
  <c r="K109" i="4"/>
  <c r="J110" i="4"/>
  <c r="K110" i="4"/>
  <c r="J111" i="4"/>
  <c r="K111" i="4"/>
  <c r="J112" i="4"/>
  <c r="K112" i="4"/>
  <c r="J113" i="4"/>
  <c r="K113" i="4"/>
  <c r="J114" i="4"/>
  <c r="K114" i="4"/>
  <c r="J115" i="4"/>
  <c r="K115" i="4"/>
  <c r="J116" i="4"/>
  <c r="K116" i="4"/>
  <c r="J117" i="4"/>
  <c r="K117" i="4"/>
  <c r="J118" i="4"/>
  <c r="K118" i="4"/>
  <c r="J119" i="4"/>
  <c r="K119" i="4"/>
  <c r="J120" i="4"/>
  <c r="K120" i="4"/>
  <c r="J121" i="4"/>
  <c r="K121" i="4"/>
  <c r="J122" i="4"/>
  <c r="K122" i="4"/>
  <c r="J123" i="4"/>
  <c r="K123" i="4"/>
  <c r="J124" i="4"/>
  <c r="K124"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38" i="4"/>
  <c r="K138" i="4"/>
  <c r="J139" i="4"/>
  <c r="K139" i="4"/>
  <c r="J140" i="4"/>
  <c r="K140" i="4"/>
  <c r="J141" i="4"/>
  <c r="K141" i="4"/>
  <c r="J142" i="4"/>
  <c r="K142" i="4"/>
  <c r="J143" i="4"/>
  <c r="K143" i="4"/>
  <c r="J144" i="4"/>
  <c r="K144" i="4"/>
  <c r="J145" i="4"/>
  <c r="K145" i="4"/>
  <c r="J146" i="4"/>
  <c r="K146" i="4"/>
  <c r="J147" i="4"/>
  <c r="K147" i="4"/>
  <c r="J148" i="4"/>
  <c r="K148" i="4"/>
  <c r="J149" i="4"/>
  <c r="K149" i="4"/>
  <c r="J150" i="4"/>
  <c r="K150" i="4"/>
  <c r="J151" i="4"/>
  <c r="K151" i="4"/>
  <c r="J152" i="4"/>
  <c r="K152" i="4"/>
  <c r="J153" i="4"/>
  <c r="K153" i="4"/>
  <c r="J154" i="4"/>
  <c r="K154" i="4"/>
  <c r="J155" i="4"/>
  <c r="K155" i="4"/>
  <c r="J156" i="4"/>
  <c r="K156" i="4"/>
  <c r="J157" i="4"/>
  <c r="K157" i="4"/>
  <c r="J158" i="4"/>
  <c r="K158" i="4"/>
  <c r="J159" i="4"/>
  <c r="K159" i="4"/>
  <c r="J160" i="4"/>
  <c r="K160" i="4"/>
  <c r="J161" i="4"/>
  <c r="K161" i="4"/>
  <c r="J162" i="4"/>
  <c r="K162" i="4"/>
  <c r="J163" i="4"/>
  <c r="K163" i="4"/>
  <c r="J164" i="4"/>
  <c r="K164" i="4"/>
  <c r="J165" i="4"/>
  <c r="K165" i="4"/>
  <c r="J166" i="4"/>
  <c r="K166" i="4"/>
  <c r="J167" i="4"/>
  <c r="K167" i="4"/>
  <c r="J168" i="4"/>
  <c r="K168" i="4"/>
  <c r="J169" i="4"/>
  <c r="K169" i="4"/>
  <c r="J170" i="4"/>
  <c r="K170" i="4"/>
  <c r="J171" i="4"/>
  <c r="K171" i="4"/>
  <c r="J172" i="4"/>
  <c r="K172" i="4"/>
  <c r="J173" i="4"/>
  <c r="K173" i="4"/>
  <c r="J174" i="4"/>
  <c r="K174" i="4"/>
  <c r="J175" i="4"/>
  <c r="K175" i="4"/>
  <c r="J176" i="4"/>
  <c r="K176" i="4"/>
  <c r="J177" i="4"/>
  <c r="K177" i="4"/>
  <c r="J178" i="4"/>
  <c r="K178" i="4"/>
  <c r="J179" i="4"/>
  <c r="K179" i="4"/>
  <c r="J180" i="4"/>
  <c r="K180" i="4"/>
  <c r="J181" i="4"/>
  <c r="K181"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7" i="4"/>
  <c r="K227" i="4"/>
  <c r="J228" i="4"/>
  <c r="K228"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7" i="4"/>
  <c r="K267" i="4"/>
  <c r="J268" i="4"/>
  <c r="K268"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3" i="4"/>
  <c r="K3" i="4"/>
  <c r="J4" i="4"/>
  <c r="K4" i="4"/>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4" i="4"/>
  <c r="K34" i="4"/>
  <c r="J35" i="4"/>
  <c r="K35" i="4"/>
  <c r="J36" i="4"/>
  <c r="K36"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2" i="12"/>
  <c r="L132" i="12"/>
  <c r="M132" i="12"/>
  <c r="N132" i="12"/>
  <c r="K133" i="12"/>
  <c r="L133" i="12"/>
  <c r="M133" i="12"/>
  <c r="N133" i="12"/>
  <c r="K134" i="12"/>
  <c r="L134" i="12"/>
  <c r="M134" i="12"/>
  <c r="N134" i="12"/>
  <c r="K135" i="12"/>
  <c r="L135" i="12"/>
  <c r="M135" i="12"/>
  <c r="N135" i="12"/>
  <c r="K136" i="12"/>
  <c r="L136" i="12"/>
  <c r="M136" i="12"/>
  <c r="N136" i="12"/>
  <c r="K137" i="12"/>
  <c r="L137" i="12"/>
  <c r="M137" i="12"/>
  <c r="N137" i="12"/>
  <c r="K138" i="12"/>
  <c r="L138" i="12"/>
  <c r="M138" i="12"/>
  <c r="N138"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88" i="12"/>
  <c r="L88" i="12"/>
  <c r="M88" i="12"/>
  <c r="N88" i="12"/>
  <c r="K146" i="12"/>
  <c r="L146" i="12"/>
  <c r="M146" i="12"/>
  <c r="N146" i="12"/>
  <c r="K511" i="12"/>
  <c r="L511" i="12"/>
  <c r="M511" i="12"/>
  <c r="N511"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56" i="12"/>
  <c r="L156" i="12"/>
  <c r="M156" i="12"/>
  <c r="N156" i="12"/>
  <c r="K408" i="12"/>
  <c r="L408" i="12"/>
  <c r="M408" i="12"/>
  <c r="N408" i="12"/>
  <c r="K158" i="12"/>
  <c r="L158" i="12"/>
  <c r="M158" i="12"/>
  <c r="N158" i="12"/>
  <c r="K159" i="12"/>
  <c r="L159" i="12"/>
  <c r="M159" i="12"/>
  <c r="N159" i="12"/>
  <c r="K13" i="12"/>
  <c r="L13" i="12"/>
  <c r="M13" i="12"/>
  <c r="N13" i="12"/>
  <c r="K161" i="12"/>
  <c r="L161" i="12"/>
  <c r="M161" i="12"/>
  <c r="N161" i="12"/>
  <c r="K162" i="12"/>
  <c r="L162" i="12"/>
  <c r="M162" i="12"/>
  <c r="N162" i="12"/>
  <c r="K163" i="12"/>
  <c r="L163" i="12"/>
  <c r="M163" i="12"/>
  <c r="N163" i="12"/>
  <c r="K164" i="12"/>
  <c r="L164" i="12"/>
  <c r="M164" i="12"/>
  <c r="N164" i="12"/>
  <c r="K165" i="12"/>
  <c r="L165" i="12"/>
  <c r="M165" i="12"/>
  <c r="N165" i="12"/>
  <c r="K40" i="12"/>
  <c r="L40" i="12"/>
  <c r="M40" i="12"/>
  <c r="N40" i="12"/>
  <c r="K167" i="12"/>
  <c r="L167" i="12"/>
  <c r="M167" i="12"/>
  <c r="N167" i="12"/>
  <c r="K171" i="12"/>
  <c r="L171" i="12"/>
  <c r="M171" i="12"/>
  <c r="N171" i="12"/>
  <c r="K358" i="12"/>
  <c r="L358" i="12"/>
  <c r="M358" i="12"/>
  <c r="N358" i="12"/>
  <c r="K170" i="12"/>
  <c r="L170" i="12"/>
  <c r="M170" i="12"/>
  <c r="N170" i="12"/>
  <c r="K175" i="12"/>
  <c r="L175" i="12"/>
  <c r="M175" i="12"/>
  <c r="N175" i="12"/>
  <c r="K369" i="12"/>
  <c r="L369" i="12"/>
  <c r="M369" i="12"/>
  <c r="N369" i="12"/>
  <c r="K173" i="12"/>
  <c r="L173" i="12"/>
  <c r="M173" i="12"/>
  <c r="N173" i="12"/>
  <c r="K174" i="12"/>
  <c r="L174" i="12"/>
  <c r="M174" i="12"/>
  <c r="N174" i="12"/>
  <c r="K185" i="12"/>
  <c r="L185" i="12"/>
  <c r="M185" i="12"/>
  <c r="N185" i="12"/>
  <c r="K176" i="12"/>
  <c r="L176" i="12"/>
  <c r="M176" i="12"/>
  <c r="N176" i="12"/>
  <c r="K377" i="12"/>
  <c r="L377" i="12"/>
  <c r="M377" i="12"/>
  <c r="N377" i="12"/>
  <c r="K178" i="12"/>
  <c r="L178" i="12"/>
  <c r="M178" i="12"/>
  <c r="N178" i="12"/>
  <c r="K239" i="12"/>
  <c r="L239" i="12"/>
  <c r="M239" i="12"/>
  <c r="N239" i="12"/>
  <c r="K180" i="12"/>
  <c r="L180" i="12"/>
  <c r="M180" i="12"/>
  <c r="N180" i="12"/>
  <c r="K181" i="12"/>
  <c r="L181" i="12"/>
  <c r="M181" i="12"/>
  <c r="N181" i="12"/>
  <c r="K182" i="12"/>
  <c r="L182" i="12"/>
  <c r="M182" i="12"/>
  <c r="N182" i="12"/>
  <c r="K355" i="12"/>
  <c r="L355" i="12"/>
  <c r="M355" i="12"/>
  <c r="N355" i="12"/>
  <c r="K184" i="12"/>
  <c r="L184" i="12"/>
  <c r="M184" i="12"/>
  <c r="N184" i="12"/>
  <c r="K188" i="12"/>
  <c r="L188" i="12"/>
  <c r="M188" i="12"/>
  <c r="N188" i="12"/>
  <c r="K326" i="12"/>
  <c r="L326" i="12"/>
  <c r="M326" i="12"/>
  <c r="N326" i="12"/>
  <c r="K187" i="12"/>
  <c r="L187" i="12"/>
  <c r="M187" i="12"/>
  <c r="N187" i="12"/>
  <c r="K200" i="12"/>
  <c r="L200" i="12"/>
  <c r="M200" i="12"/>
  <c r="N200" i="12"/>
  <c r="K361" i="12"/>
  <c r="L361" i="12"/>
  <c r="M361" i="12"/>
  <c r="N361" i="12"/>
  <c r="K327" i="12"/>
  <c r="L327" i="12"/>
  <c r="M327" i="12"/>
  <c r="N327" i="12"/>
  <c r="K191" i="12"/>
  <c r="L191" i="12"/>
  <c r="M191" i="12"/>
  <c r="N191" i="12"/>
  <c r="K192" i="12"/>
  <c r="L192" i="12"/>
  <c r="M192" i="12"/>
  <c r="N192" i="12"/>
  <c r="K244" i="12"/>
  <c r="L244" i="12"/>
  <c r="M244" i="12"/>
  <c r="N244" i="12"/>
  <c r="K194" i="12"/>
  <c r="L194" i="12"/>
  <c r="M194" i="12"/>
  <c r="N194" i="12"/>
  <c r="K195" i="12"/>
  <c r="L195" i="12"/>
  <c r="M195" i="12"/>
  <c r="N195" i="12"/>
  <c r="K246" i="12"/>
  <c r="L246" i="12"/>
  <c r="M246" i="12"/>
  <c r="N246" i="12"/>
  <c r="K376" i="12"/>
  <c r="L376" i="12"/>
  <c r="M376" i="12"/>
  <c r="N376" i="12"/>
  <c r="K198" i="12"/>
  <c r="L198" i="12"/>
  <c r="M198" i="12"/>
  <c r="N198" i="12"/>
  <c r="K199" i="12"/>
  <c r="L199" i="12"/>
  <c r="M199" i="12"/>
  <c r="N199" i="12"/>
  <c r="K219" i="12"/>
  <c r="L219" i="12"/>
  <c r="M219" i="12"/>
  <c r="N219" i="12"/>
  <c r="K201" i="12"/>
  <c r="L201" i="12"/>
  <c r="M201" i="12"/>
  <c r="N201" i="12"/>
  <c r="K367" i="12"/>
  <c r="L367" i="12"/>
  <c r="M367" i="12"/>
  <c r="N367" i="12"/>
  <c r="K203" i="12"/>
  <c r="L203" i="12"/>
  <c r="M203" i="12"/>
  <c r="N203" i="12"/>
  <c r="K204" i="12"/>
  <c r="L204" i="12"/>
  <c r="M204" i="12"/>
  <c r="N204" i="12"/>
  <c r="K205" i="12"/>
  <c r="L205" i="12"/>
  <c r="M205" i="12"/>
  <c r="N205" i="12"/>
  <c r="K117" i="12"/>
  <c r="L117" i="12"/>
  <c r="M117" i="12"/>
  <c r="N117" i="12"/>
  <c r="K207" i="12"/>
  <c r="L207" i="12"/>
  <c r="M207" i="12"/>
  <c r="N207" i="12"/>
  <c r="K208" i="12"/>
  <c r="L208" i="12"/>
  <c r="M208" i="12"/>
  <c r="N208" i="12"/>
  <c r="K209" i="12"/>
  <c r="L209" i="12"/>
  <c r="M209" i="12"/>
  <c r="N209" i="12"/>
  <c r="K210" i="12"/>
  <c r="L210" i="12"/>
  <c r="M210" i="12"/>
  <c r="N210" i="12"/>
  <c r="K211" i="12"/>
  <c r="L211" i="12"/>
  <c r="M211" i="12"/>
  <c r="N211" i="12"/>
  <c r="K212" i="12"/>
  <c r="L212" i="12"/>
  <c r="M212" i="12"/>
  <c r="N212" i="12"/>
  <c r="K213" i="12"/>
  <c r="L213" i="12"/>
  <c r="M213" i="12"/>
  <c r="N213" i="12"/>
  <c r="K169" i="12"/>
  <c r="L169" i="12"/>
  <c r="M169" i="12"/>
  <c r="N169" i="12"/>
  <c r="K215" i="12"/>
  <c r="L215" i="12"/>
  <c r="M215" i="12"/>
  <c r="N215" i="12"/>
  <c r="K216" i="12"/>
  <c r="L216" i="12"/>
  <c r="M216" i="12"/>
  <c r="N216" i="12"/>
  <c r="K217" i="12"/>
  <c r="L217" i="12"/>
  <c r="M217" i="12"/>
  <c r="N217" i="12"/>
  <c r="K172" i="12"/>
  <c r="L172" i="12"/>
  <c r="M172" i="12"/>
  <c r="N172" i="12"/>
  <c r="K222" i="12"/>
  <c r="L222" i="12"/>
  <c r="M222" i="12"/>
  <c r="N222" i="12"/>
  <c r="K220" i="12"/>
  <c r="L220" i="12"/>
  <c r="M220" i="12"/>
  <c r="N220" i="12"/>
  <c r="K221" i="12"/>
  <c r="L221" i="12"/>
  <c r="M221" i="12"/>
  <c r="N221" i="12"/>
  <c r="K311" i="12"/>
  <c r="L311" i="12"/>
  <c r="M311" i="12"/>
  <c r="N311" i="12"/>
  <c r="K223" i="12"/>
  <c r="L223" i="12"/>
  <c r="M223" i="12"/>
  <c r="N223" i="12"/>
  <c r="K224" i="12"/>
  <c r="L224" i="12"/>
  <c r="M224" i="12"/>
  <c r="N224" i="12"/>
  <c r="K282" i="12"/>
  <c r="L282" i="12"/>
  <c r="M282" i="12"/>
  <c r="N282" i="12"/>
  <c r="K226" i="12"/>
  <c r="L226" i="12"/>
  <c r="M226" i="12"/>
  <c r="N226" i="12"/>
  <c r="K227" i="12"/>
  <c r="L227" i="12"/>
  <c r="M227" i="12"/>
  <c r="N227" i="12"/>
  <c r="K228" i="12"/>
  <c r="L228" i="12"/>
  <c r="M228" i="12"/>
  <c r="N228" i="12"/>
  <c r="K431" i="12"/>
  <c r="L431" i="12"/>
  <c r="M431" i="12"/>
  <c r="N431" i="12"/>
  <c r="K177" i="12"/>
  <c r="L177" i="12"/>
  <c r="M177" i="12"/>
  <c r="N177" i="12"/>
  <c r="K231" i="12"/>
  <c r="L231" i="12"/>
  <c r="M231" i="12"/>
  <c r="N231" i="12"/>
  <c r="K400" i="12"/>
  <c r="L400" i="12"/>
  <c r="M400" i="12"/>
  <c r="N400"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179" i="12"/>
  <c r="L179" i="12"/>
  <c r="M179" i="12"/>
  <c r="N179" i="12"/>
  <c r="K445" i="12"/>
  <c r="L445" i="12"/>
  <c r="M445" i="12"/>
  <c r="N445" i="12"/>
  <c r="K241" i="12"/>
  <c r="L241" i="12"/>
  <c r="M241" i="12"/>
  <c r="N241" i="12"/>
  <c r="K242" i="12"/>
  <c r="L242" i="12"/>
  <c r="M242" i="12"/>
  <c r="N242" i="12"/>
  <c r="K243" i="12"/>
  <c r="L243" i="12"/>
  <c r="M243" i="12"/>
  <c r="N243" i="12"/>
  <c r="K285" i="12"/>
  <c r="L285" i="12"/>
  <c r="M285" i="12"/>
  <c r="N285" i="12"/>
  <c r="K245" i="12"/>
  <c r="L245" i="12"/>
  <c r="M245" i="12"/>
  <c r="N245" i="12"/>
  <c r="K286" i="12"/>
  <c r="L286" i="12"/>
  <c r="M286" i="12"/>
  <c r="N286" i="12"/>
  <c r="K247" i="12"/>
  <c r="L247" i="12"/>
  <c r="M247" i="12"/>
  <c r="N247" i="12"/>
  <c r="K248" i="12"/>
  <c r="L248" i="12"/>
  <c r="M248" i="12"/>
  <c r="N248" i="12"/>
  <c r="K450" i="12"/>
  <c r="L450" i="12"/>
  <c r="M450" i="12"/>
  <c r="N450" i="12"/>
  <c r="K250" i="12"/>
  <c r="L250" i="12"/>
  <c r="M250" i="12"/>
  <c r="N250" i="12"/>
  <c r="K251" i="12"/>
  <c r="L251" i="12"/>
  <c r="M251" i="12"/>
  <c r="N251" i="12"/>
  <c r="K252" i="12"/>
  <c r="L252" i="12"/>
  <c r="M252" i="12"/>
  <c r="N252" i="12"/>
  <c r="K253" i="12"/>
  <c r="L253" i="12"/>
  <c r="M253" i="12"/>
  <c r="N253" i="12"/>
  <c r="K254" i="12"/>
  <c r="L254" i="12"/>
  <c r="M254" i="12"/>
  <c r="N254" i="12"/>
  <c r="K416" i="12"/>
  <c r="L416" i="12"/>
  <c r="M416" i="12"/>
  <c r="N416"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387" i="12"/>
  <c r="L387" i="12"/>
  <c r="M387" i="12"/>
  <c r="N387" i="12"/>
  <c r="K265" i="12"/>
  <c r="L265" i="12"/>
  <c r="M265" i="12"/>
  <c r="N265" i="12"/>
  <c r="K266" i="12"/>
  <c r="L266" i="12"/>
  <c r="M266" i="12"/>
  <c r="N266" i="12"/>
  <c r="K267" i="12"/>
  <c r="L267" i="12"/>
  <c r="M267" i="12"/>
  <c r="N267" i="12"/>
  <c r="K183" i="12"/>
  <c r="L183" i="12"/>
  <c r="M183" i="12"/>
  <c r="N183" i="12"/>
  <c r="K269" i="12"/>
  <c r="L269" i="12"/>
  <c r="M269" i="12"/>
  <c r="N269" i="12"/>
  <c r="K270" i="12"/>
  <c r="L270" i="12"/>
  <c r="M270" i="12"/>
  <c r="N270" i="12"/>
  <c r="K271" i="12"/>
  <c r="L271" i="12"/>
  <c r="M271" i="12"/>
  <c r="N271" i="12"/>
  <c r="K272" i="12"/>
  <c r="L272" i="12"/>
  <c r="M272" i="12"/>
  <c r="N272" i="12"/>
  <c r="K273" i="12"/>
  <c r="L273" i="12"/>
  <c r="M273" i="12"/>
  <c r="N273" i="12"/>
  <c r="K274" i="12"/>
  <c r="L274" i="12"/>
  <c r="M274" i="12"/>
  <c r="N274" i="12"/>
  <c r="K275" i="12"/>
  <c r="L275" i="12"/>
  <c r="M275" i="12"/>
  <c r="N275" i="12"/>
  <c r="K189" i="12"/>
  <c r="L189" i="12"/>
  <c r="M189" i="12"/>
  <c r="N189" i="12"/>
  <c r="K277" i="12"/>
  <c r="L277" i="12"/>
  <c r="M277" i="12"/>
  <c r="N277" i="12"/>
  <c r="K278" i="12"/>
  <c r="L278" i="12"/>
  <c r="M278" i="12"/>
  <c r="N278" i="12"/>
  <c r="K279" i="12"/>
  <c r="L279" i="12"/>
  <c r="M279" i="12"/>
  <c r="N279" i="12"/>
  <c r="K396" i="12"/>
  <c r="L396" i="12"/>
  <c r="M396" i="12"/>
  <c r="N396" i="12"/>
  <c r="K281" i="12"/>
  <c r="L281" i="12"/>
  <c r="M281" i="12"/>
  <c r="N281" i="12"/>
  <c r="K399" i="12"/>
  <c r="L399" i="12"/>
  <c r="M399" i="12"/>
  <c r="N399" i="12"/>
  <c r="K283" i="12"/>
  <c r="L283" i="12"/>
  <c r="M283" i="12"/>
  <c r="N283" i="12"/>
  <c r="K284" i="12"/>
  <c r="L284" i="12"/>
  <c r="M284" i="12"/>
  <c r="N284" i="12"/>
  <c r="K193" i="12"/>
  <c r="L193" i="12"/>
  <c r="M193" i="12"/>
  <c r="N193" i="12"/>
  <c r="K422" i="12"/>
  <c r="L422" i="12"/>
  <c r="M422" i="12"/>
  <c r="N422"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5" i="12"/>
  <c r="L295" i="12"/>
  <c r="M295" i="12"/>
  <c r="N295" i="12"/>
  <c r="K296" i="12"/>
  <c r="L296" i="12"/>
  <c r="M296" i="12"/>
  <c r="N296" i="12"/>
  <c r="K297" i="12"/>
  <c r="L297" i="12"/>
  <c r="M297" i="12"/>
  <c r="N297" i="12"/>
  <c r="K298" i="12"/>
  <c r="L298" i="12"/>
  <c r="M298" i="12"/>
  <c r="N298" i="12"/>
  <c r="K249" i="12"/>
  <c r="L249" i="12"/>
  <c r="M249" i="12"/>
  <c r="N249" i="12"/>
  <c r="K300" i="12"/>
  <c r="L300" i="12"/>
  <c r="M300" i="12"/>
  <c r="N300" i="12"/>
  <c r="K406" i="12"/>
  <c r="L406" i="12"/>
  <c r="M406" i="12"/>
  <c r="N406" i="12"/>
  <c r="K302" i="12"/>
  <c r="L302" i="12"/>
  <c r="M302" i="12"/>
  <c r="N302" i="12"/>
  <c r="K255" i="12"/>
  <c r="L255" i="12"/>
  <c r="M255" i="12"/>
  <c r="N255" i="12"/>
  <c r="K502" i="12"/>
  <c r="L502" i="12"/>
  <c r="M502" i="12"/>
  <c r="N502" i="12"/>
  <c r="K305" i="12"/>
  <c r="L305" i="12"/>
  <c r="M305" i="12"/>
  <c r="N305" i="12"/>
  <c r="K306" i="12"/>
  <c r="L306" i="12"/>
  <c r="M306" i="12"/>
  <c r="N306" i="12"/>
  <c r="K196" i="12"/>
  <c r="L196" i="12"/>
  <c r="M196" i="12"/>
  <c r="N196" i="12"/>
  <c r="K147" i="12"/>
  <c r="L147" i="12"/>
  <c r="M147" i="12"/>
  <c r="N147" i="12"/>
  <c r="K309" i="12"/>
  <c r="L309" i="12"/>
  <c r="M309" i="12"/>
  <c r="N309" i="12"/>
  <c r="K310" i="12"/>
  <c r="L310" i="12"/>
  <c r="M310" i="12"/>
  <c r="N310" i="12"/>
  <c r="K433" i="12"/>
  <c r="L433" i="12"/>
  <c r="M433" i="12"/>
  <c r="N433" i="12"/>
  <c r="K312" i="12"/>
  <c r="L312" i="12"/>
  <c r="M312" i="12"/>
  <c r="N312" i="12"/>
  <c r="K313" i="12"/>
  <c r="L313" i="12"/>
  <c r="M313" i="12"/>
  <c r="N313" i="12"/>
  <c r="K457" i="12"/>
  <c r="L457" i="12"/>
  <c r="M457" i="12"/>
  <c r="N457" i="12"/>
  <c r="K315" i="12"/>
  <c r="L315" i="12"/>
  <c r="M315" i="12"/>
  <c r="N315" i="12"/>
  <c r="K316" i="12"/>
  <c r="L316" i="12"/>
  <c r="M316" i="12"/>
  <c r="N316" i="12"/>
  <c r="K317" i="12"/>
  <c r="L317" i="12"/>
  <c r="M317" i="12"/>
  <c r="N317" i="12"/>
  <c r="K318" i="12"/>
  <c r="L318" i="12"/>
  <c r="M318" i="12"/>
  <c r="N318" i="12"/>
  <c r="K319" i="12"/>
  <c r="L319" i="12"/>
  <c r="M319" i="12"/>
  <c r="N319" i="12"/>
  <c r="K435" i="12"/>
  <c r="L435" i="12"/>
  <c r="M435" i="12"/>
  <c r="N435" i="12"/>
  <c r="K459" i="12"/>
  <c r="L459" i="12"/>
  <c r="M459" i="12"/>
  <c r="N459" i="12"/>
  <c r="K160" i="12"/>
  <c r="L160" i="12"/>
  <c r="M160" i="12"/>
  <c r="N160" i="12"/>
  <c r="K323" i="12"/>
  <c r="L323" i="12"/>
  <c r="M323" i="12"/>
  <c r="N323" i="12"/>
  <c r="K197" i="12"/>
  <c r="L197" i="12"/>
  <c r="M197" i="12"/>
  <c r="N197" i="12"/>
  <c r="K325" i="12"/>
  <c r="L325" i="12"/>
  <c r="M325" i="12"/>
  <c r="N325" i="12"/>
  <c r="K206" i="12"/>
  <c r="L206" i="12"/>
  <c r="M206" i="12"/>
  <c r="N206" i="12"/>
  <c r="K166" i="12"/>
  <c r="L166" i="12"/>
  <c r="M166" i="12"/>
  <c r="N166" i="12"/>
  <c r="K439" i="12"/>
  <c r="L439" i="12"/>
  <c r="M439" i="12"/>
  <c r="N439" i="12"/>
  <c r="K329" i="12"/>
  <c r="L329" i="12"/>
  <c r="M329" i="12"/>
  <c r="N329" i="12"/>
  <c r="K301" i="12"/>
  <c r="L301" i="12"/>
  <c r="M301" i="12"/>
  <c r="N301" i="12"/>
  <c r="K331" i="12"/>
  <c r="L331" i="12"/>
  <c r="M331" i="12"/>
  <c r="N331" i="12"/>
  <c r="K332" i="12"/>
  <c r="L332" i="12"/>
  <c r="M332" i="12"/>
  <c r="N332" i="12"/>
  <c r="K333" i="12"/>
  <c r="L333" i="12"/>
  <c r="M333" i="12"/>
  <c r="N333" i="12"/>
  <c r="K334" i="12"/>
  <c r="L334" i="12"/>
  <c r="M334" i="12"/>
  <c r="N334" i="12"/>
  <c r="K461" i="12"/>
  <c r="L461" i="12"/>
  <c r="M461" i="12"/>
  <c r="N461"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469" i="12"/>
  <c r="L469" i="12"/>
  <c r="M469" i="12"/>
  <c r="N469" i="12"/>
  <c r="K344" i="12"/>
  <c r="L344" i="12"/>
  <c r="M344" i="12"/>
  <c r="N344" i="12"/>
  <c r="K345" i="12"/>
  <c r="L345" i="12"/>
  <c r="M345" i="12"/>
  <c r="N345" i="12"/>
  <c r="K346" i="12"/>
  <c r="L346" i="12"/>
  <c r="M346" i="12"/>
  <c r="N346" i="12"/>
  <c r="K347" i="12"/>
  <c r="L347" i="12"/>
  <c r="M347" i="12"/>
  <c r="N347" i="12"/>
  <c r="K348" i="12"/>
  <c r="L348" i="12"/>
  <c r="M348" i="12"/>
  <c r="N348" i="12"/>
  <c r="K304" i="12"/>
  <c r="L304" i="12"/>
  <c r="M304" i="12"/>
  <c r="N304" i="12"/>
  <c r="K350" i="12"/>
  <c r="L350" i="12"/>
  <c r="M350" i="12"/>
  <c r="N350" i="12"/>
  <c r="K308" i="12"/>
  <c r="L308" i="12"/>
  <c r="M308" i="12"/>
  <c r="N308" i="12"/>
  <c r="K352" i="12"/>
  <c r="L352" i="12"/>
  <c r="M352" i="12"/>
  <c r="N352" i="12"/>
  <c r="K353" i="12"/>
  <c r="L353" i="12"/>
  <c r="M353" i="12"/>
  <c r="N353" i="12"/>
  <c r="K354" i="12"/>
  <c r="L354" i="12"/>
  <c r="M354" i="12"/>
  <c r="N354" i="12"/>
  <c r="K322" i="12"/>
  <c r="L322" i="12"/>
  <c r="M322" i="12"/>
  <c r="N322" i="12"/>
  <c r="K356" i="12"/>
  <c r="L356" i="12"/>
  <c r="M356" i="12"/>
  <c r="N356" i="12"/>
  <c r="K357" i="12"/>
  <c r="L357" i="12"/>
  <c r="M357" i="12"/>
  <c r="N357" i="12"/>
  <c r="K487" i="12"/>
  <c r="L487" i="12"/>
  <c r="M487" i="12"/>
  <c r="N487" i="12"/>
  <c r="K359" i="12"/>
  <c r="L359" i="12"/>
  <c r="M359" i="12"/>
  <c r="N359" i="12"/>
  <c r="K360" i="12"/>
  <c r="L360" i="12"/>
  <c r="M360" i="12"/>
  <c r="N360" i="12"/>
  <c r="K214" i="12"/>
  <c r="L214" i="12"/>
  <c r="M214" i="12"/>
  <c r="N214" i="12"/>
  <c r="K362" i="12"/>
  <c r="L362" i="12"/>
  <c r="M362" i="12"/>
  <c r="N362" i="12"/>
  <c r="K363" i="12"/>
  <c r="L363" i="12"/>
  <c r="M363" i="12"/>
  <c r="N363" i="12"/>
  <c r="K364" i="12"/>
  <c r="L364" i="12"/>
  <c r="M364" i="12"/>
  <c r="N364" i="12"/>
  <c r="K365" i="12"/>
  <c r="L365" i="12"/>
  <c r="M365" i="12"/>
  <c r="N365" i="12"/>
  <c r="K366" i="12"/>
  <c r="L366" i="12"/>
  <c r="M366" i="12"/>
  <c r="N366" i="12"/>
  <c r="K299" i="12"/>
  <c r="L299" i="12"/>
  <c r="M299" i="12"/>
  <c r="N299" i="12"/>
  <c r="K368" i="12"/>
  <c r="L368" i="12"/>
  <c r="M368" i="12"/>
  <c r="N368" i="12"/>
  <c r="K349" i="12"/>
  <c r="L349" i="12"/>
  <c r="M349" i="12"/>
  <c r="N349" i="12"/>
  <c r="K370" i="12"/>
  <c r="L370" i="12"/>
  <c r="M370" i="12"/>
  <c r="N370" i="12"/>
  <c r="K371" i="12"/>
  <c r="L371" i="12"/>
  <c r="M371" i="12"/>
  <c r="N371" i="12"/>
  <c r="K372" i="12"/>
  <c r="L372" i="12"/>
  <c r="M372" i="12"/>
  <c r="N372" i="12"/>
  <c r="K373" i="12"/>
  <c r="L373" i="12"/>
  <c r="M373" i="12"/>
  <c r="N373" i="12"/>
  <c r="K374" i="12"/>
  <c r="L374" i="12"/>
  <c r="M374" i="12"/>
  <c r="N374" i="12"/>
  <c r="K375" i="12"/>
  <c r="L375" i="12"/>
  <c r="M375" i="12"/>
  <c r="N375" i="12"/>
  <c r="K330" i="12"/>
  <c r="L330" i="12"/>
  <c r="M330" i="12"/>
  <c r="N330" i="12"/>
  <c r="K471" i="12"/>
  <c r="L471" i="12"/>
  <c r="M471" i="12"/>
  <c r="N471" i="12"/>
  <c r="K335" i="12"/>
  <c r="L335" i="12"/>
  <c r="M335" i="12"/>
  <c r="N335" i="12"/>
  <c r="K379" i="12"/>
  <c r="L379" i="12"/>
  <c r="M379" i="12"/>
  <c r="N379" i="12"/>
  <c r="K380" i="12"/>
  <c r="L380" i="12"/>
  <c r="M380" i="12"/>
  <c r="N380" i="12"/>
  <c r="K381" i="12"/>
  <c r="L381" i="12"/>
  <c r="M381" i="12"/>
  <c r="N381" i="12"/>
  <c r="K388" i="12"/>
  <c r="L388" i="12"/>
  <c r="M388" i="12"/>
  <c r="N388" i="12"/>
  <c r="K383" i="12"/>
  <c r="L383" i="12"/>
  <c r="M383" i="12"/>
  <c r="N383" i="12"/>
  <c r="K307" i="12"/>
  <c r="L307" i="12"/>
  <c r="M307" i="12"/>
  <c r="N307" i="12"/>
  <c r="K385" i="12"/>
  <c r="L385" i="12"/>
  <c r="M385" i="12"/>
  <c r="N385" i="12"/>
  <c r="K386" i="12"/>
  <c r="L386" i="12"/>
  <c r="M386" i="12"/>
  <c r="N386" i="12"/>
  <c r="K218" i="12"/>
  <c r="L218" i="12"/>
  <c r="M218" i="12"/>
  <c r="N218" i="12"/>
  <c r="K492" i="12"/>
  <c r="L492" i="12"/>
  <c r="M492" i="12"/>
  <c r="N492"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82" i="12"/>
  <c r="L382" i="12"/>
  <c r="M382" i="12"/>
  <c r="N382" i="12"/>
  <c r="K101" i="12"/>
  <c r="L101" i="12"/>
  <c r="M101" i="12"/>
  <c r="N101" i="12"/>
  <c r="K30" i="12"/>
  <c r="L30" i="12"/>
  <c r="M30" i="12"/>
  <c r="N30" i="12"/>
  <c r="K452" i="12"/>
  <c r="L452" i="12"/>
  <c r="M452" i="12"/>
  <c r="N452" i="12"/>
  <c r="K343" i="12"/>
  <c r="L343" i="12"/>
  <c r="M343" i="12"/>
  <c r="N343" i="12"/>
  <c r="K225" i="12"/>
  <c r="L225" i="12"/>
  <c r="M225" i="12"/>
  <c r="N225" i="12"/>
  <c r="K506" i="12"/>
  <c r="L506" i="12"/>
  <c r="M506" i="12"/>
  <c r="N506" i="12"/>
  <c r="K402" i="12"/>
  <c r="L402" i="12"/>
  <c r="M402" i="12"/>
  <c r="N402" i="12"/>
  <c r="K403" i="12"/>
  <c r="L403" i="12"/>
  <c r="M403" i="12"/>
  <c r="N403" i="12"/>
  <c r="K404" i="12"/>
  <c r="L404" i="12"/>
  <c r="M404" i="12"/>
  <c r="N404" i="12"/>
  <c r="K314" i="12"/>
  <c r="L314" i="12"/>
  <c r="M314" i="12"/>
  <c r="N314" i="12"/>
  <c r="K395" i="12"/>
  <c r="L395" i="12"/>
  <c r="M395" i="12"/>
  <c r="N395" i="12"/>
  <c r="K407" i="12"/>
  <c r="L407" i="12"/>
  <c r="M407" i="12"/>
  <c r="N407" i="12"/>
  <c r="K401" i="12"/>
  <c r="L401" i="12"/>
  <c r="M401" i="12"/>
  <c r="N401" i="12"/>
  <c r="K409" i="12"/>
  <c r="L409" i="12"/>
  <c r="M409" i="12"/>
  <c r="N409" i="12"/>
  <c r="K321" i="12"/>
  <c r="L321" i="12"/>
  <c r="M321" i="12"/>
  <c r="N321" i="12"/>
  <c r="K411" i="12"/>
  <c r="L411" i="12"/>
  <c r="M411" i="12"/>
  <c r="N411" i="12"/>
  <c r="K412" i="12"/>
  <c r="L412" i="12"/>
  <c r="M412" i="12"/>
  <c r="N412" i="12"/>
  <c r="K413" i="12"/>
  <c r="L413" i="12"/>
  <c r="M413" i="12"/>
  <c r="N413" i="12"/>
  <c r="K145" i="12"/>
  <c r="L145" i="12"/>
  <c r="M145" i="12"/>
  <c r="N145" i="12"/>
  <c r="K320" i="12"/>
  <c r="L320" i="12"/>
  <c r="M320" i="12"/>
  <c r="N320" i="12"/>
  <c r="K303" i="12"/>
  <c r="L303" i="12"/>
  <c r="M303" i="12"/>
  <c r="N303" i="12"/>
  <c r="K417" i="12"/>
  <c r="L417" i="12"/>
  <c r="M417" i="12"/>
  <c r="N417" i="12"/>
  <c r="K418" i="12"/>
  <c r="L418" i="12"/>
  <c r="M418" i="12"/>
  <c r="N418" i="12"/>
  <c r="K419" i="12"/>
  <c r="L419" i="12"/>
  <c r="M419" i="12"/>
  <c r="N419" i="12"/>
  <c r="K420" i="12"/>
  <c r="L420" i="12"/>
  <c r="M420" i="12"/>
  <c r="N420" i="12"/>
  <c r="K421" i="12"/>
  <c r="L421" i="12"/>
  <c r="M421" i="12"/>
  <c r="N421" i="12"/>
  <c r="K280" i="12"/>
  <c r="L280" i="12"/>
  <c r="M280" i="12"/>
  <c r="N280"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29" i="12"/>
  <c r="L429" i="12"/>
  <c r="M429" i="12"/>
  <c r="N429" i="12"/>
  <c r="K430" i="12"/>
  <c r="L430" i="12"/>
  <c r="M430" i="12"/>
  <c r="N430" i="12"/>
  <c r="K324" i="12"/>
  <c r="L324" i="12"/>
  <c r="M324" i="12"/>
  <c r="N324" i="12"/>
  <c r="K432" i="12"/>
  <c r="L432" i="12"/>
  <c r="M432" i="12"/>
  <c r="N432" i="12"/>
  <c r="K157" i="12"/>
  <c r="L157" i="12"/>
  <c r="M157" i="12"/>
  <c r="N157" i="12"/>
  <c r="K434" i="12"/>
  <c r="L434" i="12"/>
  <c r="M434" i="12"/>
  <c r="N434" i="12"/>
  <c r="K328" i="12"/>
  <c r="L328" i="12"/>
  <c r="M328" i="12"/>
  <c r="N328" i="12"/>
  <c r="K436" i="12"/>
  <c r="L436" i="12"/>
  <c r="M436" i="12"/>
  <c r="N436" i="12"/>
  <c r="K437" i="12"/>
  <c r="L437" i="12"/>
  <c r="M437" i="12"/>
  <c r="N437" i="12"/>
  <c r="K438" i="12"/>
  <c r="L438" i="12"/>
  <c r="M438" i="12"/>
  <c r="N438" i="12"/>
  <c r="K168" i="12"/>
  <c r="L168" i="12"/>
  <c r="M168" i="12"/>
  <c r="N168" i="12"/>
  <c r="K264" i="12"/>
  <c r="L264" i="12"/>
  <c r="M264" i="12"/>
  <c r="N264" i="12"/>
  <c r="K441" i="12"/>
  <c r="L441" i="12"/>
  <c r="M441" i="12"/>
  <c r="N441" i="12"/>
  <c r="K473" i="12"/>
  <c r="L473" i="12"/>
  <c r="M473" i="12"/>
  <c r="N473" i="12"/>
  <c r="K443" i="12"/>
  <c r="L443" i="12"/>
  <c r="M443" i="12"/>
  <c r="N443" i="12"/>
  <c r="K444" i="12"/>
  <c r="L444" i="12"/>
  <c r="M444" i="12"/>
  <c r="N444" i="12"/>
  <c r="K229" i="12"/>
  <c r="L229" i="12"/>
  <c r="M229" i="12"/>
  <c r="N229" i="12"/>
  <c r="K446" i="12"/>
  <c r="L446" i="12"/>
  <c r="M446" i="12"/>
  <c r="N446" i="12"/>
  <c r="K447" i="12"/>
  <c r="L447" i="12"/>
  <c r="M447" i="12"/>
  <c r="N447" i="12"/>
  <c r="K448" i="12"/>
  <c r="L448" i="12"/>
  <c r="M448" i="12"/>
  <c r="N448" i="12"/>
  <c r="K449" i="12"/>
  <c r="L449" i="12"/>
  <c r="M449" i="12"/>
  <c r="N449" i="12"/>
  <c r="K472" i="12"/>
  <c r="L472" i="12"/>
  <c r="M472" i="12"/>
  <c r="N472" i="12"/>
  <c r="K451" i="12"/>
  <c r="L451" i="12"/>
  <c r="M451" i="12"/>
  <c r="N451" i="12"/>
  <c r="K240" i="12"/>
  <c r="L240" i="12"/>
  <c r="M240" i="12"/>
  <c r="N240" i="12"/>
  <c r="K453" i="12"/>
  <c r="L453" i="12"/>
  <c r="M453" i="12"/>
  <c r="N453" i="12"/>
  <c r="K454" i="12"/>
  <c r="L454" i="12"/>
  <c r="M454" i="12"/>
  <c r="N454" i="12"/>
  <c r="K455" i="12"/>
  <c r="L455" i="12"/>
  <c r="M455" i="12"/>
  <c r="N455" i="12"/>
  <c r="K485" i="12"/>
  <c r="L485" i="12"/>
  <c r="M485" i="12"/>
  <c r="N485" i="12"/>
  <c r="K268" i="12"/>
  <c r="L268" i="12"/>
  <c r="M268" i="12"/>
  <c r="N268" i="12"/>
  <c r="K458" i="12"/>
  <c r="L458" i="12"/>
  <c r="M458" i="12"/>
  <c r="N458" i="12"/>
  <c r="K276" i="12"/>
  <c r="L276" i="12"/>
  <c r="M276" i="12"/>
  <c r="N276" i="12"/>
  <c r="K460" i="12"/>
  <c r="L460" i="12"/>
  <c r="M460" i="12"/>
  <c r="N460" i="12"/>
  <c r="K496" i="12"/>
  <c r="L496" i="12"/>
  <c r="M496" i="12"/>
  <c r="N496"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05" i="12"/>
  <c r="L405" i="12"/>
  <c r="M405" i="12"/>
  <c r="N405" i="12"/>
  <c r="K470" i="12"/>
  <c r="L470" i="12"/>
  <c r="M470" i="12"/>
  <c r="N470" i="12"/>
  <c r="K398" i="12"/>
  <c r="L398" i="12"/>
  <c r="M398" i="12"/>
  <c r="N398" i="12"/>
  <c r="K499" i="12"/>
  <c r="L499" i="12"/>
  <c r="M499" i="12"/>
  <c r="N499" i="12"/>
  <c r="K410" i="12"/>
  <c r="L410" i="12"/>
  <c r="M410" i="12"/>
  <c r="N410" i="12"/>
  <c r="K474" i="12"/>
  <c r="L474" i="12"/>
  <c r="M474" i="12"/>
  <c r="N474" i="12"/>
  <c r="K475" i="12"/>
  <c r="L475" i="12"/>
  <c r="M475" i="12"/>
  <c r="N475" i="12"/>
  <c r="K476" i="12"/>
  <c r="L476" i="12"/>
  <c r="M476" i="12"/>
  <c r="N476" i="12"/>
  <c r="K477" i="12"/>
  <c r="L477" i="12"/>
  <c r="M477" i="12"/>
  <c r="N477" i="12"/>
  <c r="K478" i="12"/>
  <c r="L478" i="12"/>
  <c r="M478" i="12"/>
  <c r="N478" i="12"/>
  <c r="K479" i="12"/>
  <c r="L479" i="12"/>
  <c r="M479" i="12"/>
  <c r="N479" i="12"/>
  <c r="K480" i="12"/>
  <c r="L480" i="12"/>
  <c r="M480" i="12"/>
  <c r="N480" i="12"/>
  <c r="K481" i="12"/>
  <c r="L481" i="12"/>
  <c r="M481" i="12"/>
  <c r="N481" i="12"/>
  <c r="K482" i="12"/>
  <c r="L482" i="12"/>
  <c r="M482" i="12"/>
  <c r="N482" i="12"/>
  <c r="K483" i="12"/>
  <c r="L483" i="12"/>
  <c r="M483" i="12"/>
  <c r="N483" i="12"/>
  <c r="K484" i="12"/>
  <c r="L484" i="12"/>
  <c r="M484" i="12"/>
  <c r="N484" i="12"/>
  <c r="K440" i="12"/>
  <c r="L440" i="12"/>
  <c r="M440" i="12"/>
  <c r="N440" i="12"/>
  <c r="K486" i="12"/>
  <c r="L486" i="12"/>
  <c r="M486" i="12"/>
  <c r="N486" i="12"/>
  <c r="K230" i="12"/>
  <c r="L230" i="12"/>
  <c r="M230" i="12"/>
  <c r="N230" i="12"/>
  <c r="K488" i="12"/>
  <c r="L488" i="12"/>
  <c r="M488" i="12"/>
  <c r="N488" i="12"/>
  <c r="K489" i="12"/>
  <c r="L489" i="12"/>
  <c r="M489" i="12"/>
  <c r="N489" i="12"/>
  <c r="K490" i="12"/>
  <c r="L490" i="12"/>
  <c r="M490" i="12"/>
  <c r="N490" i="12"/>
  <c r="K491" i="12"/>
  <c r="L491" i="12"/>
  <c r="M491" i="12"/>
  <c r="N491" i="12"/>
  <c r="K414" i="12"/>
  <c r="L414" i="12"/>
  <c r="M414" i="12"/>
  <c r="N414" i="12"/>
  <c r="K493" i="12"/>
  <c r="L493" i="12"/>
  <c r="M493" i="12"/>
  <c r="N493" i="12"/>
  <c r="K494" i="12"/>
  <c r="L494" i="12"/>
  <c r="M494" i="12"/>
  <c r="N494" i="12"/>
  <c r="K495" i="12"/>
  <c r="L495" i="12"/>
  <c r="M495" i="12"/>
  <c r="N495" i="12"/>
  <c r="K508" i="12"/>
  <c r="L508" i="12"/>
  <c r="M508" i="12"/>
  <c r="N508" i="12"/>
  <c r="K497" i="12"/>
  <c r="L497" i="12"/>
  <c r="M497" i="12"/>
  <c r="N497" i="12"/>
  <c r="K498" i="12"/>
  <c r="L498" i="12"/>
  <c r="M498" i="12"/>
  <c r="N498" i="12"/>
  <c r="K397" i="12"/>
  <c r="L397" i="12"/>
  <c r="M397" i="12"/>
  <c r="N397" i="12"/>
  <c r="K500" i="12"/>
  <c r="L500" i="12"/>
  <c r="M500" i="12"/>
  <c r="N500" i="12"/>
  <c r="K501" i="12"/>
  <c r="L501" i="12"/>
  <c r="M501" i="12"/>
  <c r="N501" i="12"/>
  <c r="K509" i="12"/>
  <c r="L509" i="12"/>
  <c r="M509" i="12"/>
  <c r="N509" i="12"/>
  <c r="K503" i="12"/>
  <c r="L503" i="12"/>
  <c r="M503" i="12"/>
  <c r="N503" i="12"/>
  <c r="K504" i="12"/>
  <c r="L504" i="12"/>
  <c r="M504" i="12"/>
  <c r="N504" i="12"/>
  <c r="K505" i="12"/>
  <c r="L505" i="12"/>
  <c r="M505" i="12"/>
  <c r="N505" i="12"/>
  <c r="K415" i="12"/>
  <c r="L415" i="12"/>
  <c r="M415" i="12"/>
  <c r="N415" i="12"/>
  <c r="K507" i="12"/>
  <c r="L507" i="12"/>
  <c r="M507" i="12"/>
  <c r="N507" i="12"/>
  <c r="K232" i="12"/>
  <c r="L232" i="12"/>
  <c r="M232" i="12"/>
  <c r="N232" i="12"/>
  <c r="K442" i="12"/>
  <c r="L442" i="12"/>
  <c r="M442" i="12"/>
  <c r="N442" i="12"/>
  <c r="K510" i="12"/>
  <c r="L510" i="12"/>
  <c r="M510" i="12"/>
  <c r="N510" i="12"/>
  <c r="K456" i="12"/>
  <c r="L456" i="12"/>
  <c r="M456" i="12"/>
  <c r="N456"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378" i="12"/>
  <c r="L378" i="12"/>
  <c r="M378" i="12"/>
  <c r="N378"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50" i="12"/>
  <c r="L50" i="12"/>
  <c r="M50" i="12"/>
  <c r="N5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384" i="12"/>
  <c r="L384" i="12"/>
  <c r="M384" i="12"/>
  <c r="N384" i="12"/>
  <c r="K41" i="12"/>
  <c r="L41" i="12"/>
  <c r="M41" i="12"/>
  <c r="N41" i="12"/>
  <c r="K42" i="12"/>
  <c r="L42" i="12"/>
  <c r="M42" i="12"/>
  <c r="N42" i="12"/>
  <c r="K43" i="12"/>
  <c r="L43" i="12"/>
  <c r="M43" i="12"/>
  <c r="N43" i="12"/>
  <c r="K44" i="12"/>
  <c r="L44" i="12"/>
  <c r="M44" i="12"/>
  <c r="N44" i="12"/>
  <c r="K45" i="12"/>
  <c r="L45" i="12"/>
  <c r="M45" i="12"/>
  <c r="N45" i="12"/>
  <c r="K46" i="12"/>
  <c r="L46" i="12"/>
  <c r="M46" i="12"/>
  <c r="N46" i="12"/>
  <c r="K47" i="12"/>
  <c r="L47" i="12"/>
  <c r="M47" i="12"/>
  <c r="N47" i="12"/>
  <c r="K48" i="12"/>
  <c r="L48" i="12"/>
  <c r="M48" i="12"/>
  <c r="N48" i="12"/>
  <c r="K49" i="12"/>
  <c r="L49" i="12"/>
  <c r="M49" i="12"/>
  <c r="N49" i="12"/>
  <c r="K53" i="12"/>
  <c r="L53" i="12"/>
  <c r="M53" i="12"/>
  <c r="N53" i="12"/>
  <c r="K51" i="12"/>
  <c r="L51" i="12"/>
  <c r="M51" i="12"/>
  <c r="N51" i="12"/>
  <c r="K52" i="12"/>
  <c r="L52" i="12"/>
  <c r="M52" i="12"/>
  <c r="N52" i="12"/>
  <c r="K109" i="12"/>
  <c r="L109" i="12"/>
  <c r="M109" i="12"/>
  <c r="N109"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351" i="12"/>
  <c r="L351" i="12"/>
  <c r="M351" i="12"/>
  <c r="N351" i="12"/>
  <c r="K89" i="12"/>
  <c r="L89" i="12"/>
  <c r="M89" i="12"/>
  <c r="N89" i="12"/>
  <c r="K90" i="12"/>
  <c r="L90" i="12"/>
  <c r="M90" i="12"/>
  <c r="N90" i="12"/>
  <c r="K91" i="12"/>
  <c r="L91" i="12"/>
  <c r="M91" i="12"/>
  <c r="N91" i="12"/>
  <c r="K92" i="12"/>
  <c r="L92" i="12"/>
  <c r="M92" i="12"/>
  <c r="N92" i="12"/>
  <c r="K93" i="12"/>
  <c r="L93" i="12"/>
  <c r="M93" i="12"/>
  <c r="N93" i="12"/>
  <c r="K94" i="12"/>
  <c r="L94" i="12"/>
  <c r="M94" i="12"/>
  <c r="N94" i="12"/>
  <c r="K95" i="12"/>
  <c r="L95" i="12"/>
  <c r="M95" i="12"/>
  <c r="N95" i="12"/>
  <c r="K96" i="12"/>
  <c r="L96" i="12"/>
  <c r="M96" i="12"/>
  <c r="N96" i="12"/>
  <c r="K97" i="12"/>
  <c r="L97" i="12"/>
  <c r="M97" i="12"/>
  <c r="N97" i="12"/>
  <c r="K98" i="12"/>
  <c r="L98" i="12"/>
  <c r="M98" i="12"/>
  <c r="N98" i="12"/>
  <c r="K99" i="12"/>
  <c r="L99" i="12"/>
  <c r="M99" i="12"/>
  <c r="N99" i="12"/>
  <c r="K100" i="12"/>
  <c r="L100" i="12"/>
  <c r="M100" i="12"/>
  <c r="N100" i="12"/>
  <c r="K186" i="12"/>
  <c r="L186" i="12"/>
  <c r="M186" i="12"/>
  <c r="N186"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08" i="12"/>
  <c r="L108" i="12"/>
  <c r="M108" i="12"/>
  <c r="N108" i="12"/>
  <c r="K190" i="12"/>
  <c r="L190" i="12"/>
  <c r="M190" i="12"/>
  <c r="N190" i="12"/>
  <c r="K110" i="12"/>
  <c r="L110" i="12"/>
  <c r="M110" i="12"/>
  <c r="N110" i="12"/>
  <c r="K111" i="12"/>
  <c r="L111" i="12"/>
  <c r="M111" i="12"/>
  <c r="N111" i="12"/>
  <c r="K112" i="12"/>
  <c r="L112" i="12"/>
  <c r="M112" i="12"/>
  <c r="N112" i="12"/>
  <c r="K113" i="12"/>
  <c r="L113" i="12"/>
  <c r="M113" i="12"/>
  <c r="N113" i="12"/>
  <c r="K114" i="12"/>
  <c r="L114" i="12"/>
  <c r="M114" i="12"/>
  <c r="N114" i="12"/>
  <c r="K115" i="12"/>
  <c r="L115" i="12"/>
  <c r="M115" i="12"/>
  <c r="N115" i="12"/>
  <c r="K116" i="12"/>
  <c r="L116" i="12"/>
  <c r="M116" i="12"/>
  <c r="N116" i="12"/>
  <c r="K202" i="12"/>
  <c r="L202" i="12"/>
  <c r="M202" i="12"/>
  <c r="N202"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815" i="14"/>
  <c r="G816" i="14"/>
  <c r="G817" i="14"/>
  <c r="G818" i="14"/>
  <c r="G819" i="14"/>
  <c r="G820" i="14"/>
  <c r="G821" i="14"/>
  <c r="G822" i="14"/>
  <c r="G823" i="14"/>
  <c r="G824" i="14"/>
  <c r="G825" i="14"/>
  <c r="G826" i="14"/>
  <c r="G827" i="14"/>
  <c r="G828" i="14"/>
  <c r="G829" i="14"/>
  <c r="G830" i="14"/>
  <c r="G831" i="14"/>
  <c r="G832" i="14"/>
  <c r="G833" i="14"/>
  <c r="G834" i="14"/>
  <c r="G835" i="14"/>
  <c r="G836" i="14"/>
  <c r="G837" i="14"/>
  <c r="G838" i="14"/>
  <c r="G839" i="14"/>
  <c r="G840" i="14"/>
  <c r="G841" i="14"/>
  <c r="G842" i="14"/>
  <c r="G843" i="14"/>
  <c r="G844" i="14"/>
  <c r="G845" i="14"/>
  <c r="G846" i="14"/>
  <c r="G847" i="14"/>
  <c r="G848" i="14"/>
  <c r="G849" i="14"/>
  <c r="G850" i="14"/>
  <c r="G851" i="14"/>
  <c r="G852" i="14"/>
  <c r="G853" i="14"/>
  <c r="G854" i="14"/>
  <c r="G855"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815" i="14"/>
  <c r="J815" i="14" s="1"/>
  <c r="K815" i="14" s="1"/>
  <c r="L816" i="14"/>
  <c r="J816" i="14" s="1"/>
  <c r="K816" i="14" s="1"/>
  <c r="L817" i="14"/>
  <c r="J817" i="14" s="1"/>
  <c r="K817" i="14" s="1"/>
  <c r="L818" i="14"/>
  <c r="J818" i="14" s="1"/>
  <c r="K818" i="14" s="1"/>
  <c r="L819" i="14"/>
  <c r="J819" i="14" s="1"/>
  <c r="K819" i="14" s="1"/>
  <c r="L820" i="14"/>
  <c r="J820" i="14" s="1"/>
  <c r="K820" i="14" s="1"/>
  <c r="L821" i="14"/>
  <c r="J821" i="14" s="1"/>
  <c r="K821" i="14" s="1"/>
  <c r="L822" i="14"/>
  <c r="J822" i="14" s="1"/>
  <c r="K822" i="14" s="1"/>
  <c r="L823" i="14"/>
  <c r="J823" i="14" s="1"/>
  <c r="K823" i="14" s="1"/>
  <c r="L824" i="14"/>
  <c r="J824" i="14" s="1"/>
  <c r="K824" i="14" s="1"/>
  <c r="L825" i="14"/>
  <c r="J825" i="14" s="1"/>
  <c r="K825" i="14" s="1"/>
  <c r="L826" i="14"/>
  <c r="J826" i="14" s="1"/>
  <c r="K826" i="14" s="1"/>
  <c r="L827" i="14"/>
  <c r="J827" i="14" s="1"/>
  <c r="K827" i="14" s="1"/>
  <c r="L828" i="14"/>
  <c r="J828" i="14" s="1"/>
  <c r="K828" i="14" s="1"/>
  <c r="L829" i="14"/>
  <c r="J829" i="14" s="1"/>
  <c r="K829" i="14" s="1"/>
  <c r="L830" i="14"/>
  <c r="J830" i="14" s="1"/>
  <c r="K830" i="14" s="1"/>
  <c r="L831" i="14"/>
  <c r="J831" i="14" s="1"/>
  <c r="K831" i="14" s="1"/>
  <c r="L832" i="14"/>
  <c r="J832" i="14" s="1"/>
  <c r="K832" i="14" s="1"/>
  <c r="L833" i="14"/>
  <c r="J833" i="14" s="1"/>
  <c r="K833" i="14" s="1"/>
  <c r="L834" i="14"/>
  <c r="J834" i="14" s="1"/>
  <c r="K834" i="14" s="1"/>
  <c r="L835" i="14"/>
  <c r="J835" i="14" s="1"/>
  <c r="K835" i="14" s="1"/>
  <c r="L836" i="14"/>
  <c r="J836" i="14" s="1"/>
  <c r="K836" i="14" s="1"/>
  <c r="L837" i="14"/>
  <c r="J837" i="14" s="1"/>
  <c r="K837" i="14" s="1"/>
  <c r="L838" i="14"/>
  <c r="J838" i="14" s="1"/>
  <c r="K838" i="14" s="1"/>
  <c r="L839" i="14"/>
  <c r="J839" i="14" s="1"/>
  <c r="K839" i="14" s="1"/>
  <c r="L840" i="14"/>
  <c r="J840" i="14" s="1"/>
  <c r="K840" i="14" s="1"/>
  <c r="L841" i="14"/>
  <c r="J841" i="14" s="1"/>
  <c r="K841" i="14" s="1"/>
  <c r="L842" i="14"/>
  <c r="J842" i="14" s="1"/>
  <c r="K842" i="14" s="1"/>
  <c r="L843" i="14"/>
  <c r="J843" i="14" s="1"/>
  <c r="K843" i="14" s="1"/>
  <c r="L844" i="14"/>
  <c r="J844" i="14" s="1"/>
  <c r="K844" i="14" s="1"/>
  <c r="L845" i="14"/>
  <c r="J845" i="14" s="1"/>
  <c r="K845" i="14" s="1"/>
  <c r="L846" i="14"/>
  <c r="J846" i="14" s="1"/>
  <c r="K846" i="14" s="1"/>
  <c r="L847" i="14"/>
  <c r="J847" i="14" s="1"/>
  <c r="K847" i="14" s="1"/>
  <c r="L848" i="14"/>
  <c r="J848" i="14" s="1"/>
  <c r="K848" i="14" s="1"/>
  <c r="L849" i="14"/>
  <c r="J849" i="14" s="1"/>
  <c r="K849" i="14" s="1"/>
  <c r="L850" i="14"/>
  <c r="J850" i="14" s="1"/>
  <c r="K850" i="14" s="1"/>
  <c r="L851" i="14"/>
  <c r="J851" i="14" s="1"/>
  <c r="K851" i="14" s="1"/>
  <c r="L852" i="14"/>
  <c r="J852" i="14" s="1"/>
  <c r="K852" i="14" s="1"/>
  <c r="L853" i="14"/>
  <c r="J853" i="14" s="1"/>
  <c r="K853" i="14" s="1"/>
  <c r="L854" i="14"/>
  <c r="J854" i="14" s="1"/>
  <c r="K854" i="14" s="1"/>
  <c r="L855" i="14"/>
  <c r="J855" i="14" s="1"/>
  <c r="K855"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AX376" i="12"/>
  <c r="AX198" i="12"/>
  <c r="AW195" i="12"/>
  <c r="AX195" i="12" s="1"/>
  <c r="AW246" i="12"/>
  <c r="AX246" i="12" s="1"/>
  <c r="AW376" i="12"/>
  <c r="AW198" i="12"/>
  <c r="AW199" i="12"/>
  <c r="AX199" i="12" s="1"/>
  <c r="AW219" i="12"/>
  <c r="AX219" i="12" s="1"/>
  <c r="AW201" i="12"/>
  <c r="AX201" i="12" s="1"/>
  <c r="AW367" i="12"/>
  <c r="AX367" i="12" s="1"/>
  <c r="AX244" i="12"/>
  <c r="AW239" i="12"/>
  <c r="AX239" i="12" s="1"/>
  <c r="AW180" i="12"/>
  <c r="AX180" i="12" s="1"/>
  <c r="AW181" i="12"/>
  <c r="AX181" i="12" s="1"/>
  <c r="AW182" i="12"/>
  <c r="AX182" i="12" s="1"/>
  <c r="AW355" i="12"/>
  <c r="AX355" i="12" s="1"/>
  <c r="AW184" i="12"/>
  <c r="AX184" i="12" s="1"/>
  <c r="AW188" i="12"/>
  <c r="AX188" i="12" s="1"/>
  <c r="AW326" i="12"/>
  <c r="AX326" i="12" s="1"/>
  <c r="AW187" i="12"/>
  <c r="AX187" i="12" s="1"/>
  <c r="AW200" i="12"/>
  <c r="AX200" i="12" s="1"/>
  <c r="AW361" i="12"/>
  <c r="AX361" i="12" s="1"/>
  <c r="AW327" i="12"/>
  <c r="AX327" i="12" s="1"/>
  <c r="AW191" i="12"/>
  <c r="AX191" i="12" s="1"/>
  <c r="AW192" i="12"/>
  <c r="AX192" i="12" s="1"/>
  <c r="AW244" i="12"/>
  <c r="AW194" i="12"/>
  <c r="AX194" i="12" s="1"/>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310" i="14"/>
  <c r="J310" i="14" s="1"/>
  <c r="K310" i="14" s="1"/>
  <c r="L311" i="14"/>
  <c r="J311" i="14" s="1"/>
  <c r="K311" i="14" s="1"/>
  <c r="L312" i="14"/>
  <c r="J312" i="14" s="1"/>
  <c r="K312" i="14" s="1"/>
  <c r="L313" i="14"/>
  <c r="J313" i="14" s="1"/>
  <c r="K313"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AX21" i="12"/>
  <c r="AW26" i="12"/>
  <c r="AX26" i="12" s="1"/>
  <c r="AW27" i="12"/>
  <c r="AX27" i="12" s="1"/>
  <c r="AW28" i="12"/>
  <c r="AX28" i="12" s="1"/>
  <c r="AW29" i="12"/>
  <c r="AX29" i="12" s="1"/>
  <c r="AW18" i="12"/>
  <c r="AX18" i="12" s="1"/>
  <c r="AW19" i="12"/>
  <c r="AX19" i="12" s="1"/>
  <c r="AW20" i="12"/>
  <c r="AX20" i="12" s="1"/>
  <c r="AW21" i="12"/>
  <c r="AW23" i="12"/>
  <c r="AX23" i="12" s="1"/>
  <c r="AW22" i="12"/>
  <c r="AX22" i="12" s="1"/>
  <c r="AW24" i="12"/>
  <c r="AX24" i="12" s="1"/>
  <c r="AW25" i="12"/>
  <c r="AX25" i="12" s="1"/>
  <c r="AW2" i="12"/>
  <c r="AX2" i="12" s="1"/>
  <c r="AW3" i="12"/>
  <c r="AX3" i="12" s="1"/>
  <c r="AW4" i="12"/>
  <c r="AX4" i="12" s="1"/>
  <c r="AW5" i="12"/>
  <c r="AX5" i="12" s="1"/>
  <c r="AW6" i="12"/>
  <c r="AX6" i="12" s="1"/>
  <c r="AW7" i="12"/>
  <c r="AX7" i="12" s="1"/>
  <c r="AW8" i="12"/>
  <c r="AX8" i="12" s="1"/>
  <c r="AW9" i="12"/>
  <c r="AX9" i="12" s="1"/>
  <c r="AW10" i="12"/>
  <c r="AX10" i="12" s="1"/>
  <c r="AW11" i="12"/>
  <c r="AX11" i="12" s="1"/>
  <c r="AW12" i="12"/>
  <c r="AX12" i="12" s="1"/>
  <c r="AW378" i="12"/>
  <c r="AX378" i="12" s="1"/>
  <c r="AW14" i="12"/>
  <c r="AX14" i="12" s="1"/>
  <c r="AW15" i="12"/>
  <c r="AX15" i="12" s="1"/>
  <c r="AW16" i="12"/>
  <c r="AX16" i="12" s="1"/>
  <c r="AW17" i="12"/>
  <c r="AX17" i="12"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22" i="14"/>
  <c r="J22" i="14" s="1"/>
  <c r="K22"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31" i="12"/>
  <c r="AX31" i="12" s="1"/>
  <c r="AW32" i="12"/>
  <c r="AX32" i="12" s="1"/>
  <c r="AW33" i="12"/>
  <c r="AX33" i="12" s="1"/>
  <c r="AW34" i="12"/>
  <c r="AX34" i="12" s="1"/>
  <c r="AW35" i="12"/>
  <c r="AX35" i="12" s="1"/>
  <c r="AW36" i="12"/>
  <c r="AW37" i="12"/>
  <c r="AX37" i="12" s="1"/>
  <c r="AW38" i="12"/>
  <c r="AX38" i="12" s="1"/>
  <c r="AW39" i="12"/>
  <c r="AX39" i="12" s="1"/>
  <c r="AW384" i="12"/>
  <c r="AX384" i="12" s="1"/>
  <c r="AW41" i="12"/>
  <c r="AX41" i="12" s="1"/>
  <c r="AW42" i="12"/>
  <c r="AX42" i="12" s="1"/>
  <c r="AW43" i="12"/>
  <c r="AX43" i="12" s="1"/>
  <c r="AW44" i="12"/>
  <c r="AX44" i="12" s="1"/>
  <c r="AW45" i="12"/>
  <c r="AX45" i="12" s="1"/>
  <c r="AW46" i="12"/>
  <c r="AX46" i="12" s="1"/>
  <c r="AW47" i="12"/>
  <c r="AW48" i="12"/>
  <c r="AX48" i="12" s="1"/>
  <c r="AW49" i="12"/>
  <c r="AX49" i="12" s="1"/>
  <c r="AW53" i="12"/>
  <c r="AX53" i="12" s="1"/>
  <c r="AW51" i="12"/>
  <c r="AX51" i="12" s="1"/>
  <c r="AW52" i="12"/>
  <c r="AX52" i="12" s="1"/>
  <c r="AW109" i="12"/>
  <c r="AX109"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351" i="12"/>
  <c r="AX351" i="12" s="1"/>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86" i="12"/>
  <c r="AX186" i="12" s="1"/>
  <c r="AW102" i="12"/>
  <c r="AX102" i="12" s="1"/>
  <c r="AW103" i="12"/>
  <c r="AX103" i="12" s="1"/>
  <c r="AW104" i="12"/>
  <c r="AX104" i="12" s="1"/>
  <c r="AW105" i="12"/>
  <c r="AX105" i="12" s="1"/>
  <c r="AW106" i="12"/>
  <c r="AX106" i="12" s="1"/>
  <c r="AW107" i="12"/>
  <c r="AX107" i="12" s="1"/>
  <c r="AW108" i="12"/>
  <c r="AX108" i="12" s="1"/>
  <c r="AW190" i="12"/>
  <c r="AX190" i="12" s="1"/>
  <c r="AW110" i="12"/>
  <c r="AX110" i="12" s="1"/>
  <c r="AW111" i="12"/>
  <c r="AX111" i="12" s="1"/>
  <c r="AW112" i="12"/>
  <c r="AX112" i="12" s="1"/>
  <c r="AW113" i="12"/>
  <c r="AX113" i="12" s="1"/>
  <c r="AW114" i="12"/>
  <c r="AX114" i="12" s="1"/>
  <c r="AW115" i="12"/>
  <c r="AW116" i="12"/>
  <c r="AX116" i="12" s="1"/>
  <c r="AW202" i="12"/>
  <c r="AX202"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88" i="12"/>
  <c r="AX88" i="12" s="1"/>
  <c r="AW146" i="12"/>
  <c r="AX146" i="12" s="1"/>
  <c r="AW511" i="12"/>
  <c r="AX511" i="12" s="1"/>
  <c r="AW148" i="12"/>
  <c r="AX148" i="12" s="1"/>
  <c r="AW149" i="12"/>
  <c r="AX149" i="12" s="1"/>
  <c r="AW150" i="12"/>
  <c r="AX150" i="12" s="1"/>
  <c r="AW151" i="12"/>
  <c r="AX151" i="12" s="1"/>
  <c r="AW152" i="12"/>
  <c r="AX152" i="12" s="1"/>
  <c r="AW153" i="12"/>
  <c r="AX153" i="12" s="1"/>
  <c r="AW154" i="12"/>
  <c r="AX154" i="12" s="1"/>
  <c r="AW155" i="12"/>
  <c r="AX155" i="12" s="1"/>
  <c r="AW156" i="12"/>
  <c r="AX156" i="12" s="1"/>
  <c r="AW408" i="12"/>
  <c r="AX408" i="12" s="1"/>
  <c r="AW158" i="12"/>
  <c r="AX158" i="12" s="1"/>
  <c r="AW159" i="12"/>
  <c r="AX159" i="12" s="1"/>
  <c r="AW13" i="12"/>
  <c r="AX13" i="12" s="1"/>
  <c r="AW161" i="12"/>
  <c r="AX161" i="12" s="1"/>
  <c r="AW162" i="12"/>
  <c r="AX162" i="12" s="1"/>
  <c r="AW163" i="12"/>
  <c r="AX163" i="12" s="1"/>
  <c r="AW164" i="12"/>
  <c r="AX164" i="12" s="1"/>
  <c r="AW165" i="12"/>
  <c r="AX165" i="12" s="1"/>
  <c r="AW40" i="12"/>
  <c r="AX40" i="12" s="1"/>
  <c r="AW167" i="12"/>
  <c r="AX167" i="12" s="1"/>
  <c r="AW171" i="12"/>
  <c r="AX171" i="12" s="1"/>
  <c r="AW358" i="12"/>
  <c r="AX358" i="12" s="1"/>
  <c r="AW170" i="12"/>
  <c r="AX170" i="12" s="1"/>
  <c r="AW175" i="12"/>
  <c r="AW369" i="12"/>
  <c r="AX369" i="12" s="1"/>
  <c r="AW173" i="12"/>
  <c r="AW174" i="12"/>
  <c r="AW185" i="12"/>
  <c r="AX185" i="12" s="1"/>
  <c r="AW176" i="12"/>
  <c r="AW377" i="12"/>
  <c r="AX377" i="12" s="1"/>
  <c r="AW178" i="12"/>
  <c r="AX178" i="12" s="1"/>
  <c r="AW203" i="12"/>
  <c r="AX203" i="12" s="1"/>
  <c r="AW204" i="12"/>
  <c r="AX204" i="12" s="1"/>
  <c r="AW205" i="12"/>
  <c r="AX205" i="12" s="1"/>
  <c r="AW117" i="12"/>
  <c r="AX117" i="12" s="1"/>
  <c r="AW207" i="12"/>
  <c r="AX207" i="12" s="1"/>
  <c r="AW208" i="12"/>
  <c r="AX208" i="12" s="1"/>
  <c r="AW209" i="12"/>
  <c r="AX209" i="12" s="1"/>
  <c r="AW210" i="12"/>
  <c r="AX210" i="12" s="1"/>
  <c r="AW211" i="12"/>
  <c r="AX211" i="12" s="1"/>
  <c r="AW212" i="12"/>
  <c r="AX212" i="12" s="1"/>
  <c r="AW213" i="12"/>
  <c r="AW169" i="12"/>
  <c r="AX169" i="12" s="1"/>
  <c r="AW215" i="12"/>
  <c r="AW216" i="12"/>
  <c r="AW217" i="12"/>
  <c r="AX217" i="12" s="1"/>
  <c r="AW172" i="12"/>
  <c r="AX172" i="12" s="1"/>
  <c r="AW222" i="12"/>
  <c r="AX222" i="12" s="1"/>
  <c r="AW220" i="12"/>
  <c r="AX220" i="12" s="1"/>
  <c r="AW221" i="12"/>
  <c r="AX221" i="12" s="1"/>
  <c r="AW311" i="12"/>
  <c r="AX311" i="12" s="1"/>
  <c r="AW223" i="12"/>
  <c r="AX223" i="12" s="1"/>
  <c r="AW224" i="12"/>
  <c r="AX224" i="12" s="1"/>
  <c r="AW282" i="12"/>
  <c r="AX282" i="12" s="1"/>
  <c r="AW226" i="12"/>
  <c r="AX226" i="12" s="1"/>
  <c r="AW227" i="12"/>
  <c r="AX227" i="12" s="1"/>
  <c r="AW228" i="12"/>
  <c r="AX228" i="12" s="1"/>
  <c r="AW431" i="12"/>
  <c r="AX431" i="12" s="1"/>
  <c r="AW177" i="12"/>
  <c r="AX177" i="12" s="1"/>
  <c r="AW231" i="12"/>
  <c r="AX231" i="12" s="1"/>
  <c r="AW400" i="12"/>
  <c r="AX400" i="12" s="1"/>
  <c r="AW233" i="12"/>
  <c r="AX233" i="12" s="1"/>
  <c r="AW234" i="12"/>
  <c r="AX234" i="12" s="1"/>
  <c r="AW235" i="12"/>
  <c r="AX235" i="12" s="1"/>
  <c r="AW236" i="12"/>
  <c r="AX236" i="12" s="1"/>
  <c r="AW237" i="12"/>
  <c r="AX237" i="12" s="1"/>
  <c r="AW238" i="12"/>
  <c r="AX238" i="12" s="1"/>
  <c r="AW179" i="12"/>
  <c r="AX179" i="12" s="1"/>
  <c r="AW445" i="12"/>
  <c r="AX445" i="12" s="1"/>
  <c r="AW241" i="12"/>
  <c r="AX241" i="12" s="1"/>
  <c r="AW242" i="12"/>
  <c r="AX242" i="12" s="1"/>
  <c r="AW243" i="12"/>
  <c r="AX243" i="12" s="1"/>
  <c r="AW285" i="12"/>
  <c r="AX285" i="12" s="1"/>
  <c r="AW245" i="12"/>
  <c r="AX245" i="12" s="1"/>
  <c r="AW286" i="12"/>
  <c r="AX286" i="12" s="1"/>
  <c r="AW247" i="12"/>
  <c r="AX247" i="12" s="1"/>
  <c r="AW248" i="12"/>
  <c r="AX248" i="12" s="1"/>
  <c r="AW450"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416" i="12"/>
  <c r="AW256" i="12"/>
  <c r="AW257" i="12"/>
  <c r="AX257" i="12" s="1"/>
  <c r="AW258" i="12"/>
  <c r="AX258" i="12" s="1"/>
  <c r="AW387" i="12"/>
  <c r="AX387" i="12" s="1"/>
  <c r="AW265" i="12"/>
  <c r="AX265" i="12" s="1"/>
  <c r="AW266" i="12"/>
  <c r="AX266" i="12" s="1"/>
  <c r="AW267" i="12"/>
  <c r="AX267" i="12" s="1"/>
  <c r="AW183" i="12"/>
  <c r="AX183" i="12" s="1"/>
  <c r="AW269" i="12"/>
  <c r="AX269" i="12" s="1"/>
  <c r="AW270" i="12"/>
  <c r="AX270" i="12" s="1"/>
  <c r="AW271" i="12"/>
  <c r="AX271" i="12" s="1"/>
  <c r="AW272" i="12"/>
  <c r="AX272" i="12" s="1"/>
  <c r="AW273" i="12"/>
  <c r="AX273" i="12" s="1"/>
  <c r="AW274" i="12"/>
  <c r="AX274" i="12" s="1"/>
  <c r="AW275" i="12"/>
  <c r="AX275" i="12" s="1"/>
  <c r="AW189" i="12"/>
  <c r="AX189" i="12" s="1"/>
  <c r="AW277" i="12"/>
  <c r="AX277" i="12" s="1"/>
  <c r="AW278" i="12"/>
  <c r="AX278" i="12" s="1"/>
  <c r="AW279" i="12"/>
  <c r="AX279" i="12" s="1"/>
  <c r="AW396" i="12"/>
  <c r="AX396" i="12" s="1"/>
  <c r="AW281" i="12"/>
  <c r="AX281" i="12" s="1"/>
  <c r="AW399" i="12"/>
  <c r="AX399" i="12" s="1"/>
  <c r="AW283" i="12"/>
  <c r="AX283" i="12" s="1"/>
  <c r="AW284" i="12"/>
  <c r="AX284" i="12" s="1"/>
  <c r="AW193" i="12"/>
  <c r="AX193" i="12" s="1"/>
  <c r="AW422" i="12"/>
  <c r="AX422"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49" i="12"/>
  <c r="AX249" i="12" s="1"/>
  <c r="AW300" i="12"/>
  <c r="AX300" i="12" s="1"/>
  <c r="AW406" i="12"/>
  <c r="AX406" i="12" s="1"/>
  <c r="AW302" i="12"/>
  <c r="AX302" i="12" s="1"/>
  <c r="AW255" i="12"/>
  <c r="AX255" i="12" s="1"/>
  <c r="AW502" i="12"/>
  <c r="AX502" i="12" s="1"/>
  <c r="AW305" i="12"/>
  <c r="AX305" i="12" s="1"/>
  <c r="AW306" i="12"/>
  <c r="AX306" i="12" s="1"/>
  <c r="AW196" i="12"/>
  <c r="AX196" i="12" s="1"/>
  <c r="AW147" i="12"/>
  <c r="AX147" i="12" s="1"/>
  <c r="AW309" i="12"/>
  <c r="AX309" i="12" s="1"/>
  <c r="AW310" i="12"/>
  <c r="AX310" i="12" s="1"/>
  <c r="AW433" i="12"/>
  <c r="AX433" i="12" s="1"/>
  <c r="AW312" i="12"/>
  <c r="AX312" i="12" s="1"/>
  <c r="AW313" i="12"/>
  <c r="AX313" i="12" s="1"/>
  <c r="AW457" i="12"/>
  <c r="AX457" i="12" s="1"/>
  <c r="AW315" i="12"/>
  <c r="AX315" i="12" s="1"/>
  <c r="AW316" i="12"/>
  <c r="AX316" i="12" s="1"/>
  <c r="AW317" i="12"/>
  <c r="AX317" i="12" s="1"/>
  <c r="AW318" i="12"/>
  <c r="AX318" i="12" s="1"/>
  <c r="AW319" i="12"/>
  <c r="AX319" i="12" s="1"/>
  <c r="AW435" i="12"/>
  <c r="AX435" i="12" s="1"/>
  <c r="AW459" i="12"/>
  <c r="AX459" i="12" s="1"/>
  <c r="AW160" i="12"/>
  <c r="AX160" i="12" s="1"/>
  <c r="AW323" i="12"/>
  <c r="AX323" i="12" s="1"/>
  <c r="AW197" i="12"/>
  <c r="AX197" i="12" s="1"/>
  <c r="AW325" i="12"/>
  <c r="AX325" i="12" s="1"/>
  <c r="AW206" i="12"/>
  <c r="AX206" i="12" s="1"/>
  <c r="AW166" i="12"/>
  <c r="AX166" i="12" s="1"/>
  <c r="AW439" i="12"/>
  <c r="AX439" i="12" s="1"/>
  <c r="AW329" i="12"/>
  <c r="AX329" i="12" s="1"/>
  <c r="AW301" i="12"/>
  <c r="AX301" i="12" s="1"/>
  <c r="AW331" i="12"/>
  <c r="AX331" i="12" s="1"/>
  <c r="AW332" i="12"/>
  <c r="AX332" i="12" s="1"/>
  <c r="AW333" i="12"/>
  <c r="AX333" i="12" s="1"/>
  <c r="AW334" i="12"/>
  <c r="AX334" i="12" s="1"/>
  <c r="AW461" i="12"/>
  <c r="AX461" i="12" s="1"/>
  <c r="AW336" i="12"/>
  <c r="AX336" i="12" s="1"/>
  <c r="AW337" i="12"/>
  <c r="AX337" i="12" s="1"/>
  <c r="AW338" i="12"/>
  <c r="AX338" i="12" s="1"/>
  <c r="AW339" i="12"/>
  <c r="AX339" i="12" s="1"/>
  <c r="AW340" i="12"/>
  <c r="AX340" i="12" s="1"/>
  <c r="AW341" i="12"/>
  <c r="AX341" i="12" s="1"/>
  <c r="AW342" i="12"/>
  <c r="AX342" i="12" s="1"/>
  <c r="AW469" i="12"/>
  <c r="AX469" i="12" s="1"/>
  <c r="AW344" i="12"/>
  <c r="AX344" i="12" s="1"/>
  <c r="AW345" i="12"/>
  <c r="AX345" i="12" s="1"/>
  <c r="AW346" i="12"/>
  <c r="AX346" i="12" s="1"/>
  <c r="AW347" i="12"/>
  <c r="AX347" i="12" s="1"/>
  <c r="AW348" i="12"/>
  <c r="AX348" i="12" s="1"/>
  <c r="AW304" i="12"/>
  <c r="AX304" i="12" s="1"/>
  <c r="AW350" i="12"/>
  <c r="AX350" i="12" s="1"/>
  <c r="AW308" i="12"/>
  <c r="AX308" i="12" s="1"/>
  <c r="AW352" i="12"/>
  <c r="AX352" i="12" s="1"/>
  <c r="AW353" i="12"/>
  <c r="AX353" i="12" s="1"/>
  <c r="AW354" i="12"/>
  <c r="AX354" i="12" s="1"/>
  <c r="AW322" i="12"/>
  <c r="AX322" i="12" s="1"/>
  <c r="AW356" i="12"/>
  <c r="AX356" i="12" s="1"/>
  <c r="AW357" i="12"/>
  <c r="AX357" i="12" s="1"/>
  <c r="AW487" i="12"/>
  <c r="AX487" i="12" s="1"/>
  <c r="AW359" i="12"/>
  <c r="AX359" i="12" s="1"/>
  <c r="AW360" i="12"/>
  <c r="AX360" i="12" s="1"/>
  <c r="AW214" i="12"/>
  <c r="AX214" i="12" s="1"/>
  <c r="AW362" i="12"/>
  <c r="AX362" i="12" s="1"/>
  <c r="AW363" i="12"/>
  <c r="AX363" i="12" s="1"/>
  <c r="AW364" i="12"/>
  <c r="AX364" i="12" s="1"/>
  <c r="AW365" i="12"/>
  <c r="AX365" i="12" s="1"/>
  <c r="AW366" i="12"/>
  <c r="AX366" i="12" s="1"/>
  <c r="AW299" i="12"/>
  <c r="AX299" i="12" s="1"/>
  <c r="AW368" i="12"/>
  <c r="AX368" i="12" s="1"/>
  <c r="AW349" i="12"/>
  <c r="AX349" i="12" s="1"/>
  <c r="AW370" i="12"/>
  <c r="AX370" i="12" s="1"/>
  <c r="AW371" i="12"/>
  <c r="AX371" i="12" s="1"/>
  <c r="AW372" i="12"/>
  <c r="AX372" i="12" s="1"/>
  <c r="AW373" i="12"/>
  <c r="AX373" i="12" s="1"/>
  <c r="AW374" i="12"/>
  <c r="AX374" i="12" s="1"/>
  <c r="AW375" i="12"/>
  <c r="AX375" i="12" s="1"/>
  <c r="AW330" i="12"/>
  <c r="AX330" i="12" s="1"/>
  <c r="AW471" i="12"/>
  <c r="AX471" i="12" s="1"/>
  <c r="AW335" i="12"/>
  <c r="AX335" i="12" s="1"/>
  <c r="AW379" i="12"/>
  <c r="AX379" i="12" s="1"/>
  <c r="AW380" i="12"/>
  <c r="AX380" i="12" s="1"/>
  <c r="AW381" i="12"/>
  <c r="AX381" i="12" s="1"/>
  <c r="AW388" i="12"/>
  <c r="AX388" i="12" s="1"/>
  <c r="AW383" i="12"/>
  <c r="AX383" i="12" s="1"/>
  <c r="AW307" i="12"/>
  <c r="AX307" i="12" s="1"/>
  <c r="AW385" i="12"/>
  <c r="AX385" i="12" s="1"/>
  <c r="AW386" i="12"/>
  <c r="AX386" i="12" s="1"/>
  <c r="AW218" i="12"/>
  <c r="AX218" i="12" s="1"/>
  <c r="AW492" i="12"/>
  <c r="AX492" i="12" s="1"/>
  <c r="AW389" i="12"/>
  <c r="AX389" i="12" s="1"/>
  <c r="AW390" i="12"/>
  <c r="AX390" i="12" s="1"/>
  <c r="AW391" i="12"/>
  <c r="AX391" i="12" s="1"/>
  <c r="AW392" i="12"/>
  <c r="AX392" i="12" s="1"/>
  <c r="AW393" i="12"/>
  <c r="AX393" i="12" s="1"/>
  <c r="AW394" i="12"/>
  <c r="AX394" i="12" s="1"/>
  <c r="AW382" i="12"/>
  <c r="AX382" i="12" s="1"/>
  <c r="AW101" i="12"/>
  <c r="AX101" i="12" s="1"/>
  <c r="AW30" i="12"/>
  <c r="AX30" i="12" s="1"/>
  <c r="AW452" i="12"/>
  <c r="AX452" i="12" s="1"/>
  <c r="AW343" i="12"/>
  <c r="AX343" i="12" s="1"/>
  <c r="AW225" i="12"/>
  <c r="AX225" i="12" s="1"/>
  <c r="AW506" i="12"/>
  <c r="AX506" i="12" s="1"/>
  <c r="AW402" i="12"/>
  <c r="AX402" i="12" s="1"/>
  <c r="AW403" i="12"/>
  <c r="AX403" i="12" s="1"/>
  <c r="AW404" i="12"/>
  <c r="AX404" i="12" s="1"/>
  <c r="AW314" i="12"/>
  <c r="AX314" i="12" s="1"/>
  <c r="AW395" i="12"/>
  <c r="AX395" i="12" s="1"/>
  <c r="AW407" i="12"/>
  <c r="AX407" i="12" s="1"/>
  <c r="AW401" i="12"/>
  <c r="AX401" i="12" s="1"/>
  <c r="AW409" i="12"/>
  <c r="AX409" i="12" s="1"/>
  <c r="AW321" i="12"/>
  <c r="AX321" i="12" s="1"/>
  <c r="AW411" i="12"/>
  <c r="AX411" i="12" s="1"/>
  <c r="AW412" i="12"/>
  <c r="AX412" i="12" s="1"/>
  <c r="AW413" i="12"/>
  <c r="AX413" i="12" s="1"/>
  <c r="AW145" i="12"/>
  <c r="AX145" i="12" s="1"/>
  <c r="AW320" i="12"/>
  <c r="AX320" i="12" s="1"/>
  <c r="AW303" i="12"/>
  <c r="AX303" i="12" s="1"/>
  <c r="AW417" i="12"/>
  <c r="AX417" i="12" s="1"/>
  <c r="AW418" i="12"/>
  <c r="AX418" i="12" s="1"/>
  <c r="AW419" i="12"/>
  <c r="AX419" i="12" s="1"/>
  <c r="AW420" i="12"/>
  <c r="AX420" i="12" s="1"/>
  <c r="AW421" i="12"/>
  <c r="AX421" i="12" s="1"/>
  <c r="AW280" i="12"/>
  <c r="AX280" i="12" s="1"/>
  <c r="AW423" i="12"/>
  <c r="AX423" i="12" s="1"/>
  <c r="AW424" i="12"/>
  <c r="AX424" i="12" s="1"/>
  <c r="AW425" i="12"/>
  <c r="AX425" i="12" s="1"/>
  <c r="AW426" i="12"/>
  <c r="AX426" i="12" s="1"/>
  <c r="AW427" i="12"/>
  <c r="AX427" i="12" s="1"/>
  <c r="AW428" i="12"/>
  <c r="AX428" i="12" s="1"/>
  <c r="AW429" i="12"/>
  <c r="AX429" i="12" s="1"/>
  <c r="AW430" i="12"/>
  <c r="AX430" i="12" s="1"/>
  <c r="AW324" i="12"/>
  <c r="AX324" i="12" s="1"/>
  <c r="AW432" i="12"/>
  <c r="AX432" i="12" s="1"/>
  <c r="AW157" i="12"/>
  <c r="AX157" i="12" s="1"/>
  <c r="AW434" i="12"/>
  <c r="AX434" i="12" s="1"/>
  <c r="AW328" i="12"/>
  <c r="AX328" i="12" s="1"/>
  <c r="AW436" i="12"/>
  <c r="AX436" i="12" s="1"/>
  <c r="AW437" i="12"/>
  <c r="AX437" i="12" s="1"/>
  <c r="AW438" i="12"/>
  <c r="AX438" i="12" s="1"/>
  <c r="AW168" i="12"/>
  <c r="AX168" i="12" s="1"/>
  <c r="AW264" i="12"/>
  <c r="AX264" i="12" s="1"/>
  <c r="AW441" i="12"/>
  <c r="AX441" i="12" s="1"/>
  <c r="AW473" i="12"/>
  <c r="AX473" i="12" s="1"/>
  <c r="AW443" i="12"/>
  <c r="AX443" i="12" s="1"/>
  <c r="AW444" i="12"/>
  <c r="AX444" i="12" s="1"/>
  <c r="AW229" i="12"/>
  <c r="AX229" i="12" s="1"/>
  <c r="AW446" i="12"/>
  <c r="AX446" i="12" s="1"/>
  <c r="AW447" i="12"/>
  <c r="AX447" i="12" s="1"/>
  <c r="AW448" i="12"/>
  <c r="AX448" i="12" s="1"/>
  <c r="AW449" i="12"/>
  <c r="AX449" i="12" s="1"/>
  <c r="AW472" i="12"/>
  <c r="AX472" i="12" s="1"/>
  <c r="AW451" i="12"/>
  <c r="AX451" i="12" s="1"/>
  <c r="AW240" i="12"/>
  <c r="AX240" i="12" s="1"/>
  <c r="AW453" i="12"/>
  <c r="AX453" i="12" s="1"/>
  <c r="AW454" i="12"/>
  <c r="AX454" i="12" s="1"/>
  <c r="AW455" i="12"/>
  <c r="AX455" i="12" s="1"/>
  <c r="AW485" i="12"/>
  <c r="AX485" i="12" s="1"/>
  <c r="AW268" i="12"/>
  <c r="AX268" i="12" s="1"/>
  <c r="AW458" i="12"/>
  <c r="AX458" i="12" s="1"/>
  <c r="AW276" i="12"/>
  <c r="AX276" i="12" s="1"/>
  <c r="AW460" i="12"/>
  <c r="AX460" i="12" s="1"/>
  <c r="AW496" i="12"/>
  <c r="AX496" i="12" s="1"/>
  <c r="AW462" i="12"/>
  <c r="AX462" i="12" s="1"/>
  <c r="AW463" i="12"/>
  <c r="AX463" i="12" s="1"/>
  <c r="AW464" i="12"/>
  <c r="AX464" i="12" s="1"/>
  <c r="AW465" i="12"/>
  <c r="AX465" i="12" s="1"/>
  <c r="AW466" i="12"/>
  <c r="AX466" i="12" s="1"/>
  <c r="AW467" i="12"/>
  <c r="AX467" i="12" s="1"/>
  <c r="AW468" i="12"/>
  <c r="AX468" i="12" s="1"/>
  <c r="AW405" i="12"/>
  <c r="AX405" i="12" s="1"/>
  <c r="AW470" i="12"/>
  <c r="AX470" i="12" s="1"/>
  <c r="AW398" i="12"/>
  <c r="AX398" i="12" s="1"/>
  <c r="AW499" i="12"/>
  <c r="AX499" i="12" s="1"/>
  <c r="AW410" i="12"/>
  <c r="AX410"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40" i="12"/>
  <c r="AX440" i="12" s="1"/>
  <c r="AW486" i="12"/>
  <c r="AX486" i="12" s="1"/>
  <c r="AW230" i="12"/>
  <c r="AX230" i="12" s="1"/>
  <c r="AW488" i="12"/>
  <c r="AX488" i="12" s="1"/>
  <c r="AW489" i="12"/>
  <c r="AX489" i="12" s="1"/>
  <c r="AW490" i="12"/>
  <c r="AX490" i="12" s="1"/>
  <c r="AW491" i="12"/>
  <c r="AX491" i="12" s="1"/>
  <c r="AW414" i="12"/>
  <c r="AX414" i="12" s="1"/>
  <c r="AW493" i="12"/>
  <c r="AX493" i="12" s="1"/>
  <c r="AW494" i="12"/>
  <c r="AX494" i="12" s="1"/>
  <c r="AW495" i="12"/>
  <c r="AX495" i="12" s="1"/>
  <c r="AW508" i="12"/>
  <c r="AX508" i="12" s="1"/>
  <c r="AW497" i="12"/>
  <c r="AX497" i="12" s="1"/>
  <c r="AW498" i="12"/>
  <c r="AX498" i="12" s="1"/>
  <c r="AW397" i="12"/>
  <c r="AX397" i="12" s="1"/>
  <c r="AW500" i="12"/>
  <c r="AX500" i="12" s="1"/>
  <c r="AW501" i="12"/>
  <c r="AX501" i="12" s="1"/>
  <c r="AW509" i="12"/>
  <c r="AX509" i="12" s="1"/>
  <c r="AW503" i="12"/>
  <c r="AX503" i="12" s="1"/>
  <c r="AW504" i="12"/>
  <c r="AX504" i="12" s="1"/>
  <c r="AW505" i="12"/>
  <c r="AX505" i="12" s="1"/>
  <c r="AW415" i="12"/>
  <c r="AX415" i="12" s="1"/>
  <c r="AW507" i="12"/>
  <c r="AX507" i="12" s="1"/>
  <c r="AW232" i="12"/>
  <c r="AX232" i="12" s="1"/>
  <c r="AW442" i="12"/>
  <c r="AX442" i="12" s="1"/>
  <c r="AW510" i="12"/>
  <c r="AX510" i="12" s="1"/>
  <c r="AW456" i="12"/>
  <c r="AX456" i="12" s="1"/>
  <c r="AW512" i="12"/>
  <c r="AX512" i="12" s="1"/>
  <c r="AW513" i="12"/>
  <c r="AX513" i="12" s="1"/>
  <c r="AW514" i="12"/>
  <c r="AX514" i="12" s="1"/>
  <c r="AW50" i="12"/>
  <c r="AX50" i="12" s="1"/>
  <c r="AX36" i="12"/>
  <c r="AX47" i="12"/>
  <c r="AX92" i="12"/>
  <c r="AX96" i="12"/>
  <c r="AX97" i="12"/>
  <c r="AX115" i="12"/>
  <c r="AX175" i="12"/>
  <c r="AX173" i="12"/>
  <c r="AX174" i="12"/>
  <c r="AX176" i="12"/>
  <c r="AX213" i="12"/>
  <c r="AX215" i="12"/>
  <c r="AX216" i="12"/>
  <c r="AX450" i="12"/>
  <c r="AX253" i="12"/>
  <c r="AX416" i="12"/>
  <c r="AX256" i="12"/>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<sst xmlns="http://schemas.openxmlformats.org/spreadsheetml/2006/main" count="116634" uniqueCount="8314">
  <si>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</si>
  <si>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</si>
  <si>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</si>
  <si>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</si>
  <si>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</si>
  <si>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</si>
  <si>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</si>
  <si>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</si>
  <si>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</si>
  <si>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</si>
  <si>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</si>
  <si>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</si>
  <si>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</si>
  <si>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</si>
  <si>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</si>
  <si>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</si>
  <si>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</si>
  <si>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</si>
  <si>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</si>
  <si>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</si>
  <si>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</si>
  <si>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</si>
  <si>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</si>
  <si>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</si>
  <si>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</si>
  <si>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</si>
  <si>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</si>
  <si>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</si>
  <si>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</si>
  <si>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</si>
  <si>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</si>
  <si>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</si>
  <si>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</si>
  <si>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</si>
  <si>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</si>
  <si>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</si>
  <si>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</si>
  <si>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</si>
  <si>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</si>
  <si>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</si>
  <si>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</si>
  <si>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</si>
  <si>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</si>
  <si>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</si>
  <si>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</si>
  <si>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</si>
  <si>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</si>
  <si>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</si>
  <si>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</si>
  <si>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</si>
  <si>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</si>
  <si>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</si>
  <si>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</si>
  <si>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</si>
  <si>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</si>
  <si>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</si>
  <si>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</si>
  <si>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</si>
  <si>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</si>
  <si>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</si>
  <si>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</si>
  <si>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</si>
  <si>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</si>
  <si>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</si>
  <si>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</si>
  <si>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</si>
  <si>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</si>
  <si>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</si>
  <si>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</si>
  <si>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</si>
  <si>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</si>
  <si>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</si>
  <si>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</si>
  <si>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</si>
  <si>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</si>
  <si>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</si>
  <si>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</si>
  <si>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</si>
  <si>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</si>
  <si>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</si>
  <si>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</si>
  <si>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</si>
  <si>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</si>
  <si>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</si>
  <si>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</si>
  <si>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</si>
  <si>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</si>
  <si>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</si>
  <si>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</si>
  <si>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</si>
  <si>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</si>
  <si>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</si>
  <si>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</si>
  <si>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</si>
  <si>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</si>
  <si>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</si>
  <si>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</si>
  <si>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</si>
  <si>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</si>
  <si>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</si>
  <si>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</si>
  <si>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</si>
  <si>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</si>
  <si>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</si>
  <si>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</si>
  <si>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</si>
  <si>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</si>
  <si>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</si>
  <si>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</si>
  <si>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</si>
  <si>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</si>
  <si>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</si>
  <si>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</si>
  <si>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</si>
  <si>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</si>
  <si>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</si>
  <si>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</si>
  <si>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</si>
  <si>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</si>
  <si>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</si>
  <si>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</si>
  <si>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</si>
  <si>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</si>
  <si>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</si>
  <si>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</si>
  <si>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</si>
  <si>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</si>
  <si>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</si>
  <si>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</si>
  <si>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</si>
  <si>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</si>
  <si>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</si>
  <si>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</si>
  <si>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</si>
  <si>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</si>
  <si>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</si>
  <si>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</si>
  <si>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</si>
  <si>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</si>
  <si>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</si>
  <si>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</si>
  <si>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</si>
  <si>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</si>
  <si>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</si>
  <si>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</si>
  <si>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</si>
  <si>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</si>
  <si>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</si>
  <si>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</si>
  <si>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</si>
  <si>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</si>
  <si>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</si>
  <si>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</si>
  <si>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</si>
  <si>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</si>
  <si>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</si>
  <si>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</si>
  <si>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</si>
  <si>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</si>
  <si>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</si>
  <si>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</si>
  <si>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</si>
  <si>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</si>
  <si>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</si>
  <si>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</si>
  <si>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</si>
  <si>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</si>
  <si>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</si>
  <si>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</si>
  <si>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</si>
  <si>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</si>
  <si>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</si>
  <si>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</si>
  <si>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</si>
  <si>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</si>
  <si>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</si>
  <si>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</si>
  <si>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</si>
  <si>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</si>
  <si>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</si>
  <si>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</si>
  <si>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</si>
  <si>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</si>
  <si>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</si>
  <si>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</si>
  <si>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</si>
  <si>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</si>
  <si>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</si>
  <si>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</si>
  <si>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</si>
  <si>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</si>
  <si>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</si>
  <si>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</si>
  <si>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</si>
  <si>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</si>
  <si>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</si>
  <si>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</si>
  <si>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</si>
  <si>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</si>
  <si>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</si>
  <si>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</si>
  <si>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</si>
  <si>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</si>
  <si>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</si>
  <si>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</si>
  <si>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</si>
  <si>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</si>
  <si>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</si>
  <si>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</si>
  <si>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</si>
  <si>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</si>
  <si>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</si>
  <si>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</si>
  <si>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</si>
  <si>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</si>
  <si>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</si>
  <si>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</si>
  <si>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</si>
  <si>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</si>
  <si>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</si>
  <si>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</si>
  <si>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</si>
  <si>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</si>
  <si>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</si>
  <si>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</si>
  <si>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</si>
  <si>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</si>
  <si>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</si>
  <si>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</si>
  <si>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</si>
  <si>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</si>
  <si>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</si>
  <si>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</si>
  <si>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</si>
  <si>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</si>
  <si>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</si>
  <si>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</si>
  <si>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</si>
  <si>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</si>
  <si>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</si>
  <si>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</si>
  <si>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</si>
  <si>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</si>
  <si>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</si>
  <si>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</si>
  <si>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</si>
  <si>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</si>
  <si>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</si>
  <si>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</si>
  <si>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</si>
  <si>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</si>
  <si>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</si>
  <si>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</si>
  <si>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</si>
  <si>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</si>
  <si>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</si>
  <si>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</si>
  <si>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</si>
  <si>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</si>
  <si>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</si>
  <si>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</si>
  <si>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</si>
  <si>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</si>
  <si>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</si>
  <si>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</si>
  <si>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</si>
  <si>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</si>
  <si>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</si>
  <si>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</si>
  <si>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</si>
  <si>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</si>
  <si>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</si>
  <si>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</si>
  <si>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</si>
  <si>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</si>
  <si>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</si>
  <si>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</si>
  <si>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</si>
  <si>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</si>
  <si>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</si>
  <si>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</si>
  <si>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</si>
  <si>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</si>
  <si>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</si>
  <si>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</si>
  <si>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</si>
  <si>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</si>
  <si>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</si>
  <si>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</si>
  <si>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</si>
  <si>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</si>
  <si>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</si>
  <si>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</si>
  <si>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</si>
  <si>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</si>
  <si>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</si>
  <si>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</si>
  <si>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</si>
  <si>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</si>
  <si>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</si>
  <si>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</si>
  <si>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</si>
  <si>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</si>
  <si>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</si>
  <si>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</si>
  <si>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</si>
  <si>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</si>
  <si>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</si>
  <si>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</si>
  <si>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</si>
  <si>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</si>
  <si>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</si>
  <si>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</si>
  <si>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</si>
  <si>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</si>
  <si>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</si>
  <si>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</si>
  <si>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</si>
  <si>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</si>
  <si>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</si>
  <si>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</si>
  <si>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</si>
  <si>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</si>
  <si>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</si>
  <si>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</si>
  <si>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</si>
  <si>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</si>
  <si>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</si>
  <si>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</si>
  <si>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</si>
  <si>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</si>
  <si>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</si>
  <si>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</si>
  <si>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</si>
  <si>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</si>
  <si>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</si>
  <si>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</si>
  <si>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</si>
  <si>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</si>
  <si>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</si>
  <si>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</si>
  <si>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</si>
  <si>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</si>
  <si>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</si>
  <si>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</si>
  <si>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</si>
  <si>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</si>
  <si>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</si>
  <si>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</si>
  <si>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</si>
  <si>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</si>
  <si>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</si>
  <si>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</si>
  <si>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</si>
  <si>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</si>
  <si>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</si>
  <si>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</si>
  <si>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</si>
  <si>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</si>
  <si>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</si>
  <si>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</si>
  <si>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</si>
  <si>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</si>
  <si>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</si>
  <si>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</si>
  <si>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</si>
  <si>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</si>
  <si>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</si>
  <si>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</si>
  <si>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</si>
  <si>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</si>
  <si>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</si>
  <si>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</si>
  <si>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</si>
  <si>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</si>
  <si>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</si>
  <si>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</si>
  <si>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</si>
  <si>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</si>
  <si>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</si>
  <si>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</si>
  <si>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</si>
  <si>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</si>
  <si>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</si>
  <si>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</si>
  <si>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</si>
  <si>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</si>
  <si>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</si>
  <si>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</si>
  <si>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</si>
  <si>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</si>
  <si>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</si>
  <si>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</si>
  <si>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</si>
  <si>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</si>
  <si>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</si>
  <si>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</si>
  <si>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</si>
  <si>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</si>
  <si>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</si>
  <si>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</si>
  <si>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</si>
  <si>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</si>
  <si>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</si>
  <si>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</si>
  <si>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</si>
  <si>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</si>
  <si>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</si>
  <si>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</si>
  <si>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</si>
  <si>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</si>
  <si>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</si>
  <si>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</si>
  <si>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</si>
  <si>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</si>
  <si>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</si>
  <si>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</si>
  <si>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</si>
  <si>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</si>
  <si>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</si>
  <si>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</si>
  <si>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</si>
  <si>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</si>
  <si>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</si>
  <si>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</si>
  <si>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</si>
  <si>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</si>
  <si>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</si>
  <si>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</si>
  <si>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</si>
  <si>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</si>
  <si>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</si>
  <si>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</si>
  <si>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</si>
  <si>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</si>
  <si>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</si>
  <si>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</si>
  <si>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</si>
  <si>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</si>
  <si>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</si>
  <si>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</si>
  <si>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</si>
  <si>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</si>
  <si>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</si>
  <si>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</si>
  <si>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</si>
  <si>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</si>
  <si>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</si>
  <si>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</si>
  <si>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</si>
  <si>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</si>
  <si>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</si>
  <si>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</si>
  <si>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</si>
  <si>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</si>
  <si>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</si>
  <si>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</si>
  <si>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</si>
  <si>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</si>
  <si>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</si>
  <si>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</si>
  <si>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</si>
  <si>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</si>
  <si>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</si>
  <si>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</si>
  <si>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</si>
  <si>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</si>
  <si>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</si>
  <si>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</si>
  <si>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</si>
  <si>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</si>
  <si>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</si>
  <si>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</si>
  <si>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</si>
  <si>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</si>
  <si>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</si>
  <si>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</si>
  <si>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</si>
  <si>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</si>
  <si>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</si>
  <si>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</si>
  <si>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</si>
  <si>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</si>
  <si>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</si>
  <si>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</si>
  <si>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</si>
  <si>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</si>
  <si>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</si>
  <si>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</si>
  <si>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</si>
  <si>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</si>
  <si>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</si>
  <si>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</si>
  <si>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</si>
  <si>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</si>
  <si>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</si>
  <si>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</si>
  <si>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</si>
  <si>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</si>
  <si>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</si>
  <si>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</si>
  <si>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</si>
  <si>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</si>
  <si>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</si>
  <si>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</si>
  <si>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</si>
  <si>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</si>
  <si>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</si>
  <si>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</si>
  <si>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</si>
  <si>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</si>
  <si>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</si>
  <si>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</si>
  <si>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</si>
  <si>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</si>
  <si>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</si>
  <si>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</si>
  <si>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</si>
  <si>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</si>
  <si>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</si>
  <si>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</si>
  <si>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</si>
  <si>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</si>
  <si>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</si>
  <si>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</si>
  <si>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</si>
  <si>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</si>
  <si>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</si>
  <si>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</si>
  <si>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</si>
  <si>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</si>
  <si>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</si>
  <si>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</si>
  <si>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</si>
  <si>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</si>
  <si>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</si>
  <si>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</si>
  <si>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</si>
  <si>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</si>
  <si>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</si>
  <si>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</si>
  <si>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</si>
  <si>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</si>
  <si>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</si>
  <si>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</si>
  <si>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</si>
  <si>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</si>
  <si>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</si>
  <si>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</si>
  <si>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</si>
  <si>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</si>
  <si>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</si>
  <si>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</si>
  <si>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</si>
  <si>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</si>
  <si>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</si>
  <si>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</si>
  <si>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</si>
  <si>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</si>
  <si>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</si>
  <si>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</si>
  <si>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</si>
  <si>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</si>
  <si>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</si>
  <si>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</si>
  <si>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</si>
  <si>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</si>
  <si>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</si>
  <si>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</si>
  <si>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</si>
  <si>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</si>
  <si>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</si>
  <si>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</si>
  <si>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</si>
  <si>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</si>
  <si>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</si>
  <si>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</si>
  <si>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</si>
  <si>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</si>
  <si>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</si>
  <si>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</si>
  <si>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</si>
  <si>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</si>
  <si>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</si>
  <si>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</si>
  <si>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</si>
  <si>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</si>
  <si>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</si>
  <si>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</si>
  <si>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</si>
  <si>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</si>
  <si>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</si>
  <si>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</si>
  <si>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</si>
  <si>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</si>
  <si>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</si>
  <si>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</si>
  <si>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</si>
  <si>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</si>
  <si>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</si>
  <si>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</si>
  <si>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</si>
  <si>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</si>
  <si>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</si>
  <si>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</si>
  <si>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</si>
  <si>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</si>
  <si>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</si>
  <si>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</si>
  <si>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</si>
  <si>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</si>
  <si>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</si>
  <si>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</si>
  <si>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</si>
  <si>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</si>
  <si>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</si>
  <si>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</si>
  <si>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</si>
  <si>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</si>
  <si>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</si>
  <si>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</si>
  <si>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</si>
  <si>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</si>
  <si>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</si>
  <si>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</si>
  <si>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</si>
  <si>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</si>
  <si>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</si>
  <si>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</si>
  <si>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</si>
  <si>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</si>
  <si>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</si>
  <si>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</si>
  <si>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</si>
  <si>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</si>
  <si>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</si>
  <si>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</si>
  <si>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</si>
  <si>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</si>
  <si>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</si>
  <si>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</si>
  <si>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</si>
  <si>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</si>
  <si>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</si>
  <si>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</si>
  <si>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</si>
  <si>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</si>
  <si>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</si>
  <si>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</si>
  <si>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</si>
  <si>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</si>
  <si>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</si>
  <si>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</si>
  <si>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</si>
  <si>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</si>
  <si>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</si>
  <si>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</si>
  <si>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</si>
  <si>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</si>
  <si>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</si>
  <si>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</si>
  <si>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</si>
  <si>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</si>
  <si>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</si>
  <si>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</si>
  <si>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</si>
  <si>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</si>
  <si>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</si>
  <si>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</si>
  <si>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</si>
  <si>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</si>
  <si>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</si>
  <si>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</si>
  <si>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</si>
  <si>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</si>
  <si>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</si>
  <si>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</si>
  <si>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</si>
  <si>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</si>
  <si>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</si>
  <si>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</si>
  <si>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</si>
  <si>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</si>
  <si>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</si>
  <si>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</si>
  <si>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</si>
  <si>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</si>
  <si>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</si>
  <si>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</si>
  <si>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</si>
  <si>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</si>
  <si>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</si>
  <si>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</si>
  <si>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</si>
  <si>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</si>
  <si>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</si>
  <si>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</si>
  <si>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</si>
  <si>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</si>
  <si>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</si>
  <si>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</si>
  <si>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</si>
  <si>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</si>
  <si>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</si>
  <si>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</si>
  <si>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</si>
  <si>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</si>
  <si>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</si>
  <si>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</si>
  <si>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</si>
  <si>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</si>
  <si>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</si>
  <si>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</si>
  <si>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</si>
  <si>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</si>
  <si>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</si>
  <si>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</si>
  <si>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</si>
  <si>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</si>
  <si>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</si>
  <si>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</si>
  <si>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</si>
  <si>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</si>
  <si>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</si>
  <si>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</si>
  <si>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</si>
  <si>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</si>
  <si>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</si>
  <si>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</si>
  <si>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</si>
  <si>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</si>
  <si>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</si>
  <si>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</si>
  <si>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</si>
  <si>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</si>
  <si>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</si>
  <si>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</si>
  <si>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</si>
  <si>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</si>
  <si>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</si>
  <si>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</si>
  <si>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</si>
  <si>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</si>
  <si>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</si>
  <si>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</si>
  <si>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</si>
  <si>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</si>
  <si>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</si>
  <si>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</si>
  <si>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</si>
  <si>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</si>
  <si>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</si>
  <si>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</si>
  <si>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</si>
  <si>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</si>
  <si>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</si>
  <si>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</si>
  <si>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</si>
  <si>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</si>
  <si>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</si>
  <si>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</si>
  <si>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</si>
  <si>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</si>
  <si>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</si>
  <si>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</si>
  <si>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</si>
  <si>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</si>
  <si>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</si>
  <si>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</si>
  <si>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</si>
  <si>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</si>
  <si>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</si>
  <si>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</si>
  <si>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</si>
  <si>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</si>
  <si>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</si>
  <si>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</si>
  <si>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</si>
  <si>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</si>
  <si>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</si>
  <si>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</si>
  <si>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</si>
  <si>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</si>
  <si>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</si>
  <si>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</si>
  <si>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</si>
  <si>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</si>
  <si>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</si>
  <si>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</si>
  <si>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</si>
  <si>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</si>
  <si>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</si>
  <si>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</si>
  <si>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</si>
  <si>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</si>
  <si>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</si>
  <si>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</si>
  <si>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</si>
  <si>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</si>
  <si>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</si>
  <si>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</si>
  <si>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</si>
  <si>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</si>
  <si>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</si>
  <si>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</si>
  <si>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</si>
  <si>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MORKOV Michael</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</si>
  <si>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</si>
  <si>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</si>
  <si>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</si>
  <si>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</si>
  <si>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</si>
  <si>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</si>
  <si>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</si>
  <si>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</si>
  <si>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</si>
  <si>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</si>
  <si>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</si>
  <si>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</si>
  <si>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LEITAO Iuri</t>
  </si>
  <si>
    <t>OLIVEIRA Rui</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</si>
  <si>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</si>
  <si>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</si>
  <si>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</si>
  <si>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</si>
  <si>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</si>
  <si>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</si>
  <si>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</si>
  <si>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</si>
  <si>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</si>
  <si>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</si>
  <si>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</si>
  <si>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</si>
  <si>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</si>
  <si>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</si>
  <si>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</si>
  <si>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</si>
  <si>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</si>
  <si>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</si>
  <si>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</si>
  <si>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</si>
  <si>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</si>
  <si>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</si>
  <si>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</si>
  <si>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</si>
  <si>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</si>
  <si>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</si>
  <si>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</si>
  <si>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</si>
  <si>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</si>
  <si>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</si>
  <si>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</si>
  <si>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</si>
  <si>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</si>
  <si>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</si>
  <si>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</si>
  <si>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</si>
  <si>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</si>
  <si>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</si>
  <si>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</si>
  <si>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</si>
  <si>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</si>
  <si>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</si>
  <si>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</si>
  <si>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</si>
  <si>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</si>
  <si>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</si>
  <si>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</si>
  <si>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</si>
  <si>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</si>
  <si>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</si>
  <si>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</si>
  <si>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</si>
  <si>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</si>
  <si>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</si>
  <si>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</si>
  <si>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</si>
  <si>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</si>
  <si>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</si>
  <si>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</si>
  <si>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</si>
  <si>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</si>
  <si>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</si>
  <si>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</si>
  <si>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</si>
  <si>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</si>
  <si>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</si>
  <si>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</si>
  <si>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</si>
  <si>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</si>
  <si>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</si>
  <si>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</si>
  <si>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</si>
  <si>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</si>
  <si>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</si>
  <si>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</si>
  <si>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</si>
  <si>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</si>
  <si>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</si>
  <si>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</si>
  <si>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</si>
  <si>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</si>
  <si>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</si>
  <si>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</si>
  <si>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</si>
  <si>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</si>
  <si>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</si>
  <si>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</si>
  <si>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</si>
  <si>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</si>
  <si>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</si>
  <si>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</si>
  <si>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</si>
  <si>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</si>
  <si>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</si>
  <si>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</si>
  <si>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</si>
  <si>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</si>
  <si>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</si>
  <si>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OLIVEIRA Ivo</t>
  </si>
  <si>
    <t>LAMOUREUX Jay</t>
  </si>
  <si>
    <t>ZIOLKOWSKI Wojciech</t>
  </si>
  <si>
    <t>NALYOTOV Maxim</t>
  </si>
  <si>
    <t>GRONDIN Donavan Vincent</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</si>
  <si>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</si>
  <si>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</si>
  <si>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</si>
  <si>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</si>
  <si>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</si>
  <si>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</si>
  <si>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</si>
  <si>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</si>
  <si>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</si>
  <si>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</si>
  <si>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</si>
  <si>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</si>
  <si>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</si>
  <si>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</si>
  <si>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</si>
  <si>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</si>
  <si>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</si>
  <si>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</si>
  <si>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</si>
  <si>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</si>
  <si>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</si>
  <si>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</si>
  <si>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</si>
  <si>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</si>
  <si>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</si>
  <si>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</si>
  <si>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</si>
  <si>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</si>
  <si>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</si>
  <si>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</si>
  <si>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</si>
  <si>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</si>
  <si>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</si>
  <si>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</si>
  <si>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</si>
  <si>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</si>
  <si>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</si>
  <si>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</si>
  <si>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</si>
  <si>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</si>
  <si>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</si>
  <si>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</si>
  <si>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</si>
  <si>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</si>
  <si>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</si>
  <si>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</si>
  <si>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</si>
  <si>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</si>
  <si>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</si>
  <si>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</si>
  <si>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</si>
  <si>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</si>
  <si>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</si>
  <si>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</si>
  <si>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</si>
  <si>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</si>
  <si>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</si>
  <si>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</si>
  <si>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DECAR ZUNIGA Jacob Thomas</t>
  </si>
  <si>
    <t>PENALOZA YANEZ Felipe Andres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</si>
  <si>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</si>
  <si>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</si>
  <si>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</si>
  <si>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</si>
  <si>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</si>
  <si>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</si>
  <si>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</si>
  <si>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</si>
  <si>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</si>
  <si>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</si>
  <si>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</si>
  <si>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</si>
  <si>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</si>
  <si>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</si>
  <si>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</si>
  <si>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</si>
  <si>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</si>
  <si>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</si>
  <si>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</si>
  <si>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ROSTOVTSEV Sergey</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</si>
  <si>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</si>
  <si>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</si>
  <si>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</si>
  <si>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</si>
  <si>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</si>
  <si>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</si>
  <si>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</si>
  <si>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</si>
  <si>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</si>
  <si>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</si>
  <si>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</si>
  <si>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</si>
  <si>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</si>
  <si>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</si>
  <si>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</si>
  <si>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</si>
  <si>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</si>
  <si>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</si>
  <si>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</si>
  <si>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</si>
  <si>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</si>
  <si>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</si>
  <si>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</si>
  <si>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</si>
  <si>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</si>
  <si>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</si>
  <si>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</si>
  <si>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</si>
  <si>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</si>
  <si>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</si>
  <si>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</si>
  <si>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</si>
  <si>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</si>
  <si>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</si>
  <si>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</si>
  <si>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</si>
  <si>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</si>
  <si>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</si>
  <si>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</si>
  <si>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</si>
  <si>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</si>
  <si>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</si>
  <si>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</si>
  <si>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</si>
  <si>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</si>
  <si>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</si>
  <si>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</si>
  <si>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</si>
  <si>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</si>
  <si>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</si>
  <si>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</si>
  <si>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</si>
  <si>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</si>
  <si>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</si>
  <si>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</si>
  <si>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</si>
  <si>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</si>
  <si>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</si>
  <si>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</si>
  <si>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</si>
  <si>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</si>
  <si>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</si>
  <si>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</si>
  <si>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</si>
  <si>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</si>
  <si>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</si>
  <si>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</si>
  <si>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</si>
  <si>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</si>
  <si>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</si>
  <si>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</si>
  <si>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</si>
  <si>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</si>
  <si>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</si>
  <si>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</si>
  <si>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</si>
  <si>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</si>
  <si>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</si>
  <si>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</si>
  <si>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</si>
  <si>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</si>
  <si>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</si>
  <si>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</si>
  <si>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</si>
  <si>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</si>
  <si>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</si>
  <si>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</si>
  <si>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</si>
  <si>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</si>
  <si>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</si>
  <si>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</si>
  <si>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</si>
  <si>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</si>
  <si>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</si>
  <si>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</si>
  <si>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</si>
  <si>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</si>
  <si>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</si>
  <si>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</si>
  <si>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</si>
  <si>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</si>
  <si>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</si>
  <si>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</si>
  <si>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</si>
  <si>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</si>
  <si>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</si>
  <si>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</si>
  <si>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</si>
  <si>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</si>
  <si>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</si>
  <si>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</si>
  <si>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</si>
  <si>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</si>
  <si>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</si>
  <si>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</si>
  <si>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</si>
  <si>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</si>
  <si>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</si>
  <si>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</si>
  <si>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</si>
  <si>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</si>
  <si>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</si>
  <si>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</si>
  <si>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</si>
  <si>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</si>
  <si>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</si>
  <si>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</si>
  <si>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</si>
  <si>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</si>
  <si>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</si>
  <si>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</si>
  <si>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</si>
  <si>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</si>
  <si>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</si>
  <si>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</si>
  <si>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</si>
  <si>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</si>
  <si>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</si>
  <si>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</si>
  <si>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</si>
  <si>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</si>
  <si>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</si>
  <si>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</si>
  <si>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</si>
  <si>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</si>
  <si>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</si>
  <si>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</si>
  <si>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</si>
  <si>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</si>
  <si>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</si>
  <si>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</si>
  <si>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</si>
  <si>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</si>
  <si>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</si>
  <si>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</si>
  <si>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</si>
  <si>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</si>
  <si>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</si>
  <si>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</si>
  <si>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</si>
  <si>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</si>
  <si>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</si>
  <si>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</si>
  <si>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</si>
  <si>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</si>
  <si>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</si>
  <si>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</si>
  <si>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</si>
  <si>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</si>
  <si>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</si>
  <si>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</si>
  <si>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</si>
  <si>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</si>
  <si>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</si>
  <si>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</si>
  <si>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</si>
  <si>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</si>
  <si>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</si>
  <si>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</si>
  <si>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</si>
  <si>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</si>
  <si>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</si>
  <si>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</si>
  <si>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</si>
  <si>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</si>
  <si>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</si>
  <si>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</si>
  <si>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</si>
  <si>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</si>
  <si>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</si>
  <si>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</si>
  <si>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</si>
  <si>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</si>
  <si>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</si>
  <si>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</si>
  <si>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</si>
  <si>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</si>
  <si>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</si>
  <si>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</si>
  <si>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</si>
  <si>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</si>
  <si>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</si>
  <si>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</si>
  <si>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</si>
  <si>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</si>
  <si>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</si>
  <si>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</si>
  <si>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</si>
  <si>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</si>
  <si>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</si>
  <si>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</si>
  <si>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</si>
  <si>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</si>
  <si>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</si>
  <si>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</si>
  <si>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</si>
  <si>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</si>
  <si>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</si>
  <si>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</si>
  <si>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</si>
  <si>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</si>
  <si>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</si>
  <si>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</si>
  <si>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</si>
  <si>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</si>
  <si>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</si>
  <si>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</si>
  <si>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</si>
  <si>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</si>
  <si>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</si>
  <si>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</si>
  <si>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</si>
  <si>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</si>
  <si>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</si>
  <si>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</si>
  <si>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</si>
  <si>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</si>
  <si>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</si>
  <si>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</si>
  <si>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</si>
  <si>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</si>
  <si>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</si>
  <si>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</si>
  <si>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</si>
  <si>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</si>
  <si>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</si>
  <si>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</si>
  <si>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</si>
  <si>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</si>
  <si>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</si>
  <si>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</si>
  <si>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</si>
  <si>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</si>
  <si>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</si>
  <si>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</si>
  <si>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</si>
  <si>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</si>
  <si>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</si>
  <si>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</si>
  <si>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</si>
  <si>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</si>
  <si>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</si>
  <si>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</si>
  <si>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</si>
  <si>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</si>
  <si>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</si>
  <si>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</si>
  <si>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</si>
  <si>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</si>
  <si>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</si>
  <si>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</si>
  <si>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</si>
  <si>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</si>
  <si>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</si>
  <si>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</si>
  <si>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</si>
  <si>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</si>
  <si>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</si>
  <si>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</si>
  <si>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</si>
  <si>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</si>
  <si>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</si>
  <si>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</si>
  <si>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</si>
  <si>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</si>
  <si>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</si>
  <si>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</si>
  <si>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</si>
  <si>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</si>
  <si>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</si>
  <si>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</si>
  <si>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</si>
  <si>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</si>
  <si>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</si>
  <si>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</si>
  <si>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</si>
  <si>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</si>
  <si>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</si>
  <si>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</si>
  <si>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</si>
  <si>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</si>
  <si>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</si>
  <si>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</si>
  <si>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</si>
  <si>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</si>
  <si>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</si>
  <si>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</si>
  <si>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</si>
  <si>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</si>
  <si>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</si>
  <si>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</si>
  <si>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</si>
  <si>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</si>
  <si>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</si>
  <si>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</si>
  <si>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</si>
  <si>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</si>
  <si>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</si>
  <si>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</si>
  <si>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</si>
  <si>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</si>
  <si>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</si>
  <si>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</si>
  <si>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</si>
  <si>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</si>
  <si>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</si>
  <si>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</si>
  <si>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</si>
  <si>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</si>
  <si>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</si>
  <si>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</si>
  <si>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</si>
  <si>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</si>
  <si>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</si>
  <si>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</si>
  <si>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</si>
  <si>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</si>
  <si>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</si>
  <si>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</si>
  <si>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</si>
  <si>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</si>
  <si>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</si>
  <si>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</si>
  <si>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</si>
  <si>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</si>
  <si>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</si>
  <si>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</si>
  <si>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</si>
  <si>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</si>
  <si>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</si>
  <si>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</si>
  <si>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</si>
  <si>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</si>
  <si>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</si>
  <si>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</si>
  <si>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</si>
  <si>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</si>
  <si>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</si>
  <si>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</si>
  <si>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</si>
  <si>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</si>
  <si>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</si>
  <si>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</si>
  <si>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</si>
  <si>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</si>
  <si>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</si>
  <si>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</si>
  <si>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</si>
  <si>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</si>
  <si>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EEFTING-BLOEM Roy</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</si>
  <si>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</si>
  <si>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</si>
  <si>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</si>
  <si>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</si>
  <si>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</si>
  <si>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</si>
  <si>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</si>
  <si>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</si>
  <si>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</si>
  <si>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</si>
  <si>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</si>
  <si>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</si>
  <si>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</si>
  <si>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</si>
  <si>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</si>
  <si>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</si>
  <si>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</si>
  <si>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</si>
  <si>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</si>
  <si>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</si>
  <si>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</si>
  <si>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</si>
  <si>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</si>
  <si>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</si>
  <si>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</si>
  <si>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</si>
  <si>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</si>
  <si>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</si>
  <si>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</si>
  <si>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</si>
  <si>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</si>
  <si>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</si>
  <si>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</si>
  <si>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</si>
  <si>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</si>
  <si>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</si>
  <si>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</si>
  <si>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</si>
  <si>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</si>
  <si>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</si>
  <si>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</si>
  <si>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</si>
  <si>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</si>
  <si>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</si>
  <si>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</si>
  <si>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</si>
  <si>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</si>
  <si>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</si>
  <si>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</si>
  <si>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</si>
  <si>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</si>
  <si>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</si>
  <si>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</si>
  <si>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</si>
  <si>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</si>
  <si>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</si>
  <si>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</si>
  <si>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</si>
  <si>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</si>
  <si>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</si>
  <si>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</si>
  <si>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</si>
  <si>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</si>
  <si>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</si>
  <si>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</si>
  <si>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</si>
  <si>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</si>
  <si>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</si>
  <si>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</si>
  <si>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</si>
  <si>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</si>
  <si>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</si>
  <si>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</si>
  <si>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</si>
  <si>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</si>
  <si>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</si>
  <si>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</si>
  <si>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</si>
  <si>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</si>
  <si>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</si>
  <si>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</si>
  <si>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</si>
  <si>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</si>
  <si>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</si>
  <si>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</si>
  <si>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</si>
  <si>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</si>
  <si>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</si>
  <si>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</si>
  <si>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</si>
  <si>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</si>
  <si>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</si>
  <si>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</si>
  <si>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</si>
  <si>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</si>
  <si>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</si>
  <si>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</si>
  <si>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</si>
  <si>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</si>
  <si>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</si>
  <si>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</si>
  <si>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</si>
  <si>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</si>
  <si>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</si>
  <si>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</si>
  <si>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</si>
  <si>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</si>
  <si>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</si>
  <si>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</si>
  <si>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</si>
  <si>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</si>
  <si>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</si>
  <si>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</si>
  <si>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</si>
  <si>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</si>
  <si>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</si>
  <si>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</si>
  <si>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</si>
  <si>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</si>
  <si>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</si>
  <si>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</si>
  <si>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</si>
  <si>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</si>
  <si>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</si>
  <si>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</si>
  <si>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</si>
  <si>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</si>
  <si>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</si>
  <si>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</si>
  <si>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</si>
  <si>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</si>
  <si>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</si>
  <si>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</si>
  <si>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</si>
  <si>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</si>
  <si>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</si>
  <si>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</si>
  <si>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</si>
  <si>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</si>
  <si>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</si>
  <si>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</si>
  <si>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</si>
  <si>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</si>
  <si>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</si>
  <si>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</si>
  <si>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</si>
  <si>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</si>
  <si>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</si>
  <si>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</si>
  <si>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</si>
  <si>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</si>
  <si>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</si>
  <si>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</si>
  <si>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</si>
  <si>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</si>
  <si>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</si>
  <si>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</si>
  <si>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</si>
  <si>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</si>
  <si>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</si>
  <si>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</si>
  <si>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</si>
  <si>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</si>
  <si>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</si>
  <si>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</si>
  <si>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</si>
  <si>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</si>
  <si>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</si>
  <si>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</si>
  <si>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</si>
  <si>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</si>
  <si>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</si>
  <si>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</si>
  <si>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</si>
  <si>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</si>
  <si>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</si>
  <si>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</si>
  <si>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</si>
  <si>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</si>
  <si>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</si>
  <si>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</si>
  <si>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</si>
  <si>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</si>
  <si>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</si>
  <si>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</si>
  <si>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</si>
  <si>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</si>
  <si>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</si>
  <si>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</si>
  <si>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</si>
  <si>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</si>
  <si>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</si>
  <si>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</si>
  <si>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</si>
  <si>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</si>
  <si>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</si>
  <si>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</si>
  <si>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</si>
  <si>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</si>
  <si>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</si>
  <si>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</si>
  <si>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</si>
  <si>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</si>
  <si>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</si>
  <si>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</si>
  <si>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</si>
  <si>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</si>
  <si>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</si>
  <si>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</si>
  <si>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</si>
  <si>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</si>
  <si>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</si>
  <si>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</si>
  <si>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</si>
  <si>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</si>
  <si>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</si>
  <si>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</si>
  <si>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</si>
  <si>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</si>
  <si>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</si>
  <si>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</si>
  <si>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</si>
  <si>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</si>
  <si>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</si>
  <si>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</si>
  <si>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</si>
  <si>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</si>
  <si>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</si>
  <si>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</si>
  <si>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</si>
  <si>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</si>
  <si>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</si>
  <si>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</si>
  <si>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</si>
  <si>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</si>
  <si>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</si>
  <si>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</si>
  <si>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</si>
  <si>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</si>
  <si>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</si>
  <si>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</si>
  <si>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</si>
  <si>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</si>
  <si>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</si>
  <si>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</si>
  <si>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</si>
  <si>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</si>
  <si>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</si>
  <si>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</si>
  <si>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</si>
  <si>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</si>
  <si>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</si>
  <si>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</si>
  <si>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</si>
  <si>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</si>
  <si>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</si>
  <si>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</si>
  <si>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</si>
  <si>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</si>
  <si>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</si>
  <si>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</si>
  <si>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</si>
  <si>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</si>
  <si>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</si>
  <si>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</si>
  <si>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</si>
  <si>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</si>
  <si>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</si>
  <si>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</si>
  <si>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</si>
  <si>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</si>
  <si>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</si>
  <si>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</si>
  <si>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</si>
  <si>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</si>
  <si>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</si>
  <si>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</si>
  <si>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</si>
  <si>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</si>
  <si>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</si>
  <si>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</si>
  <si>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</si>
  <si>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</si>
  <si>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</si>
  <si>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</si>
  <si>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</si>
  <si>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</si>
  <si>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</si>
  <si>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</si>
  <si>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</si>
  <si>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</si>
  <si>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</si>
  <si>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</si>
  <si>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</si>
  <si>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</si>
  <si>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</si>
  <si>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</si>
  <si>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</si>
  <si>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</si>
  <si>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</si>
  <si>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</si>
  <si>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</si>
  <si>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</si>
  <si>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</si>
  <si>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</si>
  <si>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</si>
  <si>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</si>
  <si>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</si>
  <si>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</si>
  <si>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</si>
  <si>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</si>
  <si>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</si>
  <si>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</si>
  <si>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</si>
  <si>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</si>
  <si>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</si>
  <si>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</si>
  <si>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</si>
  <si>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</si>
  <si>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</si>
  <si>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</si>
  <si>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</si>
  <si>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</si>
  <si>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</si>
  <si>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</si>
  <si>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</si>
  <si>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</si>
  <si>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</si>
  <si>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</si>
  <si>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</si>
  <si>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</si>
  <si>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</si>
  <si>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</si>
  <si>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</si>
  <si>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</si>
  <si>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</si>
  <si>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</si>
  <si>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</si>
  <si>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</si>
  <si>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</si>
  <si>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</si>
  <si>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</si>
  <si>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</si>
  <si>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</si>
  <si>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</si>
  <si>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</si>
  <si>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</si>
  <si>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</si>
  <si>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</si>
  <si>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</si>
  <si>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</si>
  <si>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</si>
  <si>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</si>
  <si>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</si>
  <si>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</si>
  <si>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</si>
  <si>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</si>
  <si>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</si>
  <si>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</si>
  <si>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</si>
  <si>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</si>
  <si>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</si>
  <si>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</si>
  <si>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</si>
  <si>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</si>
  <si>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</si>
  <si>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</si>
  <si>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</si>
  <si>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</si>
  <si>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</si>
  <si>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</si>
  <si>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</si>
  <si>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</si>
  <si>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</si>
  <si>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</si>
  <si>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</si>
  <si>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</si>
  <si>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</si>
  <si>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</si>
  <si>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</si>
  <si>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</si>
  <si>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</si>
  <si>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</si>
  <si>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</si>
  <si>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</si>
  <si>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</si>
  <si>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</si>
  <si>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</si>
  <si>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</si>
  <si>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</si>
  <si>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</si>
  <si>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</si>
  <si>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</si>
  <si>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</si>
  <si>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</si>
  <si>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</si>
  <si>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</si>
  <si>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</si>
  <si>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</si>
  <si>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</si>
  <si>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</si>
  <si>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</si>
  <si>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</si>
  <si>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</si>
  <si>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</si>
  <si>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</si>
  <si>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</si>
  <si>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</si>
  <si>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</si>
  <si>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</si>
  <si>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</si>
  <si>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</si>
  <si>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</si>
  <si>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</si>
  <si>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</si>
  <si>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</si>
  <si>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</si>
  <si>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</si>
  <si>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</si>
  <si>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</si>
  <si>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</si>
  <si>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</si>
  <si>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</si>
  <si>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</si>
  <si>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</si>
  <si>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</si>
  <si>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</si>
  <si>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</si>
  <si>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</si>
  <si>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</si>
  <si>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</si>
  <si>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</si>
  <si>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</si>
  <si>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</si>
  <si>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</si>
  <si>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</si>
  <si>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</si>
  <si>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</si>
  <si>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</si>
  <si>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</si>
  <si>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</si>
  <si>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</si>
  <si>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</si>
  <si>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</si>
  <si>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</si>
  <si>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</si>
  <si>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</si>
  <si>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</si>
  <si>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</si>
  <si>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</si>
  <si>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</si>
  <si>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</si>
  <si>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</si>
  <si>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</si>
  <si>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</si>
  <si>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</si>
  <si>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</si>
  <si>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</si>
  <si>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</si>
  <si>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</si>
  <si>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</si>
  <si>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</si>
  <si>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</si>
  <si>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</si>
  <si>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</si>
  <si>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</si>
  <si>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</si>
  <si>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</si>
  <si>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</si>
  <si>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</si>
  <si>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</si>
  <si>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</si>
  <si>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</si>
  <si>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</si>
  <si>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</si>
  <si>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</si>
  <si>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</si>
  <si>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</si>
  <si>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</si>
  <si>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</si>
  <si>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</si>
  <si>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</si>
  <si>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</si>
  <si>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</si>
  <si>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</si>
  <si>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</si>
  <si>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</si>
  <si>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</si>
  <si>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</si>
  <si>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</si>
  <si>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</si>
  <si>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</si>
  <si>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</si>
  <si>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</si>
  <si>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</si>
  <si>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</si>
  <si>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</si>
  <si>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</si>
  <si>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</si>
  <si>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</si>
  <si>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</si>
  <si>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</si>
  <si>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</si>
  <si>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</si>
  <si>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</si>
  <si>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</si>
  <si>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</si>
  <si>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</si>
  <si>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</si>
  <si>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</si>
  <si>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</si>
  <si>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</si>
  <si>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</si>
  <si>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</si>
  <si>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</si>
  <si>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</si>
  <si>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</si>
  <si>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</si>
  <si>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</si>
  <si>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</si>
  <si>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</si>
  <si>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</si>
  <si>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</si>
  <si>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</si>
  <si>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</si>
  <si>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</si>
  <si>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</si>
  <si>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</si>
  <si>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</si>
  <si>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</si>
  <si>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</si>
  <si>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</si>
  <si>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</si>
  <si>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</si>
  <si>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</si>
  <si>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</si>
  <si>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</si>
  <si>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</si>
  <si>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</si>
  <si>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</si>
  <si>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</si>
  <si>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</si>
  <si>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</si>
  <si>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</si>
  <si>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</si>
  <si>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</si>
  <si>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</si>
  <si>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</si>
  <si>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</si>
  <si>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</si>
  <si>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</si>
  <si>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</si>
  <si>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</si>
  <si>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</si>
  <si>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</si>
  <si>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</si>
  <si>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</si>
  <si>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</si>
  <si>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</si>
  <si>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</si>
  <si>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</si>
  <si>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</si>
  <si>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</si>
  <si>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</si>
  <si>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</si>
  <si>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</si>
  <si>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</si>
  <si>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</si>
  <si>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</si>
  <si>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</si>
  <si>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</si>
  <si>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</si>
  <si>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</si>
  <si>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</si>
  <si>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</si>
  <si>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</si>
  <si>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</si>
  <si>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</si>
  <si>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</si>
  <si>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</si>
  <si>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</si>
  <si>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</si>
  <si>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</si>
  <si>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</si>
  <si>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</si>
  <si>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</si>
  <si>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</si>
  <si>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</si>
  <si>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</si>
  <si>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</si>
  <si>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</si>
  <si>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</si>
  <si>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</si>
  <si>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</si>
  <si>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</si>
  <si>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</si>
  <si>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</si>
  <si>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</si>
  <si>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</si>
  <si>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</si>
  <si>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</si>
  <si>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</si>
  <si>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</si>
  <si>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</si>
  <si>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</si>
  <si>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</si>
  <si>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</si>
  <si>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</si>
  <si>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</si>
  <si>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</si>
  <si>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</si>
  <si>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</si>
  <si>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</si>
  <si>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</si>
  <si>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</si>
  <si>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</si>
  <si>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</si>
  <si>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</si>
  <si>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</si>
  <si>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</si>
  <si>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</si>
  <si>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</si>
  <si>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</si>
  <si>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</si>
  <si>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</si>
  <si>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</si>
  <si>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</si>
  <si>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</si>
  <si>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</si>
  <si>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</si>
  <si>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</si>
  <si>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</si>
  <si>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</si>
  <si>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</si>
  <si>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</si>
  <si>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</si>
  <si>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</si>
  <si>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</si>
  <si>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</si>
  <si>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</si>
  <si>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</si>
  <si>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</si>
  <si>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</si>
  <si>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</si>
  <si>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</si>
  <si>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</si>
  <si>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</si>
  <si>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</si>
  <si>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</si>
  <si>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</si>
  <si>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</si>
  <si>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</si>
  <si>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</si>
  <si>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</si>
  <si>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</si>
  <si>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</si>
  <si>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</si>
  <si>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</si>
  <si>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</si>
  <si>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</si>
  <si>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</si>
  <si>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</si>
  <si>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</si>
  <si>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</si>
  <si>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</si>
  <si>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</si>
  <si>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</si>
  <si>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</si>
  <si>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</si>
  <si>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</si>
  <si>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</si>
  <si>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</si>
  <si>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</si>
  <si>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</si>
  <si>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</si>
  <si>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</si>
  <si>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</si>
  <si>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</si>
  <si>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</si>
  <si>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</si>
  <si>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</si>
  <si>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</si>
  <si>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</si>
  <si>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</si>
  <si>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</si>
  <si>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</si>
  <si>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</si>
  <si>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</si>
  <si>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</si>
  <si>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</si>
  <si>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</si>
  <si>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</si>
  <si>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</si>
  <si>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</si>
  <si>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</si>
  <si>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</si>
  <si>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</si>
  <si>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</si>
  <si>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</si>
  <si>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</si>
  <si>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</si>
  <si>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</si>
  <si>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</si>
  <si>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</si>
  <si>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</si>
  <si>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</si>
  <si>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</si>
  <si>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</si>
  <si>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</si>
  <si>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</si>
  <si>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</si>
  <si>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</si>
  <si>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</si>
  <si>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</si>
  <si>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</si>
  <si>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</si>
  <si>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</si>
  <si>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</si>
  <si>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</si>
  <si>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</si>
  <si>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</si>
  <si>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</si>
  <si>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</si>
  <si>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</si>
  <si>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</si>
  <si>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</si>
  <si>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</si>
  <si>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</si>
  <si>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</si>
  <si>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</si>
  <si>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</si>
  <si>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</si>
  <si>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</si>
  <si>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</si>
  <si>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</si>
  <si>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</si>
  <si>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</si>
  <si>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</si>
  <si>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</si>
  <si>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</si>
  <si>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</si>
  <si>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</si>
  <si>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</si>
  <si>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</si>
  <si>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</si>
  <si>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</si>
  <si>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</si>
  <si>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</si>
  <si>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</si>
  <si>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</si>
  <si>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</si>
  <si>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</si>
  <si>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</si>
  <si>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</si>
  <si>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</si>
  <si>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</si>
  <si>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</si>
  <si>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</si>
  <si>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</si>
  <si>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</si>
  <si>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</si>
  <si>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</si>
  <si>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</si>
  <si>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</si>
  <si>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</si>
  <si>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</si>
  <si>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</si>
  <si>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</si>
  <si>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</si>
  <si>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</si>
  <si>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</si>
  <si>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</si>
  <si>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</si>
  <si>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</si>
  <si>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</si>
  <si>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</si>
  <si>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</si>
  <si>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</si>
  <si>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</si>
  <si>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</si>
  <si>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</si>
  <si>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</si>
  <si>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</si>
  <si>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</si>
  <si>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</si>
  <si>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</si>
  <si>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</si>
  <si>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</si>
  <si>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</si>
  <si>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</si>
  <si>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</si>
  <si>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</si>
  <si>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</si>
  <si>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</si>
  <si>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</si>
  <si>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</si>
  <si>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</si>
  <si>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</si>
  <si>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</si>
  <si>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</si>
  <si>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</si>
  <si>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</si>
  <si>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</si>
  <si>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</si>
  <si>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</si>
  <si>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</si>
  <si>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</si>
  <si>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</si>
  <si>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</si>
  <si>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</si>
  <si>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</si>
  <si>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</si>
  <si>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</si>
  <si>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</si>
  <si>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</si>
  <si>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</si>
  <si>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</si>
  <si>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</si>
  <si>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</si>
  <si>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</si>
  <si>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</si>
  <si>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</si>
  <si>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</si>
  <si>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</si>
  <si>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</si>
  <si>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</si>
  <si>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</si>
  <si>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</si>
  <si>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</si>
  <si>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</si>
  <si>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</si>
  <si>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</si>
  <si>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</si>
  <si>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</si>
  <si>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</si>
  <si>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</si>
  <si>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</si>
  <si>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</si>
  <si>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</si>
  <si>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</si>
  <si>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</si>
  <si>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</si>
  <si>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</si>
  <si>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</si>
  <si>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</si>
  <si>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</si>
  <si>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</si>
  <si>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</si>
  <si>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</si>
  <si>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</si>
  <si>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</si>
  <si>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</si>
  <si>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</si>
  <si>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</si>
  <si>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</si>
  <si>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</si>
  <si>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</si>
  <si>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</si>
  <si>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</si>
  <si>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</si>
  <si>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</si>
  <si>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</si>
  <si>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</si>
  <si>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</si>
  <si>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</si>
  <si>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</si>
  <si>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</si>
  <si>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</si>
  <si>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</si>
  <si>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</si>
  <si>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</si>
  <si>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</si>
  <si>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</si>
  <si>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</si>
  <si>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</si>
  <si>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</si>
  <si>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</si>
  <si>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</si>
  <si>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</si>
  <si>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</si>
  <si>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</si>
  <si>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</si>
  <si>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</si>
  <si>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</si>
  <si>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</si>
  <si>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</si>
  <si>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</si>
  <si>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</si>
  <si>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</si>
  <si>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</si>
  <si>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</si>
  <si>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</si>
  <si>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</si>
  <si>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</si>
  <si>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</si>
  <si>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</si>
  <si>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</si>
  <si>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</si>
  <si>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</si>
  <si>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</si>
  <si>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</si>
  <si>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</si>
  <si>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</si>
  <si>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</si>
  <si>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</si>
  <si>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</si>
  <si>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</si>
  <si>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</si>
  <si>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</si>
  <si>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</si>
  <si>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</si>
  <si>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</si>
  <si>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</si>
  <si>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</si>
  <si>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</si>
  <si>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</si>
  <si>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</si>
  <si>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</si>
  <si>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</si>
  <si>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</si>
  <si>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</si>
  <si>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</si>
  <si>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</si>
  <si>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</si>
  <si>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</si>
  <si>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</si>
  <si>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</si>
  <si>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</si>
  <si>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</si>
  <si>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</si>
  <si>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</si>
  <si>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</si>
  <si>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</si>
  <si>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</si>
  <si>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</si>
  <si>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</si>
  <si>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</si>
  <si>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</si>
  <si>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</si>
  <si>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</si>
  <si>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</si>
  <si>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</si>
  <si>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</si>
  <si>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</si>
  <si>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</si>
  <si>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</si>
  <si>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</si>
  <si>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</si>
  <si>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</si>
  <si>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</si>
  <si>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</si>
  <si>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</si>
  <si>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</si>
  <si>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</si>
  <si>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</si>
  <si>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</si>
  <si>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</si>
  <si>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</si>
  <si>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</si>
  <si>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</si>
  <si>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</si>
  <si>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</si>
  <si>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</si>
  <si>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</si>
  <si>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</si>
  <si>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</si>
  <si>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</si>
  <si>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</si>
  <si>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</si>
  <si>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</si>
  <si>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</si>
  <si>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</si>
  <si>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</si>
  <si>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</si>
  <si>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</si>
  <si>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</si>
  <si>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</si>
  <si>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</si>
  <si>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</si>
  <si>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</si>
  <si>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</si>
  <si>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</si>
  <si>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</si>
  <si>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</si>
  <si>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</si>
  <si>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</si>
  <si>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</si>
  <si>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</si>
  <si>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</si>
  <si>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</si>
  <si>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</si>
  <si>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</si>
  <si>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</si>
  <si>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</si>
  <si>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</si>
  <si>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</si>
  <si>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</si>
  <si>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</si>
  <si>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</si>
  <si>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</si>
  <si>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</si>
  <si>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</si>
  <si>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</si>
  <si>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</si>
  <si>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</si>
  <si>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</si>
  <si>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</si>
  <si>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</si>
  <si>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</si>
  <si>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</si>
  <si>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</si>
  <si>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</si>
  <si>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</si>
  <si>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</si>
  <si>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</si>
  <si>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</si>
  <si>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</si>
  <si>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</si>
  <si>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</si>
  <si>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</si>
  <si>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</si>
  <si>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</si>
  <si>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</si>
  <si>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</si>
  <si>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</si>
  <si>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</si>
  <si>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</si>
  <si>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</si>
  <si>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</si>
  <si>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</si>
  <si>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</si>
  <si>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</si>
  <si>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</si>
  <si>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</si>
  <si>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</si>
  <si>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</si>
  <si>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</si>
  <si>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</si>
  <si>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</si>
  <si>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</si>
  <si>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</si>
  <si>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</si>
  <si>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</si>
  <si>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</si>
  <si>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</si>
  <si>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</si>
  <si>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</si>
  <si>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</si>
  <si>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</si>
  <si>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</si>
  <si>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</si>
  <si>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</si>
  <si>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</si>
  <si>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</si>
  <si>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</si>
  <si>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</si>
  <si>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</si>
  <si>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</si>
  <si>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</si>
  <si>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</si>
  <si>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</si>
  <si>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</si>
  <si>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</si>
  <si>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</si>
  <si>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</si>
  <si>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</si>
  <si>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</si>
  <si>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</si>
  <si>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</si>
  <si>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</si>
  <si>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</si>
  <si>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</si>
  <si>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</si>
  <si>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</si>
  <si>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</si>
  <si>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</si>
  <si>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</si>
  <si>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</si>
  <si>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</si>
  <si>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</si>
  <si>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</si>
  <si>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</si>
  <si>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</si>
  <si>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</si>
  <si>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</si>
  <si>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</si>
  <si>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</si>
  <si>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</si>
  <si>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</si>
  <si>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</si>
  <si>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</si>
  <si>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</si>
  <si>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</si>
  <si>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</si>
  <si>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</si>
  <si>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</si>
  <si>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</si>
  <si>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</si>
  <si>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</si>
  <si>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</si>
  <si>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</si>
  <si>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</si>
  <si>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</si>
  <si>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</si>
  <si>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</si>
  <si>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</si>
  <si>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</si>
  <si>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</si>
  <si>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</si>
  <si>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</si>
  <si>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</si>
  <si>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</si>
  <si>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</si>
  <si>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</si>
  <si>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</si>
  <si>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</si>
  <si>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</si>
  <si>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</si>
  <si>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</si>
  <si>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</si>
  <si>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</si>
  <si>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</si>
  <si>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</si>
  <si>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</si>
  <si>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</si>
  <si>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</si>
  <si>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</si>
  <si>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</si>
  <si>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</si>
  <si>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</si>
  <si>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</si>
  <si>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</si>
  <si>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</si>
  <si>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</si>
  <si>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</si>
  <si>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</si>
  <si>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</si>
  <si>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</si>
  <si>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</si>
  <si>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</si>
  <si>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</si>
  <si>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</si>
  <si>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</si>
  <si>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</si>
  <si>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</si>
  <si>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</si>
  <si>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</si>
  <si>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</si>
  <si>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</si>
  <si>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</si>
  <si>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</si>
  <si>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</si>
  <si>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</si>
  <si>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</si>
  <si>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</si>
  <si>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</si>
  <si>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</si>
  <si>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</si>
  <si>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</si>
  <si>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</si>
  <si>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</si>
  <si>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</si>
  <si>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</si>
  <si>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</si>
  <si>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</si>
  <si>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</si>
  <si>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</si>
  <si>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</si>
  <si>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</si>
  <si>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</si>
  <si>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</si>
  <si>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</si>
  <si>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</si>
  <si>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</si>
  <si>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</si>
  <si>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</si>
  <si>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</si>
  <si>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</si>
  <si>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</si>
  <si>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</si>
  <si>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</si>
  <si>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</si>
  <si>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</si>
  <si>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</si>
  <si>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</si>
  <si>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</si>
  <si>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</si>
  <si>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</si>
  <si>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</si>
  <si>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</si>
  <si>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</si>
  <si>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</si>
  <si>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</si>
  <si>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</si>
  <si>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</si>
  <si>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</si>
  <si>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</si>
  <si>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</si>
  <si>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</si>
  <si>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</si>
  <si>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</si>
  <si>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</si>
  <si>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</si>
  <si>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</si>
  <si>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</si>
  <si>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</si>
  <si>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</si>
  <si>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</si>
  <si>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</si>
  <si>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</si>
  <si>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</si>
  <si>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</si>
  <si>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</si>
  <si>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</si>
  <si>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</si>
  <si>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</si>
  <si>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</si>
  <si>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</si>
  <si>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</si>
  <si>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</si>
  <si>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</si>
  <si>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</si>
  <si>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</si>
  <si>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</si>
  <si>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</si>
  <si>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</si>
  <si>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</si>
  <si>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</si>
  <si>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</si>
  <si>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</si>
  <si>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</si>
  <si>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</si>
  <si>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</si>
  <si>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</si>
  <si>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</si>
  <si>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</si>
  <si>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</si>
  <si>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</si>
  <si>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</si>
  <si>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</si>
  <si>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</si>
  <si>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</si>
  <si>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</si>
  <si>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</si>
  <si>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</si>
  <si>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</si>
  <si>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</si>
  <si>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</si>
  <si>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</si>
  <si>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</si>
  <si>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</si>
  <si>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</si>
  <si>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</si>
  <si>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</si>
  <si>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</si>
  <si>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</si>
  <si>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</si>
  <si>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</si>
  <si>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</si>
  <si>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</si>
  <si>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</si>
  <si>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</si>
  <si>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</si>
  <si>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</si>
  <si>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</si>
  <si>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</si>
  <si>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</si>
  <si>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</si>
  <si>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</si>
  <si>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</si>
  <si>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</si>
  <si>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</si>
  <si>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</si>
  <si>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</si>
  <si>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</si>
  <si>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</si>
  <si>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</si>
  <si>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</si>
  <si>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</si>
  <si>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</si>
  <si>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</si>
  <si>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</si>
  <si>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</si>
  <si>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</si>
  <si>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</si>
  <si>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</si>
  <si>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</si>
  <si>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</si>
  <si>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</si>
  <si>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</si>
  <si>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</si>
  <si>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</si>
  <si>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</si>
  <si>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</si>
  <si>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</si>
  <si>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</si>
  <si>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</si>
  <si>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</si>
  <si>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</si>
  <si>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</si>
  <si>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</si>
  <si>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</si>
  <si>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</si>
  <si>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</si>
  <si>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</si>
  <si>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</si>
  <si>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</si>
  <si>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</si>
  <si>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</si>
  <si>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</si>
  <si>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</si>
  <si>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</si>
  <si>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</si>
  <si>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</si>
  <si>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</si>
  <si>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</si>
  <si>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</si>
  <si>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</si>
  <si>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</si>
  <si>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</si>
  <si>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</si>
  <si>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</si>
  <si>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</si>
  <si>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</si>
  <si>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</si>
  <si>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</si>
  <si>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</si>
  <si>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</si>
  <si>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</si>
  <si>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</si>
  <si>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</si>
  <si>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</si>
  <si>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</si>
  <si>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</si>
  <si>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</si>
  <si>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</si>
  <si>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</si>
  <si>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</si>
  <si>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</si>
  <si>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</si>
  <si>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</si>
  <si>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</si>
  <si>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</si>
  <si>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</si>
  <si>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</si>
  <si>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</si>
  <si>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</si>
  <si>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</si>
  <si>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</si>
  <si>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</si>
  <si>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</si>
  <si>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</si>
  <si>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</si>
  <si>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</si>
  <si>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</si>
  <si>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</si>
  <si>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</si>
  <si>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</si>
  <si>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</si>
  <si>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</si>
  <si>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</si>
  <si>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</si>
  <si>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</si>
  <si>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</si>
  <si>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</si>
  <si>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</si>
  <si>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</si>
  <si>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</si>
  <si>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</si>
  <si>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</si>
  <si>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</si>
  <si>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</si>
  <si>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</si>
  <si>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</si>
  <si>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</si>
  <si>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</si>
  <si>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</si>
  <si>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</si>
  <si>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</si>
  <si>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</si>
  <si>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</si>
  <si>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</si>
  <si>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</si>
  <si>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</si>
  <si>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</si>
  <si>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</si>
  <si>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</si>
  <si>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</si>
  <si>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</si>
  <si>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</si>
  <si>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</si>
  <si>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</si>
  <si>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</si>
  <si>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</si>
  <si>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</si>
  <si>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</si>
  <si>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</si>
  <si>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</si>
  <si>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</si>
  <si>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</si>
  <si>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</si>
  <si>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</si>
  <si>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</si>
  <si>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</si>
  <si>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</si>
  <si>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</si>
  <si>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</si>
  <si>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</si>
  <si>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</si>
  <si>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</si>
  <si>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</si>
  <si>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</si>
  <si>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</si>
  <si>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</si>
  <si>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</si>
  <si>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</si>
  <si>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</si>
  <si>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</si>
  <si>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</si>
  <si>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</si>
  <si>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</si>
  <si>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</si>
  <si>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</si>
  <si>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</si>
  <si>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</si>
  <si>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</si>
  <si>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</si>
  <si>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</si>
  <si>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</si>
  <si>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</si>
  <si>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</si>
  <si>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</si>
  <si>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</si>
  <si>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</si>
  <si>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</si>
  <si>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</si>
  <si>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</si>
  <si>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</si>
  <si>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</si>
  <si>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</si>
  <si>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</si>
  <si>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</si>
  <si>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</si>
  <si>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</si>
  <si>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</si>
  <si>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</si>
  <si>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</si>
  <si>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</si>
  <si>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</si>
  <si>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</si>
  <si>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</si>
  <si>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</si>
  <si>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</si>
  <si>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</si>
  <si>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</si>
  <si>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</si>
  <si>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</si>
  <si>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</si>
  <si>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</si>
  <si>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</si>
  <si>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</si>
  <si>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</si>
  <si>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</si>
  <si>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</si>
  <si>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</si>
  <si>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</si>
  <si>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</si>
  <si>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</si>
  <si>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</si>
  <si>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</si>
  <si>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</si>
  <si>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</si>
  <si>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</si>
  <si>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</si>
  <si>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</si>
  <si>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</si>
  <si>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</si>
  <si>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</si>
  <si>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</si>
  <si>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</si>
  <si>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</si>
  <si>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</si>
  <si>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</si>
  <si>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</si>
  <si>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</si>
  <si>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</si>
  <si>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</si>
  <si>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</si>
  <si>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</si>
  <si>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</si>
  <si>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</si>
  <si>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</si>
  <si>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</si>
  <si>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</si>
  <si>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</si>
  <si>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</si>
  <si>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</si>
  <si>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</si>
  <si>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</si>
  <si>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</si>
  <si>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</si>
  <si>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</si>
  <si>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</si>
  <si>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</si>
  <si>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</si>
  <si>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</si>
  <si>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</si>
  <si>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</si>
  <si>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</si>
  <si>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</si>
  <si>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</si>
  <si>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</si>
  <si>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</si>
  <si>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</si>
  <si>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</si>
  <si>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</si>
  <si>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</si>
  <si>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</si>
  <si>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</si>
  <si>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</si>
  <si>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</si>
  <si>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</si>
  <si>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</si>
  <si>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</si>
  <si>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</si>
  <si>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</si>
  <si>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</si>
  <si>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</si>
  <si>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</si>
  <si>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</si>
  <si>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</si>
  <si>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</si>
  <si>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</si>
  <si>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</si>
  <si>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</si>
  <si>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</si>
  <si>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</si>
  <si>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</si>
  <si>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</si>
  <si>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</si>
  <si>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</si>
  <si>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</si>
  <si>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</si>
  <si>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</si>
  <si>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</si>
  <si>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</si>
  <si>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</si>
  <si>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</si>
  <si>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</si>
  <si>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</si>
  <si>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</si>
  <si>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</si>
  <si>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</si>
  <si>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</si>
  <si>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</si>
  <si>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</si>
  <si>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</si>
  <si>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</si>
  <si>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</si>
  <si>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</si>
  <si>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</si>
  <si>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</si>
  <si>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</si>
  <si>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</si>
  <si>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</si>
  <si>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</si>
  <si>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</si>
  <si>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</si>
  <si>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</si>
  <si>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</si>
  <si>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</si>
  <si>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</si>
  <si>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</si>
  <si>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</si>
  <si>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</si>
  <si>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</si>
  <si>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</si>
  <si>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</si>
  <si>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</si>
  <si>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</si>
  <si>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</si>
  <si>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</si>
  <si>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</si>
  <si>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</si>
  <si>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</si>
  <si>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</si>
  <si>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</si>
  <si>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</si>
  <si>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</si>
  <si>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</si>
  <si>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</si>
  <si>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</si>
  <si>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</si>
  <si>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</si>
  <si>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</si>
  <si>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</si>
  <si>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</si>
  <si>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</si>
  <si>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</si>
  <si>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</si>
  <si>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</si>
  <si>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</si>
  <si>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</si>
  <si>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</si>
  <si>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</si>
  <si>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</si>
  <si>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</si>
  <si>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</si>
  <si>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</si>
  <si>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</si>
  <si>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</si>
  <si>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</si>
  <si>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</si>
  <si>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</si>
  <si>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</si>
  <si>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</si>
  <si>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</si>
  <si>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</si>
  <si>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</si>
  <si>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</si>
  <si>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</si>
  <si>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</si>
  <si>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</si>
  <si>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</si>
  <si>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</si>
  <si>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</si>
  <si>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</si>
  <si>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</si>
  <si>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</si>
  <si>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</si>
  <si>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</si>
  <si>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</si>
  <si>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</si>
  <si>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</si>
  <si>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</si>
  <si>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</si>
  <si>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</si>
  <si>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</si>
  <si>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</si>
  <si>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</si>
  <si>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</si>
  <si>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</si>
  <si>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</si>
  <si>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</si>
  <si>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</si>
  <si>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</si>
  <si>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</si>
  <si>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</si>
  <si>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</si>
  <si>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</si>
  <si>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</si>
  <si>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</si>
  <si>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</si>
  <si>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</si>
  <si>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</si>
  <si>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</si>
  <si>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</si>
  <si>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</si>
  <si>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</si>
  <si>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</si>
  <si>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</si>
  <si>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</si>
  <si>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</si>
  <si>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</si>
  <si>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</si>
  <si>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</si>
  <si>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</si>
  <si>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</si>
  <si>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</si>
  <si>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</si>
  <si>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</si>
  <si>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</si>
  <si>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</si>
  <si>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</si>
  <si>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</si>
  <si>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</si>
  <si>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</si>
  <si>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</si>
  <si>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</si>
  <si>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</si>
  <si>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</si>
  <si>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</si>
  <si>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</si>
  <si>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</si>
  <si>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</si>
  <si>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</si>
  <si>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</si>
  <si>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</si>
  <si>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</si>
  <si>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</si>
  <si>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</si>
  <si>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</si>
  <si>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</si>
  <si>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</si>
  <si>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</si>
  <si>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</si>
  <si>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</si>
  <si>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</si>
  <si>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</si>
  <si>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</si>
  <si>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</si>
  <si>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</si>
  <si>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</si>
  <si>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</si>
  <si>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</si>
  <si>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</si>
  <si>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</si>
  <si>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</si>
  <si>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</si>
  <si>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</si>
  <si>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</si>
  <si>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</si>
  <si>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</si>
  <si>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</si>
  <si>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</si>
  <si>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</si>
  <si>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</si>
  <si>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</si>
  <si>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</si>
  <si>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</si>
  <si>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</si>
  <si>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</si>
  <si>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</si>
  <si>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</si>
  <si>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</si>
  <si>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</si>
  <si>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</si>
  <si>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</si>
  <si>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</si>
  <si>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</si>
  <si>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</si>
  <si>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</si>
  <si>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</si>
  <si>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</si>
  <si>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</si>
  <si>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</si>
  <si>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</si>
  <si>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</si>
  <si>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</si>
  <si>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</si>
  <si>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</si>
  <si>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</si>
  <si>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</si>
  <si>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</si>
  <si>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</si>
  <si>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</si>
  <si>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</si>
  <si>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</si>
  <si>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</si>
  <si>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</si>
  <si>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</si>
  <si>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</si>
  <si>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</si>
  <si>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</si>
  <si>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</si>
  <si>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</si>
  <si>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</si>
  <si>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</si>
  <si>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</si>
  <si>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</si>
  <si>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</si>
  <si>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</si>
  <si>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</si>
  <si>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</si>
  <si>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</si>
  <si>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</si>
  <si>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</si>
  <si>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</si>
  <si>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</si>
  <si>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</si>
  <si>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</si>
  <si>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</si>
  <si>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</si>
  <si>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</si>
  <si>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</si>
  <si>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</si>
  <si>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</si>
  <si>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</si>
  <si>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</si>
  <si>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</si>
  <si>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</si>
  <si>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</si>
  <si>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</si>
  <si>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</si>
  <si>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</si>
  <si>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</si>
  <si>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</si>
  <si>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</si>
  <si>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</si>
  <si>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</si>
  <si>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</si>
  <si>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</si>
  <si>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</si>
  <si>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</si>
  <si>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</si>
  <si>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</si>
  <si>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</si>
  <si>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</si>
  <si>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</si>
  <si>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</si>
  <si>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</si>
  <si>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</si>
  <si>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</si>
  <si>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</si>
  <si>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</si>
  <si>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</si>
  <si>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</si>
  <si>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</si>
  <si>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</si>
  <si>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</si>
  <si>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</si>
  <si>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</si>
  <si>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</si>
  <si>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</si>
  <si>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</si>
  <si>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</si>
  <si>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</si>
  <si>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</si>
  <si>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</si>
  <si>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</si>
  <si>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</si>
  <si>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</si>
  <si>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</si>
  <si>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</si>
  <si>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</si>
  <si>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</si>
  <si>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</si>
  <si>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</si>
  <si>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</si>
  <si>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</si>
  <si>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</si>
  <si>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</si>
  <si>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</si>
  <si>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</si>
  <si>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</si>
  <si>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</si>
  <si>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</si>
  <si>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</si>
  <si>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</si>
  <si>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</si>
  <si>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</si>
  <si>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</si>
  <si>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</si>
  <si>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</si>
  <si>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</si>
  <si>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</si>
  <si>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</si>
  <si>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</si>
  <si>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</si>
  <si>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</si>
  <si>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</si>
  <si>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</si>
  <si>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</si>
  <si>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</si>
  <si>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</si>
  <si>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</si>
  <si>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</si>
  <si>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</si>
  <si>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</si>
  <si>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</si>
  <si>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</si>
  <si>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</si>
  <si>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</si>
  <si>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</si>
  <si>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</si>
  <si>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</si>
  <si>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</si>
  <si>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</si>
  <si>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</si>
  <si>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</si>
  <si>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</si>
  <si>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</si>
  <si>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</si>
  <si>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</si>
  <si>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</si>
  <si>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</si>
  <si>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</si>
  <si>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</si>
  <si>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</si>
  <si>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</si>
  <si>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</si>
  <si>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</si>
  <si>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</si>
  <si>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</si>
  <si>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</si>
  <si>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</si>
  <si>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</si>
  <si>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</si>
  <si>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</si>
  <si>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</si>
  <si>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</si>
  <si>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</si>
  <si>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</si>
  <si>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</si>
  <si>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</si>
  <si>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</si>
  <si>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</si>
  <si>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</si>
  <si>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</si>
  <si>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</si>
  <si>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</si>
  <si>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</si>
  <si>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</si>
  <si>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</si>
  <si>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</si>
  <si>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</si>
  <si>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</si>
  <si>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</si>
  <si>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</si>
  <si>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</si>
  <si>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</si>
  <si>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</si>
  <si>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</si>
  <si>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</si>
  <si>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</si>
  <si>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</si>
  <si>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</si>
  <si>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</si>
  <si>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</si>
  <si>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</si>
  <si>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</si>
  <si>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</si>
  <si>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</si>
  <si>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</si>
  <si>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</si>
  <si>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</si>
  <si>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</si>
  <si>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</si>
  <si>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</si>
  <si>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</si>
  <si>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</si>
  <si>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</si>
  <si>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</si>
  <si>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</si>
  <si>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</si>
  <si>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</si>
  <si>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</si>
  <si>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</si>
  <si>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</si>
  <si>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</si>
  <si>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</si>
  <si>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</si>
  <si>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</si>
  <si>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</si>
  <si>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</si>
  <si>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</si>
  <si>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</si>
  <si>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</si>
  <si>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</si>
  <si>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</si>
  <si>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</si>
  <si>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</si>
  <si>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</si>
  <si>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</si>
  <si>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</si>
  <si>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</si>
  <si>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</si>
  <si>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</si>
  <si>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</si>
  <si>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</si>
  <si>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</si>
  <si>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</si>
  <si>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</si>
  <si>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</si>
  <si>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</si>
  <si>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</si>
  <si>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</si>
  <si>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</si>
  <si>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</si>
  <si>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</si>
  <si>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</si>
  <si>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</si>
  <si>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</si>
  <si>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</si>
  <si>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</si>
  <si>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</si>
  <si>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</si>
  <si>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</si>
  <si>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</si>
  <si>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</si>
  <si>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</si>
  <si>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</si>
  <si>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</si>
  <si>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</si>
  <si>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</si>
  <si>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</si>
  <si>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</si>
  <si>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</si>
  <si>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</si>
  <si>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</si>
  <si>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</si>
  <si>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</si>
  <si>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</si>
  <si>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</si>
  <si>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</si>
  <si>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</si>
  <si>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</si>
  <si>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</si>
  <si>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</si>
  <si>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</si>
  <si>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</si>
  <si>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</si>
  <si>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</si>
  <si>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</si>
  <si>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</si>
  <si>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</si>
  <si>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</si>
  <si>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</si>
  <si>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</si>
  <si>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</si>
  <si>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</si>
  <si>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</si>
  <si>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</si>
  <si>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</si>
  <si>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</si>
  <si>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</si>
  <si>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</si>
  <si>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</si>
  <si>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</si>
  <si>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</si>
  <si>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</si>
  <si>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</si>
  <si>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</si>
  <si>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</si>
  <si>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</si>
  <si>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</si>
  <si>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</si>
  <si>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</si>
  <si>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</si>
  <si>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</si>
  <si>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</si>
  <si>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</si>
  <si>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</si>
  <si>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</si>
  <si>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</si>
  <si>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</si>
  <si>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</si>
  <si>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</si>
  <si>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</si>
  <si>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</si>
  <si>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</si>
  <si>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</si>
  <si>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</si>
  <si>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</si>
  <si>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</si>
  <si>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</si>
  <si>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</si>
  <si>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</si>
  <si>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</si>
  <si>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</si>
  <si>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</si>
  <si>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</si>
  <si>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</si>
  <si>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</si>
  <si>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</si>
  <si>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</si>
  <si>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</si>
  <si>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</si>
  <si>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</si>
  <si>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</si>
  <si>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</si>
  <si>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</si>
  <si>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</si>
  <si>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</si>
  <si>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</si>
  <si>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</si>
  <si>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</si>
  <si>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</si>
  <si>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</si>
  <si>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</si>
  <si>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</si>
  <si>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</si>
  <si>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</si>
  <si>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</si>
  <si>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</si>
  <si>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</si>
  <si>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</si>
  <si>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</si>
  <si>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</si>
  <si>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</si>
  <si>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</si>
  <si>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</si>
  <si>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</si>
  <si>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</si>
  <si>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</si>
  <si>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</si>
  <si>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</si>
  <si>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</si>
  <si>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</si>
  <si>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</si>
  <si>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</si>
  <si>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</si>
  <si>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</si>
  <si>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</si>
  <si>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</si>
  <si>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</si>
  <si>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</si>
  <si>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</si>
  <si>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</si>
  <si>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</si>
  <si>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</si>
  <si>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</si>
  <si>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</si>
  <si>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</si>
  <si>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</si>
  <si>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</si>
  <si>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</si>
  <si>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</si>
  <si>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</si>
  <si>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</si>
  <si>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</si>
  <si>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</si>
  <si>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</si>
  <si>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</si>
  <si>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</si>
  <si>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</si>
  <si>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</si>
  <si>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</si>
  <si>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</si>
  <si>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</si>
  <si>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</si>
  <si>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</si>
  <si>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</si>
  <si>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</si>
  <si>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</si>
  <si>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</si>
  <si>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</si>
  <si>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</si>
  <si>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</si>
  <si>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</si>
  <si>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</si>
  <si>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</si>
  <si>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</si>
  <si>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</si>
  <si>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</si>
  <si>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</si>
  <si>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</si>
  <si>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</si>
  <si>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</si>
  <si>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</si>
  <si>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</si>
  <si>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</si>
  <si>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</si>
  <si>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</si>
  <si>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</si>
  <si>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</si>
  <si>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</si>
  <si>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</si>
  <si>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</si>
  <si>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</si>
  <si>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</si>
  <si>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</si>
  <si>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</si>
  <si>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</si>
  <si>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</si>
  <si>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</si>
  <si>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</si>
  <si>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</si>
  <si>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</si>
  <si>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</si>
  <si>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</si>
  <si>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</si>
  <si>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</si>
  <si>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</si>
  <si>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</si>
  <si>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</si>
  <si>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</si>
  <si>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</si>
  <si>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</si>
  <si>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</si>
  <si>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</si>
  <si>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</si>
  <si>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</si>
  <si>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</si>
  <si>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</si>
  <si>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</si>
  <si>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</si>
  <si>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</si>
  <si>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</si>
  <si>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</si>
  <si>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</si>
  <si>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</si>
  <si>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</si>
  <si>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</si>
  <si>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</si>
  <si>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</si>
  <si>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</si>
  <si>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</si>
  <si>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</si>
  <si>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</si>
  <si>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</si>
  <si>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</si>
  <si>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</si>
  <si>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</si>
  <si>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</si>
  <si>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</si>
  <si>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</si>
  <si>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</si>
  <si>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</si>
  <si>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</si>
  <si>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</si>
  <si>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</si>
  <si>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</si>
  <si>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</si>
  <si>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</si>
  <si>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</si>
  <si>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</si>
  <si>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</si>
  <si>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</si>
  <si>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</si>
  <si>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</si>
  <si>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</si>
  <si>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</si>
  <si>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</si>
  <si>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</si>
  <si>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</si>
  <si>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</si>
  <si>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</si>
  <si>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</si>
  <si>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</si>
  <si>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</si>
  <si>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</si>
  <si>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</si>
  <si>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</si>
  <si>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</si>
  <si>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</si>
  <si>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</si>
  <si>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</si>
  <si>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</si>
  <si>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</si>
  <si>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</si>
  <si>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</si>
  <si>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</si>
  <si>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</si>
  <si>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</si>
  <si>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</si>
  <si>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</si>
  <si>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</si>
  <si>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</si>
  <si>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</si>
  <si>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</si>
  <si>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</si>
  <si>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</si>
  <si>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</si>
  <si>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</si>
  <si>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</si>
  <si>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</si>
  <si>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</si>
  <si>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</si>
  <si>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</si>
  <si>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</si>
  <si>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</si>
  <si>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</si>
  <si>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</si>
  <si>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</si>
  <si>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</si>
  <si>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</si>
  <si>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</si>
  <si>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</si>
  <si>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</si>
  <si>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</si>
  <si>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</si>
  <si>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</si>
  <si>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</si>
  <si>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</si>
  <si>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</si>
  <si>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</si>
  <si>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</si>
  <si>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</si>
  <si>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</si>
  <si>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</si>
  <si>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</si>
  <si>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</si>
  <si>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</si>
  <si>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</si>
  <si>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</si>
  <si>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</si>
  <si>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</si>
  <si>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</si>
  <si>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</si>
  <si>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</si>
  <si>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</si>
  <si>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</si>
  <si>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</si>
  <si>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</si>
  <si>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</si>
  <si>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</si>
  <si>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</si>
  <si>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</si>
  <si>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</si>
  <si>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</si>
  <si>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</si>
  <si>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</si>
  <si>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</si>
  <si>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</si>
  <si>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</si>
  <si>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</si>
  <si>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</si>
  <si>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</si>
  <si>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</si>
  <si>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</si>
  <si>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</si>
  <si>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</si>
  <si>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</si>
  <si>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</si>
  <si>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</si>
  <si>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</si>
  <si>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</si>
  <si>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</si>
  <si>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</si>
  <si>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</si>
  <si>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</si>
  <si>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</si>
  <si>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</si>
  <si>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</si>
  <si>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</si>
  <si>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</si>
  <si>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</si>
  <si>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</si>
  <si>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</si>
  <si>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</si>
  <si>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</si>
  <si>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</si>
  <si>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</si>
  <si>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</si>
  <si>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</si>
  <si>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</si>
  <si>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</si>
  <si>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</si>
  <si>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</si>
  <si>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</si>
  <si>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</si>
  <si>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</si>
  <si>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</si>
  <si>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</si>
  <si>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</si>
  <si>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</si>
  <si>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</si>
  <si>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</si>
  <si>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</si>
  <si>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</si>
  <si>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</si>
  <si>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</si>
  <si>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</si>
  <si>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</si>
  <si>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</si>
  <si>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</si>
  <si>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</si>
  <si>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</si>
  <si>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</si>
  <si>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</si>
  <si>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</si>
  <si>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</si>
  <si>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</si>
  <si>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</si>
  <si>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</si>
  <si>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</si>
  <si>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</si>
  <si>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</si>
  <si>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</si>
  <si>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</si>
  <si>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</si>
  <si>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</si>
  <si>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</si>
  <si>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</si>
  <si>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</si>
  <si>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</si>
  <si>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</si>
  <si>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</si>
  <si>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</si>
  <si>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</si>
  <si>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</si>
  <si>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</si>
  <si>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</si>
  <si>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</si>
  <si>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</si>
  <si>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</si>
  <si>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</si>
  <si>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</si>
  <si>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</si>
  <si>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</si>
  <si>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</si>
  <si>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</si>
  <si>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</si>
  <si>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</si>
  <si>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</si>
  <si>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</si>
  <si>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</si>
  <si>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</si>
  <si>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</si>
  <si>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</si>
  <si>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</si>
  <si>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</si>
  <si>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</si>
  <si>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</si>
  <si>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</si>
  <si>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</si>
  <si>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</si>
  <si>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</si>
  <si>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</si>
  <si>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</si>
  <si>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</si>
  <si>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</si>
  <si>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</si>
  <si>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</si>
  <si>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</si>
  <si>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</si>
  <si>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</si>
  <si>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</si>
  <si>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</si>
  <si>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</si>
  <si>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</si>
  <si>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</si>
  <si>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</si>
  <si>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</si>
  <si>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</si>
  <si>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</si>
  <si>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</si>
  <si>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</si>
  <si>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</si>
  <si>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</si>
  <si>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</si>
  <si>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</si>
  <si>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</si>
  <si>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</si>
  <si>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</si>
  <si>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</si>
  <si>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</si>
  <si>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</si>
  <si>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</si>
  <si>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</si>
  <si>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</si>
  <si>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</si>
  <si>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</si>
  <si>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</si>
  <si>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</si>
  <si>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</si>
  <si>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</si>
  <si>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</si>
  <si>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</si>
  <si>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</si>
  <si>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</si>
  <si>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</si>
  <si>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</si>
  <si>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</si>
  <si>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</si>
  <si>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</si>
  <si>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</si>
  <si>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</si>
  <si>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</si>
  <si>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</si>
  <si>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</si>
  <si>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</si>
  <si>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</si>
  <si>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</si>
  <si>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</si>
  <si>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</si>
  <si>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</si>
  <si>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</si>
  <si>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</si>
  <si>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</si>
  <si>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</si>
  <si>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</si>
  <si>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</si>
  <si>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</si>
  <si>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</si>
  <si>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</si>
  <si>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</si>
  <si>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</si>
  <si>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</si>
  <si>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</si>
  <si>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</si>
  <si>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</si>
  <si>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</si>
  <si>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</si>
  <si>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</si>
  <si>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</si>
  <si>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</si>
  <si>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</si>
  <si>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</si>
  <si>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</si>
  <si>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</si>
  <si>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</si>
  <si>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</si>
  <si>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</si>
  <si>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</si>
  <si>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</si>
  <si>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</si>
  <si>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</si>
  <si>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</si>
  <si>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</si>
  <si>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</si>
  <si>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</si>
  <si>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</si>
  <si>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</si>
  <si>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</si>
  <si>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</si>
  <si>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</si>
  <si>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</si>
  <si>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</si>
  <si>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</si>
  <si>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</si>
  <si>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</si>
  <si>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</si>
  <si>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</si>
  <si>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</si>
  <si>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</si>
  <si>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</si>
  <si>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</si>
  <si>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</si>
  <si>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</si>
  <si>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</si>
  <si>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</si>
  <si>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</si>
  <si>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</si>
  <si>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</si>
  <si>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</si>
  <si>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</si>
  <si>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</si>
  <si>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</si>
  <si>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</si>
  <si>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</si>
  <si>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</si>
  <si>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</si>
  <si>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</si>
  <si>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</si>
  <si>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</si>
  <si>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</si>
  <si>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</si>
  <si>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</si>
  <si>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</si>
  <si>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</si>
  <si>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</si>
  <si>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</si>
  <si>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</si>
  <si>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</si>
  <si>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</si>
  <si>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</si>
  <si>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</si>
  <si>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</si>
  <si>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</si>
  <si>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</si>
  <si>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</si>
  <si>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</si>
  <si>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</si>
  <si>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</si>
  <si>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</si>
  <si>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</si>
  <si>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</si>
  <si>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</si>
  <si>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</si>
  <si>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</si>
  <si>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</si>
  <si>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</si>
  <si>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</si>
  <si>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</si>
  <si>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</si>
  <si>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</si>
  <si>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</si>
  <si>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</si>
  <si>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</si>
  <si>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</si>
  <si>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</si>
  <si>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</si>
  <si>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</si>
  <si>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</si>
  <si>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</si>
  <si>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</si>
  <si>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</si>
  <si>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</si>
  <si>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</si>
  <si>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</si>
  <si>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</si>
  <si>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</si>
  <si>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</si>
  <si>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</si>
  <si>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</si>
  <si>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</si>
  <si>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</si>
  <si>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</si>
  <si>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</si>
  <si>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</si>
  <si>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</si>
  <si>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</si>
  <si>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</si>
  <si>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</si>
  <si>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</si>
  <si>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</si>
  <si>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</si>
  <si>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</si>
  <si>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</si>
  <si>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</si>
  <si>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</si>
  <si>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</si>
  <si>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</si>
  <si>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</si>
  <si>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</si>
  <si>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</si>
  <si>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</si>
  <si>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</si>
  <si>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</si>
  <si>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</si>
  <si>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</si>
  <si>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</si>
  <si>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</si>
  <si>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</si>
  <si>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</si>
  <si>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</si>
  <si>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</si>
  <si>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</si>
  <si>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</si>
  <si>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</si>
  <si>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</si>
  <si>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</si>
  <si>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</si>
  <si>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</si>
  <si>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</si>
  <si>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</si>
  <si>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</si>
  <si>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</si>
  <si>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</si>
  <si>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</si>
  <si>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</si>
  <si>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</si>
  <si>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</si>
  <si>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</si>
  <si>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</si>
  <si>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</si>
  <si>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</si>
  <si>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</si>
  <si>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</si>
  <si>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</si>
  <si>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</si>
  <si>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</si>
  <si>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</si>
  <si>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</si>
  <si>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</si>
  <si>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</si>
  <si>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</si>
  <si>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</si>
  <si>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</si>
  <si>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</si>
  <si>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</si>
  <si>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</si>
  <si>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</si>
  <si>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</si>
  <si>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</si>
  <si>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</si>
  <si>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</si>
  <si>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</si>
  <si>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</si>
  <si>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</si>
  <si>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</si>
  <si>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</si>
  <si>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</si>
  <si>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</si>
  <si>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</si>
  <si>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</si>
  <si>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</si>
  <si>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</si>
  <si>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</si>
  <si>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</si>
  <si>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</si>
  <si>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</si>
  <si>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</si>
  <si>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</si>
  <si>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</si>
  <si>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</si>
  <si>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</si>
  <si>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</si>
  <si>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</si>
  <si>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</si>
  <si>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</si>
  <si>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</si>
  <si>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</si>
  <si>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</si>
  <si>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</si>
  <si>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</si>
  <si>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</si>
  <si>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</si>
  <si>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</si>
  <si>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</si>
  <si>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</si>
  <si>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</si>
  <si>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</si>
  <si>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</si>
  <si>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</si>
  <si>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</si>
  <si>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</si>
  <si>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</si>
  <si>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</si>
  <si>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</si>
  <si>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</si>
  <si>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</si>
  <si>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</si>
  <si>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</si>
  <si>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</si>
  <si>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</si>
  <si>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</si>
  <si>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</si>
  <si>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</si>
  <si>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</si>
  <si>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</si>
  <si>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</si>
  <si>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</si>
  <si>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</si>
  <si>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</si>
  <si>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</si>
  <si>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</si>
  <si>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</si>
  <si>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</si>
  <si>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</si>
  <si>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</si>
  <si>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</si>
  <si>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</si>
  <si>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</si>
  <si>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</si>
  <si>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</si>
  <si>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</si>
  <si>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</si>
  <si>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</si>
  <si>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</si>
  <si>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</si>
  <si>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</si>
  <si>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</si>
  <si>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</si>
  <si>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</si>
  <si>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</si>
  <si>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</si>
  <si>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</si>
  <si>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</si>
  <si>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</si>
  <si>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</si>
  <si>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</si>
  <si>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</si>
  <si>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</si>
  <si>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</si>
  <si>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</si>
  <si>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</si>
  <si>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</si>
  <si>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</si>
  <si>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</si>
  <si>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</si>
  <si>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</si>
  <si>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</si>
  <si>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</si>
  <si>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</si>
  <si>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</si>
  <si>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</si>
  <si>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</si>
  <si>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</si>
  <si>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</si>
  <si>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</si>
  <si>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</si>
  <si>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</si>
  <si>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</si>
  <si>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</si>
  <si>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</si>
  <si>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</si>
  <si>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</si>
  <si>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</si>
  <si>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</si>
  <si>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</si>
  <si>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</si>
  <si>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</si>
  <si>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</si>
  <si>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</si>
  <si>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</si>
  <si>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</si>
  <si>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</si>
  <si>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</si>
  <si>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</si>
  <si>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</si>
  <si>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</si>
  <si>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</si>
  <si>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</si>
  <si>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</si>
  <si>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</si>
  <si>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</si>
  <si>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</si>
  <si>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</si>
  <si>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</si>
  <si>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</si>
  <si>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</si>
  <si>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</si>
  <si>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</si>
  <si>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</si>
  <si>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</si>
  <si>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</si>
  <si>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</si>
  <si>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</si>
  <si>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</si>
  <si>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</si>
  <si>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</si>
  <si>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</si>
  <si>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</si>
  <si>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</si>
  <si>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</si>
  <si>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</si>
  <si>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</si>
  <si>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</si>
  <si>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</si>
  <si>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</si>
  <si>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</si>
  <si>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</si>
  <si>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</si>
  <si>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</si>
  <si>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</si>
  <si>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</si>
  <si>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</si>
  <si>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</si>
  <si>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</si>
  <si>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</si>
  <si>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</si>
  <si>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</si>
  <si>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</si>
  <si>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</si>
  <si>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</si>
  <si>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</si>
  <si>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</si>
  <si>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</si>
  <si>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</si>
  <si>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</si>
  <si>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</si>
  <si>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</si>
  <si>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</si>
  <si>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</si>
  <si>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</si>
  <si>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</si>
  <si>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</si>
  <si>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</si>
  <si>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</si>
  <si>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</si>
  <si>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</si>
  <si>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</si>
  <si>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</si>
  <si>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</si>
  <si>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</si>
  <si>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</si>
  <si>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</si>
  <si>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</si>
  <si>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</si>
  <si>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</si>
  <si>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</si>
  <si>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</si>
  <si>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</si>
  <si>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</si>
  <si>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</si>
  <si>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</si>
  <si>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</si>
  <si>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</si>
  <si>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</si>
  <si>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</si>
  <si>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</si>
  <si>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</si>
  <si>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</si>
  <si>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</si>
  <si>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</si>
  <si>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</si>
  <si>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</si>
  <si>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</si>
  <si>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</si>
  <si>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</si>
  <si>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</si>
  <si>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</si>
  <si>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</si>
  <si>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</si>
  <si>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</si>
  <si>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</si>
  <si>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</si>
  <si>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</si>
  <si>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</si>
  <si>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</si>
  <si>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</si>
  <si>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</si>
  <si>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</si>
  <si>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</si>
  <si>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</si>
  <si>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</si>
  <si>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</si>
  <si>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</si>
  <si>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</si>
  <si>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</si>
  <si>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</si>
  <si>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</si>
  <si>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</si>
  <si>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</si>
  <si>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</si>
  <si>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</si>
  <si>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</si>
  <si>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</si>
  <si>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</si>
  <si>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</si>
  <si>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</si>
  <si>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</si>
  <si>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</si>
  <si>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</si>
  <si>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</si>
  <si>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</si>
  <si>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</si>
  <si>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</si>
  <si>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</si>
  <si>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</si>
  <si>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</si>
  <si>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</si>
  <si>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</si>
  <si>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</si>
  <si>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</si>
  <si>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</si>
  <si>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</si>
  <si>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</si>
  <si>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</si>
  <si>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</si>
  <si>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</si>
  <si>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</si>
  <si>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</si>
  <si>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</si>
  <si>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</si>
  <si>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</si>
  <si>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</si>
  <si>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</si>
  <si>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</si>
  <si>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</si>
  <si>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</si>
  <si>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</si>
  <si>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</si>
  <si>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</si>
  <si>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</si>
  <si>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</si>
  <si>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</si>
  <si>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</si>
  <si>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</si>
  <si>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</si>
  <si>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</si>
  <si>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</si>
  <si>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</si>
  <si>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</si>
  <si>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</si>
  <si>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</si>
  <si>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</si>
  <si>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</si>
  <si>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</si>
  <si>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</si>
  <si>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</si>
  <si>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</si>
  <si>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</si>
  <si>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</si>
  <si>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</si>
  <si>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</si>
  <si>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</si>
  <si>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</si>
  <si>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</si>
  <si>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</si>
  <si>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</si>
  <si>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</si>
  <si>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</si>
  <si>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</si>
  <si>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</si>
  <si>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</si>
  <si>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</si>
  <si>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</si>
  <si>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</si>
  <si>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</si>
  <si>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</si>
  <si>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</si>
  <si>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</si>
  <si>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</si>
  <si>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</si>
  <si>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</si>
  <si>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</si>
  <si>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</si>
  <si>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</si>
  <si>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</si>
  <si>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</si>
  <si>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</si>
  <si>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</si>
  <si>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</si>
  <si>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</si>
  <si>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</si>
  <si>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</si>
  <si>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</si>
  <si>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</si>
  <si>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</si>
  <si>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</si>
  <si>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</si>
  <si>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</si>
  <si>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</si>
  <si>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</si>
  <si>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</si>
  <si>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</si>
  <si>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</si>
  <si>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</si>
  <si>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</si>
  <si>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</si>
  <si>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</si>
  <si>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</si>
  <si>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</si>
  <si>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</si>
  <si>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</si>
  <si>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</si>
  <si>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</si>
  <si>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</si>
  <si>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</si>
  <si>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</si>
  <si>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</si>
  <si>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</si>
  <si>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</si>
  <si>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</si>
  <si>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</si>
  <si>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</si>
  <si>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</si>
  <si>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</si>
  <si>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</si>
  <si>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</si>
  <si>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</si>
  <si>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</si>
  <si>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</si>
  <si>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</si>
  <si>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</si>
  <si>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</si>
  <si>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</si>
  <si>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</si>
  <si>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</si>
  <si>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</si>
  <si>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</si>
  <si>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</si>
  <si>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</si>
  <si>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</si>
  <si>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</si>
  <si>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</si>
  <si>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</si>
  <si>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</si>
  <si>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</si>
  <si>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</si>
  <si>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</si>
  <si>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</si>
  <si>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</si>
  <si>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</si>
  <si>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</si>
  <si>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</si>
  <si>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</si>
  <si>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</si>
  <si>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</si>
  <si>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</si>
  <si>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</si>
  <si>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</si>
  <si>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</si>
  <si>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</si>
  <si>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</si>
  <si>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</si>
  <si>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</si>
  <si>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</si>
  <si>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</si>
  <si>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</si>
  <si>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</si>
  <si>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</si>
  <si>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</si>
  <si>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</si>
  <si>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</si>
  <si>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</si>
  <si>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</si>
  <si>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</si>
  <si>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</si>
  <si>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</si>
  <si>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</si>
  <si>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</si>
  <si>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</si>
  <si>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</si>
  <si>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</si>
  <si>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</si>
  <si>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</si>
  <si>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</si>
  <si>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</si>
  <si>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</si>
  <si>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</si>
  <si>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</si>
  <si>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</si>
  <si>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</si>
  <si>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</si>
  <si>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</si>
  <si>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</si>
  <si>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</si>
  <si>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</si>
  <si>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</si>
  <si>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</si>
  <si>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</si>
  <si>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</si>
  <si>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</si>
  <si>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</si>
  <si>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</si>
  <si>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</si>
  <si>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</si>
  <si>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</si>
  <si>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</si>
  <si>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</si>
  <si>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</si>
  <si>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</si>
  <si>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</si>
  <si>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</si>
  <si>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</si>
  <si>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</si>
  <si>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</si>
  <si>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</si>
  <si>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</si>
  <si>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</si>
  <si>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</si>
  <si>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</si>
  <si>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</si>
  <si>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</si>
  <si>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</si>
  <si>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</si>
  <si>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</si>
  <si>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</si>
  <si>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</si>
  <si>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</si>
  <si>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</si>
  <si>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</si>
  <si>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</si>
  <si>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</si>
  <si>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</si>
  <si>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</si>
  <si>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</si>
  <si>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</si>
  <si>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</si>
  <si>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</si>
  <si>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</si>
  <si>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</si>
  <si>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</si>
  <si>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</si>
  <si>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</si>
  <si>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</si>
  <si>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</si>
  <si>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</si>
  <si>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</si>
  <si>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</si>
  <si>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</si>
  <si>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</si>
  <si>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</si>
  <si>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</si>
  <si>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</si>
  <si>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</si>
  <si>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</si>
  <si>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</si>
  <si>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</si>
  <si>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</si>
  <si>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</si>
  <si>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</si>
  <si>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</si>
  <si>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</si>
  <si>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</si>
  <si>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</si>
  <si>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</si>
  <si>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</si>
  <si>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</si>
  <si>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</si>
  <si>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</si>
  <si>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</si>
  <si>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</si>
  <si>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</si>
  <si>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</si>
  <si>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</si>
  <si>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</si>
  <si>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</si>
  <si>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</si>
  <si>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</si>
  <si>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</si>
  <si>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</si>
  <si>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</si>
  <si>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</si>
  <si>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</si>
  <si>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</si>
  <si>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</si>
  <si>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</si>
  <si>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</si>
  <si>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</si>
  <si>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</si>
  <si>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</si>
  <si>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</si>
  <si>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</si>
  <si>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</si>
  <si>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</si>
  <si>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</si>
  <si>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</si>
  <si>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</si>
  <si>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</si>
  <si>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</si>
  <si>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</si>
  <si>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</si>
  <si>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</si>
  <si>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</si>
  <si>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</si>
  <si>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</si>
  <si>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</si>
  <si>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</si>
  <si>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</si>
  <si>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</si>
  <si>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</si>
  <si>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</si>
  <si>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</si>
  <si>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</si>
  <si>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</si>
  <si>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</si>
  <si>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</si>
  <si>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</si>
  <si>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</si>
  <si>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</si>
  <si>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</si>
  <si>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</si>
  <si>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</si>
  <si>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</si>
  <si>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</si>
  <si>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</si>
  <si>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</si>
  <si>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</si>
  <si>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</si>
  <si>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</si>
  <si>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</si>
  <si>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</si>
  <si>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</si>
  <si>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</si>
  <si>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</si>
  <si>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</si>
  <si>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</si>
  <si>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</si>
  <si>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</si>
  <si>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</si>
  <si>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</si>
  <si>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</si>
  <si>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</si>
  <si>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</si>
  <si>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</si>
  <si>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</si>
  <si>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</si>
  <si>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</si>
  <si>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</si>
  <si>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</si>
  <si>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</si>
  <si>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</si>
  <si>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</si>
  <si>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</si>
  <si>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</si>
  <si>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</si>
  <si>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</si>
  <si>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</si>
  <si>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</si>
  <si>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</si>
  <si>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</si>
  <si>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</si>
  <si>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</si>
  <si>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</si>
  <si>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</si>
  <si>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</si>
  <si>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</si>
  <si>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</si>
  <si>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</si>
  <si>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</si>
  <si>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</si>
  <si>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</si>
  <si>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</si>
  <si>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</si>
  <si>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</si>
  <si>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</si>
  <si>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</si>
  <si>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</si>
  <si>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</si>
  <si>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</si>
  <si>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</si>
  <si>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</si>
  <si>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</si>
  <si>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</si>
  <si>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</si>
  <si>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</si>
  <si>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</si>
  <si>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</si>
  <si>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</si>
  <si>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</si>
  <si>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</si>
  <si>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</si>
  <si>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</si>
  <si>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</si>
  <si>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</si>
  <si>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</si>
  <si>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</si>
  <si>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</si>
  <si>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</si>
  <si>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</si>
  <si>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</si>
  <si>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</si>
  <si>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</si>
  <si>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</si>
  <si>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</si>
  <si>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</si>
  <si>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</si>
  <si>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</si>
  <si>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</si>
  <si>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</si>
  <si>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</si>
  <si>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</si>
  <si>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</si>
  <si>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</si>
  <si>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</si>
  <si>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</si>
  <si>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</si>
  <si>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</si>
  <si>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</si>
  <si>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</si>
  <si>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</si>
  <si>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</si>
  <si>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</si>
  <si>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</si>
  <si>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</si>
  <si>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</si>
  <si>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</si>
  <si>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</si>
  <si>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</si>
  <si>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</si>
  <si>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</si>
  <si>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</si>
  <si>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</si>
  <si>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</si>
  <si>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</si>
  <si>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</si>
  <si>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</si>
  <si>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</si>
  <si>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</si>
  <si>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</si>
  <si>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</si>
  <si>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</si>
  <si>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</si>
  <si>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</si>
  <si>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</si>
  <si>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</si>
  <si>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</si>
  <si>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</si>
  <si>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</si>
  <si>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</si>
  <si>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</si>
  <si>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</si>
  <si>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</si>
  <si>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</si>
  <si>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</si>
  <si>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</si>
  <si>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</si>
  <si>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</si>
  <si>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</si>
  <si>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</si>
  <si>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</si>
  <si>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</si>
  <si>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</si>
  <si>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</si>
  <si>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</si>
  <si>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</si>
  <si>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</si>
  <si>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</si>
  <si>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</si>
  <si>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</si>
  <si>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</si>
  <si>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</si>
  <si>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</si>
  <si>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</si>
  <si>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</si>
  <si>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</si>
  <si>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</si>
  <si>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</si>
  <si>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</si>
  <si>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</si>
  <si>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</si>
  <si>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</si>
  <si>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</si>
  <si>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</si>
  <si>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</si>
  <si>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</si>
  <si>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</si>
  <si>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</si>
  <si>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</si>
  <si>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</si>
  <si>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</si>
  <si>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</si>
  <si>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</si>
  <si>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</si>
  <si>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</si>
  <si>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</si>
  <si>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</si>
  <si>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</si>
  <si>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</si>
  <si>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</si>
  <si>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</si>
  <si>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</si>
  <si>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</si>
  <si>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</si>
  <si>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</si>
  <si>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</si>
  <si>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</si>
  <si>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</si>
  <si>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</si>
  <si>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</si>
  <si>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</si>
  <si>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</si>
  <si>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</si>
  <si>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</si>
  <si>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</si>
  <si>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</si>
  <si>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</si>
  <si>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</si>
  <si>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</si>
  <si>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</si>
  <si>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</si>
  <si>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</si>
  <si>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</si>
  <si>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</si>
  <si>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</si>
  <si>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</si>
  <si>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</si>
  <si>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</si>
  <si>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</si>
  <si>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</si>
  <si>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</si>
  <si>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</si>
  <si>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</si>
  <si>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</si>
  <si>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</si>
  <si>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</si>
  <si>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</si>
  <si>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</si>
  <si>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</si>
  <si>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</si>
  <si>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</si>
  <si>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</si>
  <si>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</si>
  <si>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</si>
  <si>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</si>
  <si>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</si>
  <si>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</si>
  <si>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</si>
  <si>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</si>
  <si>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</si>
  <si>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</si>
  <si>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</si>
  <si>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</si>
  <si>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</si>
  <si>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</si>
  <si>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</si>
  <si>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</si>
  <si>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</si>
  <si>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</si>
  <si>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</si>
  <si>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</si>
  <si>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</si>
  <si>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</si>
  <si>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</si>
  <si>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</si>
  <si>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</si>
  <si>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</si>
  <si>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</si>
  <si>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</si>
  <si>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</si>
  <si>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</si>
  <si>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</si>
  <si>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</si>
  <si>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</si>
  <si>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</si>
  <si>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</si>
  <si>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</si>
  <si>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</si>
  <si>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</si>
  <si>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</si>
  <si>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</si>
  <si>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</si>
  <si>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</si>
  <si>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</si>
  <si>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</si>
  <si>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</si>
  <si>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</si>
  <si>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</si>
  <si>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</si>
  <si>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</si>
  <si>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</si>
  <si>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</si>
  <si>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</si>
  <si>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</si>
  <si>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</si>
  <si>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</si>
  <si>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</si>
  <si>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</si>
  <si>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</si>
  <si>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</si>
  <si>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</si>
  <si>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</si>
  <si>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</si>
  <si>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</si>
  <si>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</si>
  <si>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</si>
  <si>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</si>
  <si>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</si>
  <si>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</si>
  <si>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</si>
  <si>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</si>
  <si>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</si>
  <si>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</si>
  <si>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</si>
  <si>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</si>
  <si>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</si>
  <si>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</si>
  <si>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</si>
  <si>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</si>
  <si>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</si>
  <si>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</si>
  <si>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</si>
  <si>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</si>
  <si>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</si>
  <si>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</si>
  <si>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</si>
  <si>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</si>
  <si>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</si>
  <si>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</si>
  <si>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</si>
  <si>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</si>
  <si>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</si>
  <si>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</si>
  <si>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</si>
  <si>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</si>
  <si>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</si>
  <si>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</si>
  <si>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</si>
  <si>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</si>
  <si>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</si>
  <si>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</si>
  <si>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</si>
  <si>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</si>
  <si>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</si>
  <si>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</si>
  <si>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</si>
  <si>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</si>
  <si>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</si>
  <si>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</si>
  <si>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</si>
  <si>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</si>
  <si>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</si>
  <si>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</si>
  <si>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</si>
  <si>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</si>
  <si>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</si>
  <si>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</si>
  <si>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</si>
  <si>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</si>
  <si>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</si>
  <si>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</si>
  <si>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</si>
  <si>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</si>
  <si>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</si>
  <si>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</si>
  <si>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</si>
  <si>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</si>
  <si>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</si>
  <si>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</si>
  <si>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</si>
  <si>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</si>
  <si>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</si>
  <si>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</si>
  <si>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</si>
  <si>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</si>
  <si>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</si>
  <si>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</si>
  <si>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</si>
  <si>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</si>
  <si>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</si>
  <si>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</si>
  <si>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</si>
  <si>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</si>
  <si>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</si>
  <si>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</si>
  <si>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</si>
  <si>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</si>
  <si>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</si>
  <si>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</si>
  <si>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</si>
  <si>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</si>
  <si>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</si>
  <si>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</si>
  <si>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</si>
  <si>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</si>
  <si>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</si>
  <si>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</si>
  <si>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</si>
  <si>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</si>
  <si>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</si>
  <si>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</si>
  <si>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</si>
  <si>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</si>
  <si>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</si>
  <si>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</si>
  <si>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</si>
  <si>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</si>
  <si>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</si>
  <si>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</si>
  <si>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</si>
  <si>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</si>
  <si>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</si>
  <si>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</si>
  <si>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</si>
  <si>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</si>
  <si>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</si>
  <si>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</si>
  <si>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</si>
  <si>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</si>
  <si>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</si>
  <si>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</si>
  <si>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</si>
  <si>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</si>
  <si>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</si>
  <si>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</si>
  <si>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</si>
  <si>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</si>
  <si>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</si>
  <si>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</si>
  <si>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</si>
  <si>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</si>
  <si>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</si>
  <si>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</si>
  <si>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</si>
  <si>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</si>
  <si>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</si>
  <si>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</si>
  <si>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</si>
  <si>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</si>
  <si>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</si>
  <si>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</si>
  <si>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</si>
  <si>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</si>
  <si>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</si>
  <si>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</si>
  <si>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</si>
  <si>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</si>
  <si>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</si>
  <si>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</si>
  <si>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</si>
  <si>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</si>
  <si>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</si>
  <si>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</si>
  <si>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</si>
  <si>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</si>
  <si>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</si>
  <si>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</si>
  <si>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</si>
  <si>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</si>
  <si>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</si>
  <si>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</si>
  <si>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</si>
  <si>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</si>
  <si>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</si>
  <si>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</si>
  <si>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</si>
  <si>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</si>
  <si>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</si>
  <si>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</si>
  <si>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</si>
  <si>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</si>
  <si>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</si>
  <si>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</si>
  <si>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</si>
  <si>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</si>
  <si>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</si>
  <si>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</si>
  <si>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</si>
  <si>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</si>
  <si>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</si>
  <si>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</si>
  <si>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</si>
  <si>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</si>
  <si>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</si>
  <si>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</si>
  <si>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</si>
  <si>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</si>
  <si>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</si>
  <si>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</si>
  <si>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</si>
  <si>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</si>
  <si>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</si>
  <si>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</si>
  <si>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</si>
  <si>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</si>
  <si>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</si>
  <si>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</si>
  <si>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</si>
  <si>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</si>
  <si>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</si>
  <si>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</si>
  <si>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</si>
  <si>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</si>
  <si>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</si>
  <si>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</si>
  <si>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</si>
  <si>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</si>
  <si>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</si>
  <si>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</si>
  <si>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</si>
  <si>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</si>
  <si>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</si>
  <si>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</si>
  <si>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</si>
  <si>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</si>
  <si>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</si>
  <si>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</si>
  <si>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</si>
  <si>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</si>
  <si>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</si>
  <si>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</si>
  <si>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</si>
  <si>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</si>
  <si>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</si>
  <si>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</si>
  <si>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</si>
  <si>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</si>
  <si>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</si>
  <si>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</si>
  <si>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</si>
  <si>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</si>
  <si>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</si>
  <si>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</si>
  <si>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</si>
  <si>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</si>
  <si>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</si>
  <si>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</si>
  <si>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</si>
  <si>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</si>
  <si>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</si>
  <si>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</si>
  <si>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</si>
  <si>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</si>
  <si>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</si>
  <si>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</si>
  <si>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</si>
  <si>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</si>
  <si>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</si>
  <si>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</si>
  <si>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</si>
  <si>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</si>
  <si>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</si>
  <si>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</si>
  <si>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</si>
  <si>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</si>
  <si>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</si>
  <si>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</si>
  <si>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</si>
  <si>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</si>
  <si>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</si>
  <si>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</si>
  <si>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</si>
  <si>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</si>
  <si>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</si>
  <si>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</si>
  <si>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</si>
  <si>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</si>
  <si>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</si>
  <si>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</si>
  <si>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</si>
  <si>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</si>
  <si>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</si>
  <si>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</si>
  <si>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</si>
  <si>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</si>
  <si>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</si>
  <si>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</si>
  <si>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</si>
  <si>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</si>
  <si>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</si>
  <si>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</si>
  <si>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</si>
  <si>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</si>
  <si>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</si>
  <si>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</si>
  <si>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</si>
  <si>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</si>
  <si>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</si>
  <si>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</si>
  <si>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</si>
  <si>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</si>
  <si>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</si>
  <si>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</si>
  <si>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</si>
  <si>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</si>
  <si>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</si>
  <si>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</si>
  <si>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</si>
  <si>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</si>
  <si>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</si>
  <si>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</si>
  <si>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</si>
  <si>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</si>
  <si>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</si>
  <si>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</si>
  <si>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</si>
  <si>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</si>
  <si>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</si>
  <si>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</si>
  <si>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</si>
  <si>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</si>
  <si>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</si>
  <si>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</si>
  <si>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</si>
  <si>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</si>
  <si>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</si>
  <si>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</si>
  <si>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</si>
  <si>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</si>
  <si>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</si>
  <si>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</si>
  <si>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</si>
  <si>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</si>
  <si>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</si>
  <si>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</si>
  <si>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</si>
  <si>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</si>
  <si>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</si>
  <si>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</si>
  <si>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</si>
  <si>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</si>
  <si>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</si>
  <si>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</si>
  <si>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</si>
  <si>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</si>
  <si>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</si>
  <si>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</si>
  <si>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</si>
  <si>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</si>
  <si>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</si>
  <si>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</si>
  <si>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</si>
  <si>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</si>
  <si>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</si>
  <si>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</si>
  <si>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</si>
  <si>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</si>
  <si>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</si>
  <si>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</si>
  <si>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</si>
  <si>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</si>
  <si>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</si>
  <si>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</si>
  <si>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</si>
  <si>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</si>
  <si>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</si>
  <si>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</si>
  <si>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</si>
  <si>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</si>
  <si>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</si>
  <si>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</si>
  <si>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</si>
  <si>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</si>
  <si>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</si>
  <si>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</si>
  <si>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</si>
  <si>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</si>
  <si>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</si>
  <si>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</si>
  <si>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</si>
  <si>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</si>
  <si>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</si>
  <si>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</si>
  <si>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</si>
  <si>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</si>
  <si>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</si>
  <si>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</si>
  <si>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</si>
  <si>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</si>
  <si>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</si>
  <si>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</si>
  <si>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</si>
  <si>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</si>
  <si>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</si>
  <si>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</si>
  <si>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</si>
  <si>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</si>
  <si>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</si>
  <si>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</si>
  <si>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</si>
  <si>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</si>
  <si>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</si>
  <si>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</si>
  <si>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</si>
  <si>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</si>
  <si>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</si>
  <si>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</si>
  <si>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</si>
  <si>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</si>
  <si>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</si>
  <si>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</si>
  <si>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</si>
  <si>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</si>
  <si>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</si>
  <si>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</si>
  <si>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</si>
  <si>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</si>
  <si>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</si>
  <si>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</si>
  <si>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</si>
  <si>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</si>
  <si>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</si>
  <si>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</si>
  <si>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</si>
  <si>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</si>
  <si>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</si>
  <si>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</si>
  <si>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</si>
  <si>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</si>
  <si>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</si>
  <si>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</si>
  <si>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</si>
  <si>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</si>
  <si>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</si>
  <si>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</si>
  <si>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</si>
  <si>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</si>
  <si>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</si>
  <si>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</si>
  <si>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</si>
  <si>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</si>
  <si>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</si>
  <si>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</si>
  <si>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</si>
  <si>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</si>
  <si>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</si>
  <si>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</si>
  <si>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</si>
  <si>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</si>
  <si>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</si>
  <si>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</si>
  <si>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</si>
  <si>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</si>
  <si>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</si>
  <si>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</si>
  <si>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</si>
  <si>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</si>
  <si>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</si>
  <si>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</si>
  <si>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</si>
  <si>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</si>
  <si>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</si>
  <si>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</si>
  <si>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</si>
  <si>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</si>
  <si>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</si>
  <si>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</si>
  <si>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</si>
  <si>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</si>
  <si>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</si>
  <si>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</si>
  <si>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</si>
  <si>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</si>
  <si>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</si>
  <si>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</si>
  <si>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</si>
  <si>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</si>
  <si>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</si>
  <si>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</si>
  <si>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</si>
  <si>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</si>
  <si>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</si>
  <si>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</si>
  <si>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</si>
  <si>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</si>
  <si>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</si>
  <si>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</si>
  <si>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</si>
  <si>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</si>
  <si>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</si>
  <si>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</si>
  <si>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</si>
  <si>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</si>
  <si>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</si>
  <si>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</si>
  <si>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</si>
  <si>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</si>
  <si>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</si>
  <si>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</si>
  <si>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</si>
  <si>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</si>
  <si>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</si>
  <si>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</si>
  <si>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</si>
  <si>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</si>
  <si>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</si>
  <si>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</si>
  <si>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</si>
  <si>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</si>
  <si>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</si>
  <si>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</si>
  <si>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</si>
  <si>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</si>
  <si>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</si>
  <si>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</si>
  <si>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</si>
  <si>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</si>
  <si>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</si>
  <si>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</si>
  <si>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</si>
  <si>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</si>
  <si>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</si>
  <si>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</si>
  <si>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</si>
  <si>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</si>
  <si>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</si>
  <si>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</si>
  <si>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</si>
  <si>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</si>
  <si>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</si>
  <si>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</si>
  <si>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</si>
  <si>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</si>
  <si>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</si>
  <si>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</si>
  <si>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</si>
  <si>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</si>
  <si>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</si>
  <si>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</si>
  <si>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</si>
  <si>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</si>
  <si>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</si>
  <si>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</si>
  <si>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</si>
  <si>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</si>
  <si>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</si>
  <si>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</si>
  <si>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</si>
  <si>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</si>
  <si>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</si>
  <si>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</si>
  <si>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</si>
  <si>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</si>
  <si>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</si>
  <si>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</si>
  <si>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</si>
  <si>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</si>
  <si>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</si>
  <si>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</si>
  <si>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</si>
  <si>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</si>
  <si>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</si>
  <si>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</si>
  <si>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</si>
  <si>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</si>
  <si>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</si>
  <si>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</si>
  <si>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</si>
  <si>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</si>
  <si>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</si>
  <si>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</si>
  <si>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</si>
  <si>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</si>
  <si>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</si>
  <si>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</si>
  <si>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</si>
  <si>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</si>
  <si>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</si>
  <si>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</si>
  <si>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</si>
  <si>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</si>
  <si>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</si>
  <si>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</si>
  <si>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</si>
  <si>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</si>
  <si>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</si>
  <si>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</si>
  <si>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</si>
  <si>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</si>
  <si>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</si>
  <si>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</si>
  <si>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</si>
  <si>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</si>
  <si>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</si>
  <si>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</si>
  <si>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</si>
  <si>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</si>
  <si>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</si>
  <si>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</si>
  <si>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</si>
  <si>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</si>
  <si>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</si>
  <si>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</si>
  <si>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</si>
  <si>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</si>
  <si>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</si>
  <si>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</si>
  <si>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</si>
  <si>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</si>
  <si>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</si>
  <si>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</si>
  <si>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</si>
  <si>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</si>
  <si>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</si>
  <si>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</si>
  <si>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</si>
  <si>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</si>
  <si>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</si>
  <si>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</si>
  <si>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</si>
  <si>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</si>
  <si>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</si>
  <si>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</si>
  <si>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</si>
  <si>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</si>
  <si>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</si>
  <si>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</si>
  <si>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</si>
  <si>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</si>
  <si>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</si>
  <si>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</si>
  <si>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</si>
  <si>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</si>
  <si>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</si>
  <si>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</si>
  <si>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</si>
  <si>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</si>
  <si>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</si>
  <si>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</si>
  <si>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</si>
  <si>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</si>
  <si>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</si>
  <si>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</si>
  <si>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</si>
  <si>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</si>
  <si>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</si>
  <si>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</si>
  <si>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</si>
  <si>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</si>
  <si>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</si>
  <si>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</si>
  <si>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</si>
  <si>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</si>
  <si>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</si>
  <si>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</si>
  <si>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</si>
  <si>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</si>
  <si>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</si>
  <si>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</si>
  <si>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</si>
  <si>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</si>
  <si>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</si>
  <si>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</si>
  <si>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</si>
  <si>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</si>
  <si>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</si>
  <si>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</si>
  <si>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</si>
  <si>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</si>
  <si>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</si>
  <si>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</si>
  <si>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</si>
  <si>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</si>
  <si>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</si>
  <si>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</si>
  <si>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</si>
  <si>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</si>
  <si>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</si>
  <si>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</si>
  <si>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</si>
  <si>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</si>
  <si>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</si>
  <si>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</si>
  <si>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</si>
  <si>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</si>
  <si>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</si>
  <si>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</si>
  <si>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</si>
  <si>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</si>
  <si>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</si>
  <si>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</si>
  <si>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</si>
  <si>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</si>
  <si>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</si>
  <si>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</si>
  <si>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</si>
  <si>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</si>
  <si>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</si>
  <si>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</si>
  <si>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</si>
  <si>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</si>
  <si>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</si>
  <si>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</si>
  <si>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</si>
  <si>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</si>
  <si>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</si>
  <si>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</si>
  <si>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</si>
  <si>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</si>
  <si>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</si>
  <si>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</si>
  <si>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</si>
  <si>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</si>
  <si>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</si>
  <si>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</si>
  <si>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</si>
  <si>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</si>
  <si>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</si>
  <si>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</si>
  <si>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</si>
  <si>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</si>
  <si>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</si>
  <si>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</si>
  <si>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</si>
  <si>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</si>
  <si>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</si>
  <si>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</si>
  <si>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</si>
  <si>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</si>
  <si>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</si>
  <si>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</si>
  <si>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</si>
  <si>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</si>
  <si>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</si>
  <si>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</si>
  <si>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</si>
  <si>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</si>
  <si>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</si>
  <si>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</si>
  <si>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</si>
  <si>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</si>
  <si>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</si>
  <si>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</si>
  <si>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</si>
  <si>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</si>
  <si>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</si>
  <si>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</si>
  <si>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</si>
  <si>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</si>
  <si>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</si>
  <si>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</si>
  <si>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</si>
  <si>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</si>
  <si>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</si>
  <si>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</si>
  <si>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</si>
  <si>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</si>
  <si>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</si>
  <si>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</si>
  <si>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</si>
  <si>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</si>
  <si>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</si>
  <si>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</si>
  <si>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</si>
  <si>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</si>
  <si>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</si>
  <si>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</si>
  <si>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</si>
  <si>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</si>
  <si>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</si>
  <si>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</si>
  <si>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</si>
  <si>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</si>
  <si>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</si>
  <si>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</si>
  <si>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</si>
  <si>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</si>
  <si>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</si>
  <si>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</si>
  <si>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</si>
  <si>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</si>
  <si>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</si>
  <si>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</si>
  <si>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</si>
  <si>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</si>
  <si>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</si>
  <si>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</si>
  <si>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</si>
  <si>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</si>
  <si>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</si>
  <si>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</si>
  <si>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</si>
  <si>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</si>
  <si>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</si>
  <si>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</si>
  <si>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</si>
  <si>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</si>
  <si>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</si>
  <si>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</si>
  <si>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</si>
  <si>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</si>
  <si>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</si>
  <si>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</si>
  <si>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</si>
  <si>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</si>
  <si>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</si>
  <si>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</si>
  <si>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</si>
  <si>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</si>
  <si>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</si>
  <si>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</si>
  <si>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</si>
  <si>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</si>
  <si>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</si>
  <si>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</si>
  <si>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</si>
  <si>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</si>
  <si>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</si>
  <si>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</si>
  <si>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</si>
  <si>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</si>
  <si>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</si>
  <si>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</si>
  <si>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</si>
  <si>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</si>
  <si>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</si>
  <si>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</si>
  <si>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</si>
  <si>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</si>
  <si>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</si>
  <si>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</si>
  <si>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</si>
  <si>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</si>
  <si>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</si>
  <si>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</si>
  <si>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</si>
  <si>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</si>
  <si>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</si>
  <si>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</si>
  <si>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</si>
  <si>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</si>
  <si>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</si>
  <si>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</si>
  <si>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</si>
  <si>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</si>
  <si>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</si>
  <si>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</si>
  <si>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</si>
  <si>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</si>
  <si>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</si>
  <si>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</si>
  <si>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</si>
  <si>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</si>
  <si>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</si>
  <si>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</si>
  <si>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</si>
  <si>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</si>
  <si>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</si>
  <si>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</si>
  <si>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</si>
  <si>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</si>
  <si>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</si>
  <si>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</si>
  <si>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</si>
  <si>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</si>
  <si>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</si>
  <si>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</si>
  <si>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</si>
  <si>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</si>
  <si>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</si>
  <si>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</si>
  <si>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</si>
  <si>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</si>
  <si>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</si>
  <si>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</si>
  <si>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</si>
  <si>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</si>
  <si>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</si>
  <si>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</si>
  <si>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</si>
  <si>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</si>
  <si>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</si>
  <si>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</si>
  <si>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</si>
  <si>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</si>
  <si>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</si>
  <si>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</si>
  <si>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</si>
  <si>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</si>
  <si>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</si>
  <si>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</si>
  <si>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</si>
  <si>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</si>
  <si>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</si>
  <si>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</si>
  <si>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</si>
  <si>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</si>
  <si>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</si>
  <si>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</si>
  <si>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</si>
  <si>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</si>
  <si>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</si>
  <si>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</si>
  <si>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</si>
  <si>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</si>
  <si>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</si>
  <si>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</si>
  <si>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</si>
  <si>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</si>
  <si>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</si>
  <si>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</si>
  <si>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</si>
  <si>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</si>
  <si>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</si>
  <si>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</si>
  <si>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</si>
  <si>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</si>
  <si>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</si>
  <si>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</si>
  <si>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</si>
  <si>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</si>
  <si>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</si>
  <si>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</si>
  <si>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</si>
  <si>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</si>
  <si>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</si>
  <si>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</si>
  <si>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</si>
  <si>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</si>
  <si>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</si>
  <si>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</si>
  <si>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</si>
  <si>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</si>
  <si>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</si>
  <si>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</si>
  <si>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</si>
  <si>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</si>
  <si>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</si>
  <si>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</si>
  <si>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</si>
  <si>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</si>
  <si>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</si>
  <si>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</si>
  <si>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</si>
  <si>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</si>
  <si>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</si>
  <si>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</si>
  <si>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</si>
  <si>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</si>
  <si>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</si>
  <si>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</si>
  <si>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</si>
  <si>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</si>
  <si>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</si>
  <si>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</si>
  <si>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</si>
  <si>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</si>
  <si>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</si>
  <si>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</si>
  <si>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</si>
  <si>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</si>
  <si>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</si>
  <si>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</si>
  <si>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</si>
  <si>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</si>
  <si>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</si>
  <si>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</si>
  <si>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</si>
  <si>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</si>
  <si>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</si>
  <si>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</si>
  <si>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</si>
  <si>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</si>
  <si>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</si>
  <si>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</si>
  <si>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</si>
  <si>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</si>
  <si>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</si>
  <si>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</si>
  <si>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</si>
  <si>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</si>
  <si>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</si>
  <si>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</si>
  <si>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</si>
  <si>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</si>
  <si>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</si>
  <si>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</si>
  <si>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</si>
  <si>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</si>
  <si>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</si>
  <si>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</si>
  <si>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</si>
  <si>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</si>
  <si>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</si>
  <si>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</si>
  <si>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</si>
  <si>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</si>
  <si>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</si>
  <si>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</si>
  <si>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</si>
  <si>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</si>
  <si>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</si>
  <si>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</si>
  <si>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</si>
  <si>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</si>
  <si>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</si>
  <si>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</si>
  <si>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</si>
  <si>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</si>
  <si>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</si>
  <si>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</si>
  <si>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</si>
  <si>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</si>
  <si>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</si>
  <si>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</si>
  <si>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</si>
  <si>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</si>
  <si>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</si>
  <si>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</si>
  <si>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</si>
  <si>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</si>
  <si>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</si>
  <si>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</si>
  <si>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</si>
  <si>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</si>
  <si>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</si>
  <si>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</si>
  <si>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</si>
  <si>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</si>
  <si>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</si>
  <si>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</si>
  <si>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</si>
  <si>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</si>
  <si>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</si>
  <si>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</si>
  <si>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</si>
  <si>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</si>
  <si>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</si>
  <si>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</si>
  <si>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</si>
  <si>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</si>
  <si>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</si>
  <si>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</si>
  <si>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</si>
  <si>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</si>
  <si>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</si>
  <si>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</si>
  <si>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</si>
  <si>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</si>
  <si>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</si>
  <si>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</si>
  <si>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</si>
  <si>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</si>
  <si>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</si>
  <si>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</si>
  <si>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</si>
  <si>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</si>
  <si>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</si>
  <si>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</si>
  <si>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</si>
  <si>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</si>
  <si>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</si>
  <si>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</si>
  <si>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</si>
  <si>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</si>
  <si>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</si>
  <si>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</si>
  <si>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</si>
  <si>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</si>
  <si>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</si>
  <si>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</si>
  <si>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</si>
  <si>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</si>
  <si>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</si>
  <si>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</si>
  <si>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</si>
  <si>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</si>
  <si>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</si>
  <si>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</si>
  <si>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</si>
  <si>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</si>
  <si>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</si>
  <si>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</si>
  <si>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</si>
  <si>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</si>
  <si>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</si>
  <si>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</si>
  <si>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</si>
  <si>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</si>
  <si>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</si>
  <si>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</si>
  <si>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</si>
  <si>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</si>
  <si>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</si>
  <si>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</si>
  <si>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</si>
  <si>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</si>
  <si>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</si>
  <si>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</si>
  <si>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</si>
  <si>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</si>
  <si>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</si>
  <si>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</si>
  <si>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</si>
  <si>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</si>
  <si>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</si>
  <si>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</si>
  <si>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</si>
  <si>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</si>
  <si>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</si>
  <si>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</si>
  <si>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</si>
  <si>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</si>
  <si>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</si>
  <si>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</si>
  <si>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</si>
  <si>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</si>
  <si>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</si>
  <si>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</si>
  <si>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</si>
  <si>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</si>
  <si>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</si>
  <si>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</si>
  <si>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</si>
  <si>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</si>
  <si>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</si>
  <si>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</si>
  <si>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</si>
  <si>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</si>
  <si>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</si>
  <si>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</si>
  <si>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</si>
  <si>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</si>
  <si>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</si>
  <si>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</si>
  <si>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</si>
  <si>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</si>
  <si>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</si>
  <si>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</si>
  <si>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</si>
  <si>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</si>
  <si>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</si>
  <si>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</si>
  <si>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</si>
  <si>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</si>
  <si>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</si>
  <si>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</si>
  <si>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</si>
  <si>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</si>
  <si>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</si>
  <si>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</si>
  <si>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</si>
  <si>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</si>
  <si>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</si>
  <si>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</si>
  <si>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</si>
  <si>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</si>
  <si>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</si>
  <si>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</si>
  <si>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</si>
  <si>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</si>
  <si>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</si>
  <si>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</si>
  <si>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</si>
  <si>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</si>
  <si>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</si>
  <si>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</si>
  <si>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</si>
  <si>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</si>
  <si>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</si>
  <si>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</si>
  <si>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</si>
  <si>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</si>
  <si>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</si>
  <si>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</si>
  <si>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</si>
  <si>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</si>
  <si>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</si>
  <si>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</si>
  <si>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</si>
  <si>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</si>
  <si>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</si>
  <si>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</si>
  <si>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</si>
  <si>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</si>
  <si>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</si>
  <si>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</si>
  <si>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</si>
  <si>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</si>
  <si>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</si>
  <si>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</si>
  <si>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</si>
  <si>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</si>
  <si>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</si>
  <si>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</si>
  <si>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</si>
  <si>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</si>
  <si>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</si>
  <si>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</si>
  <si>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</si>
  <si>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</si>
  <si>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</si>
  <si>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</si>
  <si>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</si>
  <si>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</si>
  <si>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</si>
  <si>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</si>
  <si>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</si>
  <si>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</si>
  <si>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</si>
  <si>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</si>
  <si>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</si>
  <si>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</si>
  <si>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</si>
  <si>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</si>
  <si>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</si>
  <si>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</si>
  <si>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</si>
  <si>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</si>
  <si>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</si>
  <si>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</si>
  <si>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</si>
  <si>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</si>
  <si>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</si>
  <si>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</si>
  <si>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</si>
  <si>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</si>
  <si>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</si>
  <si>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</si>
  <si>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</si>
  <si>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</si>
  <si>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</si>
  <si>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</si>
  <si>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</si>
  <si>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</si>
  <si>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</si>
  <si>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</si>
  <si>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</si>
  <si>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</si>
  <si>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</si>
  <si>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</si>
  <si>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</si>
  <si>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</si>
  <si>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</si>
  <si>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</si>
  <si>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</si>
  <si>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</si>
  <si>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</si>
  <si>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</si>
  <si>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</si>
  <si>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</si>
  <si>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</si>
  <si>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</si>
  <si>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</si>
  <si>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</si>
  <si>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</si>
  <si>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</si>
  <si>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</si>
  <si>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</si>
  <si>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</si>
  <si>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</si>
  <si>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</si>
  <si>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</si>
  <si>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</si>
  <si>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</si>
  <si>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</si>
  <si>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</si>
  <si>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</si>
  <si>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</si>
  <si>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</si>
  <si>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</si>
  <si>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</si>
  <si>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</si>
  <si>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</si>
  <si>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</si>
  <si>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</si>
  <si>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</si>
  <si>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</si>
  <si>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</si>
  <si>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</si>
  <si>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</si>
  <si>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</si>
  <si>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</si>
  <si>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</si>
  <si>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</si>
  <si>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</si>
  <si>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</si>
  <si>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</si>
  <si>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</si>
  <si>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</si>
  <si>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</si>
  <si>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</si>
  <si>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</si>
  <si>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</si>
  <si>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</si>
  <si>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</si>
  <si>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</si>
  <si>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</si>
  <si>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</si>
  <si>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</si>
  <si>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</si>
  <si>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</si>
  <si>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</si>
  <si>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</si>
  <si>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</si>
  <si>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</si>
  <si>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</si>
  <si>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</si>
  <si>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</si>
  <si>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</si>
  <si>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</si>
  <si>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</si>
  <si>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</si>
  <si>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</si>
  <si>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</si>
  <si>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</si>
  <si>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</si>
  <si>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</si>
  <si>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</si>
  <si>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</si>
  <si>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</si>
  <si>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</si>
  <si>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</si>
  <si>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</si>
  <si>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</si>
  <si>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</si>
  <si>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</si>
  <si>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</si>
  <si>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</si>
  <si>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</si>
  <si>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</si>
  <si>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</si>
  <si>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</si>
  <si>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</si>
  <si>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</si>
  <si>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</si>
  <si>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</si>
  <si>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</si>
  <si>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</si>
  <si>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</si>
  <si>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</si>
  <si>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</si>
  <si>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</si>
  <si>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</si>
  <si>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</si>
  <si>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</si>
  <si>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</si>
  <si>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</si>
  <si>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</si>
  <si>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</si>
  <si>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</si>
  <si>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</si>
  <si>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</si>
  <si>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</si>
  <si>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</si>
  <si>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</si>
  <si>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</si>
  <si>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</si>
  <si>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</si>
  <si>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</si>
  <si>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</si>
  <si>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</si>
  <si>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</si>
  <si>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</si>
  <si>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</si>
  <si>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</si>
  <si>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</si>
  <si>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</si>
  <si>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</si>
  <si>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</si>
  <si>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</si>
  <si>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</si>
  <si>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</si>
  <si>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</si>
  <si>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</si>
  <si>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</si>
  <si>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</si>
  <si>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</si>
  <si>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</si>
  <si>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</si>
  <si>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</si>
  <si>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</si>
  <si>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</si>
  <si>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</si>
  <si>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</si>
  <si>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</si>
  <si>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</si>
  <si>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</si>
  <si>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</si>
  <si>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</si>
  <si>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</si>
  <si>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</si>
  <si>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</si>
  <si>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</si>
  <si>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</si>
  <si>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</si>
  <si>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</si>
  <si>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</si>
  <si>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</si>
  <si>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</si>
  <si>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</si>
  <si>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</si>
  <si>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</si>
  <si>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</si>
  <si>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</si>
  <si>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</si>
  <si>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</si>
  <si>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</si>
  <si>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</si>
  <si>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</si>
  <si>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</si>
  <si>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</si>
  <si>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</si>
  <si>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</si>
  <si>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</si>
  <si>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</si>
  <si>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</si>
  <si>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</si>
  <si>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</si>
  <si>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</si>
  <si>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</si>
  <si>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</si>
  <si>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</si>
  <si>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</si>
  <si>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</si>
  <si>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</si>
  <si>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</si>
  <si>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</si>
  <si>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</si>
  <si>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</si>
  <si>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</si>
  <si>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</si>
  <si>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</si>
  <si>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</si>
  <si>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</si>
  <si>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</si>
  <si>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</si>
  <si>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</si>
  <si>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</si>
  <si>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</si>
  <si>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</si>
  <si>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</si>
  <si>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</si>
  <si>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</si>
  <si>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</si>
  <si>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</si>
  <si>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</si>
  <si>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</si>
  <si>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</si>
  <si>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</si>
  <si>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</si>
  <si>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</si>
  <si>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</si>
  <si>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</si>
  <si>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</si>
  <si>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</si>
  <si>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</si>
  <si>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</si>
  <si>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</si>
  <si>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</si>
  <si>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</si>
  <si>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</si>
  <si>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</si>
  <si>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</si>
  <si>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</si>
  <si>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</si>
  <si>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</si>
  <si>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</si>
  <si>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</si>
  <si>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</si>
  <si>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</si>
  <si>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</si>
  <si>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</si>
  <si>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</si>
  <si>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</si>
  <si>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</si>
  <si>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</si>
  <si>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</si>
  <si>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</si>
  <si>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</si>
  <si>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</si>
  <si>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</si>
  <si>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</si>
  <si>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</si>
  <si>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</si>
  <si>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</si>
  <si>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</si>
  <si>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</si>
  <si>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</si>
  <si>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</si>
  <si>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</si>
  <si>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</si>
  <si>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</si>
  <si>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</si>
  <si>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</si>
  <si>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</si>
  <si>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</si>
  <si>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</si>
  <si>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</si>
  <si>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</si>
  <si>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</si>
  <si>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</si>
  <si>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</si>
  <si>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</si>
  <si>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</si>
  <si>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</si>
  <si>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</si>
  <si>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</si>
  <si>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</si>
  <si>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</si>
  <si>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</si>
  <si>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</si>
  <si>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</si>
  <si>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</si>
  <si>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</si>
  <si>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</si>
  <si>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</si>
  <si>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</si>
  <si>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</si>
  <si>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</si>
  <si>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</si>
  <si>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</si>
  <si>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</si>
  <si>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</si>
  <si>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</si>
  <si>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</si>
  <si>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</si>
  <si>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</si>
  <si>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</si>
  <si>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</si>
  <si>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</si>
  <si>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</si>
  <si>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</si>
  <si>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</si>
  <si>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</si>
  <si>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</si>
  <si>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</si>
  <si>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</si>
  <si>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</si>
  <si>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</si>
  <si>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</si>
  <si>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</si>
  <si>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</si>
  <si>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</si>
  <si>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</si>
  <si>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</si>
  <si>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</si>
  <si>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</si>
  <si>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</si>
  <si>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</si>
  <si>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</si>
  <si>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</si>
  <si>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</si>
  <si>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</si>
  <si>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</si>
  <si>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</si>
  <si>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</si>
  <si>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</si>
  <si>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</si>
  <si>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</si>
  <si>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</si>
  <si>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</si>
  <si>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</si>
  <si>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</si>
  <si>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</si>
  <si>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</si>
  <si>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</si>
  <si>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</si>
  <si>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</si>
  <si>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</si>
  <si>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</si>
  <si>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</si>
  <si>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</si>
  <si>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</si>
  <si>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</si>
  <si>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</si>
  <si>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</si>
  <si>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</si>
  <si>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</si>
  <si>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</si>
  <si>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</si>
  <si>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</si>
  <si>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</si>
  <si>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</si>
  <si>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</si>
  <si>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</si>
  <si>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</si>
  <si>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</si>
  <si>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</si>
  <si>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</si>
  <si>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</si>
  <si>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</si>
  <si>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</si>
  <si>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</si>
  <si>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</si>
  <si>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</si>
  <si>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</si>
  <si>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</si>
  <si>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</si>
  <si>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</si>
  <si>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</si>
  <si>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</si>
  <si>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</si>
  <si>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</si>
  <si>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</si>
  <si>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</si>
  <si>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</si>
  <si>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</si>
  <si>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</si>
  <si>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</si>
  <si>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</si>
  <si>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</si>
  <si>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</si>
  <si>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</si>
  <si>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</si>
  <si>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</si>
  <si>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</si>
  <si>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</si>
  <si>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</si>
  <si>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</si>
  <si>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</si>
  <si>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</si>
  <si>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</si>
  <si>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</si>
  <si>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</si>
  <si>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</si>
  <si>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</si>
  <si>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</si>
  <si>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</si>
  <si>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</si>
  <si>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</si>
  <si>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</si>
  <si>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</si>
  <si>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</si>
  <si>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</si>
  <si>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</si>
  <si>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</si>
  <si>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</si>
  <si>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</si>
  <si>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</si>
  <si>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</si>
  <si>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</si>
  <si>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</si>
  <si>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</si>
  <si>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</si>
  <si>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</si>
  <si>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</si>
  <si>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</si>
  <si>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</si>
  <si>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</si>
  <si>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</si>
  <si>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</si>
  <si>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</si>
  <si>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</si>
  <si>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</si>
  <si>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</si>
  <si>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</si>
  <si>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</si>
  <si>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</si>
  <si>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</si>
  <si>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</si>
  <si>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</si>
  <si>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</si>
  <si>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</si>
  <si>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</si>
  <si>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</si>
  <si>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</si>
  <si>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</si>
  <si>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</si>
  <si>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</si>
  <si>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</si>
  <si>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</si>
  <si>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</si>
  <si>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</si>
  <si>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</si>
  <si>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</si>
  <si>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</si>
  <si>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</si>
  <si>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</si>
  <si>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</si>
  <si>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</si>
  <si>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</si>
  <si>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</si>
  <si>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</si>
  <si>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</si>
  <si>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</si>
  <si>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</si>
  <si>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</si>
  <si>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</si>
  <si>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</si>
  <si>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</si>
  <si>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</si>
  <si>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</si>
  <si>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</si>
  <si>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</si>
  <si>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</si>
  <si>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</si>
  <si>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</si>
  <si>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</si>
  <si>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</si>
  <si>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</si>
  <si>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</si>
  <si>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</si>
  <si>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</si>
  <si>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</si>
  <si>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</si>
  <si>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</si>
  <si>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</si>
  <si>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</si>
  <si>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</si>
  <si>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</si>
  <si>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</si>
  <si>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</si>
  <si>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</si>
  <si>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</si>
  <si>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</si>
  <si>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</si>
  <si>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</si>
  <si>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</si>
  <si>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</si>
  <si>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</si>
  <si>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</si>
  <si>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</si>
  <si>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</si>
  <si>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</si>
  <si>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</si>
  <si>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</si>
  <si>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</si>
  <si>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</si>
  <si>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</si>
  <si>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</si>
  <si>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</si>
  <si>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</si>
  <si>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</si>
  <si>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</si>
  <si>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</si>
  <si>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</si>
  <si>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</si>
  <si>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</si>
  <si>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</si>
  <si>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</si>
  <si>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</si>
  <si>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</si>
  <si>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</si>
  <si>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</si>
  <si>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</si>
  <si>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</si>
  <si>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</si>
  <si>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</si>
  <si>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</si>
  <si>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</si>
  <si>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</si>
  <si>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</si>
  <si>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</si>
  <si>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</si>
  <si>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</si>
  <si>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</si>
  <si>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</si>
  <si>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</si>
  <si>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</si>
  <si>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</si>
  <si>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</si>
  <si>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</si>
  <si>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</si>
  <si>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</si>
  <si>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</si>
  <si>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</si>
  <si>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</si>
  <si>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</si>
  <si>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</si>
  <si>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</si>
  <si>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</si>
  <si>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</si>
  <si>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</si>
  <si>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</si>
  <si>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</si>
  <si>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</si>
  <si>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</si>
  <si>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</si>
  <si>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</si>
  <si>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</si>
  <si>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</si>
  <si>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</si>
  <si>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</si>
  <si>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</si>
  <si>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</si>
  <si>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</si>
  <si>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</si>
  <si>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</si>
  <si>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</si>
  <si>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</si>
  <si>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</si>
  <si>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</si>
  <si>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</si>
  <si>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</si>
  <si>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</si>
  <si>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</si>
  <si>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</si>
  <si>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</si>
  <si>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</si>
  <si>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</si>
  <si>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</si>
  <si>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</si>
  <si>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</si>
  <si>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</si>
  <si>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</si>
  <si>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</si>
  <si>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</si>
  <si>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</si>
  <si>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</si>
  <si>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</si>
  <si>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</si>
  <si>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</si>
  <si>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</si>
  <si>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</si>
  <si>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</si>
  <si>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</si>
  <si>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</si>
  <si>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</si>
  <si>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</si>
  <si>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</si>
  <si>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</si>
  <si>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</si>
  <si>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</si>
  <si>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</si>
  <si>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</si>
  <si>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</si>
  <si>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</si>
  <si>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</si>
  <si>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</si>
  <si>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</si>
  <si>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</si>
  <si>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</si>
  <si>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</si>
  <si>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</si>
  <si>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</si>
  <si>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</si>
  <si>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</si>
  <si>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</si>
  <si>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</si>
  <si>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</si>
  <si>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</si>
  <si>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</si>
  <si>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</si>
  <si>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</si>
  <si>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</si>
  <si>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</si>
  <si>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</si>
  <si>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</si>
  <si>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</si>
  <si>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</si>
  <si>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</si>
  <si>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</si>
  <si>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</si>
  <si>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</si>
  <si>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</si>
  <si>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</si>
  <si>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</si>
  <si>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</si>
  <si>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</si>
  <si>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</si>
  <si>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</si>
  <si>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</si>
  <si>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</si>
  <si>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</si>
  <si>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</si>
  <si>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</si>
  <si>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</si>
  <si>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</si>
  <si>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</si>
  <si>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</si>
  <si>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</si>
  <si>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</si>
  <si>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</si>
  <si>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</si>
  <si>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</si>
  <si>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</si>
  <si>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</si>
  <si>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</si>
  <si>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</si>
  <si>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</si>
  <si>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</si>
  <si>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</si>
  <si>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</si>
  <si>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</si>
  <si>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</si>
  <si>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</si>
  <si>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</si>
  <si>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</si>
  <si>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</si>
  <si>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</si>
  <si>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</si>
  <si>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</si>
  <si>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</si>
  <si>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</si>
  <si>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</si>
  <si>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</si>
  <si>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</si>
  <si>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</si>
  <si>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</si>
  <si>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</si>
  <si>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</si>
  <si>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</si>
  <si>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</si>
  <si>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</si>
  <si>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</si>
  <si>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</si>
  <si>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</si>
  <si>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</si>
  <si>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</si>
  <si>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</si>
  <si>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</si>
  <si>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</si>
  <si>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</si>
  <si>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</si>
  <si>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</si>
  <si>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</si>
  <si>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</si>
  <si>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</si>
  <si>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</si>
  <si>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</si>
  <si>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</si>
  <si>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</si>
  <si>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</si>
  <si>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</si>
  <si>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</si>
  <si>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</si>
  <si>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</si>
  <si>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</si>
  <si>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</si>
  <si>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</si>
  <si>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</si>
  <si>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</si>
  <si>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</si>
  <si>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</si>
  <si>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</si>
  <si>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</si>
  <si>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</si>
  <si>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</si>
  <si>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</si>
  <si>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</si>
  <si>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</si>
  <si>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</si>
  <si>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</si>
  <si>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</si>
  <si>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</si>
  <si>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</si>
  <si>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</si>
  <si>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</si>
  <si>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</si>
  <si>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</si>
  <si>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</si>
  <si>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</si>
  <si>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</si>
  <si>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</si>
  <si>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</si>
  <si>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</si>
  <si>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</si>
  <si>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</si>
  <si>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</si>
  <si>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</si>
  <si>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</si>
  <si>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</si>
  <si>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</si>
  <si>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</si>
  <si>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</si>
  <si>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</si>
  <si>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</si>
  <si>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</si>
  <si>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</si>
  <si>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</si>
  <si>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</si>
  <si>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</si>
  <si>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</si>
  <si>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</si>
  <si>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</si>
  <si>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</si>
  <si>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</si>
  <si>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</si>
  <si>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</si>
  <si>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</si>
  <si>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</si>
  <si>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</si>
  <si>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</si>
  <si>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</si>
  <si>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</si>
  <si>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</si>
  <si>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</si>
  <si>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</si>
  <si>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</si>
  <si>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</si>
  <si>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</si>
  <si>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</si>
  <si>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</si>
  <si>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</si>
  <si>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</si>
  <si>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</si>
  <si>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</si>
  <si>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</si>
  <si>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</si>
  <si>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</si>
  <si>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</si>
  <si>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</si>
  <si>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</si>
  <si>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</si>
  <si>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</si>
  <si>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</si>
  <si>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</si>
  <si>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</si>
  <si>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</si>
  <si>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</si>
  <si>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</si>
  <si>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</si>
  <si>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</si>
  <si>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</si>
  <si>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</si>
  <si>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</si>
  <si>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</si>
  <si>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</si>
  <si>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</si>
  <si>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</si>
  <si>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</si>
  <si>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</si>
  <si>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</si>
  <si>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</si>
  <si>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</si>
  <si>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</si>
  <si>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</si>
  <si>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</si>
  <si>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</si>
  <si>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</si>
  <si>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</si>
  <si>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</si>
  <si>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</si>
  <si>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</si>
  <si>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</si>
  <si>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</si>
  <si>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</si>
  <si>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</si>
  <si>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</si>
  <si>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</si>
  <si>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</si>
  <si>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</si>
  <si>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</si>
  <si>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</si>
  <si>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</si>
  <si>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</si>
  <si>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</si>
  <si>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</si>
  <si>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</si>
  <si>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</si>
  <si>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</si>
  <si>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</si>
  <si>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</si>
  <si>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</si>
  <si>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</si>
  <si>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</si>
  <si>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</si>
  <si>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</si>
  <si>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</si>
  <si>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</si>
  <si>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</si>
  <si>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</si>
  <si>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</si>
  <si>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</si>
  <si>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</si>
  <si>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</si>
  <si>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</si>
  <si>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</si>
  <si>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</si>
  <si>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</si>
  <si>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</si>
  <si>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</si>
  <si>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</si>
  <si>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</si>
  <si>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</si>
  <si>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</si>
  <si>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</si>
  <si>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</si>
  <si>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</si>
  <si>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</si>
  <si>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</si>
  <si>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</si>
  <si>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</si>
  <si>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</si>
  <si>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</si>
  <si>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</si>
  <si>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</si>
  <si>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</si>
  <si>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</si>
  <si>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</si>
  <si>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</si>
  <si>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</si>
  <si>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</si>
  <si>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</si>
  <si>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</si>
  <si>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</si>
  <si>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</si>
  <si>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</si>
  <si>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</si>
  <si>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</si>
  <si>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</si>
  <si>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</si>
  <si>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</si>
  <si>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</si>
  <si>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</si>
  <si>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</si>
  <si>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</si>
  <si>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</si>
  <si>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</si>
  <si>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</si>
  <si>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</si>
  <si>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</si>
  <si>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</si>
  <si>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</si>
  <si>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</si>
  <si>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</si>
  <si>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</si>
  <si>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</si>
  <si>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</si>
  <si>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</si>
  <si>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</si>
  <si>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</si>
  <si>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</si>
  <si>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</si>
  <si>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</si>
  <si>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</si>
  <si>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</si>
  <si>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</si>
  <si>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</si>
  <si>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</si>
  <si>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</si>
  <si>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</si>
  <si>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</si>
  <si>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</si>
  <si>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</si>
  <si>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</si>
  <si>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</si>
  <si>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</si>
  <si>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</si>
  <si>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</si>
  <si>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</si>
  <si>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</si>
  <si>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</si>
  <si>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</si>
  <si>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</si>
  <si>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</si>
  <si>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</si>
  <si>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</si>
  <si>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</si>
  <si>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</si>
  <si>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</si>
  <si>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</si>
  <si>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</si>
  <si>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</si>
  <si>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</si>
  <si>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</si>
  <si>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</si>
  <si>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</si>
  <si>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</si>
  <si>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</si>
  <si>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</si>
  <si>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</si>
  <si>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</si>
  <si>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</si>
  <si>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</si>
  <si>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</si>
  <si>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</si>
  <si>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</si>
  <si>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</si>
  <si>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</si>
  <si>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</si>
  <si>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</si>
  <si>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</si>
  <si>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</si>
  <si>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</si>
  <si>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</si>
  <si>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</si>
  <si>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</si>
  <si>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</si>
  <si>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</si>
  <si>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</si>
  <si>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</si>
  <si>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</si>
  <si>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</si>
  <si>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</si>
  <si>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</si>
  <si>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</si>
  <si>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</si>
  <si>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</si>
  <si>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</si>
  <si>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</si>
  <si>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</si>
  <si>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</si>
  <si>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</si>
  <si>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</si>
  <si>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</si>
  <si>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</si>
  <si>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</si>
  <si>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</si>
  <si>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</si>
  <si>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</si>
  <si>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</si>
  <si>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</si>
  <si>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</si>
  <si>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</si>
  <si>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</si>
  <si>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</si>
  <si>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</si>
  <si>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</si>
  <si>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</si>
  <si>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</si>
  <si>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</si>
  <si>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</si>
  <si>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</si>
  <si>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</si>
  <si>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</si>
  <si>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</si>
  <si>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</si>
  <si>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</si>
  <si>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</si>
  <si>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</si>
  <si>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</si>
  <si>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</si>
  <si>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</si>
  <si>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</si>
  <si>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</si>
  <si>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</si>
  <si>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</si>
  <si>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</si>
  <si>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</si>
  <si>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</si>
  <si>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</si>
  <si>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</si>
  <si>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</si>
  <si>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</si>
  <si>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</si>
  <si>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</si>
  <si>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</si>
  <si>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</si>
  <si>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</si>
  <si>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</si>
  <si>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</si>
  <si>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</si>
  <si>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</si>
  <si>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</si>
  <si>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</si>
  <si>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</si>
  <si>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</si>
  <si>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</si>
  <si>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</si>
  <si>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</si>
  <si>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</si>
  <si>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</si>
  <si>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</si>
  <si>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</si>
  <si>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</si>
  <si>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</si>
  <si>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</si>
  <si>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</si>
  <si>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</si>
  <si>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</si>
  <si>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</si>
  <si>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</si>
  <si>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</si>
  <si>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</si>
  <si>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</si>
  <si>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</si>
  <si>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</si>
  <si>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</si>
  <si>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</si>
  <si>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</si>
  <si>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</si>
  <si>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</si>
  <si>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</si>
  <si>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</si>
  <si>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</si>
  <si>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</si>
  <si>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</si>
  <si>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</si>
  <si>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</si>
  <si>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</si>
  <si>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</si>
  <si>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</si>
  <si>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</si>
  <si>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</si>
  <si>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</si>
  <si>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</si>
  <si>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</si>
  <si>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</si>
  <si>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</si>
  <si>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</si>
  <si>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</si>
  <si>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</si>
  <si>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</si>
  <si>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</si>
  <si>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</si>
  <si>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</si>
  <si>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</si>
  <si>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</si>
  <si>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</si>
  <si>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</si>
  <si>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</si>
  <si>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</si>
  <si>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</si>
  <si>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</si>
  <si>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</si>
  <si>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</si>
  <si>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</si>
  <si>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</si>
  <si>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</si>
  <si>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</si>
  <si>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</si>
  <si>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</si>
  <si>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</si>
  <si>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</si>
  <si>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</si>
  <si>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</si>
  <si>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</si>
  <si>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</si>
  <si>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</si>
  <si>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</si>
  <si>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</si>
  <si>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</si>
  <si>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</si>
  <si>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</si>
  <si>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</si>
  <si>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</si>
  <si>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</si>
  <si>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</si>
  <si>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</si>
  <si>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</si>
  <si>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</si>
  <si>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</si>
  <si>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</si>
  <si>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</si>
  <si>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</si>
  <si>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</si>
  <si>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</si>
  <si>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</si>
  <si>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</si>
  <si>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</si>
  <si>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</si>
  <si>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</si>
  <si>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</si>
  <si>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</si>
  <si>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</si>
  <si>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</si>
  <si>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</si>
  <si>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</si>
  <si>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</si>
  <si>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</si>
  <si>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</si>
  <si>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</si>
  <si>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</si>
  <si>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</si>
  <si>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</si>
  <si>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</si>
  <si>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</si>
  <si>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</si>
  <si>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</si>
  <si>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</si>
  <si>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</si>
  <si>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</si>
  <si>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</si>
  <si>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</si>
  <si>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</si>
  <si>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</si>
  <si>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</si>
  <si>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</si>
  <si>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</si>
  <si>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</si>
  <si>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</si>
  <si>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</si>
  <si>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</si>
  <si>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</si>
  <si>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</si>
  <si>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</si>
  <si>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</si>
  <si>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</si>
  <si>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</si>
  <si>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</si>
  <si>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</si>
  <si>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</si>
  <si>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</si>
  <si>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</si>
  <si>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</si>
  <si>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</si>
  <si>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</si>
  <si>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</si>
  <si>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</si>
  <si>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</si>
  <si>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</si>
  <si>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</si>
  <si>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</si>
  <si>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</si>
  <si>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</si>
  <si>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</si>
  <si>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</si>
  <si>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</si>
  <si>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</si>
  <si>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</si>
  <si>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</si>
  <si>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</si>
  <si>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</si>
  <si>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</si>
  <si>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</si>
  <si>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</si>
  <si>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</si>
  <si>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</si>
  <si>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</si>
  <si>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</si>
  <si>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</si>
  <si>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</si>
  <si>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</si>
  <si>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</si>
  <si>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</si>
  <si>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</si>
  <si>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</si>
  <si>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</si>
  <si>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</si>
  <si>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</si>
  <si>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</si>
  <si>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</si>
  <si>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</si>
  <si>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</si>
  <si>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</si>
  <si>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</si>
  <si>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</si>
  <si>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</si>
  <si>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</si>
  <si>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</si>
  <si>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</si>
  <si>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</si>
  <si>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</si>
  <si>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</si>
  <si>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</si>
  <si>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</si>
  <si>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</si>
  <si>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</si>
  <si>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</si>
  <si>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</si>
  <si>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</si>
  <si>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</si>
  <si>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</si>
  <si>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</si>
  <si>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</si>
  <si>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</si>
  <si>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</si>
  <si>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</si>
  <si>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</si>
  <si>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</si>
  <si>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</si>
  <si>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</si>
  <si>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</si>
  <si>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</si>
  <si>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</si>
  <si>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</si>
  <si>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</si>
  <si>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</si>
  <si>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</si>
  <si>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</si>
  <si>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</si>
  <si>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</si>
  <si>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</si>
  <si>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</si>
  <si>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</si>
  <si>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</si>
  <si>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</si>
  <si>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</si>
  <si>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</si>
  <si>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</si>
  <si>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</si>
  <si>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</si>
  <si>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</si>
  <si>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</si>
  <si>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</si>
  <si>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</si>
  <si>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</si>
  <si>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</si>
  <si>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</si>
  <si>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</si>
  <si>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</si>
  <si>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</si>
  <si>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</si>
  <si>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</si>
  <si>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</si>
  <si>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</si>
  <si>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</si>
  <si>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</si>
  <si>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</si>
  <si>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</si>
  <si>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</si>
  <si>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</si>
  <si>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</si>
  <si>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</si>
  <si>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</si>
  <si>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</si>
  <si>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</si>
  <si>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</si>
  <si>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</si>
  <si>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</si>
  <si>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</si>
  <si>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</si>
  <si>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</si>
  <si>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</si>
  <si>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</si>
  <si>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</si>
  <si>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</si>
  <si>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</si>
  <si>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</si>
  <si>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</si>
  <si>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</si>
  <si>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</si>
  <si>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</si>
  <si>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</si>
  <si>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</si>
  <si>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</si>
  <si>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</si>
  <si>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</si>
  <si>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</si>
  <si>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</si>
  <si>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</si>
  <si>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</si>
  <si>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</si>
  <si>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</si>
  <si>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</si>
  <si>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</si>
  <si>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</si>
  <si>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</si>
  <si>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</si>
  <si>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</si>
  <si>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</si>
  <si>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</si>
  <si>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</si>
  <si>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</si>
  <si>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</si>
  <si>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</si>
  <si>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</si>
  <si>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</si>
  <si>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</si>
  <si>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</si>
  <si>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</si>
  <si>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</si>
  <si>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</si>
  <si>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</si>
  <si>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</si>
  <si>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</si>
  <si>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</si>
  <si>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</si>
  <si>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</si>
  <si>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</si>
  <si>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</si>
  <si>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</si>
  <si>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</si>
  <si>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</si>
  <si>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</si>
  <si>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</si>
  <si>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</si>
  <si>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</si>
  <si>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</si>
  <si>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</si>
  <si>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</si>
  <si>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</si>
  <si>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</si>
  <si>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</si>
  <si>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</si>
  <si>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</si>
  <si>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</si>
  <si>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</si>
  <si>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</si>
  <si>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</si>
  <si>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</si>
  <si>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</si>
  <si>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</si>
  <si>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</si>
  <si>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</si>
  <si>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</si>
  <si>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</si>
  <si>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</si>
  <si>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</si>
  <si>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</si>
  <si>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</si>
  <si>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</si>
  <si>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</si>
  <si>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</si>
  <si>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</si>
  <si>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</si>
  <si>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</si>
  <si>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</si>
  <si>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</si>
  <si>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</si>
  <si>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</si>
  <si>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</si>
  <si>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</si>
  <si>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</si>
  <si>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</si>
  <si>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</si>
  <si>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</si>
  <si>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</si>
  <si>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</si>
  <si>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</si>
  <si>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</si>
  <si>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</si>
  <si>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</si>
  <si>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</si>
  <si>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</si>
  <si>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</si>
  <si>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</si>
  <si>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</si>
  <si>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</si>
  <si>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</si>
  <si>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</si>
  <si>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</si>
  <si>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</si>
  <si>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</si>
  <si>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</si>
  <si>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</si>
  <si>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</si>
  <si>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</si>
  <si>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</si>
  <si>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</si>
  <si>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</si>
  <si>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</si>
  <si>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</si>
  <si>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</si>
  <si>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</si>
  <si>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</si>
  <si>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</si>
  <si>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</si>
  <si>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</si>
  <si>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</si>
  <si>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</si>
  <si>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</si>
  <si>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</si>
  <si>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</si>
  <si>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</si>
  <si>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</si>
  <si>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</si>
  <si>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</si>
  <si>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</si>
  <si>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</si>
  <si>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</si>
  <si>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</si>
  <si>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</si>
  <si>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</si>
  <si>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</si>
  <si>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</si>
  <si>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</si>
  <si>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</si>
  <si>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</si>
  <si>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</si>
  <si>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</si>
  <si>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</si>
  <si>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</si>
  <si>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</si>
  <si>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</si>
  <si>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</si>
  <si>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</si>
  <si>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</si>
  <si>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</si>
  <si>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</si>
  <si>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</si>
  <si>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</si>
  <si>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</si>
  <si>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</si>
  <si>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</si>
  <si>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</si>
  <si>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</si>
  <si>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</si>
  <si>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</si>
  <si>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</si>
  <si>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</si>
  <si>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</si>
  <si>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</si>
  <si>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</si>
  <si>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</si>
  <si>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</si>
  <si>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</si>
  <si>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</si>
  <si>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</si>
  <si>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</si>
  <si>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</si>
  <si>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</si>
  <si>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</si>
  <si>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</si>
  <si>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</si>
  <si>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</si>
  <si>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</si>
  <si>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</si>
  <si>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</si>
  <si>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</si>
  <si>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</si>
  <si>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</si>
  <si>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</si>
  <si>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</si>
  <si>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</si>
  <si>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</si>
  <si>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</si>
  <si>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</si>
  <si>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</si>
  <si>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</si>
  <si>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</si>
  <si>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</si>
  <si>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</si>
  <si>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</si>
  <si>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</si>
  <si>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</si>
  <si>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</si>
  <si>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</si>
  <si>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</si>
  <si>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</si>
  <si>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</si>
  <si>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</si>
  <si>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</si>
  <si>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</si>
  <si>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</si>
  <si>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</si>
  <si>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</si>
  <si>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</si>
  <si>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</si>
  <si>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</si>
  <si>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</si>
  <si>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</si>
  <si>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</si>
  <si>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</si>
  <si>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</si>
  <si>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</si>
  <si>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</si>
  <si>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</si>
  <si>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</si>
  <si>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</si>
  <si>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</si>
  <si>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</si>
  <si>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</si>
  <si>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</si>
  <si>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</si>
  <si>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</si>
  <si>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</si>
  <si>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</si>
  <si>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</si>
  <si>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</si>
  <si>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</si>
  <si>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</si>
  <si>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</si>
  <si>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</si>
  <si>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</si>
  <si>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</si>
  <si>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</si>
  <si>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</si>
  <si>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</si>
  <si>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</si>
  <si>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</si>
  <si>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</si>
  <si>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</si>
  <si>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</si>
  <si>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</si>
  <si>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</si>
  <si>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</si>
  <si>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</si>
  <si>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</si>
  <si>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</si>
  <si>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</si>
  <si>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</si>
  <si>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</si>
  <si>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</si>
  <si>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</si>
  <si>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</si>
  <si>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</si>
  <si>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</si>
  <si>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</si>
  <si>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</si>
  <si>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</si>
  <si>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</si>
  <si>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</si>
  <si>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</si>
  <si>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</si>
  <si>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</si>
  <si>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</si>
  <si>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</si>
  <si>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</si>
  <si>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</si>
  <si>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</si>
  <si>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</si>
  <si>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</si>
  <si>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</si>
  <si>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</si>
  <si>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</si>
  <si>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</si>
  <si>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</si>
  <si>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</si>
  <si>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</si>
  <si>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</si>
  <si>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</si>
  <si>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</si>
  <si>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</si>
  <si>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</si>
  <si>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</si>
  <si>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</si>
  <si>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</si>
  <si>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</si>
  <si>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</si>
  <si>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</si>
  <si>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</si>
  <si>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</si>
  <si>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</si>
  <si>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</si>
  <si>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</si>
  <si>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</si>
  <si>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</si>
  <si>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</si>
  <si>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</si>
  <si>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</si>
  <si>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</si>
  <si>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</si>
  <si>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</si>
  <si>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</si>
  <si>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</si>
  <si>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</si>
  <si>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</si>
  <si>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</si>
  <si>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</si>
  <si>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</si>
  <si>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</si>
  <si>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</si>
  <si>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</si>
  <si>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</si>
  <si>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</si>
  <si>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</si>
  <si>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</si>
  <si>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</si>
  <si>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</si>
  <si>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</si>
  <si>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</si>
  <si>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</si>
  <si>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</si>
  <si>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</si>
  <si>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</si>
  <si>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</si>
  <si>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</si>
  <si>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</si>
  <si>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</si>
  <si>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</si>
  <si>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</si>
  <si>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</si>
  <si>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</si>
  <si>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</si>
  <si>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</si>
  <si>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</si>
  <si>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</si>
  <si>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</si>
  <si>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</si>
  <si>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</si>
  <si>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</si>
  <si>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</si>
  <si>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</si>
  <si>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</si>
  <si>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</si>
  <si>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</si>
  <si>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</si>
  <si>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</si>
  <si>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</si>
  <si>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</si>
  <si>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</si>
  <si>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</si>
  <si>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</si>
  <si>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</si>
  <si>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</si>
  <si>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</si>
  <si>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</si>
  <si>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</si>
  <si>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</si>
  <si>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</si>
  <si>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</si>
  <si>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</si>
  <si>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</si>
  <si>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</si>
  <si>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</si>
  <si>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</si>
  <si>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</si>
  <si>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</si>
  <si>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</si>
  <si>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</si>
  <si>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</si>
  <si>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</si>
  <si>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</si>
  <si>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</si>
  <si>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</si>
  <si>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</si>
  <si>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</si>
  <si>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</si>
  <si>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</si>
  <si>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</si>
  <si>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</si>
  <si>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</si>
  <si>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</si>
  <si>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</si>
  <si>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</si>
  <si>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</si>
  <si>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</si>
  <si>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</si>
  <si>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</si>
  <si>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</si>
  <si>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</si>
  <si>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</si>
  <si>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</si>
  <si>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</si>
  <si>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</si>
  <si>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</si>
  <si>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</si>
  <si>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</si>
  <si>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</si>
  <si>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</si>
  <si>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</si>
  <si>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</si>
  <si>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</si>
  <si>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</si>
  <si>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</si>
  <si>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</si>
  <si>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</si>
  <si>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</si>
  <si>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</si>
  <si>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</si>
  <si>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</si>
  <si>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</si>
  <si>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</si>
  <si>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</si>
  <si>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</si>
  <si>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</si>
  <si>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</si>
  <si>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</si>
  <si>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</si>
  <si>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</si>
  <si>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</si>
  <si>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</si>
  <si>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</si>
  <si>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</si>
  <si>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</si>
  <si>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</si>
  <si>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</si>
  <si>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</si>
  <si>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</si>
  <si>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</si>
  <si>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</si>
  <si>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</si>
  <si>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</si>
  <si>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</si>
  <si>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</si>
  <si>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</si>
  <si>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</si>
  <si>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</si>
  <si>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</si>
  <si>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</si>
  <si>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</si>
  <si>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</si>
  <si>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</si>
  <si>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</si>
  <si>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</si>
  <si>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</si>
  <si>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</si>
  <si>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</si>
  <si>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</si>
  <si>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</si>
  <si>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</si>
  <si>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</si>
  <si>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</si>
  <si>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</si>
  <si>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</si>
  <si>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</si>
  <si>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</si>
  <si>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</si>
  <si>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</si>
  <si>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</si>
  <si>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</si>
  <si>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</si>
  <si>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</si>
  <si>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</si>
  <si>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</si>
  <si>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</si>
  <si>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</si>
  <si>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</si>
  <si>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</si>
  <si>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</si>
  <si>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</si>
  <si>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</si>
  <si>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</si>
  <si>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</si>
  <si>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</si>
  <si>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</si>
  <si>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</si>
  <si>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</si>
  <si>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</si>
  <si>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</si>
  <si>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</si>
  <si>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</si>
  <si>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</si>
  <si>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</si>
  <si>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</si>
  <si>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</si>
  <si>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</si>
  <si>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</si>
  <si>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</si>
  <si>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</si>
  <si>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</si>
  <si>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</si>
  <si>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</si>
  <si>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</si>
  <si>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</si>
  <si>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</si>
  <si>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</si>
  <si>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</si>
  <si>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</si>
  <si>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</si>
  <si>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</si>
  <si>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</si>
  <si>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</si>
  <si>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</si>
  <si>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</si>
  <si>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</si>
  <si>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</si>
  <si>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</si>
  <si>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</si>
  <si>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</si>
  <si>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</si>
  <si>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</si>
  <si>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</si>
  <si>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</si>
  <si>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</si>
  <si>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</si>
  <si>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</si>
  <si>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</si>
  <si>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</si>
  <si>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</si>
  <si>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</si>
  <si>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</si>
  <si>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</si>
  <si>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</si>
  <si>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</si>
  <si>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</si>
  <si>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</si>
  <si>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</si>
  <si>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</si>
  <si>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</si>
  <si>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</si>
  <si>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</si>
  <si>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</si>
  <si>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</si>
  <si>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</si>
  <si>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</si>
  <si>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</si>
  <si>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</si>
  <si>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</si>
  <si>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</si>
  <si>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</si>
  <si>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</si>
  <si>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</si>
  <si>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</si>
  <si>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</si>
  <si>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</si>
  <si>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</si>
  <si>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</si>
  <si>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</si>
  <si>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</si>
  <si>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</si>
  <si>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</si>
  <si>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</si>
  <si>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</si>
  <si>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</si>
  <si>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</si>
  <si>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</si>
  <si>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</si>
  <si>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</si>
  <si>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</si>
  <si>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</si>
  <si>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</si>
  <si>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</si>
  <si>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</si>
  <si>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</si>
  <si>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</si>
  <si>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</si>
  <si>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</si>
  <si>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</si>
  <si>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</si>
  <si>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</si>
  <si>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</si>
  <si>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</si>
  <si>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</si>
  <si>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</si>
  <si>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</si>
  <si>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</si>
  <si>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</si>
  <si>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</si>
  <si>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</si>
  <si>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</si>
  <si>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</si>
  <si>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</si>
  <si>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</si>
  <si>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</si>
  <si>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</si>
  <si>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</si>
  <si>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</si>
  <si>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</si>
  <si>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</si>
  <si>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</si>
  <si>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</si>
  <si>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</si>
  <si>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</si>
  <si>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</si>
  <si>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</si>
  <si>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</si>
  <si>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</si>
  <si>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</si>
  <si>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</si>
  <si>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</si>
  <si>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</si>
  <si>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</si>
  <si>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</si>
  <si>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</si>
  <si>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</si>
  <si>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</si>
  <si>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</si>
  <si>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</si>
  <si>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</si>
  <si>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</si>
  <si>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</si>
  <si>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</si>
  <si>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</si>
  <si>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</si>
  <si>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</si>
  <si>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</si>
  <si>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</si>
  <si>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</si>
  <si>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</si>
  <si>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</si>
  <si>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</si>
  <si>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</si>
  <si>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</si>
  <si>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</si>
  <si>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</si>
  <si>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</si>
  <si>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</si>
  <si>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</si>
  <si>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</si>
  <si>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</si>
  <si>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</si>
  <si>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</si>
  <si>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</si>
  <si>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</si>
  <si>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</si>
  <si>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</si>
  <si>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</si>
  <si>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</si>
  <si>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</si>
  <si>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</si>
  <si>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</si>
  <si>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</si>
  <si>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</si>
  <si>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</si>
  <si>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</si>
  <si>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</si>
  <si>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</si>
  <si>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</si>
  <si>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</si>
  <si>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</si>
  <si>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</si>
  <si>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</si>
  <si>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</si>
  <si>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</si>
  <si>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</si>
  <si>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</si>
  <si>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</si>
  <si>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</si>
  <si>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</si>
  <si>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</si>
  <si>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</si>
  <si>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</si>
  <si>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</si>
  <si>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</si>
  <si>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</si>
  <si>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</si>
  <si>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</si>
  <si>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</si>
  <si>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</si>
  <si>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</si>
  <si>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</si>
  <si>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</si>
  <si>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</si>
  <si>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</si>
  <si>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</si>
  <si>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</si>
  <si>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</si>
  <si>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</si>
  <si>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</si>
  <si>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</si>
  <si>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</si>
  <si>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</si>
  <si>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</si>
  <si>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</si>
  <si>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</si>
  <si>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</si>
  <si>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</si>
  <si>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</si>
  <si>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</si>
  <si>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</si>
  <si>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</si>
  <si>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</si>
  <si>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</si>
  <si>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</si>
  <si>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</si>
  <si>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</si>
  <si>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</si>
  <si>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</si>
  <si>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</si>
  <si>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</si>
  <si>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</si>
  <si>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</si>
  <si>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</si>
  <si>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</si>
  <si>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</si>
  <si>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</si>
  <si>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</si>
  <si>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</si>
  <si>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</si>
  <si>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</si>
  <si>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</si>
  <si>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</si>
  <si>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</si>
  <si>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</si>
  <si>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</si>
  <si>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</si>
  <si>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</si>
  <si>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</si>
  <si>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</si>
  <si>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</si>
  <si>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</si>
  <si>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</si>
  <si>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</si>
  <si>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</si>
  <si>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</si>
  <si>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</si>
  <si>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</si>
  <si>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</si>
  <si>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</si>
  <si>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</si>
  <si>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</si>
  <si>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</si>
  <si>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</si>
  <si>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</si>
  <si>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</si>
  <si>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</si>
  <si>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</si>
  <si>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</si>
  <si>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</si>
  <si>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</si>
  <si>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</si>
  <si>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</si>
  <si>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</si>
  <si>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</si>
  <si>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</si>
  <si>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</si>
  <si>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</si>
  <si>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</si>
  <si>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</si>
  <si>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</si>
  <si>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</si>
  <si>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</si>
  <si>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</si>
  <si>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</si>
  <si>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</si>
  <si>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</si>
  <si>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</si>
  <si>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</si>
  <si>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</si>
  <si>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</si>
  <si>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</si>
  <si>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</si>
  <si>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</si>
  <si>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</si>
  <si>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</si>
  <si>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</si>
  <si>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</si>
  <si>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</si>
  <si>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</si>
  <si>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</si>
  <si>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</si>
  <si>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</si>
  <si>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</si>
  <si>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</si>
  <si>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</si>
  <si>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</si>
  <si>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</si>
  <si>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</si>
  <si>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</si>
  <si>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</si>
  <si>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</si>
  <si>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</si>
  <si>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</si>
  <si>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</si>
  <si>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</si>
  <si>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</si>
  <si>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</si>
  <si>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</si>
  <si>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</si>
  <si>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</si>
  <si>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</si>
  <si>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</si>
  <si>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</si>
  <si>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</si>
  <si>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</si>
  <si>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</si>
  <si>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</si>
  <si>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</si>
  <si>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</si>
  <si>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</si>
  <si>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</si>
  <si>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</si>
  <si>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</si>
  <si>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</si>
  <si>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</si>
  <si>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</si>
  <si>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</si>
  <si>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</si>
  <si>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</si>
  <si>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</si>
  <si>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</si>
  <si>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</si>
  <si>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</si>
  <si>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</si>
  <si>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</si>
  <si>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</si>
  <si>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</si>
  <si>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</si>
  <si>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</si>
  <si>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</si>
  <si>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</si>
  <si>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</si>
  <si>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</si>
  <si>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</si>
  <si>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</si>
  <si>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</si>
  <si>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</si>
  <si>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</si>
  <si>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</si>
  <si>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</si>
  <si>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</si>
  <si>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</si>
  <si>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</si>
  <si>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</si>
  <si>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</si>
  <si>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</si>
  <si>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</si>
  <si>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</si>
  <si>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</si>
  <si>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</si>
  <si>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</si>
  <si>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</si>
  <si>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</si>
  <si>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</si>
  <si>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</si>
  <si>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</si>
  <si>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</si>
  <si>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</si>
  <si>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</si>
  <si>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</si>
  <si>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</si>
  <si>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</si>
  <si>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</si>
  <si>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</si>
  <si>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</si>
  <si>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</si>
  <si>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</si>
  <si>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</si>
  <si>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</si>
  <si>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</si>
  <si>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</si>
  <si>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</si>
  <si>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</si>
  <si>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</si>
  <si>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</si>
  <si>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</si>
  <si>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</si>
  <si>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</si>
  <si>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</si>
  <si>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</si>
  <si>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</si>
  <si>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</si>
  <si>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</si>
  <si>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</si>
  <si>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</si>
  <si>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</si>
  <si>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</si>
  <si>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</si>
  <si>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</si>
  <si>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</si>
  <si>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</si>
  <si>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</si>
  <si>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</si>
  <si>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</si>
  <si>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</si>
  <si>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</si>
  <si>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</si>
  <si>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</si>
  <si>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</si>
  <si>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</si>
  <si>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</si>
  <si>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</si>
  <si>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</si>
  <si>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</si>
  <si>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</si>
  <si>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</si>
  <si>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</si>
  <si>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</si>
  <si>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</si>
  <si>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</si>
  <si>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</si>
  <si>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</si>
  <si>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</si>
  <si>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</si>
  <si>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</si>
  <si>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</si>
  <si>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</si>
  <si>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</si>
  <si>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</si>
  <si>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</si>
  <si>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</si>
  <si>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</si>
  <si>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</si>
  <si>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</si>
  <si>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</si>
  <si>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</si>
  <si>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</si>
  <si>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</si>
  <si>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</si>
  <si>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</si>
  <si>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</si>
  <si>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</si>
  <si>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</si>
  <si>
    <t>VIGIER Sebastian</t>
  </si>
  <si>
    <t>PUERTAS ZAPATA Fabian Hernando</t>
  </si>
  <si>
    <t>LEVY Maximillian</t>
  </si>
  <si>
    <t>CECHMAN Martin</t>
  </si>
  <si>
    <t>PERALTA GASCON Juan</t>
  </si>
  <si>
    <t>TJON EN FA Jair</t>
  </si>
  <si>
    <t>JONAUSKAS Svajunas</t>
  </si>
  <si>
    <t xml:space="preserve">NIEDERLAG Max </t>
  </si>
  <si>
    <t>SZALONTAY Sandor</t>
  </si>
  <si>
    <t>PENA DAZA Diego Andres</t>
  </si>
  <si>
    <t>Saint Quentin en Yvelines</t>
  </si>
  <si>
    <t>VIGIER Sebastien</t>
  </si>
  <si>
    <t>BAUGE Gregory</t>
  </si>
  <si>
    <t>BUCHLI Matthijs</t>
  </si>
  <si>
    <t xml:space="preserve">AWANG Mohd Azizulhasni </t>
  </si>
  <si>
    <t xml:space="preserve">MORENO SANCHEZ Jose </t>
  </si>
  <si>
    <t>CANELON VERA Hersony</t>
  </si>
  <si>
    <t>FREITAS Kacio</t>
  </si>
  <si>
    <t>FANTA Jiri</t>
  </si>
  <si>
    <t>TCT</t>
  </si>
  <si>
    <t>DORNBACH Maximilian</t>
  </si>
  <si>
    <t>CECI  Francesco</t>
  </si>
  <si>
    <t xml:space="preserve">WEBSTER Sam </t>
  </si>
  <si>
    <t>WACHTER Tobias</t>
  </si>
  <si>
    <t>OPM</t>
  </si>
  <si>
    <t>JONAUSKAS Svajanus</t>
  </si>
  <si>
    <t>DANESHVARIKHOURRAM Mohammad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</si>
</sst>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0.0"/>
  </numFmts>
  <fonts count="8">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
      <sz val="11"/>
      <name val="Calibri"/>
      <family val="2"/>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0"/>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68">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2" fontId="3" fillId="0" borderId="0" xfId="0" applyNumberFormat="1" applyFont="1"/>
    <xf numFmtId="0" fontId="0" fillId="5" borderId="2" xfId="0" applyFill="1" applyBorder="1"/>
    <xf numFmtId="45" fontId="0" fillId="0" borderId="0" xfId="0" applyNumberFormat="1"/>
    <xf numFmtId="49" fontId="6" fillId="16" borderId="12" xfId="0" applyNumberFormat="1" applyFont="1" applyFill="1" applyBorder="1" applyAlignment="1">
      <alignment horizontal="right" vertical="center"/>
    </xf>
    <xf numFmtId="49" fontId="6" fillId="4" borderId="12" xfId="0" applyNumberFormat="1" applyFont="1" applyFill="1" applyBorder="1" applyAlignment="1">
      <alignment horizontal="right" vertical="center"/>
    </xf>
    <xf numFmtId="0" fontId="0" fillId="16" borderId="12" xfId="0" applyFill="1" applyBorder="1" applyAlignment="1">
      <alignment horizontal="right"/>
    </xf>
    <xf numFmtId="0" fontId="0" fillId="4" borderId="12" xfId="0" applyFill="1" applyBorder="1" applyAlignment="1">
      <alignment horizontal="right"/>
    </xf>
    <xf numFmtId="0" fontId="0" fillId="0" borderId="12" xfId="0" applyBorder="1" applyAlignment="1">
      <alignment horizontal="right"/>
    </xf>
    <xf numFmtId="167" fontId="6" fillId="0" borderId="11" xfId="0" applyNumberFormat="1" applyFont="1" applyBorder="1" applyAlignment="1">
      <alignment horizontal="left" vertical="center"/>
    </xf>
    <xf numFmtId="14" fontId="6" fillId="0" borderId="12" xfId="0" applyNumberFormat="1" applyFont="1" applyBorder="1" applyAlignment="1">
      <alignment horizontal="center" vertical="center"/>
    </xf>
    <xf numFmtId="167" fontId="6" fillId="14" borderId="12" xfId="0" applyNumberFormat="1" applyFont="1" applyFill="1" applyBorder="1" applyAlignment="1">
      <alignment horizontal="left" vertical="center"/>
    </xf>
    <xf numFmtId="0" fontId="7" fillId="0" borderId="12" xfId="0" applyFont="1" applyBorder="1" applyAlignment="1">
      <alignment horizontal="left" vertical="center"/>
    </xf>
    <xf numFmtId="167" fontId="6" fillId="14" borderId="11" xfId="0" applyNumberFormat="1" applyFont="1" applyFill="1" applyBorder="1" applyAlignment="1">
      <alignment horizontal="left" vertical="center"/>
    </xf>
    <xf numFmtId="0" fontId="7" fillId="14" borderId="12" xfId="0" applyFont="1" applyFill="1" applyBorder="1" applyAlignment="1">
      <alignment horizontal="left" vertical="center"/>
    </xf>
    <xf numFmtId="167" fontId="6" fillId="0" borderId="12" xfId="0" applyNumberFormat="1" applyFont="1" applyBorder="1" applyAlignment="1">
      <alignment horizontal="right" vertical="center"/>
    </xf>
    <xf numFmtId="0" fontId="0" fillId="3" borderId="4" xfId="0" applyFill="1" applyBorder="1" applyAlignment="1">
      <alignment horizontal="right"/>
    </xf>
    <xf numFmtId="164" fontId="6" fillId="0" borderId="12" xfId="0" applyNumberFormat="1" applyFont="1" applyBorder="1" applyAlignment="1">
      <alignment horizontal="right" vertical="center"/>
    </xf>
    <xf numFmtId="164" fontId="0" fillId="0" borderId="12" xfId="0" applyNumberFormat="1" applyBorder="1" applyAlignment="1">
      <alignment horizontal="right" vertical="center"/>
    </xf>
    <xf numFmtId="164" fontId="0" fillId="14" borderId="12" xfId="0" applyNumberFormat="1" applyFill="1" applyBorder="1" applyAlignment="1">
      <alignment horizontal="right" vertical="center"/>
    </xf>
    <xf numFmtId="167" fontId="6" fillId="14" borderId="12" xfId="0" applyNumberFormat="1" applyFont="1" applyFill="1" applyBorder="1" applyAlignment="1">
      <alignment horizontal="right" vertical="center"/>
    </xf>
    <xf numFmtId="164" fontId="6" fillId="14" borderId="12" xfId="0" applyNumberFormat="1" applyFont="1" applyFill="1" applyBorder="1" applyAlignment="1">
      <alignment horizontal="right" vertical="center"/>
    </xf>
    <xf numFmtId="167" fontId="6" fillId="0" borderId="0" xfId="0" applyNumberFormat="1" applyFont="1" applyAlignment="1">
      <alignment horizontal="left" vertical="center"/>
    </xf>
    <xf numFmtId="0" fontId="0" fillId="3" borderId="11" xfId="0" applyFill="1" applyBorder="1"/>
    <xf numFmtId="167" fontId="6" fillId="14" borderId="0" xfId="0" applyNumberFormat="1" applyFont="1" applyFill="1" applyAlignment="1">
      <alignment horizontal="left" vertical="center"/>
    </xf>
    <xf numFmtId="14" fontId="6" fillId="0" borderId="0" xfId="0" applyNumberFormat="1" applyFont="1" applyAlignment="1">
      <alignment horizontal="center" vertical="center"/>
    </xf>
    <xf numFmtId="14" fontId="0" fillId="0" borderId="12" xfId="0" applyNumberFormat="1" applyBorder="1"/>
    <xf numFmtId="0" fontId="7" fillId="0" borderId="0" xfId="0" applyFont="1" applyAlignment="1">
      <alignment horizontal="left" vertical="center"/>
    </xf>
    <xf numFmtId="0" fontId="7" fillId="14" borderId="0" xfId="0" applyFont="1" applyFill="1" applyAlignment="1">
      <alignment horizontal="left" vertical="center"/>
    </xf>
    <xf numFmtId="167" fontId="6" fillId="0" borderId="0" xfId="0" applyNumberFormat="1" applyFont="1" applyAlignment="1">
      <alignment horizontal="right" vertical="center"/>
    </xf>
    <xf numFmtId="2" fontId="1" fillId="3" borderId="12" xfId="0" applyNumberFormat="1" applyFont="1" applyFill="1" applyBorder="1"/>
    <xf numFmtId="167" fontId="6" fillId="14" borderId="0" xfId="0" applyNumberFormat="1" applyFont="1" applyFill="1" applyAlignment="1">
      <alignment horizontal="right" vertical="center"/>
    </xf>
    <xf numFmtId="164" fontId="6" fillId="0" borderId="0" xfId="0" applyNumberFormat="1" applyFont="1" applyAlignment="1">
      <alignment horizontal="right" vertical="center"/>
    </xf>
    <xf numFmtId="164" fontId="6" fillId="14" borderId="0" xfId="0" applyNumberFormat="1" applyFont="1" applyFill="1" applyAlignment="1">
      <alignment horizontal="right" vertical="center"/>
    </xf>
    <xf numFmtId="164" fontId="0" fillId="0" borderId="12" xfId="0" applyNumberFormat="1" applyBorder="1"/>
    <xf numFmtId="164" fontId="0" fillId="0" borderId="0" xfId="0" applyNumberFormat="1" applyAlignment="1">
      <alignment horizontal="right" vertical="center"/>
    </xf>
    <xf numFmtId="164" fontId="0" fillId="2" borderId="12" xfId="0" applyNumberFormat="1" applyFill="1" applyBorder="1"/>
    <xf numFmtId="164" fontId="0" fillId="14" borderId="0" xfId="0" applyNumberFormat="1" applyFill="1" applyAlignment="1">
      <alignment horizontal="right" vertical="center"/>
    </xf>
    <xf numFmtId="0" fontId="6" fillId="14" borderId="12" xfId="0" applyFont="1" applyFill="1" applyBorder="1" applyAlignment="1">
      <alignment horizontal="right" vertical="center"/>
    </xf>
    <xf numFmtId="0" fontId="6" fillId="14" borderId="4" xfId="0" applyFont="1" applyFill="1" applyBorder="1" applyAlignment="1">
      <alignment horizontal="right" vertical="center"/>
    </xf>
  </cellXfs>
  <cellStyles count="1">
    <cellStyle name="Normal" xfId="0" builtinId="0"/>
  </cellStyles>
  <dxfs count="356">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mm:ss.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8">
      <pivotArea outline="0" collapsedLevelsAreSubtotals="1" fieldPosition="0"/>
    </format>
    <format dxfId="17">
      <pivotArea type="all" dataOnly="0" outline="0" fieldPosition="0"/>
    </format>
    <format dxfId="16">
      <pivotArea outline="0" collapsedLevelsAreSubtotals="1" fieldPosition="0"/>
    </format>
    <format dxfId="15">
      <pivotArea dataOnly="0" labelOnly="1" fieldPosition="0">
        <references count="1">
          <reference field="8" count="0"/>
        </references>
      </pivotArea>
    </format>
    <format dxfId="14">
      <pivotArea grandRow="1" outline="0" collapsedLevelsAreSubtotals="1" fieldPosition="0"/>
    </format>
    <format dxfId="13">
      <pivotArea dataOnly="0" labelOnly="1" grandRow="1" outline="0" fieldPosition="0"/>
    </format>
    <format dxfId="12">
      <pivotArea field="8" type="button" dataOnly="0" labelOnly="1" outline="0" axis="axisRow" fieldPosition="0"/>
    </format>
    <format dxfId="11">
      <pivotArea dataOnly="0" labelOnly="1" outline="0" fieldPosition="0">
        <references count="1">
          <reference field="4294967294" count="8">
            <x v="0"/>
            <x v="1"/>
            <x v="2"/>
            <x v="3"/>
            <x v="4"/>
            <x v="5"/>
            <x v="6"/>
            <x v="7"/>
          </reference>
        </references>
      </pivotArea>
    </format>
    <format dxfId="10">
      <pivotArea collapsedLevelsAreSubtotals="1" fieldPosition="0">
        <references count="1">
          <reference field="8" count="0"/>
        </references>
      </pivotArea>
    </format>
    <format dxfId="9">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1061"/>
  <sheetViews>
    <sheetView zoomScaleNormal="100" workbookViewId="0">
      <pane ySplit="1" topLeftCell="A45" activePane="bottomLeft" state="frozen"/>
      <selection activeCell="K55" sqref="K55"/>
      <selection pane="bottomLeft" activeCell="E61" sqref="E61"/>
    </sheetView>
  </sheetViews>
  <sheetFormatPr defaultRowHeight="14.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c r="A1" t="s">
        <v>0</v>
      </c>
      <c r="B1" t="s">
        <v>1</v>
      </c>
      <c r="C1" t="s">
        <v>2</v>
      </c>
      <c r="D1" t="s">
        <v>3</v>
      </c>
      <c r="E1" t="s">
        <v>5</v>
      </c>
      <c r="F1" t="s">
        <v>7</v>
      </c>
      <c r="G1" t="s">
        <v>6</v>
      </c>
      <c r="H1" t="s">
        <v>8</v>
      </c>
      <c r="I1" t="s">
        <v>465</v>
      </c>
      <c r="J1" t="s">
        <v>466</v>
      </c>
      <c r="K1" t="s">
        <v>1162</v>
      </c>
      <c r="L1" t="s">
        <v>467</v>
      </c>
      <c r="M1" t="s">
        <v>17</v>
      </c>
    </row>
    <row r="2" spans="1:13">
      <c r="A2" s="1" t="s">
        <v>1164</v>
      </c>
      <c r="B2" s="1">
        <v>2023</v>
      </c>
      <c r="C2" s="2">
        <v>45002</v>
      </c>
      <c r="D2" s="1" t="s">
        <v>65</v>
      </c>
      <c r="E2" s="1" t="s">
        <v>91</v>
      </c>
      <c r="F2" s="1" t="s">
        <v>22</v>
      </c>
      <c r="G2" s="11">
        <f>(C2-VLOOKUP(E2,Riders!$A$2:$E$7778,4,FALSE))/365</f>
        <v>26.024657534246575</v>
      </c>
      <c r="H2" s="1">
        <v>1</v>
      </c>
      <c r="I2" s="1">
        <v>4.7039999999999997</v>
      </c>
      <c r="J2" s="39">
        <f t="shared" ref="J2:J44" si="0">L2-I2</f>
        <v>4.7860420461585109</v>
      </c>
      <c r="K2" s="39">
        <f t="shared" ref="K2:K44" si="1">J2-I2</f>
        <v>8.2042046158511184E-2</v>
      </c>
      <c r="L2" s="39">
        <f t="shared" ref="L2:L33" si="2">200*3.6/M2</f>
        <v>9.4900420461585107</v>
      </c>
      <c r="M2" s="1">
        <v>75.869</v>
      </c>
    </row>
    <row r="3" spans="1:13">
      <c r="A3" s="1" t="s">
        <v>1164</v>
      </c>
      <c r="B3" s="1">
        <v>2023</v>
      </c>
      <c r="C3" s="2">
        <v>45002</v>
      </c>
      <c r="D3" s="1" t="s">
        <v>65</v>
      </c>
      <c r="E3" s="1" t="s">
        <v>183</v>
      </c>
      <c r="F3" s="1" t="s">
        <v>477</v>
      </c>
      <c r="G3" s="11">
        <f>(C3-VLOOKUP(E3,Riders!$A$2:$E$7778,4,FALSE))/365</f>
        <v>22.553424657534247</v>
      </c>
      <c r="H3" s="1">
        <v>2</v>
      </c>
      <c r="I3" s="1">
        <v>4.7750000000000004</v>
      </c>
      <c r="J3" s="39">
        <f t="shared" si="0"/>
        <v>4.9129667379808648</v>
      </c>
      <c r="K3" s="39">
        <f t="shared" si="1"/>
        <v>0.13796673798086445</v>
      </c>
      <c r="L3" s="39">
        <f t="shared" si="2"/>
        <v>9.6879667379808652</v>
      </c>
      <c r="M3" s="1">
        <v>74.319000000000003</v>
      </c>
    </row>
    <row r="4" spans="1:13">
      <c r="A4" s="1" t="s">
        <v>1164</v>
      </c>
      <c r="B4" s="1">
        <v>2023</v>
      </c>
      <c r="C4" s="2">
        <v>45002</v>
      </c>
      <c r="D4" s="1" t="s">
        <v>65</v>
      </c>
      <c r="E4" s="1" t="s">
        <v>201</v>
      </c>
      <c r="F4" s="1" t="s">
        <v>45</v>
      </c>
      <c r="G4" s="11">
        <f>(C4-VLOOKUP(E4,Riders!$A$2:$E$7778,4,FALSE))/365</f>
        <v>27.676712328767124</v>
      </c>
      <c r="H4" s="1">
        <v>3</v>
      </c>
      <c r="I4" s="1">
        <v>4.9000000000000004</v>
      </c>
      <c r="J4" s="39">
        <f t="shared" si="0"/>
        <v>4.8909895698763872</v>
      </c>
      <c r="K4" s="39">
        <f t="shared" si="1"/>
        <v>-9.0104301236131334E-3</v>
      </c>
      <c r="L4" s="39">
        <f t="shared" si="2"/>
        <v>9.7909895698763876</v>
      </c>
      <c r="M4" s="1">
        <v>73.537000000000006</v>
      </c>
    </row>
    <row r="5" spans="1:13">
      <c r="A5" s="1" t="s">
        <v>1164</v>
      </c>
      <c r="B5" s="1">
        <v>2023</v>
      </c>
      <c r="C5" s="2">
        <v>45002</v>
      </c>
      <c r="D5" s="1" t="s">
        <v>65</v>
      </c>
      <c r="E5" s="1" t="s">
        <v>672</v>
      </c>
      <c r="F5" s="1" t="s">
        <v>38</v>
      </c>
      <c r="G5" s="11">
        <f>(C5-VLOOKUP(E5,Riders!$A$2:$E$7778,4,FALSE))/365</f>
        <v>25.019178082191782</v>
      </c>
      <c r="H5" s="1">
        <v>4</v>
      </c>
      <c r="I5" s="1">
        <v>4.883</v>
      </c>
      <c r="J5" s="39">
        <f t="shared" si="0"/>
        <v>4.9270662179469698</v>
      </c>
      <c r="K5" s="39">
        <f t="shared" si="1"/>
        <v>4.4066217946969743E-2</v>
      </c>
      <c r="L5" s="39">
        <f t="shared" si="2"/>
        <v>9.8100662179469698</v>
      </c>
      <c r="M5" s="1">
        <v>73.394000000000005</v>
      </c>
    </row>
    <row r="6" spans="1:13">
      <c r="A6" s="1" t="s">
        <v>1164</v>
      </c>
      <c r="B6" s="1">
        <v>2023</v>
      </c>
      <c r="C6" s="2">
        <v>45002</v>
      </c>
      <c r="D6" s="1" t="s">
        <v>65</v>
      </c>
      <c r="E6" s="1" t="s">
        <v>468</v>
      </c>
      <c r="F6" s="1" t="s">
        <v>30</v>
      </c>
      <c r="G6" s="11">
        <f>(C6-VLOOKUP(E6,Riders!$A$2:$E$7778,4,FALSE))/365</f>
        <v>23.654794520547945</v>
      </c>
      <c r="H6" s="1">
        <v>5</v>
      </c>
      <c r="I6" s="1">
        <v>4.8659999999999997</v>
      </c>
      <c r="J6" s="39">
        <f t="shared" si="0"/>
        <v>4.9579869013507984</v>
      </c>
      <c r="K6" s="39">
        <f t="shared" si="1"/>
        <v>9.1986901350798789E-2</v>
      </c>
      <c r="L6" s="39">
        <f t="shared" si="2"/>
        <v>9.8239869013507981</v>
      </c>
      <c r="M6" s="1">
        <v>73.290000000000006</v>
      </c>
    </row>
    <row r="7" spans="1:13">
      <c r="A7" s="1" t="s">
        <v>1164</v>
      </c>
      <c r="B7" s="1">
        <v>2023</v>
      </c>
      <c r="C7" s="2">
        <v>45002</v>
      </c>
      <c r="D7" s="1" t="s">
        <v>65</v>
      </c>
      <c r="E7" s="1" t="s">
        <v>127</v>
      </c>
      <c r="F7" s="1" t="s">
        <v>103</v>
      </c>
      <c r="G7" s="11">
        <f>(C7-VLOOKUP(E7,Riders!$A$2:$E$7778,4,FALSE))/365</f>
        <v>24.495890410958904</v>
      </c>
      <c r="H7" s="1">
        <v>6</v>
      </c>
      <c r="I7" s="1">
        <v>4.8620000000000001</v>
      </c>
      <c r="J7" s="39">
        <f t="shared" si="0"/>
        <v>4.979981518945813</v>
      </c>
      <c r="K7" s="39">
        <f t="shared" si="1"/>
        <v>0.11798151894581288</v>
      </c>
      <c r="L7" s="39">
        <f t="shared" si="2"/>
        <v>9.8419815189458131</v>
      </c>
      <c r="M7" s="1">
        <v>73.156000000000006</v>
      </c>
    </row>
    <row r="8" spans="1:13">
      <c r="A8" s="1" t="s">
        <v>1164</v>
      </c>
      <c r="B8" s="1">
        <v>2023</v>
      </c>
      <c r="C8" s="2">
        <v>45002</v>
      </c>
      <c r="D8" s="1" t="s">
        <v>65</v>
      </c>
      <c r="E8" s="1" t="s">
        <v>104</v>
      </c>
      <c r="F8" s="1" t="s">
        <v>38</v>
      </c>
      <c r="G8" s="11">
        <f>(C8-VLOOKUP(E8,Riders!$A$2:$E$7778,4,FALSE))/365</f>
        <v>24.210958904109589</v>
      </c>
      <c r="H8" s="1">
        <v>7</v>
      </c>
      <c r="I8" s="1">
        <v>4.907</v>
      </c>
      <c r="J8" s="39">
        <f t="shared" si="0"/>
        <v>4.9399618019940092</v>
      </c>
      <c r="K8" s="39">
        <f t="shared" si="1"/>
        <v>3.2961801994009221E-2</v>
      </c>
      <c r="L8" s="39">
        <f t="shared" si="2"/>
        <v>9.8469618019940093</v>
      </c>
      <c r="M8" s="1">
        <v>73.119</v>
      </c>
    </row>
    <row r="9" spans="1:13">
      <c r="A9" s="1" t="s">
        <v>1164</v>
      </c>
      <c r="B9" s="1">
        <v>2023</v>
      </c>
      <c r="C9" s="2">
        <v>45002</v>
      </c>
      <c r="D9" s="1" t="s">
        <v>65</v>
      </c>
      <c r="E9" t="s">
        <v>107</v>
      </c>
      <c r="F9" s="1" t="s">
        <v>108</v>
      </c>
      <c r="G9" s="11">
        <f>(C9-VLOOKUP(E9,Riders!$A$2:$E$7778,4,FALSE))/365</f>
        <v>29.427397260273974</v>
      </c>
      <c r="H9" s="1">
        <v>8</v>
      </c>
      <c r="I9" s="1">
        <v>4.8970000000000002</v>
      </c>
      <c r="J9" s="39">
        <f t="shared" si="0"/>
        <v>4.9540035709887942</v>
      </c>
      <c r="K9" s="39">
        <f t="shared" si="1"/>
        <v>5.7003570988793939E-2</v>
      </c>
      <c r="L9" s="39">
        <f t="shared" si="2"/>
        <v>9.8510035709887944</v>
      </c>
      <c r="M9" s="1">
        <v>73.088999999999999</v>
      </c>
    </row>
    <row r="10" spans="1:13">
      <c r="A10" s="1" t="s">
        <v>1164</v>
      </c>
      <c r="B10" s="1">
        <v>2023</v>
      </c>
      <c r="C10" s="2">
        <v>45002</v>
      </c>
      <c r="D10" s="1" t="s">
        <v>65</v>
      </c>
      <c r="E10" s="1" t="s">
        <v>99</v>
      </c>
      <c r="F10" s="1" t="s">
        <v>43</v>
      </c>
      <c r="G10" s="11">
        <f>(C10-VLOOKUP(E10,Riders!$A$2:$E$7778,4,FALSE))/365</f>
        <v>24.4</v>
      </c>
      <c r="H10" s="1">
        <v>9</v>
      </c>
      <c r="I10" s="1">
        <v>4.9260000000000002</v>
      </c>
      <c r="J10" s="39">
        <f t="shared" si="0"/>
        <v>4.974037125139219</v>
      </c>
      <c r="K10" s="39">
        <f t="shared" si="1"/>
        <v>4.8037125139218873E-2</v>
      </c>
      <c r="L10" s="39">
        <f t="shared" si="2"/>
        <v>9.9000371251392192</v>
      </c>
      <c r="M10" s="1">
        <v>72.727000000000004</v>
      </c>
    </row>
    <row r="11" spans="1:13">
      <c r="A11" s="1" t="s">
        <v>1164</v>
      </c>
      <c r="B11" s="1">
        <v>2023</v>
      </c>
      <c r="C11" s="2">
        <v>45002</v>
      </c>
      <c r="D11" s="1" t="s">
        <v>65</v>
      </c>
      <c r="E11" s="1" t="s">
        <v>124</v>
      </c>
      <c r="F11" s="1" t="s">
        <v>74</v>
      </c>
      <c r="G11" s="11">
        <f>(C11-VLOOKUP(E11,Riders!$A$2:$E$7778,4,FALSE))/365</f>
        <v>26.101369863013698</v>
      </c>
      <c r="H11" s="1">
        <v>10</v>
      </c>
      <c r="I11" s="1">
        <v>4.9039999999999999</v>
      </c>
      <c r="J11" s="39">
        <f t="shared" si="0"/>
        <v>4.996990099009901</v>
      </c>
      <c r="K11" s="39">
        <f t="shared" si="1"/>
        <v>9.2990099009901073E-2</v>
      </c>
      <c r="L11" s="39">
        <f t="shared" si="2"/>
        <v>9.9009900990099009</v>
      </c>
      <c r="M11" s="1">
        <v>72.72</v>
      </c>
    </row>
    <row r="12" spans="1:13">
      <c r="A12" s="1" t="s">
        <v>1164</v>
      </c>
      <c r="B12" s="1">
        <v>2023</v>
      </c>
      <c r="C12" s="2">
        <v>45002</v>
      </c>
      <c r="D12" s="1" t="s">
        <v>65</v>
      </c>
      <c r="E12" s="42" t="s">
        <v>98</v>
      </c>
      <c r="F12" s="1" t="s">
        <v>26</v>
      </c>
      <c r="G12" s="11">
        <f>(C12-VLOOKUP(E12,Riders!$A$2:$E$7778,4,FALSE))/365</f>
        <v>25.92876712328767</v>
      </c>
      <c r="H12" s="1">
        <v>11</v>
      </c>
      <c r="I12" s="1">
        <v>4.9480000000000004</v>
      </c>
      <c r="J12" s="39">
        <f t="shared" si="0"/>
        <v>4.9649860116752933</v>
      </c>
      <c r="K12" s="39">
        <f t="shared" si="1"/>
        <v>1.69860116752929E-2</v>
      </c>
      <c r="L12" s="39">
        <f t="shared" si="2"/>
        <v>9.9129860116752937</v>
      </c>
      <c r="M12" s="1">
        <v>72.632000000000005</v>
      </c>
    </row>
    <row r="13" spans="1:13">
      <c r="A13" s="1" t="s">
        <v>1164</v>
      </c>
      <c r="B13" s="1">
        <v>2023</v>
      </c>
      <c r="C13" s="2">
        <v>45002</v>
      </c>
      <c r="D13" s="1" t="s">
        <v>65</v>
      </c>
      <c r="E13" s="1" t="s">
        <v>536</v>
      </c>
      <c r="F13" s="1" t="s">
        <v>227</v>
      </c>
      <c r="G13" s="11">
        <f>(C13-VLOOKUP(E13,Riders!$A$2:$E$7778,4,FALSE))/365</f>
        <v>22.005479452054793</v>
      </c>
      <c r="H13" s="1">
        <v>12</v>
      </c>
      <c r="I13" s="1">
        <v>4.9279999999999999</v>
      </c>
      <c r="J13" s="39">
        <f t="shared" si="0"/>
        <v>5.0060489527856733</v>
      </c>
      <c r="K13" s="39">
        <f t="shared" si="1"/>
        <v>7.8048952785673364E-2</v>
      </c>
      <c r="L13" s="39">
        <f t="shared" si="2"/>
        <v>9.9340489527856732</v>
      </c>
      <c r="M13" s="1">
        <v>72.477999999999994</v>
      </c>
    </row>
    <row r="14" spans="1:13">
      <c r="A14" s="1" t="s">
        <v>1164</v>
      </c>
      <c r="B14" s="1">
        <v>2023</v>
      </c>
      <c r="C14" s="2">
        <v>45002</v>
      </c>
      <c r="D14" s="1" t="s">
        <v>65</v>
      </c>
      <c r="E14" s="1" t="s">
        <v>42</v>
      </c>
      <c r="F14" s="1" t="s">
        <v>43</v>
      </c>
      <c r="G14" s="11">
        <f>(C14-VLOOKUP(E14,Riders!$A$2:$E$7778,4,FALSE))/365</f>
        <v>22.476712328767125</v>
      </c>
      <c r="H14" s="1">
        <v>13</v>
      </c>
      <c r="I14" s="1">
        <v>4.9859999999999998</v>
      </c>
      <c r="J14" s="39">
        <f t="shared" si="0"/>
        <v>4.9780188209244391</v>
      </c>
      <c r="K14" s="39">
        <f t="shared" si="1"/>
        <v>-7.9811790755606182E-3</v>
      </c>
      <c r="L14" s="39">
        <f t="shared" si="2"/>
        <v>9.9640188209244389</v>
      </c>
      <c r="M14" s="1">
        <v>72.260000000000005</v>
      </c>
    </row>
    <row r="15" spans="1:13">
      <c r="A15" s="1" t="s">
        <v>1164</v>
      </c>
      <c r="B15" s="1">
        <v>2023</v>
      </c>
      <c r="C15" s="2">
        <v>45002</v>
      </c>
      <c r="D15" s="1" t="s">
        <v>65</v>
      </c>
      <c r="E15" s="1" t="s">
        <v>35</v>
      </c>
      <c r="F15" s="1" t="s">
        <v>36</v>
      </c>
      <c r="G15" s="11">
        <f>(C15-VLOOKUP(E15,Riders!$A$2:$E$7778,4,FALSE))/365</f>
        <v>24.81917808219178</v>
      </c>
      <c r="H15" s="1">
        <v>14</v>
      </c>
      <c r="I15" s="1">
        <v>4.9480000000000004</v>
      </c>
      <c r="J15" s="39">
        <f t="shared" si="0"/>
        <v>5.0280298172446756</v>
      </c>
      <c r="K15" s="39">
        <f t="shared" si="1"/>
        <v>8.0029817244675172E-2</v>
      </c>
      <c r="L15" s="39">
        <f t="shared" si="2"/>
        <v>9.976029817244676</v>
      </c>
      <c r="M15" s="1">
        <v>72.173000000000002</v>
      </c>
    </row>
    <row r="16" spans="1:13">
      <c r="A16" s="1" t="s">
        <v>1164</v>
      </c>
      <c r="B16" s="1">
        <v>2023</v>
      </c>
      <c r="C16" s="2">
        <v>45002</v>
      </c>
      <c r="D16" s="1" t="s">
        <v>65</v>
      </c>
      <c r="E16" s="1" t="s">
        <v>106</v>
      </c>
      <c r="F16" s="1" t="s">
        <v>167</v>
      </c>
      <c r="G16" s="11">
        <f>(C16-VLOOKUP(E16,Riders!$A$2:$E$7778,4,FALSE))/365</f>
        <v>30.265753424657536</v>
      </c>
      <c r="H16" s="1">
        <v>15</v>
      </c>
      <c r="I16" s="1">
        <v>4.9340000000000002</v>
      </c>
      <c r="J16" s="39">
        <f t="shared" si="0"/>
        <v>5.0429974780367486</v>
      </c>
      <c r="K16" s="39">
        <f t="shared" si="1"/>
        <v>0.10899747803674842</v>
      </c>
      <c r="L16" s="39">
        <f t="shared" si="2"/>
        <v>9.9769974780367487</v>
      </c>
      <c r="M16" s="1">
        <v>72.165999999999997</v>
      </c>
    </row>
    <row r="17" spans="1:13">
      <c r="A17" s="1" t="s">
        <v>1164</v>
      </c>
      <c r="B17" s="1">
        <v>2023</v>
      </c>
      <c r="C17" s="2">
        <v>45002</v>
      </c>
      <c r="D17" s="1" t="s">
        <v>65</v>
      </c>
      <c r="E17" s="1" t="s">
        <v>29</v>
      </c>
      <c r="F17" s="1" t="s">
        <v>30</v>
      </c>
      <c r="G17" s="11">
        <f>(C17-VLOOKUP(E17,Riders!$A$2:$E$7778,4,FALSE))/365</f>
        <v>27.063013698630137</v>
      </c>
      <c r="H17" s="1">
        <v>16</v>
      </c>
      <c r="I17" s="1">
        <v>4.9000000000000004</v>
      </c>
      <c r="J17" s="39">
        <f t="shared" si="0"/>
        <v>5.0789333629005426</v>
      </c>
      <c r="K17" s="39">
        <f t="shared" si="1"/>
        <v>0.17893336290054229</v>
      </c>
      <c r="L17" s="39">
        <f t="shared" si="2"/>
        <v>9.978933362900543</v>
      </c>
      <c r="M17" s="1">
        <v>72.152000000000001</v>
      </c>
    </row>
    <row r="18" spans="1:13">
      <c r="A18" s="1" t="s">
        <v>1164</v>
      </c>
      <c r="B18" s="1">
        <v>2023</v>
      </c>
      <c r="C18" s="2">
        <v>45002</v>
      </c>
      <c r="D18" s="1" t="s">
        <v>65</v>
      </c>
      <c r="E18" s="1" t="s">
        <v>142</v>
      </c>
      <c r="F18" s="1" t="s">
        <v>94</v>
      </c>
      <c r="G18" s="11">
        <f>(C18-VLOOKUP(E18,Riders!$A$2:$E$7778,4,FALSE))/365</f>
        <v>27.956164383561642</v>
      </c>
      <c r="H18" s="1">
        <v>17</v>
      </c>
      <c r="I18" s="1">
        <v>4.9320000000000004</v>
      </c>
      <c r="J18" s="39">
        <f t="shared" si="0"/>
        <v>5.0589803649483098</v>
      </c>
      <c r="K18" s="39">
        <f t="shared" si="1"/>
        <v>0.12698036494830944</v>
      </c>
      <c r="L18" s="39">
        <f t="shared" si="2"/>
        <v>9.9909803649483102</v>
      </c>
      <c r="M18" s="1">
        <v>72.064999999999998</v>
      </c>
    </row>
    <row r="19" spans="1:13">
      <c r="A19" s="1" t="s">
        <v>1164</v>
      </c>
      <c r="B19" s="1">
        <v>2023</v>
      </c>
      <c r="C19" s="2">
        <v>45002</v>
      </c>
      <c r="D19" s="1" t="s">
        <v>65</v>
      </c>
      <c r="E19" s="1" t="s">
        <v>111</v>
      </c>
      <c r="F19" s="1" t="s">
        <v>112</v>
      </c>
      <c r="G19" s="11">
        <f>(C19-VLOOKUP(E19,Riders!$A$2:$E$7778,4,FALSE))/365</f>
        <v>25.915068493150685</v>
      </c>
      <c r="H19" s="1">
        <v>18</v>
      </c>
      <c r="I19" s="1">
        <v>4.9619999999999997</v>
      </c>
      <c r="J19" s="39">
        <f t="shared" si="0"/>
        <v>5.0349453778012272</v>
      </c>
      <c r="K19" s="39">
        <f t="shared" si="1"/>
        <v>7.2945377801227451E-2</v>
      </c>
      <c r="L19" s="39">
        <f t="shared" si="2"/>
        <v>9.9969453778012269</v>
      </c>
      <c r="M19" s="1">
        <v>72.022000000000006</v>
      </c>
    </row>
    <row r="20" spans="1:13">
      <c r="A20" s="1" t="s">
        <v>1164</v>
      </c>
      <c r="B20" s="1">
        <v>2023</v>
      </c>
      <c r="C20" s="2">
        <v>45002</v>
      </c>
      <c r="D20" s="1" t="s">
        <v>65</v>
      </c>
      <c r="E20" s="1" t="s">
        <v>131</v>
      </c>
      <c r="F20" s="1" t="s">
        <v>112</v>
      </c>
      <c r="G20" s="11">
        <f>(C20-VLOOKUP(E20,Riders!$A$2:$E$7778,4,FALSE))/365</f>
        <v>23.693150684931506</v>
      </c>
      <c r="H20" s="1">
        <v>19</v>
      </c>
      <c r="I20" s="1">
        <v>4.9580000000000002</v>
      </c>
      <c r="J20" s="39">
        <f t="shared" si="0"/>
        <v>5.0659460934454525</v>
      </c>
      <c r="K20" s="39">
        <f t="shared" si="1"/>
        <v>0.10794609344545236</v>
      </c>
      <c r="L20" s="39">
        <f t="shared" si="2"/>
        <v>10.023946093445453</v>
      </c>
      <c r="M20" s="1">
        <v>71.828000000000003</v>
      </c>
    </row>
    <row r="21" spans="1:13">
      <c r="A21" s="1" t="s">
        <v>1164</v>
      </c>
      <c r="B21" s="1">
        <v>2023</v>
      </c>
      <c r="C21" s="2">
        <v>45002</v>
      </c>
      <c r="D21" s="1" t="s">
        <v>65</v>
      </c>
      <c r="E21" s="1" t="s">
        <v>97</v>
      </c>
      <c r="F21" s="1" t="s">
        <v>167</v>
      </c>
      <c r="G21" s="11">
        <f>(C21-VLOOKUP(E21,Riders!$A$2:$E$7778,4,FALSE))/365</f>
        <v>29.216438356164385</v>
      </c>
      <c r="H21" s="1">
        <v>20</v>
      </c>
      <c r="I21" s="1">
        <v>4.9669999999999996</v>
      </c>
      <c r="J21" s="39">
        <f t="shared" si="0"/>
        <v>5.0609948188693439</v>
      </c>
      <c r="K21" s="39">
        <f t="shared" si="1"/>
        <v>9.3994818869344243E-2</v>
      </c>
      <c r="L21" s="39">
        <f t="shared" si="2"/>
        <v>10.027994818869344</v>
      </c>
      <c r="M21" s="1">
        <v>71.799000000000007</v>
      </c>
    </row>
    <row r="22" spans="1:13">
      <c r="A22" s="1" t="s">
        <v>1164</v>
      </c>
      <c r="B22" s="1">
        <v>2023</v>
      </c>
      <c r="C22" s="2">
        <v>45002</v>
      </c>
      <c r="D22" s="1" t="s">
        <v>65</v>
      </c>
      <c r="E22" s="42" t="s">
        <v>170</v>
      </c>
      <c r="F22" s="1" t="s">
        <v>81</v>
      </c>
      <c r="G22" s="11">
        <f>(C22-VLOOKUP(E22,Riders!$A$2:$E$7778,4,FALSE))/365</f>
        <v>32.726027397260275</v>
      </c>
      <c r="H22" s="1">
        <v>21</v>
      </c>
      <c r="I22" s="1">
        <v>5.0110000000000001</v>
      </c>
      <c r="J22" s="39">
        <f t="shared" si="0"/>
        <v>5.0249621978757206</v>
      </c>
      <c r="K22" s="39">
        <f t="shared" si="1"/>
        <v>1.3962197875720506E-2</v>
      </c>
      <c r="L22" s="39">
        <f t="shared" si="2"/>
        <v>10.035962197875721</v>
      </c>
      <c r="M22" s="1">
        <v>71.742000000000004</v>
      </c>
    </row>
    <row r="23" spans="1:13">
      <c r="A23" s="1" t="s">
        <v>1164</v>
      </c>
      <c r="B23" s="1">
        <v>2023</v>
      </c>
      <c r="C23" s="2">
        <v>45002</v>
      </c>
      <c r="D23" s="1" t="s">
        <v>65</v>
      </c>
      <c r="E23" s="1" t="s">
        <v>92</v>
      </c>
      <c r="F23" s="1" t="s">
        <v>51</v>
      </c>
      <c r="G23" s="11">
        <f>(C23-VLOOKUP(E23,Riders!$A$2:$E$7778,4,FALSE))/365</f>
        <v>27.323287671232876</v>
      </c>
      <c r="H23" s="1">
        <v>22</v>
      </c>
      <c r="I23" s="1">
        <v>5.0119999999999996</v>
      </c>
      <c r="J23" s="39">
        <f t="shared" si="0"/>
        <v>5.0410578050823789</v>
      </c>
      <c r="K23" s="39">
        <f t="shared" si="1"/>
        <v>2.9057805082379318E-2</v>
      </c>
      <c r="L23" s="39">
        <f t="shared" si="2"/>
        <v>10.053057805082378</v>
      </c>
      <c r="M23" s="1">
        <v>71.62</v>
      </c>
    </row>
    <row r="24" spans="1:13">
      <c r="A24" s="1" t="s">
        <v>1164</v>
      </c>
      <c r="B24" s="1">
        <v>2023</v>
      </c>
      <c r="C24" s="2">
        <v>45002</v>
      </c>
      <c r="D24" s="1" t="s">
        <v>65</v>
      </c>
      <c r="E24" s="42" t="s">
        <v>39</v>
      </c>
      <c r="F24" s="1" t="s">
        <v>28</v>
      </c>
      <c r="G24" s="11">
        <f>(C24-VLOOKUP(E24,Riders!$A$2:$E$7778,4,FALSE))/365</f>
        <v>27.169863013698631</v>
      </c>
      <c r="H24" s="1">
        <v>23</v>
      </c>
      <c r="I24" s="1">
        <v>5.0229999999999997</v>
      </c>
      <c r="J24" s="39">
        <f t="shared" si="0"/>
        <v>5.0620223411258802</v>
      </c>
      <c r="K24" s="39">
        <f t="shared" si="1"/>
        <v>3.9022341125880544E-2</v>
      </c>
      <c r="L24" s="39">
        <f t="shared" si="2"/>
        <v>10.08502234112588</v>
      </c>
      <c r="M24" s="1">
        <v>71.393000000000001</v>
      </c>
    </row>
    <row r="25" spans="1:13">
      <c r="A25" s="1" t="s">
        <v>1164</v>
      </c>
      <c r="B25" s="1">
        <v>2023</v>
      </c>
      <c r="C25" s="2">
        <v>45002</v>
      </c>
      <c r="D25" s="1" t="s">
        <v>65</v>
      </c>
      <c r="E25" s="1" t="s">
        <v>56</v>
      </c>
      <c r="F25" s="1" t="s">
        <v>57</v>
      </c>
      <c r="G25" s="11">
        <f>(C25-VLOOKUP(E25,Riders!$A$2:$E$7778,4,FALSE))/365</f>
        <v>23.17808219178082</v>
      </c>
      <c r="H25" s="1">
        <v>24</v>
      </c>
      <c r="I25" s="1">
        <v>5.032</v>
      </c>
      <c r="J25" s="39">
        <f t="shared" si="0"/>
        <v>5.1109879552018036</v>
      </c>
      <c r="K25" s="39">
        <f t="shared" si="1"/>
        <v>7.8987955201803572E-2</v>
      </c>
      <c r="L25" s="39">
        <f t="shared" si="2"/>
        <v>10.142987955201804</v>
      </c>
      <c r="M25" s="1">
        <v>70.984999999999999</v>
      </c>
    </row>
    <row r="26" spans="1:13">
      <c r="A26" s="1" t="s">
        <v>1164</v>
      </c>
      <c r="B26" s="1">
        <v>2023</v>
      </c>
      <c r="C26" s="2">
        <v>45002</v>
      </c>
      <c r="D26" s="1" t="s">
        <v>65</v>
      </c>
      <c r="E26" s="1" t="s">
        <v>123</v>
      </c>
      <c r="F26" s="1" t="s">
        <v>34</v>
      </c>
      <c r="G26" s="11">
        <f>(C26-VLOOKUP(E26,Riders!$A$2:$E$7778,4,FALSE))/365</f>
        <v>27.435616438356163</v>
      </c>
      <c r="H26" s="1">
        <v>25</v>
      </c>
      <c r="I26" s="1">
        <v>5.0019999999999998</v>
      </c>
      <c r="J26" s="39">
        <f t="shared" si="0"/>
        <v>5.1449904308243033</v>
      </c>
      <c r="K26" s="39">
        <f t="shared" si="1"/>
        <v>0.14299043082430352</v>
      </c>
      <c r="L26" s="39">
        <f t="shared" si="2"/>
        <v>10.146990430824303</v>
      </c>
      <c r="M26" s="1">
        <v>70.956999999999994</v>
      </c>
    </row>
    <row r="27" spans="1:13">
      <c r="A27" s="1" t="s">
        <v>1164</v>
      </c>
      <c r="B27" s="1">
        <v>2023</v>
      </c>
      <c r="C27" s="2">
        <v>45002</v>
      </c>
      <c r="D27" s="1" t="s">
        <v>65</v>
      </c>
      <c r="E27" s="1" t="s">
        <v>102</v>
      </c>
      <c r="F27" s="1" t="s">
        <v>103</v>
      </c>
      <c r="G27" s="11">
        <f>(C27-VLOOKUP(E27,Riders!$A$2:$E$7778,4,FALSE))/365</f>
        <v>29.142465753424659</v>
      </c>
      <c r="H27" s="1">
        <v>26</v>
      </c>
      <c r="I27" s="1">
        <v>5</v>
      </c>
      <c r="J27" s="39">
        <f t="shared" si="0"/>
        <v>5.1630319712047434</v>
      </c>
      <c r="K27" s="39">
        <f t="shared" si="1"/>
        <v>0.16303197120474344</v>
      </c>
      <c r="L27" s="39">
        <f t="shared" si="2"/>
        <v>10.163031971204743</v>
      </c>
      <c r="M27" s="1">
        <v>70.844999999999999</v>
      </c>
    </row>
    <row r="28" spans="1:13">
      <c r="A28" s="1" t="s">
        <v>1164</v>
      </c>
      <c r="B28" s="1">
        <v>2023</v>
      </c>
      <c r="C28" s="2">
        <v>45002</v>
      </c>
      <c r="D28" s="1" t="s">
        <v>65</v>
      </c>
      <c r="E28" s="1" t="s">
        <v>114</v>
      </c>
      <c r="F28" s="1" t="s">
        <v>115</v>
      </c>
      <c r="G28" s="11">
        <f>(C28-VLOOKUP(E28,Riders!$A$2:$E$7778,4,FALSE))/365</f>
        <v>28.098630136986301</v>
      </c>
      <c r="H28" s="1">
        <v>27</v>
      </c>
      <c r="I28" s="1">
        <v>5.0750000000000002</v>
      </c>
      <c r="J28" s="39">
        <f t="shared" si="0"/>
        <v>5.099952658206381</v>
      </c>
      <c r="K28" s="39">
        <f t="shared" si="1"/>
        <v>2.4952658206380818E-2</v>
      </c>
      <c r="L28" s="39">
        <f t="shared" si="2"/>
        <v>10.174952658206381</v>
      </c>
      <c r="M28" s="1">
        <v>70.762</v>
      </c>
    </row>
    <row r="29" spans="1:13">
      <c r="A29" s="1" t="s">
        <v>1164</v>
      </c>
      <c r="B29" s="1">
        <v>2023</v>
      </c>
      <c r="C29" s="2">
        <v>45002</v>
      </c>
      <c r="D29" s="1" t="s">
        <v>65</v>
      </c>
      <c r="E29" s="1" t="s">
        <v>171</v>
      </c>
      <c r="F29" s="1" t="s">
        <v>41</v>
      </c>
      <c r="G29" s="11">
        <f>(C29-VLOOKUP(E29,Riders!$A$2:$E$7778,4,FALSE))/365</f>
        <v>24.421917808219177</v>
      </c>
      <c r="H29" s="1">
        <v>28</v>
      </c>
      <c r="I29" s="1">
        <v>5.0579999999999998</v>
      </c>
      <c r="J29" s="39">
        <f t="shared" si="0"/>
        <v>5.1169526582063813</v>
      </c>
      <c r="K29" s="39">
        <f t="shared" si="1"/>
        <v>5.8952658206381514E-2</v>
      </c>
      <c r="L29" s="39">
        <f t="shared" si="2"/>
        <v>10.174952658206381</v>
      </c>
      <c r="M29" s="1">
        <v>70.762</v>
      </c>
    </row>
    <row r="30" spans="1:13">
      <c r="A30" s="1" t="s">
        <v>1164</v>
      </c>
      <c r="B30" s="1">
        <v>2023</v>
      </c>
      <c r="C30" s="2">
        <v>45002</v>
      </c>
      <c r="D30" s="1" t="s">
        <v>65</v>
      </c>
      <c r="E30" s="1" t="s">
        <v>166</v>
      </c>
      <c r="F30" s="1" t="s">
        <v>45</v>
      </c>
      <c r="G30" s="11">
        <f>(C30-VLOOKUP(E30,Riders!$A$2:$E$7778,4,FALSE))/365</f>
        <v>33.208219178082189</v>
      </c>
      <c r="H30" s="1">
        <v>29</v>
      </c>
      <c r="I30" s="1">
        <v>5.0750000000000002</v>
      </c>
      <c r="J30" s="39">
        <f t="shared" si="0"/>
        <v>5.1390698812614373</v>
      </c>
      <c r="K30" s="39">
        <f t="shared" si="1"/>
        <v>6.4069881261437089E-2</v>
      </c>
      <c r="L30" s="39">
        <f t="shared" si="2"/>
        <v>10.214069881261437</v>
      </c>
      <c r="M30" s="1">
        <v>70.491</v>
      </c>
    </row>
    <row r="31" spans="1:13">
      <c r="A31" s="1" t="s">
        <v>1164</v>
      </c>
      <c r="B31" s="1">
        <v>2023</v>
      </c>
      <c r="C31" s="2">
        <v>45002</v>
      </c>
      <c r="D31" s="1" t="s">
        <v>65</v>
      </c>
      <c r="E31" s="1" t="s">
        <v>739</v>
      </c>
      <c r="F31" s="1" t="s">
        <v>41</v>
      </c>
      <c r="G31" s="11">
        <f>(C31-VLOOKUP(E31,Riders!$A$2:$E$7778,4,FALSE))/365</f>
        <v>29.646575342465752</v>
      </c>
      <c r="H31" s="1">
        <v>30</v>
      </c>
      <c r="I31" s="1">
        <v>5.0419999999999998</v>
      </c>
      <c r="J31" s="39">
        <f t="shared" si="0"/>
        <v>5.1929780374429626</v>
      </c>
      <c r="K31" s="39">
        <f t="shared" si="1"/>
        <v>0.15097803744296279</v>
      </c>
      <c r="L31" s="39">
        <f t="shared" si="2"/>
        <v>10.234978037442962</v>
      </c>
      <c r="M31" s="1">
        <v>70.346999999999994</v>
      </c>
    </row>
    <row r="32" spans="1:13">
      <c r="A32" s="1" t="s">
        <v>1164</v>
      </c>
      <c r="B32" s="1">
        <v>2023</v>
      </c>
      <c r="C32" s="2">
        <v>45002</v>
      </c>
      <c r="D32" s="1" t="s">
        <v>65</v>
      </c>
      <c r="E32" s="1" t="s">
        <v>231</v>
      </c>
      <c r="F32" s="1" t="s">
        <v>211</v>
      </c>
      <c r="G32" s="11">
        <f>(C32-VLOOKUP(E32,Riders!$A$2:$E$7778,4,FALSE))/365</f>
        <v>24.243835616438357</v>
      </c>
      <c r="H32" s="1">
        <v>31</v>
      </c>
      <c r="I32" s="1">
        <v>5.0709999999999997</v>
      </c>
      <c r="J32" s="39">
        <f t="shared" si="0"/>
        <v>5.1880407796870998</v>
      </c>
      <c r="K32" s="39">
        <f t="shared" si="1"/>
        <v>0.11704077968710003</v>
      </c>
      <c r="L32" s="39">
        <f t="shared" si="2"/>
        <v>10.259040779687099</v>
      </c>
      <c r="M32" s="1">
        <v>70.182000000000002</v>
      </c>
    </row>
    <row r="33" spans="1:13">
      <c r="A33" s="1" t="s">
        <v>1164</v>
      </c>
      <c r="B33" s="1">
        <v>2023</v>
      </c>
      <c r="C33" s="2">
        <v>45002</v>
      </c>
      <c r="D33" s="1" t="s">
        <v>65</v>
      </c>
      <c r="E33" s="1" t="s">
        <v>162</v>
      </c>
      <c r="F33" s="1" t="s">
        <v>163</v>
      </c>
      <c r="G33" s="11">
        <f>(C33-VLOOKUP(E33,Riders!$A$2:$E$7778,4,FALSE))/365</f>
        <v>22.805479452054794</v>
      </c>
      <c r="H33" s="1">
        <v>32</v>
      </c>
      <c r="I33" s="1">
        <v>5.07</v>
      </c>
      <c r="J33" s="39">
        <f t="shared" si="0"/>
        <v>5.2070521988609606</v>
      </c>
      <c r="K33" s="39">
        <f t="shared" si="1"/>
        <v>0.13705219886096032</v>
      </c>
      <c r="L33" s="39">
        <f t="shared" si="2"/>
        <v>10.277052198860961</v>
      </c>
      <c r="M33" s="1">
        <v>70.058999999999997</v>
      </c>
    </row>
    <row r="34" spans="1:13">
      <c r="A34" s="1" t="s">
        <v>1164</v>
      </c>
      <c r="B34" s="1">
        <v>2023</v>
      </c>
      <c r="C34" s="2">
        <v>45002</v>
      </c>
      <c r="D34" s="1" t="s">
        <v>65</v>
      </c>
      <c r="E34" t="s">
        <v>210</v>
      </c>
      <c r="F34" s="1" t="s">
        <v>211</v>
      </c>
      <c r="G34" s="11">
        <f>(C34-VLOOKUP(E34,Riders!$A$2:$E$7778,4,FALSE))/365</f>
        <v>25.728767123287671</v>
      </c>
      <c r="H34" s="1">
        <v>33</v>
      </c>
      <c r="I34" s="1">
        <v>5.0880000000000001</v>
      </c>
      <c r="J34" s="39">
        <f t="shared" si="0"/>
        <v>5.2040365367297055</v>
      </c>
      <c r="K34" s="39">
        <f t="shared" si="1"/>
        <v>0.11603653672970538</v>
      </c>
      <c r="L34" s="39">
        <f t="shared" ref="L34:L65" si="3">200*3.6/M34</f>
        <v>10.292036536729706</v>
      </c>
      <c r="M34" s="1">
        <v>69.956999999999994</v>
      </c>
    </row>
    <row r="35" spans="1:13">
      <c r="A35" s="1" t="s">
        <v>1164</v>
      </c>
      <c r="B35" s="1">
        <v>2023</v>
      </c>
      <c r="C35" s="2">
        <v>45002</v>
      </c>
      <c r="D35" s="1" t="s">
        <v>65</v>
      </c>
      <c r="E35" s="1" t="s">
        <v>681</v>
      </c>
      <c r="F35" s="1" t="s">
        <v>94</v>
      </c>
      <c r="G35" s="11">
        <f>(C35-VLOOKUP(E35,Riders!$A$2:$E$7778,4,FALSE))/365</f>
        <v>25.342465753424658</v>
      </c>
      <c r="H35" s="1">
        <v>34</v>
      </c>
      <c r="I35" s="1">
        <v>5.125</v>
      </c>
      <c r="J35" s="39">
        <f t="shared" si="0"/>
        <v>5.1829500064424678</v>
      </c>
      <c r="K35" s="39">
        <f t="shared" si="1"/>
        <v>5.7950006442467838E-2</v>
      </c>
      <c r="L35" s="39">
        <f t="shared" si="3"/>
        <v>10.307950006442468</v>
      </c>
      <c r="M35" s="1">
        <v>69.849000000000004</v>
      </c>
    </row>
    <row r="36" spans="1:13">
      <c r="A36" s="1" t="s">
        <v>1164</v>
      </c>
      <c r="B36" s="1">
        <v>2023</v>
      </c>
      <c r="C36" s="2">
        <v>45002</v>
      </c>
      <c r="D36" s="1" t="s">
        <v>65</v>
      </c>
      <c r="E36" s="1" t="s">
        <v>50</v>
      </c>
      <c r="F36" s="1" t="s">
        <v>51</v>
      </c>
      <c r="G36" s="11">
        <f>(C36-VLOOKUP(E36,Riders!$A$2:$E$7778,4,FALSE))/365</f>
        <v>25.301369863013697</v>
      </c>
      <c r="H36" s="1">
        <v>35</v>
      </c>
      <c r="I36" s="1">
        <v>5.0940000000000003</v>
      </c>
      <c r="J36" s="39">
        <f t="shared" si="0"/>
        <v>5.2250300111789487</v>
      </c>
      <c r="K36" s="39">
        <f t="shared" si="1"/>
        <v>0.13103001117894841</v>
      </c>
      <c r="L36" s="39">
        <f t="shared" si="3"/>
        <v>10.319030011178949</v>
      </c>
      <c r="M36" s="1">
        <v>69.774000000000001</v>
      </c>
    </row>
    <row r="37" spans="1:13">
      <c r="A37" s="1" t="s">
        <v>1164</v>
      </c>
      <c r="B37" s="1">
        <v>2023</v>
      </c>
      <c r="C37" s="2">
        <v>45002</v>
      </c>
      <c r="D37" s="1" t="s">
        <v>65</v>
      </c>
      <c r="E37" s="1" t="s">
        <v>109</v>
      </c>
      <c r="F37" s="1" t="s">
        <v>57</v>
      </c>
      <c r="G37" s="11">
        <f>(C37-VLOOKUP(E37,Riders!$A$2:$E$7778,4,FALSE))/365</f>
        <v>24.936986301369863</v>
      </c>
      <c r="H37" s="1">
        <v>36</v>
      </c>
      <c r="I37" s="42">
        <v>5.1310000000000002</v>
      </c>
      <c r="J37" s="107">
        <f t="shared" si="0"/>
        <v>5.2160575555076534</v>
      </c>
      <c r="K37" s="39">
        <f t="shared" si="1"/>
        <v>8.5057555507653149E-2</v>
      </c>
      <c r="L37" s="107">
        <f t="shared" si="3"/>
        <v>10.347057555507654</v>
      </c>
      <c r="M37" s="42">
        <v>69.584999999999994</v>
      </c>
    </row>
    <row r="38" spans="1:13">
      <c r="A38" s="1" t="s">
        <v>1164</v>
      </c>
      <c r="B38" s="1">
        <v>2023</v>
      </c>
      <c r="C38" s="2">
        <v>45002</v>
      </c>
      <c r="D38" s="1" t="s">
        <v>65</v>
      </c>
      <c r="E38" s="1" t="s">
        <v>984</v>
      </c>
      <c r="F38" s="1" t="s">
        <v>60</v>
      </c>
      <c r="G38" s="11">
        <f>(C38-VLOOKUP(E38,Riders!$A$2:$E$7778,4,FALSE))/365</f>
        <v>20.747945205479454</v>
      </c>
      <c r="H38" s="1">
        <v>37</v>
      </c>
      <c r="I38" s="42">
        <v>5.1159999999999997</v>
      </c>
      <c r="J38" s="107">
        <f t="shared" si="0"/>
        <v>5.2520663556246756</v>
      </c>
      <c r="K38" s="39">
        <f t="shared" si="1"/>
        <v>0.13606635562467595</v>
      </c>
      <c r="L38" s="107">
        <f t="shared" si="3"/>
        <v>10.368066355624675</v>
      </c>
      <c r="M38" s="42">
        <v>69.444000000000003</v>
      </c>
    </row>
    <row r="39" spans="1:13">
      <c r="A39" s="1" t="s">
        <v>1164</v>
      </c>
      <c r="B39" s="1">
        <v>2023</v>
      </c>
      <c r="C39" s="2">
        <v>45002</v>
      </c>
      <c r="D39" s="1" t="s">
        <v>65</v>
      </c>
      <c r="E39" s="1" t="s">
        <v>164</v>
      </c>
      <c r="F39" s="1" t="s">
        <v>36</v>
      </c>
      <c r="G39" s="11">
        <f>(C39-VLOOKUP(E39,Riders!$A$2:$E$7778,4,FALSE))/365</f>
        <v>21.747945205479454</v>
      </c>
      <c r="H39" s="1">
        <v>38</v>
      </c>
      <c r="I39" s="42">
        <v>5.1609999999999996</v>
      </c>
      <c r="J39" s="107">
        <f t="shared" si="0"/>
        <v>5.2400169883277474</v>
      </c>
      <c r="K39" s="39">
        <f t="shared" si="1"/>
        <v>7.9016988327747839E-2</v>
      </c>
      <c r="L39" s="107">
        <f t="shared" si="3"/>
        <v>10.401016988327747</v>
      </c>
      <c r="M39" s="42">
        <v>69.224000000000004</v>
      </c>
    </row>
    <row r="40" spans="1:13">
      <c r="A40" s="1" t="s">
        <v>1164</v>
      </c>
      <c r="B40" s="1">
        <v>2023</v>
      </c>
      <c r="C40" s="2">
        <v>45002</v>
      </c>
      <c r="D40" s="1" t="s">
        <v>65</v>
      </c>
      <c r="E40" s="1" t="s">
        <v>188</v>
      </c>
      <c r="F40" s="1" t="s">
        <v>62</v>
      </c>
      <c r="G40" s="11">
        <f>(C40-VLOOKUP(E40,Riders!$A$2:$E$7778,4,FALSE))/365</f>
        <v>25.745205479452054</v>
      </c>
      <c r="H40" s="1">
        <v>39</v>
      </c>
      <c r="I40" s="42">
        <v>5.1360000000000001</v>
      </c>
      <c r="J40" s="107">
        <f t="shared" si="0"/>
        <v>5.2900187089113482</v>
      </c>
      <c r="K40" s="39">
        <f t="shared" si="1"/>
        <v>0.15401870891134806</v>
      </c>
      <c r="L40" s="107">
        <f t="shared" si="3"/>
        <v>10.426018708911348</v>
      </c>
      <c r="M40" s="42">
        <v>69.058000000000007</v>
      </c>
    </row>
    <row r="41" spans="1:13">
      <c r="A41" s="1" t="s">
        <v>1164</v>
      </c>
      <c r="B41" s="1">
        <v>2023</v>
      </c>
      <c r="C41" s="2">
        <v>45002</v>
      </c>
      <c r="D41" s="1" t="s">
        <v>65</v>
      </c>
      <c r="E41" s="42" t="s">
        <v>1165</v>
      </c>
      <c r="F41" s="1" t="s">
        <v>24</v>
      </c>
      <c r="G41" s="11">
        <f>(C41-VLOOKUP(E41,Riders!$A$2:$E$7778,4,FALSE))/365</f>
        <v>18.602739726027398</v>
      </c>
      <c r="H41" s="1">
        <v>40</v>
      </c>
      <c r="I41" s="42">
        <v>5.1639999999999997</v>
      </c>
      <c r="J41" s="107">
        <f t="shared" si="0"/>
        <v>5.2759269205115569</v>
      </c>
      <c r="K41" s="39">
        <f t="shared" si="1"/>
        <v>0.11192692051155717</v>
      </c>
      <c r="L41" s="107">
        <f t="shared" si="3"/>
        <v>10.439926920511557</v>
      </c>
      <c r="M41" s="42">
        <v>68.965999999999994</v>
      </c>
    </row>
    <row r="42" spans="1:13">
      <c r="A42" s="1" t="s">
        <v>1164</v>
      </c>
      <c r="B42" s="1">
        <v>2023</v>
      </c>
      <c r="C42" s="2">
        <v>45002</v>
      </c>
      <c r="D42" s="1" t="s">
        <v>65</v>
      </c>
      <c r="E42" s="1" t="s">
        <v>23</v>
      </c>
      <c r="F42" s="1" t="s">
        <v>24</v>
      </c>
      <c r="G42" s="11">
        <f>(C42-VLOOKUP(E42,Riders!$A$2:$E$7778,4,FALSE))/365</f>
        <v>21.416438356164385</v>
      </c>
      <c r="H42" s="1">
        <v>41</v>
      </c>
      <c r="I42" s="42">
        <v>5.1879999999999997</v>
      </c>
      <c r="J42" s="107">
        <f t="shared" si="0"/>
        <v>5.2730109404739425</v>
      </c>
      <c r="K42" s="39">
        <f t="shared" si="1"/>
        <v>8.5010940473942753E-2</v>
      </c>
      <c r="L42" s="107">
        <f t="shared" si="3"/>
        <v>10.461010940473942</v>
      </c>
      <c r="M42" s="42">
        <v>68.826999999999998</v>
      </c>
    </row>
    <row r="43" spans="1:13">
      <c r="A43" s="1" t="s">
        <v>1164</v>
      </c>
      <c r="B43" s="1">
        <v>2023</v>
      </c>
      <c r="C43" s="2">
        <v>45002</v>
      </c>
      <c r="D43" s="1" t="s">
        <v>65</v>
      </c>
      <c r="E43" s="1" t="s">
        <v>143</v>
      </c>
      <c r="F43" s="1" t="s">
        <v>144</v>
      </c>
      <c r="G43" s="11">
        <f>(C43-VLOOKUP(E43,Riders!$A$2:$E$7778,4,FALSE))/365</f>
        <v>22.654794520547945</v>
      </c>
      <c r="H43" s="1">
        <v>42</v>
      </c>
      <c r="I43" s="42">
        <v>5.1740000000000004</v>
      </c>
      <c r="J43" s="107">
        <f t="shared" si="0"/>
        <v>5.3150520519208078</v>
      </c>
      <c r="K43" s="39">
        <f t="shared" si="1"/>
        <v>0.14105205192080739</v>
      </c>
      <c r="L43" s="107">
        <f t="shared" si="3"/>
        <v>10.489052051920808</v>
      </c>
      <c r="M43" s="42">
        <v>68.643000000000001</v>
      </c>
    </row>
    <row r="44" spans="1:13">
      <c r="A44" s="1" t="s">
        <v>1164</v>
      </c>
      <c r="B44" s="1">
        <v>2023</v>
      </c>
      <c r="C44" s="2">
        <v>45002</v>
      </c>
      <c r="D44" s="1" t="s">
        <v>65</v>
      </c>
      <c r="E44" s="1" t="s">
        <v>830</v>
      </c>
      <c r="F44" s="1" t="s">
        <v>206</v>
      </c>
      <c r="G44" s="11">
        <f>(C44-VLOOKUP(E44,Riders!$A$2:$E$7778,4,FALSE))/365</f>
        <v>20.835616438356166</v>
      </c>
      <c r="H44" s="1">
        <v>43</v>
      </c>
      <c r="I44" s="42">
        <v>5.2009999999999996</v>
      </c>
      <c r="J44" s="107">
        <f t="shared" si="0"/>
        <v>5.2979938464230516</v>
      </c>
      <c r="K44" s="39">
        <f t="shared" si="1"/>
        <v>9.6993846423051977E-2</v>
      </c>
      <c r="L44" s="107">
        <f t="shared" si="3"/>
        <v>10.498993846423051</v>
      </c>
      <c r="M44" s="42">
        <v>68.578000000000003</v>
      </c>
    </row>
    <row r="45" spans="1:13">
      <c r="A45" s="1" t="s">
        <v>1164</v>
      </c>
      <c r="B45" s="1">
        <v>2023</v>
      </c>
      <c r="C45" s="2">
        <v>45002</v>
      </c>
      <c r="D45" s="1" t="s">
        <v>65</v>
      </c>
      <c r="E45" s="1" t="s">
        <v>793</v>
      </c>
      <c r="F45" s="1" t="s">
        <v>206</v>
      </c>
      <c r="G45" s="11">
        <f>(C45-VLOOKUP(E45,Riders!$A$2:$E$7778,4,FALSE))/365</f>
        <v>22.243835616438357</v>
      </c>
      <c r="H45" s="1">
        <v>44</v>
      </c>
      <c r="I45" s="42"/>
      <c r="J45" s="107"/>
      <c r="K45" s="39"/>
      <c r="L45" s="107">
        <f t="shared" si="3"/>
        <v>10.518934081346424</v>
      </c>
      <c r="M45" s="1">
        <v>68.447999999999993</v>
      </c>
    </row>
    <row r="46" spans="1:13">
      <c r="A46" s="1" t="s">
        <v>1164</v>
      </c>
      <c r="B46" s="1">
        <v>2023</v>
      </c>
      <c r="C46" s="2">
        <v>45002</v>
      </c>
      <c r="D46" s="1" t="s">
        <v>65</v>
      </c>
      <c r="E46" s="1" t="s">
        <v>61</v>
      </c>
      <c r="F46" s="1" t="s">
        <v>62</v>
      </c>
      <c r="G46" s="11">
        <f>(C46-VLOOKUP(E46,Riders!$A$2:$E$7778,4,FALSE))/365</f>
        <v>33.323287671232876</v>
      </c>
      <c r="H46" s="1">
        <v>45</v>
      </c>
      <c r="I46" s="42">
        <v>5.2229999999999999</v>
      </c>
      <c r="J46" s="107">
        <f t="shared" ref="J46:J53" si="4">L46-I46</f>
        <v>5.3119408872761342</v>
      </c>
      <c r="K46" s="39">
        <f t="shared" ref="K46:K109" si="5">J46-I46</f>
        <v>8.8940887276134362E-2</v>
      </c>
      <c r="L46" s="107">
        <f t="shared" si="3"/>
        <v>10.534940887276134</v>
      </c>
      <c r="M46" s="1">
        <v>68.343999999999994</v>
      </c>
    </row>
    <row r="47" spans="1:13">
      <c r="A47" s="1" t="s">
        <v>1164</v>
      </c>
      <c r="B47" s="1">
        <v>2023</v>
      </c>
      <c r="C47" s="2">
        <v>45002</v>
      </c>
      <c r="D47" s="1" t="s">
        <v>65</v>
      </c>
      <c r="E47" s="1" t="s">
        <v>150</v>
      </c>
      <c r="F47" s="1" t="s">
        <v>151</v>
      </c>
      <c r="G47" s="11">
        <f>(C47-VLOOKUP(E47,Riders!$A$2:$E$7778,4,FALSE))/365</f>
        <v>23.682191780821917</v>
      </c>
      <c r="H47" s="1">
        <v>46</v>
      </c>
      <c r="I47" s="42">
        <v>5.226</v>
      </c>
      <c r="J47" s="107">
        <f t="shared" si="4"/>
        <v>5.3420317040951124</v>
      </c>
      <c r="K47" s="39">
        <f t="shared" si="5"/>
        <v>0.11603170409511243</v>
      </c>
      <c r="L47" s="107">
        <f t="shared" si="3"/>
        <v>10.568031704095112</v>
      </c>
      <c r="M47" s="1">
        <v>68.13</v>
      </c>
    </row>
    <row r="48" spans="1:13">
      <c r="A48" s="1" t="s">
        <v>1164</v>
      </c>
      <c r="B48" s="1">
        <v>2023</v>
      </c>
      <c r="C48" s="2">
        <v>45002</v>
      </c>
      <c r="D48" s="1" t="s">
        <v>65</v>
      </c>
      <c r="E48" s="1" t="s">
        <v>1166</v>
      </c>
      <c r="F48" s="1" t="s">
        <v>163</v>
      </c>
      <c r="G48" s="11">
        <f>(C48-VLOOKUP(E48,Riders!$A$2:$E$7778,4,FALSE))/365</f>
        <v>33.098630136986301</v>
      </c>
      <c r="H48" s="1">
        <v>47</v>
      </c>
      <c r="I48" s="42">
        <v>5.2110000000000003</v>
      </c>
      <c r="J48" s="107">
        <f t="shared" si="4"/>
        <v>5.3800388043893967</v>
      </c>
      <c r="K48" s="39">
        <f t="shared" si="5"/>
        <v>0.16903880438939645</v>
      </c>
      <c r="L48" s="107">
        <f t="shared" si="3"/>
        <v>10.591038804389397</v>
      </c>
      <c r="M48" s="1">
        <v>67.981999999999999</v>
      </c>
    </row>
    <row r="49" spans="1:13">
      <c r="A49" s="1" t="s">
        <v>1164</v>
      </c>
      <c r="B49" s="1">
        <v>2023</v>
      </c>
      <c r="C49" s="2">
        <v>45002</v>
      </c>
      <c r="D49" s="1" t="s">
        <v>65</v>
      </c>
      <c r="E49" s="1" t="s">
        <v>140</v>
      </c>
      <c r="F49" s="1" t="s">
        <v>141</v>
      </c>
      <c r="G49" s="11">
        <f>(C49-VLOOKUP(E49,Riders!$A$2:$E$7778,4,FALSE))/365</f>
        <v>29.197260273972603</v>
      </c>
      <c r="H49" s="1">
        <v>48</v>
      </c>
      <c r="I49" s="42">
        <v>5.2370000000000001</v>
      </c>
      <c r="J49" s="107">
        <f t="shared" si="4"/>
        <v>5.3779287178050694</v>
      </c>
      <c r="K49" s="39">
        <f t="shared" si="5"/>
        <v>0.14092871780506933</v>
      </c>
      <c r="L49" s="107">
        <f t="shared" si="3"/>
        <v>10.61492871780507</v>
      </c>
      <c r="M49" s="1">
        <v>67.828999999999994</v>
      </c>
    </row>
    <row r="50" spans="1:13">
      <c r="A50" s="1" t="s">
        <v>1164</v>
      </c>
      <c r="B50" s="1">
        <v>2023</v>
      </c>
      <c r="C50" s="2">
        <v>45002</v>
      </c>
      <c r="D50" s="1" t="s">
        <v>65</v>
      </c>
      <c r="E50" s="1" t="s">
        <v>110</v>
      </c>
      <c r="F50" s="1" t="s">
        <v>60</v>
      </c>
      <c r="G50" s="11">
        <f>(C50-VLOOKUP(E50,Riders!$A$2:$E$7778,4,FALSE))/365</f>
        <v>22.032876712328768</v>
      </c>
      <c r="H50" s="1">
        <v>49</v>
      </c>
      <c r="I50" s="42">
        <v>5.2439999999999998</v>
      </c>
      <c r="J50" s="107">
        <f t="shared" si="4"/>
        <v>5.4929739628381391</v>
      </c>
      <c r="K50" s="39">
        <f t="shared" si="5"/>
        <v>0.24897396283813933</v>
      </c>
      <c r="L50" s="107">
        <f t="shared" si="3"/>
        <v>10.736973962838139</v>
      </c>
      <c r="M50" s="42">
        <v>67.058000000000007</v>
      </c>
    </row>
    <row r="51" spans="1:13">
      <c r="A51" s="1" t="s">
        <v>1164</v>
      </c>
      <c r="B51" s="1">
        <v>2023</v>
      </c>
      <c r="C51" s="2">
        <v>45002</v>
      </c>
      <c r="D51" s="1" t="s">
        <v>65</v>
      </c>
      <c r="E51" s="1" t="s">
        <v>129</v>
      </c>
      <c r="F51" s="1" t="s">
        <v>130</v>
      </c>
      <c r="G51" s="11">
        <f>(C51-VLOOKUP(E51,Riders!$A$2:$E$7778,4,FALSE))/365</f>
        <v>21.021917808219179</v>
      </c>
      <c r="H51" s="1">
        <v>50</v>
      </c>
      <c r="I51" s="42">
        <v>5.5090000000000003</v>
      </c>
      <c r="J51" s="107">
        <f t="shared" si="4"/>
        <v>5.6399625270981719</v>
      </c>
      <c r="K51" s="39">
        <f t="shared" si="5"/>
        <v>0.13096252709817158</v>
      </c>
      <c r="L51" s="107">
        <f t="shared" si="3"/>
        <v>11.148962527098172</v>
      </c>
      <c r="M51" s="42">
        <v>64.58</v>
      </c>
    </row>
    <row r="52" spans="1:13">
      <c r="A52" s="1" t="s">
        <v>1164</v>
      </c>
      <c r="B52" s="1">
        <v>2023</v>
      </c>
      <c r="C52" s="2">
        <v>45002</v>
      </c>
      <c r="D52" s="1" t="s">
        <v>65</v>
      </c>
      <c r="E52" s="1" t="s">
        <v>1167</v>
      </c>
      <c r="F52" s="1" t="s">
        <v>160</v>
      </c>
      <c r="G52" s="11">
        <f>(C52-VLOOKUP(E52,Riders!$A$2:$E$7778,4,FALSE))/365</f>
        <v>22.008219178082193</v>
      </c>
      <c r="H52" s="1">
        <v>51</v>
      </c>
      <c r="I52" s="42">
        <v>5.5780000000000003</v>
      </c>
      <c r="J52" s="107">
        <f t="shared" si="4"/>
        <v>5.7390179657660196</v>
      </c>
      <c r="K52" s="39">
        <f t="shared" si="5"/>
        <v>0.16101796576601934</v>
      </c>
      <c r="L52" s="107">
        <f t="shared" si="3"/>
        <v>11.31701796576602</v>
      </c>
      <c r="M52" s="42">
        <v>63.621000000000002</v>
      </c>
    </row>
    <row r="53" spans="1:13">
      <c r="A53" s="1" t="s">
        <v>1164</v>
      </c>
      <c r="B53" s="1">
        <v>2023</v>
      </c>
      <c r="C53" s="2">
        <v>45002</v>
      </c>
      <c r="D53" s="1" t="s">
        <v>65</v>
      </c>
      <c r="E53" s="1" t="s">
        <v>685</v>
      </c>
      <c r="F53" s="1" t="s">
        <v>160</v>
      </c>
      <c r="G53" s="11">
        <f>(C53-VLOOKUP(E53,Riders!$A$2:$E$7778,4,FALSE))/365</f>
        <v>20.583561643835615</v>
      </c>
      <c r="H53" s="1">
        <v>52</v>
      </c>
      <c r="I53" s="42">
        <v>5.6740000000000004</v>
      </c>
      <c r="J53" s="107">
        <f t="shared" si="4"/>
        <v>5.8809421450466202</v>
      </c>
      <c r="K53" s="39">
        <f t="shared" si="5"/>
        <v>0.20694214504661979</v>
      </c>
      <c r="L53" s="107">
        <f t="shared" si="3"/>
        <v>11.554942145046621</v>
      </c>
      <c r="M53" s="42">
        <v>62.311</v>
      </c>
    </row>
    <row r="54" spans="1:13">
      <c r="A54" s="4" t="s">
        <v>1100</v>
      </c>
      <c r="B54" s="4">
        <v>2023</v>
      </c>
      <c r="C54" s="5">
        <v>44983</v>
      </c>
      <c r="D54" s="4" t="s">
        <v>65</v>
      </c>
      <c r="E54" s="4" t="s">
        <v>91</v>
      </c>
      <c r="F54" s="4" t="s">
        <v>22</v>
      </c>
      <c r="G54" s="11">
        <f>(C54-VLOOKUP(E54,Riders!$A$2:$E$7778,4,FALSE))/365</f>
        <v>25.972602739726028</v>
      </c>
      <c r="H54" s="4">
        <v>1</v>
      </c>
      <c r="I54" s="44">
        <v>4.6719999999999997</v>
      </c>
      <c r="J54" s="89">
        <v>4.7130204645585136</v>
      </c>
      <c r="K54" s="43">
        <f t="shared" si="5"/>
        <v>4.1020464558513936E-2</v>
      </c>
      <c r="L54" s="89">
        <v>9.3850204645585134</v>
      </c>
      <c r="M54" s="44">
        <v>76.718000000000004</v>
      </c>
    </row>
    <row r="55" spans="1:13">
      <c r="A55" s="4" t="s">
        <v>1100</v>
      </c>
      <c r="B55" s="4">
        <v>2023</v>
      </c>
      <c r="C55" s="5">
        <v>44983</v>
      </c>
      <c r="D55" s="4" t="s">
        <v>65</v>
      </c>
      <c r="E55" s="4" t="s">
        <v>183</v>
      </c>
      <c r="F55" s="4" t="s">
        <v>477</v>
      </c>
      <c r="G55" s="11">
        <f>(C55-VLOOKUP(E55,Riders!$A$2:$E$7778,4,FALSE))/365</f>
        <v>22.5013698630137</v>
      </c>
      <c r="H55" s="4">
        <v>2</v>
      </c>
      <c r="I55" s="44">
        <v>4.7389999999999999</v>
      </c>
      <c r="J55" s="89">
        <v>4.7530438216023105</v>
      </c>
      <c r="K55" s="43">
        <f t="shared" si="5"/>
        <v>1.4043821602310658E-2</v>
      </c>
      <c r="L55" s="89">
        <v>9.4920438216023104</v>
      </c>
      <c r="M55" s="44">
        <v>75.852999999999994</v>
      </c>
    </row>
    <row r="56" spans="1:13">
      <c r="A56" s="4" t="s">
        <v>1100</v>
      </c>
      <c r="B56" s="4">
        <v>2023</v>
      </c>
      <c r="C56" s="5">
        <v>44983</v>
      </c>
      <c r="D56" s="4" t="s">
        <v>65</v>
      </c>
      <c r="E56" s="4" t="s">
        <v>21</v>
      </c>
      <c r="F56" s="4" t="s">
        <v>22</v>
      </c>
      <c r="G56" s="11">
        <f>(C56-VLOOKUP(E56,Riders!$A$2:$E$7778,4,FALSE))/365</f>
        <v>29.969863013698632</v>
      </c>
      <c r="H56" s="4">
        <v>3</v>
      </c>
      <c r="I56" s="44">
        <v>4.782</v>
      </c>
      <c r="J56" s="89">
        <v>4.7869964514971493</v>
      </c>
      <c r="K56" s="43">
        <f t="shared" si="5"/>
        <v>4.9964514971492235E-3</v>
      </c>
      <c r="L56" s="89">
        <v>9.5689964514971493</v>
      </c>
      <c r="M56" s="44">
        <v>75.242999999999995</v>
      </c>
    </row>
    <row r="57" spans="1:13">
      <c r="A57" s="4" t="s">
        <v>1100</v>
      </c>
      <c r="B57" s="4">
        <v>2023</v>
      </c>
      <c r="C57" s="5">
        <v>44983</v>
      </c>
      <c r="D57" s="4" t="s">
        <v>65</v>
      </c>
      <c r="E57" s="44" t="s">
        <v>98</v>
      </c>
      <c r="F57" s="4" t="s">
        <v>26</v>
      </c>
      <c r="G57" s="11">
        <f>(C57-VLOOKUP(E57,Riders!$A$2:$E$7778,4,FALSE))/365</f>
        <v>25.876712328767123</v>
      </c>
      <c r="H57" s="4">
        <v>4</v>
      </c>
      <c r="I57" s="44">
        <v>4.7729999999999997</v>
      </c>
      <c r="J57" s="89">
        <v>4.8139617320444188</v>
      </c>
      <c r="K57" s="43">
        <f t="shared" si="5"/>
        <v>4.0961732044419108E-2</v>
      </c>
      <c r="L57" s="89">
        <v>9.5869617320444185</v>
      </c>
      <c r="M57" s="44">
        <v>75.102000000000004</v>
      </c>
    </row>
    <row r="58" spans="1:13">
      <c r="A58" s="4" t="s">
        <v>1100</v>
      </c>
      <c r="B58" s="4">
        <v>2023</v>
      </c>
      <c r="C58" s="5">
        <v>44983</v>
      </c>
      <c r="D58" s="4" t="s">
        <v>65</v>
      </c>
      <c r="E58" s="4" t="s">
        <v>104</v>
      </c>
      <c r="F58" s="4" t="s">
        <v>38</v>
      </c>
      <c r="G58" s="11">
        <f>(C58-VLOOKUP(E58,Riders!$A$2:$E$7778,4,FALSE))/365</f>
        <v>24.158904109589042</v>
      </c>
      <c r="H58" s="4">
        <v>5</v>
      </c>
      <c r="I58" s="44">
        <v>4.7530000000000001</v>
      </c>
      <c r="J58" s="89">
        <v>4.8459761092150178</v>
      </c>
      <c r="K58" s="43">
        <f t="shared" si="5"/>
        <v>9.2976109215017644E-2</v>
      </c>
      <c r="L58" s="89">
        <v>9.5989761092150179</v>
      </c>
      <c r="M58" s="44">
        <v>75.007999999999996</v>
      </c>
    </row>
    <row r="59" spans="1:13">
      <c r="A59" s="4" t="s">
        <v>1100</v>
      </c>
      <c r="B59" s="4">
        <v>2023</v>
      </c>
      <c r="C59" s="5">
        <v>44983</v>
      </c>
      <c r="D59" s="4" t="s">
        <v>65</v>
      </c>
      <c r="E59" s="4" t="s">
        <v>468</v>
      </c>
      <c r="F59" s="4" t="s">
        <v>30</v>
      </c>
      <c r="G59" s="11">
        <f>(C59-VLOOKUP(E59,Riders!$A$2:$E$7778,4,FALSE))/365</f>
        <v>23.602739726027398</v>
      </c>
      <c r="H59" s="4">
        <v>6</v>
      </c>
      <c r="I59" s="44">
        <v>4.7610000000000001</v>
      </c>
      <c r="J59" s="89">
        <v>4.8510470990307839</v>
      </c>
      <c r="K59" s="43">
        <f t="shared" si="5"/>
        <v>9.0047099030783784E-2</v>
      </c>
      <c r="L59" s="89">
        <v>9.612047099030784</v>
      </c>
      <c r="M59" s="44">
        <v>74.906000000000006</v>
      </c>
    </row>
    <row r="60" spans="1:13">
      <c r="A60" s="4" t="s">
        <v>1100</v>
      </c>
      <c r="B60" s="4">
        <v>2023</v>
      </c>
      <c r="C60" s="5">
        <v>44983</v>
      </c>
      <c r="D60" s="4" t="s">
        <v>65</v>
      </c>
      <c r="E60" s="4" t="s">
        <v>195</v>
      </c>
      <c r="F60" s="4" t="s">
        <v>51</v>
      </c>
      <c r="G60" s="11">
        <f>(C60-VLOOKUP(E60,Riders!$A$2:$E$7778,4,FALSE))/365</f>
        <v>35.167123287671231</v>
      </c>
      <c r="H60" s="4">
        <v>7</v>
      </c>
      <c r="I60" s="44">
        <v>4.7759999999999998</v>
      </c>
      <c r="J60" s="89">
        <v>4.8570091112211191</v>
      </c>
      <c r="K60" s="43">
        <f t="shared" si="5"/>
        <v>8.1009111221119312E-2</v>
      </c>
      <c r="L60" s="89">
        <v>9.6330091112211189</v>
      </c>
      <c r="M60" s="44">
        <v>74.742999999999995</v>
      </c>
    </row>
    <row r="61" spans="1:13">
      <c r="A61" s="4" t="s">
        <v>1100</v>
      </c>
      <c r="B61" s="4">
        <v>2023</v>
      </c>
      <c r="C61" s="5">
        <v>44983</v>
      </c>
      <c r="D61" s="4" t="s">
        <v>65</v>
      </c>
      <c r="E61" s="4" t="s">
        <v>142</v>
      </c>
      <c r="F61" s="4" t="s">
        <v>94</v>
      </c>
      <c r="G61" s="11">
        <f>(C61-VLOOKUP(E61,Riders!$A$2:$E$7778,4,FALSE))/365</f>
        <v>27.904109589041095</v>
      </c>
      <c r="H61" s="4">
        <v>8</v>
      </c>
      <c r="I61" s="44">
        <v>4.782</v>
      </c>
      <c r="J61" s="89">
        <v>4.8640437823209464</v>
      </c>
      <c r="K61" s="43">
        <f t="shared" si="5"/>
        <v>8.2043782320946335E-2</v>
      </c>
      <c r="L61" s="89">
        <v>9.6460437823209464</v>
      </c>
      <c r="M61" s="44">
        <v>74.641999999999996</v>
      </c>
    </row>
    <row r="62" spans="1:13">
      <c r="A62" s="4" t="s">
        <v>1100</v>
      </c>
      <c r="B62" s="4">
        <v>2023</v>
      </c>
      <c r="C62" s="5">
        <v>44983</v>
      </c>
      <c r="D62" s="4" t="s">
        <v>65</v>
      </c>
      <c r="E62" s="4" t="s">
        <v>100</v>
      </c>
      <c r="F62" s="4" t="s">
        <v>101</v>
      </c>
      <c r="G62" s="11">
        <f>(C62-VLOOKUP(E62,Riders!$A$2:$E$7778,4,FALSE))/365</f>
        <v>23.87945205479452</v>
      </c>
      <c r="H62" s="4">
        <v>9</v>
      </c>
      <c r="I62" s="44">
        <v>4.8099999999999996</v>
      </c>
      <c r="J62" s="89">
        <v>4.8440627514078853</v>
      </c>
      <c r="K62" s="43">
        <f t="shared" si="5"/>
        <v>3.4062751407885727E-2</v>
      </c>
      <c r="L62" s="89">
        <v>9.6540627514078849</v>
      </c>
      <c r="M62" s="44">
        <v>74.58</v>
      </c>
    </row>
    <row r="63" spans="1:13">
      <c r="A63" s="4" t="s">
        <v>1100</v>
      </c>
      <c r="B63" s="4">
        <v>2023</v>
      </c>
      <c r="C63" s="5">
        <v>44983</v>
      </c>
      <c r="D63" s="4" t="s">
        <v>65</v>
      </c>
      <c r="E63" s="4" t="s">
        <v>201</v>
      </c>
      <c r="F63" s="4" t="s">
        <v>45</v>
      </c>
      <c r="G63" s="11">
        <f>(C63-VLOOKUP(E63,Riders!$A$2:$E$7778,4,FALSE))/365</f>
        <v>27.624657534246577</v>
      </c>
      <c r="H63" s="4">
        <v>10</v>
      </c>
      <c r="I63" s="44">
        <v>4.8209999999999997</v>
      </c>
      <c r="J63" s="89">
        <v>4.8600627655569308</v>
      </c>
      <c r="K63" s="43">
        <f t="shared" si="5"/>
        <v>3.9062765556931112E-2</v>
      </c>
      <c r="L63" s="89">
        <v>9.6810627655569306</v>
      </c>
      <c r="M63" s="44">
        <v>74.372</v>
      </c>
    </row>
    <row r="64" spans="1:13">
      <c r="A64" s="4" t="s">
        <v>1100</v>
      </c>
      <c r="B64" s="4">
        <v>2023</v>
      </c>
      <c r="C64" s="5">
        <v>44983</v>
      </c>
      <c r="D64" s="4" t="s">
        <v>65</v>
      </c>
      <c r="E64" t="s">
        <v>107</v>
      </c>
      <c r="F64" s="4" t="s">
        <v>108</v>
      </c>
      <c r="G64" s="11">
        <f>(C64-VLOOKUP(E64,Riders!$A$2:$E$7778,4,FALSE))/365</f>
        <v>29.375342465753423</v>
      </c>
      <c r="H64" s="4">
        <v>11</v>
      </c>
      <c r="I64" s="44">
        <v>4.8140000000000001</v>
      </c>
      <c r="J64" s="89">
        <v>4.881011108866895</v>
      </c>
      <c r="K64" s="43">
        <f t="shared" si="5"/>
        <v>6.7011108866894986E-2</v>
      </c>
      <c r="L64" s="89">
        <v>9.6950111088668951</v>
      </c>
      <c r="M64" s="44">
        <v>74.265000000000001</v>
      </c>
    </row>
    <row r="65" spans="1:13">
      <c r="A65" s="4" t="s">
        <v>1100</v>
      </c>
      <c r="B65" s="4">
        <v>2023</v>
      </c>
      <c r="C65" s="5">
        <v>44983</v>
      </c>
      <c r="D65" s="4" t="s">
        <v>65</v>
      </c>
      <c r="E65" s="4" t="s">
        <v>95</v>
      </c>
      <c r="F65" s="4" t="s">
        <v>26</v>
      </c>
      <c r="G65" s="11">
        <f>(C65-VLOOKUP(E65,Riders!$A$2:$E$7778,4,FALSE))/365</f>
        <v>24.115068493150684</v>
      </c>
      <c r="H65" s="4">
        <v>12</v>
      </c>
      <c r="I65" s="44">
        <v>4.8129999999999997</v>
      </c>
      <c r="J65" s="89">
        <v>4.8850146008997593</v>
      </c>
      <c r="K65" s="43">
        <f t="shared" si="5"/>
        <v>7.2014600899759529E-2</v>
      </c>
      <c r="L65" s="89">
        <v>9.698014600899759</v>
      </c>
      <c r="M65" s="44">
        <v>74.242000000000004</v>
      </c>
    </row>
    <row r="66" spans="1:13">
      <c r="A66" s="4" t="s">
        <v>1100</v>
      </c>
      <c r="B66" s="4">
        <v>2023</v>
      </c>
      <c r="C66" s="5">
        <v>44983</v>
      </c>
      <c r="D66" s="4" t="s">
        <v>65</v>
      </c>
      <c r="E66" s="4" t="s">
        <v>111</v>
      </c>
      <c r="F66" s="4" t="s">
        <v>112</v>
      </c>
      <c r="G66" s="11">
        <f>(C66-VLOOKUP(E66,Riders!$A$2:$E$7778,4,FALSE))/365</f>
        <v>25.863013698630137</v>
      </c>
      <c r="H66" s="4">
        <v>13</v>
      </c>
      <c r="I66" s="44">
        <v>4.82</v>
      </c>
      <c r="J66" s="89">
        <v>4.8879524310330886</v>
      </c>
      <c r="K66" s="43">
        <f t="shared" si="5"/>
        <v>6.7952431033088345E-2</v>
      </c>
      <c r="L66" s="89">
        <v>9.7079524310330889</v>
      </c>
      <c r="M66" s="44">
        <v>74.165999999999997</v>
      </c>
    </row>
    <row r="67" spans="1:13">
      <c r="A67" s="4" t="s">
        <v>1100</v>
      </c>
      <c r="B67" s="4">
        <v>2023</v>
      </c>
      <c r="C67" s="5">
        <v>44983</v>
      </c>
      <c r="D67" s="4" t="s">
        <v>65</v>
      </c>
      <c r="E67" t="s">
        <v>96</v>
      </c>
      <c r="F67" s="4" t="s">
        <v>28</v>
      </c>
      <c r="G67" s="11">
        <f>(C67-VLOOKUP(E67,Riders!$A$2:$E$7778,4,FALSE))/365</f>
        <v>31.090410958904108</v>
      </c>
      <c r="H67" s="4">
        <v>14</v>
      </c>
      <c r="I67" s="44">
        <v>4.8520000000000003</v>
      </c>
      <c r="J67" s="89">
        <v>4.8860202063919278</v>
      </c>
      <c r="K67" s="43">
        <f t="shared" si="5"/>
        <v>3.4020206391927488E-2</v>
      </c>
      <c r="L67" s="89">
        <v>9.7380202063919281</v>
      </c>
      <c r="M67" s="44">
        <v>73.936999999999998</v>
      </c>
    </row>
    <row r="68" spans="1:13">
      <c r="A68" s="4" t="s">
        <v>1100</v>
      </c>
      <c r="B68" s="4">
        <v>2023</v>
      </c>
      <c r="C68" s="5">
        <v>44983</v>
      </c>
      <c r="D68" s="4" t="s">
        <v>65</v>
      </c>
      <c r="E68" s="4" t="s">
        <v>113</v>
      </c>
      <c r="F68" s="4" t="s">
        <v>101</v>
      </c>
      <c r="G68" s="11">
        <f>(C68-VLOOKUP(E68,Riders!$A$2:$E$7778,4,FALSE))/365</f>
        <v>23.046575342465754</v>
      </c>
      <c r="H68" s="4">
        <v>15</v>
      </c>
      <c r="I68" s="44">
        <v>4.8339999999999996</v>
      </c>
      <c r="J68" s="89">
        <v>4.907973020146942</v>
      </c>
      <c r="K68" s="43">
        <f t="shared" si="5"/>
        <v>7.3973020146942403E-2</v>
      </c>
      <c r="L68" s="89">
        <v>9.7419730201469417</v>
      </c>
      <c r="M68" s="44">
        <v>73.906999999999996</v>
      </c>
    </row>
    <row r="69" spans="1:13">
      <c r="A69" s="4" t="s">
        <v>1100</v>
      </c>
      <c r="B69" s="4">
        <v>2023</v>
      </c>
      <c r="C69" s="5">
        <v>44983</v>
      </c>
      <c r="D69" s="4" t="s">
        <v>65</v>
      </c>
      <c r="E69" s="4" t="s">
        <v>168</v>
      </c>
      <c r="F69" s="4" t="s">
        <v>30</v>
      </c>
      <c r="G69" s="11">
        <f>(C69-VLOOKUP(E69,Riders!$A$2:$E$7778,4,FALSE))/365</f>
        <v>23.736986301369864</v>
      </c>
      <c r="H69" s="4">
        <v>16</v>
      </c>
      <c r="I69" s="44">
        <v>4.819</v>
      </c>
      <c r="J69" s="89">
        <v>4.9380230238640506</v>
      </c>
      <c r="K69" s="43">
        <f t="shared" si="5"/>
        <v>0.11902302386405061</v>
      </c>
      <c r="L69" s="89">
        <v>9.7570230238640505</v>
      </c>
      <c r="M69" s="44">
        <v>73.793000000000006</v>
      </c>
    </row>
    <row r="70" spans="1:13">
      <c r="A70" s="4" t="s">
        <v>1100</v>
      </c>
      <c r="B70" s="4">
        <v>2023</v>
      </c>
      <c r="C70" s="5">
        <v>44983</v>
      </c>
      <c r="D70" s="4" t="s">
        <v>65</v>
      </c>
      <c r="E70" s="4" t="s">
        <v>131</v>
      </c>
      <c r="F70" s="4" t="s">
        <v>112</v>
      </c>
      <c r="G70" s="11">
        <f>(C70-VLOOKUP(E70,Riders!$A$2:$E$7778,4,FALSE))/365</f>
        <v>23.641095890410959</v>
      </c>
      <c r="H70" s="4">
        <v>17</v>
      </c>
      <c r="I70" s="44">
        <v>4.8330000000000002</v>
      </c>
      <c r="J70" s="89">
        <v>4.9330223804679552</v>
      </c>
      <c r="K70" s="43">
        <f t="shared" si="5"/>
        <v>0.10002238046795497</v>
      </c>
      <c r="L70" s="89">
        <v>9.7660223804679553</v>
      </c>
      <c r="M70" s="44">
        <v>73.724999999999994</v>
      </c>
    </row>
    <row r="71" spans="1:13">
      <c r="A71" s="4" t="s">
        <v>1100</v>
      </c>
      <c r="B71" s="4">
        <v>2023</v>
      </c>
      <c r="C71" s="5">
        <v>44983</v>
      </c>
      <c r="D71" s="4" t="s">
        <v>65</v>
      </c>
      <c r="E71" t="s">
        <v>27</v>
      </c>
      <c r="F71" s="4" t="s">
        <v>28</v>
      </c>
      <c r="G71" s="11">
        <f>(C71-VLOOKUP(E71,Riders!$A$2:$E$7778,4,FALSE))/365</f>
        <v>27.194520547945206</v>
      </c>
      <c r="H71" s="4">
        <v>18</v>
      </c>
      <c r="I71" s="44">
        <v>4.8440000000000003</v>
      </c>
      <c r="J71" s="89">
        <v>4.9279869706840378</v>
      </c>
      <c r="K71" s="43">
        <f t="shared" si="5"/>
        <v>8.3986970684037487E-2</v>
      </c>
      <c r="L71" s="89">
        <v>9.7719869706840381</v>
      </c>
      <c r="M71" s="44">
        <v>73.680000000000007</v>
      </c>
    </row>
    <row r="72" spans="1:13">
      <c r="A72" s="4" t="s">
        <v>1100</v>
      </c>
      <c r="B72" s="4">
        <v>2023</v>
      </c>
      <c r="C72" s="5">
        <v>44983</v>
      </c>
      <c r="D72" s="4" t="s">
        <v>65</v>
      </c>
      <c r="E72" s="4" t="s">
        <v>124</v>
      </c>
      <c r="F72" s="4" t="s">
        <v>74</v>
      </c>
      <c r="G72" s="11">
        <f>(C72-VLOOKUP(E72,Riders!$A$2:$E$7778,4,FALSE))/365</f>
        <v>26.049315068493151</v>
      </c>
      <c r="H72" s="4">
        <v>19</v>
      </c>
      <c r="I72" s="44">
        <v>4.8170000000000002</v>
      </c>
      <c r="J72" s="89">
        <v>4.9669380350591101</v>
      </c>
      <c r="K72" s="43">
        <f t="shared" si="5"/>
        <v>0.14993803505910996</v>
      </c>
      <c r="L72" s="89">
        <v>9.7839380350591103</v>
      </c>
      <c r="M72" s="44">
        <v>73.59</v>
      </c>
    </row>
    <row r="73" spans="1:13">
      <c r="A73" s="4" t="s">
        <v>1100</v>
      </c>
      <c r="B73" s="4">
        <v>2023</v>
      </c>
      <c r="C73" s="5">
        <v>44983</v>
      </c>
      <c r="D73" s="4" t="s">
        <v>65</v>
      </c>
      <c r="E73" s="4" t="s">
        <v>126</v>
      </c>
      <c r="F73" s="4" t="s">
        <v>32</v>
      </c>
      <c r="G73" s="11">
        <f>(C73-VLOOKUP(E73,Riders!$A$2:$E$7778,4,FALSE))/365</f>
        <v>19.764383561643836</v>
      </c>
      <c r="H73" s="4">
        <v>20</v>
      </c>
      <c r="I73" s="44">
        <v>4.8490000000000002</v>
      </c>
      <c r="J73" s="89">
        <v>4.9599970300536764</v>
      </c>
      <c r="K73" s="43">
        <f t="shared" si="5"/>
        <v>0.11099703005367623</v>
      </c>
      <c r="L73" s="89">
        <v>9.8089970300536766</v>
      </c>
      <c r="M73" s="44">
        <v>73.402000000000001</v>
      </c>
    </row>
    <row r="74" spans="1:13">
      <c r="A74" s="4" t="s">
        <v>1100</v>
      </c>
      <c r="B74" s="4">
        <v>2023</v>
      </c>
      <c r="C74" s="5">
        <v>44983</v>
      </c>
      <c r="D74" s="4" t="s">
        <v>65</v>
      </c>
      <c r="E74" s="4" t="s">
        <v>171</v>
      </c>
      <c r="F74" s="4" t="s">
        <v>41</v>
      </c>
      <c r="G74" s="11">
        <f>(C74-VLOOKUP(E74,Riders!$A$2:$E$7778,4,FALSE))/365</f>
        <v>24.36986301369863</v>
      </c>
      <c r="H74" s="4">
        <v>21</v>
      </c>
      <c r="I74" s="44">
        <v>4.87</v>
      </c>
      <c r="J74" s="89">
        <v>4.9400662179469697</v>
      </c>
      <c r="K74" s="43">
        <f t="shared" si="5"/>
        <v>7.0066217946969545E-2</v>
      </c>
      <c r="L74" s="89">
        <v>9.8100662179469698</v>
      </c>
      <c r="M74" s="44">
        <v>73.394000000000005</v>
      </c>
    </row>
    <row r="75" spans="1:13">
      <c r="A75" s="4" t="s">
        <v>1100</v>
      </c>
      <c r="B75" s="4">
        <v>2023</v>
      </c>
      <c r="C75" s="5">
        <v>44983</v>
      </c>
      <c r="D75" s="4" t="s">
        <v>65</v>
      </c>
      <c r="E75" s="4" t="s">
        <v>99</v>
      </c>
      <c r="F75" s="4" t="s">
        <v>43</v>
      </c>
      <c r="G75" s="11">
        <f>(C75-VLOOKUP(E75,Riders!$A$2:$E$7778,4,FALSE))/365</f>
        <v>24.347945205479451</v>
      </c>
      <c r="H75" s="4">
        <v>22</v>
      </c>
      <c r="I75" s="44">
        <v>4.8979999999999997</v>
      </c>
      <c r="J75" s="89">
        <v>4.9340360507988521</v>
      </c>
      <c r="K75" s="43">
        <f t="shared" si="5"/>
        <v>3.6036050798852415E-2</v>
      </c>
      <c r="L75" s="89">
        <v>9.8320360507988518</v>
      </c>
      <c r="M75" s="44">
        <v>73.23</v>
      </c>
    </row>
    <row r="76" spans="1:13">
      <c r="A76" s="4" t="s">
        <v>1100</v>
      </c>
      <c r="B76" s="4">
        <v>2023</v>
      </c>
      <c r="C76" s="5">
        <v>44983</v>
      </c>
      <c r="D76" s="4" t="s">
        <v>65</v>
      </c>
      <c r="E76" s="4" t="s">
        <v>536</v>
      </c>
      <c r="F76" s="4" t="s">
        <v>227</v>
      </c>
      <c r="G76" s="11">
        <f>(C76-VLOOKUP(E76,Riders!$A$2:$E$7778,4,FALSE))/365</f>
        <v>21.953424657534246</v>
      </c>
      <c r="H76" s="4">
        <v>23</v>
      </c>
      <c r="I76" s="44">
        <v>4.8339999999999996</v>
      </c>
      <c r="J76" s="89">
        <v>5.0020655737704924</v>
      </c>
      <c r="K76" s="43">
        <f t="shared" si="5"/>
        <v>0.1680655737704928</v>
      </c>
      <c r="L76" s="89">
        <v>9.8360655737704921</v>
      </c>
      <c r="M76" s="44">
        <v>73.2</v>
      </c>
    </row>
    <row r="77" spans="1:13">
      <c r="A77" s="4" t="s">
        <v>1100</v>
      </c>
      <c r="B77" s="4">
        <v>2023</v>
      </c>
      <c r="C77" s="5">
        <v>44983</v>
      </c>
      <c r="D77" s="4" t="s">
        <v>65</v>
      </c>
      <c r="E77" s="4" t="s">
        <v>106</v>
      </c>
      <c r="F77" s="4" t="s">
        <v>167</v>
      </c>
      <c r="G77" s="11">
        <f>(C77-VLOOKUP(E77,Riders!$A$2:$E$7778,4,FALSE))/365</f>
        <v>30.213698630136985</v>
      </c>
      <c r="H77" s="4">
        <v>24</v>
      </c>
      <c r="I77" s="44">
        <v>4.8689999999999998</v>
      </c>
      <c r="J77" s="89">
        <v>4.9879375042781842</v>
      </c>
      <c r="K77" s="43">
        <f t="shared" si="5"/>
        <v>0.11893750427818439</v>
      </c>
      <c r="L77" s="89">
        <v>9.8569375042781839</v>
      </c>
      <c r="M77" s="44">
        <v>73.045000000000002</v>
      </c>
    </row>
    <row r="78" spans="1:13">
      <c r="A78" s="4" t="s">
        <v>1100</v>
      </c>
      <c r="B78" s="4">
        <v>2023</v>
      </c>
      <c r="C78" s="5">
        <v>44983</v>
      </c>
      <c r="D78" s="4" t="s">
        <v>65</v>
      </c>
      <c r="E78" s="4" t="s">
        <v>114</v>
      </c>
      <c r="F78" s="4" t="s">
        <v>115</v>
      </c>
      <c r="G78" s="11">
        <f>(C78-VLOOKUP(E78,Riders!$A$2:$E$7778,4,FALSE))/365</f>
        <v>28.046575342465754</v>
      </c>
      <c r="H78" s="4">
        <v>25</v>
      </c>
      <c r="I78" s="44">
        <v>4.9089999999999998</v>
      </c>
      <c r="J78" s="89">
        <v>4.9549595577658136</v>
      </c>
      <c r="K78" s="43">
        <f t="shared" si="5"/>
        <v>4.5959557765813841E-2</v>
      </c>
      <c r="L78" s="89">
        <v>9.8639595577658135</v>
      </c>
      <c r="M78" s="44">
        <v>72.992999999999995</v>
      </c>
    </row>
    <row r="79" spans="1:13">
      <c r="A79" s="4" t="s">
        <v>1100</v>
      </c>
      <c r="B79" s="4">
        <v>2023</v>
      </c>
      <c r="C79" s="5">
        <v>44983</v>
      </c>
      <c r="D79" s="4" t="s">
        <v>65</v>
      </c>
      <c r="E79" s="4" t="s">
        <v>97</v>
      </c>
      <c r="F79" s="4" t="s">
        <v>167</v>
      </c>
      <c r="G79" s="11">
        <f>(C79-VLOOKUP(E79,Riders!$A$2:$E$7778,4,FALSE))/365</f>
        <v>29.164383561643834</v>
      </c>
      <c r="H79" s="4">
        <v>26</v>
      </c>
      <c r="I79" s="44">
        <v>4.8600000000000003</v>
      </c>
      <c r="J79" s="89">
        <v>5.0100444151998689</v>
      </c>
      <c r="K79" s="43">
        <f t="shared" si="5"/>
        <v>0.15004441519986855</v>
      </c>
      <c r="L79" s="89">
        <v>9.8700444151998692</v>
      </c>
      <c r="M79" s="44">
        <v>72.947999999999993</v>
      </c>
    </row>
    <row r="80" spans="1:13">
      <c r="A80" s="4" t="s">
        <v>1100</v>
      </c>
      <c r="B80" s="4">
        <v>2023</v>
      </c>
      <c r="C80" s="5">
        <v>44983</v>
      </c>
      <c r="D80" s="4" t="s">
        <v>65</v>
      </c>
      <c r="E80" s="4" t="s">
        <v>133</v>
      </c>
      <c r="F80" s="4" t="s">
        <v>32</v>
      </c>
      <c r="G80" s="11">
        <f>(C80-VLOOKUP(E80,Riders!$A$2:$E$7778,4,FALSE))/365</f>
        <v>23.367123287671234</v>
      </c>
      <c r="H80" s="4">
        <v>27</v>
      </c>
      <c r="I80" s="44">
        <v>4.9119999999999999</v>
      </c>
      <c r="J80" s="89">
        <v>4.9720002745555627</v>
      </c>
      <c r="K80" s="43">
        <f t="shared" si="5"/>
        <v>6.0000274555562783E-2</v>
      </c>
      <c r="L80" s="89">
        <v>9.8840002745555626</v>
      </c>
      <c r="M80" s="44">
        <v>72.844999999999999</v>
      </c>
    </row>
    <row r="81" spans="1:13">
      <c r="A81" s="4" t="s">
        <v>1100</v>
      </c>
      <c r="B81" s="4">
        <v>2023</v>
      </c>
      <c r="C81" s="5">
        <v>44983</v>
      </c>
      <c r="D81" s="4" t="s">
        <v>65</v>
      </c>
      <c r="E81" s="4" t="s">
        <v>166</v>
      </c>
      <c r="F81" s="4" t="s">
        <v>45</v>
      </c>
      <c r="G81" s="11">
        <f>(C81-VLOOKUP(E81,Riders!$A$2:$E$7778,4,FALSE))/365</f>
        <v>33.156164383561645</v>
      </c>
      <c r="H81" s="4">
        <v>28</v>
      </c>
      <c r="I81" s="44">
        <v>4.9109999999999996</v>
      </c>
      <c r="J81" s="89">
        <v>4.9780231842654654</v>
      </c>
      <c r="K81" s="43">
        <f t="shared" si="5"/>
        <v>6.7023184265465829E-2</v>
      </c>
      <c r="L81" s="89">
        <v>9.889023184265465</v>
      </c>
      <c r="M81" s="44">
        <v>72.808000000000007</v>
      </c>
    </row>
    <row r="82" spans="1:13">
      <c r="A82" s="4" t="s">
        <v>1100</v>
      </c>
      <c r="B82" s="4">
        <v>2023</v>
      </c>
      <c r="C82" s="5">
        <v>44983</v>
      </c>
      <c r="D82" s="4" t="s">
        <v>65</v>
      </c>
      <c r="E82" s="4" t="s">
        <v>42</v>
      </c>
      <c r="F82" s="4" t="s">
        <v>43</v>
      </c>
      <c r="G82" s="11">
        <f>(C82-VLOOKUP(E82,Riders!$A$2:$E$7778,4,FALSE))/365</f>
        <v>22.424657534246574</v>
      </c>
      <c r="H82" s="4">
        <v>29</v>
      </c>
      <c r="I82" s="44">
        <v>4.8860000000000001</v>
      </c>
      <c r="J82" s="89">
        <v>5.0170328037961633</v>
      </c>
      <c r="K82" s="43">
        <f t="shared" si="5"/>
        <v>0.13103280379616322</v>
      </c>
      <c r="L82" s="89">
        <v>9.9030328037961635</v>
      </c>
      <c r="M82" s="44">
        <v>72.704999999999998</v>
      </c>
    </row>
    <row r="83" spans="1:13">
      <c r="A83" s="4" t="s">
        <v>1100</v>
      </c>
      <c r="B83" s="4">
        <v>2023</v>
      </c>
      <c r="C83" s="5">
        <v>44983</v>
      </c>
      <c r="D83" s="4" t="s">
        <v>65</v>
      </c>
      <c r="E83" s="4" t="s">
        <v>31</v>
      </c>
      <c r="F83" s="4" t="s">
        <v>1106</v>
      </c>
      <c r="G83" s="11">
        <f>(C83-VLOOKUP(E83,Riders!$A$2:$E$7778,4,FALSE))/365</f>
        <v>21.295890410958904</v>
      </c>
      <c r="H83" s="4">
        <v>30</v>
      </c>
      <c r="I83" s="44">
        <v>4.9109999999999996</v>
      </c>
      <c r="J83" s="89">
        <v>5.0240084861530825</v>
      </c>
      <c r="K83" s="43">
        <f t="shared" si="5"/>
        <v>0.1130084861530829</v>
      </c>
      <c r="L83" s="89">
        <v>9.9350084861530821</v>
      </c>
      <c r="M83" s="44">
        <v>72.471000000000004</v>
      </c>
    </row>
    <row r="84" spans="1:13">
      <c r="A84" s="4" t="s">
        <v>1100</v>
      </c>
      <c r="B84" s="4">
        <v>2023</v>
      </c>
      <c r="C84" s="5">
        <v>44983</v>
      </c>
      <c r="D84" s="4" t="s">
        <v>65</v>
      </c>
      <c r="E84" s="4" t="s">
        <v>35</v>
      </c>
      <c r="F84" s="4" t="s">
        <v>36</v>
      </c>
      <c r="G84" s="11">
        <f>(C84-VLOOKUP(E84,Riders!$A$2:$E$7778,4,FALSE))/365</f>
        <v>24.767123287671232</v>
      </c>
      <c r="H84" s="4">
        <v>31</v>
      </c>
      <c r="I84" s="44">
        <v>4.9189999999999996</v>
      </c>
      <c r="J84" s="89">
        <v>5.0239660420090315</v>
      </c>
      <c r="K84" s="43">
        <f t="shared" si="5"/>
        <v>0.10496604200903192</v>
      </c>
      <c r="L84" s="89">
        <v>9.9429660420090311</v>
      </c>
      <c r="M84" s="44">
        <v>72.412999999999997</v>
      </c>
    </row>
    <row r="85" spans="1:13">
      <c r="A85" s="4" t="s">
        <v>1100</v>
      </c>
      <c r="B85" s="4">
        <v>2023</v>
      </c>
      <c r="C85" s="5">
        <v>44983</v>
      </c>
      <c r="D85" s="4" t="s">
        <v>65</v>
      </c>
      <c r="E85" s="4" t="s">
        <v>739</v>
      </c>
      <c r="F85" s="4" t="s">
        <v>41</v>
      </c>
      <c r="G85" s="11">
        <f>(C85-VLOOKUP(E85,Riders!$A$2:$E$7778,4,FALSE))/365</f>
        <v>29.594520547945205</v>
      </c>
      <c r="H85" s="4">
        <v>32</v>
      </c>
      <c r="I85" s="44">
        <v>4.95</v>
      </c>
      <c r="J85" s="89">
        <v>5.0750626566416051</v>
      </c>
      <c r="K85" s="43">
        <f t="shared" si="5"/>
        <v>0.12506265664160487</v>
      </c>
      <c r="L85" s="89">
        <v>10.025062656641605</v>
      </c>
      <c r="M85" s="44">
        <v>71.819999999999993</v>
      </c>
    </row>
    <row r="86" spans="1:13">
      <c r="A86" s="4" t="s">
        <v>1100</v>
      </c>
      <c r="B86" s="4">
        <v>2023</v>
      </c>
      <c r="C86" s="5">
        <v>44983</v>
      </c>
      <c r="D86" s="4" t="s">
        <v>65</v>
      </c>
      <c r="E86" s="4" t="s">
        <v>672</v>
      </c>
      <c r="F86" s="4" t="s">
        <v>38</v>
      </c>
      <c r="G86" s="11">
        <f>(C86-VLOOKUP(E86,Riders!$A$2:$E$7778,4,FALSE))/365</f>
        <v>24.967123287671232</v>
      </c>
      <c r="H86" s="4">
        <v>33</v>
      </c>
      <c r="I86" s="44">
        <v>4.9249999999999998</v>
      </c>
      <c r="J86" s="89">
        <v>5.1049505467716108</v>
      </c>
      <c r="K86" s="43">
        <f t="shared" si="5"/>
        <v>0.17995054677161093</v>
      </c>
      <c r="L86" s="89">
        <v>10.029950546771611</v>
      </c>
      <c r="M86" s="44">
        <v>71.784999999999997</v>
      </c>
    </row>
    <row r="87" spans="1:13">
      <c r="A87" s="4" t="s">
        <v>1100</v>
      </c>
      <c r="B87" s="4">
        <v>2023</v>
      </c>
      <c r="C87" s="5">
        <v>44983</v>
      </c>
      <c r="D87" s="4" t="s">
        <v>65</v>
      </c>
      <c r="E87" s="4" t="s">
        <v>1107</v>
      </c>
      <c r="F87" s="4" t="s">
        <v>255</v>
      </c>
      <c r="G87" s="11">
        <f>(C87-VLOOKUP(E87,Riders!$A$2:$E$7778,4,FALSE))/365</f>
        <v>21.041095890410958</v>
      </c>
      <c r="H87" s="4">
        <v>34</v>
      </c>
      <c r="I87" s="44">
        <v>4.9800000000000004</v>
      </c>
      <c r="J87" s="89">
        <v>5.0989517890139417</v>
      </c>
      <c r="K87" s="43">
        <f t="shared" si="5"/>
        <v>0.11895178901394132</v>
      </c>
      <c r="L87" s="89">
        <v>10.078951789013942</v>
      </c>
      <c r="M87" s="44">
        <v>71.436000000000007</v>
      </c>
    </row>
    <row r="88" spans="1:13">
      <c r="A88" s="4" t="s">
        <v>1100</v>
      </c>
      <c r="B88" s="4">
        <v>2023</v>
      </c>
      <c r="C88" s="5">
        <v>44983</v>
      </c>
      <c r="D88" s="4" t="s">
        <v>65</v>
      </c>
      <c r="E88" s="4" t="s">
        <v>109</v>
      </c>
      <c r="F88" s="4" t="s">
        <v>57</v>
      </c>
      <c r="G88" s="11">
        <f>(C88-VLOOKUP(E88,Riders!$A$2:$E$7778,4,FALSE))/365</f>
        <v>24.884931506849316</v>
      </c>
      <c r="H88" s="4">
        <v>35</v>
      </c>
      <c r="I88" s="44">
        <v>4.9889999999999999</v>
      </c>
      <c r="J88" s="89">
        <v>5.1100265660504389</v>
      </c>
      <c r="K88" s="43">
        <f t="shared" si="5"/>
        <v>0.12102656605043904</v>
      </c>
      <c r="L88" s="89">
        <v>10.099026566050439</v>
      </c>
      <c r="M88" s="44">
        <v>71.293999999999997</v>
      </c>
    </row>
    <row r="89" spans="1:13">
      <c r="A89" s="4" t="s">
        <v>1100</v>
      </c>
      <c r="B89" s="4">
        <v>2023</v>
      </c>
      <c r="C89" s="5">
        <v>44983</v>
      </c>
      <c r="D89" s="4" t="s">
        <v>65</v>
      </c>
      <c r="E89" s="4" t="s">
        <v>678</v>
      </c>
      <c r="F89" s="4" t="s">
        <v>24</v>
      </c>
      <c r="G89" s="11">
        <f>(C89-VLOOKUP(E89,Riders!$A$2:$E$7778,4,FALSE))/365</f>
        <v>25.698630136986303</v>
      </c>
      <c r="H89" s="4">
        <v>36</v>
      </c>
      <c r="I89" s="44">
        <v>5.016</v>
      </c>
      <c r="J89" s="89">
        <v>5.0980641681182224</v>
      </c>
      <c r="K89" s="43">
        <f t="shared" si="5"/>
        <v>8.2064168118222369E-2</v>
      </c>
      <c r="L89" s="89">
        <v>10.114064168118222</v>
      </c>
      <c r="M89" s="44">
        <v>71.188000000000002</v>
      </c>
    </row>
    <row r="90" spans="1:13">
      <c r="A90" s="4" t="s">
        <v>1100</v>
      </c>
      <c r="B90" s="4">
        <v>2023</v>
      </c>
      <c r="C90" s="5">
        <v>44983</v>
      </c>
      <c r="D90" s="4" t="s">
        <v>65</v>
      </c>
      <c r="E90" s="4" t="s">
        <v>164</v>
      </c>
      <c r="F90" s="4" t="s">
        <v>36</v>
      </c>
      <c r="G90" s="11">
        <f>(C90-VLOOKUP(E90,Riders!$A$2:$E$7778,4,FALSE))/365</f>
        <v>21.695890410958903</v>
      </c>
      <c r="H90" s="4">
        <v>37</v>
      </c>
      <c r="I90" s="44">
        <v>5.0090000000000003</v>
      </c>
      <c r="J90" s="89">
        <v>5.1349882780579907</v>
      </c>
      <c r="K90" s="43">
        <f t="shared" si="5"/>
        <v>0.1259882780579904</v>
      </c>
      <c r="L90" s="89">
        <v>10.143988278057991</v>
      </c>
      <c r="M90" s="44">
        <v>70.977999999999994</v>
      </c>
    </row>
    <row r="91" spans="1:13">
      <c r="A91" s="4" t="s">
        <v>1100</v>
      </c>
      <c r="B91" s="4">
        <v>2023</v>
      </c>
      <c r="C91" s="5">
        <v>44983</v>
      </c>
      <c r="D91" s="4" t="s">
        <v>65</v>
      </c>
      <c r="E91" s="4" t="s">
        <v>56</v>
      </c>
      <c r="F91" s="4" t="s">
        <v>57</v>
      </c>
      <c r="G91" s="11">
        <f>(C91-VLOOKUP(E91,Riders!$A$2:$E$7778,4,FALSE))/365</f>
        <v>23.126027397260273</v>
      </c>
      <c r="H91" s="4">
        <v>38</v>
      </c>
      <c r="I91" s="44">
        <v>5.0190000000000001</v>
      </c>
      <c r="J91" s="89">
        <v>5.1269895158108341</v>
      </c>
      <c r="K91" s="43">
        <f t="shared" si="5"/>
        <v>0.10798951581083394</v>
      </c>
      <c r="L91" s="89">
        <v>10.145989515810834</v>
      </c>
      <c r="M91" s="44">
        <v>70.963999999999999</v>
      </c>
    </row>
    <row r="92" spans="1:13">
      <c r="A92" s="4" t="s">
        <v>1100</v>
      </c>
      <c r="B92" s="4">
        <v>2023</v>
      </c>
      <c r="C92" s="5">
        <v>44983</v>
      </c>
      <c r="D92" s="4" t="s">
        <v>65</v>
      </c>
      <c r="E92" s="4" t="s">
        <v>793</v>
      </c>
      <c r="F92" s="4" t="s">
        <v>206</v>
      </c>
      <c r="G92" s="11">
        <f>(C92-VLOOKUP(E92,Riders!$A$2:$E$7778,4,FALSE))/365</f>
        <v>22.19178082191781</v>
      </c>
      <c r="H92" s="4">
        <v>39</v>
      </c>
      <c r="I92" s="44">
        <v>5.0430000000000001</v>
      </c>
      <c r="J92" s="89">
        <v>5.1309462193898456</v>
      </c>
      <c r="K92" s="43">
        <f t="shared" si="5"/>
        <v>8.7946219389845481E-2</v>
      </c>
      <c r="L92" s="89">
        <v>10.173946219389846</v>
      </c>
      <c r="M92" s="44">
        <v>70.769000000000005</v>
      </c>
    </row>
    <row r="93" spans="1:13">
      <c r="A93" s="4" t="s">
        <v>1100</v>
      </c>
      <c r="B93" s="4">
        <v>2023</v>
      </c>
      <c r="C93" s="5">
        <v>44983</v>
      </c>
      <c r="D93" s="4" t="s">
        <v>65</v>
      </c>
      <c r="E93" t="s">
        <v>210</v>
      </c>
      <c r="F93" s="4" t="s">
        <v>211</v>
      </c>
      <c r="G93" s="11">
        <f>(C93-VLOOKUP(E93,Riders!$A$2:$E$7778,4,FALSE))/365</f>
        <v>25.676712328767124</v>
      </c>
      <c r="H93" s="4">
        <v>40</v>
      </c>
      <c r="I93" s="44">
        <v>5.0380000000000003</v>
      </c>
      <c r="J93" s="89">
        <v>5.1579895774328754</v>
      </c>
      <c r="K93" s="43">
        <f t="shared" si="5"/>
        <v>0.11998957743287519</v>
      </c>
      <c r="L93" s="89">
        <v>10.195989577432876</v>
      </c>
      <c r="M93" s="44">
        <v>70.616</v>
      </c>
    </row>
    <row r="94" spans="1:13">
      <c r="A94" s="4" t="s">
        <v>1100</v>
      </c>
      <c r="B94" s="4">
        <v>2023</v>
      </c>
      <c r="C94" s="5">
        <v>44983</v>
      </c>
      <c r="D94" s="4" t="s">
        <v>65</v>
      </c>
      <c r="E94" s="4" t="s">
        <v>162</v>
      </c>
      <c r="F94" s="4" t="s">
        <v>163</v>
      </c>
      <c r="G94" s="11">
        <f>(C94-VLOOKUP(E94,Riders!$A$2:$E$7778,4,FALSE))/365</f>
        <v>22.753424657534246</v>
      </c>
      <c r="H94" s="4">
        <v>41</v>
      </c>
      <c r="I94" s="44">
        <v>5.0350000000000001</v>
      </c>
      <c r="J94" s="89">
        <v>5.1970690096209857</v>
      </c>
      <c r="K94" s="43">
        <f t="shared" si="5"/>
        <v>0.16206900962098558</v>
      </c>
      <c r="L94" s="89">
        <v>10.232069009620986</v>
      </c>
      <c r="M94" s="44">
        <v>70.367000000000004</v>
      </c>
    </row>
    <row r="95" spans="1:13">
      <c r="A95" s="4" t="s">
        <v>1100</v>
      </c>
      <c r="B95" s="4">
        <v>2023</v>
      </c>
      <c r="C95" s="5">
        <v>44983</v>
      </c>
      <c r="D95" s="4" t="s">
        <v>65</v>
      </c>
      <c r="E95" s="4" t="s">
        <v>150</v>
      </c>
      <c r="F95" s="4" t="s">
        <v>151</v>
      </c>
      <c r="G95" s="11">
        <f>(C95-VLOOKUP(E95,Riders!$A$2:$E$7778,4,FALSE))/365</f>
        <v>23.63013698630137</v>
      </c>
      <c r="H95" s="4">
        <v>42</v>
      </c>
      <c r="I95" s="44">
        <v>5.0679999999999996</v>
      </c>
      <c r="J95" s="89">
        <v>5.1729467186299889</v>
      </c>
      <c r="K95" s="43">
        <f t="shared" si="5"/>
        <v>0.10494671862998928</v>
      </c>
      <c r="L95" s="89">
        <v>10.240946718629989</v>
      </c>
      <c r="M95" s="44">
        <v>70.305999999999997</v>
      </c>
    </row>
    <row r="96" spans="1:13">
      <c r="A96" s="4" t="s">
        <v>1100</v>
      </c>
      <c r="B96" s="4">
        <v>2023</v>
      </c>
      <c r="C96" s="5">
        <v>44983</v>
      </c>
      <c r="D96" s="4" t="s">
        <v>65</v>
      </c>
      <c r="E96" s="4" t="s">
        <v>110</v>
      </c>
      <c r="F96" s="4" t="s">
        <v>60</v>
      </c>
      <c r="G96" s="11">
        <f>(C96-VLOOKUP(E96,Riders!$A$2:$E$7778,4,FALSE))/365</f>
        <v>21.980821917808218</v>
      </c>
      <c r="H96" s="4">
        <v>43</v>
      </c>
      <c r="I96" s="44">
        <v>5.0510000000000002</v>
      </c>
      <c r="J96" s="89">
        <v>5.2789856527977044</v>
      </c>
      <c r="K96" s="43">
        <f t="shared" si="5"/>
        <v>0.22798565279770422</v>
      </c>
      <c r="L96" s="89">
        <v>10.329985652797705</v>
      </c>
      <c r="M96" s="44">
        <v>69.7</v>
      </c>
    </row>
    <row r="97" spans="1:13">
      <c r="A97" s="4" t="s">
        <v>1100</v>
      </c>
      <c r="B97" s="4">
        <v>2023</v>
      </c>
      <c r="C97" s="5">
        <v>44983</v>
      </c>
      <c r="D97" s="4" t="s">
        <v>65</v>
      </c>
      <c r="E97" s="4" t="s">
        <v>830</v>
      </c>
      <c r="F97" s="4" t="s">
        <v>206</v>
      </c>
      <c r="G97" s="11">
        <f>(C97-VLOOKUP(E97,Riders!$A$2:$E$7778,4,FALSE))/365</f>
        <v>20.783561643835615</v>
      </c>
      <c r="H97" s="4">
        <v>44</v>
      </c>
      <c r="I97" s="44">
        <v>5.1159999999999997</v>
      </c>
      <c r="J97" s="89">
        <f>L97-I97</f>
        <v>5.2429669807927493</v>
      </c>
      <c r="K97" s="43">
        <f t="shared" si="5"/>
        <v>0.1269669807927496</v>
      </c>
      <c r="L97" s="89">
        <f>720/M97</f>
        <v>10.358966980792749</v>
      </c>
      <c r="M97" s="44">
        <v>69.504999999999995</v>
      </c>
    </row>
    <row r="98" spans="1:13">
      <c r="A98" s="4" t="s">
        <v>1100</v>
      </c>
      <c r="B98" s="4">
        <v>2023</v>
      </c>
      <c r="C98" s="5">
        <v>44983</v>
      </c>
      <c r="D98" s="4" t="s">
        <v>65</v>
      </c>
      <c r="E98" s="4" t="s">
        <v>984</v>
      </c>
      <c r="F98" s="4" t="s">
        <v>60</v>
      </c>
      <c r="G98" s="11">
        <f>(C98-VLOOKUP(E98,Riders!$A$2:$E$7778,4,FALSE))/365</f>
        <v>20.695890410958903</v>
      </c>
      <c r="H98" s="4">
        <v>45</v>
      </c>
      <c r="I98" s="44">
        <v>5.0759999999999996</v>
      </c>
      <c r="J98" s="89">
        <f>L98-I98</f>
        <v>5.3269706260565526</v>
      </c>
      <c r="K98" s="43">
        <f t="shared" si="5"/>
        <v>0.25097062605655296</v>
      </c>
      <c r="L98" s="89">
        <f>720/M98</f>
        <v>10.402970626056552</v>
      </c>
      <c r="M98" s="44">
        <v>69.210999999999999</v>
      </c>
    </row>
    <row r="99" spans="1:13">
      <c r="A99" s="4" t="s">
        <v>1100</v>
      </c>
      <c r="B99" s="4">
        <v>2023</v>
      </c>
      <c r="C99" s="5">
        <v>44983</v>
      </c>
      <c r="D99" s="4" t="s">
        <v>65</v>
      </c>
      <c r="E99" s="4" t="s">
        <v>552</v>
      </c>
      <c r="F99" s="4" t="s">
        <v>24</v>
      </c>
      <c r="G99" s="11">
        <f>(C99-VLOOKUP(E99,Riders!$A$2:$E$7778,4,FALSE))/365</f>
        <v>20.153424657534245</v>
      </c>
      <c r="H99" s="4">
        <v>46</v>
      </c>
      <c r="I99" s="44">
        <v>5.17</v>
      </c>
      <c r="J99" s="89">
        <f>L99-I99</f>
        <v>5.3140118818801323</v>
      </c>
      <c r="K99" s="43">
        <f t="shared" si="5"/>
        <v>0.14401188188013236</v>
      </c>
      <c r="L99" s="89">
        <f>720/M99</f>
        <v>10.484011881880132</v>
      </c>
      <c r="M99" s="44">
        <v>68.676000000000002</v>
      </c>
    </row>
    <row r="100" spans="1:13">
      <c r="A100" s="4" t="s">
        <v>1100</v>
      </c>
      <c r="B100" s="4">
        <v>2023</v>
      </c>
      <c r="C100" s="5">
        <v>44983</v>
      </c>
      <c r="D100" s="4" t="s">
        <v>65</v>
      </c>
      <c r="E100" s="4" t="s">
        <v>1109</v>
      </c>
      <c r="F100" s="4" t="s">
        <v>618</v>
      </c>
      <c r="G100" s="11">
        <f>(C100-VLOOKUP(E100,Riders!$A$2:$E$7778,4,FALSE))/365</f>
        <v>22.021917808219179</v>
      </c>
      <c r="H100" s="4">
        <v>47</v>
      </c>
      <c r="I100" s="44">
        <v>5.1920000000000002</v>
      </c>
      <c r="J100" s="89">
        <f>L100-I100</f>
        <v>5.3100566527611637</v>
      </c>
      <c r="K100" s="43">
        <f t="shared" si="5"/>
        <v>0.11805665276116351</v>
      </c>
      <c r="L100" s="89">
        <f>720/M100</f>
        <v>10.502056652761164</v>
      </c>
      <c r="M100" s="44">
        <v>68.558000000000007</v>
      </c>
    </row>
    <row r="101" spans="1:13">
      <c r="A101" s="4" t="s">
        <v>1100</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 t="shared" si="5"/>
        <v>0.13097419085652895</v>
      </c>
      <c r="L101" s="89">
        <f>720/M101</f>
        <v>10.72897419085653</v>
      </c>
      <c r="M101" s="44">
        <v>67.108000000000004</v>
      </c>
    </row>
    <row r="102" spans="1:13">
      <c r="A102" s="1" t="s">
        <v>18</v>
      </c>
      <c r="B102" s="1">
        <v>2022</v>
      </c>
      <c r="C102" s="2">
        <v>44849</v>
      </c>
      <c r="D102" s="1" t="s">
        <v>19</v>
      </c>
      <c r="E102" s="1" t="s">
        <v>91</v>
      </c>
      <c r="F102" s="1" t="s">
        <v>22</v>
      </c>
      <c r="G102" s="11">
        <f>(C102-VLOOKUP(E102,Riders!$A$2:$E$7778,4,FALSE))/365</f>
        <v>25.605479452054794</v>
      </c>
      <c r="H102" s="1">
        <v>1</v>
      </c>
      <c r="I102">
        <v>4.5839999999999996</v>
      </c>
      <c r="J102">
        <v>4.6399999999999997</v>
      </c>
      <c r="K102" s="43">
        <f t="shared" si="5"/>
        <v>5.600000000000005E-2</v>
      </c>
      <c r="L102">
        <v>9.2240000000000002</v>
      </c>
      <c r="M102">
        <v>78.057000000000002</v>
      </c>
    </row>
    <row r="103" spans="1:13">
      <c r="A103" s="1" t="s">
        <v>18</v>
      </c>
      <c r="B103" s="1">
        <v>2022</v>
      </c>
      <c r="C103" s="2">
        <v>44849</v>
      </c>
      <c r="D103" s="1" t="s">
        <v>19</v>
      </c>
      <c r="E103" s="1" t="s">
        <v>100</v>
      </c>
      <c r="F103" s="1" t="s">
        <v>101</v>
      </c>
      <c r="G103" s="11">
        <f>(C103-VLOOKUP(E103,Riders!$A$2:$E$7778,4,FALSE))/365</f>
        <v>23.512328767123286</v>
      </c>
      <c r="H103" s="1">
        <v>2</v>
      </c>
      <c r="I103">
        <v>4.6470000000000002</v>
      </c>
      <c r="J103">
        <v>4.734</v>
      </c>
      <c r="K103" s="43">
        <f t="shared" si="5"/>
        <v>8.6999999999999744E-2</v>
      </c>
      <c r="L103">
        <v>9.3810000000000002</v>
      </c>
      <c r="M103">
        <v>76.751000000000005</v>
      </c>
    </row>
    <row r="104" spans="1:13">
      <c r="A104" s="1" t="s">
        <v>18</v>
      </c>
      <c r="B104" s="1">
        <v>2022</v>
      </c>
      <c r="C104" s="2">
        <v>44849</v>
      </c>
      <c r="D104" s="1" t="s">
        <v>19</v>
      </c>
      <c r="E104" s="1" t="s">
        <v>105</v>
      </c>
      <c r="F104" s="1" t="s">
        <v>101</v>
      </c>
      <c r="G104" s="11">
        <f>(C104-VLOOKUP(E104,Riders!$A$2:$E$7778,4,FALSE))/365</f>
        <v>30.161643835616438</v>
      </c>
      <c r="H104" s="1">
        <v>3</v>
      </c>
      <c r="I104">
        <v>4.6459999999999999</v>
      </c>
      <c r="J104">
        <v>4.7590000000000003</v>
      </c>
      <c r="K104" s="43">
        <f t="shared" si="5"/>
        <v>0.11300000000000043</v>
      </c>
      <c r="L104">
        <v>9.4049999999999994</v>
      </c>
      <c r="M104">
        <v>76.555000000000007</v>
      </c>
    </row>
    <row r="105" spans="1:13">
      <c r="A105" s="1" t="s">
        <v>18</v>
      </c>
      <c r="B105" s="1">
        <v>2022</v>
      </c>
      <c r="C105" s="2">
        <v>44849</v>
      </c>
      <c r="D105" s="1" t="s">
        <v>19</v>
      </c>
      <c r="E105" s="1" t="s">
        <v>201</v>
      </c>
      <c r="F105" s="1" t="s">
        <v>45</v>
      </c>
      <c r="G105" s="11">
        <f>(C105-VLOOKUP(E105,Riders!$A$2:$E$7778,4,FALSE))/365</f>
        <v>27.257534246575343</v>
      </c>
      <c r="H105" s="1">
        <v>4</v>
      </c>
      <c r="I105">
        <v>4.6980000000000004</v>
      </c>
      <c r="J105">
        <v>4.758</v>
      </c>
      <c r="K105" s="43">
        <f t="shared" si="5"/>
        <v>5.9999999999999609E-2</v>
      </c>
      <c r="L105">
        <v>9.4559999999999995</v>
      </c>
      <c r="M105">
        <v>76.141999999999996</v>
      </c>
    </row>
    <row r="106" spans="1:13">
      <c r="A106" s="1" t="s">
        <v>18</v>
      </c>
      <c r="B106" s="1">
        <v>2022</v>
      </c>
      <c r="C106" s="2">
        <v>44849</v>
      </c>
      <c r="D106" s="1" t="s">
        <v>19</v>
      </c>
      <c r="E106" s="1" t="s">
        <v>113</v>
      </c>
      <c r="F106" s="1" t="s">
        <v>101</v>
      </c>
      <c r="G106" s="11">
        <f>(C106-VLOOKUP(E106,Riders!$A$2:$E$7778,4,FALSE))/365</f>
        <v>22.67945205479452</v>
      </c>
      <c r="H106" s="1">
        <v>5</v>
      </c>
      <c r="I106">
        <v>4.726</v>
      </c>
      <c r="J106">
        <v>4.8010000000000002</v>
      </c>
      <c r="K106" s="43">
        <f t="shared" si="5"/>
        <v>7.5000000000000178E-2</v>
      </c>
      <c r="L106">
        <v>9.5269999999999992</v>
      </c>
      <c r="M106">
        <v>75.575000000000003</v>
      </c>
    </row>
    <row r="107" spans="1:13">
      <c r="A107" s="1" t="s">
        <v>18</v>
      </c>
      <c r="B107" s="1">
        <v>2022</v>
      </c>
      <c r="C107" s="2">
        <v>44849</v>
      </c>
      <c r="D107" s="1" t="s">
        <v>19</v>
      </c>
      <c r="E107" s="1" t="s">
        <v>468</v>
      </c>
      <c r="F107" s="1" t="s">
        <v>30</v>
      </c>
      <c r="G107" s="11">
        <f>(C107-VLOOKUP(E107,Riders!$A$2:$E$7778,4,FALSE))/365</f>
        <v>23.235616438356164</v>
      </c>
      <c r="H107" s="1">
        <v>6</v>
      </c>
      <c r="I107">
        <v>4.7080000000000002</v>
      </c>
      <c r="J107">
        <v>4.8230000000000004</v>
      </c>
      <c r="K107" s="43">
        <f t="shared" si="5"/>
        <v>0.11500000000000021</v>
      </c>
      <c r="L107">
        <v>9.5310000000000006</v>
      </c>
      <c r="M107">
        <v>75.543000000000006</v>
      </c>
    </row>
    <row r="108" spans="1:13">
      <c r="A108" s="1" t="s">
        <v>18</v>
      </c>
      <c r="B108" s="1">
        <v>2022</v>
      </c>
      <c r="C108" s="2">
        <v>44849</v>
      </c>
      <c r="D108" s="1" t="s">
        <v>19</v>
      </c>
      <c r="E108" s="1" t="s">
        <v>469</v>
      </c>
      <c r="F108" s="1" t="s">
        <v>26</v>
      </c>
      <c r="G108" s="11">
        <f>(C108-VLOOKUP(E108,Riders!$A$2:$E$7778,4,FALSE))/365</f>
        <v>23.726027397260275</v>
      </c>
      <c r="H108" s="1">
        <v>7</v>
      </c>
      <c r="I108">
        <v>4.7249999999999996</v>
      </c>
      <c r="J108">
        <v>4.8179999999999996</v>
      </c>
      <c r="K108" s="43">
        <f t="shared" si="5"/>
        <v>9.2999999999999972E-2</v>
      </c>
      <c r="L108">
        <v>9.5429999999999993</v>
      </c>
      <c r="M108">
        <v>75.447999999999993</v>
      </c>
    </row>
    <row r="109" spans="1:13">
      <c r="A109" s="1" t="s">
        <v>18</v>
      </c>
      <c r="B109" s="1">
        <v>2022</v>
      </c>
      <c r="C109" s="2">
        <v>44849</v>
      </c>
      <c r="D109" s="1" t="s">
        <v>19</v>
      </c>
      <c r="E109" s="1" t="s">
        <v>98</v>
      </c>
      <c r="F109" s="1" t="s">
        <v>26</v>
      </c>
      <c r="G109" s="11">
        <f>(C109-VLOOKUP(E109,Riders!$A$2:$E$7778,4,FALSE))/365</f>
        <v>25.509589041095889</v>
      </c>
      <c r="H109" s="1">
        <v>8</v>
      </c>
      <c r="I109">
        <v>4.7300000000000004</v>
      </c>
      <c r="J109">
        <v>4.8179999999999996</v>
      </c>
      <c r="K109" s="43">
        <f t="shared" si="5"/>
        <v>8.799999999999919E-2</v>
      </c>
      <c r="L109">
        <v>9.548</v>
      </c>
      <c r="M109">
        <v>75.408000000000001</v>
      </c>
    </row>
    <row r="110" spans="1:13">
      <c r="A110" s="1" t="s">
        <v>18</v>
      </c>
      <c r="B110" s="1">
        <v>2022</v>
      </c>
      <c r="C110" s="2">
        <v>44849</v>
      </c>
      <c r="D110" s="1" t="s">
        <v>19</v>
      </c>
      <c r="E110" s="1" t="s">
        <v>131</v>
      </c>
      <c r="F110" s="1" t="s">
        <v>112</v>
      </c>
      <c r="G110" s="11">
        <f>(C110-VLOOKUP(E110,Riders!$A$2:$E$7778,4,FALSE))/365</f>
        <v>23.273972602739725</v>
      </c>
      <c r="H110" s="1">
        <v>9</v>
      </c>
      <c r="I110">
        <v>4.7450000000000001</v>
      </c>
      <c r="J110">
        <v>4.8470000000000004</v>
      </c>
      <c r="K110" s="43">
        <f t="shared" ref="K110:K173" si="6">J110-I110</f>
        <v>0.10200000000000031</v>
      </c>
      <c r="L110">
        <v>9.5920000000000005</v>
      </c>
      <c r="M110">
        <v>75.063000000000002</v>
      </c>
    </row>
    <row r="111" spans="1:13">
      <c r="A111" s="1" t="s">
        <v>18</v>
      </c>
      <c r="B111" s="1">
        <v>2022</v>
      </c>
      <c r="C111" s="2">
        <v>44849</v>
      </c>
      <c r="D111" s="1" t="s">
        <v>19</v>
      </c>
      <c r="E111" s="1" t="s">
        <v>111</v>
      </c>
      <c r="F111" s="1" t="s">
        <v>112</v>
      </c>
      <c r="G111" s="11">
        <f>(C111-VLOOKUP(E111,Riders!$A$2:$E$7778,4,FALSE))/365</f>
        <v>25.495890410958904</v>
      </c>
      <c r="H111" s="1">
        <v>10</v>
      </c>
      <c r="I111">
        <v>4.7439999999999998</v>
      </c>
      <c r="J111">
        <v>4.8570000000000002</v>
      </c>
      <c r="K111" s="43">
        <f t="shared" si="6"/>
        <v>0.11300000000000043</v>
      </c>
      <c r="L111">
        <v>9.6010000000000009</v>
      </c>
      <c r="M111">
        <v>74.992000000000004</v>
      </c>
    </row>
    <row r="112" spans="1:13">
      <c r="A112" s="1" t="s">
        <v>18</v>
      </c>
      <c r="B112" s="1">
        <v>2022</v>
      </c>
      <c r="C112" s="2">
        <v>44849</v>
      </c>
      <c r="D112" s="1" t="s">
        <v>19</v>
      </c>
      <c r="E112" s="1" t="s">
        <v>95</v>
      </c>
      <c r="F112" s="1" t="s">
        <v>26</v>
      </c>
      <c r="G112" s="11">
        <f>(C112-VLOOKUP(E112,Riders!$A$2:$E$7778,4,FALSE))/365</f>
        <v>23.747945205479454</v>
      </c>
      <c r="H112" s="1">
        <v>11</v>
      </c>
      <c r="I112">
        <v>4.7309999999999999</v>
      </c>
      <c r="J112">
        <v>4.8739999999999997</v>
      </c>
      <c r="K112" s="43">
        <f t="shared" si="6"/>
        <v>0.14299999999999979</v>
      </c>
      <c r="L112">
        <v>9.6050000000000004</v>
      </c>
      <c r="M112">
        <v>74.960999999999999</v>
      </c>
    </row>
    <row r="113" spans="1:13">
      <c r="A113" s="1" t="s">
        <v>18</v>
      </c>
      <c r="B113" s="1">
        <v>2022</v>
      </c>
      <c r="C113" s="2">
        <v>44849</v>
      </c>
      <c r="D113" s="1" t="s">
        <v>19</v>
      </c>
      <c r="E113" s="1" t="s">
        <v>133</v>
      </c>
      <c r="F113" s="1" t="s">
        <v>32</v>
      </c>
      <c r="G113" s="11">
        <f>(C113-VLOOKUP(E113,Riders!$A$2:$E$7778,4,FALSE))/365</f>
        <v>23</v>
      </c>
      <c r="H113" s="1">
        <v>12</v>
      </c>
      <c r="I113">
        <v>4.7759999999999998</v>
      </c>
      <c r="J113">
        <v>4.8460000000000001</v>
      </c>
      <c r="K113" s="43">
        <f t="shared" si="6"/>
        <v>7.0000000000000284E-2</v>
      </c>
      <c r="L113">
        <v>9.6219999999999999</v>
      </c>
      <c r="M113">
        <v>74.828999999999994</v>
      </c>
    </row>
    <row r="114" spans="1:13">
      <c r="A114" s="29" t="s">
        <v>18</v>
      </c>
      <c r="B114" s="29">
        <v>2022</v>
      </c>
      <c r="C114" s="56">
        <v>44849</v>
      </c>
      <c r="D114" s="29" t="s">
        <v>19</v>
      </c>
      <c r="E114" s="42" t="s">
        <v>96</v>
      </c>
      <c r="F114" s="42" t="s">
        <v>28</v>
      </c>
      <c r="G114" s="11">
        <f>(C114-VLOOKUP(E114,Riders!$A$2:$E$7778,4,FALSE))/365</f>
        <v>30.723287671232878</v>
      </c>
      <c r="H114" s="29">
        <v>13</v>
      </c>
      <c r="I114">
        <v>4.7690000000000001</v>
      </c>
      <c r="J114">
        <v>4.8540000000000001</v>
      </c>
      <c r="K114" s="43">
        <f t="shared" si="6"/>
        <v>8.4999999999999964E-2</v>
      </c>
      <c r="L114">
        <v>9.6229999999999993</v>
      </c>
      <c r="M114">
        <v>74.820999999999998</v>
      </c>
    </row>
    <row r="115" spans="1:13">
      <c r="A115" s="29" t="s">
        <v>18</v>
      </c>
      <c r="B115" s="29">
        <v>2022</v>
      </c>
      <c r="C115" s="56">
        <v>44849</v>
      </c>
      <c r="D115" s="29" t="s">
        <v>19</v>
      </c>
      <c r="E115" s="42" t="s">
        <v>170</v>
      </c>
      <c r="F115" s="42" t="s">
        <v>81</v>
      </c>
      <c r="G115" s="11">
        <f>(C115-VLOOKUP(E115,Riders!$A$2:$E$7778,4,FALSE))/365</f>
        <v>32.30684931506849</v>
      </c>
      <c r="H115" s="29">
        <v>14</v>
      </c>
      <c r="I115">
        <v>4.7629999999999999</v>
      </c>
      <c r="J115">
        <v>4.8680000000000003</v>
      </c>
      <c r="K115" s="43">
        <f t="shared" si="6"/>
        <v>0.10500000000000043</v>
      </c>
      <c r="L115">
        <v>9.6310000000000002</v>
      </c>
      <c r="M115">
        <v>74.759</v>
      </c>
    </row>
    <row r="116" spans="1:13">
      <c r="A116" s="29" t="s">
        <v>18</v>
      </c>
      <c r="B116" s="29">
        <v>2022</v>
      </c>
      <c r="C116" s="56">
        <v>44849</v>
      </c>
      <c r="D116" s="29" t="s">
        <v>19</v>
      </c>
      <c r="E116" s="42" t="s">
        <v>42</v>
      </c>
      <c r="F116" s="42" t="s">
        <v>43</v>
      </c>
      <c r="G116" s="11">
        <f>(C116-VLOOKUP(E116,Riders!$A$2:$E$7778,4,FALSE))/365</f>
        <v>22.057534246575344</v>
      </c>
      <c r="H116" s="29">
        <v>15</v>
      </c>
      <c r="I116">
        <v>4.7859999999999996</v>
      </c>
      <c r="J116">
        <v>4.8529999999999998</v>
      </c>
      <c r="K116" s="43">
        <f t="shared" si="6"/>
        <v>6.7000000000000171E-2</v>
      </c>
      <c r="L116">
        <v>9.6389999999999993</v>
      </c>
      <c r="M116">
        <v>74.697000000000003</v>
      </c>
    </row>
    <row r="117" spans="1:13">
      <c r="A117" s="29" t="s">
        <v>18</v>
      </c>
      <c r="B117" s="29">
        <v>2022</v>
      </c>
      <c r="C117" s="56">
        <v>44849</v>
      </c>
      <c r="D117" s="29" t="s">
        <v>19</v>
      </c>
      <c r="E117" s="42" t="s">
        <v>99</v>
      </c>
      <c r="F117" s="42" t="s">
        <v>43</v>
      </c>
      <c r="G117" s="11">
        <f>(C117-VLOOKUP(E117,Riders!$A$2:$E$7778,4,FALSE))/365</f>
        <v>23.980821917808218</v>
      </c>
      <c r="H117" s="29">
        <v>16</v>
      </c>
      <c r="I117">
        <v>4.8019999999999996</v>
      </c>
      <c r="J117">
        <v>4.8410000000000002</v>
      </c>
      <c r="K117" s="43">
        <f t="shared" si="6"/>
        <v>3.900000000000059E-2</v>
      </c>
      <c r="L117">
        <v>9.6430000000000007</v>
      </c>
      <c r="M117">
        <v>74.665999999999997</v>
      </c>
    </row>
    <row r="118" spans="1:13">
      <c r="A118" s="29" t="s">
        <v>18</v>
      </c>
      <c r="B118" s="29">
        <v>2022</v>
      </c>
      <c r="C118" s="56">
        <v>44849</v>
      </c>
      <c r="D118" s="29" t="s">
        <v>19</v>
      </c>
      <c r="E118" s="42" t="s">
        <v>97</v>
      </c>
      <c r="F118" s="42" t="s">
        <v>30</v>
      </c>
      <c r="G118" s="11">
        <f>(C118-VLOOKUP(E118,Riders!$A$2:$E$7778,4,FALSE))/365</f>
        <v>28.797260273972604</v>
      </c>
      <c r="H118" s="29">
        <v>17</v>
      </c>
      <c r="I118">
        <v>4.7670000000000003</v>
      </c>
      <c r="J118">
        <v>4.9059999999999997</v>
      </c>
      <c r="K118" s="43">
        <f t="shared" si="6"/>
        <v>0.13899999999999935</v>
      </c>
      <c r="L118">
        <v>9.673</v>
      </c>
      <c r="M118">
        <v>74.433999999999997</v>
      </c>
    </row>
    <row r="119" spans="1:13">
      <c r="A119" s="29" t="s">
        <v>18</v>
      </c>
      <c r="B119" s="29">
        <v>2022</v>
      </c>
      <c r="C119" s="56">
        <v>44849</v>
      </c>
      <c r="D119" s="29" t="s">
        <v>19</v>
      </c>
      <c r="E119" s="42" t="s">
        <v>294</v>
      </c>
      <c r="F119" s="42" t="s">
        <v>22</v>
      </c>
      <c r="G119" s="11">
        <f>(C119-VLOOKUP(E119,Riders!$A$2:$E$7778,4,FALSE))/365</f>
        <v>24.857534246575341</v>
      </c>
      <c r="H119" s="29">
        <v>18</v>
      </c>
      <c r="I119">
        <v>4.7930000000000001</v>
      </c>
      <c r="J119">
        <v>4.8869999999999996</v>
      </c>
      <c r="K119" s="43">
        <f t="shared" si="6"/>
        <v>9.3999999999999417E-2</v>
      </c>
      <c r="L119">
        <v>9.68</v>
      </c>
      <c r="M119">
        <v>74.38</v>
      </c>
    </row>
    <row r="120" spans="1:13">
      <c r="A120" s="29" t="s">
        <v>18</v>
      </c>
      <c r="B120" s="29">
        <v>2022</v>
      </c>
      <c r="C120" s="56">
        <v>44849</v>
      </c>
      <c r="D120" s="29" t="s">
        <v>19</v>
      </c>
      <c r="E120" s="42" t="s">
        <v>470</v>
      </c>
      <c r="F120" s="42" t="s">
        <v>41</v>
      </c>
      <c r="G120" s="11">
        <f>(C120-VLOOKUP(E120,Riders!$A$2:$E$7778,4,FALSE))/365</f>
        <v>24.002739726027396</v>
      </c>
      <c r="H120" s="29">
        <v>19</v>
      </c>
      <c r="I120">
        <v>4.7759999999999998</v>
      </c>
      <c r="J120">
        <v>4.9050000000000002</v>
      </c>
      <c r="K120" s="43">
        <f t="shared" si="6"/>
        <v>0.12900000000000045</v>
      </c>
      <c r="L120">
        <v>9.6809999999999992</v>
      </c>
      <c r="M120">
        <v>74.372</v>
      </c>
    </row>
    <row r="121" spans="1:13">
      <c r="A121" s="29" t="s">
        <v>18</v>
      </c>
      <c r="B121" s="29">
        <v>2022</v>
      </c>
      <c r="C121" s="56">
        <v>44849</v>
      </c>
      <c r="D121" s="29" t="s">
        <v>19</v>
      </c>
      <c r="E121" s="42" t="s">
        <v>117</v>
      </c>
      <c r="F121" s="42" t="s">
        <v>22</v>
      </c>
      <c r="G121" s="11">
        <f>(C121-VLOOKUP(E121,Riders!$A$2:$E$7778,4,FALSE))/365</f>
        <v>21.586301369863012</v>
      </c>
      <c r="H121" s="29">
        <v>20</v>
      </c>
      <c r="I121">
        <v>4.7809999999999997</v>
      </c>
      <c r="J121">
        <v>4.907</v>
      </c>
      <c r="K121" s="43">
        <f t="shared" si="6"/>
        <v>0.12600000000000033</v>
      </c>
      <c r="L121">
        <v>9.6880000000000006</v>
      </c>
      <c r="M121">
        <v>74.319000000000003</v>
      </c>
    </row>
    <row r="122" spans="1:13">
      <c r="A122" s="29" t="s">
        <v>18</v>
      </c>
      <c r="B122" s="29">
        <v>2022</v>
      </c>
      <c r="C122" s="56">
        <v>44849</v>
      </c>
      <c r="D122" s="29" t="s">
        <v>19</v>
      </c>
      <c r="E122" s="42" t="s">
        <v>107</v>
      </c>
      <c r="F122" s="42" t="s">
        <v>108</v>
      </c>
      <c r="G122" s="11">
        <f>(C122-VLOOKUP(E122,Riders!$A$2:$E$7778,4,FALSE))/365</f>
        <v>29.008219178082193</v>
      </c>
      <c r="H122" s="29">
        <v>21</v>
      </c>
      <c r="I122">
        <v>4.7590000000000003</v>
      </c>
      <c r="J122">
        <v>4.9390000000000001</v>
      </c>
      <c r="K122" s="43">
        <f t="shared" si="6"/>
        <v>0.17999999999999972</v>
      </c>
      <c r="L122">
        <v>9.6980000000000004</v>
      </c>
      <c r="M122">
        <v>74.242000000000004</v>
      </c>
    </row>
    <row r="123" spans="1:13">
      <c r="A123" s="29" t="s">
        <v>18</v>
      </c>
      <c r="B123" s="29">
        <v>2022</v>
      </c>
      <c r="C123" s="56">
        <v>44849</v>
      </c>
      <c r="D123" s="29" t="s">
        <v>19</v>
      </c>
      <c r="E123" s="42" t="s">
        <v>106</v>
      </c>
      <c r="F123" s="42" t="s">
        <v>30</v>
      </c>
      <c r="G123" s="11">
        <f>(C123-VLOOKUP(E123,Riders!$A$2:$E$7778,4,FALSE))/365</f>
        <v>29.846575342465755</v>
      </c>
      <c r="H123" s="29">
        <v>22</v>
      </c>
      <c r="I123">
        <v>4.84</v>
      </c>
      <c r="J123">
        <v>4.9009999999999998</v>
      </c>
      <c r="K123" s="43">
        <f t="shared" si="6"/>
        <v>6.0999999999999943E-2</v>
      </c>
      <c r="L123">
        <v>9.7409999999999997</v>
      </c>
      <c r="M123">
        <v>73.914000000000001</v>
      </c>
    </row>
    <row r="124" spans="1:13">
      <c r="A124" s="29" t="s">
        <v>18</v>
      </c>
      <c r="B124" s="29">
        <v>2022</v>
      </c>
      <c r="C124" s="56">
        <v>44849</v>
      </c>
      <c r="D124" s="29" t="s">
        <v>19</v>
      </c>
      <c r="E124" t="s">
        <v>27</v>
      </c>
      <c r="F124" s="42" t="s">
        <v>28</v>
      </c>
      <c r="G124" s="11">
        <f>(C124-VLOOKUP(E124,Riders!$A$2:$E$7778,4,FALSE))/365</f>
        <v>26.827397260273973</v>
      </c>
      <c r="H124" s="29">
        <v>23</v>
      </c>
      <c r="I124">
        <v>4.8550000000000004</v>
      </c>
      <c r="J124">
        <v>4.9509999999999996</v>
      </c>
      <c r="K124" s="43">
        <f t="shared" si="6"/>
        <v>9.5999999999999197E-2</v>
      </c>
      <c r="L124">
        <v>9.8059999999999992</v>
      </c>
      <c r="M124">
        <v>73.424000000000007</v>
      </c>
    </row>
    <row r="125" spans="1:13">
      <c r="A125" s="29" t="s">
        <v>18</v>
      </c>
      <c r="B125" s="29">
        <v>2022</v>
      </c>
      <c r="C125" s="56">
        <v>44849</v>
      </c>
      <c r="D125" s="29" t="s">
        <v>19</v>
      </c>
      <c r="E125" s="42" t="s">
        <v>46</v>
      </c>
      <c r="F125" s="42" t="s">
        <v>32</v>
      </c>
      <c r="G125" s="11">
        <f>(C125-VLOOKUP(E125,Riders!$A$2:$E$7778,4,FALSE))/365</f>
        <v>25.87945205479452</v>
      </c>
      <c r="H125" s="29">
        <v>24</v>
      </c>
      <c r="I125">
        <v>4.851</v>
      </c>
      <c r="J125">
        <v>4.9660000000000002</v>
      </c>
      <c r="K125" s="43">
        <f t="shared" si="6"/>
        <v>0.11500000000000021</v>
      </c>
      <c r="L125">
        <v>9.8170000000000002</v>
      </c>
      <c r="M125">
        <v>73.341999999999999</v>
      </c>
    </row>
    <row r="126" spans="1:13">
      <c r="A126" s="29" t="s">
        <v>18</v>
      </c>
      <c r="B126" s="29">
        <v>2022</v>
      </c>
      <c r="C126" s="56">
        <v>44849</v>
      </c>
      <c r="D126" s="29" t="s">
        <v>19</v>
      </c>
      <c r="E126" s="42" t="s">
        <v>48</v>
      </c>
      <c r="F126" s="42" t="s">
        <v>38</v>
      </c>
      <c r="G126" s="11">
        <f>(C126-VLOOKUP(E126,Riders!$A$2:$E$7778,4,FALSE))/365</f>
        <v>21.890410958904109</v>
      </c>
      <c r="H126" s="29">
        <v>25</v>
      </c>
      <c r="I126">
        <v>4.8460000000000001</v>
      </c>
      <c r="J126">
        <v>4.9809999999999999</v>
      </c>
      <c r="K126" s="43">
        <f t="shared" si="6"/>
        <v>0.13499999999999979</v>
      </c>
      <c r="L126">
        <v>9.827</v>
      </c>
      <c r="M126">
        <v>73.268000000000001</v>
      </c>
    </row>
    <row r="127" spans="1:13">
      <c r="A127" s="29" t="s">
        <v>18</v>
      </c>
      <c r="B127" s="29">
        <v>2022</v>
      </c>
      <c r="C127" s="56">
        <v>44849</v>
      </c>
      <c r="D127" s="29" t="s">
        <v>19</v>
      </c>
      <c r="E127" s="42" t="s">
        <v>166</v>
      </c>
      <c r="F127" s="42" t="s">
        <v>45</v>
      </c>
      <c r="G127" s="11">
        <f>(C127-VLOOKUP(E127,Riders!$A$2:$E$7778,4,FALSE))/365</f>
        <v>32.789041095890411</v>
      </c>
      <c r="H127" s="29">
        <v>26</v>
      </c>
      <c r="I127">
        <v>4.8860000000000001</v>
      </c>
      <c r="J127">
        <v>4.95</v>
      </c>
      <c r="K127" s="43">
        <f t="shared" si="6"/>
        <v>6.4000000000000057E-2</v>
      </c>
      <c r="L127">
        <v>9.8360000000000003</v>
      </c>
      <c r="M127">
        <v>73.2</v>
      </c>
    </row>
    <row r="128" spans="1:13">
      <c r="A128" s="29" t="s">
        <v>18</v>
      </c>
      <c r="B128" s="29">
        <v>2022</v>
      </c>
      <c r="C128" s="56">
        <v>44849</v>
      </c>
      <c r="D128" s="29" t="s">
        <v>19</v>
      </c>
      <c r="E128" s="42" t="s">
        <v>92</v>
      </c>
      <c r="F128" s="42" t="s">
        <v>51</v>
      </c>
      <c r="G128" s="11">
        <f>(C128-VLOOKUP(E128,Riders!$A$2:$E$7778,4,FALSE))/365</f>
        <v>26.904109589041095</v>
      </c>
      <c r="H128" s="29">
        <v>27</v>
      </c>
      <c r="I128">
        <v>4.8460000000000001</v>
      </c>
      <c r="J128">
        <v>4.9939999999999998</v>
      </c>
      <c r="K128" s="43">
        <f t="shared" si="6"/>
        <v>0.14799999999999969</v>
      </c>
      <c r="L128">
        <v>9.84</v>
      </c>
      <c r="M128">
        <v>73.171000000000006</v>
      </c>
    </row>
    <row r="129" spans="1:13">
      <c r="A129" s="29" t="s">
        <v>18</v>
      </c>
      <c r="B129" s="29">
        <v>2022</v>
      </c>
      <c r="C129" s="56">
        <v>44849</v>
      </c>
      <c r="D129" s="29" t="s">
        <v>19</v>
      </c>
      <c r="E129" s="42" t="s">
        <v>35</v>
      </c>
      <c r="F129" s="42" t="s">
        <v>36</v>
      </c>
      <c r="G129" s="11">
        <f>(C129-VLOOKUP(E129,Riders!$A$2:$E$7778,4,FALSE))/365</f>
        <v>24.4</v>
      </c>
      <c r="H129" s="29">
        <v>28</v>
      </c>
      <c r="I129">
        <v>4.8849999999999998</v>
      </c>
      <c r="J129">
        <v>4.9619999999999997</v>
      </c>
      <c r="K129" s="43">
        <f t="shared" si="6"/>
        <v>7.6999999999999957E-2</v>
      </c>
      <c r="L129">
        <v>9.8469999999999995</v>
      </c>
      <c r="M129">
        <v>73.119</v>
      </c>
    </row>
    <row r="130" spans="1:13">
      <c r="A130" s="29" t="s">
        <v>18</v>
      </c>
      <c r="B130" s="29">
        <v>2022</v>
      </c>
      <c r="C130" s="56">
        <v>44849</v>
      </c>
      <c r="D130" s="29" t="s">
        <v>19</v>
      </c>
      <c r="E130" s="42" t="s">
        <v>114</v>
      </c>
      <c r="F130" s="42" t="s">
        <v>115</v>
      </c>
      <c r="G130" s="11">
        <f>(C130-VLOOKUP(E130,Riders!$A$2:$E$7778,4,FALSE))/365</f>
        <v>27.67945205479452</v>
      </c>
      <c r="H130" s="29">
        <v>29</v>
      </c>
      <c r="I130">
        <v>4.8780000000000001</v>
      </c>
      <c r="J130">
        <v>4.9889999999999999</v>
      </c>
      <c r="K130" s="43">
        <f t="shared" si="6"/>
        <v>0.11099999999999977</v>
      </c>
      <c r="L130">
        <v>9.8670000000000009</v>
      </c>
      <c r="M130">
        <v>72.971000000000004</v>
      </c>
    </row>
    <row r="131" spans="1:13">
      <c r="A131" s="29" t="s">
        <v>18</v>
      </c>
      <c r="B131" s="29">
        <v>2022</v>
      </c>
      <c r="C131" s="56">
        <v>44849</v>
      </c>
      <c r="D131" s="29" t="s">
        <v>19</v>
      </c>
      <c r="E131" s="42" t="s">
        <v>93</v>
      </c>
      <c r="F131" s="42" t="s">
        <v>94</v>
      </c>
      <c r="G131" s="11">
        <f>(C131-VLOOKUP(E131,Riders!$A$2:$E$7778,4,FALSE))/365</f>
        <v>27.802739726027397</v>
      </c>
      <c r="H131" s="29">
        <v>30</v>
      </c>
      <c r="I131">
        <v>4.875</v>
      </c>
      <c r="J131">
        <v>5.03</v>
      </c>
      <c r="K131" s="43">
        <f t="shared" si="6"/>
        <v>0.15500000000000025</v>
      </c>
      <c r="L131">
        <v>9.9049999999999994</v>
      </c>
      <c r="M131">
        <v>72.691000000000003</v>
      </c>
    </row>
    <row r="132" spans="1:13">
      <c r="A132" s="29" t="s">
        <v>18</v>
      </c>
      <c r="B132" s="29">
        <v>2022</v>
      </c>
      <c r="C132" s="56">
        <v>44849</v>
      </c>
      <c r="D132" s="29" t="s">
        <v>19</v>
      </c>
      <c r="E132" s="42" t="s">
        <v>984</v>
      </c>
      <c r="F132" s="42" t="s">
        <v>60</v>
      </c>
      <c r="G132" s="11">
        <f>(C132-VLOOKUP(E132,Riders!$A$2:$E$7778,4,FALSE))/365</f>
        <v>20.328767123287673</v>
      </c>
      <c r="H132" s="29">
        <v>31</v>
      </c>
      <c r="I132">
        <v>4.8789999999999996</v>
      </c>
      <c r="J132">
        <v>5.0309999999999997</v>
      </c>
      <c r="K132" s="43">
        <f t="shared" si="6"/>
        <v>0.15200000000000014</v>
      </c>
      <c r="L132">
        <v>9.91</v>
      </c>
      <c r="M132">
        <v>72.653999999999996</v>
      </c>
    </row>
    <row r="133" spans="1:13">
      <c r="A133" s="29" t="s">
        <v>18</v>
      </c>
      <c r="B133" s="29">
        <v>2022</v>
      </c>
      <c r="C133" s="56">
        <v>44849</v>
      </c>
      <c r="D133" s="29" t="s">
        <v>19</v>
      </c>
      <c r="E133" s="42" t="s">
        <v>56</v>
      </c>
      <c r="F133" s="42" t="s">
        <v>57</v>
      </c>
      <c r="G133" s="11">
        <f>(C133-VLOOKUP(E133,Riders!$A$2:$E$7778,4,FALSE))/365</f>
        <v>22.758904109589039</v>
      </c>
      <c r="H133" s="29">
        <v>32</v>
      </c>
      <c r="I133">
        <v>4.907</v>
      </c>
      <c r="J133">
        <v>5.0039999999999996</v>
      </c>
      <c r="K133" s="43">
        <f t="shared" si="6"/>
        <v>9.6999999999999531E-2</v>
      </c>
      <c r="L133">
        <v>9.9109999999999996</v>
      </c>
      <c r="M133">
        <v>72.647000000000006</v>
      </c>
    </row>
    <row r="134" spans="1:13">
      <c r="A134" s="29" t="s">
        <v>18</v>
      </c>
      <c r="B134" s="29">
        <v>2022</v>
      </c>
      <c r="C134" s="56">
        <v>44849</v>
      </c>
      <c r="D134" s="29" t="s">
        <v>19</v>
      </c>
      <c r="E134" s="42" t="s">
        <v>109</v>
      </c>
      <c r="F134" s="42" t="s">
        <v>57</v>
      </c>
      <c r="G134" s="11">
        <f>(C134-VLOOKUP(E134,Riders!$A$2:$E$7778,4,FALSE))/365</f>
        <v>24.517808219178082</v>
      </c>
      <c r="H134" s="29">
        <v>33</v>
      </c>
      <c r="I134">
        <v>4.9080000000000004</v>
      </c>
      <c r="J134">
        <v>5.0330000000000004</v>
      </c>
      <c r="K134" s="43">
        <f t="shared" si="6"/>
        <v>0.125</v>
      </c>
      <c r="L134">
        <v>9.9410000000000007</v>
      </c>
      <c r="M134">
        <v>72.427000000000007</v>
      </c>
    </row>
    <row r="135" spans="1:13">
      <c r="A135" s="29" t="s">
        <v>18</v>
      </c>
      <c r="B135" s="29">
        <v>2022</v>
      </c>
      <c r="C135" s="56">
        <v>44849</v>
      </c>
      <c r="D135" s="29" t="s">
        <v>19</v>
      </c>
      <c r="E135" s="42" t="s">
        <v>102</v>
      </c>
      <c r="F135" s="42" t="s">
        <v>103</v>
      </c>
      <c r="G135" s="11">
        <f>(C135-VLOOKUP(E135,Riders!$A$2:$E$7778,4,FALSE))/365</f>
        <v>28.723287671232878</v>
      </c>
      <c r="H135" s="29">
        <v>34</v>
      </c>
      <c r="I135">
        <v>4.915</v>
      </c>
      <c r="J135">
        <v>5.0970000000000004</v>
      </c>
      <c r="K135" s="43">
        <f t="shared" si="6"/>
        <v>0.18200000000000038</v>
      </c>
      <c r="L135">
        <v>10.012</v>
      </c>
      <c r="M135">
        <v>71.914000000000001</v>
      </c>
    </row>
    <row r="136" spans="1:13">
      <c r="A136" s="29" t="s">
        <v>18</v>
      </c>
      <c r="B136" s="29">
        <v>2022</v>
      </c>
      <c r="C136" s="56">
        <v>44849</v>
      </c>
      <c r="D136" s="29" t="s">
        <v>19</v>
      </c>
      <c r="E136" s="42" t="s">
        <v>61</v>
      </c>
      <c r="F136" s="42" t="s">
        <v>62</v>
      </c>
      <c r="G136" s="11">
        <f>(C136-VLOOKUP(E136,Riders!$A$2:$E$7778,4,FALSE))/365</f>
        <v>32.904109589041099</v>
      </c>
      <c r="H136" s="29">
        <v>35</v>
      </c>
      <c r="I136">
        <v>4.9710000000000001</v>
      </c>
      <c r="J136">
        <v>5.0730000000000004</v>
      </c>
      <c r="K136" s="43">
        <f t="shared" si="6"/>
        <v>0.10200000000000031</v>
      </c>
      <c r="L136">
        <v>10.044</v>
      </c>
      <c r="M136">
        <v>71.685000000000002</v>
      </c>
    </row>
    <row r="137" spans="1:13">
      <c r="A137" s="22" t="s">
        <v>138</v>
      </c>
      <c r="B137" s="22">
        <v>2022</v>
      </c>
      <c r="C137" s="87">
        <v>44752</v>
      </c>
      <c r="D137" s="22" t="s">
        <v>65</v>
      </c>
      <c r="E137" s="44" t="s">
        <v>91</v>
      </c>
      <c r="F137" s="44" t="s">
        <v>22</v>
      </c>
      <c r="G137" s="11">
        <f>(C137-VLOOKUP(E137,Riders!$A$2:$E$7778,4,FALSE))/365</f>
        <v>25.339726027397262</v>
      </c>
      <c r="H137" s="22">
        <v>1</v>
      </c>
      <c r="I137">
        <v>4.7210000000000001</v>
      </c>
      <c r="J137">
        <f t="shared" ref="J137:J173" si="7">L137-I137</f>
        <v>4.74</v>
      </c>
      <c r="K137" s="43">
        <f t="shared" si="6"/>
        <v>1.9000000000000128E-2</v>
      </c>
      <c r="L137">
        <v>9.4610000000000003</v>
      </c>
      <c r="M137">
        <f t="shared" ref="M137:M168" si="8">3.6*200/L137</f>
        <v>76.101891977592217</v>
      </c>
    </row>
    <row r="138" spans="1:13">
      <c r="A138" s="22" t="s">
        <v>138</v>
      </c>
      <c r="B138" s="22">
        <v>2022</v>
      </c>
      <c r="C138" s="87">
        <v>44752</v>
      </c>
      <c r="D138" s="22" t="s">
        <v>65</v>
      </c>
      <c r="E138" s="44" t="s">
        <v>127</v>
      </c>
      <c r="F138" s="44" t="s">
        <v>103</v>
      </c>
      <c r="G138" s="11">
        <f>(C138-VLOOKUP(E138,Riders!$A$2:$E$7778,4,FALSE))/365</f>
        <v>23.81095890410959</v>
      </c>
      <c r="H138" s="22">
        <v>2</v>
      </c>
      <c r="I138">
        <v>4.7290000000000001</v>
      </c>
      <c r="J138">
        <f t="shared" si="7"/>
        <v>4.774</v>
      </c>
      <c r="K138" s="43">
        <f t="shared" si="6"/>
        <v>4.4999999999999929E-2</v>
      </c>
      <c r="L138">
        <v>9.5030000000000001</v>
      </c>
      <c r="M138">
        <f t="shared" si="8"/>
        <v>75.765547721772066</v>
      </c>
    </row>
    <row r="139" spans="1:13">
      <c r="A139" s="22" t="s">
        <v>138</v>
      </c>
      <c r="B139" s="22">
        <v>2022</v>
      </c>
      <c r="C139" s="87">
        <v>44752</v>
      </c>
      <c r="D139" s="22" t="s">
        <v>65</v>
      </c>
      <c r="E139" s="44" t="s">
        <v>21</v>
      </c>
      <c r="F139" s="44" t="s">
        <v>22</v>
      </c>
      <c r="G139" s="11">
        <f>(C139-VLOOKUP(E139,Riders!$A$2:$E$7778,4,FALSE))/365</f>
        <v>29.336986301369862</v>
      </c>
      <c r="H139" s="22">
        <v>3</v>
      </c>
      <c r="I139">
        <v>4.8179999999999996</v>
      </c>
      <c r="J139">
        <f t="shared" si="7"/>
        <v>4.7919999999999998</v>
      </c>
      <c r="K139" s="43">
        <f t="shared" si="6"/>
        <v>-2.5999999999999801E-2</v>
      </c>
      <c r="L139">
        <v>9.61</v>
      </c>
      <c r="M139">
        <f t="shared" si="8"/>
        <v>74.921956295525504</v>
      </c>
    </row>
    <row r="140" spans="1:13">
      <c r="A140" s="22" t="s">
        <v>138</v>
      </c>
      <c r="B140" s="22">
        <v>2022</v>
      </c>
      <c r="C140" s="87">
        <v>44752</v>
      </c>
      <c r="D140" s="22" t="s">
        <v>65</v>
      </c>
      <c r="E140" s="44" t="s">
        <v>42</v>
      </c>
      <c r="F140" s="44" t="s">
        <v>43</v>
      </c>
      <c r="G140" s="11">
        <f>(C140-VLOOKUP(E140,Riders!$A$2:$E$7778,4,FALSE))/365</f>
        <v>21.791780821917808</v>
      </c>
      <c r="H140" s="22">
        <v>4</v>
      </c>
      <c r="I140">
        <v>4.83</v>
      </c>
      <c r="J140">
        <f t="shared" si="7"/>
        <v>4.8740000000000006</v>
      </c>
      <c r="K140" s="43">
        <f t="shared" si="6"/>
        <v>4.4000000000000483E-2</v>
      </c>
      <c r="L140">
        <v>9.7040000000000006</v>
      </c>
      <c r="M140">
        <f t="shared" si="8"/>
        <v>74.196207749381699</v>
      </c>
    </row>
    <row r="141" spans="1:13">
      <c r="A141" s="22" t="s">
        <v>138</v>
      </c>
      <c r="B141" s="22">
        <v>2022</v>
      </c>
      <c r="C141" s="87">
        <v>44752</v>
      </c>
      <c r="D141" s="22" t="s">
        <v>65</v>
      </c>
      <c r="E141" t="s">
        <v>27</v>
      </c>
      <c r="F141" s="44" t="s">
        <v>28</v>
      </c>
      <c r="G141" s="11">
        <f>(C141-VLOOKUP(E141,Riders!$A$2:$E$7778,4,FALSE))/365</f>
        <v>26.561643835616437</v>
      </c>
      <c r="H141" s="22">
        <v>5</v>
      </c>
      <c r="I141">
        <v>4.8490000000000002</v>
      </c>
      <c r="J141">
        <f t="shared" si="7"/>
        <v>4.9260000000000002</v>
      </c>
      <c r="K141" s="43">
        <f t="shared" si="6"/>
        <v>7.6999999999999957E-2</v>
      </c>
      <c r="L141">
        <v>9.7750000000000004</v>
      </c>
      <c r="M141">
        <f t="shared" si="8"/>
        <v>73.657289002557548</v>
      </c>
    </row>
    <row r="142" spans="1:13">
      <c r="A142" s="22" t="s">
        <v>138</v>
      </c>
      <c r="B142" s="22">
        <v>2022</v>
      </c>
      <c r="C142" s="87">
        <v>44752</v>
      </c>
      <c r="D142" s="22" t="s">
        <v>65</v>
      </c>
      <c r="E142" s="44" t="s">
        <v>107</v>
      </c>
      <c r="F142" s="44" t="s">
        <v>108</v>
      </c>
      <c r="G142" s="11">
        <f>(C142-VLOOKUP(E142,Riders!$A$2:$E$7778,4,FALSE))/365</f>
        <v>28.742465753424657</v>
      </c>
      <c r="H142" s="22">
        <v>6</v>
      </c>
      <c r="I142">
        <v>4.8550000000000004</v>
      </c>
      <c r="J142">
        <f t="shared" si="7"/>
        <v>4.9509999999999987</v>
      </c>
      <c r="K142" s="43">
        <f t="shared" si="6"/>
        <v>9.5999999999998309E-2</v>
      </c>
      <c r="L142">
        <v>9.8059999999999992</v>
      </c>
      <c r="M142">
        <f t="shared" si="8"/>
        <v>73.424434019987771</v>
      </c>
    </row>
    <row r="143" spans="1:13">
      <c r="A143" s="22" t="s">
        <v>138</v>
      </c>
      <c r="B143" s="22">
        <v>2022</v>
      </c>
      <c r="C143" s="87">
        <v>44752</v>
      </c>
      <c r="D143" s="22" t="s">
        <v>65</v>
      </c>
      <c r="E143" s="44" t="s">
        <v>104</v>
      </c>
      <c r="F143" s="44" t="s">
        <v>38</v>
      </c>
      <c r="G143" s="11">
        <f>(C143-VLOOKUP(E143,Riders!$A$2:$E$7778,4,FALSE))/365</f>
        <v>23.526027397260275</v>
      </c>
      <c r="H143" s="22">
        <v>7</v>
      </c>
      <c r="I143">
        <v>4.9249999999999998</v>
      </c>
      <c r="J143">
        <f t="shared" si="7"/>
        <v>4.8950000000000005</v>
      </c>
      <c r="K143" s="43">
        <f t="shared" si="6"/>
        <v>-2.9999999999999361E-2</v>
      </c>
      <c r="L143">
        <v>9.82</v>
      </c>
      <c r="M143">
        <f t="shared" si="8"/>
        <v>73.319755600814659</v>
      </c>
    </row>
    <row r="144" spans="1:13">
      <c r="A144" s="22" t="s">
        <v>138</v>
      </c>
      <c r="B144" s="22">
        <v>2022</v>
      </c>
      <c r="C144" s="87">
        <v>44752</v>
      </c>
      <c r="D144" s="22" t="s">
        <v>65</v>
      </c>
      <c r="E144" s="44" t="s">
        <v>25</v>
      </c>
      <c r="F144" s="44" t="s">
        <v>26</v>
      </c>
      <c r="G144" s="11">
        <f>(C144-VLOOKUP(E144,Riders!$A$2:$E$7778,4,FALSE))/365</f>
        <v>24.797260273972604</v>
      </c>
      <c r="H144" s="22">
        <v>8</v>
      </c>
      <c r="I144">
        <v>4.9109999999999996</v>
      </c>
      <c r="J144">
        <f t="shared" si="7"/>
        <v>4.9480000000000004</v>
      </c>
      <c r="K144" s="43">
        <f t="shared" si="6"/>
        <v>3.700000000000081E-2</v>
      </c>
      <c r="L144">
        <v>9.859</v>
      </c>
      <c r="M144">
        <f t="shared" si="8"/>
        <v>73.029719038442039</v>
      </c>
    </row>
    <row r="145" spans="1:13">
      <c r="A145" s="22" t="s">
        <v>138</v>
      </c>
      <c r="B145" s="22">
        <v>2022</v>
      </c>
      <c r="C145" s="87">
        <v>44752</v>
      </c>
      <c r="D145" s="22" t="s">
        <v>65</v>
      </c>
      <c r="E145" s="44" t="s">
        <v>37</v>
      </c>
      <c r="F145" s="44" t="s">
        <v>38</v>
      </c>
      <c r="G145" s="11">
        <f>(C145-VLOOKUP(E145,Riders!$A$2:$E$7778,4,FALSE))/365</f>
        <v>21.463013698630139</v>
      </c>
      <c r="H145" s="22">
        <v>9</v>
      </c>
      <c r="I145">
        <v>4.8979999999999997</v>
      </c>
      <c r="J145">
        <f t="shared" si="7"/>
        <v>4.9939999999999998</v>
      </c>
      <c r="K145" s="43">
        <f t="shared" si="6"/>
        <v>9.6000000000000085E-2</v>
      </c>
      <c r="L145">
        <v>9.8919999999999995</v>
      </c>
      <c r="M145">
        <f t="shared" si="8"/>
        <v>72.786089769510724</v>
      </c>
    </row>
    <row r="146" spans="1:13">
      <c r="A146" s="22" t="s">
        <v>138</v>
      </c>
      <c r="B146" s="22">
        <v>2022</v>
      </c>
      <c r="C146" s="87">
        <v>44752</v>
      </c>
      <c r="D146" s="22" t="s">
        <v>65</v>
      </c>
      <c r="E146" s="44" t="s">
        <v>128</v>
      </c>
      <c r="F146" s="44" t="s">
        <v>34</v>
      </c>
      <c r="G146" s="11">
        <f>(C146-VLOOKUP(E146,Riders!$A$2:$E$7778,4,FALSE))/365</f>
        <v>31.005479452054793</v>
      </c>
      <c r="H146" s="22">
        <v>10</v>
      </c>
      <c r="I146">
        <v>4.9039999999999999</v>
      </c>
      <c r="J146">
        <f t="shared" si="7"/>
        <v>4.9890000000000008</v>
      </c>
      <c r="K146" s="43">
        <f t="shared" si="6"/>
        <v>8.5000000000000853E-2</v>
      </c>
      <c r="L146">
        <v>9.8930000000000007</v>
      </c>
      <c r="M146">
        <f t="shared" si="8"/>
        <v>72.778732437076712</v>
      </c>
    </row>
    <row r="147" spans="1:13">
      <c r="A147" s="22" t="s">
        <v>138</v>
      </c>
      <c r="B147" s="22">
        <v>2022</v>
      </c>
      <c r="C147" s="87">
        <v>44752</v>
      </c>
      <c r="D147" s="22" t="s">
        <v>65</v>
      </c>
      <c r="E147" s="44" t="s">
        <v>49</v>
      </c>
      <c r="F147" s="44" t="s">
        <v>43</v>
      </c>
      <c r="G147" s="11">
        <f>(C147-VLOOKUP(E147,Riders!$A$2:$E$7778,4,FALSE))/365</f>
        <v>27.991780821917807</v>
      </c>
      <c r="H147" s="22">
        <v>11</v>
      </c>
      <c r="I147">
        <v>4.9210000000000003</v>
      </c>
      <c r="J147">
        <f t="shared" si="7"/>
        <v>5.008</v>
      </c>
      <c r="K147" s="43">
        <f t="shared" si="6"/>
        <v>8.6999999999999744E-2</v>
      </c>
      <c r="L147">
        <v>9.9290000000000003</v>
      </c>
      <c r="M147">
        <f t="shared" si="8"/>
        <v>72.514855473864429</v>
      </c>
    </row>
    <row r="148" spans="1:13">
      <c r="A148" s="22" t="s">
        <v>138</v>
      </c>
      <c r="B148" s="22">
        <v>2022</v>
      </c>
      <c r="C148" s="87">
        <v>44752</v>
      </c>
      <c r="D148" s="22" t="s">
        <v>65</v>
      </c>
      <c r="E148" s="44" t="s">
        <v>114</v>
      </c>
      <c r="F148" s="44" t="s">
        <v>115</v>
      </c>
      <c r="G148" s="11">
        <f>(C148-VLOOKUP(E148,Riders!$A$2:$E$7778,4,FALSE))/365</f>
        <v>27.413698630136988</v>
      </c>
      <c r="H148" s="22">
        <v>12</v>
      </c>
      <c r="I148">
        <v>4.9160000000000004</v>
      </c>
      <c r="J148">
        <f t="shared" si="7"/>
        <v>5.016</v>
      </c>
      <c r="K148" s="43">
        <f t="shared" si="6"/>
        <v>9.9999999999999645E-2</v>
      </c>
      <c r="L148">
        <v>9.9320000000000004</v>
      </c>
      <c r="M148">
        <f t="shared" si="8"/>
        <v>72.492952074103897</v>
      </c>
    </row>
    <row r="149" spans="1:13">
      <c r="A149" s="22" t="s">
        <v>138</v>
      </c>
      <c r="B149" s="22">
        <v>2022</v>
      </c>
      <c r="C149" s="87">
        <v>44752</v>
      </c>
      <c r="D149" s="22" t="s">
        <v>65</v>
      </c>
      <c r="E149" s="44" t="s">
        <v>56</v>
      </c>
      <c r="F149" s="44" t="s">
        <v>57</v>
      </c>
      <c r="G149" s="11">
        <f>(C149-VLOOKUP(E149,Riders!$A$2:$E$7778,4,FALSE))/365</f>
        <v>22.493150684931507</v>
      </c>
      <c r="H149" s="22">
        <v>13</v>
      </c>
      <c r="I149">
        <v>4.9550000000000001</v>
      </c>
      <c r="J149">
        <f t="shared" si="7"/>
        <v>5.0079999999999991</v>
      </c>
      <c r="K149" s="43">
        <f t="shared" si="6"/>
        <v>5.2999999999999048E-2</v>
      </c>
      <c r="L149">
        <v>9.9629999999999992</v>
      </c>
      <c r="M149">
        <f t="shared" si="8"/>
        <v>72.267389340560072</v>
      </c>
    </row>
    <row r="150" spans="1:13">
      <c r="A150" s="22" t="s">
        <v>138</v>
      </c>
      <c r="B150" s="22">
        <v>2022</v>
      </c>
      <c r="C150" s="87">
        <v>44752</v>
      </c>
      <c r="D150" s="22" t="s">
        <v>65</v>
      </c>
      <c r="E150" s="44" t="s">
        <v>48</v>
      </c>
      <c r="F150" s="44" t="s">
        <v>720</v>
      </c>
      <c r="G150" s="11">
        <f>(C150-VLOOKUP(E150,Riders!$A$2:$E$7778,4,FALSE))/365</f>
        <v>21.624657534246577</v>
      </c>
      <c r="H150" s="22">
        <v>14</v>
      </c>
      <c r="I150">
        <v>4.9370000000000003</v>
      </c>
      <c r="J150">
        <f t="shared" si="7"/>
        <v>5.0430000000000001</v>
      </c>
      <c r="K150" s="43">
        <f t="shared" si="6"/>
        <v>0.10599999999999987</v>
      </c>
      <c r="L150">
        <v>9.98</v>
      </c>
      <c r="M150">
        <f t="shared" si="8"/>
        <v>72.144288577154299</v>
      </c>
    </row>
    <row r="151" spans="1:13">
      <c r="A151" s="22" t="s">
        <v>138</v>
      </c>
      <c r="B151" s="22">
        <v>2022</v>
      </c>
      <c r="C151" s="87">
        <v>44752</v>
      </c>
      <c r="D151" s="22" t="s">
        <v>65</v>
      </c>
      <c r="E151" s="44" t="s">
        <v>135</v>
      </c>
      <c r="F151" s="44" t="s">
        <v>34</v>
      </c>
      <c r="G151" s="11">
        <f>(C151-VLOOKUP(E151,Riders!$A$2:$E$7778,4,FALSE))/365</f>
        <v>25.863013698630137</v>
      </c>
      <c r="H151" s="22">
        <v>15</v>
      </c>
      <c r="I151">
        <v>4.9800000000000004</v>
      </c>
      <c r="J151">
        <f t="shared" si="7"/>
        <v>5.0640000000000001</v>
      </c>
      <c r="K151" s="43">
        <f t="shared" si="6"/>
        <v>8.3999999999999631E-2</v>
      </c>
      <c r="L151">
        <v>10.044</v>
      </c>
      <c r="M151">
        <f t="shared" si="8"/>
        <v>71.68458781362007</v>
      </c>
    </row>
    <row r="152" spans="1:13">
      <c r="A152" s="22" t="s">
        <v>138</v>
      </c>
      <c r="B152" s="22">
        <v>2022</v>
      </c>
      <c r="C152" s="87">
        <v>44752</v>
      </c>
      <c r="D152" s="22" t="s">
        <v>65</v>
      </c>
      <c r="E152" s="44" t="s">
        <v>102</v>
      </c>
      <c r="F152" s="44" t="s">
        <v>103</v>
      </c>
      <c r="G152" s="11">
        <f>(C152-VLOOKUP(E152,Riders!$A$2:$E$7778,4,FALSE))/365</f>
        <v>28.457534246575342</v>
      </c>
      <c r="H152" s="22">
        <v>16</v>
      </c>
      <c r="I152">
        <v>4.9649999999999999</v>
      </c>
      <c r="J152">
        <f t="shared" si="7"/>
        <v>5.1029999999999998</v>
      </c>
      <c r="K152" s="43">
        <f t="shared" si="6"/>
        <v>0.1379999999999999</v>
      </c>
      <c r="L152">
        <v>10.068</v>
      </c>
      <c r="M152">
        <f t="shared" si="8"/>
        <v>71.513706793802143</v>
      </c>
    </row>
    <row r="153" spans="1:13">
      <c r="A153" s="22" t="s">
        <v>138</v>
      </c>
      <c r="B153" s="22">
        <v>2022</v>
      </c>
      <c r="C153" s="87">
        <v>44752</v>
      </c>
      <c r="D153" s="22" t="s">
        <v>65</v>
      </c>
      <c r="E153" s="44" t="s">
        <v>31</v>
      </c>
      <c r="F153" s="44" t="s">
        <v>32</v>
      </c>
      <c r="G153" s="11">
        <f>(C153-VLOOKUP(E153,Riders!$A$2:$E$7778,4,FALSE))/365</f>
        <v>20.663013698630138</v>
      </c>
      <c r="H153" s="22">
        <v>17</v>
      </c>
      <c r="I153">
        <v>5.008</v>
      </c>
      <c r="J153">
        <f t="shared" si="7"/>
        <v>5.0669999999999993</v>
      </c>
      <c r="K153" s="43">
        <f t="shared" si="6"/>
        <v>5.8999999999999275E-2</v>
      </c>
      <c r="L153">
        <v>10.074999999999999</v>
      </c>
      <c r="M153">
        <f t="shared" si="8"/>
        <v>71.464019851116632</v>
      </c>
    </row>
    <row r="154" spans="1:13">
      <c r="A154" s="4" t="s">
        <v>138</v>
      </c>
      <c r="B154" s="4">
        <v>2022</v>
      </c>
      <c r="C154" s="5">
        <v>44752</v>
      </c>
      <c r="D154" s="4" t="s">
        <v>65</v>
      </c>
      <c r="E154" s="4" t="s">
        <v>35</v>
      </c>
      <c r="F154" s="4" t="s">
        <v>36</v>
      </c>
      <c r="G154" s="11">
        <f>(C154-VLOOKUP(E154,Riders!$A$2:$E$7778,4,FALSE))/365</f>
        <v>24.134246575342466</v>
      </c>
      <c r="H154" s="4">
        <v>18</v>
      </c>
      <c r="I154">
        <v>5.0110000000000001</v>
      </c>
      <c r="J154">
        <f t="shared" si="7"/>
        <v>5.0720000000000001</v>
      </c>
      <c r="K154" s="43">
        <f t="shared" si="6"/>
        <v>6.0999999999999943E-2</v>
      </c>
      <c r="L154">
        <v>10.083</v>
      </c>
      <c r="M154">
        <f t="shared" si="8"/>
        <v>71.407319250223154</v>
      </c>
    </row>
    <row r="155" spans="1:13">
      <c r="A155" s="4" t="s">
        <v>138</v>
      </c>
      <c r="B155" s="4">
        <v>2022</v>
      </c>
      <c r="C155" s="5">
        <v>44752</v>
      </c>
      <c r="D155" s="4" t="s">
        <v>65</v>
      </c>
      <c r="E155" s="4" t="s">
        <v>142</v>
      </c>
      <c r="F155" s="4" t="s">
        <v>94</v>
      </c>
      <c r="G155" s="11">
        <f>(C155-VLOOKUP(E155,Riders!$A$2:$E$7778,4,FALSE))/365</f>
        <v>27.271232876712329</v>
      </c>
      <c r="H155" s="4">
        <v>19</v>
      </c>
      <c r="I155">
        <v>4.9909999999999997</v>
      </c>
      <c r="J155">
        <f t="shared" si="7"/>
        <v>5.0999999999999996</v>
      </c>
      <c r="K155" s="43">
        <f t="shared" si="6"/>
        <v>0.10899999999999999</v>
      </c>
      <c r="L155">
        <v>10.090999999999999</v>
      </c>
      <c r="M155">
        <f t="shared" si="8"/>
        <v>71.350708552175206</v>
      </c>
    </row>
    <row r="156" spans="1:13">
      <c r="A156" s="4" t="s">
        <v>138</v>
      </c>
      <c r="B156" s="4">
        <v>2022</v>
      </c>
      <c r="C156" s="5">
        <v>44752</v>
      </c>
      <c r="D156" s="4" t="s">
        <v>65</v>
      </c>
      <c r="E156" s="4" t="s">
        <v>143</v>
      </c>
      <c r="F156" s="4" t="s">
        <v>144</v>
      </c>
      <c r="G156" s="11">
        <f>(C156-VLOOKUP(E156,Riders!$A$2:$E$7778,4,FALSE))/365</f>
        <v>21.969863013698632</v>
      </c>
      <c r="H156" s="4">
        <v>20</v>
      </c>
      <c r="I156">
        <v>5.0049999999999999</v>
      </c>
      <c r="J156">
        <f t="shared" si="7"/>
        <v>5.096000000000001</v>
      </c>
      <c r="K156" s="43">
        <f t="shared" si="6"/>
        <v>9.100000000000108E-2</v>
      </c>
      <c r="L156">
        <v>10.101000000000001</v>
      </c>
      <c r="M156">
        <f t="shared" si="8"/>
        <v>71.280071280071269</v>
      </c>
    </row>
    <row r="157" spans="1:13">
      <c r="A157" s="4" t="s">
        <v>138</v>
      </c>
      <c r="B157" s="4">
        <v>2022</v>
      </c>
      <c r="C157" s="5">
        <v>44752</v>
      </c>
      <c r="D157" s="4" t="s">
        <v>65</v>
      </c>
      <c r="E157" s="4" t="s">
        <v>109</v>
      </c>
      <c r="F157" s="4" t="s">
        <v>57</v>
      </c>
      <c r="G157" s="11">
        <f>(C157-VLOOKUP(E157,Riders!$A$2:$E$7778,4,FALSE))/365</f>
        <v>24.252054794520546</v>
      </c>
      <c r="H157" s="4">
        <v>21</v>
      </c>
      <c r="I157">
        <v>5.0149999999999997</v>
      </c>
      <c r="J157">
        <f t="shared" si="7"/>
        <v>5.0949999999999998</v>
      </c>
      <c r="K157" s="43">
        <f t="shared" si="6"/>
        <v>8.0000000000000071E-2</v>
      </c>
      <c r="L157">
        <v>10.11</v>
      </c>
      <c r="M157">
        <f t="shared" si="8"/>
        <v>71.2166172106825</v>
      </c>
    </row>
    <row r="158" spans="1:13">
      <c r="A158" s="4" t="s">
        <v>138</v>
      </c>
      <c r="B158" s="4">
        <v>2022</v>
      </c>
      <c r="C158" s="5">
        <v>44752</v>
      </c>
      <c r="D158" s="4" t="s">
        <v>65</v>
      </c>
      <c r="E158" s="4" t="s">
        <v>231</v>
      </c>
      <c r="F158" s="4" t="s">
        <v>211</v>
      </c>
      <c r="G158" s="11">
        <f>(C158-VLOOKUP(E158,Riders!$A$2:$E$7778,4,FALSE))/365</f>
        <v>23.55890410958904</v>
      </c>
      <c r="H158" s="4">
        <v>22</v>
      </c>
      <c r="I158">
        <v>5.0170000000000003</v>
      </c>
      <c r="J158">
        <f t="shared" si="7"/>
        <v>5.1209999999999996</v>
      </c>
      <c r="K158" s="43">
        <f t="shared" si="6"/>
        <v>0.1039999999999992</v>
      </c>
      <c r="L158">
        <v>10.138</v>
      </c>
      <c r="M158">
        <f t="shared" si="8"/>
        <v>71.019925034523581</v>
      </c>
    </row>
    <row r="159" spans="1:13">
      <c r="A159" s="4" t="s">
        <v>138</v>
      </c>
      <c r="B159" s="4">
        <v>2022</v>
      </c>
      <c r="C159" s="5">
        <v>44752</v>
      </c>
      <c r="D159" s="4" t="s">
        <v>65</v>
      </c>
      <c r="E159" s="4" t="s">
        <v>157</v>
      </c>
      <c r="F159" s="4" t="s">
        <v>144</v>
      </c>
      <c r="G159" s="11">
        <f>(C159-VLOOKUP(E159,Riders!$A$2:$E$7778,4,FALSE))/365</f>
        <v>36.238356164383561</v>
      </c>
      <c r="H159" s="4">
        <v>23</v>
      </c>
      <c r="I159">
        <v>5.0609999999999999</v>
      </c>
      <c r="J159">
        <f t="shared" si="7"/>
        <v>5.1110000000000007</v>
      </c>
      <c r="K159" s="43">
        <f t="shared" si="6"/>
        <v>5.0000000000000711E-2</v>
      </c>
      <c r="L159">
        <v>10.172000000000001</v>
      </c>
      <c r="M159">
        <f t="shared" si="8"/>
        <v>70.782540306724343</v>
      </c>
    </row>
    <row r="160" spans="1:13">
      <c r="A160" s="4" t="s">
        <v>138</v>
      </c>
      <c r="B160" s="4">
        <v>2022</v>
      </c>
      <c r="C160" s="5">
        <v>44752</v>
      </c>
      <c r="D160" s="4" t="s">
        <v>65</v>
      </c>
      <c r="E160" s="4" t="s">
        <v>58</v>
      </c>
      <c r="F160" s="4" t="s">
        <v>36</v>
      </c>
      <c r="G160" s="11">
        <f>(C160-VLOOKUP(E160,Riders!$A$2:$E$7778,4,FALSE))/365</f>
        <v>28.660273972602738</v>
      </c>
      <c r="H160" s="4">
        <v>24</v>
      </c>
      <c r="I160">
        <v>5.05</v>
      </c>
      <c r="J160">
        <f t="shared" si="7"/>
        <v>5.1450000000000005</v>
      </c>
      <c r="K160" s="43">
        <f t="shared" si="6"/>
        <v>9.5000000000000639E-2</v>
      </c>
      <c r="L160">
        <v>10.195</v>
      </c>
      <c r="M160">
        <f t="shared" si="8"/>
        <v>70.62285434036292</v>
      </c>
    </row>
    <row r="161" spans="1:13">
      <c r="A161" s="4" t="s">
        <v>138</v>
      </c>
      <c r="B161" s="4">
        <v>2022</v>
      </c>
      <c r="C161" s="5">
        <v>44752</v>
      </c>
      <c r="D161" s="4" t="s">
        <v>65</v>
      </c>
      <c r="E161" s="4" t="s">
        <v>140</v>
      </c>
      <c r="F161" s="4" t="s">
        <v>141</v>
      </c>
      <c r="G161" s="11">
        <f>(C161-VLOOKUP(E161,Riders!$A$2:$E$7778,4,FALSE))/365</f>
        <v>28.512328767123286</v>
      </c>
      <c r="H161" s="4">
        <v>25</v>
      </c>
      <c r="I161">
        <v>5.0529999999999999</v>
      </c>
      <c r="J161">
        <f t="shared" si="7"/>
        <v>5.1740000000000004</v>
      </c>
      <c r="K161" s="43">
        <f t="shared" si="6"/>
        <v>0.12100000000000044</v>
      </c>
      <c r="L161">
        <v>10.227</v>
      </c>
      <c r="M161">
        <f t="shared" si="8"/>
        <v>70.401877383396894</v>
      </c>
    </row>
    <row r="162" spans="1:13">
      <c r="A162" s="4" t="s">
        <v>138</v>
      </c>
      <c r="B162" s="4">
        <v>2022</v>
      </c>
      <c r="C162" s="5">
        <v>44752</v>
      </c>
      <c r="D162" s="4" t="s">
        <v>65</v>
      </c>
      <c r="E162" s="4" t="s">
        <v>54</v>
      </c>
      <c r="F162" s="4" t="s">
        <v>55</v>
      </c>
      <c r="G162" s="11">
        <f>(C162-VLOOKUP(E162,Riders!$A$2:$E$7778,4,FALSE))/365</f>
        <v>21.761643835616439</v>
      </c>
      <c r="H162" s="4">
        <v>26</v>
      </c>
      <c r="I162">
        <v>5.0650000000000004</v>
      </c>
      <c r="J162">
        <f t="shared" si="7"/>
        <v>5.2160000000000002</v>
      </c>
      <c r="K162" s="43">
        <f t="shared" si="6"/>
        <v>0.1509999999999998</v>
      </c>
      <c r="L162">
        <v>10.281000000000001</v>
      </c>
      <c r="M162">
        <f t="shared" si="8"/>
        <v>70.032098044937257</v>
      </c>
    </row>
    <row r="163" spans="1:13">
      <c r="A163" s="4" t="s">
        <v>138</v>
      </c>
      <c r="B163" s="4">
        <v>2022</v>
      </c>
      <c r="C163" s="5">
        <v>44752</v>
      </c>
      <c r="D163" s="4" t="s">
        <v>65</v>
      </c>
      <c r="E163" s="4" t="s">
        <v>93</v>
      </c>
      <c r="F163" s="4" t="s">
        <v>94</v>
      </c>
      <c r="G163" s="11">
        <f>(C163-VLOOKUP(E163,Riders!$A$2:$E$7778,4,FALSE))/365</f>
        <v>27.536986301369861</v>
      </c>
      <c r="H163" s="4">
        <v>27</v>
      </c>
      <c r="I163">
        <v>5.0709999999999997</v>
      </c>
      <c r="J163">
        <f t="shared" si="7"/>
        <v>5.2240000000000002</v>
      </c>
      <c r="K163" s="43">
        <f t="shared" si="6"/>
        <v>0.15300000000000047</v>
      </c>
      <c r="L163">
        <v>10.295</v>
      </c>
      <c r="M163">
        <f t="shared" si="8"/>
        <v>69.936862554638168</v>
      </c>
    </row>
    <row r="164" spans="1:13">
      <c r="A164" s="4" t="s">
        <v>138</v>
      </c>
      <c r="B164" s="4">
        <v>2022</v>
      </c>
      <c r="C164" s="5">
        <v>44752</v>
      </c>
      <c r="D164" s="4" t="s">
        <v>65</v>
      </c>
      <c r="E164" s="4" t="s">
        <v>147</v>
      </c>
      <c r="F164" s="4" t="s">
        <v>55</v>
      </c>
      <c r="G164" s="11">
        <f>(C164-VLOOKUP(E164,Riders!$A$2:$E$7778,4,FALSE))/365</f>
        <v>28.076712328767123</v>
      </c>
      <c r="H164" s="4">
        <v>28</v>
      </c>
      <c r="I164">
        <v>5.0960000000000001</v>
      </c>
      <c r="J164">
        <f t="shared" si="7"/>
        <v>5.2029999999999994</v>
      </c>
      <c r="K164" s="43">
        <f t="shared" si="6"/>
        <v>0.10699999999999932</v>
      </c>
      <c r="L164">
        <v>10.298999999999999</v>
      </c>
      <c r="M164">
        <f t="shared" si="8"/>
        <v>69.90969997087096</v>
      </c>
    </row>
    <row r="165" spans="1:13">
      <c r="A165" s="4" t="s">
        <v>138</v>
      </c>
      <c r="B165" s="4">
        <v>2022</v>
      </c>
      <c r="C165" s="5">
        <v>44752</v>
      </c>
      <c r="D165" s="4" t="s">
        <v>65</v>
      </c>
      <c r="E165" s="4" t="s">
        <v>156</v>
      </c>
      <c r="F165" s="4" t="s">
        <v>141</v>
      </c>
      <c r="G165" s="11">
        <f>(C165-VLOOKUP(E165,Riders!$A$2:$E$7778,4,FALSE))/365</f>
        <v>32.350684931506848</v>
      </c>
      <c r="H165" s="4">
        <v>29</v>
      </c>
      <c r="I165">
        <v>5.1429999999999998</v>
      </c>
      <c r="J165">
        <f t="shared" si="7"/>
        <v>5.2240000000000011</v>
      </c>
      <c r="K165" s="43">
        <f t="shared" si="6"/>
        <v>8.1000000000001293E-2</v>
      </c>
      <c r="L165">
        <v>10.367000000000001</v>
      </c>
      <c r="M165">
        <f t="shared" si="8"/>
        <v>69.451143050062697</v>
      </c>
    </row>
    <row r="166" spans="1:13">
      <c r="A166" s="4" t="s">
        <v>138</v>
      </c>
      <c r="B166" s="4">
        <v>2022</v>
      </c>
      <c r="C166" s="5">
        <v>44752</v>
      </c>
      <c r="D166" s="4" t="s">
        <v>65</v>
      </c>
      <c r="E166" s="4" t="s">
        <v>158</v>
      </c>
      <c r="F166" s="4" t="s">
        <v>155</v>
      </c>
      <c r="G166" s="11">
        <f>(C166-VLOOKUP(E166,Riders!$A$2:$E$7778,4,FALSE))/365</f>
        <v>24.506849315068493</v>
      </c>
      <c r="H166" s="4">
        <v>30</v>
      </c>
      <c r="I166">
        <v>5.2</v>
      </c>
      <c r="J166">
        <f t="shared" si="7"/>
        <v>5.3259999999999996</v>
      </c>
      <c r="K166" s="43">
        <f t="shared" si="6"/>
        <v>0.12599999999999945</v>
      </c>
      <c r="L166">
        <v>10.526</v>
      </c>
      <c r="M166">
        <f t="shared" si="8"/>
        <v>68.402052061561847</v>
      </c>
    </row>
    <row r="167" spans="1:13">
      <c r="A167" s="4" t="s">
        <v>138</v>
      </c>
      <c r="B167" s="4">
        <v>2022</v>
      </c>
      <c r="C167" s="5">
        <v>44752</v>
      </c>
      <c r="D167" s="4" t="s">
        <v>65</v>
      </c>
      <c r="E167" s="4" t="s">
        <v>150</v>
      </c>
      <c r="F167" s="4" t="s">
        <v>151</v>
      </c>
      <c r="G167" s="11">
        <f>(C167-VLOOKUP(E167,Riders!$A$2:$E$7778,4,FALSE))/365</f>
        <v>22.997260273972604</v>
      </c>
      <c r="H167" s="4">
        <v>31</v>
      </c>
      <c r="I167">
        <v>5.2220000000000004</v>
      </c>
      <c r="J167">
        <f t="shared" si="7"/>
        <v>5.3090000000000002</v>
      </c>
      <c r="K167" s="43">
        <f t="shared" si="6"/>
        <v>8.6999999999999744E-2</v>
      </c>
      <c r="L167">
        <v>10.531000000000001</v>
      </c>
      <c r="M167">
        <f t="shared" si="8"/>
        <v>68.369575538885186</v>
      </c>
    </row>
    <row r="168" spans="1:13">
      <c r="A168" s="4" t="s">
        <v>138</v>
      </c>
      <c r="B168" s="4">
        <v>2022</v>
      </c>
      <c r="C168" s="5">
        <v>44752</v>
      </c>
      <c r="D168" s="4" t="s">
        <v>65</v>
      </c>
      <c r="E168" s="4" t="s">
        <v>719</v>
      </c>
      <c r="F168" s="4" t="s">
        <v>153</v>
      </c>
      <c r="G168" s="11">
        <f>(C168-VLOOKUP(E168,Riders!$A$2:$E$7778,4,FALSE))/365</f>
        <v>20.783561643835615</v>
      </c>
      <c r="H168" s="4">
        <v>32</v>
      </c>
      <c r="I168">
        <v>5.2549999999999999</v>
      </c>
      <c r="J168">
        <f t="shared" si="7"/>
        <v>5.3679999999999994</v>
      </c>
      <c r="K168" s="43">
        <f t="shared" si="6"/>
        <v>0.11299999999999955</v>
      </c>
      <c r="L168">
        <v>10.622999999999999</v>
      </c>
      <c r="M168">
        <f t="shared" si="8"/>
        <v>67.777463993222256</v>
      </c>
    </row>
    <row r="169" spans="1:13">
      <c r="A169" s="4" t="s">
        <v>138</v>
      </c>
      <c r="B169" s="4">
        <v>2022</v>
      </c>
      <c r="C169" s="5">
        <v>44752</v>
      </c>
      <c r="D169" s="4" t="s">
        <v>65</v>
      </c>
      <c r="E169" s="4" t="s">
        <v>145</v>
      </c>
      <c r="F169" s="4" t="s">
        <v>146</v>
      </c>
      <c r="G169" s="11">
        <f>(C169-VLOOKUP(E169,Riders!$A$2:$E$7778,4,FALSE))/365</f>
        <v>25.652054794520549</v>
      </c>
      <c r="H169" s="4">
        <v>33</v>
      </c>
      <c r="I169">
        <v>5.3170000000000002</v>
      </c>
      <c r="J169">
        <f t="shared" si="7"/>
        <v>5.4190000000000005</v>
      </c>
      <c r="K169" s="43">
        <f t="shared" si="6"/>
        <v>0.10200000000000031</v>
      </c>
      <c r="L169">
        <v>10.736000000000001</v>
      </c>
      <c r="M169">
        <f t="shared" ref="M169:M200" si="9">3.6*200/L169</f>
        <v>67.064083457526081</v>
      </c>
    </row>
    <row r="170" spans="1:13">
      <c r="A170" s="4" t="s">
        <v>138</v>
      </c>
      <c r="B170" s="4">
        <v>2022</v>
      </c>
      <c r="C170" s="5">
        <v>44752</v>
      </c>
      <c r="D170" s="4" t="s">
        <v>65</v>
      </c>
      <c r="E170" s="4" t="s">
        <v>154</v>
      </c>
      <c r="F170" s="4" t="s">
        <v>155</v>
      </c>
      <c r="G170" s="11">
        <f>(C170-VLOOKUP(E170,Riders!$A$2:$E$7778,4,FALSE))/365</f>
        <v>25.331506849315069</v>
      </c>
      <c r="H170" s="4">
        <v>34</v>
      </c>
      <c r="I170">
        <v>5.3029999999999999</v>
      </c>
      <c r="J170">
        <f t="shared" si="7"/>
        <v>5.4479999999999995</v>
      </c>
      <c r="K170" s="43">
        <f t="shared" si="6"/>
        <v>0.14499999999999957</v>
      </c>
      <c r="L170">
        <v>10.750999999999999</v>
      </c>
      <c r="M170">
        <f t="shared" si="9"/>
        <v>66.970514370756206</v>
      </c>
    </row>
    <row r="171" spans="1:13">
      <c r="A171" s="4" t="s">
        <v>138</v>
      </c>
      <c r="B171" s="4">
        <v>2022</v>
      </c>
      <c r="C171" s="5">
        <v>44752</v>
      </c>
      <c r="D171" s="4" t="s">
        <v>65</v>
      </c>
      <c r="E171" s="4" t="s">
        <v>148</v>
      </c>
      <c r="F171" s="4" t="s">
        <v>149</v>
      </c>
      <c r="G171" s="11">
        <f>(C171-VLOOKUP(E171,Riders!$A$2:$E$7778,4,FALSE))/365</f>
        <v>21.024657534246575</v>
      </c>
      <c r="H171" s="4">
        <v>35</v>
      </c>
      <c r="I171">
        <v>5.407</v>
      </c>
      <c r="J171">
        <f t="shared" si="7"/>
        <v>5.4260000000000002</v>
      </c>
      <c r="K171" s="43">
        <f t="shared" si="6"/>
        <v>1.9000000000000128E-2</v>
      </c>
      <c r="L171">
        <v>10.833</v>
      </c>
      <c r="M171">
        <f t="shared" si="9"/>
        <v>66.463583494876758</v>
      </c>
    </row>
    <row r="172" spans="1:13">
      <c r="A172" s="4" t="s">
        <v>138</v>
      </c>
      <c r="B172" s="4">
        <v>2022</v>
      </c>
      <c r="C172" s="5">
        <v>44752</v>
      </c>
      <c r="D172" s="4" t="s">
        <v>65</v>
      </c>
      <c r="E172" s="4" t="s">
        <v>159</v>
      </c>
      <c r="F172" s="4" t="s">
        <v>160</v>
      </c>
      <c r="G172" s="11">
        <f>(C172-VLOOKUP(E172,Riders!$A$2:$E$7778,4,FALSE))/365</f>
        <v>20.205479452054796</v>
      </c>
      <c r="H172" s="4">
        <v>36</v>
      </c>
      <c r="I172">
        <v>5.383</v>
      </c>
      <c r="J172">
        <f t="shared" si="7"/>
        <v>5.5509999999999993</v>
      </c>
      <c r="K172" s="43">
        <f t="shared" si="6"/>
        <v>0.16799999999999926</v>
      </c>
      <c r="L172">
        <v>10.933999999999999</v>
      </c>
      <c r="M172">
        <f t="shared" si="9"/>
        <v>65.849643314432058</v>
      </c>
    </row>
    <row r="173" spans="1:13">
      <c r="A173" s="4" t="s">
        <v>138</v>
      </c>
      <c r="B173" s="4">
        <v>2022</v>
      </c>
      <c r="C173" s="5">
        <v>44752</v>
      </c>
      <c r="D173" s="4" t="s">
        <v>65</v>
      </c>
      <c r="E173" s="4" t="s">
        <v>129</v>
      </c>
      <c r="F173" s="4" t="s">
        <v>130</v>
      </c>
      <c r="G173" s="11">
        <f>(C173-VLOOKUP(E173,Riders!$A$2:$E$7778,4,FALSE))/365</f>
        <v>20.336986301369862</v>
      </c>
      <c r="H173" s="4">
        <v>37</v>
      </c>
      <c r="I173">
        <v>5.7140000000000004</v>
      </c>
      <c r="J173">
        <f t="shared" si="7"/>
        <v>5.782</v>
      </c>
      <c r="K173" s="43">
        <f t="shared" si="6"/>
        <v>6.7999999999999616E-2</v>
      </c>
      <c r="L173">
        <v>11.496</v>
      </c>
      <c r="M173">
        <f t="shared" si="9"/>
        <v>62.630480167014611</v>
      </c>
    </row>
    <row r="174" spans="1:13">
      <c r="A174" s="1" t="s">
        <v>161</v>
      </c>
      <c r="B174" s="1">
        <v>2022</v>
      </c>
      <c r="C174" s="2">
        <v>44694</v>
      </c>
      <c r="D174" s="1" t="s">
        <v>65</v>
      </c>
      <c r="E174" s="1" t="s">
        <v>100</v>
      </c>
      <c r="F174" s="1" t="s">
        <v>101</v>
      </c>
      <c r="G174" s="11">
        <f>(C174-VLOOKUP(E174,Riders!$A$2:$E$7778,4,FALSE))/365</f>
        <v>23.087671232876712</v>
      </c>
      <c r="H174" s="1">
        <v>1</v>
      </c>
      <c r="I174">
        <f t="shared" ref="I174:I208" si="10">L174-J174</f>
        <v>4.7940000000000005</v>
      </c>
      <c r="J174">
        <v>4.7560000000000002</v>
      </c>
      <c r="K174" s="43">
        <f t="shared" ref="K174:K237" si="11">J174-I174</f>
        <v>-3.8000000000000256E-2</v>
      </c>
      <c r="L174">
        <v>9.5500000000000007</v>
      </c>
      <c r="M174">
        <f t="shared" si="9"/>
        <v>75.392670157068054</v>
      </c>
    </row>
    <row r="175" spans="1:13">
      <c r="A175" s="1" t="s">
        <v>161</v>
      </c>
      <c r="B175" s="1">
        <v>2022</v>
      </c>
      <c r="C175" s="2">
        <v>44694</v>
      </c>
      <c r="D175" s="1" t="s">
        <v>65</v>
      </c>
      <c r="E175" s="1" t="s">
        <v>105</v>
      </c>
      <c r="F175" s="1" t="s">
        <v>101</v>
      </c>
      <c r="G175" s="11">
        <f>(C175-VLOOKUP(E175,Riders!$A$2:$E$7778,4,FALSE))/365</f>
        <v>29.736986301369864</v>
      </c>
      <c r="H175" s="1">
        <v>2</v>
      </c>
      <c r="I175">
        <f t="shared" si="10"/>
        <v>4.8010000000000002</v>
      </c>
      <c r="J175">
        <v>4.7569999999999997</v>
      </c>
      <c r="K175" s="43">
        <f t="shared" si="11"/>
        <v>-4.4000000000000483E-2</v>
      </c>
      <c r="L175">
        <v>9.5579999999999998</v>
      </c>
      <c r="M175">
        <f t="shared" si="9"/>
        <v>75.329566854990588</v>
      </c>
    </row>
    <row r="176" spans="1:13">
      <c r="A176" s="1" t="s">
        <v>161</v>
      </c>
      <c r="B176" s="1">
        <v>2022</v>
      </c>
      <c r="C176" s="2">
        <v>44694</v>
      </c>
      <c r="D176" s="1" t="s">
        <v>65</v>
      </c>
      <c r="E176" s="1" t="s">
        <v>201</v>
      </c>
      <c r="F176" s="1" t="s">
        <v>45</v>
      </c>
      <c r="G176" s="11">
        <f>(C176-VLOOKUP(E176,Riders!$A$2:$E$7778,4,FALSE))/365</f>
        <v>26.832876712328765</v>
      </c>
      <c r="H176" s="1">
        <v>3</v>
      </c>
      <c r="I176">
        <f t="shared" si="10"/>
        <v>4.8170000000000002</v>
      </c>
      <c r="J176">
        <v>4.7699999999999996</v>
      </c>
      <c r="K176" s="43">
        <f t="shared" si="11"/>
        <v>-4.7000000000000597E-2</v>
      </c>
      <c r="L176">
        <v>9.5869999999999997</v>
      </c>
      <c r="M176">
        <f t="shared" si="9"/>
        <v>75.101700219046634</v>
      </c>
    </row>
    <row r="177" spans="1:13">
      <c r="A177" s="1" t="s">
        <v>161</v>
      </c>
      <c r="B177" s="1">
        <v>2022</v>
      </c>
      <c r="C177" s="2">
        <v>44694</v>
      </c>
      <c r="D177" s="1" t="s">
        <v>65</v>
      </c>
      <c r="E177" s="1" t="s">
        <v>111</v>
      </c>
      <c r="F177" s="1" t="s">
        <v>74</v>
      </c>
      <c r="G177" s="11">
        <f>(C177-VLOOKUP(E177,Riders!$A$2:$E$7778,4,FALSE))/365</f>
        <v>25.07123287671233</v>
      </c>
      <c r="H177" s="1">
        <v>4</v>
      </c>
      <c r="I177">
        <f t="shared" si="10"/>
        <v>4.8239999999999998</v>
      </c>
      <c r="J177">
        <v>4.7880000000000003</v>
      </c>
      <c r="K177" s="43">
        <f t="shared" si="11"/>
        <v>-3.5999999999999588E-2</v>
      </c>
      <c r="L177">
        <v>9.6120000000000001</v>
      </c>
      <c r="M177">
        <f t="shared" si="9"/>
        <v>74.906367041198507</v>
      </c>
    </row>
    <row r="178" spans="1:13">
      <c r="A178" s="1" t="s">
        <v>161</v>
      </c>
      <c r="B178" s="1">
        <v>2022</v>
      </c>
      <c r="C178" s="2">
        <v>44694</v>
      </c>
      <c r="D178" s="1" t="s">
        <v>65</v>
      </c>
      <c r="E178" s="1" t="s">
        <v>170</v>
      </c>
      <c r="F178" s="1" t="s">
        <v>81</v>
      </c>
      <c r="G178" s="11">
        <f>(C178-VLOOKUP(E178,Riders!$A$2:$E$7778,4,FALSE))/365</f>
        <v>31.882191780821916</v>
      </c>
      <c r="H178" s="1">
        <v>5</v>
      </c>
      <c r="I178">
        <f t="shared" si="10"/>
        <v>4.8629999999999995</v>
      </c>
      <c r="J178">
        <v>4.7880000000000003</v>
      </c>
      <c r="K178" s="43">
        <f t="shared" si="11"/>
        <v>-7.4999999999999289E-2</v>
      </c>
      <c r="L178">
        <v>9.6509999999999998</v>
      </c>
      <c r="M178">
        <f t="shared" si="9"/>
        <v>74.603668013677336</v>
      </c>
    </row>
    <row r="179" spans="1:13">
      <c r="A179" s="1" t="s">
        <v>161</v>
      </c>
      <c r="B179" s="1">
        <v>2022</v>
      </c>
      <c r="C179" s="2">
        <v>44694</v>
      </c>
      <c r="D179" s="1" t="s">
        <v>65</v>
      </c>
      <c r="E179" s="1" t="s">
        <v>133</v>
      </c>
      <c r="F179" s="1" t="s">
        <v>32</v>
      </c>
      <c r="G179" s="11">
        <f>(C179-VLOOKUP(E179,Riders!$A$2:$E$7778,4,FALSE))/365</f>
        <v>22.575342465753426</v>
      </c>
      <c r="H179" s="1">
        <v>6</v>
      </c>
      <c r="I179">
        <f t="shared" si="10"/>
        <v>4.87</v>
      </c>
      <c r="J179">
        <v>4.8029999999999999</v>
      </c>
      <c r="K179" s="43">
        <f t="shared" si="11"/>
        <v>-6.7000000000000171E-2</v>
      </c>
      <c r="L179">
        <v>9.673</v>
      </c>
      <c r="M179">
        <f t="shared" si="9"/>
        <v>74.433991522795409</v>
      </c>
    </row>
    <row r="180" spans="1:13">
      <c r="A180" s="1" t="s">
        <v>161</v>
      </c>
      <c r="B180" s="1">
        <v>2022</v>
      </c>
      <c r="C180" s="2">
        <v>44694</v>
      </c>
      <c r="D180" s="1" t="s">
        <v>65</v>
      </c>
      <c r="E180" s="1" t="s">
        <v>46</v>
      </c>
      <c r="F180" s="1" t="s">
        <v>32</v>
      </c>
      <c r="G180" s="11">
        <f>(C180-VLOOKUP(E180,Riders!$A$2:$E$7778,4,FALSE))/365</f>
        <v>25.454794520547946</v>
      </c>
      <c r="H180" s="1">
        <v>7</v>
      </c>
      <c r="I180">
        <f t="shared" si="10"/>
        <v>4.8740000000000006</v>
      </c>
      <c r="J180">
        <v>4.843</v>
      </c>
      <c r="K180" s="43">
        <f t="shared" si="11"/>
        <v>-3.1000000000000583E-2</v>
      </c>
      <c r="L180">
        <v>9.7170000000000005</v>
      </c>
      <c r="M180">
        <f t="shared" si="9"/>
        <v>74.096943501080574</v>
      </c>
    </row>
    <row r="181" spans="1:13">
      <c r="A181" s="1" t="s">
        <v>161</v>
      </c>
      <c r="B181" s="1">
        <v>2022</v>
      </c>
      <c r="C181" s="2">
        <v>44694</v>
      </c>
      <c r="D181" s="1" t="s">
        <v>65</v>
      </c>
      <c r="E181" s="1" t="s">
        <v>124</v>
      </c>
      <c r="F181" s="1" t="s">
        <v>74</v>
      </c>
      <c r="G181" s="11">
        <f>(C181-VLOOKUP(E181,Riders!$A$2:$E$7778,4,FALSE))/365</f>
        <v>25.257534246575343</v>
      </c>
      <c r="H181" s="1">
        <v>8</v>
      </c>
      <c r="I181">
        <f t="shared" si="10"/>
        <v>4.9260000000000002</v>
      </c>
      <c r="J181">
        <v>4.827</v>
      </c>
      <c r="K181" s="43">
        <f t="shared" si="11"/>
        <v>-9.9000000000000199E-2</v>
      </c>
      <c r="L181">
        <v>9.7530000000000001</v>
      </c>
      <c r="M181">
        <f t="shared" si="9"/>
        <v>73.82343894186404</v>
      </c>
    </row>
    <row r="182" spans="1:13">
      <c r="A182" s="1" t="s">
        <v>161</v>
      </c>
      <c r="B182" s="1">
        <v>2022</v>
      </c>
      <c r="C182" s="2">
        <v>44694</v>
      </c>
      <c r="D182" s="1" t="s">
        <v>65</v>
      </c>
      <c r="E182" s="1" t="s">
        <v>294</v>
      </c>
      <c r="F182" s="1" t="s">
        <v>227</v>
      </c>
      <c r="G182" s="11">
        <f>(C182-VLOOKUP(E182,Riders!$A$2:$E$7778,4,FALSE))/365</f>
        <v>24.432876712328767</v>
      </c>
      <c r="H182" s="1">
        <v>9</v>
      </c>
      <c r="I182">
        <f t="shared" si="10"/>
        <v>4.907</v>
      </c>
      <c r="J182">
        <v>4.8550000000000004</v>
      </c>
      <c r="K182" s="43">
        <f t="shared" si="11"/>
        <v>-5.1999999999999602E-2</v>
      </c>
      <c r="L182">
        <v>9.7620000000000005</v>
      </c>
      <c r="M182">
        <f t="shared" si="9"/>
        <v>73.755377996312234</v>
      </c>
    </row>
    <row r="183" spans="1:13">
      <c r="A183" s="1" t="s">
        <v>161</v>
      </c>
      <c r="B183" s="1">
        <v>2022</v>
      </c>
      <c r="C183" s="2">
        <v>44694</v>
      </c>
      <c r="D183" s="1" t="s">
        <v>65</v>
      </c>
      <c r="E183" s="1" t="s">
        <v>21</v>
      </c>
      <c r="F183" s="1" t="s">
        <v>22</v>
      </c>
      <c r="G183" s="11">
        <f>(C183-VLOOKUP(E183,Riders!$A$2:$E$7778,4,FALSE))/365</f>
        <v>29.17808219178082</v>
      </c>
      <c r="H183" s="1">
        <v>10</v>
      </c>
      <c r="I183">
        <f t="shared" si="10"/>
        <v>4.9009999999999998</v>
      </c>
      <c r="J183">
        <v>4.8620000000000001</v>
      </c>
      <c r="K183" s="43">
        <f t="shared" si="11"/>
        <v>-3.8999999999999702E-2</v>
      </c>
      <c r="L183">
        <v>9.7629999999999999</v>
      </c>
      <c r="M183">
        <f t="shared" si="9"/>
        <v>73.747823414933933</v>
      </c>
    </row>
    <row r="184" spans="1:13">
      <c r="A184" s="1" t="s">
        <v>161</v>
      </c>
      <c r="B184" s="1">
        <v>2022</v>
      </c>
      <c r="C184" s="2">
        <v>44694</v>
      </c>
      <c r="D184" s="1" t="s">
        <v>65</v>
      </c>
      <c r="E184" s="1" t="s">
        <v>106</v>
      </c>
      <c r="F184" s="1" t="s">
        <v>167</v>
      </c>
      <c r="G184" s="11">
        <f>(C184-VLOOKUP(E184,Riders!$A$2:$E$7778,4,FALSE))/365</f>
        <v>29.421917808219177</v>
      </c>
      <c r="H184" s="1">
        <v>11</v>
      </c>
      <c r="I184">
        <f t="shared" si="10"/>
        <v>4.9050000000000002</v>
      </c>
      <c r="J184">
        <v>4.8579999999999997</v>
      </c>
      <c r="K184" s="43">
        <f t="shared" si="11"/>
        <v>-4.7000000000000597E-2</v>
      </c>
      <c r="L184">
        <v>9.7629999999999999</v>
      </c>
      <c r="M184">
        <f t="shared" si="9"/>
        <v>73.747823414933933</v>
      </c>
    </row>
    <row r="185" spans="1:13">
      <c r="A185" s="1" t="s">
        <v>161</v>
      </c>
      <c r="B185" s="1">
        <v>2022</v>
      </c>
      <c r="C185" s="2">
        <v>44694</v>
      </c>
      <c r="D185" s="1" t="s">
        <v>65</v>
      </c>
      <c r="E185" s="1" t="s">
        <v>29</v>
      </c>
      <c r="F185" s="1" t="s">
        <v>30</v>
      </c>
      <c r="G185" s="11">
        <f>(C185-VLOOKUP(E185,Riders!$A$2:$E$7778,4,FALSE))/365</f>
        <v>26.219178082191782</v>
      </c>
      <c r="H185" s="1">
        <v>12</v>
      </c>
      <c r="I185">
        <f t="shared" si="10"/>
        <v>4.9160000000000004</v>
      </c>
      <c r="J185">
        <v>4.8499999999999996</v>
      </c>
      <c r="K185" s="43">
        <f t="shared" si="11"/>
        <v>-6.6000000000000725E-2</v>
      </c>
      <c r="L185">
        <v>9.766</v>
      </c>
      <c r="M185">
        <f t="shared" si="9"/>
        <v>73.725168953512181</v>
      </c>
    </row>
    <row r="186" spans="1:13">
      <c r="A186" s="1" t="s">
        <v>161</v>
      </c>
      <c r="B186" s="1">
        <v>2022</v>
      </c>
      <c r="C186" s="2">
        <v>44694</v>
      </c>
      <c r="D186" s="1" t="s">
        <v>65</v>
      </c>
      <c r="E186" s="1" t="s">
        <v>672</v>
      </c>
      <c r="F186" s="1" t="s">
        <v>38</v>
      </c>
      <c r="G186" s="11">
        <f>(C186-VLOOKUP(E186,Riders!$A$2:$E$7778,4,FALSE))/365</f>
        <v>24.175342465753424</v>
      </c>
      <c r="H186" s="1">
        <v>13</v>
      </c>
      <c r="I186">
        <f t="shared" si="10"/>
        <v>4.9259999999999993</v>
      </c>
      <c r="J186">
        <v>4.87</v>
      </c>
      <c r="K186" s="43">
        <f t="shared" si="11"/>
        <v>-5.5999999999999162E-2</v>
      </c>
      <c r="L186">
        <v>9.7959999999999994</v>
      </c>
      <c r="M186">
        <f t="shared" si="9"/>
        <v>73.499387505104124</v>
      </c>
    </row>
    <row r="187" spans="1:13">
      <c r="A187" s="1" t="s">
        <v>161</v>
      </c>
      <c r="B187" s="1">
        <v>2022</v>
      </c>
      <c r="C187" s="2">
        <v>44694</v>
      </c>
      <c r="D187" s="1" t="s">
        <v>65</v>
      </c>
      <c r="E187" s="1" t="s">
        <v>142</v>
      </c>
      <c r="F187" s="1" t="s">
        <v>94</v>
      </c>
      <c r="G187" s="11">
        <f>(C187-VLOOKUP(E187,Riders!$A$2:$E$7778,4,FALSE))/365</f>
        <v>27.112328767123287</v>
      </c>
      <c r="H187" s="1">
        <v>14</v>
      </c>
      <c r="I187">
        <f t="shared" si="10"/>
        <v>4.95</v>
      </c>
      <c r="J187">
        <v>4.8760000000000003</v>
      </c>
      <c r="K187" s="43">
        <f t="shared" si="11"/>
        <v>-7.3999999999999844E-2</v>
      </c>
      <c r="L187">
        <v>9.8260000000000005</v>
      </c>
      <c r="M187">
        <f t="shared" si="9"/>
        <v>73.274984734378179</v>
      </c>
    </row>
    <row r="188" spans="1:13">
      <c r="A188" s="1" t="s">
        <v>161</v>
      </c>
      <c r="B188" s="1">
        <v>2022</v>
      </c>
      <c r="C188" s="2">
        <v>44694</v>
      </c>
      <c r="D188" s="1" t="s">
        <v>65</v>
      </c>
      <c r="E188" s="1" t="s">
        <v>99</v>
      </c>
      <c r="F188" s="1" t="s">
        <v>43</v>
      </c>
      <c r="G188" s="11">
        <f>(C188-VLOOKUP(E188,Riders!$A$2:$E$7778,4,FALSE))/365</f>
        <v>23.556164383561644</v>
      </c>
      <c r="H188" s="1">
        <v>15</v>
      </c>
      <c r="I188">
        <f t="shared" si="10"/>
        <v>4.923</v>
      </c>
      <c r="J188">
        <v>4.9109999999999996</v>
      </c>
      <c r="K188" s="43">
        <f t="shared" si="11"/>
        <v>-1.2000000000000455E-2</v>
      </c>
      <c r="L188">
        <v>9.8339999999999996</v>
      </c>
      <c r="M188">
        <f t="shared" si="9"/>
        <v>73.215375228798052</v>
      </c>
    </row>
    <row r="189" spans="1:13">
      <c r="A189" s="1" t="s">
        <v>161</v>
      </c>
      <c r="B189" s="1">
        <v>2022</v>
      </c>
      <c r="C189" s="2">
        <v>44694</v>
      </c>
      <c r="D189" s="1" t="s">
        <v>65</v>
      </c>
      <c r="E189" s="1" t="s">
        <v>96</v>
      </c>
      <c r="F189" s="1" t="s">
        <v>28</v>
      </c>
      <c r="G189" s="11">
        <f>(C189-VLOOKUP(E189,Riders!$A$2:$E$7778,4,FALSE))/365</f>
        <v>30.298630136986301</v>
      </c>
      <c r="H189" s="1">
        <v>16</v>
      </c>
      <c r="I189">
        <f t="shared" si="10"/>
        <v>4.9430000000000005</v>
      </c>
      <c r="J189">
        <v>4.899</v>
      </c>
      <c r="K189" s="43">
        <f t="shared" si="11"/>
        <v>-4.4000000000000483E-2</v>
      </c>
      <c r="L189">
        <v>9.8420000000000005</v>
      </c>
      <c r="M189">
        <f t="shared" si="9"/>
        <v>73.155862629546831</v>
      </c>
    </row>
    <row r="190" spans="1:13">
      <c r="A190" s="1" t="s">
        <v>161</v>
      </c>
      <c r="B190" s="1">
        <v>2022</v>
      </c>
      <c r="C190" s="2">
        <v>44694</v>
      </c>
      <c r="D190" s="1" t="s">
        <v>65</v>
      </c>
      <c r="E190" s="1" t="s">
        <v>171</v>
      </c>
      <c r="F190" s="1" t="s">
        <v>41</v>
      </c>
      <c r="G190" s="11">
        <f>(C190-VLOOKUP(E190,Riders!$A$2:$E$7778,4,FALSE))/365</f>
        <v>23.578082191780823</v>
      </c>
      <c r="H190" s="1">
        <v>17</v>
      </c>
      <c r="I190">
        <f t="shared" si="10"/>
        <v>4.9639999999999995</v>
      </c>
      <c r="J190">
        <v>4.88</v>
      </c>
      <c r="K190" s="43">
        <f t="shared" si="11"/>
        <v>-8.3999999999999631E-2</v>
      </c>
      <c r="L190">
        <v>9.8439999999999994</v>
      </c>
      <c r="M190">
        <f t="shared" si="9"/>
        <v>73.140999593661121</v>
      </c>
    </row>
    <row r="191" spans="1:13">
      <c r="A191" s="1" t="s">
        <v>161</v>
      </c>
      <c r="B191" s="1">
        <v>2022</v>
      </c>
      <c r="C191" s="2">
        <v>44694</v>
      </c>
      <c r="D191" s="1" t="s">
        <v>65</v>
      </c>
      <c r="E191" s="1" t="s">
        <v>536</v>
      </c>
      <c r="F191" s="1" t="s">
        <v>227</v>
      </c>
      <c r="G191" s="11">
        <f>(C191-VLOOKUP(E191,Riders!$A$2:$E$7778,4,FALSE))/365</f>
        <v>21.161643835616438</v>
      </c>
      <c r="H191" s="1">
        <v>18</v>
      </c>
      <c r="I191">
        <f t="shared" si="10"/>
        <v>4.9899999999999993</v>
      </c>
      <c r="J191">
        <v>4.88</v>
      </c>
      <c r="K191" s="43">
        <f t="shared" si="11"/>
        <v>-0.10999999999999943</v>
      </c>
      <c r="L191">
        <v>9.8699999999999992</v>
      </c>
      <c r="M191">
        <f t="shared" si="9"/>
        <v>72.948328267477208</v>
      </c>
    </row>
    <row r="192" spans="1:13">
      <c r="A192" s="1" t="s">
        <v>161</v>
      </c>
      <c r="B192" s="1">
        <v>2022</v>
      </c>
      <c r="C192" s="2">
        <v>44694</v>
      </c>
      <c r="D192" s="1" t="s">
        <v>65</v>
      </c>
      <c r="E192" s="1" t="s">
        <v>131</v>
      </c>
      <c r="F192" s="1" t="s">
        <v>112</v>
      </c>
      <c r="G192" s="11">
        <f>(C192-VLOOKUP(E192,Riders!$A$2:$E$7778,4,FALSE))/365</f>
        <v>22.849315068493151</v>
      </c>
      <c r="H192" s="1">
        <v>19</v>
      </c>
      <c r="I192">
        <f t="shared" si="10"/>
        <v>4.9880000000000004</v>
      </c>
      <c r="J192">
        <v>4.8869999999999996</v>
      </c>
      <c r="K192" s="43">
        <f t="shared" si="11"/>
        <v>-0.10100000000000087</v>
      </c>
      <c r="L192">
        <v>9.875</v>
      </c>
      <c r="M192">
        <f t="shared" si="9"/>
        <v>72.911392405063296</v>
      </c>
    </row>
    <row r="193" spans="1:13">
      <c r="A193" s="1" t="s">
        <v>161</v>
      </c>
      <c r="B193" s="1">
        <v>2022</v>
      </c>
      <c r="C193" s="2">
        <v>44694</v>
      </c>
      <c r="D193" s="1" t="s">
        <v>65</v>
      </c>
      <c r="E193" s="1" t="s">
        <v>104</v>
      </c>
      <c r="F193" s="1" t="s">
        <v>38</v>
      </c>
      <c r="G193" s="11">
        <f>(C193-VLOOKUP(E193,Riders!$A$2:$E$7778,4,FALSE))/365</f>
        <v>23.367123287671234</v>
      </c>
      <c r="H193" s="1">
        <v>20</v>
      </c>
      <c r="I193">
        <f t="shared" si="10"/>
        <v>4.9459999999999997</v>
      </c>
      <c r="J193">
        <v>4.9390000000000001</v>
      </c>
      <c r="K193" s="43">
        <f t="shared" si="11"/>
        <v>-6.9999999999996732E-3</v>
      </c>
      <c r="L193">
        <v>9.8849999999999998</v>
      </c>
      <c r="M193">
        <f t="shared" si="9"/>
        <v>72.837632776934754</v>
      </c>
    </row>
    <row r="194" spans="1:13">
      <c r="A194" s="1" t="s">
        <v>161</v>
      </c>
      <c r="B194" s="1">
        <v>2022</v>
      </c>
      <c r="C194" s="2">
        <v>44694</v>
      </c>
      <c r="D194" s="1" t="s">
        <v>65</v>
      </c>
      <c r="E194" s="1" t="s">
        <v>97</v>
      </c>
      <c r="F194" s="1" t="s">
        <v>167</v>
      </c>
      <c r="G194" s="11">
        <f>(C194-VLOOKUP(E194,Riders!$A$2:$E$7778,4,FALSE))/365</f>
        <v>28.372602739726027</v>
      </c>
      <c r="H194" s="1">
        <v>21</v>
      </c>
      <c r="I194">
        <f t="shared" si="10"/>
        <v>5.0129999999999999</v>
      </c>
      <c r="J194">
        <v>4.8819999999999997</v>
      </c>
      <c r="K194" s="43">
        <f t="shared" si="11"/>
        <v>-0.13100000000000023</v>
      </c>
      <c r="L194">
        <v>9.8949999999999996</v>
      </c>
      <c r="M194">
        <f t="shared" si="9"/>
        <v>72.764022233451243</v>
      </c>
    </row>
    <row r="195" spans="1:13">
      <c r="A195" s="1" t="s">
        <v>161</v>
      </c>
      <c r="B195" s="1">
        <v>2022</v>
      </c>
      <c r="C195" s="2">
        <v>44694</v>
      </c>
      <c r="D195" s="1" t="s">
        <v>65</v>
      </c>
      <c r="E195" s="1" t="s">
        <v>172</v>
      </c>
      <c r="F195" s="1" t="s">
        <v>45</v>
      </c>
      <c r="G195" s="11">
        <f>(C195-VLOOKUP(E195,Riders!$A$2:$E$7778,4,FALSE))/365</f>
        <v>22.717808219178082</v>
      </c>
      <c r="H195" s="1">
        <v>22</v>
      </c>
      <c r="I195">
        <f t="shared" si="10"/>
        <v>5.0089999999999995</v>
      </c>
      <c r="J195">
        <v>4.9340000000000002</v>
      </c>
      <c r="K195" s="43">
        <f t="shared" si="11"/>
        <v>-7.4999999999999289E-2</v>
      </c>
      <c r="L195">
        <v>9.9429999999999996</v>
      </c>
      <c r="M195">
        <f t="shared" si="9"/>
        <v>72.412752690334912</v>
      </c>
    </row>
    <row r="196" spans="1:13">
      <c r="A196" s="1" t="s">
        <v>161</v>
      </c>
      <c r="B196" s="1">
        <v>2022</v>
      </c>
      <c r="C196" s="2">
        <v>44694</v>
      </c>
      <c r="D196" s="1" t="s">
        <v>65</v>
      </c>
      <c r="E196" s="1" t="s">
        <v>49</v>
      </c>
      <c r="F196" s="1" t="s">
        <v>43</v>
      </c>
      <c r="G196" s="11">
        <f>(C196-VLOOKUP(E196,Riders!$A$2:$E$7778,4,FALSE))/365</f>
        <v>27.832876712328765</v>
      </c>
      <c r="H196" s="1">
        <v>23</v>
      </c>
      <c r="I196">
        <f t="shared" si="10"/>
        <v>5.0199999999999996</v>
      </c>
      <c r="J196">
        <v>4.9290000000000003</v>
      </c>
      <c r="K196" s="43">
        <f t="shared" si="11"/>
        <v>-9.0999999999999304E-2</v>
      </c>
      <c r="L196">
        <v>9.9489999999999998</v>
      </c>
      <c r="M196">
        <f t="shared" si="9"/>
        <v>72.369082319831136</v>
      </c>
    </row>
    <row r="197" spans="1:13">
      <c r="A197" s="1" t="s">
        <v>161</v>
      </c>
      <c r="B197" s="1">
        <v>2022</v>
      </c>
      <c r="C197" s="2">
        <v>44694</v>
      </c>
      <c r="D197" s="1" t="s">
        <v>65</v>
      </c>
      <c r="E197" s="1" t="s">
        <v>35</v>
      </c>
      <c r="F197" s="1" t="s">
        <v>36</v>
      </c>
      <c r="G197" s="11">
        <f>(C197-VLOOKUP(E197,Riders!$A$2:$E$7778,4,FALSE))/365</f>
        <v>23.975342465753425</v>
      </c>
      <c r="H197" s="1">
        <v>24</v>
      </c>
      <c r="I197">
        <f t="shared" si="10"/>
        <v>5.0429999999999993</v>
      </c>
      <c r="J197">
        <v>5</v>
      </c>
      <c r="K197" s="43">
        <f t="shared" si="11"/>
        <v>-4.2999999999999261E-2</v>
      </c>
      <c r="L197">
        <v>10.042999999999999</v>
      </c>
      <c r="M197">
        <f t="shared" si="9"/>
        <v>71.691725580005979</v>
      </c>
    </row>
    <row r="198" spans="1:13">
      <c r="A198" s="1" t="s">
        <v>161</v>
      </c>
      <c r="B198" s="1">
        <v>2022</v>
      </c>
      <c r="C198" s="2">
        <v>44694</v>
      </c>
      <c r="D198" s="1" t="s">
        <v>65</v>
      </c>
      <c r="E198" s="1" t="s">
        <v>739</v>
      </c>
      <c r="F198" s="1" t="s">
        <v>41</v>
      </c>
      <c r="G198" s="11">
        <f>(C198-VLOOKUP(E198,Riders!$A$2:$E$7778,4,FALSE))/365</f>
        <v>28.802739726027397</v>
      </c>
      <c r="H198" s="1">
        <v>25</v>
      </c>
      <c r="I198">
        <f t="shared" si="10"/>
        <v>5.1319999999999997</v>
      </c>
      <c r="J198">
        <v>5.0060000000000002</v>
      </c>
      <c r="K198" s="43">
        <f t="shared" si="11"/>
        <v>-0.12599999999999945</v>
      </c>
      <c r="L198">
        <v>10.138</v>
      </c>
      <c r="M198">
        <f t="shared" si="9"/>
        <v>71.019925034523581</v>
      </c>
    </row>
    <row r="199" spans="1:13">
      <c r="A199" s="1" t="s">
        <v>161</v>
      </c>
      <c r="B199" s="1">
        <v>2022</v>
      </c>
      <c r="C199" s="2">
        <v>44694</v>
      </c>
      <c r="D199" s="1" t="s">
        <v>65</v>
      </c>
      <c r="E199" s="1" t="s">
        <v>173</v>
      </c>
      <c r="F199" s="1" t="s">
        <v>36</v>
      </c>
      <c r="G199" s="11">
        <f>(C199-VLOOKUP(E199,Riders!$A$2:$E$7778,4,FALSE))/365</f>
        <v>32.010958904109586</v>
      </c>
      <c r="H199" s="1">
        <v>26</v>
      </c>
      <c r="I199">
        <f t="shared" si="10"/>
        <v>5.0970000000000004</v>
      </c>
      <c r="J199">
        <v>5.0430000000000001</v>
      </c>
      <c r="K199" s="43">
        <f t="shared" si="11"/>
        <v>-5.400000000000027E-2</v>
      </c>
      <c r="L199">
        <v>10.14</v>
      </c>
      <c r="M199">
        <f t="shared" si="9"/>
        <v>71.005917159763314</v>
      </c>
    </row>
    <row r="200" spans="1:13">
      <c r="A200" s="1" t="s">
        <v>161</v>
      </c>
      <c r="B200" s="1">
        <v>2022</v>
      </c>
      <c r="C200" s="2">
        <v>44694</v>
      </c>
      <c r="D200" s="1" t="s">
        <v>65</v>
      </c>
      <c r="E200" s="1" t="s">
        <v>102</v>
      </c>
      <c r="F200" s="1" t="s">
        <v>103</v>
      </c>
      <c r="G200" s="11">
        <f>(C200-VLOOKUP(E200,Riders!$A$2:$E$7778,4,FALSE))/365</f>
        <v>28.298630136986301</v>
      </c>
      <c r="H200" s="1">
        <v>27</v>
      </c>
      <c r="I200">
        <f t="shared" si="10"/>
        <v>5.1589999999999998</v>
      </c>
      <c r="J200">
        <v>4.9889999999999999</v>
      </c>
      <c r="K200" s="43">
        <f t="shared" si="11"/>
        <v>-0.16999999999999993</v>
      </c>
      <c r="L200">
        <v>10.148</v>
      </c>
      <c r="M200">
        <f t="shared" si="9"/>
        <v>70.949940875049279</v>
      </c>
    </row>
    <row r="201" spans="1:13">
      <c r="A201" s="1" t="s">
        <v>161</v>
      </c>
      <c r="B201" s="1">
        <v>2022</v>
      </c>
      <c r="C201" s="2">
        <v>44694</v>
      </c>
      <c r="D201" s="1" t="s">
        <v>65</v>
      </c>
      <c r="E201" s="1" t="s">
        <v>61</v>
      </c>
      <c r="F201" s="1" t="s">
        <v>62</v>
      </c>
      <c r="G201" s="11">
        <f>(C201-VLOOKUP(E201,Riders!$A$2:$E$7778,4,FALSE))/365</f>
        <v>32.479452054794521</v>
      </c>
      <c r="H201" s="1">
        <v>28</v>
      </c>
      <c r="I201">
        <f t="shared" si="10"/>
        <v>5.1049999999999995</v>
      </c>
      <c r="J201">
        <v>5.0659999999999998</v>
      </c>
      <c r="K201" s="43">
        <f t="shared" si="11"/>
        <v>-3.8999999999999702E-2</v>
      </c>
      <c r="L201">
        <v>10.170999999999999</v>
      </c>
      <c r="M201">
        <f t="shared" ref="M201:M232" si="12">3.6*200/L201</f>
        <v>70.789499557565634</v>
      </c>
    </row>
    <row r="202" spans="1:13">
      <c r="A202" s="1" t="s">
        <v>161</v>
      </c>
      <c r="B202" s="1">
        <v>2022</v>
      </c>
      <c r="C202" s="2">
        <v>44694</v>
      </c>
      <c r="D202" s="1" t="s">
        <v>65</v>
      </c>
      <c r="E202" s="1" t="s">
        <v>147</v>
      </c>
      <c r="F202" s="1" t="s">
        <v>55</v>
      </c>
      <c r="G202" s="11">
        <f>(C202-VLOOKUP(E202,Riders!$A$2:$E$7778,4,FALSE))/365</f>
        <v>27.917808219178081</v>
      </c>
      <c r="H202" s="1">
        <v>29</v>
      </c>
      <c r="I202">
        <f t="shared" si="10"/>
        <v>5.19</v>
      </c>
      <c r="J202">
        <v>5.0940000000000003</v>
      </c>
      <c r="K202" s="43">
        <f t="shared" si="11"/>
        <v>-9.6000000000000085E-2</v>
      </c>
      <c r="L202">
        <v>10.284000000000001</v>
      </c>
      <c r="M202">
        <f t="shared" si="12"/>
        <v>70.01166861143524</v>
      </c>
    </row>
    <row r="203" spans="1:13">
      <c r="A203" s="1" t="s">
        <v>161</v>
      </c>
      <c r="B203" s="1">
        <v>2022</v>
      </c>
      <c r="C203" s="2">
        <v>44694</v>
      </c>
      <c r="D203" s="1" t="s">
        <v>65</v>
      </c>
      <c r="E203" s="1" t="s">
        <v>162</v>
      </c>
      <c r="F203" s="1" t="s">
        <v>163</v>
      </c>
      <c r="G203" s="11">
        <f>(C203-VLOOKUP(E203,Riders!$A$2:$E$7778,4,FALSE))/365</f>
        <v>21.961643835616439</v>
      </c>
      <c r="H203" s="1">
        <v>30</v>
      </c>
      <c r="I203">
        <f t="shared" si="10"/>
        <v>5.2110000000000003</v>
      </c>
      <c r="J203">
        <v>5.0730000000000004</v>
      </c>
      <c r="K203" s="43">
        <f t="shared" si="11"/>
        <v>-0.1379999999999999</v>
      </c>
      <c r="L203">
        <v>10.284000000000001</v>
      </c>
      <c r="M203">
        <f t="shared" si="12"/>
        <v>70.01166861143524</v>
      </c>
    </row>
    <row r="204" spans="1:13">
      <c r="A204" s="1" t="s">
        <v>161</v>
      </c>
      <c r="B204" s="1">
        <v>2022</v>
      </c>
      <c r="C204" s="2">
        <v>44694</v>
      </c>
      <c r="D204" s="1" t="s">
        <v>65</v>
      </c>
      <c r="E204" s="1" t="s">
        <v>681</v>
      </c>
      <c r="F204" s="1" t="s">
        <v>94</v>
      </c>
      <c r="G204" s="11">
        <f>(C204-VLOOKUP(E204,Riders!$A$2:$E$7778,4,FALSE))/365</f>
        <v>24.4986301369863</v>
      </c>
      <c r="H204" s="1">
        <v>31</v>
      </c>
      <c r="I204">
        <f t="shared" si="10"/>
        <v>5.2009999999999996</v>
      </c>
      <c r="J204">
        <v>5.1420000000000003</v>
      </c>
      <c r="K204" s="43">
        <f t="shared" si="11"/>
        <v>-5.8999999999999275E-2</v>
      </c>
      <c r="L204">
        <v>10.343</v>
      </c>
      <c r="M204">
        <f t="shared" si="12"/>
        <v>69.612298172677171</v>
      </c>
    </row>
    <row r="205" spans="1:13">
      <c r="A205" s="1" t="s">
        <v>161</v>
      </c>
      <c r="B205" s="1">
        <v>2022</v>
      </c>
      <c r="C205" s="2">
        <v>44694</v>
      </c>
      <c r="D205" s="1" t="s">
        <v>65</v>
      </c>
      <c r="E205" s="1" t="s">
        <v>164</v>
      </c>
      <c r="F205" s="1" t="s">
        <v>165</v>
      </c>
      <c r="G205" s="11">
        <f>(C205-VLOOKUP(E205,Riders!$A$2:$E$7778,4,FALSE))/365</f>
        <v>20.904109589041095</v>
      </c>
      <c r="H205" s="1">
        <v>32</v>
      </c>
      <c r="I205">
        <f t="shared" si="10"/>
        <v>5.2809999999999988</v>
      </c>
      <c r="J205">
        <v>5.1020000000000003</v>
      </c>
      <c r="K205" s="43">
        <f t="shared" si="11"/>
        <v>-0.17899999999999849</v>
      </c>
      <c r="L205">
        <v>10.382999999999999</v>
      </c>
      <c r="M205">
        <f t="shared" si="12"/>
        <v>69.344120196475018</v>
      </c>
    </row>
    <row r="206" spans="1:13">
      <c r="A206" s="1" t="s">
        <v>161</v>
      </c>
      <c r="B206" s="1">
        <v>2022</v>
      </c>
      <c r="C206" s="2">
        <v>44694</v>
      </c>
      <c r="D206" s="1" t="s">
        <v>65</v>
      </c>
      <c r="E206" s="1" t="s">
        <v>174</v>
      </c>
      <c r="F206" s="1" t="s">
        <v>81</v>
      </c>
      <c r="G206" s="11">
        <f>(C206-VLOOKUP(E206,Riders!$A$2:$E$7778,4,FALSE))/365</f>
        <v>20.536986301369861</v>
      </c>
      <c r="H206" s="1">
        <v>33</v>
      </c>
      <c r="I206">
        <f t="shared" si="10"/>
        <v>5.2630000000000008</v>
      </c>
      <c r="J206">
        <v>5.1269999999999998</v>
      </c>
      <c r="K206" s="43">
        <f t="shared" si="11"/>
        <v>-0.13600000000000101</v>
      </c>
      <c r="L206">
        <v>10.39</v>
      </c>
      <c r="M206">
        <f t="shared" si="12"/>
        <v>69.297401347449465</v>
      </c>
    </row>
    <row r="207" spans="1:13">
      <c r="A207" s="1" t="s">
        <v>161</v>
      </c>
      <c r="B207" s="1">
        <v>2022</v>
      </c>
      <c r="C207" s="2">
        <v>44694</v>
      </c>
      <c r="D207" s="1" t="s">
        <v>65</v>
      </c>
      <c r="E207" s="1" t="s">
        <v>54</v>
      </c>
      <c r="F207" s="1" t="s">
        <v>55</v>
      </c>
      <c r="G207" s="11">
        <f>(C207-VLOOKUP(E207,Riders!$A$2:$E$7778,4,FALSE))/365</f>
        <v>21.602739726027398</v>
      </c>
      <c r="H207" s="1">
        <v>34</v>
      </c>
      <c r="I207">
        <f t="shared" si="10"/>
        <v>5.3010000000000002</v>
      </c>
      <c r="J207">
        <v>5.1349999999999998</v>
      </c>
      <c r="K207" s="43">
        <f t="shared" si="11"/>
        <v>-0.16600000000000037</v>
      </c>
      <c r="L207">
        <v>10.436</v>
      </c>
      <c r="M207">
        <f t="shared" si="12"/>
        <v>68.991950939057105</v>
      </c>
    </row>
    <row r="208" spans="1:13">
      <c r="A208" s="1" t="s">
        <v>161</v>
      </c>
      <c r="B208" s="1">
        <v>2022</v>
      </c>
      <c r="C208" s="2">
        <v>44694</v>
      </c>
      <c r="D208" s="1" t="s">
        <v>65</v>
      </c>
      <c r="E208" s="1" t="s">
        <v>169</v>
      </c>
      <c r="F208" s="1" t="s">
        <v>163</v>
      </c>
      <c r="G208" s="11">
        <f>(C208-VLOOKUP(E208,Riders!$A$2:$E$7778,4,FALSE))/365</f>
        <v>22.008219178082193</v>
      </c>
      <c r="H208" s="1">
        <v>35</v>
      </c>
      <c r="I208">
        <f t="shared" si="10"/>
        <v>5.306</v>
      </c>
      <c r="J208">
        <v>5.181</v>
      </c>
      <c r="K208" s="43">
        <f t="shared" si="11"/>
        <v>-0.125</v>
      </c>
      <c r="L208">
        <v>10.487</v>
      </c>
      <c r="M208">
        <f t="shared" si="12"/>
        <v>68.656431772670928</v>
      </c>
    </row>
    <row r="209" spans="1:13">
      <c r="A209" s="1" t="s">
        <v>64</v>
      </c>
      <c r="B209" s="1">
        <v>2022</v>
      </c>
      <c r="C209" s="88">
        <v>44675</v>
      </c>
      <c r="D209" s="1" t="s">
        <v>65</v>
      </c>
      <c r="E209" s="3" t="s">
        <v>91</v>
      </c>
      <c r="F209" s="3" t="s">
        <v>22</v>
      </c>
      <c r="G209" s="11">
        <f>(C209-VLOOKUP(E209,Riders!$A$2:$E$7778,4,FALSE))/365</f>
        <v>25.12876712328767</v>
      </c>
      <c r="H209" s="1">
        <v>1</v>
      </c>
      <c r="I209">
        <v>4.6920000000000002</v>
      </c>
      <c r="J209" s="30">
        <f t="shared" ref="J209:J248" si="13">L209-I209</f>
        <v>4.7409734828634313</v>
      </c>
      <c r="K209" s="43">
        <f t="shared" si="11"/>
        <v>4.8973482863431173E-2</v>
      </c>
      <c r="L209" s="30">
        <f t="shared" ref="L209:L248" si="14">3.6*200/M209</f>
        <v>9.4329734828634315</v>
      </c>
      <c r="M209">
        <v>76.328000000000003</v>
      </c>
    </row>
    <row r="210" spans="1:13">
      <c r="A210" s="1" t="s">
        <v>64</v>
      </c>
      <c r="B210" s="1">
        <v>2022</v>
      </c>
      <c r="C210" s="88">
        <v>44675</v>
      </c>
      <c r="D210" s="1" t="s">
        <v>65</v>
      </c>
      <c r="E210" s="3" t="s">
        <v>127</v>
      </c>
      <c r="F210" s="3" t="s">
        <v>103</v>
      </c>
      <c r="G210" s="11">
        <f>(C210-VLOOKUP(E210,Riders!$A$2:$E$7778,4,FALSE))/365</f>
        <v>23.6</v>
      </c>
      <c r="H210" s="1">
        <v>2</v>
      </c>
      <c r="I210">
        <v>4.6929999999999996</v>
      </c>
      <c r="J210" s="30">
        <f t="shared" si="13"/>
        <v>4.8599992437208943</v>
      </c>
      <c r="K210" s="43">
        <f t="shared" si="11"/>
        <v>0.1669992437208947</v>
      </c>
      <c r="L210" s="30">
        <f t="shared" si="14"/>
        <v>9.5529992437208939</v>
      </c>
      <c r="M210">
        <v>75.369</v>
      </c>
    </row>
    <row r="211" spans="1:13">
      <c r="A211" s="1" t="s">
        <v>64</v>
      </c>
      <c r="B211" s="1">
        <v>2022</v>
      </c>
      <c r="C211" s="88">
        <v>44675</v>
      </c>
      <c r="D211" s="1" t="s">
        <v>65</v>
      </c>
      <c r="E211" s="3" t="s">
        <v>111</v>
      </c>
      <c r="F211" s="3" t="s">
        <v>112</v>
      </c>
      <c r="G211" s="11">
        <f>(C211-VLOOKUP(E211,Riders!$A$2:$E$7778,4,FALSE))/365</f>
        <v>25.019178082191782</v>
      </c>
      <c r="H211" s="1">
        <v>3</v>
      </c>
      <c r="I211">
        <v>4.7519999999999998</v>
      </c>
      <c r="J211" s="30">
        <f t="shared" si="13"/>
        <v>4.8569683704791133</v>
      </c>
      <c r="K211" s="43">
        <f t="shared" si="11"/>
        <v>0.10496837047911356</v>
      </c>
      <c r="L211" s="30">
        <f t="shared" si="14"/>
        <v>9.6089683704791131</v>
      </c>
      <c r="M211">
        <v>74.930000000000007</v>
      </c>
    </row>
    <row r="212" spans="1:13">
      <c r="A212" s="1" t="s">
        <v>64</v>
      </c>
      <c r="B212" s="1">
        <v>2022</v>
      </c>
      <c r="C212" s="88">
        <v>44675</v>
      </c>
      <c r="D212" s="1" t="s">
        <v>65</v>
      </c>
      <c r="E212" s="3" t="s">
        <v>98</v>
      </c>
      <c r="F212" s="3" t="s">
        <v>26</v>
      </c>
      <c r="G212" s="11">
        <f>(C212-VLOOKUP(E212,Riders!$A$2:$E$7778,4,FALSE))/365</f>
        <v>25.032876712328768</v>
      </c>
      <c r="H212" s="1">
        <v>4</v>
      </c>
      <c r="I212">
        <v>4.7439999999999998</v>
      </c>
      <c r="J212" s="30">
        <f t="shared" si="13"/>
        <v>4.8699723064186617</v>
      </c>
      <c r="K212" s="43">
        <f t="shared" si="11"/>
        <v>0.12597230641866197</v>
      </c>
      <c r="L212" s="30">
        <f t="shared" si="14"/>
        <v>9.6139723064186615</v>
      </c>
      <c r="M212">
        <v>74.891000000000005</v>
      </c>
    </row>
    <row r="213" spans="1:13">
      <c r="A213" s="1" t="s">
        <v>64</v>
      </c>
      <c r="B213" s="1">
        <v>2022</v>
      </c>
      <c r="C213" s="88">
        <v>44675</v>
      </c>
      <c r="D213" s="1" t="s">
        <v>65</v>
      </c>
      <c r="E213" s="3" t="s">
        <v>113</v>
      </c>
      <c r="F213" s="3" t="s">
        <v>101</v>
      </c>
      <c r="G213" s="11">
        <f>(C213-VLOOKUP(E213,Riders!$A$2:$E$7778,4,FALSE))/365</f>
        <v>22.202739726027396</v>
      </c>
      <c r="H213" s="1">
        <v>5</v>
      </c>
      <c r="I213">
        <v>4.7910000000000004</v>
      </c>
      <c r="J213" s="30">
        <f t="shared" si="13"/>
        <v>4.8409781675161518</v>
      </c>
      <c r="K213" s="43">
        <f t="shared" si="11"/>
        <v>4.9978167516151473E-2</v>
      </c>
      <c r="L213" s="30">
        <f t="shared" si="14"/>
        <v>9.6319781675161522</v>
      </c>
      <c r="M213">
        <v>74.751000000000005</v>
      </c>
    </row>
    <row r="214" spans="1:13">
      <c r="A214" s="1" t="s">
        <v>64</v>
      </c>
      <c r="B214" s="1">
        <v>2022</v>
      </c>
      <c r="C214" s="88">
        <v>44675</v>
      </c>
      <c r="D214" s="1" t="s">
        <v>65</v>
      </c>
      <c r="E214" s="3" t="s">
        <v>100</v>
      </c>
      <c r="F214" s="3" t="s">
        <v>101</v>
      </c>
      <c r="G214" s="11">
        <f>(C214-VLOOKUP(E214,Riders!$A$2:$E$7778,4,FALSE))/365</f>
        <v>23.035616438356165</v>
      </c>
      <c r="H214" s="1">
        <v>6</v>
      </c>
      <c r="I214">
        <v>4.8150000000000004</v>
      </c>
      <c r="J214" s="30">
        <f t="shared" si="13"/>
        <v>4.8609887651019337</v>
      </c>
      <c r="K214" s="43">
        <f t="shared" si="11"/>
        <v>4.5988765101933282E-2</v>
      </c>
      <c r="L214" s="30">
        <f t="shared" si="14"/>
        <v>9.6759887651019341</v>
      </c>
      <c r="M214">
        <v>74.411000000000001</v>
      </c>
    </row>
    <row r="215" spans="1:13">
      <c r="A215" s="1" t="s">
        <v>64</v>
      </c>
      <c r="B215" s="1">
        <v>2022</v>
      </c>
      <c r="C215" s="88">
        <v>44675</v>
      </c>
      <c r="D215" s="1" t="s">
        <v>65</v>
      </c>
      <c r="E215" s="3" t="s">
        <v>107</v>
      </c>
      <c r="F215" s="3" t="s">
        <v>108</v>
      </c>
      <c r="G215" s="11">
        <f>(C215-VLOOKUP(E215,Riders!$A$2:$E$7778,4,FALSE))/365</f>
        <v>28.531506849315068</v>
      </c>
      <c r="H215" s="1">
        <v>7</v>
      </c>
      <c r="I215">
        <v>4.8289999999999997</v>
      </c>
      <c r="J215" s="30">
        <f t="shared" si="13"/>
        <v>4.8979693735561538</v>
      </c>
      <c r="K215" s="43">
        <f t="shared" si="11"/>
        <v>6.8969373556154068E-2</v>
      </c>
      <c r="L215" s="30">
        <f t="shared" si="14"/>
        <v>9.7269693735561535</v>
      </c>
      <c r="M215">
        <v>74.021000000000001</v>
      </c>
    </row>
    <row r="216" spans="1:13">
      <c r="A216" s="1" t="s">
        <v>64</v>
      </c>
      <c r="B216" s="1">
        <v>2022</v>
      </c>
      <c r="C216" s="88">
        <v>44675</v>
      </c>
      <c r="D216" s="1" t="s">
        <v>65</v>
      </c>
      <c r="E216" s="3" t="s">
        <v>171</v>
      </c>
      <c r="F216" s="3" t="s">
        <v>41</v>
      </c>
      <c r="G216" s="11">
        <f>(C216-VLOOKUP(E216,Riders!$A$2:$E$7778,4,FALSE))/365</f>
        <v>23.526027397260275</v>
      </c>
      <c r="H216" s="1">
        <v>8</v>
      </c>
      <c r="I216">
        <v>4.8129999999999997</v>
      </c>
      <c r="J216" s="30">
        <f t="shared" si="13"/>
        <v>4.9180447357751058</v>
      </c>
      <c r="K216" s="43">
        <f t="shared" si="11"/>
        <v>0.10504473577510609</v>
      </c>
      <c r="L216" s="30">
        <f t="shared" si="14"/>
        <v>9.7310447357751055</v>
      </c>
      <c r="M216">
        <v>73.989999999999995</v>
      </c>
    </row>
    <row r="217" spans="1:13">
      <c r="A217" s="1" t="s">
        <v>64</v>
      </c>
      <c r="B217" s="1">
        <v>2022</v>
      </c>
      <c r="C217" s="88">
        <v>44675</v>
      </c>
      <c r="D217" s="1" t="s">
        <v>65</v>
      </c>
      <c r="E217" s="3" t="s">
        <v>133</v>
      </c>
      <c r="F217" s="3" t="s">
        <v>32</v>
      </c>
      <c r="G217" s="11">
        <f>(C217-VLOOKUP(E217,Riders!$A$2:$E$7778,4,FALSE))/365</f>
        <v>22.523287671232875</v>
      </c>
      <c r="H217" s="1">
        <v>9</v>
      </c>
      <c r="I217">
        <v>4.8159999999999998</v>
      </c>
      <c r="J217" s="30">
        <f t="shared" si="13"/>
        <v>4.9239962122236962</v>
      </c>
      <c r="K217" s="43">
        <f t="shared" si="11"/>
        <v>0.10799621222369638</v>
      </c>
      <c r="L217" s="30">
        <f t="shared" si="14"/>
        <v>9.739996212223696</v>
      </c>
      <c r="M217">
        <v>73.921999999999997</v>
      </c>
    </row>
    <row r="218" spans="1:13">
      <c r="A218" s="1" t="s">
        <v>64</v>
      </c>
      <c r="B218" s="1">
        <v>2022</v>
      </c>
      <c r="C218" s="88">
        <v>44675</v>
      </c>
      <c r="D218" s="1" t="s">
        <v>65</v>
      </c>
      <c r="E218" s="3" t="s">
        <v>39</v>
      </c>
      <c r="F218" s="3" t="s">
        <v>28</v>
      </c>
      <c r="G218" s="11">
        <f>(C218-VLOOKUP(E218,Riders!$A$2:$E$7778,4,FALSE))/365</f>
        <v>26.273972602739725</v>
      </c>
      <c r="H218" s="1">
        <v>10</v>
      </c>
      <c r="I218">
        <v>4.8380000000000001</v>
      </c>
      <c r="J218" s="30">
        <f t="shared" si="13"/>
        <v>4.9280223804679553</v>
      </c>
      <c r="K218" s="43">
        <f t="shared" si="11"/>
        <v>9.0022380467955188E-2</v>
      </c>
      <c r="L218" s="30">
        <f t="shared" si="14"/>
        <v>9.7660223804679553</v>
      </c>
      <c r="M218">
        <v>73.724999999999994</v>
      </c>
    </row>
    <row r="219" spans="1:13">
      <c r="A219" s="1" t="s">
        <v>64</v>
      </c>
      <c r="B219" s="1">
        <v>2022</v>
      </c>
      <c r="C219" s="88">
        <v>44675</v>
      </c>
      <c r="D219" s="1" t="s">
        <v>65</v>
      </c>
      <c r="E219" s="3" t="s">
        <v>170</v>
      </c>
      <c r="F219" s="3" t="s">
        <v>81</v>
      </c>
      <c r="G219" s="11">
        <f>(C219-VLOOKUP(E219,Riders!$A$2:$E$7778,4,FALSE))/365</f>
        <v>31.830136986301369</v>
      </c>
      <c r="H219" s="1">
        <v>11</v>
      </c>
      <c r="I219">
        <v>4.83</v>
      </c>
      <c r="J219" s="30">
        <f t="shared" si="13"/>
        <v>4.941986970684038</v>
      </c>
      <c r="K219" s="43">
        <f t="shared" si="11"/>
        <v>0.11198697068403796</v>
      </c>
      <c r="L219" s="30">
        <f t="shared" si="14"/>
        <v>9.7719869706840381</v>
      </c>
      <c r="M219">
        <v>73.680000000000007</v>
      </c>
    </row>
    <row r="220" spans="1:13">
      <c r="A220" s="1" t="s">
        <v>64</v>
      </c>
      <c r="B220" s="1">
        <v>2022</v>
      </c>
      <c r="C220" s="88">
        <v>44675</v>
      </c>
      <c r="D220" s="1" t="s">
        <v>65</v>
      </c>
      <c r="E220" s="3" t="s">
        <v>131</v>
      </c>
      <c r="F220" s="3" t="s">
        <v>74</v>
      </c>
      <c r="G220" s="11">
        <f>(C220-VLOOKUP(E220,Riders!$A$2:$E$7778,4,FALSE))/365</f>
        <v>22.797260273972604</v>
      </c>
      <c r="H220" s="1">
        <v>12</v>
      </c>
      <c r="I220">
        <v>4.8499999999999996</v>
      </c>
      <c r="J220" s="30">
        <f t="shared" si="13"/>
        <v>4.9780098280098279</v>
      </c>
      <c r="K220" s="43">
        <f t="shared" si="11"/>
        <v>0.1280098280098283</v>
      </c>
      <c r="L220" s="30">
        <f t="shared" si="14"/>
        <v>9.8280098280098276</v>
      </c>
      <c r="M220">
        <v>73.260000000000005</v>
      </c>
    </row>
    <row r="221" spans="1:13">
      <c r="A221" s="1" t="s">
        <v>64</v>
      </c>
      <c r="B221" s="1">
        <v>2022</v>
      </c>
      <c r="C221" s="88">
        <v>44675</v>
      </c>
      <c r="D221" s="1" t="s">
        <v>65</v>
      </c>
      <c r="E221" s="3" t="s">
        <v>66</v>
      </c>
      <c r="F221" s="3" t="s">
        <v>30</v>
      </c>
      <c r="G221" s="11">
        <f>(C221-VLOOKUP(E221,Riders!$A$2:$E$7778,4,FALSE))/365</f>
        <v>28.493150684931507</v>
      </c>
      <c r="H221" s="1">
        <v>13</v>
      </c>
      <c r="I221">
        <v>4.8739999999999997</v>
      </c>
      <c r="J221" s="30">
        <f t="shared" si="13"/>
        <v>4.9770035709887948</v>
      </c>
      <c r="K221" s="43">
        <f t="shared" si="11"/>
        <v>0.10300357098879509</v>
      </c>
      <c r="L221" s="30">
        <f t="shared" si="14"/>
        <v>9.8510035709887944</v>
      </c>
      <c r="M221">
        <v>73.088999999999999</v>
      </c>
    </row>
    <row r="222" spans="1:13">
      <c r="A222" s="1" t="s">
        <v>64</v>
      </c>
      <c r="B222" s="1">
        <v>2022</v>
      </c>
      <c r="C222" s="88">
        <v>44675</v>
      </c>
      <c r="D222" s="1" t="s">
        <v>65</v>
      </c>
      <c r="E222" s="3" t="s">
        <v>124</v>
      </c>
      <c r="F222" s="3" t="s">
        <v>112</v>
      </c>
      <c r="G222" s="11">
        <f>(C222-VLOOKUP(E222,Riders!$A$2:$E$7778,4,FALSE))/365</f>
        <v>25.205479452054796</v>
      </c>
      <c r="H222" s="1">
        <v>14</v>
      </c>
      <c r="I222">
        <v>4.8819999999999997</v>
      </c>
      <c r="J222" s="30">
        <f t="shared" si="13"/>
        <v>5.0079740388181477</v>
      </c>
      <c r="K222" s="43">
        <f t="shared" si="11"/>
        <v>0.12597403881814806</v>
      </c>
      <c r="L222" s="30">
        <f t="shared" si="14"/>
        <v>9.8899740388181474</v>
      </c>
      <c r="M222">
        <v>72.801000000000002</v>
      </c>
    </row>
    <row r="223" spans="1:13">
      <c r="A223" s="1" t="s">
        <v>64</v>
      </c>
      <c r="B223" s="1">
        <v>2022</v>
      </c>
      <c r="C223" s="88">
        <v>44675</v>
      </c>
      <c r="D223" s="1" t="s">
        <v>65</v>
      </c>
      <c r="E223" s="3" t="s">
        <v>99</v>
      </c>
      <c r="F223" s="3" t="s">
        <v>43</v>
      </c>
      <c r="G223" s="11">
        <f>(C223-VLOOKUP(E223,Riders!$A$2:$E$7778,4,FALSE))/365</f>
        <v>23.504109589041096</v>
      </c>
      <c r="H223" s="1">
        <v>15</v>
      </c>
      <c r="I223">
        <v>4.8920000000000003</v>
      </c>
      <c r="J223" s="30">
        <f t="shared" si="13"/>
        <v>5.0059956558796825</v>
      </c>
      <c r="K223" s="43">
        <f t="shared" si="11"/>
        <v>0.11399565587968219</v>
      </c>
      <c r="L223" s="30">
        <f t="shared" si="14"/>
        <v>9.8979956558796829</v>
      </c>
      <c r="M223">
        <v>72.742000000000004</v>
      </c>
    </row>
    <row r="224" spans="1:13">
      <c r="A224" s="1" t="s">
        <v>64</v>
      </c>
      <c r="B224" s="1">
        <v>2022</v>
      </c>
      <c r="C224" s="88">
        <v>44675</v>
      </c>
      <c r="D224" s="1" t="s">
        <v>65</v>
      </c>
      <c r="E224" s="3" t="s">
        <v>92</v>
      </c>
      <c r="F224" s="3" t="s">
        <v>51</v>
      </c>
      <c r="G224" s="11">
        <f>(C224-VLOOKUP(E224,Riders!$A$2:$E$7778,4,FALSE))/365</f>
        <v>26.427397260273974</v>
      </c>
      <c r="H224" s="1">
        <v>16</v>
      </c>
      <c r="I224">
        <v>4.8979999999999997</v>
      </c>
      <c r="J224" s="30">
        <f t="shared" si="13"/>
        <v>5.0050328037961638</v>
      </c>
      <c r="K224" s="43">
        <f t="shared" si="11"/>
        <v>0.10703280379616409</v>
      </c>
      <c r="L224" s="30">
        <f t="shared" si="14"/>
        <v>9.9030328037961635</v>
      </c>
      <c r="M224">
        <v>72.704999999999998</v>
      </c>
    </row>
    <row r="225" spans="1:13">
      <c r="A225" s="1" t="s">
        <v>64</v>
      </c>
      <c r="B225" s="1">
        <v>2022</v>
      </c>
      <c r="C225" s="88">
        <v>44675</v>
      </c>
      <c r="D225" s="1" t="s">
        <v>65</v>
      </c>
      <c r="E225" s="3" t="s">
        <v>25</v>
      </c>
      <c r="F225" s="3" t="s">
        <v>26</v>
      </c>
      <c r="G225" s="11">
        <f>(C225-VLOOKUP(E225,Riders!$A$2:$E$7778,4,FALSE))/365</f>
        <v>24.586301369863012</v>
      </c>
      <c r="H225" s="1">
        <v>17</v>
      </c>
      <c r="I225">
        <v>4.9050000000000002</v>
      </c>
      <c r="J225" s="30">
        <f t="shared" si="13"/>
        <v>5.0220636572957025</v>
      </c>
      <c r="K225" s="43">
        <f t="shared" si="11"/>
        <v>0.11706365729570223</v>
      </c>
      <c r="L225" s="30">
        <f t="shared" si="14"/>
        <v>9.9270636572957027</v>
      </c>
      <c r="M225">
        <v>72.528999999999996</v>
      </c>
    </row>
    <row r="226" spans="1:13">
      <c r="A226" s="1" t="s">
        <v>64</v>
      </c>
      <c r="B226" s="1">
        <v>2022</v>
      </c>
      <c r="C226" s="88">
        <v>44675</v>
      </c>
      <c r="D226" s="1" t="s">
        <v>65</v>
      </c>
      <c r="E226" s="3" t="s">
        <v>166</v>
      </c>
      <c r="F226" s="3" t="s">
        <v>45</v>
      </c>
      <c r="G226" s="11">
        <f>(C226-VLOOKUP(E226,Riders!$A$2:$E$7778,4,FALSE))/365</f>
        <v>32.31232876712329</v>
      </c>
      <c r="H226" s="1">
        <v>18</v>
      </c>
      <c r="I226">
        <v>4.9160000000000004</v>
      </c>
      <c r="J226" s="30">
        <f t="shared" si="13"/>
        <v>5.0120218416480498</v>
      </c>
      <c r="K226" s="43">
        <f t="shared" si="11"/>
        <v>9.6021841648049389E-2</v>
      </c>
      <c r="L226" s="30">
        <f t="shared" si="14"/>
        <v>9.9280218416480501</v>
      </c>
      <c r="M226">
        <v>72.522000000000006</v>
      </c>
    </row>
    <row r="227" spans="1:13">
      <c r="A227" s="1" t="s">
        <v>64</v>
      </c>
      <c r="B227" s="1">
        <v>2022</v>
      </c>
      <c r="C227" s="88">
        <v>44675</v>
      </c>
      <c r="D227" s="1" t="s">
        <v>65</v>
      </c>
      <c r="E227" s="3" t="s">
        <v>172</v>
      </c>
      <c r="F227" s="3" t="s">
        <v>45</v>
      </c>
      <c r="G227" s="11">
        <f>(C227-VLOOKUP(E227,Riders!$A$2:$E$7778,4,FALSE))/365</f>
        <v>22.665753424657535</v>
      </c>
      <c r="H227" s="1">
        <v>19</v>
      </c>
      <c r="I227">
        <v>4.9050000000000002</v>
      </c>
      <c r="J227" s="30">
        <f t="shared" si="13"/>
        <v>5.0230218416480499</v>
      </c>
      <c r="K227" s="43">
        <f t="shared" si="11"/>
        <v>0.11802184164804963</v>
      </c>
      <c r="L227" s="30">
        <f t="shared" si="14"/>
        <v>9.9280218416480501</v>
      </c>
      <c r="M227">
        <v>72.522000000000006</v>
      </c>
    </row>
    <row r="228" spans="1:13">
      <c r="A228" s="1" t="s">
        <v>64</v>
      </c>
      <c r="B228" s="1">
        <v>2022</v>
      </c>
      <c r="C228" s="88">
        <v>44675</v>
      </c>
      <c r="D228" s="1" t="s">
        <v>65</v>
      </c>
      <c r="E228" s="3" t="s">
        <v>46</v>
      </c>
      <c r="F228" s="3" t="s">
        <v>32</v>
      </c>
      <c r="G228" s="11">
        <f>(C228-VLOOKUP(E228,Riders!$A$2:$E$7778,4,FALSE))/365</f>
        <v>25.402739726027399</v>
      </c>
      <c r="H228" s="1">
        <v>20</v>
      </c>
      <c r="I228">
        <v>4.9109999999999996</v>
      </c>
      <c r="J228" s="30">
        <f t="shared" si="13"/>
        <v>5.0450275450095425</v>
      </c>
      <c r="K228" s="43">
        <f t="shared" si="11"/>
        <v>0.13402754500954295</v>
      </c>
      <c r="L228" s="30">
        <f t="shared" si="14"/>
        <v>9.9560275450095421</v>
      </c>
      <c r="M228">
        <v>72.317999999999998</v>
      </c>
    </row>
    <row r="229" spans="1:13">
      <c r="A229" s="1" t="s">
        <v>64</v>
      </c>
      <c r="B229" s="1">
        <v>2022</v>
      </c>
      <c r="C229" s="88">
        <v>44675</v>
      </c>
      <c r="D229" s="1" t="s">
        <v>65</v>
      </c>
      <c r="E229" s="3" t="s">
        <v>294</v>
      </c>
      <c r="F229" s="3" t="s">
        <v>227</v>
      </c>
      <c r="G229" s="11">
        <f>(C229-VLOOKUP(E229,Riders!$A$2:$E$7778,4,FALSE))/365</f>
        <v>24.38082191780822</v>
      </c>
      <c r="H229" s="1">
        <v>21</v>
      </c>
      <c r="I229">
        <v>4.9390000000000001</v>
      </c>
      <c r="J229" s="30">
        <f t="shared" si="13"/>
        <v>5.0330229356527525</v>
      </c>
      <c r="K229" s="43">
        <f t="shared" si="11"/>
        <v>9.4022935652752437E-2</v>
      </c>
      <c r="L229" s="30">
        <f t="shared" si="14"/>
        <v>9.9720229356527526</v>
      </c>
      <c r="M229">
        <v>72.201999999999998</v>
      </c>
    </row>
    <row r="230" spans="1:13">
      <c r="A230" s="1" t="s">
        <v>64</v>
      </c>
      <c r="B230" s="1">
        <v>2022</v>
      </c>
      <c r="C230" s="88">
        <v>44675</v>
      </c>
      <c r="D230" s="1" t="s">
        <v>65</v>
      </c>
      <c r="E230" s="3" t="s">
        <v>536</v>
      </c>
      <c r="F230" s="3" t="s">
        <v>22</v>
      </c>
      <c r="G230" s="11">
        <f>(C230-VLOOKUP(E230,Riders!$A$2:$E$7778,4,FALSE))/365</f>
        <v>21.109589041095891</v>
      </c>
      <c r="H230" s="1">
        <v>22</v>
      </c>
      <c r="I230">
        <v>4.9210000000000003</v>
      </c>
      <c r="J230" s="30">
        <f t="shared" si="13"/>
        <v>5.0540623441396493</v>
      </c>
      <c r="K230" s="43">
        <f t="shared" si="11"/>
        <v>0.13306234413964901</v>
      </c>
      <c r="L230" s="30">
        <f t="shared" si="14"/>
        <v>9.9750623441396495</v>
      </c>
      <c r="M230">
        <v>72.180000000000007</v>
      </c>
    </row>
    <row r="231" spans="1:13">
      <c r="A231" s="1" t="s">
        <v>64</v>
      </c>
      <c r="B231" s="1">
        <v>2022</v>
      </c>
      <c r="C231" s="88">
        <v>44675</v>
      </c>
      <c r="D231" s="1" t="s">
        <v>65</v>
      </c>
      <c r="E231" s="3" t="s">
        <v>49</v>
      </c>
      <c r="F231" s="3" t="s">
        <v>43</v>
      </c>
      <c r="G231" s="11">
        <f>(C231-VLOOKUP(E231,Riders!$A$2:$E$7778,4,FALSE))/365</f>
        <v>27.780821917808218</v>
      </c>
      <c r="H231" s="1">
        <v>23</v>
      </c>
      <c r="I231">
        <v>4.9370000000000003</v>
      </c>
      <c r="J231" s="30">
        <f t="shared" si="13"/>
        <v>5.0419333629005427</v>
      </c>
      <c r="K231" s="43">
        <f t="shared" si="11"/>
        <v>0.10493336290054245</v>
      </c>
      <c r="L231" s="30">
        <f t="shared" si="14"/>
        <v>9.978933362900543</v>
      </c>
      <c r="M231">
        <v>72.152000000000001</v>
      </c>
    </row>
    <row r="232" spans="1:13">
      <c r="A232" s="1" t="s">
        <v>64</v>
      </c>
      <c r="B232" s="1">
        <v>2022</v>
      </c>
      <c r="C232" s="88">
        <v>44675</v>
      </c>
      <c r="D232" s="1" t="s">
        <v>65</v>
      </c>
      <c r="E232" s="3" t="s">
        <v>178</v>
      </c>
      <c r="F232" s="3" t="s">
        <v>141</v>
      </c>
      <c r="G232" s="11">
        <f>(C232-VLOOKUP(E232,Riders!$A$2:$E$7778,4,FALSE))/365</f>
        <v>20.515068493150686</v>
      </c>
      <c r="H232" s="1">
        <v>24</v>
      </c>
      <c r="I232">
        <v>4.9870000000000001</v>
      </c>
      <c r="J232" s="30">
        <f t="shared" si="13"/>
        <v>5.007031342392736</v>
      </c>
      <c r="K232" s="43">
        <f t="shared" si="11"/>
        <v>2.0031342392735851E-2</v>
      </c>
      <c r="L232" s="30">
        <f t="shared" si="14"/>
        <v>9.9940313423927361</v>
      </c>
      <c r="M232">
        <v>72.043000000000006</v>
      </c>
    </row>
    <row r="233" spans="1:13">
      <c r="A233" s="1" t="s">
        <v>64</v>
      </c>
      <c r="B233" s="1">
        <v>2022</v>
      </c>
      <c r="C233" s="88">
        <v>44675</v>
      </c>
      <c r="D233" s="1" t="s">
        <v>65</v>
      </c>
      <c r="E233" s="3" t="s">
        <v>179</v>
      </c>
      <c r="F233" s="3" t="s">
        <v>167</v>
      </c>
      <c r="G233" s="11">
        <f>(C233-VLOOKUP(E233,Riders!$A$2:$E$7778,4,FALSE))/365</f>
        <v>29.6</v>
      </c>
      <c r="H233" s="1">
        <v>25</v>
      </c>
      <c r="I233">
        <v>4.9340000000000002</v>
      </c>
      <c r="J233" s="30">
        <f t="shared" si="13"/>
        <v>5.0829732045966773</v>
      </c>
      <c r="K233" s="43">
        <f t="shared" si="11"/>
        <v>0.14897320459667718</v>
      </c>
      <c r="L233" s="30">
        <f t="shared" si="14"/>
        <v>10.016973204596678</v>
      </c>
      <c r="M233">
        <v>71.878</v>
      </c>
    </row>
    <row r="234" spans="1:13">
      <c r="A234" s="1" t="s">
        <v>64</v>
      </c>
      <c r="B234" s="1">
        <v>2022</v>
      </c>
      <c r="C234" s="88">
        <v>44675</v>
      </c>
      <c r="D234" s="1" t="s">
        <v>65</v>
      </c>
      <c r="E234" s="3" t="s">
        <v>35</v>
      </c>
      <c r="F234" s="3" t="s">
        <v>36</v>
      </c>
      <c r="G234" s="11">
        <f>(C234-VLOOKUP(E234,Riders!$A$2:$E$7778,4,FALSE))/365</f>
        <v>23.923287671232877</v>
      </c>
      <c r="H234" s="1">
        <v>26</v>
      </c>
      <c r="I234">
        <v>4.976</v>
      </c>
      <c r="J234" s="30">
        <f t="shared" si="13"/>
        <v>5.0519948188693435</v>
      </c>
      <c r="K234" s="43">
        <f t="shared" si="11"/>
        <v>7.5994818869343561E-2</v>
      </c>
      <c r="L234" s="30">
        <f t="shared" si="14"/>
        <v>10.027994818869344</v>
      </c>
      <c r="M234">
        <v>71.799000000000007</v>
      </c>
    </row>
    <row r="235" spans="1:13">
      <c r="A235" s="1" t="s">
        <v>64</v>
      </c>
      <c r="B235" s="1">
        <v>2022</v>
      </c>
      <c r="C235" s="88">
        <v>44675</v>
      </c>
      <c r="D235" s="1" t="s">
        <v>65</v>
      </c>
      <c r="E235" s="3" t="s">
        <v>40</v>
      </c>
      <c r="F235" s="3" t="s">
        <v>41</v>
      </c>
      <c r="G235" s="11">
        <f>(C235-VLOOKUP(E235,Riders!$A$2:$E$7778,4,FALSE))/365</f>
        <v>29.224657534246575</v>
      </c>
      <c r="H235" s="1">
        <v>27</v>
      </c>
      <c r="I235">
        <v>4.9749999999999996</v>
      </c>
      <c r="J235" s="30">
        <f t="shared" si="13"/>
        <v>5.0849404786855015</v>
      </c>
      <c r="K235" s="43">
        <f t="shared" si="11"/>
        <v>0.10994047868550183</v>
      </c>
      <c r="L235" s="30">
        <f t="shared" si="14"/>
        <v>10.059940478685501</v>
      </c>
      <c r="M235">
        <v>71.570999999999998</v>
      </c>
    </row>
    <row r="236" spans="1:13">
      <c r="A236" s="1" t="s">
        <v>64</v>
      </c>
      <c r="B236" s="1">
        <v>2022</v>
      </c>
      <c r="C236" s="88">
        <v>44675</v>
      </c>
      <c r="D236" s="1" t="s">
        <v>65</v>
      </c>
      <c r="E236" s="3" t="s">
        <v>69</v>
      </c>
      <c r="F236" s="3" t="s">
        <v>28</v>
      </c>
      <c r="G236" s="11">
        <f>(C236-VLOOKUP(E236,Riders!$A$2:$E$7778,4,FALSE))/365</f>
        <v>21.745205479452054</v>
      </c>
      <c r="H236" s="1">
        <v>28</v>
      </c>
      <c r="I236">
        <v>4.96</v>
      </c>
      <c r="J236" s="30">
        <f t="shared" si="13"/>
        <v>5.105003145313483</v>
      </c>
      <c r="K236" s="43">
        <f t="shared" si="11"/>
        <v>0.14500314531348302</v>
      </c>
      <c r="L236" s="30">
        <f t="shared" si="14"/>
        <v>10.065003145313483</v>
      </c>
      <c r="M236">
        <v>71.534999999999997</v>
      </c>
    </row>
    <row r="237" spans="1:13">
      <c r="A237" s="1" t="s">
        <v>64</v>
      </c>
      <c r="B237" s="1">
        <v>2022</v>
      </c>
      <c r="C237" s="88">
        <v>44675</v>
      </c>
      <c r="D237" s="1" t="s">
        <v>65</v>
      </c>
      <c r="E237" s="3" t="s">
        <v>984</v>
      </c>
      <c r="F237" s="3" t="s">
        <v>60</v>
      </c>
      <c r="G237" s="11">
        <f>(C237-VLOOKUP(E237,Riders!$A$2:$E$7778,4,FALSE))/365</f>
        <v>19.852054794520548</v>
      </c>
      <c r="H237" s="1">
        <v>29</v>
      </c>
      <c r="I237">
        <v>4.97</v>
      </c>
      <c r="J237" s="30">
        <f t="shared" si="13"/>
        <v>5.0999300699300703</v>
      </c>
      <c r="K237" s="43">
        <f t="shared" si="11"/>
        <v>0.1299300699300705</v>
      </c>
      <c r="L237" s="30">
        <f t="shared" si="14"/>
        <v>10.06993006993007</v>
      </c>
      <c r="M237">
        <v>71.5</v>
      </c>
    </row>
    <row r="238" spans="1:13">
      <c r="A238" s="1" t="s">
        <v>64</v>
      </c>
      <c r="B238" s="1">
        <v>2022</v>
      </c>
      <c r="C238" s="88">
        <v>44675</v>
      </c>
      <c r="D238" s="1" t="s">
        <v>65</v>
      </c>
      <c r="E238" s="3" t="s">
        <v>114</v>
      </c>
      <c r="F238" s="3" t="s">
        <v>115</v>
      </c>
      <c r="G238" s="11">
        <f>(C238-VLOOKUP(E238,Riders!$A$2:$E$7778,4,FALSE))/365</f>
        <v>27.202739726027396</v>
      </c>
      <c r="H238" s="1">
        <v>30</v>
      </c>
      <c r="I238">
        <v>4.9969999999999999</v>
      </c>
      <c r="J238" s="30">
        <f t="shared" si="13"/>
        <v>5.0809642512212534</v>
      </c>
      <c r="K238" s="43">
        <f t="shared" ref="K238:K301" si="15">J238-I238</f>
        <v>8.3964251221253505E-2</v>
      </c>
      <c r="L238" s="30">
        <f t="shared" si="14"/>
        <v>10.077964251221253</v>
      </c>
      <c r="M238">
        <v>71.442999999999998</v>
      </c>
    </row>
    <row r="239" spans="1:13">
      <c r="A239" s="1" t="s">
        <v>64</v>
      </c>
      <c r="B239" s="1">
        <v>2022</v>
      </c>
      <c r="C239" s="88">
        <v>44675</v>
      </c>
      <c r="D239" s="1" t="s">
        <v>65</v>
      </c>
      <c r="E239" s="3" t="s">
        <v>102</v>
      </c>
      <c r="F239" s="3" t="s">
        <v>103</v>
      </c>
      <c r="G239" s="11">
        <f>(C239-VLOOKUP(E239,Riders!$A$2:$E$7778,4,FALSE))/365</f>
        <v>28.246575342465754</v>
      </c>
      <c r="H239" s="1">
        <v>31</v>
      </c>
      <c r="I239">
        <v>5.0030000000000001</v>
      </c>
      <c r="J239" s="30">
        <f t="shared" si="13"/>
        <v>5.1660606330240242</v>
      </c>
      <c r="K239" s="43">
        <f t="shared" si="15"/>
        <v>0.16306063302402407</v>
      </c>
      <c r="L239" s="30">
        <f t="shared" si="14"/>
        <v>10.169060633024024</v>
      </c>
      <c r="M239">
        <v>70.802999999999997</v>
      </c>
    </row>
    <row r="240" spans="1:13">
      <c r="A240" s="1" t="s">
        <v>64</v>
      </c>
      <c r="B240" s="1">
        <v>2022</v>
      </c>
      <c r="C240" s="88">
        <v>44675</v>
      </c>
      <c r="D240" s="1" t="s">
        <v>65</v>
      </c>
      <c r="E240" s="3" t="s">
        <v>176</v>
      </c>
      <c r="F240" s="3" t="s">
        <v>177</v>
      </c>
      <c r="G240" s="11">
        <f>(C240-VLOOKUP(E240,Riders!$A$2:$E$7778,4,FALSE))/365</f>
        <v>24.063013698630137</v>
      </c>
      <c r="H240" s="1">
        <v>32</v>
      </c>
      <c r="I240">
        <v>5.0590000000000002</v>
      </c>
      <c r="J240" s="30">
        <f t="shared" si="13"/>
        <v>5.1189731697318388</v>
      </c>
      <c r="K240" s="43">
        <f t="shared" si="15"/>
        <v>5.9973169731838638E-2</v>
      </c>
      <c r="L240" s="30">
        <f t="shared" si="14"/>
        <v>10.177973169731839</v>
      </c>
      <c r="M240">
        <v>70.741</v>
      </c>
    </row>
    <row r="241" spans="1:13">
      <c r="A241" s="1" t="s">
        <v>64</v>
      </c>
      <c r="B241" s="1">
        <v>2022</v>
      </c>
      <c r="C241" s="88">
        <v>44675</v>
      </c>
      <c r="D241" s="1" t="s">
        <v>65</v>
      </c>
      <c r="E241" s="3" t="s">
        <v>58</v>
      </c>
      <c r="F241" s="3" t="s">
        <v>36</v>
      </c>
      <c r="G241" s="11">
        <f>(C241-VLOOKUP(E241,Riders!$A$2:$E$7778,4,FALSE))/365</f>
        <v>28.449315068493149</v>
      </c>
      <c r="H241" s="1">
        <v>33</v>
      </c>
      <c r="I241">
        <v>5.0330000000000004</v>
      </c>
      <c r="J241" s="30">
        <f t="shared" si="13"/>
        <v>5.1729619827916133</v>
      </c>
      <c r="K241" s="43">
        <f t="shared" si="15"/>
        <v>0.13996198279161298</v>
      </c>
      <c r="L241" s="30">
        <f t="shared" si="14"/>
        <v>10.205961982791614</v>
      </c>
      <c r="M241">
        <v>70.546999999999997</v>
      </c>
    </row>
    <row r="242" spans="1:13">
      <c r="A242" s="1" t="s">
        <v>64</v>
      </c>
      <c r="B242" s="1">
        <v>2022</v>
      </c>
      <c r="C242" s="88">
        <v>44675</v>
      </c>
      <c r="D242" s="1" t="s">
        <v>65</v>
      </c>
      <c r="E242" s="3" t="s">
        <v>61</v>
      </c>
      <c r="F242" s="3" t="s">
        <v>62</v>
      </c>
      <c r="G242" s="11">
        <f>(C242-VLOOKUP(E242,Riders!$A$2:$E$7778,4,FALSE))/365</f>
        <v>32.42739726027397</v>
      </c>
      <c r="H242" s="1">
        <v>34</v>
      </c>
      <c r="I242">
        <v>5.0549999999999997</v>
      </c>
      <c r="J242" s="30">
        <f t="shared" si="13"/>
        <v>5.1609539146967851</v>
      </c>
      <c r="K242" s="43">
        <f t="shared" si="15"/>
        <v>0.10595391469678539</v>
      </c>
      <c r="L242" s="30">
        <f t="shared" si="14"/>
        <v>10.215953914696785</v>
      </c>
      <c r="M242">
        <v>70.477999999999994</v>
      </c>
    </row>
    <row r="243" spans="1:13">
      <c r="A243" s="1" t="s">
        <v>64</v>
      </c>
      <c r="B243" s="1">
        <v>2022</v>
      </c>
      <c r="C243" s="88">
        <v>44675</v>
      </c>
      <c r="D243" s="1" t="s">
        <v>65</v>
      </c>
      <c r="E243" s="3" t="s">
        <v>75</v>
      </c>
      <c r="F243" s="3" t="s">
        <v>51</v>
      </c>
      <c r="G243" s="11">
        <f>(C243-VLOOKUP(E243,Riders!$A$2:$E$7778,4,FALSE))/365</f>
        <v>21.147945205479452</v>
      </c>
      <c r="H243" s="1">
        <v>35</v>
      </c>
      <c r="I243">
        <v>5.0819999999999999</v>
      </c>
      <c r="J243" s="30">
        <f t="shared" si="13"/>
        <v>5.2050369047448966</v>
      </c>
      <c r="K243" s="43">
        <f t="shared" si="15"/>
        <v>0.1230369047448967</v>
      </c>
      <c r="L243" s="30">
        <f t="shared" si="14"/>
        <v>10.287036904744896</v>
      </c>
      <c r="M243">
        <v>69.991</v>
      </c>
    </row>
    <row r="244" spans="1:13">
      <c r="A244" s="1" t="s">
        <v>64</v>
      </c>
      <c r="B244" s="1">
        <v>2022</v>
      </c>
      <c r="C244" s="88">
        <v>44675</v>
      </c>
      <c r="D244" s="1" t="s">
        <v>65</v>
      </c>
      <c r="E244" s="3" t="s">
        <v>110</v>
      </c>
      <c r="F244" s="3" t="s">
        <v>60</v>
      </c>
      <c r="G244" s="11">
        <f>(C244-VLOOKUP(E244,Riders!$A$2:$E$7778,4,FALSE))/365</f>
        <v>21.136986301369863</v>
      </c>
      <c r="H244" s="1">
        <v>36</v>
      </c>
      <c r="I244">
        <v>5.056</v>
      </c>
      <c r="J244" s="30">
        <f t="shared" si="13"/>
        <v>5.2460503941965113</v>
      </c>
      <c r="K244" s="43">
        <f t="shared" si="15"/>
        <v>0.19005039419651126</v>
      </c>
      <c r="L244" s="30">
        <f t="shared" si="14"/>
        <v>10.302050394196511</v>
      </c>
      <c r="M244">
        <v>69.888999999999996</v>
      </c>
    </row>
    <row r="245" spans="1:13">
      <c r="A245" s="1" t="s">
        <v>64</v>
      </c>
      <c r="B245" s="1">
        <v>2022</v>
      </c>
      <c r="C245" s="88">
        <v>44675</v>
      </c>
      <c r="D245" s="1" t="s">
        <v>65</v>
      </c>
      <c r="E245" s="3" t="s">
        <v>140</v>
      </c>
      <c r="F245" s="3" t="s">
        <v>141</v>
      </c>
      <c r="G245" s="11">
        <f>(C245-VLOOKUP(E245,Riders!$A$2:$E$7778,4,FALSE))/365</f>
        <v>28.301369863013697</v>
      </c>
      <c r="H245" s="1">
        <v>37</v>
      </c>
      <c r="I245">
        <v>5.08</v>
      </c>
      <c r="J245" s="30">
        <f t="shared" si="13"/>
        <v>5.2249993559375394</v>
      </c>
      <c r="K245" s="43">
        <f t="shared" si="15"/>
        <v>0.14499935593753932</v>
      </c>
      <c r="L245" s="30">
        <f t="shared" si="14"/>
        <v>10.304999355937539</v>
      </c>
      <c r="M245">
        <v>69.869</v>
      </c>
    </row>
    <row r="246" spans="1:13">
      <c r="A246" s="1" t="s">
        <v>64</v>
      </c>
      <c r="B246" s="1">
        <v>2022</v>
      </c>
      <c r="C246" s="88">
        <v>44675</v>
      </c>
      <c r="D246" s="1" t="s">
        <v>65</v>
      </c>
      <c r="E246" s="3" t="s">
        <v>23</v>
      </c>
      <c r="F246" s="3" t="s">
        <v>24</v>
      </c>
      <c r="G246" s="11">
        <f>(C246-VLOOKUP(E246,Riders!$A$2:$E$7778,4,FALSE))/365</f>
        <v>20.520547945205479</v>
      </c>
      <c r="H246" s="1">
        <v>38</v>
      </c>
      <c r="I246">
        <v>5.125</v>
      </c>
      <c r="J246" s="30">
        <f t="shared" si="13"/>
        <v>5.1980246462213433</v>
      </c>
      <c r="K246" s="43">
        <f t="shared" si="15"/>
        <v>7.3024646221343303E-2</v>
      </c>
      <c r="L246" s="30">
        <f t="shared" si="14"/>
        <v>10.323024646221343</v>
      </c>
      <c r="M246">
        <v>69.747</v>
      </c>
    </row>
    <row r="247" spans="1:13">
      <c r="A247" s="1" t="s">
        <v>64</v>
      </c>
      <c r="B247" s="1">
        <v>2022</v>
      </c>
      <c r="C247" s="88">
        <v>44675</v>
      </c>
      <c r="D247" s="1" t="s">
        <v>65</v>
      </c>
      <c r="E247" s="3" t="s">
        <v>82</v>
      </c>
      <c r="F247" s="3" t="s">
        <v>81</v>
      </c>
      <c r="G247" s="11">
        <f>(C247-VLOOKUP(E247,Riders!$A$2:$E$7778,4,FALSE))/365</f>
        <v>28.723287671232878</v>
      </c>
      <c r="H247" s="1">
        <v>39</v>
      </c>
      <c r="I247">
        <v>5.0780000000000003</v>
      </c>
      <c r="J247" s="30">
        <f t="shared" si="13"/>
        <v>5.2589560535798876</v>
      </c>
      <c r="K247" s="43">
        <f t="shared" si="15"/>
        <v>0.18095605357988731</v>
      </c>
      <c r="L247" s="30">
        <f t="shared" si="14"/>
        <v>10.336956053579888</v>
      </c>
      <c r="M247">
        <v>69.653000000000006</v>
      </c>
    </row>
    <row r="248" spans="1:13">
      <c r="A248" s="1" t="s">
        <v>64</v>
      </c>
      <c r="B248" s="1">
        <v>2022</v>
      </c>
      <c r="C248" s="88">
        <v>44675</v>
      </c>
      <c r="D248" s="1" t="s">
        <v>65</v>
      </c>
      <c r="E248" s="3" t="s">
        <v>129</v>
      </c>
      <c r="F248" s="3" t="s">
        <v>130</v>
      </c>
      <c r="G248" s="11">
        <f>(C248-VLOOKUP(E248,Riders!$A$2:$E$7778,4,FALSE))/365</f>
        <v>20.126027397260273</v>
      </c>
      <c r="H248" s="1">
        <v>40</v>
      </c>
      <c r="I248">
        <v>5.6719999999999997</v>
      </c>
      <c r="J248" s="30">
        <f t="shared" si="13"/>
        <v>5.8550084211200408</v>
      </c>
      <c r="K248" s="43">
        <f t="shared" si="15"/>
        <v>0.18300842112004112</v>
      </c>
      <c r="L248" s="30">
        <f t="shared" si="14"/>
        <v>11.527008421120041</v>
      </c>
      <c r="M248">
        <v>62.462000000000003</v>
      </c>
    </row>
    <row r="249" spans="1:13">
      <c r="A249" s="4" t="s">
        <v>181</v>
      </c>
      <c r="B249" s="4">
        <v>2021</v>
      </c>
      <c r="C249" s="5">
        <v>44492</v>
      </c>
      <c r="D249" s="4" t="s">
        <v>19</v>
      </c>
      <c r="E249" s="4" t="s">
        <v>91</v>
      </c>
      <c r="F249" s="4" t="s">
        <v>22</v>
      </c>
      <c r="G249" s="11">
        <f>(C249-VLOOKUP(E249,Riders!$A$2:$E$7778,4,FALSE))/365</f>
        <v>24.627397260273973</v>
      </c>
      <c r="H249" s="4">
        <v>1</v>
      </c>
      <c r="I249">
        <v>4.6779999999999999</v>
      </c>
      <c r="J249" s="30">
        <v>4.7400434014833417</v>
      </c>
      <c r="K249" s="43">
        <f t="shared" si="15"/>
        <v>6.2043401483341754E-2</v>
      </c>
      <c r="L249" s="30">
        <v>9.4180434014833416</v>
      </c>
      <c r="M249">
        <v>76.448999999999998</v>
      </c>
    </row>
    <row r="250" spans="1:13">
      <c r="A250" s="4" t="s">
        <v>181</v>
      </c>
      <c r="B250" s="4">
        <v>2021</v>
      </c>
      <c r="C250" s="5">
        <v>44492</v>
      </c>
      <c r="D250" s="4" t="s">
        <v>19</v>
      </c>
      <c r="E250" s="4" t="s">
        <v>127</v>
      </c>
      <c r="F250" s="4" t="s">
        <v>103</v>
      </c>
      <c r="G250" s="11">
        <f>(C250-VLOOKUP(E250,Riders!$A$2:$E$7778,4,FALSE))/365</f>
        <v>23.098630136986301</v>
      </c>
      <c r="H250" s="4">
        <v>2</v>
      </c>
      <c r="I250">
        <v>4.6619999999999999</v>
      </c>
      <c r="J250" s="30">
        <v>4.7590009813542702</v>
      </c>
      <c r="K250" s="43">
        <f t="shared" si="15"/>
        <v>9.7000981354270266E-2</v>
      </c>
      <c r="L250" s="30">
        <v>9.4210009813542701</v>
      </c>
      <c r="M250">
        <v>76.424999999999997</v>
      </c>
    </row>
    <row r="251" spans="1:13">
      <c r="A251" s="4" t="s">
        <v>181</v>
      </c>
      <c r="B251" s="4">
        <v>2021</v>
      </c>
      <c r="C251" s="5">
        <v>44492</v>
      </c>
      <c r="D251" s="4" t="s">
        <v>19</v>
      </c>
      <c r="E251" t="s">
        <v>183</v>
      </c>
      <c r="F251" s="4" t="s">
        <v>184</v>
      </c>
      <c r="G251" s="11">
        <f>(C251-VLOOKUP(E251,Riders!$A$2:$E$7778,4,FALSE))/365</f>
        <v>21.156164383561645</v>
      </c>
      <c r="H251" s="4">
        <v>3</v>
      </c>
      <c r="I251">
        <v>4.6989999999999998</v>
      </c>
      <c r="J251" s="30">
        <v>4.8000566908980566</v>
      </c>
      <c r="K251" s="43">
        <f t="shared" si="15"/>
        <v>0.1010566908980568</v>
      </c>
      <c r="L251" s="30">
        <v>9.4990566908980565</v>
      </c>
      <c r="M251">
        <v>75.796999999999997</v>
      </c>
    </row>
    <row r="252" spans="1:13">
      <c r="A252" s="4" t="s">
        <v>181</v>
      </c>
      <c r="B252" s="4">
        <v>2021</v>
      </c>
      <c r="C252" s="5">
        <v>44492</v>
      </c>
      <c r="D252" s="4" t="s">
        <v>19</v>
      </c>
      <c r="E252" s="44" t="s">
        <v>98</v>
      </c>
      <c r="F252" s="4" t="s">
        <v>26</v>
      </c>
      <c r="G252" s="11">
        <f>(C252-VLOOKUP(E252,Riders!$A$2:$E$7778,4,FALSE))/365</f>
        <v>24.531506849315068</v>
      </c>
      <c r="H252" s="4">
        <v>4</v>
      </c>
      <c r="I252">
        <v>4.7480000000000002</v>
      </c>
      <c r="J252" s="30">
        <v>4.835006135785874</v>
      </c>
      <c r="K252" s="43">
        <f t="shared" si="15"/>
        <v>8.7006135785873795E-2</v>
      </c>
      <c r="L252" s="30">
        <v>9.5830061357858742</v>
      </c>
      <c r="M252">
        <v>75.132999999999996</v>
      </c>
    </row>
    <row r="253" spans="1:13">
      <c r="A253" s="4" t="s">
        <v>181</v>
      </c>
      <c r="B253" s="4">
        <v>2021</v>
      </c>
      <c r="C253" s="5">
        <v>44492</v>
      </c>
      <c r="D253" s="4" t="s">
        <v>19</v>
      </c>
      <c r="E253" s="4" t="s">
        <v>201</v>
      </c>
      <c r="F253" s="4" t="s">
        <v>45</v>
      </c>
      <c r="G253" s="11">
        <f>(C253-VLOOKUP(E253,Riders!$A$2:$E$7778,4,FALSE))/365</f>
        <v>26.279452054794522</v>
      </c>
      <c r="H253" s="4">
        <v>5</v>
      </c>
      <c r="I253">
        <v>4.8029999999999999</v>
      </c>
      <c r="J253" s="30">
        <v>4.8380064139473218</v>
      </c>
      <c r="K253" s="43">
        <f t="shared" si="15"/>
        <v>3.5006413947321846E-2</v>
      </c>
      <c r="L253" s="30">
        <v>9.6410064139473217</v>
      </c>
      <c r="M253">
        <v>74.680999999999997</v>
      </c>
    </row>
    <row r="254" spans="1:13">
      <c r="A254" s="4" t="s">
        <v>181</v>
      </c>
      <c r="B254" s="4">
        <v>2021</v>
      </c>
      <c r="C254" s="5">
        <v>44492</v>
      </c>
      <c r="D254" s="4" t="s">
        <v>19</v>
      </c>
      <c r="E254" s="4" t="s">
        <v>21</v>
      </c>
      <c r="F254" s="4" t="s">
        <v>22</v>
      </c>
      <c r="G254" s="11">
        <f>(C254-VLOOKUP(E254,Riders!$A$2:$E$7778,4,FALSE))/365</f>
        <v>28.624657534246577</v>
      </c>
      <c r="H254" s="4">
        <v>6</v>
      </c>
      <c r="I254">
        <v>4.8109999999999999</v>
      </c>
      <c r="J254" s="30">
        <v>4.8549864676189465</v>
      </c>
      <c r="K254" s="43">
        <f t="shared" si="15"/>
        <v>4.3986467618946534E-2</v>
      </c>
      <c r="L254" s="30">
        <v>9.6659864676189464</v>
      </c>
      <c r="M254">
        <v>74.488</v>
      </c>
    </row>
    <row r="255" spans="1:13">
      <c r="A255" s="4" t="s">
        <v>181</v>
      </c>
      <c r="B255" s="4">
        <v>2021</v>
      </c>
      <c r="C255" s="5">
        <v>44492</v>
      </c>
      <c r="D255" s="4" t="s">
        <v>19</v>
      </c>
      <c r="E255" t="s">
        <v>96</v>
      </c>
      <c r="F255" s="4" t="s">
        <v>28</v>
      </c>
      <c r="G255" s="11">
        <f>(C255-VLOOKUP(E255,Riders!$A$2:$E$7778,4,FALSE))/365</f>
        <v>29.745205479452054</v>
      </c>
      <c r="H255" s="4">
        <v>7</v>
      </c>
      <c r="I255">
        <v>4.7969999999999997</v>
      </c>
      <c r="J255" s="30">
        <v>4.8890117846476722</v>
      </c>
      <c r="K255" s="43">
        <f t="shared" si="15"/>
        <v>9.2011784647672457E-2</v>
      </c>
      <c r="L255" s="30">
        <v>9.6860117846476719</v>
      </c>
      <c r="M255">
        <v>74.334000000000003</v>
      </c>
    </row>
    <row r="256" spans="1:13">
      <c r="A256" s="4" t="s">
        <v>181</v>
      </c>
      <c r="B256" s="4">
        <v>2021</v>
      </c>
      <c r="C256" s="5">
        <v>44492</v>
      </c>
      <c r="D256" s="4" t="s">
        <v>19</v>
      </c>
      <c r="E256" t="s">
        <v>107</v>
      </c>
      <c r="F256" s="4" t="s">
        <v>108</v>
      </c>
      <c r="G256" s="11">
        <f>(C256-VLOOKUP(E256,Riders!$A$2:$E$7778,4,FALSE))/365</f>
        <v>28.030136986301368</v>
      </c>
      <c r="H256" s="4">
        <v>8</v>
      </c>
      <c r="I256">
        <v>4.806</v>
      </c>
      <c r="J256" s="30">
        <v>4.9010362530840057</v>
      </c>
      <c r="K256" s="43">
        <f t="shared" si="15"/>
        <v>9.5036253084005651E-2</v>
      </c>
      <c r="L256" s="30">
        <v>9.7070362530840058</v>
      </c>
      <c r="M256">
        <v>74.173000000000002</v>
      </c>
    </row>
    <row r="257" spans="1:13">
      <c r="A257" s="4" t="s">
        <v>181</v>
      </c>
      <c r="B257" s="4">
        <v>2021</v>
      </c>
      <c r="C257" s="5">
        <v>44492</v>
      </c>
      <c r="D257" s="4" t="s">
        <v>19</v>
      </c>
      <c r="E257" s="4" t="s">
        <v>95</v>
      </c>
      <c r="F257" s="4" t="s">
        <v>26</v>
      </c>
      <c r="G257" s="11">
        <f>(C257-VLOOKUP(E257,Riders!$A$2:$E$7778,4,FALSE))/365</f>
        <v>22.769863013698629</v>
      </c>
      <c r="H257" s="4">
        <v>9</v>
      </c>
      <c r="I257">
        <v>4.8220000000000001</v>
      </c>
      <c r="J257" s="30">
        <v>4.9010287234473546</v>
      </c>
      <c r="K257" s="43">
        <f t="shared" si="15"/>
        <v>7.9028723447354565E-2</v>
      </c>
      <c r="L257" s="30">
        <v>9.7230287234473547</v>
      </c>
      <c r="M257">
        <v>74.051000000000002</v>
      </c>
    </row>
    <row r="258" spans="1:13">
      <c r="A258" s="4" t="s">
        <v>181</v>
      </c>
      <c r="B258" s="4">
        <v>2021</v>
      </c>
      <c r="C258" s="5">
        <v>44492</v>
      </c>
      <c r="D258" s="4" t="s">
        <v>19</v>
      </c>
      <c r="E258" s="4" t="s">
        <v>172</v>
      </c>
      <c r="F258" s="4" t="s">
        <v>45</v>
      </c>
      <c r="G258" s="11">
        <f>(C258-VLOOKUP(E258,Riders!$A$2:$E$7778,4,FALSE))/365</f>
        <v>22.164383561643834</v>
      </c>
      <c r="H258" s="4">
        <v>10</v>
      </c>
      <c r="I258">
        <v>4.8789999999999996</v>
      </c>
      <c r="J258" s="30">
        <v>4.9090612841392627</v>
      </c>
      <c r="K258" s="43">
        <f t="shared" si="15"/>
        <v>3.0061284139263122E-2</v>
      </c>
      <c r="L258" s="30">
        <v>9.7880612841392622</v>
      </c>
      <c r="M258">
        <v>73.558999999999997</v>
      </c>
    </row>
    <row r="259" spans="1:13">
      <c r="A259" s="4" t="s">
        <v>181</v>
      </c>
      <c r="B259" s="4">
        <v>2021</v>
      </c>
      <c r="C259" s="5">
        <v>44492</v>
      </c>
      <c r="D259" s="4" t="s">
        <v>19</v>
      </c>
      <c r="E259" s="4" t="s">
        <v>92</v>
      </c>
      <c r="F259" s="4" t="s">
        <v>51</v>
      </c>
      <c r="G259" s="11">
        <f>(C259-VLOOKUP(E259,Riders!$A$2:$E$7778,4,FALSE))/365</f>
        <v>25.926027397260274</v>
      </c>
      <c r="H259" s="4">
        <v>11</v>
      </c>
      <c r="I259">
        <v>4.8460000000000001</v>
      </c>
      <c r="J259" s="30">
        <v>4.954051722495203</v>
      </c>
      <c r="K259" s="43">
        <f t="shared" si="15"/>
        <v>0.1080517224952029</v>
      </c>
      <c r="L259" s="30">
        <v>9.8000517224952031</v>
      </c>
      <c r="M259">
        <v>73.468999999999994</v>
      </c>
    </row>
    <row r="260" spans="1:13">
      <c r="A260" s="4" t="s">
        <v>181</v>
      </c>
      <c r="B260" s="4">
        <v>2021</v>
      </c>
      <c r="C260" s="5">
        <v>44492</v>
      </c>
      <c r="D260" s="4" t="s">
        <v>19</v>
      </c>
      <c r="E260" s="4" t="s">
        <v>133</v>
      </c>
      <c r="F260" s="4" t="s">
        <v>32</v>
      </c>
      <c r="G260" s="11">
        <f>(C260-VLOOKUP(E260,Riders!$A$2:$E$7778,4,FALSE))/365</f>
        <v>22.021917808219179</v>
      </c>
      <c r="H260" s="4">
        <v>12</v>
      </c>
      <c r="I260">
        <v>4.8860000000000001</v>
      </c>
      <c r="J260" s="30">
        <v>4.9220616818101321</v>
      </c>
      <c r="K260" s="43">
        <f t="shared" si="15"/>
        <v>3.6061681810132029E-2</v>
      </c>
      <c r="L260" s="30">
        <v>9.8080616818101323</v>
      </c>
      <c r="M260">
        <v>73.409000000000006</v>
      </c>
    </row>
    <row r="261" spans="1:13">
      <c r="A261" s="4" t="s">
        <v>181</v>
      </c>
      <c r="B261" s="4">
        <v>2021</v>
      </c>
      <c r="C261" s="5">
        <v>44492</v>
      </c>
      <c r="D261" s="4" t="s">
        <v>19</v>
      </c>
      <c r="E261" t="s">
        <v>69</v>
      </c>
      <c r="F261" s="4" t="s">
        <v>28</v>
      </c>
      <c r="G261" s="11">
        <f>(C261-VLOOKUP(E261,Riders!$A$2:$E$7778,4,FALSE))/365</f>
        <v>21.243835616438357</v>
      </c>
      <c r="H261" s="4">
        <v>13</v>
      </c>
      <c r="I261">
        <v>4.8710000000000004</v>
      </c>
      <c r="J261" s="30">
        <v>4.9630503995082957</v>
      </c>
      <c r="K261" s="43">
        <f t="shared" si="15"/>
        <v>9.20503995082953E-2</v>
      </c>
      <c r="L261" s="30">
        <v>9.8340503995082962</v>
      </c>
      <c r="M261">
        <v>73.215000000000003</v>
      </c>
    </row>
    <row r="262" spans="1:13">
      <c r="A262" s="4" t="s">
        <v>181</v>
      </c>
      <c r="B262" s="4">
        <v>2021</v>
      </c>
      <c r="C262" s="5">
        <v>44492</v>
      </c>
      <c r="D262" s="4" t="s">
        <v>19</v>
      </c>
      <c r="E262" s="4" t="s">
        <v>106</v>
      </c>
      <c r="F262" s="4" t="s">
        <v>30</v>
      </c>
      <c r="G262" s="11">
        <f>(C262-VLOOKUP(E262,Riders!$A$2:$E$7778,4,FALSE))/365</f>
        <v>28.86849315068493</v>
      </c>
      <c r="H262" s="4">
        <v>14</v>
      </c>
      <c r="I262">
        <v>4.8890000000000002</v>
      </c>
      <c r="J262" s="30">
        <v>4.9459907113976618</v>
      </c>
      <c r="K262" s="43">
        <f t="shared" si="15"/>
        <v>5.6990711397661542E-2</v>
      </c>
      <c r="L262" s="30">
        <v>9.834990711397662</v>
      </c>
      <c r="M262">
        <v>73.207999999999998</v>
      </c>
    </row>
    <row r="263" spans="1:13">
      <c r="A263" s="4" t="s">
        <v>181</v>
      </c>
      <c r="B263" s="4">
        <v>2021</v>
      </c>
      <c r="C263" s="5">
        <v>44492</v>
      </c>
      <c r="D263" s="4" t="s">
        <v>19</v>
      </c>
      <c r="E263" s="4" t="s">
        <v>124</v>
      </c>
      <c r="F263" s="4" t="s">
        <v>112</v>
      </c>
      <c r="G263" s="11">
        <f>(C263-VLOOKUP(E263,Riders!$A$2:$E$7778,4,FALSE))/365</f>
        <v>24.704109589041096</v>
      </c>
      <c r="H263" s="4">
        <v>15</v>
      </c>
      <c r="I263">
        <v>4.891</v>
      </c>
      <c r="J263" s="30">
        <v>4.9450655737704921</v>
      </c>
      <c r="K263" s="43">
        <f t="shared" si="15"/>
        <v>5.4065573770492037E-2</v>
      </c>
      <c r="L263" s="30">
        <v>9.8360655737704921</v>
      </c>
      <c r="M263">
        <v>73.2</v>
      </c>
    </row>
    <row r="264" spans="1:13">
      <c r="A264" s="4" t="s">
        <v>181</v>
      </c>
      <c r="B264" s="4">
        <v>2021</v>
      </c>
      <c r="C264" s="5">
        <v>44492</v>
      </c>
      <c r="D264" s="4" t="s">
        <v>19</v>
      </c>
      <c r="E264" s="44" t="s">
        <v>170</v>
      </c>
      <c r="F264" s="4" t="s">
        <v>81</v>
      </c>
      <c r="G264" s="11">
        <f>(C264-VLOOKUP(E264,Riders!$A$2:$E$7778,4,FALSE))/365</f>
        <v>31.328767123287673</v>
      </c>
      <c r="H264" s="4">
        <v>16</v>
      </c>
      <c r="I264">
        <v>4.8639999999999999</v>
      </c>
      <c r="J264" s="30">
        <v>4.9940171693799043</v>
      </c>
      <c r="K264" s="43">
        <f t="shared" si="15"/>
        <v>0.13001716937990437</v>
      </c>
      <c r="L264" s="30">
        <v>9.8580171693799041</v>
      </c>
      <c r="M264">
        <v>73.037000000000006</v>
      </c>
    </row>
    <row r="265" spans="1:13">
      <c r="A265" s="4" t="s">
        <v>181</v>
      </c>
      <c r="B265" s="4">
        <v>2021</v>
      </c>
      <c r="C265" s="5">
        <v>44492</v>
      </c>
      <c r="D265" s="4" t="s">
        <v>19</v>
      </c>
      <c r="E265" s="4" t="s">
        <v>131</v>
      </c>
      <c r="F265" s="4" t="s">
        <v>112</v>
      </c>
      <c r="G265" s="11">
        <f>(C265-VLOOKUP(E265,Riders!$A$2:$E$7778,4,FALSE))/365</f>
        <v>22.295890410958904</v>
      </c>
      <c r="H265" s="4">
        <v>17</v>
      </c>
      <c r="I265">
        <v>4.9169999999999998</v>
      </c>
      <c r="J265" s="30">
        <v>5.0140344827586212</v>
      </c>
      <c r="K265" s="43">
        <f t="shared" si="15"/>
        <v>9.7034482758621365E-2</v>
      </c>
      <c r="L265" s="30">
        <v>9.931034482758621</v>
      </c>
      <c r="M265">
        <v>72.5</v>
      </c>
    </row>
    <row r="266" spans="1:13">
      <c r="A266" s="4" t="s">
        <v>181</v>
      </c>
      <c r="B266" s="4">
        <v>2021</v>
      </c>
      <c r="C266" s="5">
        <v>44492</v>
      </c>
      <c r="D266" s="4" t="s">
        <v>19</v>
      </c>
      <c r="E266" s="4" t="s">
        <v>238</v>
      </c>
      <c r="F266" s="4" t="s">
        <v>184</v>
      </c>
      <c r="G266" s="11">
        <f>(C266-VLOOKUP(E266,Riders!$A$2:$E$7778,4,FALSE))/365</f>
        <v>34.104109589041094</v>
      </c>
      <c r="H266" s="4">
        <v>18</v>
      </c>
      <c r="I266">
        <v>4.9409999999999998</v>
      </c>
      <c r="J266" s="30">
        <v>5.0159913291200509</v>
      </c>
      <c r="K266" s="43">
        <f t="shared" si="15"/>
        <v>7.499132912005102E-2</v>
      </c>
      <c r="L266" s="30">
        <v>9.9569913291200507</v>
      </c>
      <c r="M266">
        <v>72.311000000000007</v>
      </c>
    </row>
    <row r="267" spans="1:13">
      <c r="A267" s="4" t="s">
        <v>181</v>
      </c>
      <c r="B267" s="4">
        <v>2021</v>
      </c>
      <c r="C267" s="5">
        <v>44492</v>
      </c>
      <c r="D267" s="4" t="s">
        <v>19</v>
      </c>
      <c r="E267" s="4" t="s">
        <v>97</v>
      </c>
      <c r="F267" s="4" t="s">
        <v>30</v>
      </c>
      <c r="G267" s="11">
        <f>(C267-VLOOKUP(E267,Riders!$A$2:$E$7778,4,FALSE))/365</f>
        <v>27.81917808219178</v>
      </c>
      <c r="H267" s="4">
        <v>19</v>
      </c>
      <c r="I267">
        <v>4.9539999999999997</v>
      </c>
      <c r="J267" s="30">
        <v>5.0249333629005433</v>
      </c>
      <c r="K267" s="43">
        <f t="shared" si="15"/>
        <v>7.0933362900543528E-2</v>
      </c>
      <c r="L267" s="30">
        <v>9.978933362900543</v>
      </c>
      <c r="M267">
        <v>72.152000000000001</v>
      </c>
    </row>
    <row r="268" spans="1:13">
      <c r="A268" s="4" t="s">
        <v>181</v>
      </c>
      <c r="B268" s="4">
        <v>2021</v>
      </c>
      <c r="C268" s="5">
        <v>44492</v>
      </c>
      <c r="D268" s="4" t="s">
        <v>19</v>
      </c>
      <c r="E268" s="4" t="s">
        <v>99</v>
      </c>
      <c r="F268" s="4" t="s">
        <v>43</v>
      </c>
      <c r="G268" s="11">
        <f>(C268-VLOOKUP(E268,Riders!$A$2:$E$7778,4,FALSE))/365</f>
        <v>23.002739726027396</v>
      </c>
      <c r="H268" s="4">
        <v>20</v>
      </c>
      <c r="I268">
        <v>4.9359999999999999</v>
      </c>
      <c r="J268" s="30">
        <v>5.0459769859975054</v>
      </c>
      <c r="K268" s="43">
        <f t="shared" si="15"/>
        <v>0.10997698599750549</v>
      </c>
      <c r="L268" s="30">
        <v>9.9819769859975054</v>
      </c>
      <c r="M268">
        <v>72.13</v>
      </c>
    </row>
    <row r="269" spans="1:13">
      <c r="A269" s="4" t="s">
        <v>181</v>
      </c>
      <c r="B269" s="4">
        <v>2021</v>
      </c>
      <c r="C269" s="5">
        <v>44492</v>
      </c>
      <c r="D269" s="4" t="s">
        <v>19</v>
      </c>
      <c r="E269" s="4" t="s">
        <v>173</v>
      </c>
      <c r="F269" s="4" t="s">
        <v>36</v>
      </c>
      <c r="G269" s="11">
        <f>(C269-VLOOKUP(E269,Riders!$A$2:$E$7778,4,FALSE))/365</f>
        <v>31.457534246575342</v>
      </c>
      <c r="H269" s="4">
        <v>21</v>
      </c>
      <c r="I269">
        <v>4.9859999999999998</v>
      </c>
      <c r="J269" s="30">
        <v>5.0180294007308488</v>
      </c>
      <c r="K269" s="43">
        <f t="shared" si="15"/>
        <v>3.2029400730849034E-2</v>
      </c>
      <c r="L269" s="30">
        <v>10.004029400730849</v>
      </c>
      <c r="M269">
        <v>71.971000000000004</v>
      </c>
    </row>
    <row r="270" spans="1:13">
      <c r="A270" s="4" t="s">
        <v>181</v>
      </c>
      <c r="B270" s="4">
        <v>2021</v>
      </c>
      <c r="C270" s="5">
        <v>44492</v>
      </c>
      <c r="D270" s="4" t="s">
        <v>19</v>
      </c>
      <c r="E270" t="s">
        <v>171</v>
      </c>
      <c r="F270" s="4" t="s">
        <v>41</v>
      </c>
      <c r="G270" s="11">
        <f>(C270-VLOOKUP(E270,Riders!$A$2:$E$7778,4,FALSE))/365</f>
        <v>23.024657534246575</v>
      </c>
      <c r="H270" s="4">
        <v>22</v>
      </c>
      <c r="I270">
        <v>4.9589999999999996</v>
      </c>
      <c r="J270" s="30">
        <v>5.0699725874749273</v>
      </c>
      <c r="K270" s="43">
        <f t="shared" si="15"/>
        <v>0.11097258747492766</v>
      </c>
      <c r="L270" s="30">
        <v>10.028972587474927</v>
      </c>
      <c r="M270">
        <v>71.792000000000002</v>
      </c>
    </row>
    <row r="271" spans="1:13">
      <c r="A271" s="4" t="s">
        <v>181</v>
      </c>
      <c r="B271" s="4">
        <v>2021</v>
      </c>
      <c r="C271" s="5">
        <v>44492</v>
      </c>
      <c r="D271" s="4" t="s">
        <v>19</v>
      </c>
      <c r="E271" s="4" t="s">
        <v>114</v>
      </c>
      <c r="F271" s="4" t="s">
        <v>115</v>
      </c>
      <c r="G271" s="11">
        <f>(C271-VLOOKUP(E271,Riders!$A$2:$E$7778,4,FALSE))/365</f>
        <v>26.701369863013699</v>
      </c>
      <c r="H271" s="4">
        <v>23</v>
      </c>
      <c r="I271">
        <v>4.9969999999999999</v>
      </c>
      <c r="J271" s="30">
        <v>5.0629404786855012</v>
      </c>
      <c r="K271" s="43">
        <f t="shared" si="15"/>
        <v>6.5940478685501347E-2</v>
      </c>
      <c r="L271" s="30">
        <v>10.059940478685501</v>
      </c>
      <c r="M271">
        <v>71.570999999999998</v>
      </c>
    </row>
    <row r="272" spans="1:13">
      <c r="A272" s="4" t="s">
        <v>181</v>
      </c>
      <c r="B272" s="4">
        <v>2021</v>
      </c>
      <c r="C272" s="5">
        <v>44492</v>
      </c>
      <c r="D272" s="4" t="s">
        <v>19</v>
      </c>
      <c r="E272" s="4" t="s">
        <v>142</v>
      </c>
      <c r="F272" s="4" t="s">
        <v>94</v>
      </c>
      <c r="G272" s="11">
        <f>(C272-VLOOKUP(E272,Riders!$A$2:$E$7778,4,FALSE))/365</f>
        <v>26.55890410958904</v>
      </c>
      <c r="H272" s="4">
        <v>24</v>
      </c>
      <c r="I272">
        <v>4.9749999999999996</v>
      </c>
      <c r="J272" s="30">
        <v>5.1639886358835714</v>
      </c>
      <c r="K272" s="43">
        <f t="shared" si="15"/>
        <v>0.18898863588357173</v>
      </c>
      <c r="L272" s="30">
        <v>10.138988635883571</v>
      </c>
      <c r="M272">
        <v>71.013000000000005</v>
      </c>
    </row>
    <row r="273" spans="1:13">
      <c r="A273" s="4" t="s">
        <v>181</v>
      </c>
      <c r="B273" s="4">
        <v>2021</v>
      </c>
      <c r="C273" s="5">
        <v>44492</v>
      </c>
      <c r="D273" s="4" t="s">
        <v>19</v>
      </c>
      <c r="E273" s="4" t="s">
        <v>704</v>
      </c>
      <c r="F273" s="4" t="s">
        <v>43</v>
      </c>
      <c r="G273" s="11">
        <f>(C273-VLOOKUP(E273,Riders!$A$2:$E$7778,4,FALSE))/365</f>
        <v>23.835616438356166</v>
      </c>
      <c r="H273" s="4">
        <v>25</v>
      </c>
      <c r="I273">
        <v>5.01</v>
      </c>
      <c r="J273" s="30">
        <v>5.1910456071747362</v>
      </c>
      <c r="K273" s="43">
        <f t="shared" si="15"/>
        <v>0.18104560717473639</v>
      </c>
      <c r="L273" s="30">
        <v>10.201045607174736</v>
      </c>
      <c r="M273">
        <v>70.581000000000003</v>
      </c>
    </row>
    <row r="274" spans="1:13">
      <c r="A274" s="4" t="s">
        <v>181</v>
      </c>
      <c r="B274" s="4">
        <v>2021</v>
      </c>
      <c r="C274" s="5">
        <v>44492</v>
      </c>
      <c r="D274" s="4" t="s">
        <v>19</v>
      </c>
      <c r="E274" s="44" t="s">
        <v>147</v>
      </c>
      <c r="F274" s="4" t="s">
        <v>55</v>
      </c>
      <c r="G274" s="11">
        <f>(C274-VLOOKUP(E274,Riders!$A$2:$E$7778,4,FALSE))/365</f>
        <v>27.364383561643837</v>
      </c>
      <c r="H274" s="4">
        <v>26</v>
      </c>
      <c r="I274">
        <v>5.1139999999999999</v>
      </c>
      <c r="J274" s="30">
        <v>5.2079887031568086</v>
      </c>
      <c r="K274" s="43">
        <f t="shared" si="15"/>
        <v>9.3988703156808739E-2</v>
      </c>
      <c r="L274" s="30">
        <v>10.321988703156808</v>
      </c>
      <c r="M274">
        <v>69.754000000000005</v>
      </c>
    </row>
    <row r="275" spans="1:13">
      <c r="A275" s="4" t="s">
        <v>181</v>
      </c>
      <c r="B275" s="4">
        <v>2021</v>
      </c>
      <c r="C275" s="5">
        <v>44492</v>
      </c>
      <c r="D275" s="4" t="s">
        <v>19</v>
      </c>
      <c r="E275" s="4" t="s">
        <v>82</v>
      </c>
      <c r="F275" s="4" t="s">
        <v>249</v>
      </c>
      <c r="G275" s="11">
        <f>(C275-VLOOKUP(E275,Riders!$A$2:$E$7778,4,FALSE))/365</f>
        <v>28.221917808219178</v>
      </c>
      <c r="H275" s="4">
        <v>27</v>
      </c>
      <c r="I275">
        <v>5.109</v>
      </c>
      <c r="J275" s="30">
        <v>5.2659387590420472</v>
      </c>
      <c r="K275" s="43">
        <f t="shared" si="15"/>
        <v>0.15693875904204724</v>
      </c>
      <c r="L275" s="30">
        <v>10.374938759042047</v>
      </c>
      <c r="M275">
        <v>69.397999999999996</v>
      </c>
    </row>
    <row r="276" spans="1:13">
      <c r="A276" s="4" t="s">
        <v>181</v>
      </c>
      <c r="B276" s="4">
        <v>2021</v>
      </c>
      <c r="C276" s="5">
        <v>44492</v>
      </c>
      <c r="D276" s="4" t="s">
        <v>19</v>
      </c>
      <c r="E276" s="44" t="s">
        <v>54</v>
      </c>
      <c r="F276" s="4" t="s">
        <v>55</v>
      </c>
      <c r="G276" s="11">
        <f>(C276-VLOOKUP(E276,Riders!$A$2:$E$7778,4,FALSE))/365</f>
        <v>21.049315068493151</v>
      </c>
      <c r="H276" s="4">
        <v>28</v>
      </c>
      <c r="I276">
        <v>5.1539999999999999</v>
      </c>
      <c r="J276" s="30">
        <v>5.2519776560535316</v>
      </c>
      <c r="K276" s="43">
        <f t="shared" si="15"/>
        <v>9.7977656053531703E-2</v>
      </c>
      <c r="L276" s="30">
        <v>10.405977656053532</v>
      </c>
      <c r="M276">
        <v>69.191000000000003</v>
      </c>
    </row>
    <row r="277" spans="1:13">
      <c r="A277" s="4" t="s">
        <v>181</v>
      </c>
      <c r="B277" s="4">
        <v>2021</v>
      </c>
      <c r="C277" s="5">
        <v>44492</v>
      </c>
      <c r="D277" s="4" t="s">
        <v>19</v>
      </c>
      <c r="E277" s="4" t="s">
        <v>188</v>
      </c>
      <c r="F277" s="4" t="s">
        <v>62</v>
      </c>
      <c r="G277" s="11">
        <f>(C277-VLOOKUP(E277,Riders!$A$2:$E$7778,4,FALSE))/365</f>
        <v>24.347945205479451</v>
      </c>
      <c r="H277" s="4">
        <v>29</v>
      </c>
      <c r="I277">
        <v>5.1769999999999996</v>
      </c>
      <c r="J277" s="30">
        <v>5.3079279161205779</v>
      </c>
      <c r="K277" s="43">
        <f t="shared" si="15"/>
        <v>0.1309279161205783</v>
      </c>
      <c r="L277" s="30">
        <v>10.484927916120578</v>
      </c>
      <c r="M277">
        <v>68.67</v>
      </c>
    </row>
    <row r="278" spans="1:13">
      <c r="A278" s="4" t="s">
        <v>181</v>
      </c>
      <c r="B278" s="4">
        <v>2021</v>
      </c>
      <c r="C278" s="5">
        <v>44492</v>
      </c>
      <c r="D278" s="4" t="s">
        <v>19</v>
      </c>
      <c r="E278" s="4" t="s">
        <v>794</v>
      </c>
      <c r="F278" s="4" t="s">
        <v>795</v>
      </c>
      <c r="G278" s="11">
        <f>(C278-VLOOKUP(E278,Riders!$A$2:$E$7778,4,FALSE))/365</f>
        <v>25.364383561643837</v>
      </c>
      <c r="H278" s="4">
        <v>30</v>
      </c>
      <c r="I278">
        <v>5.3049999999999997</v>
      </c>
      <c r="J278" s="30">
        <v>5.3919350309765424</v>
      </c>
      <c r="K278" s="43">
        <f t="shared" si="15"/>
        <v>8.6935030976542649E-2</v>
      </c>
      <c r="L278" s="30">
        <v>10.696935030976542</v>
      </c>
      <c r="M278">
        <v>67.308999999999997</v>
      </c>
    </row>
    <row r="279" spans="1:13">
      <c r="A279" s="1" t="s">
        <v>138</v>
      </c>
      <c r="B279" s="1">
        <v>2021</v>
      </c>
      <c r="C279" s="2">
        <v>44451</v>
      </c>
      <c r="D279" s="1" t="s">
        <v>65</v>
      </c>
      <c r="E279" s="1" t="s">
        <v>127</v>
      </c>
      <c r="F279" s="1" t="s">
        <v>103</v>
      </c>
      <c r="G279" s="11">
        <f>(C279-VLOOKUP(E279,Riders!$A$2:$E$7778,4,FALSE))/365</f>
        <v>22.986301369863014</v>
      </c>
      <c r="H279" s="1">
        <v>1</v>
      </c>
      <c r="I279">
        <v>4.8019999999999996</v>
      </c>
      <c r="J279" s="30">
        <f t="shared" ref="J279:J310" si="16">L279-I279</f>
        <v>4.8580209300453472</v>
      </c>
      <c r="K279" s="43">
        <f t="shared" si="15"/>
        <v>5.6020930045347583E-2</v>
      </c>
      <c r="L279" s="30">
        <v>9.6600209300453468</v>
      </c>
      <c r="M279">
        <v>74.534000000000006</v>
      </c>
    </row>
    <row r="280" spans="1:13">
      <c r="A280" s="1" t="s">
        <v>138</v>
      </c>
      <c r="B280" s="1">
        <v>2021</v>
      </c>
      <c r="C280" s="2">
        <v>44451</v>
      </c>
      <c r="D280" s="1" t="s">
        <v>65</v>
      </c>
      <c r="E280" s="1" t="s">
        <v>133</v>
      </c>
      <c r="F280" s="1" t="s">
        <v>32</v>
      </c>
      <c r="G280" s="11">
        <f>(C280-VLOOKUP(E280,Riders!$A$2:$E$7778,4,FALSE))/365</f>
        <v>21.909589041095892</v>
      </c>
      <c r="H280" s="1">
        <v>2</v>
      </c>
      <c r="I280">
        <v>4.9080000000000004</v>
      </c>
      <c r="J280" s="30">
        <f t="shared" si="16"/>
        <v>4.8840548355070785</v>
      </c>
      <c r="K280" s="43">
        <f t="shared" si="15"/>
        <v>-2.3945164492921833E-2</v>
      </c>
      <c r="L280" s="30">
        <v>9.7920548355070789</v>
      </c>
      <c r="M280">
        <v>73.528999999999996</v>
      </c>
    </row>
    <row r="281" spans="1:13">
      <c r="A281" s="1" t="s">
        <v>138</v>
      </c>
      <c r="B281" s="1">
        <v>2021</v>
      </c>
      <c r="C281" s="2">
        <v>44451</v>
      </c>
      <c r="D281" s="1" t="s">
        <v>65</v>
      </c>
      <c r="E281" s="1" t="s">
        <v>99</v>
      </c>
      <c r="F281" s="1" t="s">
        <v>43</v>
      </c>
      <c r="G281" s="11">
        <f>(C281-VLOOKUP(E281,Riders!$A$2:$E$7778,4,FALSE))/365</f>
        <v>22.890410958904109</v>
      </c>
      <c r="H281" s="1">
        <v>3</v>
      </c>
      <c r="I281">
        <v>4.8819999999999997</v>
      </c>
      <c r="J281" s="30">
        <f t="shared" si="16"/>
        <v>4.9290019485739993</v>
      </c>
      <c r="K281" s="43">
        <f t="shared" si="15"/>
        <v>4.7001948573999641E-2</v>
      </c>
      <c r="L281" s="30">
        <v>9.811001948573999</v>
      </c>
      <c r="M281">
        <v>73.387</v>
      </c>
    </row>
    <row r="282" spans="1:13">
      <c r="A282" s="1" t="s">
        <v>138</v>
      </c>
      <c r="B282" s="1">
        <v>2021</v>
      </c>
      <c r="C282" s="2">
        <v>44451</v>
      </c>
      <c r="D282" s="1" t="s">
        <v>65</v>
      </c>
      <c r="E282" s="1" t="s">
        <v>95</v>
      </c>
      <c r="F282" s="1" t="s">
        <v>26</v>
      </c>
      <c r="G282" s="11">
        <f>(C282-VLOOKUP(E282,Riders!$A$2:$E$7778,4,FALSE))/365</f>
        <v>22.657534246575342</v>
      </c>
      <c r="H282" s="1">
        <v>4</v>
      </c>
      <c r="I282">
        <v>4.8920000000000003</v>
      </c>
      <c r="J282" s="30">
        <f t="shared" si="16"/>
        <v>4.9660171693799038</v>
      </c>
      <c r="K282" s="43">
        <f t="shared" si="15"/>
        <v>7.4017169379903436E-2</v>
      </c>
      <c r="L282" s="30">
        <v>9.8580171693799041</v>
      </c>
      <c r="M282">
        <v>73.037000000000006</v>
      </c>
    </row>
    <row r="283" spans="1:13">
      <c r="A283" s="1" t="s">
        <v>138</v>
      </c>
      <c r="B283" s="1">
        <v>2021</v>
      </c>
      <c r="C283" s="2">
        <v>44451</v>
      </c>
      <c r="D283" s="1" t="s">
        <v>65</v>
      </c>
      <c r="E283" s="42" t="s">
        <v>98</v>
      </c>
      <c r="F283" s="1" t="s">
        <v>26</v>
      </c>
      <c r="G283" s="11">
        <f>(C283-VLOOKUP(E283,Riders!$A$2:$E$7778,4,FALSE))/365</f>
        <v>24.419178082191781</v>
      </c>
      <c r="H283" s="1">
        <v>5</v>
      </c>
      <c r="I283">
        <v>4.9160000000000004</v>
      </c>
      <c r="J283" s="30">
        <f t="shared" si="16"/>
        <v>4.9600013168001755</v>
      </c>
      <c r="K283" s="43">
        <f t="shared" si="15"/>
        <v>4.4001316800175161E-2</v>
      </c>
      <c r="L283" s="30">
        <v>9.8760013168001759</v>
      </c>
      <c r="M283">
        <v>72.903999999999996</v>
      </c>
    </row>
    <row r="284" spans="1:13">
      <c r="A284" s="1" t="s">
        <v>138</v>
      </c>
      <c r="B284" s="1">
        <v>2021</v>
      </c>
      <c r="C284" s="2">
        <v>44451</v>
      </c>
      <c r="D284" s="1" t="s">
        <v>65</v>
      </c>
      <c r="E284" s="1" t="s">
        <v>49</v>
      </c>
      <c r="F284" s="1" t="s">
        <v>43</v>
      </c>
      <c r="G284" s="11">
        <f>(C284-VLOOKUP(E284,Riders!$A$2:$E$7778,4,FALSE))/365</f>
        <v>27.167123287671235</v>
      </c>
      <c r="H284" s="1">
        <v>6</v>
      </c>
      <c r="I284">
        <v>4.91</v>
      </c>
      <c r="J284" s="30">
        <f t="shared" si="16"/>
        <v>4.9689824648061247</v>
      </c>
      <c r="K284" s="43">
        <f t="shared" si="15"/>
        <v>5.8982464806124568E-2</v>
      </c>
      <c r="L284" s="30">
        <v>9.8789824648061249</v>
      </c>
      <c r="M284">
        <v>72.882000000000005</v>
      </c>
    </row>
    <row r="285" spans="1:13">
      <c r="A285" s="1" t="s">
        <v>138</v>
      </c>
      <c r="B285" s="1">
        <v>2021</v>
      </c>
      <c r="C285" s="2">
        <v>44451</v>
      </c>
      <c r="D285" s="1" t="s">
        <v>65</v>
      </c>
      <c r="E285" s="1" t="s">
        <v>44</v>
      </c>
      <c r="F285" s="1" t="s">
        <v>45</v>
      </c>
      <c r="G285" s="11">
        <f>(C285-VLOOKUP(E285,Riders!$A$2:$E$7778,4,FALSE))/365</f>
        <v>25.572602739726026</v>
      </c>
      <c r="H285" s="1">
        <v>7</v>
      </c>
      <c r="I285">
        <v>4.9390000000000001</v>
      </c>
      <c r="J285" s="30">
        <f t="shared" si="16"/>
        <v>4.9909387653776154</v>
      </c>
      <c r="K285" s="43">
        <f t="shared" si="15"/>
        <v>5.1938765377615326E-2</v>
      </c>
      <c r="L285" s="30">
        <v>9.9299387653776154</v>
      </c>
      <c r="M285">
        <v>72.507999999999996</v>
      </c>
    </row>
    <row r="286" spans="1:13">
      <c r="A286" s="1" t="s">
        <v>138</v>
      </c>
      <c r="B286" s="1">
        <v>2021</v>
      </c>
      <c r="C286" s="2">
        <v>44451</v>
      </c>
      <c r="D286" s="1" t="s">
        <v>65</v>
      </c>
      <c r="E286" s="1" t="s">
        <v>172</v>
      </c>
      <c r="F286" s="1" t="s">
        <v>45</v>
      </c>
      <c r="G286" s="11">
        <f>(C286-VLOOKUP(E286,Riders!$A$2:$E$7778,4,FALSE))/365</f>
        <v>22.052054794520547</v>
      </c>
      <c r="H286" s="1">
        <v>8</v>
      </c>
      <c r="I286">
        <v>4.9530000000000003</v>
      </c>
      <c r="J286" s="30">
        <f t="shared" si="16"/>
        <v>5.0280083590945006</v>
      </c>
      <c r="K286" s="43">
        <f t="shared" si="15"/>
        <v>7.5008359094500321E-2</v>
      </c>
      <c r="L286" s="30">
        <v>9.9810083590945009</v>
      </c>
      <c r="M286">
        <v>72.137</v>
      </c>
    </row>
    <row r="287" spans="1:13">
      <c r="A287" s="1" t="s">
        <v>138</v>
      </c>
      <c r="B287" s="1">
        <v>2021</v>
      </c>
      <c r="C287" s="2">
        <v>44451</v>
      </c>
      <c r="D287" s="1" t="s">
        <v>65</v>
      </c>
      <c r="E287" s="1" t="s">
        <v>46</v>
      </c>
      <c r="F287" s="1" t="s">
        <v>32</v>
      </c>
      <c r="G287" s="11">
        <f>(C287-VLOOKUP(E287,Riders!$A$2:$E$7778,4,FALSE))/365</f>
        <v>24.789041095890411</v>
      </c>
      <c r="H287" s="1">
        <v>9</v>
      </c>
      <c r="I287">
        <v>4.9580000000000002</v>
      </c>
      <c r="J287" s="30">
        <f t="shared" si="16"/>
        <v>5.03298036494831</v>
      </c>
      <c r="K287" s="43">
        <f t="shared" si="15"/>
        <v>7.4980364948309841E-2</v>
      </c>
      <c r="L287" s="30">
        <v>9.9909803649483102</v>
      </c>
      <c r="M287">
        <v>72.064999999999998</v>
      </c>
    </row>
    <row r="288" spans="1:13">
      <c r="A288" s="1" t="s">
        <v>138</v>
      </c>
      <c r="B288" s="1">
        <v>2021</v>
      </c>
      <c r="C288" s="2">
        <v>44451</v>
      </c>
      <c r="D288" s="1" t="s">
        <v>65</v>
      </c>
      <c r="E288" s="1" t="s">
        <v>75</v>
      </c>
      <c r="F288" s="1" t="s">
        <v>51</v>
      </c>
      <c r="G288" s="11">
        <f>(C288-VLOOKUP(E288,Riders!$A$2:$E$7778,4,FALSE))/365</f>
        <v>20.534246575342465</v>
      </c>
      <c r="H288" s="1">
        <v>10</v>
      </c>
      <c r="I288">
        <v>5.0010000000000003</v>
      </c>
      <c r="J288" s="30">
        <f t="shared" si="16"/>
        <v>5.1010021607060176</v>
      </c>
      <c r="K288" s="43">
        <f t="shared" si="15"/>
        <v>0.10000216070601731</v>
      </c>
      <c r="L288" s="30">
        <v>10.102002160706018</v>
      </c>
      <c r="M288">
        <v>71.272999999999996</v>
      </c>
    </row>
    <row r="289" spans="1:13">
      <c r="A289" s="1" t="s">
        <v>138</v>
      </c>
      <c r="B289" s="1">
        <v>2021</v>
      </c>
      <c r="C289" s="2">
        <v>44451</v>
      </c>
      <c r="D289" s="1" t="s">
        <v>65</v>
      </c>
      <c r="E289" s="1" t="s">
        <v>40</v>
      </c>
      <c r="F289" s="1" t="s">
        <v>41</v>
      </c>
      <c r="G289" s="11">
        <f>(C289-VLOOKUP(E289,Riders!$A$2:$E$7778,4,FALSE))/365</f>
        <v>28.610958904109587</v>
      </c>
      <c r="H289" s="1">
        <v>11</v>
      </c>
      <c r="I289">
        <v>5.0250000000000004</v>
      </c>
      <c r="J289" s="30">
        <f t="shared" si="16"/>
        <v>5.0910536150841583</v>
      </c>
      <c r="K289" s="43">
        <f t="shared" si="15"/>
        <v>6.6053615084157968E-2</v>
      </c>
      <c r="L289" s="30">
        <v>10.116053615084159</v>
      </c>
      <c r="M289">
        <v>71.174000000000007</v>
      </c>
    </row>
    <row r="290" spans="1:13">
      <c r="A290" s="1" t="s">
        <v>138</v>
      </c>
      <c r="B290" s="1">
        <v>2021</v>
      </c>
      <c r="C290" s="2">
        <v>44451</v>
      </c>
      <c r="D290" s="1" t="s">
        <v>65</v>
      </c>
      <c r="E290" s="1" t="s">
        <v>984</v>
      </c>
      <c r="F290" s="1" t="s">
        <v>60</v>
      </c>
      <c r="G290" s="11">
        <f>(C290-VLOOKUP(E290,Riders!$A$2:$E$7778,4,FALSE))/365</f>
        <v>19.238356164383561</v>
      </c>
      <c r="H290" s="1">
        <v>12</v>
      </c>
      <c r="I290">
        <v>5.0359999999999996</v>
      </c>
      <c r="J290" s="30">
        <f t="shared" si="16"/>
        <v>5.1760416991702716</v>
      </c>
      <c r="K290" s="43">
        <f t="shared" si="15"/>
        <v>0.14004169917027198</v>
      </c>
      <c r="L290" s="30">
        <v>10.212041699170271</v>
      </c>
      <c r="M290">
        <v>70.504999999999995</v>
      </c>
    </row>
    <row r="291" spans="1:13">
      <c r="A291" s="1" t="s">
        <v>138</v>
      </c>
      <c r="B291" s="1">
        <v>2021</v>
      </c>
      <c r="C291" s="2">
        <v>44451</v>
      </c>
      <c r="D291" s="1" t="s">
        <v>65</v>
      </c>
      <c r="E291" s="42" t="s">
        <v>147</v>
      </c>
      <c r="F291" s="1" t="s">
        <v>55</v>
      </c>
      <c r="G291" s="11">
        <f>(C291-VLOOKUP(E291,Riders!$A$2:$E$7778,4,FALSE))/365</f>
        <v>27.252054794520546</v>
      </c>
      <c r="H291" s="1">
        <v>13</v>
      </c>
      <c r="I291">
        <v>5.0759999999999996</v>
      </c>
      <c r="J291" s="30">
        <f t="shared" si="16"/>
        <v>5.1589780374429628</v>
      </c>
      <c r="K291" s="43">
        <f t="shared" si="15"/>
        <v>8.2978037442963171E-2</v>
      </c>
      <c r="L291" s="30">
        <v>10.234978037442962</v>
      </c>
      <c r="M291">
        <v>70.346999999999994</v>
      </c>
    </row>
    <row r="292" spans="1:13">
      <c r="A292" s="1" t="s">
        <v>138</v>
      </c>
      <c r="B292" s="1">
        <v>2021</v>
      </c>
      <c r="C292" s="2">
        <v>44451</v>
      </c>
      <c r="D292" s="1" t="s">
        <v>65</v>
      </c>
      <c r="E292" t="s">
        <v>1242</v>
      </c>
      <c r="F292" s="1" t="s">
        <v>41</v>
      </c>
      <c r="G292" s="11">
        <f>(C292-VLOOKUP(E292,Riders!$A$2:$E$7778,4,FALSE))/365</f>
        <v>23.115068493150684</v>
      </c>
      <c r="H292" s="1">
        <v>14</v>
      </c>
      <c r="I292">
        <v>5.0750000000000002</v>
      </c>
      <c r="J292" s="30">
        <f t="shared" si="16"/>
        <v>5.1729432947137708</v>
      </c>
      <c r="K292" s="43">
        <f t="shared" si="15"/>
        <v>9.7943294713770612E-2</v>
      </c>
      <c r="L292" s="30">
        <v>10.247943294713771</v>
      </c>
      <c r="M292">
        <v>70.257999999999996</v>
      </c>
    </row>
    <row r="293" spans="1:13">
      <c r="A293" s="1" t="s">
        <v>138</v>
      </c>
      <c r="B293" s="1">
        <v>2021</v>
      </c>
      <c r="C293" s="2">
        <v>44451</v>
      </c>
      <c r="D293" s="1" t="s">
        <v>65</v>
      </c>
      <c r="E293" s="1" t="s">
        <v>110</v>
      </c>
      <c r="F293" s="1" t="s">
        <v>60</v>
      </c>
      <c r="G293" s="11">
        <f>(C293-VLOOKUP(E293,Riders!$A$2:$E$7778,4,FALSE))/365</f>
        <v>20.523287671232875</v>
      </c>
      <c r="H293" s="1">
        <v>15</v>
      </c>
      <c r="I293">
        <v>5.0629999999999997</v>
      </c>
      <c r="J293" s="30">
        <f t="shared" si="16"/>
        <v>5.2230081716620473</v>
      </c>
      <c r="K293" s="43">
        <f t="shared" si="15"/>
        <v>0.16000817166204762</v>
      </c>
      <c r="L293" s="30">
        <v>10.286008171662047</v>
      </c>
      <c r="M293">
        <v>69.998000000000005</v>
      </c>
    </row>
    <row r="294" spans="1:13">
      <c r="A294" s="1" t="s">
        <v>138</v>
      </c>
      <c r="B294" s="1">
        <v>2021</v>
      </c>
      <c r="C294" s="2">
        <v>44451</v>
      </c>
      <c r="D294" s="1" t="s">
        <v>65</v>
      </c>
      <c r="E294" s="1" t="s">
        <v>859</v>
      </c>
      <c r="F294" s="1" t="s">
        <v>51</v>
      </c>
      <c r="G294" s="11">
        <f>(C294-VLOOKUP(E294,Riders!$A$2:$E$7778,4,FALSE))/365</f>
        <v>21.394520547945206</v>
      </c>
      <c r="H294" s="1">
        <v>16</v>
      </c>
      <c r="I294">
        <v>5.0720000000000001</v>
      </c>
      <c r="J294" s="30">
        <f t="shared" si="16"/>
        <v>5.2250410308482182</v>
      </c>
      <c r="K294" s="43">
        <f t="shared" si="15"/>
        <v>0.15304103084821818</v>
      </c>
      <c r="L294" s="30">
        <v>10.297041030848218</v>
      </c>
      <c r="M294">
        <v>69.923000000000002</v>
      </c>
    </row>
    <row r="295" spans="1:13">
      <c r="A295" s="1" t="s">
        <v>138</v>
      </c>
      <c r="B295" s="1">
        <v>2021</v>
      </c>
      <c r="C295" s="2">
        <v>44451</v>
      </c>
      <c r="D295" s="1" t="s">
        <v>65</v>
      </c>
      <c r="E295" s="42" t="s">
        <v>54</v>
      </c>
      <c r="F295" s="1" t="s">
        <v>55</v>
      </c>
      <c r="G295" s="11">
        <f>(C295-VLOOKUP(E295,Riders!$A$2:$E$7778,4,FALSE))/365</f>
        <v>20.936986301369863</v>
      </c>
      <c r="H295" s="1">
        <v>17</v>
      </c>
      <c r="I295">
        <v>5.1539999999999999</v>
      </c>
      <c r="J295" s="30">
        <f t="shared" si="16"/>
        <v>5.2350107353110928</v>
      </c>
      <c r="K295" s="43">
        <f t="shared" si="15"/>
        <v>8.101073531109293E-2</v>
      </c>
      <c r="L295" s="30">
        <v>10.389010735311093</v>
      </c>
      <c r="M295">
        <v>69.304000000000002</v>
      </c>
    </row>
    <row r="296" spans="1:13">
      <c r="A296" s="1" t="s">
        <v>138</v>
      </c>
      <c r="B296" s="1">
        <v>2021</v>
      </c>
      <c r="C296" s="2">
        <v>44451</v>
      </c>
      <c r="D296" s="1" t="s">
        <v>65</v>
      </c>
      <c r="E296" s="1" t="s">
        <v>137</v>
      </c>
      <c r="F296" s="1" t="s">
        <v>103</v>
      </c>
      <c r="G296" s="11">
        <f>(C296-VLOOKUP(E296,Riders!$A$2:$E$7778,4,FALSE))/365</f>
        <v>27.723287671232878</v>
      </c>
      <c r="H296" s="1">
        <v>18</v>
      </c>
      <c r="I296">
        <v>5.2149999999999999</v>
      </c>
      <c r="J296" s="30">
        <f t="shared" si="16"/>
        <v>5.2349274310595071</v>
      </c>
      <c r="K296" s="43">
        <f t="shared" si="15"/>
        <v>1.9927431059507228E-2</v>
      </c>
      <c r="L296" s="30">
        <v>10.449927431059507</v>
      </c>
      <c r="M296">
        <v>68.900000000000006</v>
      </c>
    </row>
    <row r="297" spans="1:13">
      <c r="A297" s="1" t="s">
        <v>138</v>
      </c>
      <c r="B297" s="1">
        <v>2021</v>
      </c>
      <c r="C297" s="2">
        <v>44451</v>
      </c>
      <c r="D297" s="1" t="s">
        <v>65</v>
      </c>
      <c r="E297" s="1" t="s">
        <v>830</v>
      </c>
      <c r="F297" s="1" t="s">
        <v>206</v>
      </c>
      <c r="G297" s="11">
        <f>(C297-VLOOKUP(E297,Riders!$A$2:$E$7778,4,FALSE))/365</f>
        <v>19.326027397260273</v>
      </c>
      <c r="H297" s="1">
        <v>19</v>
      </c>
      <c r="I297">
        <v>5.2560000000000002</v>
      </c>
      <c r="J297" s="30">
        <f t="shared" si="16"/>
        <v>5.3689538847487643</v>
      </c>
      <c r="K297" s="43">
        <f t="shared" si="15"/>
        <v>0.11295388474876411</v>
      </c>
      <c r="L297" s="30">
        <v>10.624953884748765</v>
      </c>
      <c r="M297">
        <v>67.765000000000001</v>
      </c>
    </row>
    <row r="298" spans="1:13">
      <c r="A298" s="1" t="s">
        <v>138</v>
      </c>
      <c r="B298" s="1">
        <v>2021</v>
      </c>
      <c r="C298" s="2">
        <v>44451</v>
      </c>
      <c r="D298" s="1" t="s">
        <v>65</v>
      </c>
      <c r="E298" s="1" t="s">
        <v>860</v>
      </c>
      <c r="F298" s="1" t="s">
        <v>861</v>
      </c>
      <c r="G298" s="11">
        <f>(C298-VLOOKUP(E298,Riders!$A$2:$E$7778,4,FALSE))/365</f>
        <v>20.893150684931506</v>
      </c>
      <c r="H298" s="1">
        <v>20</v>
      </c>
      <c r="I298">
        <v>5.3440000000000003</v>
      </c>
      <c r="J298" s="30">
        <f t="shared" si="16"/>
        <v>5.3489634360055822</v>
      </c>
      <c r="K298" s="43">
        <f t="shared" si="15"/>
        <v>4.9634360055819116E-3</v>
      </c>
      <c r="L298" s="30">
        <v>10.692963436005583</v>
      </c>
      <c r="M298">
        <v>67.334000000000003</v>
      </c>
    </row>
    <row r="299" spans="1:13">
      <c r="A299" s="1" t="s">
        <v>138</v>
      </c>
      <c r="B299" s="1">
        <v>2021</v>
      </c>
      <c r="C299" s="2">
        <v>44451</v>
      </c>
      <c r="D299" s="1" t="s">
        <v>65</v>
      </c>
      <c r="E299" s="1" t="s">
        <v>145</v>
      </c>
      <c r="F299" s="1" t="s">
        <v>146</v>
      </c>
      <c r="G299" s="11">
        <f>(C299-VLOOKUP(E299,Riders!$A$2:$E$7778,4,FALSE))/365</f>
        <v>24.827397260273973</v>
      </c>
      <c r="H299" s="1">
        <v>21</v>
      </c>
      <c r="I299">
        <v>5.3310000000000004</v>
      </c>
      <c r="J299" s="30">
        <f t="shared" si="16"/>
        <v>5.4260256823988149</v>
      </c>
      <c r="K299" s="43">
        <f t="shared" si="15"/>
        <v>9.5025682398814482E-2</v>
      </c>
      <c r="L299" s="30">
        <v>10.757025682398815</v>
      </c>
      <c r="M299">
        <v>66.933000000000007</v>
      </c>
    </row>
    <row r="300" spans="1:13">
      <c r="A300" s="1" t="s">
        <v>138</v>
      </c>
      <c r="B300" s="1">
        <v>2021</v>
      </c>
      <c r="C300" s="2">
        <v>44451</v>
      </c>
      <c r="D300" s="1" t="s">
        <v>65</v>
      </c>
      <c r="E300" t="s">
        <v>1866</v>
      </c>
      <c r="F300" s="1" t="s">
        <v>861</v>
      </c>
      <c r="G300" s="11">
        <f>(C300-VLOOKUP(E300,Riders!$A$2:$E$7778,4,FALSE))/365</f>
        <v>23.786301369863015</v>
      </c>
      <c r="H300" s="1">
        <v>22</v>
      </c>
      <c r="I300">
        <v>5.4489999999999998</v>
      </c>
      <c r="J300" s="30">
        <f t="shared" si="16"/>
        <v>5.5800738641585745</v>
      </c>
      <c r="K300" s="43">
        <f t="shared" si="15"/>
        <v>0.13107386415857469</v>
      </c>
      <c r="L300" s="30">
        <v>11.029073864158574</v>
      </c>
      <c r="M300">
        <v>65.281999999999996</v>
      </c>
    </row>
    <row r="301" spans="1:13">
      <c r="A301" s="1" t="s">
        <v>1193</v>
      </c>
      <c r="B301" s="1">
        <v>2021</v>
      </c>
      <c r="C301" s="88">
        <v>44412</v>
      </c>
      <c r="D301" s="1" t="s">
        <v>190</v>
      </c>
      <c r="E301" s="3" t="s">
        <v>21</v>
      </c>
      <c r="F301" s="3" t="s">
        <v>22</v>
      </c>
      <c r="G301" s="11">
        <f>(C301-VLOOKUP(E301,Riders!$A$2:$E$7778,4,FALSE))/365</f>
        <v>28.405479452054795</v>
      </c>
      <c r="H301" s="1">
        <v>1</v>
      </c>
      <c r="I301">
        <v>4.585</v>
      </c>
      <c r="J301" s="30">
        <f t="shared" si="16"/>
        <v>4.6300563782268709</v>
      </c>
      <c r="K301" s="43">
        <f t="shared" si="15"/>
        <v>4.5056378226870919E-2</v>
      </c>
      <c r="L301" s="30">
        <f t="shared" ref="L301:L330" si="17">3.6*200/M301</f>
        <v>9.2150563782268708</v>
      </c>
      <c r="M301">
        <v>78.132999999999996</v>
      </c>
    </row>
    <row r="302" spans="1:13">
      <c r="A302" s="1" t="s">
        <v>1193</v>
      </c>
      <c r="B302" s="1">
        <v>2021</v>
      </c>
      <c r="C302" s="88">
        <v>44412</v>
      </c>
      <c r="D302" s="1" t="s">
        <v>190</v>
      </c>
      <c r="E302" s="3" t="s">
        <v>91</v>
      </c>
      <c r="F302" s="3" t="s">
        <v>22</v>
      </c>
      <c r="G302" s="11">
        <f>(C302-VLOOKUP(E302,Riders!$A$2:$E$7778,4,FALSE))/365</f>
        <v>24.408219178082192</v>
      </c>
      <c r="H302" s="1">
        <v>2</v>
      </c>
      <c r="I302">
        <v>4.5739999999999998</v>
      </c>
      <c r="J302" s="30">
        <f t="shared" si="16"/>
        <v>4.641056378226871</v>
      </c>
      <c r="K302" s="43">
        <f t="shared" ref="K302:K365" si="18">J302-I302</f>
        <v>6.7056378226871161E-2</v>
      </c>
      <c r="L302" s="30">
        <f t="shared" si="17"/>
        <v>9.2150563782268708</v>
      </c>
      <c r="M302">
        <v>78.132999999999996</v>
      </c>
    </row>
    <row r="303" spans="1:13">
      <c r="A303" s="1" t="s">
        <v>1193</v>
      </c>
      <c r="B303" s="1">
        <v>2021</v>
      </c>
      <c r="C303" s="88">
        <v>44412</v>
      </c>
      <c r="D303" s="1" t="s">
        <v>190</v>
      </c>
      <c r="E303" s="3" t="s">
        <v>111</v>
      </c>
      <c r="F303" s="3" t="s">
        <v>112</v>
      </c>
      <c r="G303" s="11">
        <f>(C303-VLOOKUP(E303,Riders!$A$2:$E$7778,4,FALSE))/365</f>
        <v>24.298630136986301</v>
      </c>
      <c r="H303" s="1">
        <v>3</v>
      </c>
      <c r="I303">
        <v>4.6210000000000004</v>
      </c>
      <c r="J303" s="30">
        <f t="shared" si="16"/>
        <v>4.6850528118497063</v>
      </c>
      <c r="K303" s="43">
        <f t="shared" si="18"/>
        <v>6.4052811849705904E-2</v>
      </c>
      <c r="L303" s="30">
        <f t="shared" si="17"/>
        <v>9.3060528118497068</v>
      </c>
      <c r="M303">
        <v>77.369</v>
      </c>
    </row>
    <row r="304" spans="1:13">
      <c r="A304" s="1" t="s">
        <v>1193</v>
      </c>
      <c r="B304" s="1">
        <v>2021</v>
      </c>
      <c r="C304" s="88">
        <v>44412</v>
      </c>
      <c r="D304" s="1" t="s">
        <v>190</v>
      </c>
      <c r="E304" s="3" t="s">
        <v>127</v>
      </c>
      <c r="F304" s="3" t="s">
        <v>103</v>
      </c>
      <c r="G304" s="11">
        <f>(C304-VLOOKUP(E304,Riders!$A$2:$E$7778,4,FALSE))/365</f>
        <v>22.87945205479452</v>
      </c>
      <c r="H304" s="1">
        <v>4</v>
      </c>
      <c r="I304">
        <v>4.59</v>
      </c>
      <c r="J304" s="30">
        <f t="shared" si="16"/>
        <v>4.72604689076935</v>
      </c>
      <c r="K304" s="43">
        <f t="shared" si="18"/>
        <v>0.13604689076935017</v>
      </c>
      <c r="L304" s="30">
        <f t="shared" si="17"/>
        <v>9.3160468907693499</v>
      </c>
      <c r="M304">
        <v>77.286000000000001</v>
      </c>
    </row>
    <row r="305" spans="1:13">
      <c r="A305" s="1" t="s">
        <v>1193</v>
      </c>
      <c r="B305" s="1">
        <v>2021</v>
      </c>
      <c r="C305" s="88">
        <v>44412</v>
      </c>
      <c r="D305" s="1" t="s">
        <v>190</v>
      </c>
      <c r="E305" s="3" t="s">
        <v>196</v>
      </c>
      <c r="F305" s="3" t="s">
        <v>1194</v>
      </c>
      <c r="G305" s="11">
        <f>(C305-VLOOKUP(E305,Riders!$A$2:$E$7778,4,FALSE))/365</f>
        <v>35.391780821917806</v>
      </c>
      <c r="H305" s="1">
        <v>5</v>
      </c>
      <c r="I305">
        <v>4.67</v>
      </c>
      <c r="J305" s="30">
        <f t="shared" si="16"/>
        <v>4.6610178585313999</v>
      </c>
      <c r="K305" s="43">
        <f t="shared" si="18"/>
        <v>-8.9821414685999912E-3</v>
      </c>
      <c r="L305" s="30">
        <f t="shared" si="17"/>
        <v>9.3310178585313999</v>
      </c>
      <c r="M305">
        <v>77.162000000000006</v>
      </c>
    </row>
    <row r="306" spans="1:13">
      <c r="A306" s="1" t="s">
        <v>1193</v>
      </c>
      <c r="B306" s="1">
        <v>2021</v>
      </c>
      <c r="C306" s="88">
        <v>44412</v>
      </c>
      <c r="D306" s="1" t="s">
        <v>190</v>
      </c>
      <c r="E306" t="s">
        <v>107</v>
      </c>
      <c r="F306" s="3" t="s">
        <v>108</v>
      </c>
      <c r="G306" s="11">
        <f>(C306-VLOOKUP(E306,Riders!$A$2:$E$7778,4,FALSE))/365</f>
        <v>27.81095890410959</v>
      </c>
      <c r="H306" s="1">
        <v>6</v>
      </c>
      <c r="I306">
        <v>4.6760000000000002</v>
      </c>
      <c r="J306" s="30">
        <f t="shared" si="16"/>
        <v>4.7959393795879706</v>
      </c>
      <c r="K306" s="43">
        <f t="shared" si="18"/>
        <v>0.11993937958797041</v>
      </c>
      <c r="L306" s="30">
        <f t="shared" si="17"/>
        <v>9.4719393795879707</v>
      </c>
      <c r="M306">
        <v>76.013999999999996</v>
      </c>
    </row>
    <row r="307" spans="1:13">
      <c r="A307" s="1" t="s">
        <v>1193</v>
      </c>
      <c r="B307" s="1">
        <v>2021</v>
      </c>
      <c r="C307" s="88">
        <v>44412</v>
      </c>
      <c r="D307" s="1" t="s">
        <v>190</v>
      </c>
      <c r="E307" s="3" t="s">
        <v>201</v>
      </c>
      <c r="F307" s="3" t="s">
        <v>45</v>
      </c>
      <c r="G307" s="11">
        <f>(C307-VLOOKUP(E307,Riders!$A$2:$E$7778,4,FALSE))/365</f>
        <v>26.06027397260274</v>
      </c>
      <c r="H307" s="1">
        <v>7</v>
      </c>
      <c r="I307">
        <v>4.702</v>
      </c>
      <c r="J307" s="30">
        <f t="shared" si="16"/>
        <v>4.7910450260399493</v>
      </c>
      <c r="K307" s="43">
        <f t="shared" si="18"/>
        <v>8.9045026039949349E-2</v>
      </c>
      <c r="L307" s="30">
        <f t="shared" si="17"/>
        <v>9.4930450260399493</v>
      </c>
      <c r="M307">
        <v>75.844999999999999</v>
      </c>
    </row>
    <row r="308" spans="1:13">
      <c r="A308" s="1" t="s">
        <v>1193</v>
      </c>
      <c r="B308" s="1">
        <v>2021</v>
      </c>
      <c r="C308" s="88">
        <v>44412</v>
      </c>
      <c r="D308" s="1" t="s">
        <v>190</v>
      </c>
      <c r="E308" s="3" t="s">
        <v>191</v>
      </c>
      <c r="F308" s="3" t="s">
        <v>112</v>
      </c>
      <c r="G308" s="11">
        <f>(C308-VLOOKUP(E308,Riders!$A$2:$E$7778,4,FALSE))/365</f>
        <v>33.389041095890413</v>
      </c>
      <c r="H308" s="1">
        <v>8</v>
      </c>
      <c r="I308">
        <v>4.7329999999999997</v>
      </c>
      <c r="J308" s="30">
        <f t="shared" si="16"/>
        <v>4.7769722625809026</v>
      </c>
      <c r="K308" s="43">
        <f t="shared" si="18"/>
        <v>4.3972262580902921E-2</v>
      </c>
      <c r="L308" s="30">
        <f t="shared" si="17"/>
        <v>9.5099722625809022</v>
      </c>
      <c r="M308">
        <v>75.709999999999994</v>
      </c>
    </row>
    <row r="309" spans="1:13">
      <c r="A309" s="1" t="s">
        <v>1193</v>
      </c>
      <c r="B309" s="1">
        <v>2021</v>
      </c>
      <c r="C309" s="88">
        <v>44412</v>
      </c>
      <c r="D309" s="1" t="s">
        <v>190</v>
      </c>
      <c r="E309" s="3" t="s">
        <v>194</v>
      </c>
      <c r="F309" s="3" t="s">
        <v>30</v>
      </c>
      <c r="G309" s="11">
        <f>(C309-VLOOKUP(E309,Riders!$A$2:$E$7778,4,FALSE))/365</f>
        <v>32.394520547945206</v>
      </c>
      <c r="H309" s="1">
        <v>9</v>
      </c>
      <c r="I309">
        <v>4.7350000000000003</v>
      </c>
      <c r="J309" s="30">
        <f t="shared" si="16"/>
        <v>4.7830181371123386</v>
      </c>
      <c r="K309" s="43">
        <f t="shared" si="18"/>
        <v>4.8018137112338266E-2</v>
      </c>
      <c r="L309" s="30">
        <f t="shared" si="17"/>
        <v>9.5180181371123389</v>
      </c>
      <c r="M309">
        <v>75.646000000000001</v>
      </c>
    </row>
    <row r="310" spans="1:13">
      <c r="A310" s="1" t="s">
        <v>1193</v>
      </c>
      <c r="B310" s="1">
        <v>2021</v>
      </c>
      <c r="C310" s="88">
        <v>44412</v>
      </c>
      <c r="D310" s="1" t="s">
        <v>190</v>
      </c>
      <c r="E310" t="s">
        <v>98</v>
      </c>
      <c r="F310" s="3" t="s">
        <v>26</v>
      </c>
      <c r="G310" s="11">
        <f>(C310-VLOOKUP(E310,Riders!$A$2:$E$7778,4,FALSE))/365</f>
        <v>24.312328767123287</v>
      </c>
      <c r="H310" s="1">
        <v>10</v>
      </c>
      <c r="I310">
        <v>4.7409999999999997</v>
      </c>
      <c r="J310" s="30">
        <f t="shared" si="16"/>
        <v>4.8099716787159252</v>
      </c>
      <c r="K310" s="43">
        <f t="shared" si="18"/>
        <v>6.8971678715925577E-2</v>
      </c>
      <c r="L310" s="30">
        <f t="shared" si="17"/>
        <v>9.5509716787159249</v>
      </c>
      <c r="M310">
        <v>75.385000000000005</v>
      </c>
    </row>
    <row r="311" spans="1:13">
      <c r="A311" s="1" t="s">
        <v>1193</v>
      </c>
      <c r="B311" s="1">
        <v>2021</v>
      </c>
      <c r="C311" s="88">
        <v>44412</v>
      </c>
      <c r="D311" s="1" t="s">
        <v>190</v>
      </c>
      <c r="E311" s="3" t="s">
        <v>200</v>
      </c>
      <c r="F311" s="3" t="s">
        <v>38</v>
      </c>
      <c r="G311" s="11">
        <f>(C311-VLOOKUP(E311,Riders!$A$2:$E$7778,4,FALSE))/365</f>
        <v>26.764383561643836</v>
      </c>
      <c r="H311" s="1">
        <v>11</v>
      </c>
      <c r="I311">
        <v>4.7530000000000001</v>
      </c>
      <c r="J311" s="30">
        <f t="shared" ref="J311:J342" si="19">L311-I311</f>
        <v>4.8310266222961733</v>
      </c>
      <c r="K311" s="43">
        <f t="shared" si="18"/>
        <v>7.8026622296173187E-2</v>
      </c>
      <c r="L311" s="30">
        <f t="shared" si="17"/>
        <v>9.5840266222961734</v>
      </c>
      <c r="M311">
        <v>75.125</v>
      </c>
    </row>
    <row r="312" spans="1:13">
      <c r="A312" s="1" t="s">
        <v>1193</v>
      </c>
      <c r="B312" s="1">
        <v>2021</v>
      </c>
      <c r="C312" s="88">
        <v>44412</v>
      </c>
      <c r="D312" s="1" t="s">
        <v>190</v>
      </c>
      <c r="E312" s="3" t="s">
        <v>133</v>
      </c>
      <c r="F312" s="3" t="s">
        <v>32</v>
      </c>
      <c r="G312" s="11">
        <f>(C312-VLOOKUP(E312,Riders!$A$2:$E$7778,4,FALSE))/365</f>
        <v>21.802739726027397</v>
      </c>
      <c r="H312" s="1">
        <v>12</v>
      </c>
      <c r="I312">
        <v>4.7530000000000001</v>
      </c>
      <c r="J312" s="30">
        <f t="shared" si="19"/>
        <v>4.8339617320444184</v>
      </c>
      <c r="K312" s="43">
        <f t="shared" si="18"/>
        <v>8.0961732044418255E-2</v>
      </c>
      <c r="L312" s="30">
        <f t="shared" si="17"/>
        <v>9.5869617320444185</v>
      </c>
      <c r="M312">
        <v>75.102000000000004</v>
      </c>
    </row>
    <row r="313" spans="1:13">
      <c r="A313" s="1" t="s">
        <v>1193</v>
      </c>
      <c r="B313" s="1">
        <v>2021</v>
      </c>
      <c r="C313" s="88">
        <v>44412</v>
      </c>
      <c r="D313" s="1" t="s">
        <v>190</v>
      </c>
      <c r="E313" t="s">
        <v>96</v>
      </c>
      <c r="F313" s="3" t="s">
        <v>28</v>
      </c>
      <c r="G313" s="11">
        <f>(C313-VLOOKUP(E313,Riders!$A$2:$E$7778,4,FALSE))/365</f>
        <v>29.526027397260275</v>
      </c>
      <c r="H313" s="1">
        <v>13</v>
      </c>
      <c r="I313">
        <v>4.7539999999999996</v>
      </c>
      <c r="J313" s="30">
        <f t="shared" si="19"/>
        <v>4.8389651588834859</v>
      </c>
      <c r="K313" s="43">
        <f t="shared" si="18"/>
        <v>8.4965158883486325E-2</v>
      </c>
      <c r="L313" s="30">
        <f t="shared" si="17"/>
        <v>9.5929651588834854</v>
      </c>
      <c r="M313">
        <v>75.055000000000007</v>
      </c>
    </row>
    <row r="314" spans="1:13">
      <c r="A314" s="1" t="s">
        <v>1193</v>
      </c>
      <c r="B314" s="1">
        <v>2021</v>
      </c>
      <c r="C314" s="88">
        <v>44412</v>
      </c>
      <c r="D314" s="1" t="s">
        <v>190</v>
      </c>
      <c r="E314" s="3" t="s">
        <v>44</v>
      </c>
      <c r="F314" s="3" t="s">
        <v>45</v>
      </c>
      <c r="G314" s="11">
        <f>(C314-VLOOKUP(E314,Riders!$A$2:$E$7778,4,FALSE))/365</f>
        <v>25.465753424657535</v>
      </c>
      <c r="H314" s="1">
        <v>14</v>
      </c>
      <c r="I314">
        <v>4.7699999999999996</v>
      </c>
      <c r="J314" s="30">
        <f t="shared" si="19"/>
        <v>4.8239877676655976</v>
      </c>
      <c r="K314" s="43">
        <f t="shared" si="18"/>
        <v>5.3987767665597985E-2</v>
      </c>
      <c r="L314" s="30">
        <f t="shared" si="17"/>
        <v>9.5939877676655971</v>
      </c>
      <c r="M314">
        <v>75.046999999999997</v>
      </c>
    </row>
    <row r="315" spans="1:13">
      <c r="A315" s="1" t="s">
        <v>1193</v>
      </c>
      <c r="B315" s="1">
        <v>2021</v>
      </c>
      <c r="C315" s="88">
        <v>44412</v>
      </c>
      <c r="D315" s="1" t="s">
        <v>190</v>
      </c>
      <c r="E315" s="3" t="s">
        <v>182</v>
      </c>
      <c r="F315" s="3" t="s">
        <v>32</v>
      </c>
      <c r="G315" s="11">
        <f>(C315-VLOOKUP(E315,Riders!$A$2:$E$7778,4,FALSE))/365</f>
        <v>30.106849315068494</v>
      </c>
      <c r="H315" s="1">
        <v>15</v>
      </c>
      <c r="I315">
        <v>4.758</v>
      </c>
      <c r="J315" s="30">
        <f t="shared" si="19"/>
        <v>4.8380336394290344</v>
      </c>
      <c r="K315" s="43">
        <f t="shared" si="18"/>
        <v>8.0033639429034409E-2</v>
      </c>
      <c r="L315" s="30">
        <f t="shared" si="17"/>
        <v>9.5960336394290344</v>
      </c>
      <c r="M315">
        <v>75.031000000000006</v>
      </c>
    </row>
    <row r="316" spans="1:13">
      <c r="A316" s="1" t="s">
        <v>1193</v>
      </c>
      <c r="B316" s="1">
        <v>2021</v>
      </c>
      <c r="C316" s="88">
        <v>44412</v>
      </c>
      <c r="D316" s="1" t="s">
        <v>190</v>
      </c>
      <c r="E316" s="3" t="s">
        <v>99</v>
      </c>
      <c r="F316" s="3" t="s">
        <v>43</v>
      </c>
      <c r="G316" s="11">
        <f>(C316-VLOOKUP(E316,Riders!$A$2:$E$7778,4,FALSE))/365</f>
        <v>22.783561643835615</v>
      </c>
      <c r="H316" s="1">
        <v>16</v>
      </c>
      <c r="I316">
        <v>4.7610000000000001</v>
      </c>
      <c r="J316" s="30">
        <f t="shared" si="19"/>
        <v>4.8650545209032456</v>
      </c>
      <c r="K316" s="43">
        <f t="shared" si="18"/>
        <v>0.10405452090324552</v>
      </c>
      <c r="L316" s="30">
        <f t="shared" si="17"/>
        <v>9.6260545209032458</v>
      </c>
      <c r="M316">
        <v>74.796999999999997</v>
      </c>
    </row>
    <row r="317" spans="1:13">
      <c r="A317" s="1" t="s">
        <v>1193</v>
      </c>
      <c r="B317" s="1">
        <v>2021</v>
      </c>
      <c r="C317" s="88">
        <v>44412</v>
      </c>
      <c r="D317" s="1" t="s">
        <v>190</v>
      </c>
      <c r="E317" s="3" t="s">
        <v>195</v>
      </c>
      <c r="F317" s="3" t="s">
        <v>51</v>
      </c>
      <c r="G317" s="11">
        <f>(C317-VLOOKUP(E317,Riders!$A$2:$E$7778,4,FALSE))/365</f>
        <v>33.602739726027394</v>
      </c>
      <c r="H317" s="1">
        <v>17</v>
      </c>
      <c r="I317">
        <v>4.7469999999999999</v>
      </c>
      <c r="J317" s="30">
        <f t="shared" si="19"/>
        <v>4.8790545209032459</v>
      </c>
      <c r="K317" s="43">
        <f t="shared" si="18"/>
        <v>0.13205452090324599</v>
      </c>
      <c r="L317" s="30">
        <f t="shared" si="17"/>
        <v>9.6260545209032458</v>
      </c>
      <c r="M317">
        <v>74.796999999999997</v>
      </c>
    </row>
    <row r="318" spans="1:13">
      <c r="A318" s="1" t="s">
        <v>1193</v>
      </c>
      <c r="B318" s="1">
        <v>2021</v>
      </c>
      <c r="C318" s="88">
        <v>44412</v>
      </c>
      <c r="D318" s="1" t="s">
        <v>190</v>
      </c>
      <c r="E318" s="3" t="s">
        <v>128</v>
      </c>
      <c r="F318" s="3" t="s">
        <v>34</v>
      </c>
      <c r="G318" s="11">
        <f>(C318-VLOOKUP(E318,Riders!$A$2:$E$7778,4,FALSE))/365</f>
        <v>30.073972602739726</v>
      </c>
      <c r="H318" s="1">
        <v>18</v>
      </c>
      <c r="I318">
        <v>4.7729999999999997</v>
      </c>
      <c r="J318" s="30">
        <f t="shared" si="19"/>
        <v>4.8579474444548492</v>
      </c>
      <c r="K318" s="43">
        <f t="shared" si="18"/>
        <v>8.4947444454849474E-2</v>
      </c>
      <c r="L318" s="30">
        <f t="shared" si="17"/>
        <v>9.6309474444548488</v>
      </c>
      <c r="M318">
        <v>74.759</v>
      </c>
    </row>
    <row r="319" spans="1:13">
      <c r="A319" s="1" t="s">
        <v>1193</v>
      </c>
      <c r="B319" s="1">
        <v>2021</v>
      </c>
      <c r="C319" s="88">
        <v>44412</v>
      </c>
      <c r="D319" s="1" t="s">
        <v>190</v>
      </c>
      <c r="E319" s="3" t="s">
        <v>193</v>
      </c>
      <c r="F319" s="3" t="s">
        <v>28</v>
      </c>
      <c r="G319" s="11">
        <f>(C319-VLOOKUP(E319,Riders!$A$2:$E$7778,4,FALSE))/365</f>
        <v>34.131506849315066</v>
      </c>
      <c r="H319" s="1">
        <v>19</v>
      </c>
      <c r="I319">
        <v>4.7679999999999998</v>
      </c>
      <c r="J319" s="30">
        <f t="shared" si="19"/>
        <v>4.8780437823209466</v>
      </c>
      <c r="K319" s="43">
        <f t="shared" si="18"/>
        <v>0.1100437823209468</v>
      </c>
      <c r="L319" s="30">
        <f t="shared" si="17"/>
        <v>9.6460437823209464</v>
      </c>
      <c r="M319">
        <v>74.641999999999996</v>
      </c>
    </row>
    <row r="320" spans="1:13">
      <c r="A320" s="1" t="s">
        <v>1193</v>
      </c>
      <c r="B320" s="1">
        <v>2021</v>
      </c>
      <c r="C320" s="88">
        <v>44412</v>
      </c>
      <c r="D320" s="1" t="s">
        <v>190</v>
      </c>
      <c r="E320" s="3" t="s">
        <v>95</v>
      </c>
      <c r="F320" s="3" t="s">
        <v>26</v>
      </c>
      <c r="G320" s="11">
        <f>(C320-VLOOKUP(E320,Riders!$A$2:$E$7778,4,FALSE))/365</f>
        <v>22.550684931506851</v>
      </c>
      <c r="H320" s="1">
        <v>20</v>
      </c>
      <c r="I320">
        <v>4.7839999999999998</v>
      </c>
      <c r="J320" s="30">
        <f t="shared" si="19"/>
        <v>4.8849720002685819</v>
      </c>
      <c r="K320" s="43">
        <f t="shared" si="18"/>
        <v>0.10097200026858211</v>
      </c>
      <c r="L320" s="30">
        <f t="shared" si="17"/>
        <v>9.6689720002685817</v>
      </c>
      <c r="M320">
        <v>74.465000000000003</v>
      </c>
    </row>
    <row r="321" spans="1:13">
      <c r="A321" s="1" t="s">
        <v>1193</v>
      </c>
      <c r="B321" s="1">
        <v>2021</v>
      </c>
      <c r="C321" s="88">
        <v>44412</v>
      </c>
      <c r="D321" s="1" t="s">
        <v>190</v>
      </c>
      <c r="E321" s="3" t="s">
        <v>100</v>
      </c>
      <c r="F321" s="3" t="s">
        <v>101</v>
      </c>
      <c r="G321" s="11">
        <f>(C321-VLOOKUP(E321,Riders!$A$2:$E$7778,4,FALSE))/365</f>
        <v>22.315068493150687</v>
      </c>
      <c r="H321" s="1">
        <v>21</v>
      </c>
      <c r="I321">
        <v>4.8220000000000001</v>
      </c>
      <c r="J321" s="30">
        <f t="shared" si="19"/>
        <v>4.8629694654434905</v>
      </c>
      <c r="K321" s="43">
        <f t="shared" si="18"/>
        <v>4.0969465443490449E-2</v>
      </c>
      <c r="L321" s="30">
        <f t="shared" si="17"/>
        <v>9.6849694654434906</v>
      </c>
      <c r="M321">
        <v>74.341999999999999</v>
      </c>
    </row>
    <row r="322" spans="1:13">
      <c r="A322" s="1" t="s">
        <v>1193</v>
      </c>
      <c r="B322" s="1">
        <v>2021</v>
      </c>
      <c r="C322" s="88">
        <v>44412</v>
      </c>
      <c r="D322" s="1" t="s">
        <v>190</v>
      </c>
      <c r="E322" s="3" t="s">
        <v>241</v>
      </c>
      <c r="F322" s="3" t="s">
        <v>101</v>
      </c>
      <c r="G322" s="11">
        <f>(C322-VLOOKUP(E322,Riders!$A$2:$E$7778,4,FALSE))/365</f>
        <v>28.438356164383563</v>
      </c>
      <c r="H322" s="1">
        <v>22</v>
      </c>
      <c r="I322">
        <v>4.8</v>
      </c>
      <c r="J322" s="30">
        <f t="shared" si="19"/>
        <v>4.8960555907187198</v>
      </c>
      <c r="K322" s="43">
        <f t="shared" si="18"/>
        <v>9.6055590718719941E-2</v>
      </c>
      <c r="L322" s="30">
        <f t="shared" si="17"/>
        <v>9.6960555907187196</v>
      </c>
      <c r="M322">
        <v>74.257000000000005</v>
      </c>
    </row>
    <row r="323" spans="1:13">
      <c r="A323" s="1" t="s">
        <v>1193</v>
      </c>
      <c r="B323" s="1">
        <v>2021</v>
      </c>
      <c r="C323" s="88">
        <v>44412</v>
      </c>
      <c r="D323" s="1" t="s">
        <v>190</v>
      </c>
      <c r="E323" s="3" t="s">
        <v>92</v>
      </c>
      <c r="F323" s="3" t="s">
        <v>51</v>
      </c>
      <c r="G323" s="11">
        <f>(C323-VLOOKUP(E323,Riders!$A$2:$E$7778,4,FALSE))/365</f>
        <v>25.706849315068492</v>
      </c>
      <c r="H323" s="1">
        <v>23</v>
      </c>
      <c r="I323">
        <v>4.7789999999999999</v>
      </c>
      <c r="J323" s="30">
        <f t="shared" si="19"/>
        <v>4.9209744028453262</v>
      </c>
      <c r="K323" s="43">
        <f t="shared" si="18"/>
        <v>0.14197440284532625</v>
      </c>
      <c r="L323" s="30">
        <f t="shared" si="17"/>
        <v>9.6999744028453261</v>
      </c>
      <c r="M323">
        <v>74.227000000000004</v>
      </c>
    </row>
    <row r="324" spans="1:13">
      <c r="A324" s="1" t="s">
        <v>1193</v>
      </c>
      <c r="B324" s="1">
        <v>2021</v>
      </c>
      <c r="C324" s="88">
        <v>44412</v>
      </c>
      <c r="D324" s="1" t="s">
        <v>190</v>
      </c>
      <c r="E324" s="3" t="s">
        <v>917</v>
      </c>
      <c r="F324" s="3" t="s">
        <v>34</v>
      </c>
      <c r="G324" s="11">
        <f>(C324-VLOOKUP(E324,Riders!$A$2:$E$7778,4,FALSE))/365</f>
        <v>30.476712328767125</v>
      </c>
      <c r="H324" s="1">
        <v>24</v>
      </c>
      <c r="I324">
        <v>4.798</v>
      </c>
      <c r="J324" s="30">
        <f t="shared" si="19"/>
        <v>4.9069427812748536</v>
      </c>
      <c r="K324" s="43">
        <f t="shared" si="18"/>
        <v>0.10894278127485357</v>
      </c>
      <c r="L324" s="30">
        <f t="shared" si="17"/>
        <v>9.7049427812748537</v>
      </c>
      <c r="M324">
        <v>74.188999999999993</v>
      </c>
    </row>
    <row r="325" spans="1:13">
      <c r="A325" s="1" t="s">
        <v>1193</v>
      </c>
      <c r="B325" s="1">
        <v>2021</v>
      </c>
      <c r="C325" s="88">
        <v>44412</v>
      </c>
      <c r="D325" s="1" t="s">
        <v>190</v>
      </c>
      <c r="E325" s="3" t="s">
        <v>238</v>
      </c>
      <c r="F325" s="3" t="s">
        <v>1194</v>
      </c>
      <c r="G325" s="11">
        <f>(C325-VLOOKUP(E325,Riders!$A$2:$E$7778,4,FALSE))/365</f>
        <v>33.884931506849313</v>
      </c>
      <c r="H325" s="1">
        <v>25</v>
      </c>
      <c r="I325">
        <v>4.8339999999999996</v>
      </c>
      <c r="J325" s="30">
        <f t="shared" si="19"/>
        <v>4.8890287234473533</v>
      </c>
      <c r="K325" s="43">
        <f t="shared" si="18"/>
        <v>5.5028723447353656E-2</v>
      </c>
      <c r="L325" s="30">
        <f t="shared" si="17"/>
        <v>9.7230287234473529</v>
      </c>
      <c r="M325">
        <v>74.051000000000002</v>
      </c>
    </row>
    <row r="326" spans="1:13">
      <c r="A326" s="1" t="s">
        <v>1193</v>
      </c>
      <c r="B326" s="1">
        <v>2021</v>
      </c>
      <c r="C326" s="88">
        <v>44412</v>
      </c>
      <c r="D326" s="1" t="s">
        <v>190</v>
      </c>
      <c r="E326" s="3" t="s">
        <v>192</v>
      </c>
      <c r="F326" s="3" t="s">
        <v>30</v>
      </c>
      <c r="G326" s="11">
        <f>(C326-VLOOKUP(E326,Riders!$A$2:$E$7778,4,FALSE))/365</f>
        <v>35.547945205479451</v>
      </c>
      <c r="H326" s="1">
        <v>26</v>
      </c>
      <c r="I326">
        <v>4.819</v>
      </c>
      <c r="J326" s="30">
        <f t="shared" si="19"/>
        <v>4.9090207531109398</v>
      </c>
      <c r="K326" s="43">
        <f t="shared" si="18"/>
        <v>9.0020753110939822E-2</v>
      </c>
      <c r="L326" s="30">
        <f t="shared" si="17"/>
        <v>9.7280207531109397</v>
      </c>
      <c r="M326">
        <v>74.013000000000005</v>
      </c>
    </row>
    <row r="327" spans="1:13">
      <c r="A327" s="1" t="s">
        <v>1193</v>
      </c>
      <c r="B327" s="1">
        <v>2021</v>
      </c>
      <c r="C327" s="88">
        <v>44412</v>
      </c>
      <c r="D327" s="1" t="s">
        <v>190</v>
      </c>
      <c r="E327" s="3" t="s">
        <v>61</v>
      </c>
      <c r="F327" s="3" t="s">
        <v>62</v>
      </c>
      <c r="G327" s="11">
        <f>(C327-VLOOKUP(E327,Riders!$A$2:$E$7778,4,FALSE))/365</f>
        <v>31.706849315068492</v>
      </c>
      <c r="H327" s="1">
        <v>27</v>
      </c>
      <c r="I327">
        <v>4.8659999999999997</v>
      </c>
      <c r="J327" s="30">
        <f t="shared" si="19"/>
        <v>4.9209968871912686</v>
      </c>
      <c r="K327" s="43">
        <f t="shared" si="18"/>
        <v>5.4996887191268939E-2</v>
      </c>
      <c r="L327" s="30">
        <f t="shared" si="17"/>
        <v>9.7869968871912683</v>
      </c>
      <c r="M327">
        <v>73.566999999999993</v>
      </c>
    </row>
    <row r="328" spans="1:13">
      <c r="A328" s="1" t="s">
        <v>1193</v>
      </c>
      <c r="B328" s="1">
        <v>2021</v>
      </c>
      <c r="C328" s="88">
        <v>44412</v>
      </c>
      <c r="D328" s="1" t="s">
        <v>190</v>
      </c>
      <c r="E328" t="s">
        <v>53</v>
      </c>
      <c r="F328" s="3" t="s">
        <v>41</v>
      </c>
      <c r="G328" s="11">
        <f>(C328-VLOOKUP(E328,Riders!$A$2:$E$7778,4,FALSE))/365</f>
        <v>34.19178082191781</v>
      </c>
      <c r="H328" s="1">
        <v>28</v>
      </c>
      <c r="I328">
        <v>4.88</v>
      </c>
      <c r="J328" s="30">
        <f t="shared" si="19"/>
        <v>4.9759929912938725</v>
      </c>
      <c r="K328" s="43">
        <f t="shared" si="18"/>
        <v>9.599299129387262E-2</v>
      </c>
      <c r="L328" s="30">
        <f t="shared" si="17"/>
        <v>9.8559929912938724</v>
      </c>
      <c r="M328">
        <v>73.052000000000007</v>
      </c>
    </row>
    <row r="329" spans="1:13">
      <c r="A329" s="1" t="s">
        <v>1193</v>
      </c>
      <c r="B329" s="1">
        <v>2021</v>
      </c>
      <c r="C329" s="88">
        <v>44412</v>
      </c>
      <c r="D329" s="1" t="s">
        <v>190</v>
      </c>
      <c r="E329" s="3" t="s">
        <v>109</v>
      </c>
      <c r="F329" s="3" t="s">
        <v>57</v>
      </c>
      <c r="G329" s="11">
        <f>(C329-VLOOKUP(E329,Riders!$A$2:$E$7778,4,FALSE))/365</f>
        <v>23.32054794520548</v>
      </c>
      <c r="H329" s="1">
        <v>29</v>
      </c>
      <c r="I329">
        <v>4.9139999999999997</v>
      </c>
      <c r="J329" s="30">
        <f t="shared" si="19"/>
        <v>5.0179934338487868</v>
      </c>
      <c r="K329" s="43">
        <f t="shared" si="18"/>
        <v>0.10399343384878712</v>
      </c>
      <c r="L329" s="30">
        <f t="shared" si="17"/>
        <v>9.9319934338487865</v>
      </c>
      <c r="M329">
        <v>72.492999999999995</v>
      </c>
    </row>
    <row r="330" spans="1:13">
      <c r="A330" s="1" t="s">
        <v>1193</v>
      </c>
      <c r="B330" s="1">
        <v>2021</v>
      </c>
      <c r="C330" s="88">
        <v>44412</v>
      </c>
      <c r="D330" s="1" t="s">
        <v>190</v>
      </c>
      <c r="E330" s="3" t="s">
        <v>102</v>
      </c>
      <c r="F330" s="3" t="s">
        <v>103</v>
      </c>
      <c r="G330" s="11">
        <f>(C330-VLOOKUP(E330,Riders!$A$2:$E$7778,4,FALSE))/365</f>
        <v>27.526027397260275</v>
      </c>
      <c r="H330" s="1">
        <v>30</v>
      </c>
      <c r="I330">
        <v>4.8959999999999999</v>
      </c>
      <c r="J330" s="30">
        <f t="shared" si="19"/>
        <v>5.0699496719541566</v>
      </c>
      <c r="K330" s="43">
        <f t="shared" si="18"/>
        <v>0.17394967195415667</v>
      </c>
      <c r="L330" s="30">
        <f t="shared" si="17"/>
        <v>9.9659496719541565</v>
      </c>
      <c r="M330">
        <v>72.245999999999995</v>
      </c>
    </row>
    <row r="331" spans="1:13">
      <c r="A331" s="4" t="s">
        <v>878</v>
      </c>
      <c r="B331" s="4">
        <v>2021</v>
      </c>
      <c r="C331" s="5">
        <v>44386</v>
      </c>
      <c r="D331" s="4" t="s">
        <v>65</v>
      </c>
      <c r="E331" t="s">
        <v>183</v>
      </c>
      <c r="F331" s="4" t="s">
        <v>197</v>
      </c>
      <c r="G331" s="11">
        <f>(C331-VLOOKUP(E331,Riders!$A$2:$E$7778,4,FALSE))/365</f>
        <v>20.865753424657534</v>
      </c>
      <c r="H331" s="4">
        <v>1</v>
      </c>
      <c r="I331">
        <v>4.742</v>
      </c>
      <c r="J331" s="30">
        <v>4.8329773924144908</v>
      </c>
      <c r="K331" s="43">
        <f t="shared" si="18"/>
        <v>9.0977392414490765E-2</v>
      </c>
      <c r="L331" s="30">
        <v>9.5749773924144908</v>
      </c>
      <c r="M331">
        <v>75.195999999999998</v>
      </c>
    </row>
    <row r="332" spans="1:13">
      <c r="A332" s="4" t="s">
        <v>878</v>
      </c>
      <c r="B332" s="4">
        <v>2021</v>
      </c>
      <c r="C332" s="5">
        <v>44386</v>
      </c>
      <c r="D332" s="4" t="s">
        <v>65</v>
      </c>
      <c r="E332" s="4" t="s">
        <v>883</v>
      </c>
      <c r="F332" s="4" t="s">
        <v>26</v>
      </c>
      <c r="G332" s="11">
        <f>(C332-VLOOKUP(E332,Riders!$A$2:$E$7778,4,FALSE))/365</f>
        <v>33.463013698630135</v>
      </c>
      <c r="H332" s="4">
        <v>2</v>
      </c>
      <c r="I332">
        <v>4.7480000000000002</v>
      </c>
      <c r="J332" s="30">
        <v>4.8279961696015326</v>
      </c>
      <c r="K332" s="43">
        <f t="shared" si="18"/>
        <v>7.999616960153233E-2</v>
      </c>
      <c r="L332" s="30">
        <v>9.5759961696015328</v>
      </c>
      <c r="M332">
        <v>75.188000000000002</v>
      </c>
    </row>
    <row r="333" spans="1:13">
      <c r="A333" s="4" t="s">
        <v>878</v>
      </c>
      <c r="B333" s="4">
        <v>2021</v>
      </c>
      <c r="C333" s="5">
        <v>44386</v>
      </c>
      <c r="D333" s="4" t="s">
        <v>65</v>
      </c>
      <c r="E333" s="4" t="s">
        <v>99</v>
      </c>
      <c r="F333" s="4" t="s">
        <v>43</v>
      </c>
      <c r="G333" s="11">
        <f>(C333-VLOOKUP(E333,Riders!$A$2:$E$7778,4,FALSE))/365</f>
        <v>22.712328767123289</v>
      </c>
      <c r="H333" s="4">
        <v>3</v>
      </c>
      <c r="I333">
        <v>4.7569999999999997</v>
      </c>
      <c r="J333" s="30">
        <v>4.8400569025498861</v>
      </c>
      <c r="K333" s="43">
        <f t="shared" si="18"/>
        <v>8.3056902549886402E-2</v>
      </c>
      <c r="L333" s="30">
        <v>9.5970569025498857</v>
      </c>
      <c r="M333">
        <v>75.022999999999996</v>
      </c>
    </row>
    <row r="334" spans="1:13">
      <c r="A334" s="4" t="s">
        <v>878</v>
      </c>
      <c r="B334" s="4">
        <v>2021</v>
      </c>
      <c r="C334" s="5">
        <v>44386</v>
      </c>
      <c r="D334" s="4" t="s">
        <v>65</v>
      </c>
      <c r="E334" s="4" t="s">
        <v>469</v>
      </c>
      <c r="F334" s="4" t="s">
        <v>26</v>
      </c>
      <c r="G334" s="11">
        <f>(C334-VLOOKUP(E334,Riders!$A$2:$E$7778,4,FALSE))/365</f>
        <v>22.457534246575342</v>
      </c>
      <c r="H334" s="4">
        <v>4</v>
      </c>
      <c r="I334">
        <v>4.7539999999999996</v>
      </c>
      <c r="J334" s="30">
        <v>4.8570206369970901</v>
      </c>
      <c r="K334" s="43">
        <f t="shared" si="18"/>
        <v>0.10302063699709052</v>
      </c>
      <c r="L334" s="30">
        <v>9.6110206369970896</v>
      </c>
      <c r="M334">
        <v>74.914000000000001</v>
      </c>
    </row>
    <row r="335" spans="1:13">
      <c r="A335" s="4" t="s">
        <v>878</v>
      </c>
      <c r="B335" s="4">
        <v>2021</v>
      </c>
      <c r="C335" s="5">
        <v>44386</v>
      </c>
      <c r="D335" s="4" t="s">
        <v>65</v>
      </c>
      <c r="E335" t="s">
        <v>69</v>
      </c>
      <c r="F335" s="4" t="s">
        <v>28</v>
      </c>
      <c r="G335" s="11">
        <f>(C335-VLOOKUP(E335,Riders!$A$2:$E$7778,4,FALSE))/365</f>
        <v>20.953424657534246</v>
      </c>
      <c r="H335" s="4">
        <v>5</v>
      </c>
      <c r="I335">
        <v>4.7720000000000002</v>
      </c>
      <c r="J335" s="30">
        <v>4.8789570532411126</v>
      </c>
      <c r="K335" s="43">
        <f t="shared" si="18"/>
        <v>0.10695705324111238</v>
      </c>
      <c r="L335" s="30">
        <v>9.6509570532411129</v>
      </c>
      <c r="M335">
        <v>74.603999999999999</v>
      </c>
    </row>
    <row r="336" spans="1:13">
      <c r="A336" s="4" t="s">
        <v>878</v>
      </c>
      <c r="B336" s="4">
        <v>2021</v>
      </c>
      <c r="C336" s="5">
        <v>44386</v>
      </c>
      <c r="D336" s="4" t="s">
        <v>65</v>
      </c>
      <c r="E336" s="4" t="s">
        <v>142</v>
      </c>
      <c r="F336" s="4" t="s">
        <v>94</v>
      </c>
      <c r="G336" s="11">
        <f>(C336-VLOOKUP(E336,Riders!$A$2:$E$7778,4,FALSE))/365</f>
        <v>26.268493150684932</v>
      </c>
      <c r="H336" s="4">
        <v>6</v>
      </c>
      <c r="I336">
        <v>4.7690000000000001</v>
      </c>
      <c r="J336" s="30">
        <v>4.9150576201428393</v>
      </c>
      <c r="K336" s="43">
        <f t="shared" si="18"/>
        <v>0.14605762014283918</v>
      </c>
      <c r="L336" s="30">
        <v>9.6840576201428394</v>
      </c>
      <c r="M336">
        <v>74.349000000000004</v>
      </c>
    </row>
    <row r="337" spans="1:13">
      <c r="A337" s="4" t="s">
        <v>878</v>
      </c>
      <c r="B337" s="4">
        <v>2021</v>
      </c>
      <c r="C337" s="5">
        <v>44386</v>
      </c>
      <c r="D337" s="4" t="s">
        <v>65</v>
      </c>
      <c r="E337" s="44" t="s">
        <v>170</v>
      </c>
      <c r="F337" s="4" t="s">
        <v>81</v>
      </c>
      <c r="G337" s="11">
        <f>(C337-VLOOKUP(E337,Riders!$A$2:$E$7778,4,FALSE))/365</f>
        <v>31.038356164383561</v>
      </c>
      <c r="H337" s="4">
        <v>7</v>
      </c>
      <c r="I337">
        <v>4.8019999999999996</v>
      </c>
      <c r="J337" s="30">
        <v>4.924049602852973</v>
      </c>
      <c r="K337" s="43">
        <f t="shared" si="18"/>
        <v>0.12204960285297339</v>
      </c>
      <c r="L337" s="30">
        <v>9.7260496028529726</v>
      </c>
      <c r="M337">
        <v>74.028000000000006</v>
      </c>
    </row>
    <row r="338" spans="1:13">
      <c r="A338" s="4" t="s">
        <v>878</v>
      </c>
      <c r="B338" s="4">
        <v>2021</v>
      </c>
      <c r="C338" s="5">
        <v>44386</v>
      </c>
      <c r="D338" s="4" t="s">
        <v>65</v>
      </c>
      <c r="E338" s="4" t="s">
        <v>884</v>
      </c>
      <c r="F338" s="4" t="s">
        <v>197</v>
      </c>
      <c r="G338" s="11">
        <f>(C338-VLOOKUP(E338,Riders!$A$2:$E$7778,4,FALSE))/365</f>
        <v>20.706849315068492</v>
      </c>
      <c r="H338" s="4">
        <v>8</v>
      </c>
      <c r="I338">
        <v>4.8259999999999996</v>
      </c>
      <c r="J338" s="30">
        <v>4.9669871331030171</v>
      </c>
      <c r="K338" s="43">
        <f t="shared" si="18"/>
        <v>0.14098713310301747</v>
      </c>
      <c r="L338" s="30">
        <v>9.7929871331030167</v>
      </c>
      <c r="M338">
        <v>73.522000000000006</v>
      </c>
    </row>
    <row r="339" spans="1:13">
      <c r="A339" s="4" t="s">
        <v>878</v>
      </c>
      <c r="B339" s="4">
        <v>2021</v>
      </c>
      <c r="C339" s="5">
        <v>44386</v>
      </c>
      <c r="D339" s="4" t="s">
        <v>65</v>
      </c>
      <c r="E339" s="4" t="s">
        <v>49</v>
      </c>
      <c r="F339" s="4" t="s">
        <v>43</v>
      </c>
      <c r="G339" s="11">
        <f>(C339-VLOOKUP(E339,Riders!$A$2:$E$7778,4,FALSE))/365</f>
        <v>26.989041095890411</v>
      </c>
      <c r="H339" s="4">
        <v>9</v>
      </c>
      <c r="I339">
        <v>4.8579999999999997</v>
      </c>
      <c r="J339" s="30">
        <v>4.9880191997374395</v>
      </c>
      <c r="K339" s="43">
        <f t="shared" si="18"/>
        <v>0.13001919973743981</v>
      </c>
      <c r="L339" s="30">
        <v>9.8460191997374391</v>
      </c>
      <c r="M339">
        <v>73.126000000000005</v>
      </c>
    </row>
    <row r="340" spans="1:13">
      <c r="A340" s="4" t="s">
        <v>878</v>
      </c>
      <c r="B340" s="4">
        <v>2021</v>
      </c>
      <c r="C340" s="5">
        <v>44386</v>
      </c>
      <c r="D340" s="4" t="s">
        <v>65</v>
      </c>
      <c r="E340" s="4" t="s">
        <v>879</v>
      </c>
      <c r="F340" s="4" t="s">
        <v>880</v>
      </c>
      <c r="G340" s="11">
        <f>(C340-VLOOKUP(E340,Riders!$A$2:$E$7778,4,FALSE))/365</f>
        <v>22.504109589041096</v>
      </c>
      <c r="H340" s="4">
        <v>10</v>
      </c>
      <c r="I340">
        <v>4.8719999999999999</v>
      </c>
      <c r="J340" s="30">
        <v>4.9790035709887945</v>
      </c>
      <c r="K340" s="43">
        <f t="shared" si="18"/>
        <v>0.10700357098879465</v>
      </c>
      <c r="L340" s="30">
        <v>9.8510035709887944</v>
      </c>
      <c r="M340">
        <v>73.088999999999999</v>
      </c>
    </row>
    <row r="341" spans="1:13">
      <c r="A341" s="4" t="s">
        <v>878</v>
      </c>
      <c r="B341" s="4">
        <v>2021</v>
      </c>
      <c r="C341" s="5">
        <v>44386</v>
      </c>
      <c r="D341" s="4" t="s">
        <v>65</v>
      </c>
      <c r="E341" t="s">
        <v>1319</v>
      </c>
      <c r="F341" s="4" t="s">
        <v>28</v>
      </c>
      <c r="G341" s="11">
        <f>(C341-VLOOKUP(E341,Riders!$A$2:$E$7778,4,FALSE))/365</f>
        <v>20.260273972602739</v>
      </c>
      <c r="H341" s="4">
        <v>11</v>
      </c>
      <c r="I341">
        <v>4.8970000000000002</v>
      </c>
      <c r="J341" s="30">
        <v>5.0510490770421121</v>
      </c>
      <c r="K341" s="43">
        <f t="shared" si="18"/>
        <v>0.1540490770421119</v>
      </c>
      <c r="L341" s="30">
        <v>9.9480490770421124</v>
      </c>
      <c r="M341">
        <v>72.376000000000005</v>
      </c>
    </row>
    <row r="342" spans="1:13">
      <c r="A342" s="4" t="s">
        <v>878</v>
      </c>
      <c r="B342" s="4">
        <v>2021</v>
      </c>
      <c r="C342" s="5">
        <v>44386</v>
      </c>
      <c r="D342" s="4" t="s">
        <v>65</v>
      </c>
      <c r="E342" s="4" t="s">
        <v>56</v>
      </c>
      <c r="F342" s="4" t="s">
        <v>57</v>
      </c>
      <c r="G342" s="11">
        <f>(C342-VLOOKUP(E342,Riders!$A$2:$E$7778,4,FALSE))/365</f>
        <v>21.490410958904111</v>
      </c>
      <c r="H342" s="4">
        <v>12</v>
      </c>
      <c r="I342">
        <v>4.9359999999999999</v>
      </c>
      <c r="J342" s="30">
        <v>5.024986137627625</v>
      </c>
      <c r="K342" s="43">
        <f t="shared" si="18"/>
        <v>8.8986137627625084E-2</v>
      </c>
      <c r="L342" s="30">
        <v>9.960986137627625</v>
      </c>
      <c r="M342">
        <v>72.281999999999996</v>
      </c>
    </row>
    <row r="343" spans="1:13">
      <c r="A343" s="4" t="s">
        <v>878</v>
      </c>
      <c r="B343" s="4">
        <v>2021</v>
      </c>
      <c r="C343" s="5">
        <v>44386</v>
      </c>
      <c r="D343" s="4" t="s">
        <v>65</v>
      </c>
      <c r="E343" t="s">
        <v>174</v>
      </c>
      <c r="F343" s="4" t="s">
        <v>81</v>
      </c>
      <c r="G343" s="11">
        <f>(C343-VLOOKUP(E343,Riders!$A$2:$E$7778,4,FALSE))/365</f>
        <v>19.693150684931506</v>
      </c>
      <c r="H343" s="4">
        <v>13</v>
      </c>
      <c r="I343">
        <v>4.9109999999999996</v>
      </c>
      <c r="J343" s="30">
        <v>5.0719458009234231</v>
      </c>
      <c r="K343" s="43">
        <f t="shared" si="18"/>
        <v>0.16094580092342348</v>
      </c>
      <c r="L343" s="30">
        <v>9.9829458009234227</v>
      </c>
      <c r="M343">
        <v>72.123000000000005</v>
      </c>
    </row>
    <row r="344" spans="1:13">
      <c r="A344" s="4" t="s">
        <v>878</v>
      </c>
      <c r="B344" s="4">
        <v>2021</v>
      </c>
      <c r="C344" s="5">
        <v>44386</v>
      </c>
      <c r="D344" s="4" t="s">
        <v>65</v>
      </c>
      <c r="E344" s="4" t="s">
        <v>186</v>
      </c>
      <c r="F344" s="4" t="s">
        <v>187</v>
      </c>
      <c r="G344" s="11">
        <f>(C344-VLOOKUP(E344,Riders!$A$2:$E$7778,4,FALSE))/365</f>
        <v>26.175342465753424</v>
      </c>
      <c r="H344" s="4">
        <v>14</v>
      </c>
      <c r="I344">
        <v>4.95</v>
      </c>
      <c r="J344" s="30">
        <v>5.0619587284812413</v>
      </c>
      <c r="K344" s="43">
        <f t="shared" si="18"/>
        <v>0.11195872848124111</v>
      </c>
      <c r="L344" s="30">
        <v>10.011958728481241</v>
      </c>
      <c r="M344">
        <v>71.914000000000001</v>
      </c>
    </row>
    <row r="345" spans="1:13">
      <c r="A345" s="4" t="s">
        <v>878</v>
      </c>
      <c r="B345" s="4">
        <v>2021</v>
      </c>
      <c r="C345" s="5">
        <v>44386</v>
      </c>
      <c r="D345" s="4" t="s">
        <v>65</v>
      </c>
      <c r="E345" s="4" t="s">
        <v>205</v>
      </c>
      <c r="F345" s="4" t="s">
        <v>206</v>
      </c>
      <c r="G345" s="11">
        <f>(C345-VLOOKUP(E345,Riders!$A$2:$E$7778,4,FALSE))/365</f>
        <v>23.542465753424658</v>
      </c>
      <c r="H345" s="4">
        <v>15</v>
      </c>
      <c r="I345">
        <v>4.944</v>
      </c>
      <c r="J345" s="30">
        <v>5.0830172408990899</v>
      </c>
      <c r="K345" s="43">
        <f t="shared" si="18"/>
        <v>0.13901724089908996</v>
      </c>
      <c r="L345" s="30">
        <v>10.02701724089909</v>
      </c>
      <c r="M345">
        <v>71.805999999999997</v>
      </c>
    </row>
    <row r="346" spans="1:13">
      <c r="A346" s="4" t="s">
        <v>878</v>
      </c>
      <c r="B346" s="4">
        <v>2021</v>
      </c>
      <c r="C346" s="5">
        <v>44386</v>
      </c>
      <c r="D346" s="4" t="s">
        <v>65</v>
      </c>
      <c r="E346" t="s">
        <v>185</v>
      </c>
      <c r="F346" s="4" t="s">
        <v>94</v>
      </c>
      <c r="G346" s="11">
        <f>(C346-VLOOKUP(E346,Riders!$A$2:$E$7778,4,FALSE))/365</f>
        <v>26.534246575342465</v>
      </c>
      <c r="H346" s="4">
        <v>16</v>
      </c>
      <c r="I346">
        <v>4.9749999999999996</v>
      </c>
      <c r="J346" s="30">
        <v>5.1530067520045009</v>
      </c>
      <c r="K346" s="43">
        <f t="shared" si="18"/>
        <v>0.17800675200450122</v>
      </c>
      <c r="L346" s="30">
        <v>10.128006752004501</v>
      </c>
      <c r="M346">
        <v>71.09</v>
      </c>
    </row>
    <row r="347" spans="1:13">
      <c r="A347" s="4" t="s">
        <v>878</v>
      </c>
      <c r="B347" s="4">
        <v>2021</v>
      </c>
      <c r="C347" s="5">
        <v>44386</v>
      </c>
      <c r="D347" s="4" t="s">
        <v>65</v>
      </c>
      <c r="E347" s="4" t="s">
        <v>23</v>
      </c>
      <c r="F347" s="4" t="s">
        <v>24</v>
      </c>
      <c r="G347" s="11">
        <f>(C347-VLOOKUP(E347,Riders!$A$2:$E$7778,4,FALSE))/365</f>
        <v>19.728767123287671</v>
      </c>
      <c r="H347" s="4">
        <v>17</v>
      </c>
      <c r="I347">
        <v>5.0119999999999996</v>
      </c>
      <c r="J347" s="30">
        <v>5.1269886358835715</v>
      </c>
      <c r="K347" s="43">
        <f t="shared" si="18"/>
        <v>0.11498863588357189</v>
      </c>
      <c r="L347" s="30">
        <v>10.138988635883571</v>
      </c>
      <c r="M347">
        <v>71.013000000000005</v>
      </c>
    </row>
    <row r="348" spans="1:13">
      <c r="A348" s="4" t="s">
        <v>878</v>
      </c>
      <c r="B348" s="4">
        <v>2021</v>
      </c>
      <c r="C348" s="5">
        <v>44386</v>
      </c>
      <c r="D348" s="4" t="s">
        <v>65</v>
      </c>
      <c r="E348" s="4" t="s">
        <v>881</v>
      </c>
      <c r="F348" s="4" t="s">
        <v>880</v>
      </c>
      <c r="G348" s="11">
        <f>(C348-VLOOKUP(E348,Riders!$A$2:$E$7778,4,FALSE))/365</f>
        <v>22.421917808219177</v>
      </c>
      <c r="H348" s="4">
        <v>18</v>
      </c>
      <c r="I348">
        <v>5.0259999999999998</v>
      </c>
      <c r="J348" s="30">
        <v>5.1330168329265025</v>
      </c>
      <c r="K348" s="43">
        <f t="shared" si="18"/>
        <v>0.10701683292650266</v>
      </c>
      <c r="L348" s="30">
        <v>10.159016832926502</v>
      </c>
      <c r="M348">
        <v>70.873000000000005</v>
      </c>
    </row>
    <row r="349" spans="1:13">
      <c r="A349" s="4" t="s">
        <v>878</v>
      </c>
      <c r="B349" s="4">
        <v>2021</v>
      </c>
      <c r="C349" s="5">
        <v>44386</v>
      </c>
      <c r="D349" s="4" t="s">
        <v>65</v>
      </c>
      <c r="E349" s="4" t="s">
        <v>984</v>
      </c>
      <c r="F349" s="4" t="s">
        <v>60</v>
      </c>
      <c r="G349" s="11">
        <f>(C349-VLOOKUP(E349,Riders!$A$2:$E$7778,4,FALSE))/365</f>
        <v>19.06027397260274</v>
      </c>
      <c r="H349" s="4">
        <v>19</v>
      </c>
      <c r="I349">
        <v>5.0119999999999996</v>
      </c>
      <c r="J349" s="30">
        <v>5.1560553594125134</v>
      </c>
      <c r="K349" s="43">
        <f t="shared" si="18"/>
        <v>0.14405535941251379</v>
      </c>
      <c r="L349" s="30">
        <v>10.168055359412513</v>
      </c>
      <c r="M349">
        <v>70.81</v>
      </c>
    </row>
    <row r="350" spans="1:13">
      <c r="A350" s="4" t="s">
        <v>878</v>
      </c>
      <c r="B350" s="4">
        <v>2021</v>
      </c>
      <c r="C350" s="5">
        <v>44386</v>
      </c>
      <c r="D350" s="4" t="s">
        <v>65</v>
      </c>
      <c r="E350" s="4" t="s">
        <v>839</v>
      </c>
      <c r="F350" s="4" t="s">
        <v>187</v>
      </c>
      <c r="G350" s="11">
        <f>(C350-VLOOKUP(E350,Riders!$A$2:$E$7778,4,FALSE))/365</f>
        <v>21.057534246575344</v>
      </c>
      <c r="H350" s="4">
        <v>20</v>
      </c>
      <c r="I350">
        <v>5.0049999999999999</v>
      </c>
      <c r="J350" s="30">
        <v>5.197057414912007</v>
      </c>
      <c r="K350" s="43">
        <f t="shared" si="18"/>
        <v>0.19205741491200712</v>
      </c>
      <c r="L350" s="30">
        <v>10.202057414912007</v>
      </c>
      <c r="M350">
        <v>70.573999999999998</v>
      </c>
    </row>
    <row r="351" spans="1:13">
      <c r="A351" s="4" t="s">
        <v>878</v>
      </c>
      <c r="B351" s="4">
        <v>2021</v>
      </c>
      <c r="C351" s="5">
        <v>44386</v>
      </c>
      <c r="D351" s="4" t="s">
        <v>65</v>
      </c>
      <c r="E351" s="4" t="s">
        <v>830</v>
      </c>
      <c r="F351" s="4" t="s">
        <v>206</v>
      </c>
      <c r="G351" s="11">
        <f>(C351-VLOOKUP(E351,Riders!$A$2:$E$7778,4,FALSE))/365</f>
        <v>19.147945205479452</v>
      </c>
      <c r="H351" s="4">
        <v>21</v>
      </c>
      <c r="I351">
        <v>5.0860000000000003</v>
      </c>
      <c r="J351" s="30">
        <v>5.1929595408731384</v>
      </c>
      <c r="K351" s="43">
        <f t="shared" si="18"/>
        <v>0.10695954087313808</v>
      </c>
      <c r="L351" s="30">
        <v>10.278959540873139</v>
      </c>
      <c r="M351">
        <v>70.046000000000006</v>
      </c>
    </row>
    <row r="352" spans="1:13">
      <c r="A352" s="4" t="s">
        <v>878</v>
      </c>
      <c r="B352" s="4">
        <v>2021</v>
      </c>
      <c r="C352" s="5">
        <v>44386</v>
      </c>
      <c r="D352" s="4" t="s">
        <v>65</v>
      </c>
      <c r="E352" s="4" t="s">
        <v>110</v>
      </c>
      <c r="F352" s="4" t="s">
        <v>60</v>
      </c>
      <c r="G352" s="11">
        <f>(C352-VLOOKUP(E352,Riders!$A$2:$E$7778,4,FALSE))/365</f>
        <v>20.345205479452055</v>
      </c>
      <c r="H352" s="4">
        <v>22</v>
      </c>
      <c r="I352">
        <v>5.0339999999999998</v>
      </c>
      <c r="J352" s="30">
        <v>5.2860653604139509</v>
      </c>
      <c r="K352" s="43">
        <f t="shared" si="18"/>
        <v>0.25206536041395111</v>
      </c>
      <c r="L352" s="30">
        <v>10.320065360413951</v>
      </c>
      <c r="M352">
        <v>69.766999999999996</v>
      </c>
    </row>
    <row r="353" spans="1:13">
      <c r="A353" s="1" t="s">
        <v>225</v>
      </c>
      <c r="B353" s="1">
        <v>2021</v>
      </c>
      <c r="C353" s="2">
        <v>44332</v>
      </c>
      <c r="D353" s="1" t="s">
        <v>65</v>
      </c>
      <c r="E353" s="1" t="s">
        <v>194</v>
      </c>
      <c r="F353" s="1" t="s">
        <v>30</v>
      </c>
      <c r="G353" s="11">
        <f>(C353-VLOOKUP(E353,Riders!$A$2:$E$7778,4,FALSE))/365</f>
        <v>32.175342465753424</v>
      </c>
      <c r="H353" s="1">
        <v>1</v>
      </c>
      <c r="I353">
        <v>4.8579999999999997</v>
      </c>
      <c r="J353" s="30">
        <v>4.8880609670258268</v>
      </c>
      <c r="K353" s="43">
        <f t="shared" si="18"/>
        <v>3.0060967025827168E-2</v>
      </c>
      <c r="L353" s="30">
        <v>9.7460609670258265</v>
      </c>
      <c r="M353">
        <v>73.876000000000005</v>
      </c>
    </row>
    <row r="354" spans="1:13">
      <c r="A354" s="1" t="s">
        <v>225</v>
      </c>
      <c r="B354" s="1">
        <v>2021</v>
      </c>
      <c r="C354" s="2">
        <v>44332</v>
      </c>
      <c r="D354" s="1" t="s">
        <v>65</v>
      </c>
      <c r="E354" s="1" t="s">
        <v>192</v>
      </c>
      <c r="F354" s="1" t="s">
        <v>30</v>
      </c>
      <c r="G354" s="11">
        <f>(C354-VLOOKUP(E354,Riders!$A$2:$E$7778,4,FALSE))/365</f>
        <v>35.328767123287669</v>
      </c>
      <c r="H354" s="1">
        <v>2</v>
      </c>
      <c r="I354">
        <v>4.8479999999999999</v>
      </c>
      <c r="J354" s="30">
        <v>4.9330139651143847</v>
      </c>
      <c r="K354" s="43">
        <f t="shared" si="18"/>
        <v>8.501396511438486E-2</v>
      </c>
      <c r="L354" s="30">
        <v>9.7810139651143846</v>
      </c>
      <c r="M354">
        <v>73.611999999999995</v>
      </c>
    </row>
    <row r="355" spans="1:13">
      <c r="A355" s="1" t="s">
        <v>225</v>
      </c>
      <c r="B355" s="1">
        <v>2021</v>
      </c>
      <c r="C355" s="2">
        <v>44332</v>
      </c>
      <c r="D355" s="1" t="s">
        <v>65</v>
      </c>
      <c r="E355" s="1" t="s">
        <v>256</v>
      </c>
      <c r="F355" s="1" t="s">
        <v>911</v>
      </c>
      <c r="G355" s="11">
        <f>(C355-VLOOKUP(E355,Riders!$A$2:$E$7778,4,FALSE))/365</f>
        <v>31.386301369863013</v>
      </c>
      <c r="H355" s="1">
        <v>3</v>
      </c>
      <c r="I355">
        <v>4.8620000000000001</v>
      </c>
      <c r="J355" s="30">
        <v>4.9539509202453988</v>
      </c>
      <c r="K355" s="43">
        <f t="shared" si="18"/>
        <v>9.1950920245398748E-2</v>
      </c>
      <c r="L355" s="30">
        <v>9.8159509202453989</v>
      </c>
      <c r="M355">
        <v>73.349999999999994</v>
      </c>
    </row>
    <row r="356" spans="1:13">
      <c r="A356" s="1" t="s">
        <v>225</v>
      </c>
      <c r="B356" s="1">
        <v>2021</v>
      </c>
      <c r="C356" s="2">
        <v>44332</v>
      </c>
      <c r="D356" s="1" t="s">
        <v>65</v>
      </c>
      <c r="E356" s="1" t="s">
        <v>106</v>
      </c>
      <c r="F356" s="1" t="s">
        <v>167</v>
      </c>
      <c r="G356" s="11">
        <f>(C356-VLOOKUP(E356,Riders!$A$2:$E$7778,4,FALSE))/365</f>
        <v>28.43013698630137</v>
      </c>
      <c r="H356" s="1">
        <v>4</v>
      </c>
      <c r="I356">
        <v>4.8780000000000001</v>
      </c>
      <c r="J356" s="30">
        <v>4.9390216247170784</v>
      </c>
      <c r="K356" s="43">
        <f t="shared" si="18"/>
        <v>6.1021624717078282E-2</v>
      </c>
      <c r="L356" s="30">
        <v>9.8170216247170785</v>
      </c>
      <c r="M356">
        <v>73.341999999999999</v>
      </c>
    </row>
    <row r="357" spans="1:13">
      <c r="A357" s="1" t="s">
        <v>225</v>
      </c>
      <c r="B357" s="1">
        <v>2021</v>
      </c>
      <c r="C357" s="2">
        <v>44332</v>
      </c>
      <c r="D357" s="1" t="s">
        <v>65</v>
      </c>
      <c r="E357" s="1" t="s">
        <v>173</v>
      </c>
      <c r="F357" s="1" t="s">
        <v>36</v>
      </c>
      <c r="G357" s="11">
        <f>(C357-VLOOKUP(E357,Riders!$A$2:$E$7778,4,FALSE))/365</f>
        <v>31.019178082191782</v>
      </c>
      <c r="H357" s="1">
        <v>5</v>
      </c>
      <c r="I357">
        <v>4.907</v>
      </c>
      <c r="J357" s="30">
        <v>4.9369999453111113</v>
      </c>
      <c r="K357" s="43">
        <f t="shared" si="18"/>
        <v>2.9999945311111276E-2</v>
      </c>
      <c r="L357" s="30">
        <v>9.8439999453111113</v>
      </c>
      <c r="M357">
        <v>73.141000000000005</v>
      </c>
    </row>
    <row r="358" spans="1:13">
      <c r="A358" s="1" t="s">
        <v>225</v>
      </c>
      <c r="B358" s="1">
        <v>2021</v>
      </c>
      <c r="C358" s="2">
        <v>44332</v>
      </c>
      <c r="D358" s="1" t="s">
        <v>65</v>
      </c>
      <c r="E358" s="1" t="s">
        <v>66</v>
      </c>
      <c r="F358" s="1" t="s">
        <v>751</v>
      </c>
      <c r="G358" s="11">
        <f>(C358-VLOOKUP(E358,Riders!$A$2:$E$7778,4,FALSE))/365</f>
        <v>27.553424657534247</v>
      </c>
      <c r="H358" s="1">
        <v>6</v>
      </c>
      <c r="I358">
        <v>4.8970000000000002</v>
      </c>
      <c r="J358" s="30">
        <v>4.9810337225095704</v>
      </c>
      <c r="K358" s="43">
        <f t="shared" si="18"/>
        <v>8.4033722509570197E-2</v>
      </c>
      <c r="L358" s="30">
        <v>9.8780337225095707</v>
      </c>
      <c r="M358">
        <v>72.888999999999996</v>
      </c>
    </row>
    <row r="359" spans="1:13">
      <c r="A359" s="1" t="s">
        <v>225</v>
      </c>
      <c r="B359" s="1">
        <v>2021</v>
      </c>
      <c r="C359" s="2">
        <v>44332</v>
      </c>
      <c r="D359" s="1" t="s">
        <v>65</v>
      </c>
      <c r="E359" s="1" t="s">
        <v>168</v>
      </c>
      <c r="F359" s="1" t="s">
        <v>911</v>
      </c>
      <c r="G359" s="11">
        <f>(C359-VLOOKUP(E359,Riders!$A$2:$E$7778,4,FALSE))/365</f>
        <v>21.953424657534246</v>
      </c>
      <c r="H359" s="1">
        <v>7</v>
      </c>
      <c r="I359">
        <v>4.9379999999999997</v>
      </c>
      <c r="J359" s="30">
        <v>4.9870110277900315</v>
      </c>
      <c r="K359" s="43">
        <f t="shared" si="18"/>
        <v>4.9011027790031747E-2</v>
      </c>
      <c r="L359" s="30">
        <v>9.9250110277900312</v>
      </c>
      <c r="M359">
        <v>72.543999999999997</v>
      </c>
    </row>
    <row r="360" spans="1:13">
      <c r="A360" s="1" t="s">
        <v>225</v>
      </c>
      <c r="B360" s="1">
        <v>2021</v>
      </c>
      <c r="C360" s="2">
        <v>44332</v>
      </c>
      <c r="D360" s="1" t="s">
        <v>65</v>
      </c>
      <c r="E360" s="1" t="s">
        <v>142</v>
      </c>
      <c r="F360" s="1" t="s">
        <v>94</v>
      </c>
      <c r="G360" s="11">
        <f>(C360-VLOOKUP(E360,Riders!$A$2:$E$7778,4,FALSE))/365</f>
        <v>26.12054794520548</v>
      </c>
      <c r="H360" s="1">
        <v>8</v>
      </c>
      <c r="I360">
        <v>4.9169999999999998</v>
      </c>
      <c r="J360" s="30">
        <v>5.0170489527856734</v>
      </c>
      <c r="K360" s="43">
        <f t="shared" si="18"/>
        <v>0.10004895278567361</v>
      </c>
      <c r="L360" s="30">
        <v>9.9340489527856732</v>
      </c>
      <c r="M360">
        <v>72.477999999999994</v>
      </c>
    </row>
    <row r="361" spans="1:13">
      <c r="A361" s="1" t="s">
        <v>225</v>
      </c>
      <c r="B361" s="1">
        <v>2021</v>
      </c>
      <c r="C361" s="2">
        <v>44332</v>
      </c>
      <c r="D361" s="1" t="s">
        <v>65</v>
      </c>
      <c r="E361" s="1" t="s">
        <v>50</v>
      </c>
      <c r="F361" s="1" t="s">
        <v>909</v>
      </c>
      <c r="G361" s="11">
        <f>(C361-VLOOKUP(E361,Riders!$A$2:$E$7778,4,FALSE))/365</f>
        <v>23.465753424657535</v>
      </c>
      <c r="H361" s="1">
        <v>9</v>
      </c>
      <c r="I361">
        <v>4.9379999999999997</v>
      </c>
      <c r="J361" s="30">
        <v>5.0589453778012272</v>
      </c>
      <c r="K361" s="43">
        <f t="shared" si="18"/>
        <v>0.12094537780122749</v>
      </c>
      <c r="L361" s="30">
        <v>9.9969453778012269</v>
      </c>
      <c r="M361">
        <v>72.022000000000006</v>
      </c>
    </row>
    <row r="362" spans="1:13">
      <c r="A362" s="1" t="s">
        <v>225</v>
      </c>
      <c r="B362" s="1">
        <v>2021</v>
      </c>
      <c r="C362" s="2">
        <v>44332</v>
      </c>
      <c r="D362" s="1" t="s">
        <v>65</v>
      </c>
      <c r="E362" s="1" t="s">
        <v>35</v>
      </c>
      <c r="F362" s="1" t="s">
        <v>36</v>
      </c>
      <c r="G362" s="11">
        <f>(C362-VLOOKUP(E362,Riders!$A$2:$E$7778,4,FALSE))/365</f>
        <v>22.983561643835618</v>
      </c>
      <c r="H362" s="1">
        <v>10</v>
      </c>
      <c r="I362">
        <v>4.9569999999999999</v>
      </c>
      <c r="J362" s="30">
        <v>5.0599732045966777</v>
      </c>
      <c r="K362" s="43">
        <f t="shared" si="18"/>
        <v>0.1029732045966778</v>
      </c>
      <c r="L362" s="30">
        <v>10.016973204596678</v>
      </c>
      <c r="M362">
        <v>71.878</v>
      </c>
    </row>
    <row r="363" spans="1:13">
      <c r="A363" s="1" t="s">
        <v>225</v>
      </c>
      <c r="B363" s="1">
        <v>2021</v>
      </c>
      <c r="C363" s="2">
        <v>44332</v>
      </c>
      <c r="D363" s="1" t="s">
        <v>65</v>
      </c>
      <c r="E363" s="1" t="s">
        <v>114</v>
      </c>
      <c r="F363" s="1" t="s">
        <v>115</v>
      </c>
      <c r="G363" s="11">
        <f>(C363-VLOOKUP(E363,Riders!$A$2:$E$7778,4,FALSE))/365</f>
        <v>26.263013698630136</v>
      </c>
      <c r="H363" s="1">
        <v>11</v>
      </c>
      <c r="I363">
        <v>5.0209999999999999</v>
      </c>
      <c r="J363" s="30">
        <v>5.0019693046565061</v>
      </c>
      <c r="K363" s="43">
        <f t="shared" si="18"/>
        <v>-1.9030695343493775E-2</v>
      </c>
      <c r="L363" s="30">
        <v>10.022969304656506</v>
      </c>
      <c r="M363">
        <v>71.834999999999994</v>
      </c>
    </row>
    <row r="364" spans="1:13">
      <c r="A364" s="1" t="s">
        <v>225</v>
      </c>
      <c r="B364" s="1">
        <v>2021</v>
      </c>
      <c r="C364" s="2">
        <v>44332</v>
      </c>
      <c r="D364" s="1" t="s">
        <v>65</v>
      </c>
      <c r="E364" s="1" t="s">
        <v>179</v>
      </c>
      <c r="F364" s="1" t="s">
        <v>167</v>
      </c>
      <c r="G364" s="11">
        <f>(C364-VLOOKUP(E364,Riders!$A$2:$E$7778,4,FALSE))/365</f>
        <v>28.660273972602738</v>
      </c>
      <c r="H364" s="1">
        <v>12</v>
      </c>
      <c r="I364">
        <v>4.9749999999999996</v>
      </c>
      <c r="J364" s="30">
        <v>5.1139791914804178</v>
      </c>
      <c r="K364" s="43">
        <f t="shared" si="18"/>
        <v>0.13897919148041815</v>
      </c>
      <c r="L364" s="30">
        <v>10.088979191480417</v>
      </c>
      <c r="M364">
        <v>71.364999999999995</v>
      </c>
    </row>
    <row r="365" spans="1:13">
      <c r="A365" s="1" t="s">
        <v>225</v>
      </c>
      <c r="B365" s="1">
        <v>2021</v>
      </c>
      <c r="C365" s="2">
        <v>44332</v>
      </c>
      <c r="D365" s="1" t="s">
        <v>65</v>
      </c>
      <c r="E365" s="1" t="s">
        <v>228</v>
      </c>
      <c r="F365" s="1" t="s">
        <v>151</v>
      </c>
      <c r="G365" s="11">
        <f>(C365-VLOOKUP(E365,Riders!$A$2:$E$7778,4,FALSE))/365</f>
        <v>23.227397260273971</v>
      </c>
      <c r="H365" s="1">
        <v>13</v>
      </c>
      <c r="I365">
        <v>4.9850000000000003</v>
      </c>
      <c r="J365" s="30">
        <v>5.1089296228795744</v>
      </c>
      <c r="K365" s="43">
        <f t="shared" si="18"/>
        <v>0.1239296228795741</v>
      </c>
      <c r="L365" s="30">
        <v>10.093929622879575</v>
      </c>
      <c r="M365">
        <v>71.33</v>
      </c>
    </row>
    <row r="366" spans="1:13">
      <c r="A366" s="1" t="s">
        <v>225</v>
      </c>
      <c r="B366" s="1">
        <v>2021</v>
      </c>
      <c r="C366" s="2">
        <v>44332</v>
      </c>
      <c r="D366" s="1" t="s">
        <v>65</v>
      </c>
      <c r="E366" t="s">
        <v>185</v>
      </c>
      <c r="F366" s="1" t="s">
        <v>94</v>
      </c>
      <c r="G366" s="11">
        <f>(C366-VLOOKUP(E366,Riders!$A$2:$E$7778,4,FALSE))/365</f>
        <v>26.386301369863013</v>
      </c>
      <c r="H366" s="1">
        <v>14</v>
      </c>
      <c r="I366">
        <v>5.0910000000000002</v>
      </c>
      <c r="J366" s="30">
        <v>5.2029494452705007</v>
      </c>
      <c r="K366" s="43">
        <f t="shared" ref="K366:K429" si="20">J366-I366</f>
        <v>0.11194944527050055</v>
      </c>
      <c r="L366" s="30">
        <v>10.293949445270501</v>
      </c>
      <c r="M366">
        <v>69.944000000000003</v>
      </c>
    </row>
    <row r="367" spans="1:13">
      <c r="A367" s="1" t="s">
        <v>225</v>
      </c>
      <c r="B367" s="1">
        <v>2021</v>
      </c>
      <c r="C367" s="2">
        <v>44332</v>
      </c>
      <c r="D367" s="1" t="s">
        <v>65</v>
      </c>
      <c r="E367" s="1" t="s">
        <v>82</v>
      </c>
      <c r="F367" s="1" t="s">
        <v>249</v>
      </c>
      <c r="G367" s="11">
        <f>(C367-VLOOKUP(E367,Riders!$A$2:$E$7778,4,FALSE))/365</f>
        <v>27.783561643835615</v>
      </c>
      <c r="H367" s="1">
        <v>15</v>
      </c>
      <c r="I367">
        <v>5.1310000000000002</v>
      </c>
      <c r="J367" s="30">
        <v>5.2539648786257231</v>
      </c>
      <c r="K367" s="43">
        <f t="shared" si="20"/>
        <v>0.12296487862572292</v>
      </c>
      <c r="L367" s="30">
        <v>10.384964878625723</v>
      </c>
      <c r="M367">
        <v>69.331000000000003</v>
      </c>
    </row>
    <row r="368" spans="1:13">
      <c r="A368" s="1" t="s">
        <v>225</v>
      </c>
      <c r="B368" s="1">
        <v>2021</v>
      </c>
      <c r="C368" s="2">
        <v>44332</v>
      </c>
      <c r="D368" s="1" t="s">
        <v>65</v>
      </c>
      <c r="E368" s="1" t="s">
        <v>793</v>
      </c>
      <c r="F368" s="1" t="s">
        <v>206</v>
      </c>
      <c r="G368" s="11">
        <f>(C368-VLOOKUP(E368,Riders!$A$2:$E$7778,4,FALSE))/365</f>
        <v>20.408219178082192</v>
      </c>
      <c r="H368" s="1">
        <v>16</v>
      </c>
      <c r="I368">
        <v>5.1760000000000002</v>
      </c>
      <c r="J368" s="30">
        <v>5.2260688559168997</v>
      </c>
      <c r="K368" s="43">
        <f t="shared" si="20"/>
        <v>5.0068855916899579E-2</v>
      </c>
      <c r="L368" s="30">
        <v>10.4020688559169</v>
      </c>
      <c r="M368">
        <v>69.216999999999999</v>
      </c>
    </row>
    <row r="369" spans="1:13">
      <c r="A369" s="1" t="s">
        <v>225</v>
      </c>
      <c r="B369" s="1">
        <v>2021</v>
      </c>
      <c r="C369" s="2">
        <v>44332</v>
      </c>
      <c r="D369" s="1" t="s">
        <v>65</v>
      </c>
      <c r="E369" s="1" t="s">
        <v>150</v>
      </c>
      <c r="F369" s="1" t="s">
        <v>151</v>
      </c>
      <c r="G369" s="11">
        <f>(C369-VLOOKUP(E369,Riders!$A$2:$E$7778,4,FALSE))/365</f>
        <v>21.846575342465755</v>
      </c>
      <c r="H369" s="1">
        <v>17</v>
      </c>
      <c r="I369">
        <v>5.1459999999999999</v>
      </c>
      <c r="J369" s="30">
        <v>5.2619331579403861</v>
      </c>
      <c r="K369" s="43">
        <f t="shared" si="20"/>
        <v>0.11593315794038617</v>
      </c>
      <c r="L369" s="30">
        <v>10.407933157940386</v>
      </c>
      <c r="M369">
        <v>69.177999999999997</v>
      </c>
    </row>
    <row r="370" spans="1:13">
      <c r="A370" s="1" t="s">
        <v>225</v>
      </c>
      <c r="B370" s="1">
        <v>2021</v>
      </c>
      <c r="C370" s="2">
        <v>44332</v>
      </c>
      <c r="D370" s="1" t="s">
        <v>65</v>
      </c>
      <c r="E370" s="1" t="s">
        <v>75</v>
      </c>
      <c r="F370" s="1" t="s">
        <v>51</v>
      </c>
      <c r="G370" s="11">
        <f>(C370-VLOOKUP(E370,Riders!$A$2:$E$7778,4,FALSE))/365</f>
        <v>20.208219178082192</v>
      </c>
      <c r="H370" s="1">
        <v>18</v>
      </c>
      <c r="I370">
        <v>5.15</v>
      </c>
      <c r="J370" s="30">
        <v>5.2710389196856333</v>
      </c>
      <c r="K370" s="43">
        <f t="shared" si="20"/>
        <v>0.12103891968563296</v>
      </c>
      <c r="L370" s="30">
        <v>10.421038919685634</v>
      </c>
      <c r="M370">
        <v>69.090999999999994</v>
      </c>
    </row>
    <row r="371" spans="1:13">
      <c r="A371" s="1" t="s">
        <v>225</v>
      </c>
      <c r="B371" s="1">
        <v>2021</v>
      </c>
      <c r="C371" s="2">
        <v>44332</v>
      </c>
      <c r="D371" s="1" t="s">
        <v>65</v>
      </c>
      <c r="E371" s="1" t="s">
        <v>830</v>
      </c>
      <c r="F371" s="1" t="s">
        <v>206</v>
      </c>
      <c r="G371" s="11">
        <f>(C371-VLOOKUP(E371,Riders!$A$2:$E$7778,4,FALSE))/365</f>
        <v>19</v>
      </c>
      <c r="H371" s="1">
        <v>19</v>
      </c>
      <c r="I371">
        <v>5.2460000000000004</v>
      </c>
      <c r="J371" s="30">
        <v>5.3310360794452922</v>
      </c>
      <c r="K371" s="43">
        <f t="shared" si="20"/>
        <v>8.503607944529179E-2</v>
      </c>
      <c r="L371" s="30">
        <v>10.577036079445293</v>
      </c>
      <c r="M371">
        <v>68.072000000000003</v>
      </c>
    </row>
    <row r="372" spans="1:13">
      <c r="A372" s="1" t="s">
        <v>225</v>
      </c>
      <c r="B372" s="1">
        <v>2021</v>
      </c>
      <c r="C372" s="2">
        <v>44332</v>
      </c>
      <c r="D372" s="1" t="s">
        <v>65</v>
      </c>
      <c r="E372" s="1" t="s">
        <v>859</v>
      </c>
      <c r="F372" s="1" t="s">
        <v>51</v>
      </c>
      <c r="G372" s="11">
        <f>(C372-VLOOKUP(E372,Riders!$A$2:$E$7778,4,FALSE))/365</f>
        <v>21.068493150684933</v>
      </c>
      <c r="H372" s="1">
        <v>20</v>
      </c>
      <c r="I372">
        <v>5.1879999999999997</v>
      </c>
      <c r="J372" s="30">
        <v>5.4139554717870171</v>
      </c>
      <c r="K372" s="43">
        <f t="shared" si="20"/>
        <v>0.22595547178701736</v>
      </c>
      <c r="L372" s="30">
        <v>10.601955471787017</v>
      </c>
      <c r="M372">
        <v>67.912000000000006</v>
      </c>
    </row>
    <row r="373" spans="1:13">
      <c r="A373" s="1" t="s">
        <v>225</v>
      </c>
      <c r="B373" s="1">
        <v>2021</v>
      </c>
      <c r="C373" s="2">
        <v>44332</v>
      </c>
      <c r="D373" s="1" t="s">
        <v>65</v>
      </c>
      <c r="E373" s="1" t="s">
        <v>794</v>
      </c>
      <c r="F373" s="1" t="s">
        <v>795</v>
      </c>
      <c r="G373" s="11">
        <f>(C373-VLOOKUP(E373,Riders!$A$2:$E$7778,4,FALSE))/365</f>
        <v>24.926027397260274</v>
      </c>
      <c r="H373" s="1">
        <v>21</v>
      </c>
      <c r="I373">
        <v>5.2889999999999997</v>
      </c>
      <c r="J373" s="30">
        <v>5.4519783241090209</v>
      </c>
      <c r="K373" s="43">
        <f t="shared" si="20"/>
        <v>0.16297832410902124</v>
      </c>
      <c r="L373" s="30">
        <v>10.740978324109021</v>
      </c>
      <c r="M373">
        <v>67.033000000000001</v>
      </c>
    </row>
    <row r="374" spans="1:13">
      <c r="A374" s="4" t="s">
        <v>216</v>
      </c>
      <c r="B374" s="4">
        <v>2020</v>
      </c>
      <c r="C374" s="5">
        <v>43890</v>
      </c>
      <c r="D374" s="4" t="s">
        <v>19</v>
      </c>
      <c r="E374" s="4" t="s">
        <v>91</v>
      </c>
      <c r="F374" s="4" t="s">
        <v>22</v>
      </c>
      <c r="G374" s="11">
        <f>(C374-VLOOKUP(E374,Riders!$A$2:$E$7778,4,FALSE))/365</f>
        <v>22.978082191780821</v>
      </c>
      <c r="H374" s="4">
        <v>1</v>
      </c>
      <c r="I374">
        <v>4.5960000000000001</v>
      </c>
      <c r="J374" s="30">
        <f t="shared" ref="J374:J407" si="21">L374-I374</f>
        <v>4.6569525914692917</v>
      </c>
      <c r="K374" s="43">
        <f t="shared" si="20"/>
        <v>6.0952591469291661E-2</v>
      </c>
      <c r="L374" s="30">
        <v>9.2529525914692918</v>
      </c>
      <c r="M374">
        <v>77.813000000000002</v>
      </c>
    </row>
    <row r="375" spans="1:13">
      <c r="A375" s="4" t="s">
        <v>216</v>
      </c>
      <c r="B375" s="4">
        <v>2020</v>
      </c>
      <c r="C375" s="5">
        <v>43890</v>
      </c>
      <c r="D375" s="4" t="s">
        <v>19</v>
      </c>
      <c r="E375" s="4" t="s">
        <v>21</v>
      </c>
      <c r="F375" s="4" t="s">
        <v>22</v>
      </c>
      <c r="G375" s="11">
        <f>(C375-VLOOKUP(E375,Riders!$A$2:$E$7778,4,FALSE))/365</f>
        <v>26.975342465753425</v>
      </c>
      <c r="H375" s="4">
        <v>2</v>
      </c>
      <c r="I375">
        <v>4.641</v>
      </c>
      <c r="J375" s="30">
        <f t="shared" si="21"/>
        <v>4.6809570931030464</v>
      </c>
      <c r="K375" s="43">
        <f t="shared" si="20"/>
        <v>3.9957093103046404E-2</v>
      </c>
      <c r="L375" s="30">
        <v>9.3219570931030464</v>
      </c>
      <c r="M375">
        <v>77.236999999999995</v>
      </c>
    </row>
    <row r="376" spans="1:13">
      <c r="A376" s="4" t="s">
        <v>216</v>
      </c>
      <c r="B376" s="4">
        <v>2020</v>
      </c>
      <c r="C376" s="5">
        <v>43890</v>
      </c>
      <c r="D376" s="4" t="s">
        <v>19</v>
      </c>
      <c r="E376" s="4" t="s">
        <v>201</v>
      </c>
      <c r="F376" s="4" t="s">
        <v>45</v>
      </c>
      <c r="G376" s="11">
        <f>(C376-VLOOKUP(E376,Riders!$A$2:$E$7778,4,FALSE))/365</f>
        <v>24.63013698630137</v>
      </c>
      <c r="H376" s="4">
        <v>3</v>
      </c>
      <c r="I376">
        <v>4.6870000000000003</v>
      </c>
      <c r="J376" s="30">
        <f t="shared" si="21"/>
        <v>4.7469622641509437</v>
      </c>
      <c r="K376" s="43">
        <f t="shared" si="20"/>
        <v>5.9962264150943412E-2</v>
      </c>
      <c r="L376" s="30">
        <v>9.433962264150944</v>
      </c>
      <c r="M376">
        <v>76.319999999999993</v>
      </c>
    </row>
    <row r="377" spans="1:13">
      <c r="A377" s="4" t="s">
        <v>216</v>
      </c>
      <c r="B377" s="4">
        <v>2020</v>
      </c>
      <c r="C377" s="5">
        <v>43890</v>
      </c>
      <c r="D377" s="4" t="s">
        <v>19</v>
      </c>
      <c r="E377" s="4" t="s">
        <v>196</v>
      </c>
      <c r="F377" s="4" t="s">
        <v>197</v>
      </c>
      <c r="G377" s="11">
        <f>(C377-VLOOKUP(E377,Riders!$A$2:$E$7778,4,FALSE))/365</f>
        <v>33.961643835616435</v>
      </c>
      <c r="H377" s="4">
        <v>4</v>
      </c>
      <c r="I377">
        <v>4.7370000000000001</v>
      </c>
      <c r="J377" s="30">
        <f t="shared" si="21"/>
        <v>4.7850461819239811</v>
      </c>
      <c r="K377" s="43">
        <f t="shared" si="20"/>
        <v>4.8046181923981024E-2</v>
      </c>
      <c r="L377" s="30">
        <v>9.5220461819239812</v>
      </c>
      <c r="M377">
        <v>75.614000000000004</v>
      </c>
    </row>
    <row r="378" spans="1:13">
      <c r="A378" s="4" t="s">
        <v>216</v>
      </c>
      <c r="B378" s="4">
        <v>2020</v>
      </c>
      <c r="C378" s="5">
        <v>43890</v>
      </c>
      <c r="D378" s="4" t="s">
        <v>19</v>
      </c>
      <c r="E378" s="4" t="s">
        <v>195</v>
      </c>
      <c r="F378" s="4" t="s">
        <v>51</v>
      </c>
      <c r="G378" s="11">
        <f>(C378-VLOOKUP(E378,Riders!$A$2:$E$7778,4,FALSE))/365</f>
        <v>32.172602739726024</v>
      </c>
      <c r="H378" s="4">
        <v>5</v>
      </c>
      <c r="I378">
        <v>4.72</v>
      </c>
      <c r="J378" s="30">
        <f t="shared" si="21"/>
        <v>4.828058561425844</v>
      </c>
      <c r="K378" s="43">
        <f t="shared" si="20"/>
        <v>0.10805856142584425</v>
      </c>
      <c r="L378" s="30">
        <v>9.5480585614258437</v>
      </c>
      <c r="M378">
        <v>75.408000000000001</v>
      </c>
    </row>
    <row r="379" spans="1:13">
      <c r="A379" s="4" t="s">
        <v>216</v>
      </c>
      <c r="B379" s="4">
        <v>2020</v>
      </c>
      <c r="C379" s="5">
        <v>43890</v>
      </c>
      <c r="D379" s="4" t="s">
        <v>19</v>
      </c>
      <c r="E379" s="4" t="s">
        <v>127</v>
      </c>
      <c r="F379" s="4" t="s">
        <v>103</v>
      </c>
      <c r="G379" s="11">
        <f>(C379-VLOOKUP(E379,Riders!$A$2:$E$7778,4,FALSE))/365</f>
        <v>21.449315068493149</v>
      </c>
      <c r="H379" s="4">
        <v>6</v>
      </c>
      <c r="I379">
        <v>4.702</v>
      </c>
      <c r="J379" s="30">
        <f t="shared" si="21"/>
        <v>4.8540422058530766</v>
      </c>
      <c r="K379" s="43">
        <f t="shared" si="20"/>
        <v>0.1520422058530766</v>
      </c>
      <c r="L379" s="30">
        <v>9.5560422058530765</v>
      </c>
      <c r="M379">
        <v>75.344999999999999</v>
      </c>
    </row>
    <row r="380" spans="1:13">
      <c r="A380" s="4" t="s">
        <v>216</v>
      </c>
      <c r="B380" s="4">
        <v>2020</v>
      </c>
      <c r="C380" s="5">
        <v>43890</v>
      </c>
      <c r="D380" s="4" t="s">
        <v>19</v>
      </c>
      <c r="E380" s="4" t="s">
        <v>191</v>
      </c>
      <c r="F380" s="4" t="s">
        <v>112</v>
      </c>
      <c r="G380" s="11">
        <f>(C380-VLOOKUP(E380,Riders!$A$2:$E$7778,4,FALSE))/365</f>
        <v>31.958904109589042</v>
      </c>
      <c r="H380" s="4">
        <v>7</v>
      </c>
      <c r="I380">
        <v>4.7610000000000001</v>
      </c>
      <c r="J380" s="30">
        <f t="shared" si="21"/>
        <v>4.7999911560831814</v>
      </c>
      <c r="K380" s="43">
        <f t="shared" si="20"/>
        <v>3.8991156083181266E-2</v>
      </c>
      <c r="L380" s="30">
        <v>9.5609911560831815</v>
      </c>
      <c r="M380">
        <v>75.305999999999997</v>
      </c>
    </row>
    <row r="381" spans="1:13">
      <c r="A381" s="4" t="s">
        <v>216</v>
      </c>
      <c r="B381" s="4">
        <v>2020</v>
      </c>
      <c r="C381" s="5">
        <v>43890</v>
      </c>
      <c r="D381" s="4" t="s">
        <v>19</v>
      </c>
      <c r="E381" s="4" t="s">
        <v>192</v>
      </c>
      <c r="F381" s="4" t="s">
        <v>30</v>
      </c>
      <c r="G381" s="11">
        <f>(C381-VLOOKUP(E381,Riders!$A$2:$E$7778,4,FALSE))/365</f>
        <v>34.11780821917808</v>
      </c>
      <c r="H381" s="4">
        <v>8</v>
      </c>
      <c r="I381">
        <v>4.7370000000000001</v>
      </c>
      <c r="J381" s="30">
        <f t="shared" si="21"/>
        <v>4.825006959016175</v>
      </c>
      <c r="K381" s="43">
        <f t="shared" si="20"/>
        <v>8.8006959016174946E-2</v>
      </c>
      <c r="L381" s="30">
        <v>9.5620069590161751</v>
      </c>
      <c r="M381">
        <v>75.298000000000002</v>
      </c>
    </row>
    <row r="382" spans="1:13">
      <c r="A382" s="4" t="s">
        <v>216</v>
      </c>
      <c r="B382" s="4">
        <v>2020</v>
      </c>
      <c r="C382" s="5">
        <v>43890</v>
      </c>
      <c r="D382" s="4" t="s">
        <v>19</v>
      </c>
      <c r="E382" s="4" t="s">
        <v>883</v>
      </c>
      <c r="F382" s="4" t="s">
        <v>26</v>
      </c>
      <c r="G382" s="11">
        <f>(C382-VLOOKUP(E382,Riders!$A$2:$E$7778,4,FALSE))/365</f>
        <v>32.104109589041094</v>
      </c>
      <c r="H382" s="4">
        <v>9</v>
      </c>
      <c r="I382">
        <v>4.7489999999999997</v>
      </c>
      <c r="J382" s="30">
        <f t="shared" si="21"/>
        <v>4.8150392125607722</v>
      </c>
      <c r="K382" s="43">
        <f t="shared" si="20"/>
        <v>6.6039212560772498E-2</v>
      </c>
      <c r="L382" s="30">
        <v>9.5640392125607718</v>
      </c>
      <c r="M382">
        <v>75.281999999999996</v>
      </c>
    </row>
    <row r="383" spans="1:13">
      <c r="A383" s="4" t="s">
        <v>216</v>
      </c>
      <c r="B383" s="4">
        <v>2020</v>
      </c>
      <c r="C383" s="5">
        <v>43890</v>
      </c>
      <c r="D383" s="4" t="s">
        <v>19</v>
      </c>
      <c r="E383" t="s">
        <v>96</v>
      </c>
      <c r="F383" s="4" t="s">
        <v>28</v>
      </c>
      <c r="G383" s="11">
        <f>(C383-VLOOKUP(E383,Riders!$A$2:$E$7778,4,FALSE))/365</f>
        <v>28.095890410958905</v>
      </c>
      <c r="H383" s="4">
        <v>10</v>
      </c>
      <c r="I383">
        <v>4.7279999999999998</v>
      </c>
      <c r="J383" s="30">
        <f t="shared" si="21"/>
        <v>4.8399791630675999</v>
      </c>
      <c r="K383" s="43">
        <f t="shared" si="20"/>
        <v>0.11197916306760014</v>
      </c>
      <c r="L383" s="30">
        <v>9.5679791630675997</v>
      </c>
      <c r="M383">
        <v>75.251000000000005</v>
      </c>
    </row>
    <row r="384" spans="1:13">
      <c r="A384" s="4" t="s">
        <v>216</v>
      </c>
      <c r="B384" s="4">
        <v>2020</v>
      </c>
      <c r="C384" s="5">
        <v>43890</v>
      </c>
      <c r="D384" s="4" t="s">
        <v>19</v>
      </c>
      <c r="E384" t="s">
        <v>199</v>
      </c>
      <c r="F384" s="4" t="s">
        <v>22</v>
      </c>
      <c r="G384" s="11">
        <f>(C384-VLOOKUP(E384,Riders!$A$2:$E$7778,4,FALSE))/365</f>
        <v>27.230136986301371</v>
      </c>
      <c r="H384" s="4">
        <v>11</v>
      </c>
      <c r="I384">
        <v>4.7290000000000001</v>
      </c>
      <c r="J384" s="30">
        <f t="shared" si="21"/>
        <v>4.8459773924144907</v>
      </c>
      <c r="K384" s="43">
        <f t="shared" si="20"/>
        <v>0.11697739241449057</v>
      </c>
      <c r="L384" s="30">
        <v>9.5749773924144908</v>
      </c>
      <c r="M384">
        <v>75.195999999999998</v>
      </c>
    </row>
    <row r="385" spans="1:13">
      <c r="A385" s="4" t="s">
        <v>216</v>
      </c>
      <c r="B385" s="4">
        <v>2020</v>
      </c>
      <c r="C385" s="5">
        <v>43890</v>
      </c>
      <c r="D385" s="4" t="s">
        <v>19</v>
      </c>
      <c r="E385" s="44" t="s">
        <v>98</v>
      </c>
      <c r="F385" s="4" t="s">
        <v>26</v>
      </c>
      <c r="G385" s="11">
        <f>(C385-VLOOKUP(E385,Riders!$A$2:$E$7778,4,FALSE))/365</f>
        <v>22.882191780821916</v>
      </c>
      <c r="H385" s="4">
        <v>12</v>
      </c>
      <c r="I385">
        <v>4.7460000000000004</v>
      </c>
      <c r="J385" s="30">
        <f t="shared" si="21"/>
        <v>4.8490105944908635</v>
      </c>
      <c r="K385" s="43">
        <f t="shared" si="20"/>
        <v>0.10301059449086303</v>
      </c>
      <c r="L385" s="30">
        <v>9.5950105944908639</v>
      </c>
      <c r="M385">
        <v>75.039000000000001</v>
      </c>
    </row>
    <row r="386" spans="1:13">
      <c r="A386" s="4" t="s">
        <v>216</v>
      </c>
      <c r="B386" s="4">
        <v>2020</v>
      </c>
      <c r="C386" s="5">
        <v>43890</v>
      </c>
      <c r="D386" s="4" t="s">
        <v>19</v>
      </c>
      <c r="E386" s="4" t="s">
        <v>256</v>
      </c>
      <c r="F386" s="4" t="s">
        <v>30</v>
      </c>
      <c r="G386" s="11">
        <f>(C386-VLOOKUP(E386,Riders!$A$2:$E$7778,4,FALSE))/365</f>
        <v>30.175342465753424</v>
      </c>
      <c r="H386" s="4">
        <v>13</v>
      </c>
      <c r="I386">
        <v>4.7130000000000001</v>
      </c>
      <c r="J386" s="30">
        <f t="shared" si="21"/>
        <v>4.8940451664554017</v>
      </c>
      <c r="K386" s="43">
        <f t="shared" si="20"/>
        <v>0.18104516645540158</v>
      </c>
      <c r="L386" s="30">
        <v>9.6070451664554017</v>
      </c>
      <c r="M386">
        <v>74.944999999999993</v>
      </c>
    </row>
    <row r="387" spans="1:13">
      <c r="A387" s="4" t="s">
        <v>216</v>
      </c>
      <c r="B387" s="4">
        <v>2020</v>
      </c>
      <c r="C387" s="5">
        <v>43890</v>
      </c>
      <c r="D387" s="4" t="s">
        <v>19</v>
      </c>
      <c r="E387" s="4" t="s">
        <v>92</v>
      </c>
      <c r="F387" s="4" t="s">
        <v>51</v>
      </c>
      <c r="G387" s="11">
        <f>(C387-VLOOKUP(E387,Riders!$A$2:$E$7778,4,FALSE))/365</f>
        <v>24.276712328767122</v>
      </c>
      <c r="H387" s="4">
        <v>14</v>
      </c>
      <c r="I387">
        <v>4.7380000000000004</v>
      </c>
      <c r="J387" s="30">
        <f t="shared" si="21"/>
        <v>4.8709683704791127</v>
      </c>
      <c r="K387" s="43">
        <f t="shared" si="20"/>
        <v>0.13296837047911225</v>
      </c>
      <c r="L387" s="30">
        <v>9.6089683704791131</v>
      </c>
      <c r="M387">
        <v>74.930000000000007</v>
      </c>
    </row>
    <row r="388" spans="1:13">
      <c r="A388" s="4" t="s">
        <v>216</v>
      </c>
      <c r="B388" s="4">
        <v>2020</v>
      </c>
      <c r="C388" s="5">
        <v>43890</v>
      </c>
      <c r="D388" s="4" t="s">
        <v>19</v>
      </c>
      <c r="E388" s="4" t="s">
        <v>128</v>
      </c>
      <c r="F388" s="4" t="s">
        <v>34</v>
      </c>
      <c r="G388" s="11">
        <f>(C388-VLOOKUP(E388,Riders!$A$2:$E$7778,4,FALSE))/365</f>
        <v>28.643835616438356</v>
      </c>
      <c r="H388" s="4">
        <v>15</v>
      </c>
      <c r="I388">
        <v>4.7699999999999996</v>
      </c>
      <c r="J388" s="30">
        <f t="shared" si="21"/>
        <v>4.8449993990625391</v>
      </c>
      <c r="K388" s="43">
        <f t="shared" si="20"/>
        <v>7.4999399062539496E-2</v>
      </c>
      <c r="L388" s="30">
        <v>9.6149993990625386</v>
      </c>
      <c r="M388">
        <v>74.882999999999996</v>
      </c>
    </row>
    <row r="389" spans="1:13">
      <c r="A389" s="4" t="s">
        <v>216</v>
      </c>
      <c r="B389" s="4">
        <v>2020</v>
      </c>
      <c r="C389" s="5">
        <v>43890</v>
      </c>
      <c r="D389" s="4" t="s">
        <v>19</v>
      </c>
      <c r="E389" s="4" t="s">
        <v>241</v>
      </c>
      <c r="F389" s="4" t="s">
        <v>101</v>
      </c>
      <c r="G389" s="11">
        <f>(C389-VLOOKUP(E389,Riders!$A$2:$E$7778,4,FALSE))/365</f>
        <v>27.008219178082193</v>
      </c>
      <c r="H389" s="4">
        <v>16</v>
      </c>
      <c r="I389">
        <v>4.74</v>
      </c>
      <c r="J389" s="30">
        <f t="shared" si="21"/>
        <v>4.8839958296018064</v>
      </c>
      <c r="K389" s="43">
        <f t="shared" si="20"/>
        <v>0.14399582960180624</v>
      </c>
      <c r="L389" s="30">
        <v>9.6239958296018067</v>
      </c>
      <c r="M389">
        <v>74.813000000000002</v>
      </c>
    </row>
    <row r="390" spans="1:13">
      <c r="A390" s="4" t="s">
        <v>216</v>
      </c>
      <c r="B390" s="4">
        <v>2020</v>
      </c>
      <c r="C390" s="5">
        <v>43890</v>
      </c>
      <c r="D390" s="4" t="s">
        <v>19</v>
      </c>
      <c r="E390" s="4" t="s">
        <v>100</v>
      </c>
      <c r="F390" s="4" t="s">
        <v>101</v>
      </c>
      <c r="G390" s="11">
        <f>(C390-VLOOKUP(E390,Riders!$A$2:$E$7778,4,FALSE))/365</f>
        <v>20.884931506849316</v>
      </c>
      <c r="H390" s="4">
        <v>17</v>
      </c>
      <c r="I390">
        <v>4.7759999999999998</v>
      </c>
      <c r="J390" s="30">
        <f t="shared" si="21"/>
        <v>4.8519853440667546</v>
      </c>
      <c r="K390" s="43">
        <f t="shared" si="20"/>
        <v>7.5985344066754834E-2</v>
      </c>
      <c r="L390" s="30">
        <v>9.6279853440667544</v>
      </c>
      <c r="M390">
        <v>74.781999999999996</v>
      </c>
    </row>
    <row r="391" spans="1:13">
      <c r="A391" s="4" t="s">
        <v>216</v>
      </c>
      <c r="B391" s="4">
        <v>2020</v>
      </c>
      <c r="C391" s="5">
        <v>43890</v>
      </c>
      <c r="D391" s="4" t="s">
        <v>19</v>
      </c>
      <c r="E391" s="44" t="s">
        <v>170</v>
      </c>
      <c r="F391" s="4" t="s">
        <v>81</v>
      </c>
      <c r="G391" s="11">
        <f>(C391-VLOOKUP(E391,Riders!$A$2:$E$7778,4,FALSE))/365</f>
        <v>29.67945205479452</v>
      </c>
      <c r="H391" s="4">
        <v>18</v>
      </c>
      <c r="I391">
        <v>4.7450000000000001</v>
      </c>
      <c r="J391" s="30">
        <f t="shared" si="21"/>
        <v>4.9050516009703662</v>
      </c>
      <c r="K391" s="43">
        <f t="shared" si="20"/>
        <v>0.16005160097036608</v>
      </c>
      <c r="L391" s="30">
        <v>9.6500516009703663</v>
      </c>
      <c r="M391">
        <v>74.611000000000004</v>
      </c>
    </row>
    <row r="392" spans="1:13">
      <c r="A392" s="4" t="s">
        <v>216</v>
      </c>
      <c r="B392" s="4">
        <v>2020</v>
      </c>
      <c r="C392" s="5">
        <v>43890</v>
      </c>
      <c r="D392" s="4" t="s">
        <v>19</v>
      </c>
      <c r="E392" s="4" t="s">
        <v>111</v>
      </c>
      <c r="F392" s="4" t="s">
        <v>112</v>
      </c>
      <c r="G392" s="11">
        <f>(C392-VLOOKUP(E392,Riders!$A$2:$E$7778,4,FALSE))/365</f>
        <v>22.86849315068493</v>
      </c>
      <c r="H392" s="4">
        <v>19</v>
      </c>
      <c r="I392">
        <v>4.7859999999999996</v>
      </c>
      <c r="J392" s="30">
        <f t="shared" si="21"/>
        <v>4.872984196828634</v>
      </c>
      <c r="K392" s="43">
        <f t="shared" si="20"/>
        <v>8.6984196828634452E-2</v>
      </c>
      <c r="L392" s="30">
        <v>9.6589841968286336</v>
      </c>
      <c r="M392">
        <v>74.542000000000002</v>
      </c>
    </row>
    <row r="393" spans="1:13">
      <c r="A393" s="4" t="s">
        <v>216</v>
      </c>
      <c r="B393" s="4">
        <v>2020</v>
      </c>
      <c r="C393" s="5">
        <v>43890</v>
      </c>
      <c r="D393" s="4" t="s">
        <v>19</v>
      </c>
      <c r="E393" s="4" t="s">
        <v>173</v>
      </c>
      <c r="F393" s="4" t="s">
        <v>36</v>
      </c>
      <c r="G393" s="11">
        <f>(C393-VLOOKUP(E393,Riders!$A$2:$E$7778,4,FALSE))/365</f>
        <v>29.80821917808219</v>
      </c>
      <c r="H393" s="4">
        <v>20</v>
      </c>
      <c r="I393">
        <v>4.8109999999999999</v>
      </c>
      <c r="J393" s="30">
        <f t="shared" si="21"/>
        <v>4.8570631646793441</v>
      </c>
      <c r="K393" s="43">
        <f t="shared" si="20"/>
        <v>4.6063164679344126E-2</v>
      </c>
      <c r="L393" s="30">
        <v>9.668063164679344</v>
      </c>
      <c r="M393">
        <v>74.471999999999994</v>
      </c>
    </row>
    <row r="394" spans="1:13">
      <c r="A394" s="4" t="s">
        <v>216</v>
      </c>
      <c r="B394" s="4">
        <v>2020</v>
      </c>
      <c r="C394" s="5">
        <v>43890</v>
      </c>
      <c r="D394" s="4" t="s">
        <v>19</v>
      </c>
      <c r="E394" t="s">
        <v>107</v>
      </c>
      <c r="F394" s="4" t="s">
        <v>108</v>
      </c>
      <c r="G394" s="11">
        <f>(C394-VLOOKUP(E394,Riders!$A$2:$E$7778,4,FALSE))/365</f>
        <v>26.38082191780822</v>
      </c>
      <c r="H394" s="4">
        <v>21</v>
      </c>
      <c r="I394">
        <v>4.7519999999999998</v>
      </c>
      <c r="J394" s="30">
        <f t="shared" si="21"/>
        <v>4.9160631646793442</v>
      </c>
      <c r="K394" s="43">
        <f t="shared" si="20"/>
        <v>0.16406316467934445</v>
      </c>
      <c r="L394" s="30">
        <v>9.668063164679344</v>
      </c>
      <c r="M394">
        <v>74.471999999999994</v>
      </c>
    </row>
    <row r="395" spans="1:13">
      <c r="A395" s="4" t="s">
        <v>216</v>
      </c>
      <c r="B395" s="4">
        <v>2020</v>
      </c>
      <c r="C395" s="5">
        <v>43890</v>
      </c>
      <c r="D395" s="4" t="s">
        <v>19</v>
      </c>
      <c r="E395" s="4" t="s">
        <v>104</v>
      </c>
      <c r="F395" s="4" t="s">
        <v>38</v>
      </c>
      <c r="G395" s="11">
        <f>(C395-VLOOKUP(E395,Riders!$A$2:$E$7778,4,FALSE))/365</f>
        <v>21.164383561643834</v>
      </c>
      <c r="H395" s="4">
        <v>22</v>
      </c>
      <c r="I395">
        <v>4.7850000000000001</v>
      </c>
      <c r="J395" s="30">
        <f t="shared" si="21"/>
        <v>4.8890386424099095</v>
      </c>
      <c r="K395" s="43">
        <f t="shared" si="20"/>
        <v>0.10403864240990934</v>
      </c>
      <c r="L395" s="30">
        <v>9.6740386424099096</v>
      </c>
      <c r="M395">
        <v>74.426000000000002</v>
      </c>
    </row>
    <row r="396" spans="1:13">
      <c r="A396" s="4" t="s">
        <v>216</v>
      </c>
      <c r="B396" s="4">
        <v>2020</v>
      </c>
      <c r="C396" s="5">
        <v>43890</v>
      </c>
      <c r="D396" s="4" t="s">
        <v>19</v>
      </c>
      <c r="E396" s="4" t="s">
        <v>99</v>
      </c>
      <c r="F396" s="4" t="s">
        <v>43</v>
      </c>
      <c r="G396" s="11">
        <f>(C396-VLOOKUP(E396,Riders!$A$2:$E$7778,4,FALSE))/365</f>
        <v>21.353424657534248</v>
      </c>
      <c r="H396" s="4">
        <v>23</v>
      </c>
      <c r="I396">
        <v>4.7969999999999997</v>
      </c>
      <c r="J396" s="30">
        <f t="shared" si="21"/>
        <v>4.8849740469306804</v>
      </c>
      <c r="K396" s="43">
        <f t="shared" si="20"/>
        <v>8.7974046930680672E-2</v>
      </c>
      <c r="L396" s="30">
        <v>9.6819740469306801</v>
      </c>
      <c r="M396">
        <v>74.364999999999995</v>
      </c>
    </row>
    <row r="397" spans="1:13">
      <c r="A397" s="4" t="s">
        <v>216</v>
      </c>
      <c r="B397" s="4">
        <v>2020</v>
      </c>
      <c r="C397" s="5">
        <v>43890</v>
      </c>
      <c r="D397" s="4" t="s">
        <v>19</v>
      </c>
      <c r="E397" s="4" t="s">
        <v>200</v>
      </c>
      <c r="F397" s="4" t="s">
        <v>38</v>
      </c>
      <c r="G397" s="11">
        <f>(C397-VLOOKUP(E397,Riders!$A$2:$E$7778,4,FALSE))/365</f>
        <v>25.334246575342465</v>
      </c>
      <c r="H397" s="4">
        <v>24</v>
      </c>
      <c r="I397">
        <v>4.8019999999999996</v>
      </c>
      <c r="J397" s="30">
        <f t="shared" si="21"/>
        <v>4.8910533117932147</v>
      </c>
      <c r="K397" s="43">
        <f t="shared" si="20"/>
        <v>8.9053311793215073E-2</v>
      </c>
      <c r="L397" s="30">
        <v>9.6930533117932143</v>
      </c>
      <c r="M397">
        <v>74.28</v>
      </c>
    </row>
    <row r="398" spans="1:13">
      <c r="A398" s="4" t="s">
        <v>216</v>
      </c>
      <c r="B398" s="4">
        <v>2020</v>
      </c>
      <c r="C398" s="5">
        <v>43890</v>
      </c>
      <c r="D398" s="4" t="s">
        <v>19</v>
      </c>
      <c r="E398" s="4" t="s">
        <v>294</v>
      </c>
      <c r="F398" s="4" t="s">
        <v>22</v>
      </c>
      <c r="G398" s="11">
        <f>(C398-VLOOKUP(E398,Riders!$A$2:$E$7778,4,FALSE))/365</f>
        <v>22.230136986301371</v>
      </c>
      <c r="H398" s="4">
        <v>25</v>
      </c>
      <c r="I398">
        <v>4.827</v>
      </c>
      <c r="J398" s="30">
        <f t="shared" si="21"/>
        <v>4.8770271712760795</v>
      </c>
      <c r="K398" s="43">
        <f t="shared" si="20"/>
        <v>5.0027171276079585E-2</v>
      </c>
      <c r="L398" s="30">
        <v>9.7040271712760795</v>
      </c>
      <c r="M398">
        <v>74.195999999999998</v>
      </c>
    </row>
    <row r="399" spans="1:13">
      <c r="A399" s="4" t="s">
        <v>216</v>
      </c>
      <c r="B399" s="4">
        <v>2020</v>
      </c>
      <c r="C399" s="5">
        <v>43890</v>
      </c>
      <c r="D399" s="4" t="s">
        <v>19</v>
      </c>
      <c r="E399" s="44" t="s">
        <v>917</v>
      </c>
      <c r="F399" s="4" t="s">
        <v>34</v>
      </c>
      <c r="G399" s="11">
        <f>(C399-VLOOKUP(E399,Riders!$A$2:$E$7778,4,FALSE))/365</f>
        <v>29.046575342465754</v>
      </c>
      <c r="H399" s="4">
        <v>26</v>
      </c>
      <c r="I399">
        <v>4.8380000000000001</v>
      </c>
      <c r="J399" s="30">
        <f t="shared" si="21"/>
        <v>4.9150579900573002</v>
      </c>
      <c r="K399" s="43">
        <f t="shared" si="20"/>
        <v>7.7057990057300074E-2</v>
      </c>
      <c r="L399" s="30">
        <v>9.7530579900573002</v>
      </c>
      <c r="M399">
        <v>73.822999999999993</v>
      </c>
    </row>
    <row r="400" spans="1:13">
      <c r="A400" s="4" t="s">
        <v>216</v>
      </c>
      <c r="B400" s="4">
        <v>2020</v>
      </c>
      <c r="C400" s="5">
        <v>43890</v>
      </c>
      <c r="D400" s="4" t="s">
        <v>19</v>
      </c>
      <c r="E400" s="4" t="s">
        <v>231</v>
      </c>
      <c r="F400" s="4" t="s">
        <v>211</v>
      </c>
      <c r="G400" s="11">
        <f>(C400-VLOOKUP(E400,Riders!$A$2:$E$7778,4,FALSE))/365</f>
        <v>21.197260273972603</v>
      </c>
      <c r="H400" s="4">
        <v>27</v>
      </c>
      <c r="I400">
        <v>4.83</v>
      </c>
      <c r="J400" s="30">
        <f t="shared" si="21"/>
        <v>4.9340358014646064</v>
      </c>
      <c r="K400" s="43">
        <f t="shared" si="20"/>
        <v>0.10403580146460634</v>
      </c>
      <c r="L400" s="30">
        <v>9.7640358014646065</v>
      </c>
      <c r="M400">
        <v>73.739999999999995</v>
      </c>
    </row>
    <row r="401" spans="1:13">
      <c r="A401" s="4" t="s">
        <v>216</v>
      </c>
      <c r="B401" s="4">
        <v>2020</v>
      </c>
      <c r="C401" s="5">
        <v>43890</v>
      </c>
      <c r="D401" s="4" t="s">
        <v>19</v>
      </c>
      <c r="E401" s="4" t="s">
        <v>142</v>
      </c>
      <c r="F401" s="4" t="s">
        <v>94</v>
      </c>
      <c r="G401" s="11">
        <f>(C401-VLOOKUP(E401,Riders!$A$2:$E$7778,4,FALSE))/365</f>
        <v>24.909589041095892</v>
      </c>
      <c r="H401" s="4">
        <v>28</v>
      </c>
      <c r="I401">
        <v>4.8129999999999997</v>
      </c>
      <c r="J401" s="30">
        <f t="shared" si="21"/>
        <v>4.9519627710794358</v>
      </c>
      <c r="K401" s="43">
        <f t="shared" si="20"/>
        <v>0.13896277107943611</v>
      </c>
      <c r="L401" s="30">
        <v>9.7649627710794356</v>
      </c>
      <c r="M401">
        <v>73.733000000000004</v>
      </c>
    </row>
    <row r="402" spans="1:13">
      <c r="A402" s="4" t="s">
        <v>216</v>
      </c>
      <c r="B402" s="4">
        <v>2020</v>
      </c>
      <c r="C402" s="5">
        <v>43890</v>
      </c>
      <c r="D402" s="4" t="s">
        <v>19</v>
      </c>
      <c r="E402" s="4" t="s">
        <v>212</v>
      </c>
      <c r="F402" s="4" t="s">
        <v>41</v>
      </c>
      <c r="G402" s="11">
        <f>(C402-VLOOKUP(E402,Riders!$A$2:$E$7778,4,FALSE))/365</f>
        <v>28.778082191780822</v>
      </c>
      <c r="H402" s="4">
        <v>29</v>
      </c>
      <c r="I402">
        <v>4.851</v>
      </c>
      <c r="J402" s="30">
        <f t="shared" si="21"/>
        <v>4.9329380350591103</v>
      </c>
      <c r="K402" s="43">
        <f t="shared" si="20"/>
        <v>8.1938035059110348E-2</v>
      </c>
      <c r="L402" s="30">
        <v>9.7839380350591103</v>
      </c>
      <c r="M402">
        <v>73.59</v>
      </c>
    </row>
    <row r="403" spans="1:13">
      <c r="A403" s="4" t="s">
        <v>216</v>
      </c>
      <c r="B403" s="4">
        <v>2020</v>
      </c>
      <c r="C403" s="5">
        <v>43890</v>
      </c>
      <c r="D403" s="4" t="s">
        <v>19</v>
      </c>
      <c r="E403" s="4" t="s">
        <v>228</v>
      </c>
      <c r="F403" s="4" t="s">
        <v>151</v>
      </c>
      <c r="G403" s="11">
        <f>(C403-VLOOKUP(E403,Riders!$A$2:$E$7778,4,FALSE))/365</f>
        <v>22.016438356164382</v>
      </c>
      <c r="H403" s="4">
        <v>30</v>
      </c>
      <c r="I403">
        <v>4.843</v>
      </c>
      <c r="J403" s="30">
        <f t="shared" si="21"/>
        <v>4.9639929307925961</v>
      </c>
      <c r="K403" s="43">
        <f t="shared" si="20"/>
        <v>0.1209929307925961</v>
      </c>
      <c r="L403" s="30">
        <v>9.806992930792596</v>
      </c>
      <c r="M403">
        <v>73.417000000000002</v>
      </c>
    </row>
    <row r="404" spans="1:13">
      <c r="A404" s="4" t="s">
        <v>216</v>
      </c>
      <c r="B404" s="4">
        <v>2020</v>
      </c>
      <c r="C404" s="5">
        <v>43890</v>
      </c>
      <c r="D404" s="4" t="s">
        <v>19</v>
      </c>
      <c r="E404" t="s">
        <v>171</v>
      </c>
      <c r="F404" s="4" t="s">
        <v>41</v>
      </c>
      <c r="G404" s="11">
        <f>(C404-VLOOKUP(E404,Riders!$A$2:$E$7778,4,FALSE))/365</f>
        <v>21.375342465753423</v>
      </c>
      <c r="H404" s="4">
        <v>31</v>
      </c>
      <c r="I404">
        <v>4.8529999999999998</v>
      </c>
      <c r="J404" s="30">
        <f t="shared" si="21"/>
        <v>4.9819907113976623</v>
      </c>
      <c r="K404" s="43">
        <f t="shared" si="20"/>
        <v>0.12899071139766249</v>
      </c>
      <c r="L404" s="30">
        <v>9.834990711397662</v>
      </c>
      <c r="M404">
        <v>73.207999999999998</v>
      </c>
    </row>
    <row r="405" spans="1:13">
      <c r="A405" s="4" t="s">
        <v>216</v>
      </c>
      <c r="B405" s="4">
        <v>2020</v>
      </c>
      <c r="C405" s="5">
        <v>43890</v>
      </c>
      <c r="D405" s="4" t="s">
        <v>19</v>
      </c>
      <c r="E405" s="4" t="s">
        <v>49</v>
      </c>
      <c r="F405" s="4" t="s">
        <v>43</v>
      </c>
      <c r="G405" s="11">
        <f>(C405-VLOOKUP(E405,Riders!$A$2:$E$7778,4,FALSE))/365</f>
        <v>25.63013698630137</v>
      </c>
      <c r="H405" s="4">
        <v>32</v>
      </c>
      <c r="I405">
        <v>4.899</v>
      </c>
      <c r="J405" s="30">
        <f t="shared" si="21"/>
        <v>5.0369682049017444</v>
      </c>
      <c r="K405" s="43">
        <f t="shared" si="20"/>
        <v>0.13796820490174433</v>
      </c>
      <c r="L405" s="30">
        <v>9.9359682049017444</v>
      </c>
      <c r="M405">
        <v>72.463999999999999</v>
      </c>
    </row>
    <row r="406" spans="1:13">
      <c r="A406" s="4" t="s">
        <v>216</v>
      </c>
      <c r="B406" s="4">
        <v>2020</v>
      </c>
      <c r="C406" s="5">
        <v>43890</v>
      </c>
      <c r="D406" s="4" t="s">
        <v>19</v>
      </c>
      <c r="E406" s="4" t="s">
        <v>50</v>
      </c>
      <c r="F406" s="4" t="s">
        <v>51</v>
      </c>
      <c r="G406" s="11">
        <f>(C406-VLOOKUP(E406,Riders!$A$2:$E$7778,4,FALSE))/365</f>
        <v>22.254794520547946</v>
      </c>
      <c r="H406" s="4">
        <v>33</v>
      </c>
      <c r="I406">
        <v>4.9509999999999996</v>
      </c>
      <c r="J406" s="30">
        <f t="shared" si="21"/>
        <v>4.9940261056935276</v>
      </c>
      <c r="K406" s="43">
        <f t="shared" si="20"/>
        <v>4.3026105693527938E-2</v>
      </c>
      <c r="L406" s="30">
        <v>9.9450261056935272</v>
      </c>
      <c r="M406">
        <v>72.397999999999996</v>
      </c>
    </row>
    <row r="407" spans="1:13">
      <c r="A407" s="4" t="s">
        <v>216</v>
      </c>
      <c r="B407" s="4">
        <v>2020</v>
      </c>
      <c r="C407" s="5">
        <v>43890</v>
      </c>
      <c r="D407" s="4" t="s">
        <v>19</v>
      </c>
      <c r="E407" s="4" t="s">
        <v>61</v>
      </c>
      <c r="F407" s="4" t="s">
        <v>62</v>
      </c>
      <c r="G407" s="11">
        <f>(C407-VLOOKUP(E407,Riders!$A$2:$E$7778,4,FALSE))/365</f>
        <v>30.276712328767122</v>
      </c>
      <c r="H407" s="4">
        <v>34</v>
      </c>
      <c r="I407">
        <v>5.0460000000000003</v>
      </c>
      <c r="J407" s="30">
        <f t="shared" si="21"/>
        <v>5.1380195759487401</v>
      </c>
      <c r="K407" s="43">
        <f t="shared" si="20"/>
        <v>9.2019575948739885E-2</v>
      </c>
      <c r="L407" s="30">
        <v>10.18401957594874</v>
      </c>
      <c r="M407">
        <v>70.698999999999998</v>
      </c>
    </row>
    <row r="408" spans="1:13">
      <c r="A408" s="1" t="s">
        <v>161</v>
      </c>
      <c r="B408" s="1">
        <v>2020</v>
      </c>
      <c r="C408" s="2">
        <v>43856</v>
      </c>
      <c r="D408" s="1" t="s">
        <v>65</v>
      </c>
      <c r="E408" s="1" t="s">
        <v>201</v>
      </c>
      <c r="F408" s="1" t="s">
        <v>45</v>
      </c>
      <c r="G408" s="11">
        <f>(C408-VLOOKUP(E408,Riders!$A$2:$E$7778,4,FALSE))/365</f>
        <v>24.536986301369861</v>
      </c>
      <c r="H408" s="1">
        <v>1</v>
      </c>
      <c r="I408">
        <v>4.7699999999999996</v>
      </c>
      <c r="J408" s="30">
        <v>4.8870409217109056</v>
      </c>
      <c r="K408" s="43">
        <f t="shared" si="20"/>
        <v>0.11704092171090608</v>
      </c>
      <c r="L408" s="30">
        <f t="shared" ref="L408:L438" si="22">3.6*200/M408</f>
        <v>9.6570409217109052</v>
      </c>
      <c r="M408">
        <v>74.557000000000002</v>
      </c>
    </row>
    <row r="409" spans="1:13">
      <c r="A409" s="1" t="s">
        <v>161</v>
      </c>
      <c r="B409" s="1">
        <v>2020</v>
      </c>
      <c r="C409" s="2">
        <v>43856</v>
      </c>
      <c r="D409" s="1" t="s">
        <v>65</v>
      </c>
      <c r="E409" s="1" t="s">
        <v>883</v>
      </c>
      <c r="F409" s="1" t="s">
        <v>26</v>
      </c>
      <c r="G409" s="11">
        <f>(C409-VLOOKUP(E409,Riders!$A$2:$E$7778,4,FALSE))/365</f>
        <v>32.010958904109586</v>
      </c>
      <c r="H409" s="1">
        <v>2</v>
      </c>
      <c r="I409">
        <v>4.798</v>
      </c>
      <c r="J409" s="30">
        <v>4.8669484536082486</v>
      </c>
      <c r="K409" s="43">
        <f t="shared" si="20"/>
        <v>6.8948453608248528E-2</v>
      </c>
      <c r="L409" s="30">
        <f t="shared" si="22"/>
        <v>9.6649484536082486</v>
      </c>
      <c r="M409">
        <v>74.495999999999995</v>
      </c>
    </row>
    <row r="410" spans="1:13">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 t="shared" si="20"/>
        <v>4.5040104053759578E-2</v>
      </c>
      <c r="L410" s="30">
        <f t="shared" si="22"/>
        <v>9.7550401040537604</v>
      </c>
      <c r="M410">
        <v>73.808000000000007</v>
      </c>
    </row>
    <row r="411" spans="1:13">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 t="shared" si="20"/>
        <v>0.10702941256348275</v>
      </c>
      <c r="L411" s="30">
        <f t="shared" si="22"/>
        <v>9.7770294125634827</v>
      </c>
      <c r="M411">
        <v>73.641999999999996</v>
      </c>
    </row>
    <row r="412" spans="1:13">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 t="shared" si="20"/>
        <v>2.2989650288701924E-2</v>
      </c>
      <c r="L412" s="30">
        <f t="shared" si="22"/>
        <v>9.804989650288702</v>
      </c>
      <c r="M412">
        <v>73.432000000000002</v>
      </c>
    </row>
    <row r="413" spans="1:13">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 t="shared" si="20"/>
        <v>0.11806168181013277</v>
      </c>
      <c r="L413" s="30">
        <f t="shared" si="22"/>
        <v>9.8080616818101323</v>
      </c>
      <c r="M413">
        <v>73.409000000000006</v>
      </c>
    </row>
    <row r="414" spans="1:13">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 t="shared" si="20"/>
        <v>5.1937857726901626E-2</v>
      </c>
      <c r="L414" s="30">
        <f t="shared" si="22"/>
        <v>9.8119378577269014</v>
      </c>
      <c r="M414">
        <v>73.38</v>
      </c>
    </row>
    <row r="415" spans="1:13">
      <c r="A415" s="1" t="s">
        <v>161</v>
      </c>
      <c r="B415" s="1">
        <v>2020</v>
      </c>
      <c r="C415" s="2">
        <v>43856</v>
      </c>
      <c r="D415" s="1" t="s">
        <v>65</v>
      </c>
      <c r="E415" s="42" t="s">
        <v>170</v>
      </c>
      <c r="F415" s="1" t="s">
        <v>81</v>
      </c>
      <c r="G415" s="11">
        <f>(C415-VLOOKUP(E415,Riders!$A$2:$E$7778,4,FALSE))/365</f>
        <v>29.586301369863012</v>
      </c>
      <c r="H415" s="1">
        <v>8</v>
      </c>
      <c r="I415">
        <v>4.859</v>
      </c>
      <c r="J415" s="30">
        <v>4.966997952917092</v>
      </c>
      <c r="K415" s="43">
        <f t="shared" si="20"/>
        <v>0.10799795291709202</v>
      </c>
      <c r="L415" s="30">
        <f t="shared" si="22"/>
        <v>9.825997952917092</v>
      </c>
      <c r="M415">
        <v>73.275000000000006</v>
      </c>
    </row>
    <row r="416" spans="1:13">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 t="shared" si="20"/>
        <v>6.7022657082729253E-2</v>
      </c>
      <c r="L416" s="30">
        <f t="shared" si="22"/>
        <v>9.8390226570827295</v>
      </c>
      <c r="M416">
        <v>73.177999999999997</v>
      </c>
    </row>
    <row r="417" spans="1:13">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 t="shared" si="20"/>
        <v>2.7969747253802524E-2</v>
      </c>
      <c r="L417" s="20">
        <f t="shared" si="22"/>
        <v>9.8739697472538026</v>
      </c>
      <c r="M417" s="3">
        <v>72.918999999999997</v>
      </c>
    </row>
    <row r="418" spans="1:13">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 t="shared" si="20"/>
        <v>0.14105056827540707</v>
      </c>
      <c r="L418" s="20">
        <f t="shared" si="22"/>
        <v>9.883050568275408</v>
      </c>
      <c r="M418" s="3">
        <v>72.852000000000004</v>
      </c>
    </row>
    <row r="419" spans="1:13">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 t="shared" si="20"/>
        <v>0.12600027455556351</v>
      </c>
      <c r="L419" s="20">
        <f t="shared" si="22"/>
        <v>9.8840002745555626</v>
      </c>
      <c r="M419" s="3">
        <v>72.844999999999999</v>
      </c>
    </row>
    <row r="420" spans="1:13">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 t="shared" si="20"/>
        <v>8.4990099009900177E-2</v>
      </c>
      <c r="L420" s="20">
        <f t="shared" si="22"/>
        <v>9.9009900990099009</v>
      </c>
      <c r="M420" s="3">
        <v>72.72</v>
      </c>
    </row>
    <row r="421" spans="1:13">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 t="shared" si="20"/>
        <v>0.13800203952263956</v>
      </c>
      <c r="L421" s="20">
        <f t="shared" si="22"/>
        <v>9.9220020395226403</v>
      </c>
      <c r="M421" s="3">
        <v>72.566000000000003</v>
      </c>
    </row>
    <row r="422" spans="1:13">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 t="shared" si="20"/>
        <v>8.3011027790030667E-2</v>
      </c>
      <c r="L422" s="20">
        <f t="shared" si="22"/>
        <v>9.9250110277900312</v>
      </c>
      <c r="M422" s="3">
        <v>72.543999999999997</v>
      </c>
    </row>
    <row r="423" spans="1:13">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 t="shared" si="20"/>
        <v>0.15698021099082915</v>
      </c>
      <c r="L423" s="20">
        <f t="shared" si="22"/>
        <v>9.9289802109908294</v>
      </c>
      <c r="M423" s="3">
        <v>72.515000000000001</v>
      </c>
    </row>
    <row r="424" spans="1:13">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 t="shared" si="20"/>
        <v>9.3008486153081549E-2</v>
      </c>
      <c r="L424" s="20">
        <f t="shared" si="22"/>
        <v>9.9350084861530821</v>
      </c>
      <c r="M424" s="3">
        <v>72.471000000000004</v>
      </c>
    </row>
    <row r="425" spans="1:13">
      <c r="A425" s="1" t="s">
        <v>161</v>
      </c>
      <c r="B425" s="1">
        <v>2020</v>
      </c>
      <c r="C425" s="2">
        <v>43856</v>
      </c>
      <c r="D425" s="1" t="s">
        <v>65</v>
      </c>
      <c r="E425" t="s">
        <v>171</v>
      </c>
      <c r="F425" s="1" t="s">
        <v>41</v>
      </c>
      <c r="G425" s="11">
        <f>(C425-VLOOKUP(E425,Riders!$A$2:$E$7778,4,FALSE))/365</f>
        <v>21.282191780821918</v>
      </c>
      <c r="H425" s="1">
        <v>18</v>
      </c>
      <c r="I425" s="3">
        <v>4.9480000000000004</v>
      </c>
      <c r="J425" s="20">
        <v>5.0240229356527522</v>
      </c>
      <c r="K425" s="43">
        <f t="shared" si="20"/>
        <v>7.6022935652751755E-2</v>
      </c>
      <c r="L425" s="20">
        <f t="shared" si="22"/>
        <v>9.9720229356527526</v>
      </c>
      <c r="M425" s="3">
        <v>72.201999999999998</v>
      </c>
    </row>
    <row r="426" spans="1:13">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 t="shared" si="20"/>
        <v>7.6039920159679752E-2</v>
      </c>
      <c r="L426" s="20">
        <f t="shared" si="22"/>
        <v>9.9800399201596797</v>
      </c>
      <c r="M426" s="3">
        <v>72.144000000000005</v>
      </c>
    </row>
    <row r="427" spans="1:13">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 t="shared" si="20"/>
        <v>9.3008359094501003E-2</v>
      </c>
      <c r="L427" s="20">
        <f t="shared" si="22"/>
        <v>9.9810083590945009</v>
      </c>
      <c r="M427" s="3">
        <v>72.137</v>
      </c>
    </row>
    <row r="428" spans="1:13">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 t="shared" si="20"/>
        <v>0.10995872848124222</v>
      </c>
      <c r="L428" s="20">
        <f t="shared" si="22"/>
        <v>10.011958728481241</v>
      </c>
      <c r="M428" s="3">
        <v>71.914000000000001</v>
      </c>
    </row>
    <row r="429" spans="1:13">
      <c r="A429" s="1" t="s">
        <v>161</v>
      </c>
      <c r="B429" s="1">
        <v>2020</v>
      </c>
      <c r="C429" s="2">
        <v>43856</v>
      </c>
      <c r="D429" s="1" t="s">
        <v>65</v>
      </c>
      <c r="E429" s="1" t="s">
        <v>792</v>
      </c>
      <c r="F429" s="1" t="s">
        <v>197</v>
      </c>
      <c r="G429" s="11">
        <f>(C429-VLOOKUP(E429,Riders!$A$2:$E$7778,4,FALSE))/365</f>
        <v>25.909589041095892</v>
      </c>
      <c r="H429" s="1">
        <v>22</v>
      </c>
      <c r="I429" s="3">
        <v>4.9800000000000004</v>
      </c>
      <c r="J429" s="20">
        <v>5.0639422473320774</v>
      </c>
      <c r="K429" s="43">
        <f t="shared" si="20"/>
        <v>8.3942247332077002E-2</v>
      </c>
      <c r="L429" s="20">
        <f t="shared" si="22"/>
        <v>10.043942247332078</v>
      </c>
      <c r="M429" s="3">
        <v>71.685000000000002</v>
      </c>
    </row>
    <row r="430" spans="1:13">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 t="shared" ref="K430:K493" si="23">J430-I430</f>
        <v>0.10200714524952481</v>
      </c>
      <c r="L430" s="20">
        <f t="shared" si="22"/>
        <v>10.048007145249525</v>
      </c>
      <c r="M430" s="3">
        <v>71.656000000000006</v>
      </c>
    </row>
    <row r="431" spans="1:13">
      <c r="A431" s="1" t="s">
        <v>161</v>
      </c>
      <c r="B431" s="1">
        <v>2020</v>
      </c>
      <c r="C431" s="2">
        <v>43856</v>
      </c>
      <c r="D431" s="1" t="s">
        <v>65</v>
      </c>
      <c r="E431" t="s">
        <v>1319</v>
      </c>
      <c r="F431" s="1" t="s">
        <v>28</v>
      </c>
      <c r="G431" s="11">
        <f>(C431-VLOOKUP(E431,Riders!$A$2:$E$7778,4,FALSE))/365</f>
        <v>18.80821917808219</v>
      </c>
      <c r="H431" s="1">
        <v>24</v>
      </c>
      <c r="I431" s="3">
        <v>5.048</v>
      </c>
      <c r="J431" s="20">
        <v>5.0449391479877193</v>
      </c>
      <c r="K431" s="43">
        <f t="shared" si="23"/>
        <v>-3.0608520122807903E-3</v>
      </c>
      <c r="L431" s="20">
        <f t="shared" si="22"/>
        <v>10.092939147987719</v>
      </c>
      <c r="M431" s="3">
        <v>71.337000000000003</v>
      </c>
    </row>
    <row r="432" spans="1:13">
      <c r="A432" s="1" t="s">
        <v>161</v>
      </c>
      <c r="B432" s="1">
        <v>2020</v>
      </c>
      <c r="C432" s="2">
        <v>43856</v>
      </c>
      <c r="D432" s="1" t="s">
        <v>65</v>
      </c>
      <c r="E432" s="1" t="s">
        <v>957</v>
      </c>
      <c r="F432" s="1" t="s">
        <v>28</v>
      </c>
      <c r="G432" s="11">
        <f>(C432-VLOOKUP(E432,Riders!$A$2:$E$7778,4,FALSE))/365</f>
        <v>20.421917808219177</v>
      </c>
      <c r="H432" s="1">
        <v>25</v>
      </c>
      <c r="I432" s="3">
        <v>5.0010000000000003</v>
      </c>
      <c r="J432" s="20">
        <v>5.0950527238308903</v>
      </c>
      <c r="K432" s="43">
        <f t="shared" si="23"/>
        <v>9.4052723830889917E-2</v>
      </c>
      <c r="L432" s="20">
        <f t="shared" si="22"/>
        <v>10.096052723830891</v>
      </c>
      <c r="M432" s="3">
        <v>71.314999999999998</v>
      </c>
    </row>
    <row r="433" spans="1:13">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 t="shared" si="23"/>
        <v>0.13497897285586724</v>
      </c>
      <c r="L433" s="20">
        <f t="shared" si="22"/>
        <v>10.194978972855868</v>
      </c>
      <c r="M433" s="3">
        <v>70.623000000000005</v>
      </c>
    </row>
    <row r="434" spans="1:13">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 t="shared" si="23"/>
        <v>8.8034000113333732E-2</v>
      </c>
      <c r="L434" s="20">
        <f t="shared" si="22"/>
        <v>10.200034000113334</v>
      </c>
      <c r="M434" s="3">
        <v>70.587999999999994</v>
      </c>
    </row>
    <row r="435" spans="1:13">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 t="shared" si="23"/>
        <v>0.11494943740208008</v>
      </c>
      <c r="L435" s="20">
        <f t="shared" si="22"/>
        <v>10.254949437402081</v>
      </c>
      <c r="M435" s="3">
        <v>70.209999999999994</v>
      </c>
    </row>
    <row r="436" spans="1:13">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 t="shared" si="23"/>
        <v>0.14404212781149539</v>
      </c>
      <c r="L436" s="20">
        <f t="shared" si="22"/>
        <v>10.282042127811495</v>
      </c>
      <c r="M436" s="3">
        <v>70.025000000000006</v>
      </c>
    </row>
    <row r="437" spans="1:13">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 t="shared" si="23"/>
        <v>0.15702320175627449</v>
      </c>
      <c r="L437" s="20">
        <f t="shared" si="22"/>
        <v>10.331023201756274</v>
      </c>
      <c r="M437" s="3">
        <v>69.692999999999998</v>
      </c>
    </row>
    <row r="438" spans="1:13">
      <c r="A438" s="1" t="s">
        <v>161</v>
      </c>
      <c r="B438" s="1">
        <v>2020</v>
      </c>
      <c r="C438" s="2">
        <v>43856</v>
      </c>
      <c r="D438" s="1" t="s">
        <v>65</v>
      </c>
      <c r="E438" t="s">
        <v>210</v>
      </c>
      <c r="F438" s="1" t="s">
        <v>211</v>
      </c>
      <c r="G438" s="11">
        <f>(C438-VLOOKUP(E438,Riders!$A$2:$E$7778,4,FALSE))/365</f>
        <v>22.589041095890412</v>
      </c>
      <c r="H438" s="1">
        <v>31</v>
      </c>
      <c r="I438" s="3">
        <v>5.1230000000000002</v>
      </c>
      <c r="J438" s="20">
        <v>5.2580718456680655</v>
      </c>
      <c r="K438" s="43">
        <f t="shared" si="23"/>
        <v>0.13507184566806529</v>
      </c>
      <c r="L438" s="20">
        <f t="shared" si="22"/>
        <v>10.381071845668066</v>
      </c>
      <c r="M438" s="3">
        <v>69.356999999999999</v>
      </c>
    </row>
    <row r="439" spans="1:13">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 t="shared" si="23"/>
        <v>5.8032683846638733E-2</v>
      </c>
      <c r="L439" s="20">
        <v>9.428032683846638</v>
      </c>
      <c r="M439" s="3">
        <v>76.367999999999995</v>
      </c>
    </row>
    <row r="440" spans="1:13">
      <c r="A440" s="4" t="s">
        <v>221</v>
      </c>
      <c r="B440" s="4">
        <v>2019</v>
      </c>
      <c r="C440" s="5">
        <v>43814</v>
      </c>
      <c r="D440" s="4" t="s">
        <v>65</v>
      </c>
      <c r="E440" s="44" t="s">
        <v>170</v>
      </c>
      <c r="F440" s="4" t="s">
        <v>81</v>
      </c>
      <c r="G440" s="11">
        <f>(C440-VLOOKUP(E440,Riders!$A$2:$E$7778,4,FALSE))/365</f>
        <v>29.471232876712328</v>
      </c>
      <c r="H440" s="4">
        <v>2</v>
      </c>
      <c r="I440" s="3">
        <v>4.7460000000000004</v>
      </c>
      <c r="J440" s="20">
        <v>4.8149911560831811</v>
      </c>
      <c r="K440" s="43">
        <f t="shared" si="23"/>
        <v>6.8991156083180627E-2</v>
      </c>
      <c r="L440" s="20">
        <v>9.5609911560831815</v>
      </c>
      <c r="M440" s="3">
        <v>75.305999999999997</v>
      </c>
    </row>
    <row r="441" spans="1:13">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 t="shared" si="23"/>
        <v>3.7969640784858427E-2</v>
      </c>
      <c r="L441" s="20">
        <v>9.6039696407848592</v>
      </c>
      <c r="M441" s="3">
        <v>74.968999999999994</v>
      </c>
    </row>
    <row r="442" spans="1:13">
      <c r="A442" s="4" t="s">
        <v>221</v>
      </c>
      <c r="B442" s="4">
        <v>2019</v>
      </c>
      <c r="C442" s="5">
        <v>43814</v>
      </c>
      <c r="D442" s="4" t="s">
        <v>65</v>
      </c>
      <c r="E442" s="44" t="s">
        <v>127</v>
      </c>
      <c r="F442" s="4" t="s">
        <v>103</v>
      </c>
      <c r="G442" s="11">
        <f>(C442-VLOOKUP(E442,Riders!$A$2:$E$7778,4,FALSE))/365</f>
        <v>21.241095890410961</v>
      </c>
      <c r="H442" s="4">
        <v>4</v>
      </c>
      <c r="I442" s="3">
        <v>4.75</v>
      </c>
      <c r="J442" s="20">
        <v>4.8729668141297235</v>
      </c>
      <c r="K442" s="43">
        <f t="shared" si="23"/>
        <v>0.12296681412972355</v>
      </c>
      <c r="L442" s="20">
        <v>9.6229668141297235</v>
      </c>
      <c r="M442" s="3">
        <v>74.820999999999998</v>
      </c>
    </row>
    <row r="443" spans="1:13">
      <c r="A443" s="4" t="s">
        <v>221</v>
      </c>
      <c r="B443" s="4">
        <v>2019</v>
      </c>
      <c r="C443" s="5">
        <v>43814</v>
      </c>
      <c r="D443" s="4" t="s">
        <v>65</v>
      </c>
      <c r="E443" t="s">
        <v>107</v>
      </c>
      <c r="F443" s="4" t="s">
        <v>108</v>
      </c>
      <c r="G443" s="11">
        <f>(C443-VLOOKUP(E443,Riders!$A$2:$E$7778,4,FALSE))/365</f>
        <v>26.172602739726027</v>
      </c>
      <c r="H443" s="4">
        <v>5</v>
      </c>
      <c r="I443" s="3">
        <v>4.782</v>
      </c>
      <c r="J443" s="20">
        <v>4.8560381237952459</v>
      </c>
      <c r="K443" s="43">
        <f t="shared" si="23"/>
        <v>7.403812379524588E-2</v>
      </c>
      <c r="L443" s="20">
        <v>9.6380381237952459</v>
      </c>
      <c r="M443" s="3">
        <v>74.703999999999994</v>
      </c>
    </row>
    <row r="444" spans="1:13">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 t="shared" si="23"/>
        <v>0.10397375784921614</v>
      </c>
      <c r="L444" s="20">
        <v>9.6399737578492157</v>
      </c>
      <c r="M444" s="3">
        <v>74.688999999999993</v>
      </c>
    </row>
    <row r="445" spans="1:13">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 t="shared" si="23"/>
        <v>9.2948482615394568E-2</v>
      </c>
      <c r="L445" s="20">
        <v>9.6469484826153948</v>
      </c>
      <c r="M445" s="3">
        <v>74.635000000000005</v>
      </c>
    </row>
    <row r="446" spans="1:13">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 t="shared" si="23"/>
        <v>9.6052891538700891E-2</v>
      </c>
      <c r="L446" s="20">
        <v>9.6900528915387003</v>
      </c>
      <c r="M446" s="3">
        <v>74.302999999999997</v>
      </c>
    </row>
    <row r="447" spans="1:13">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 t="shared" si="23"/>
        <v>8.0942781274853104E-2</v>
      </c>
      <c r="L447" s="20">
        <v>9.7049427812748537</v>
      </c>
      <c r="M447" s="3">
        <v>74.188999999999993</v>
      </c>
    </row>
    <row r="448" spans="1:13">
      <c r="A448" s="4" t="s">
        <v>221</v>
      </c>
      <c r="B448" s="4">
        <v>2019</v>
      </c>
      <c r="C448" s="5">
        <v>43814</v>
      </c>
      <c r="D448" s="4" t="s">
        <v>65</v>
      </c>
      <c r="E448" t="s">
        <v>171</v>
      </c>
      <c r="F448" s="4" t="s">
        <v>41</v>
      </c>
      <c r="G448" s="11">
        <f>(C448-VLOOKUP(E448,Riders!$A$2:$E$7778,4,FALSE))/365</f>
        <v>21.167123287671235</v>
      </c>
      <c r="H448" s="4">
        <v>10</v>
      </c>
      <c r="I448" s="3">
        <v>4.8330000000000002</v>
      </c>
      <c r="J448" s="20">
        <v>4.8850418145743628</v>
      </c>
      <c r="K448" s="43">
        <f t="shared" si="23"/>
        <v>5.2041814574362633E-2</v>
      </c>
      <c r="L448" s="20">
        <v>9.718041814574363</v>
      </c>
      <c r="M448" s="3">
        <v>74.088999999999999</v>
      </c>
    </row>
    <row r="449" spans="1:13">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 t="shared" si="23"/>
        <v>7.6041814574363542E-2</v>
      </c>
      <c r="L449" s="20">
        <v>9.718041814574363</v>
      </c>
      <c r="M449" s="3">
        <v>74.088999999999999</v>
      </c>
    </row>
    <row r="450" spans="1:13">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 t="shared" si="23"/>
        <v>8.7050409935871542E-2</v>
      </c>
      <c r="L450" s="20">
        <v>9.7410504099358715</v>
      </c>
      <c r="M450" s="3">
        <v>73.914000000000001</v>
      </c>
    </row>
    <row r="451" spans="1:13">
      <c r="A451" s="4" t="s">
        <v>221</v>
      </c>
      <c r="B451" s="4">
        <v>2019</v>
      </c>
      <c r="C451" s="5">
        <v>43814</v>
      </c>
      <c r="D451" s="4" t="s">
        <v>65</v>
      </c>
      <c r="E451" s="4" t="s">
        <v>917</v>
      </c>
      <c r="F451" s="4" t="s">
        <v>34</v>
      </c>
      <c r="G451" s="11">
        <f>(C451-VLOOKUP(E451,Riders!$A$2:$E$7778,4,FALSE))/365</f>
        <v>28.838356164383562</v>
      </c>
      <c r="H451" s="4">
        <v>13</v>
      </c>
      <c r="I451" s="3">
        <v>4.8259999999999996</v>
      </c>
      <c r="J451" s="20">
        <v>4.929965366322949</v>
      </c>
      <c r="K451" s="43">
        <f t="shared" si="23"/>
        <v>0.10396536632294939</v>
      </c>
      <c r="L451" s="20">
        <v>9.7559653663229486</v>
      </c>
      <c r="M451" s="3">
        <v>73.801000000000002</v>
      </c>
    </row>
    <row r="452" spans="1:13">
      <c r="A452" s="4" t="s">
        <v>221</v>
      </c>
      <c r="B452" s="4">
        <v>2019</v>
      </c>
      <c r="C452" s="5">
        <v>43814</v>
      </c>
      <c r="D452" s="4" t="s">
        <v>65</v>
      </c>
      <c r="E452" s="44" t="s">
        <v>173</v>
      </c>
      <c r="F452" s="4" t="s">
        <v>36</v>
      </c>
      <c r="G452" s="11">
        <f>(C452-VLOOKUP(E452,Riders!$A$2:$E$7778,4,FALSE))/365</f>
        <v>29.6</v>
      </c>
      <c r="H452" s="4">
        <v>14</v>
      </c>
      <c r="I452" s="3">
        <v>4.8650000000000002</v>
      </c>
      <c r="J452" s="20">
        <v>4.8959912828925063</v>
      </c>
      <c r="K452" s="43">
        <f t="shared" si="23"/>
        <v>3.0991282892506078E-2</v>
      </c>
      <c r="L452" s="20">
        <v>9.7609912828925065</v>
      </c>
      <c r="M452" s="3">
        <v>73.763000000000005</v>
      </c>
    </row>
    <row r="453" spans="1:13">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 t="shared" si="23"/>
        <v>9.4962771079435626E-2</v>
      </c>
      <c r="L453" s="20">
        <v>9.7649627710794356</v>
      </c>
      <c r="M453" s="3">
        <v>73.733000000000004</v>
      </c>
    </row>
    <row r="454" spans="1:13">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 t="shared" si="23"/>
        <v>8.5938035059109907E-2</v>
      </c>
      <c r="L454" s="20">
        <v>9.7839380350591103</v>
      </c>
      <c r="M454" s="3">
        <v>73.59</v>
      </c>
    </row>
    <row r="455" spans="1:13">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 t="shared" si="23"/>
        <v>0.12300768685602215</v>
      </c>
      <c r="L455" s="20">
        <v>9.8130076868560216</v>
      </c>
      <c r="M455" s="3">
        <v>73.372</v>
      </c>
    </row>
    <row r="456" spans="1:13">
      <c r="A456" s="4" t="s">
        <v>221</v>
      </c>
      <c r="B456" s="4">
        <v>2019</v>
      </c>
      <c r="C456" s="5">
        <v>43814</v>
      </c>
      <c r="D456" s="4" t="s">
        <v>65</v>
      </c>
      <c r="E456" s="4" t="s">
        <v>92</v>
      </c>
      <c r="F456" s="4" t="s">
        <v>909</v>
      </c>
      <c r="G456" s="11">
        <f>(C456-VLOOKUP(E456,Riders!$A$2:$E$7778,4,FALSE))/365</f>
        <v>24.068493150684933</v>
      </c>
      <c r="H456" s="4">
        <v>18</v>
      </c>
      <c r="I456" s="3">
        <v>4.8360000000000003</v>
      </c>
      <c r="J456" s="20">
        <v>4.9879869013507978</v>
      </c>
      <c r="K456" s="43">
        <f t="shared" si="23"/>
        <v>0.15198690135079751</v>
      </c>
      <c r="L456" s="20">
        <v>9.8239869013507981</v>
      </c>
      <c r="M456" s="3">
        <v>73.290000000000006</v>
      </c>
    </row>
    <row r="457" spans="1:13">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 t="shared" si="23"/>
        <v>9.5999945311112E-2</v>
      </c>
      <c r="L457" s="20">
        <v>9.8439999453111113</v>
      </c>
      <c r="M457" s="3">
        <v>73.141000000000005</v>
      </c>
    </row>
    <row r="458" spans="1:13">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 t="shared" si="23"/>
        <v>2.3992991293871668E-2</v>
      </c>
      <c r="L458" s="20">
        <v>9.8559929912938724</v>
      </c>
      <c r="M458" s="3">
        <v>73.052000000000007</v>
      </c>
    </row>
    <row r="459" spans="1:13">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 t="shared" si="23"/>
        <v>9.5959557765812775E-2</v>
      </c>
      <c r="L459" s="20">
        <v>9.8639595577658135</v>
      </c>
      <c r="M459" s="3">
        <v>72.992999999999995</v>
      </c>
    </row>
    <row r="460" spans="1:13">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 t="shared" si="23"/>
        <v>0.11398700978377008</v>
      </c>
      <c r="L460" s="20">
        <v>9.8659870097837707</v>
      </c>
      <c r="M460" s="3">
        <v>72.977999999999994</v>
      </c>
    </row>
    <row r="461" spans="1:13">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 t="shared" si="23"/>
        <v>5.0950163376260349E-2</v>
      </c>
      <c r="L461" s="20">
        <v>9.88495016337626</v>
      </c>
      <c r="M461" s="3">
        <v>72.837999999999994</v>
      </c>
    </row>
    <row r="462" spans="1:13">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 t="shared" si="23"/>
        <v>0.11403072729525476</v>
      </c>
      <c r="L462" s="20">
        <v>9.9120307272952548</v>
      </c>
      <c r="M462" s="3">
        <v>72.638999999999996</v>
      </c>
    </row>
    <row r="463" spans="1:13">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 t="shared" si="23"/>
        <v>8.7989533122160069E-2</v>
      </c>
      <c r="L463" s="20">
        <v>9.9159895331221595</v>
      </c>
      <c r="M463" s="3">
        <v>72.61</v>
      </c>
    </row>
    <row r="464" spans="1:13">
      <c r="A464" s="4" t="s">
        <v>221</v>
      </c>
      <c r="B464" s="4">
        <v>2019</v>
      </c>
      <c r="C464" s="5">
        <v>43814</v>
      </c>
      <c r="D464" s="4" t="s">
        <v>65</v>
      </c>
      <c r="E464" t="s">
        <v>152</v>
      </c>
      <c r="F464" s="4" t="s">
        <v>153</v>
      </c>
      <c r="G464" s="11">
        <f>(C464-VLOOKUP(E464,Riders!$A$2:$E$7778,4,FALSE))/365</f>
        <v>31.038356164383561</v>
      </c>
      <c r="H464" s="4">
        <v>26</v>
      </c>
      <c r="I464" s="3">
        <v>4.9329999999999998</v>
      </c>
      <c r="J464" s="20">
        <v>5.0120261056935274</v>
      </c>
      <c r="K464" s="43">
        <f t="shared" si="23"/>
        <v>7.9026105693527526E-2</v>
      </c>
      <c r="L464" s="20">
        <v>9.9450261056935272</v>
      </c>
      <c r="M464" s="3">
        <v>72.397999999999996</v>
      </c>
    </row>
    <row r="465" spans="1:13">
      <c r="A465" s="4" t="s">
        <v>221</v>
      </c>
      <c r="B465" s="4">
        <v>2019</v>
      </c>
      <c r="C465" s="5">
        <v>43814</v>
      </c>
      <c r="D465" s="4" t="s">
        <v>65</v>
      </c>
      <c r="E465" s="4" t="s">
        <v>967</v>
      </c>
      <c r="F465" s="4" t="s">
        <v>968</v>
      </c>
      <c r="G465" s="11">
        <f>(C465-VLOOKUP(E465,Riders!$A$2:$E$7778,4,FALSE))/365</f>
        <v>23.512328767123286</v>
      </c>
      <c r="H465" s="4">
        <v>27</v>
      </c>
      <c r="I465" s="3">
        <v>4.9260000000000002</v>
      </c>
      <c r="J465" s="20">
        <v>5.0490623441396494</v>
      </c>
      <c r="K465" s="43">
        <f t="shared" si="23"/>
        <v>0.12306234413964923</v>
      </c>
      <c r="L465" s="20">
        <v>9.9750623441396495</v>
      </c>
      <c r="M465" s="3">
        <v>72.180000000000007</v>
      </c>
    </row>
    <row r="466" spans="1:13">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 t="shared" si="23"/>
        <v>0.1240182361440354</v>
      </c>
      <c r="L466" s="20">
        <v>10.100018236144036</v>
      </c>
      <c r="M466" s="3">
        <v>71.287000000000006</v>
      </c>
    </row>
    <row r="467" spans="1:13">
      <c r="A467" s="4" t="s">
        <v>221</v>
      </c>
      <c r="B467" s="4">
        <v>2019</v>
      </c>
      <c r="C467" s="5">
        <v>43814</v>
      </c>
      <c r="D467" s="4" t="s">
        <v>65</v>
      </c>
      <c r="E467" t="s">
        <v>210</v>
      </c>
      <c r="F467" s="4" t="s">
        <v>211</v>
      </c>
      <c r="G467" s="11">
        <f>(C467-VLOOKUP(E467,Riders!$A$2:$E$7778,4,FALSE))/365</f>
        <v>22.473972602739725</v>
      </c>
      <c r="H467" s="4">
        <v>29</v>
      </c>
      <c r="I467" s="3">
        <v>5.0179999999999998</v>
      </c>
      <c r="J467" s="20">
        <v>5.1209886358835695</v>
      </c>
      <c r="K467" s="43">
        <f t="shared" si="23"/>
        <v>0.10298863588356966</v>
      </c>
      <c r="L467" s="20">
        <v>10.138988635883569</v>
      </c>
      <c r="M467" s="3">
        <v>71.013000000000005</v>
      </c>
    </row>
    <row r="468" spans="1:13">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 t="shared" si="23"/>
        <v>8.2952658206380647E-2</v>
      </c>
      <c r="L468" s="20">
        <v>10.174952658206381</v>
      </c>
      <c r="M468" s="3">
        <v>70.762</v>
      </c>
    </row>
    <row r="469" spans="1:13">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 t="shared" si="23"/>
        <v>5.095997353622117E-2</v>
      </c>
      <c r="L469" s="20">
        <v>9.526959973536222</v>
      </c>
      <c r="M469" s="3">
        <v>75.575000000000003</v>
      </c>
    </row>
    <row r="470" spans="1:13">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 t="shared" si="23"/>
        <v>0.12496837047911313</v>
      </c>
      <c r="L470" s="20">
        <v>9.6089683704791131</v>
      </c>
      <c r="M470" s="3">
        <v>74.930000000000007</v>
      </c>
    </row>
    <row r="471" spans="1:13">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 t="shared" si="23"/>
        <v>9.4945433183353245E-2</v>
      </c>
      <c r="L471" s="20">
        <v>9.6129454331833539</v>
      </c>
      <c r="M471" s="3">
        <v>74.899000000000001</v>
      </c>
    </row>
    <row r="472" spans="1:13">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 t="shared" si="23"/>
        <v>7.2051600970366891E-2</v>
      </c>
      <c r="L472" s="20">
        <v>9.6500516009703663</v>
      </c>
      <c r="M472" s="3">
        <v>74.611000000000004</v>
      </c>
    </row>
    <row r="473" spans="1:13">
      <c r="A473" s="1" t="s">
        <v>224</v>
      </c>
      <c r="B473" s="1">
        <v>2019</v>
      </c>
      <c r="C473" s="2">
        <v>43807</v>
      </c>
      <c r="D473" s="1" t="s">
        <v>65</v>
      </c>
      <c r="E473" s="42" t="s">
        <v>170</v>
      </c>
      <c r="F473" s="1" t="s">
        <v>81</v>
      </c>
      <c r="G473" s="11">
        <f>(C473-VLOOKUP(E473,Riders!$A$2:$E$7778,4,FALSE))/365</f>
        <v>29.452054794520549</v>
      </c>
      <c r="H473" s="1">
        <v>5</v>
      </c>
      <c r="I473" s="3">
        <v>4.7779999999999996</v>
      </c>
      <c r="J473" s="20">
        <v>4.8780048280024149</v>
      </c>
      <c r="K473" s="43">
        <f t="shared" si="23"/>
        <v>0.10000482800241528</v>
      </c>
      <c r="L473" s="20">
        <v>9.6560048280024144</v>
      </c>
      <c r="M473" s="3">
        <v>74.564999999999998</v>
      </c>
    </row>
    <row r="474" spans="1:13">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 t="shared" si="23"/>
        <v>7.9947686116701888E-2</v>
      </c>
      <c r="L474" s="20">
        <v>9.6579476861167013</v>
      </c>
      <c r="M474" s="3">
        <v>74.55</v>
      </c>
    </row>
    <row r="475" spans="1:13">
      <c r="A475" s="1" t="s">
        <v>224</v>
      </c>
      <c r="B475" s="1">
        <v>2019</v>
      </c>
      <c r="C475" s="2">
        <v>43807</v>
      </c>
      <c r="D475" s="1" t="s">
        <v>65</v>
      </c>
      <c r="E475" s="42" t="s">
        <v>195</v>
      </c>
      <c r="F475" s="1" t="s">
        <v>51</v>
      </c>
      <c r="G475" s="11">
        <f>(C475-VLOOKUP(E475,Riders!$A$2:$E$7778,4,FALSE))/365</f>
        <v>31.945205479452056</v>
      </c>
      <c r="H475" s="1">
        <v>7</v>
      </c>
      <c r="I475" s="3">
        <v>4.8310000000000004</v>
      </c>
      <c r="J475" s="20">
        <v>4.9290650671004483</v>
      </c>
      <c r="K475" s="43">
        <f t="shared" si="23"/>
        <v>9.8065067100447934E-2</v>
      </c>
      <c r="L475" s="20">
        <v>9.7600650671004487</v>
      </c>
      <c r="M475" s="3">
        <v>73.77</v>
      </c>
    </row>
    <row r="476" spans="1:13">
      <c r="A476" s="1" t="s">
        <v>224</v>
      </c>
      <c r="B476" s="1">
        <v>2019</v>
      </c>
      <c r="C476" s="2">
        <v>43807</v>
      </c>
      <c r="D476" s="1" t="s">
        <v>65</v>
      </c>
      <c r="E476" t="s">
        <v>107</v>
      </c>
      <c r="F476" s="1" t="s">
        <v>108</v>
      </c>
      <c r="G476" s="11">
        <f>(C476-VLOOKUP(E476,Riders!$A$2:$E$7778,4,FALSE))/365</f>
        <v>26.153424657534245</v>
      </c>
      <c r="H476" s="1">
        <v>8</v>
      </c>
      <c r="I476" s="3">
        <v>4.827</v>
      </c>
      <c r="J476" s="20">
        <v>4.9379627710794356</v>
      </c>
      <c r="K476" s="43">
        <f t="shared" si="23"/>
        <v>0.11096277107943564</v>
      </c>
      <c r="L476" s="20">
        <v>9.7649627710794356</v>
      </c>
      <c r="M476" s="3">
        <v>73.733000000000004</v>
      </c>
    </row>
    <row r="477" spans="1:13">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 t="shared" si="23"/>
        <v>0.19998697068403892</v>
      </c>
      <c r="L477" s="20">
        <v>9.7719869706840381</v>
      </c>
      <c r="M477" s="3">
        <v>73.680000000000007</v>
      </c>
    </row>
    <row r="478" spans="1:13">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 t="shared" si="23"/>
        <v>0.10797678680513023</v>
      </c>
      <c r="L478" s="20">
        <v>9.7739767868051306</v>
      </c>
      <c r="M478" s="3">
        <v>73.665000000000006</v>
      </c>
    </row>
    <row r="479" spans="1:13">
      <c r="A479" s="1" t="s">
        <v>224</v>
      </c>
      <c r="B479" s="1">
        <v>2019</v>
      </c>
      <c r="C479" s="2">
        <v>43807</v>
      </c>
      <c r="D479" s="1" t="s">
        <v>65</v>
      </c>
      <c r="E479" s="1" t="s">
        <v>917</v>
      </c>
      <c r="F479" s="1" t="s">
        <v>34</v>
      </c>
      <c r="G479" s="11">
        <f>(C479-VLOOKUP(E479,Riders!$A$2:$E$7778,4,FALSE))/365</f>
        <v>28.81917808219178</v>
      </c>
      <c r="H479" s="1">
        <v>11</v>
      </c>
      <c r="I479" s="3">
        <v>4.8419999999999996</v>
      </c>
      <c r="J479" s="20">
        <v>4.9480576525617321</v>
      </c>
      <c r="K479" s="43">
        <f t="shared" si="23"/>
        <v>0.1060576525617325</v>
      </c>
      <c r="L479" s="20">
        <v>9.7900576525617318</v>
      </c>
      <c r="M479" s="3">
        <v>73.543999999999997</v>
      </c>
    </row>
    <row r="480" spans="1:13">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 t="shared" si="23"/>
        <v>7.0992930792595388E-2</v>
      </c>
      <c r="L480" s="20">
        <v>9.806992930792596</v>
      </c>
      <c r="M480" s="3">
        <v>73.417000000000002</v>
      </c>
    </row>
    <row r="481" spans="1:13">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 t="shared" si="23"/>
        <v>4.7029825303093631E-2</v>
      </c>
      <c r="L481" s="20">
        <v>9.8190298253030939</v>
      </c>
      <c r="M481" s="3">
        <v>73.326999999999998</v>
      </c>
    </row>
    <row r="482" spans="1:13">
      <c r="A482" s="1" t="s">
        <v>224</v>
      </c>
      <c r="B482" s="1">
        <v>2019</v>
      </c>
      <c r="C482" s="2">
        <v>43807</v>
      </c>
      <c r="D482" s="1" t="s">
        <v>65</v>
      </c>
      <c r="E482" s="42" t="s">
        <v>173</v>
      </c>
      <c r="F482" s="1" t="s">
        <v>36</v>
      </c>
      <c r="G482" s="11">
        <f>(C482-VLOOKUP(E482,Riders!$A$2:$E$7778,4,FALSE))/365</f>
        <v>29.580821917808219</v>
      </c>
      <c r="H482" s="1">
        <v>14</v>
      </c>
      <c r="I482" s="3">
        <v>4.883</v>
      </c>
      <c r="J482" s="20">
        <v>4.9420593597336326</v>
      </c>
      <c r="K482" s="43">
        <f t="shared" si="23"/>
        <v>5.9059359733632633E-2</v>
      </c>
      <c r="L482" s="20">
        <v>9.8250593597336326</v>
      </c>
      <c r="M482" s="3">
        <v>73.281999999999996</v>
      </c>
    </row>
    <row r="483" spans="1:13">
      <c r="A483" s="1" t="s">
        <v>224</v>
      </c>
      <c r="B483" s="1">
        <v>2019</v>
      </c>
      <c r="C483" s="2">
        <v>43807</v>
      </c>
      <c r="D483" s="1" t="s">
        <v>65</v>
      </c>
      <c r="E483" s="1" t="s">
        <v>792</v>
      </c>
      <c r="F483" s="1" t="s">
        <v>197</v>
      </c>
      <c r="G483" s="11">
        <f>(C483-VLOOKUP(E483,Riders!$A$2:$E$7778,4,FALSE))/365</f>
        <v>25.775342465753425</v>
      </c>
      <c r="H483" s="1">
        <v>15</v>
      </c>
      <c r="I483" s="3">
        <v>4.883</v>
      </c>
      <c r="J483" s="20">
        <v>4.9759620703820344</v>
      </c>
      <c r="K483" s="43">
        <f t="shared" si="23"/>
        <v>9.2962070382034412E-2</v>
      </c>
      <c r="L483" s="20">
        <v>9.8589620703820344</v>
      </c>
      <c r="M483" s="3">
        <v>73.03</v>
      </c>
    </row>
    <row r="484" spans="1:13">
      <c r="A484" s="1" t="s">
        <v>224</v>
      </c>
      <c r="B484" s="1">
        <v>2019</v>
      </c>
      <c r="C484" s="2">
        <v>43807</v>
      </c>
      <c r="D484" s="1" t="s">
        <v>65</v>
      </c>
      <c r="E484" t="s">
        <v>171</v>
      </c>
      <c r="F484" s="1" t="s">
        <v>41</v>
      </c>
      <c r="G484" s="11">
        <f>(C484-VLOOKUP(E484,Riders!$A$2:$E$7778,4,FALSE))/365</f>
        <v>21.147945205479452</v>
      </c>
      <c r="H484" s="1">
        <v>16</v>
      </c>
      <c r="I484" s="3">
        <v>4.9000000000000004</v>
      </c>
      <c r="J484" s="20">
        <v>4.9739697472538023</v>
      </c>
      <c r="K484" s="43">
        <f t="shared" si="23"/>
        <v>7.3969747253801899E-2</v>
      </c>
      <c r="L484" s="20">
        <v>9.8739697472538026</v>
      </c>
      <c r="M484" s="3">
        <v>72.918999999999997</v>
      </c>
    </row>
    <row r="485" spans="1:13">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 t="shared" si="23"/>
        <v>0.16003372250957071</v>
      </c>
      <c r="L485" s="20">
        <v>9.8780337225095707</v>
      </c>
      <c r="M485" s="3">
        <v>72.888999999999996</v>
      </c>
    </row>
    <row r="486" spans="1:13">
      <c r="A486" s="1" t="s">
        <v>224</v>
      </c>
      <c r="B486" s="1">
        <v>2019</v>
      </c>
      <c r="C486" s="2">
        <v>43807</v>
      </c>
      <c r="D486" s="1" t="s">
        <v>65</v>
      </c>
      <c r="E486" s="1" t="s">
        <v>92</v>
      </c>
      <c r="F486" s="1" t="s">
        <v>909</v>
      </c>
      <c r="G486" s="11">
        <f>(C486-VLOOKUP(E486,Riders!$A$2:$E$7778,4,FALSE))/365</f>
        <v>24.049315068493151</v>
      </c>
      <c r="H486" s="1">
        <v>18</v>
      </c>
      <c r="I486" s="3">
        <v>4.8630000000000004</v>
      </c>
      <c r="J486" s="20">
        <v>5.0379900990099005</v>
      </c>
      <c r="K486" s="43">
        <f t="shared" si="23"/>
        <v>0.17499009900990004</v>
      </c>
      <c r="L486" s="20">
        <v>9.9009900990099009</v>
      </c>
      <c r="M486" s="3">
        <v>72.72</v>
      </c>
    </row>
    <row r="487" spans="1:13">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 t="shared" si="23"/>
        <v>0.10994148020654038</v>
      </c>
      <c r="L487" s="20">
        <v>9.9139414802065406</v>
      </c>
      <c r="M487" s="3">
        <v>72.625</v>
      </c>
    </row>
    <row r="488" spans="1:13">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 t="shared" si="23"/>
        <v>0.13603843239892655</v>
      </c>
      <c r="L488" s="20">
        <v>9.9180384323989266</v>
      </c>
      <c r="M488" s="3">
        <v>72.594999999999999</v>
      </c>
    </row>
    <row r="489" spans="1:13">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 t="shared" si="23"/>
        <v>4.301102779003152E-2</v>
      </c>
      <c r="L489" s="20">
        <v>9.9250110277900312</v>
      </c>
      <c r="M489" s="3">
        <v>72.543999999999997</v>
      </c>
    </row>
    <row r="490" spans="1:13">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 t="shared" si="23"/>
        <v>9.5011027790031122E-2</v>
      </c>
      <c r="L490" s="20">
        <v>9.9250110277900312</v>
      </c>
      <c r="M490" s="3">
        <v>72.543999999999997</v>
      </c>
    </row>
    <row r="491" spans="1:13">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 t="shared" si="23"/>
        <v>0.13593876537761318</v>
      </c>
      <c r="L491" s="20">
        <v>9.9299387653776137</v>
      </c>
      <c r="M491" s="3">
        <v>72.507999999999996</v>
      </c>
    </row>
    <row r="492" spans="1:13">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 t="shared" si="23"/>
        <v>0.1059682049017443</v>
      </c>
      <c r="L492" s="20">
        <v>9.9359682049017444</v>
      </c>
      <c r="M492" s="3">
        <v>72.463999999999999</v>
      </c>
    </row>
    <row r="493" spans="1:13">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 t="shared" si="23"/>
        <v>0.12296604200903083</v>
      </c>
      <c r="L493" s="20">
        <v>9.9429660420090311</v>
      </c>
      <c r="M493" s="3">
        <v>72.412999999999997</v>
      </c>
    </row>
    <row r="494" spans="1:13">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 t="shared" ref="K494:K557" si="24">J494-I494</f>
        <v>9.4064636420137404E-2</v>
      </c>
      <c r="L494" s="20">
        <v>9.944064636420137</v>
      </c>
      <c r="M494" s="3">
        <v>72.405000000000001</v>
      </c>
    </row>
    <row r="495" spans="1:13">
      <c r="A495" s="1" t="s">
        <v>224</v>
      </c>
      <c r="B495" s="1">
        <v>2019</v>
      </c>
      <c r="C495" s="2">
        <v>43807</v>
      </c>
      <c r="D495" s="1" t="s">
        <v>65</v>
      </c>
      <c r="E495" s="1" t="s">
        <v>194</v>
      </c>
      <c r="F495" s="1" t="s">
        <v>751</v>
      </c>
      <c r="G495" s="11">
        <f>(C495-VLOOKUP(E495,Riders!$A$2:$E$7778,4,FALSE))/365</f>
        <v>30.736986301369864</v>
      </c>
      <c r="H495" s="1">
        <v>27</v>
      </c>
      <c r="I495" s="3">
        <v>4.9139999999999997</v>
      </c>
      <c r="J495" s="20">
        <v>5.0500188209244392</v>
      </c>
      <c r="K495" s="43">
        <f t="shared" si="24"/>
        <v>0.13601882092443951</v>
      </c>
      <c r="L495" s="20">
        <v>9.9640188209244389</v>
      </c>
      <c r="M495" s="3">
        <v>72.260000000000005</v>
      </c>
    </row>
    <row r="496" spans="1:13">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 t="shared" si="24"/>
        <v>0.1040527238308897</v>
      </c>
      <c r="L496" s="20">
        <v>10.096052723830891</v>
      </c>
      <c r="M496" s="3">
        <v>71.314999999999998</v>
      </c>
    </row>
    <row r="497" spans="1:13">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 t="shared" si="24"/>
        <v>7.907177668846721E-2</v>
      </c>
      <c r="L497" s="20">
        <v>10.171071776688468</v>
      </c>
      <c r="M497" s="3">
        <v>70.789000000000001</v>
      </c>
    </row>
    <row r="498" spans="1:13">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 t="shared" si="24"/>
        <v>8.8995475113121003E-2</v>
      </c>
      <c r="L498" s="20">
        <v>10.180995475113122</v>
      </c>
      <c r="M498" s="3">
        <v>70.72</v>
      </c>
    </row>
    <row r="499" spans="1:13">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 t="shared" si="24"/>
        <v>0.17005450609160633</v>
      </c>
      <c r="L499" s="20">
        <v>10.188054506091607</v>
      </c>
      <c r="M499" s="3">
        <v>70.671000000000006</v>
      </c>
    </row>
    <row r="500" spans="1:13">
      <c r="A500" s="1" t="s">
        <v>224</v>
      </c>
      <c r="B500" s="1">
        <v>2019</v>
      </c>
      <c r="C500" s="2">
        <v>43807</v>
      </c>
      <c r="D500" s="1" t="s">
        <v>65</v>
      </c>
      <c r="E500" t="s">
        <v>210</v>
      </c>
      <c r="F500" s="1" t="s">
        <v>211</v>
      </c>
      <c r="G500" s="11">
        <f>(C500-VLOOKUP(E500,Riders!$A$2:$E$7778,4,FALSE))/365</f>
        <v>22.454794520547946</v>
      </c>
      <c r="H500" s="1">
        <v>32</v>
      </c>
      <c r="I500" s="3">
        <v>5.117</v>
      </c>
      <c r="J500" s="20">
        <v>5.2879249978323086</v>
      </c>
      <c r="K500" s="43">
        <f t="shared" si="24"/>
        <v>0.17092499783230863</v>
      </c>
      <c r="L500" s="20">
        <v>10.404924997832309</v>
      </c>
      <c r="M500" s="3">
        <v>69.197999999999993</v>
      </c>
    </row>
    <row r="501" spans="1:13">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 t="shared" si="24"/>
        <v>8.2987870940463893E-2</v>
      </c>
      <c r="L501" s="20">
        <v>9.5129878709404636</v>
      </c>
      <c r="M501" s="3">
        <v>75.686000000000007</v>
      </c>
    </row>
    <row r="502" spans="1:13">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 t="shared" si="24"/>
        <v>2.2049615123838961E-2</v>
      </c>
      <c r="L502" s="20">
        <v>9.5720496151238397</v>
      </c>
      <c r="M502" s="3">
        <v>75.218999999999994</v>
      </c>
    </row>
    <row r="503" spans="1:13">
      <c r="A503" s="4" t="s">
        <v>225</v>
      </c>
      <c r="B503" s="4">
        <v>2019</v>
      </c>
      <c r="C503" s="5">
        <v>43800</v>
      </c>
      <c r="D503" s="4" t="s">
        <v>65</v>
      </c>
      <c r="E503" s="44" t="s">
        <v>201</v>
      </c>
      <c r="F503" s="4" t="s">
        <v>45</v>
      </c>
      <c r="G503" s="11">
        <f>(C503-VLOOKUP(E503,Riders!$A$2:$E$7778,4,FALSE))/365</f>
        <v>24.383561643835616</v>
      </c>
      <c r="H503" s="4">
        <v>3</v>
      </c>
      <c r="I503" s="3">
        <v>4.7880000000000003</v>
      </c>
      <c r="J503" s="20">
        <v>4.8490061034371976</v>
      </c>
      <c r="K503" s="43">
        <f t="shared" si="24"/>
        <v>6.1006103437197368E-2</v>
      </c>
      <c r="L503" s="20">
        <v>9.6370061034371979</v>
      </c>
      <c r="M503" s="3">
        <v>74.712000000000003</v>
      </c>
    </row>
    <row r="504" spans="1:13">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 t="shared" si="24"/>
        <v>0.11804960285297383</v>
      </c>
      <c r="L504" s="20">
        <v>9.7260496028529744</v>
      </c>
      <c r="M504" s="3">
        <v>74.028000000000006</v>
      </c>
    </row>
    <row r="505" spans="1:13">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 t="shared" si="24"/>
        <v>0.18802238046795594</v>
      </c>
      <c r="L505" s="20">
        <v>9.7660223804679553</v>
      </c>
      <c r="M505" s="3">
        <v>73.724999999999994</v>
      </c>
    </row>
    <row r="506" spans="1:13">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 t="shared" si="24"/>
        <v>3.5997964583758701E-2</v>
      </c>
      <c r="L506" s="20">
        <v>9.7699979645837587</v>
      </c>
      <c r="M506" s="3">
        <v>73.694999999999993</v>
      </c>
    </row>
    <row r="507" spans="1:13">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 t="shared" si="24"/>
        <v>2.3976786805130601E-2</v>
      </c>
      <c r="L507" s="20">
        <v>9.7739767868051306</v>
      </c>
      <c r="M507" s="3">
        <v>73.665000000000006</v>
      </c>
    </row>
    <row r="508" spans="1:13">
      <c r="A508" s="4" t="s">
        <v>225</v>
      </c>
      <c r="B508" s="4">
        <v>2019</v>
      </c>
      <c r="C508" s="5">
        <v>43800</v>
      </c>
      <c r="D508" s="4" t="s">
        <v>65</v>
      </c>
      <c r="E508" t="s">
        <v>107</v>
      </c>
      <c r="F508" s="4" t="s">
        <v>108</v>
      </c>
      <c r="G508" s="11">
        <f>(C508-VLOOKUP(E508,Riders!$A$2:$E$7778,4,FALSE))/365</f>
        <v>26.134246575342466</v>
      </c>
      <c r="H508" s="4">
        <v>8</v>
      </c>
      <c r="I508" s="3">
        <v>4.8250000000000002</v>
      </c>
      <c r="J508" s="20">
        <v>4.9509674134419539</v>
      </c>
      <c r="K508" s="43">
        <f t="shared" si="24"/>
        <v>0.12596741344195372</v>
      </c>
      <c r="L508" s="20">
        <v>9.7759674134419541</v>
      </c>
      <c r="M508" s="3">
        <v>73.650000000000006</v>
      </c>
    </row>
    <row r="509" spans="1:13">
      <c r="A509" s="4" t="s">
        <v>225</v>
      </c>
      <c r="B509" s="4">
        <v>2019</v>
      </c>
      <c r="C509" s="5">
        <v>43800</v>
      </c>
      <c r="D509" s="4" t="s">
        <v>65</v>
      </c>
      <c r="E509" t="s">
        <v>199</v>
      </c>
      <c r="F509" s="4" t="s">
        <v>227</v>
      </c>
      <c r="G509" s="11">
        <f>(C509-VLOOKUP(E509,Riders!$A$2:$E$7778,4,FALSE))/365</f>
        <v>26.983561643835618</v>
      </c>
      <c r="H509" s="4">
        <v>9</v>
      </c>
      <c r="I509" s="3">
        <v>4.8319999999999999</v>
      </c>
      <c r="J509" s="20">
        <v>4.9490139651143847</v>
      </c>
      <c r="K509" s="43">
        <f t="shared" si="24"/>
        <v>0.11701396511438489</v>
      </c>
      <c r="L509" s="20">
        <v>9.7810139651143846</v>
      </c>
      <c r="M509" s="3">
        <v>73.611999999999995</v>
      </c>
    </row>
    <row r="510" spans="1:13">
      <c r="A510" s="4" t="s">
        <v>225</v>
      </c>
      <c r="B510" s="4">
        <v>2019</v>
      </c>
      <c r="C510" s="5">
        <v>43800</v>
      </c>
      <c r="D510" s="4" t="s">
        <v>65</v>
      </c>
      <c r="E510" t="s">
        <v>96</v>
      </c>
      <c r="F510" s="4" t="s">
        <v>28</v>
      </c>
      <c r="G510" s="11">
        <f>(C510-VLOOKUP(E510,Riders!$A$2:$E$7778,4,FALSE))/365</f>
        <v>27.849315068493151</v>
      </c>
      <c r="H510" s="4">
        <v>10</v>
      </c>
      <c r="I510" s="3">
        <v>4.8579999999999997</v>
      </c>
      <c r="J510" s="20">
        <v>4.9369855115839298</v>
      </c>
      <c r="K510" s="43">
        <f t="shared" si="24"/>
        <v>7.898551158393019E-2</v>
      </c>
      <c r="L510" s="20">
        <v>9.7949855115839295</v>
      </c>
      <c r="M510" s="3">
        <v>73.507000000000005</v>
      </c>
    </row>
    <row r="511" spans="1:13">
      <c r="A511" s="4" t="s">
        <v>225</v>
      </c>
      <c r="B511" s="4">
        <v>2019</v>
      </c>
      <c r="C511" s="5">
        <v>43800</v>
      </c>
      <c r="D511" s="4" t="s">
        <v>65</v>
      </c>
      <c r="E511" t="s">
        <v>2051</v>
      </c>
      <c r="F511" s="4" t="s">
        <v>26</v>
      </c>
      <c r="G511" s="11">
        <f>(C511-VLOOKUP(E511,Riders!$A$2:$E$7778,4,FALSE))/365</f>
        <v>34.854794520547948</v>
      </c>
      <c r="H511" s="4">
        <v>11</v>
      </c>
      <c r="I511" s="3">
        <v>4.8470000000000004</v>
      </c>
      <c r="J511" s="20">
        <v>4.9490516469611832</v>
      </c>
      <c r="K511" s="43">
        <f t="shared" si="24"/>
        <v>0.10205164696118274</v>
      </c>
      <c r="L511" s="20">
        <v>9.7960516469611836</v>
      </c>
      <c r="M511" s="3">
        <v>73.498999999999995</v>
      </c>
    </row>
    <row r="512" spans="1:13">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 t="shared" si="24"/>
        <v>5.6948985024503074E-2</v>
      </c>
      <c r="L512" s="20">
        <v>9.8289489850245033</v>
      </c>
      <c r="M512" s="3">
        <v>73.253</v>
      </c>
    </row>
    <row r="513" spans="1:13">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 t="shared" si="24"/>
        <v>0.14503986987958406</v>
      </c>
      <c r="L513" s="20">
        <v>9.8410398698795838</v>
      </c>
      <c r="M513" s="3">
        <v>73.162999999999997</v>
      </c>
    </row>
    <row r="514" spans="1:13">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 t="shared" si="24"/>
        <v>7.4942160964804216E-2</v>
      </c>
      <c r="L514" s="20">
        <v>9.8449421609648038</v>
      </c>
      <c r="M514" s="3">
        <v>73.134</v>
      </c>
    </row>
    <row r="515" spans="1:13">
      <c r="A515" s="4" t="s">
        <v>225</v>
      </c>
      <c r="B515" s="4">
        <v>2019</v>
      </c>
      <c r="C515" s="5">
        <v>43800</v>
      </c>
      <c r="D515" s="4" t="s">
        <v>65</v>
      </c>
      <c r="E515" s="44" t="s">
        <v>170</v>
      </c>
      <c r="F515" s="4" t="s">
        <v>81</v>
      </c>
      <c r="G515" s="11">
        <f>(C515-VLOOKUP(E515,Riders!$A$2:$E$7778,4,FALSE))/365</f>
        <v>29.432876712328767</v>
      </c>
      <c r="H515" s="4">
        <v>15</v>
      </c>
      <c r="I515" s="3">
        <v>4.8529999999999998</v>
      </c>
      <c r="J515" s="20">
        <v>5.0009696442990688</v>
      </c>
      <c r="K515" s="43">
        <f t="shared" si="24"/>
        <v>0.147969644299069</v>
      </c>
      <c r="L515" s="20">
        <v>9.8539696442990685</v>
      </c>
      <c r="M515" s="3">
        <v>73.066999999999993</v>
      </c>
    </row>
    <row r="516" spans="1:13">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 t="shared" si="24"/>
        <v>4.0044415199869121E-2</v>
      </c>
      <c r="L516" s="20">
        <v>9.8700444151998692</v>
      </c>
      <c r="M516" s="3">
        <v>72.947999999999993</v>
      </c>
    </row>
    <row r="517" spans="1:13">
      <c r="A517" s="4" t="s">
        <v>225</v>
      </c>
      <c r="B517" s="4">
        <v>2019</v>
      </c>
      <c r="C517" s="5">
        <v>43800</v>
      </c>
      <c r="D517" s="4" t="s">
        <v>65</v>
      </c>
      <c r="E517" s="44" t="s">
        <v>173</v>
      </c>
      <c r="F517" s="4" t="s">
        <v>36</v>
      </c>
      <c r="G517" s="11">
        <f>(C517-VLOOKUP(E517,Riders!$A$2:$E$7778,4,FALSE))/365</f>
        <v>29.561643835616437</v>
      </c>
      <c r="H517" s="4">
        <v>17</v>
      </c>
      <c r="I517" s="3">
        <v>4.9340000000000002</v>
      </c>
      <c r="J517" s="20">
        <v>4.9559740388181472</v>
      </c>
      <c r="K517" s="43">
        <f t="shared" si="24"/>
        <v>2.1974038818147079E-2</v>
      </c>
      <c r="L517" s="20">
        <v>9.8899740388181474</v>
      </c>
      <c r="M517" s="3">
        <v>72.801000000000002</v>
      </c>
    </row>
    <row r="518" spans="1:13">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 t="shared" si="24"/>
        <v>7.802754500954201E-2</v>
      </c>
      <c r="L518" s="20">
        <v>9.9560275450095421</v>
      </c>
      <c r="M518" s="3">
        <v>72.317999999999998</v>
      </c>
    </row>
    <row r="519" spans="1:13">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 t="shared" si="24"/>
        <v>0.11898415290714581</v>
      </c>
      <c r="L519" s="20">
        <v>9.9649841529071459</v>
      </c>
      <c r="M519" s="3">
        <v>72.253</v>
      </c>
    </row>
    <row r="520" spans="1:13">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 t="shared" si="24"/>
        <v>0.10803992015967978</v>
      </c>
      <c r="L520" s="20">
        <v>9.9800399201596797</v>
      </c>
      <c r="M520" s="3">
        <v>72.144000000000005</v>
      </c>
    </row>
    <row r="521" spans="1:13">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 t="shared" si="24"/>
        <v>0.10403134239273548</v>
      </c>
      <c r="L521" s="20">
        <v>9.9940313423927361</v>
      </c>
      <c r="M521" s="3">
        <v>72.043000000000006</v>
      </c>
    </row>
    <row r="522" spans="1:13">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 t="shared" si="24"/>
        <v>0.11902787229019296</v>
      </c>
      <c r="L522" s="20">
        <v>9.9990278722901937</v>
      </c>
      <c r="M522" s="3">
        <v>72.007000000000005</v>
      </c>
    </row>
    <row r="523" spans="1:13">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 t="shared" si="24"/>
        <v>0.12004748327514925</v>
      </c>
      <c r="L523" s="20">
        <v>10.014047483275149</v>
      </c>
      <c r="M523" s="3">
        <v>71.899000000000001</v>
      </c>
    </row>
    <row r="524" spans="1:13">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 t="shared" si="24"/>
        <v>2.0039853508416527E-2</v>
      </c>
      <c r="L524" s="20">
        <v>10.026039853508417</v>
      </c>
      <c r="M524" s="3">
        <v>71.813000000000002</v>
      </c>
    </row>
    <row r="525" spans="1:13">
      <c r="A525" s="4" t="s">
        <v>225</v>
      </c>
      <c r="B525" s="4">
        <v>2019</v>
      </c>
      <c r="C525" s="5">
        <v>43800</v>
      </c>
      <c r="D525" s="4" t="s">
        <v>65</v>
      </c>
      <c r="E525" t="s">
        <v>171</v>
      </c>
      <c r="F525" s="4" t="s">
        <v>41</v>
      </c>
      <c r="G525" s="11">
        <f>(C525-VLOOKUP(E525,Riders!$A$2:$E$7778,4,FALSE))/365</f>
        <v>21.12876712328767</v>
      </c>
      <c r="H525" s="4">
        <v>25</v>
      </c>
      <c r="I525" s="3">
        <v>4.9770000000000003</v>
      </c>
      <c r="J525" s="20">
        <v>5.0610609812204608</v>
      </c>
      <c r="K525" s="43">
        <f t="shared" si="24"/>
        <v>8.4060981220460462E-2</v>
      </c>
      <c r="L525" s="20">
        <v>10.038060981220461</v>
      </c>
      <c r="M525" s="3">
        <v>71.727000000000004</v>
      </c>
    </row>
    <row r="526" spans="1:13">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 t="shared" si="24"/>
        <v>0.10500075307505696</v>
      </c>
      <c r="L526" s="20">
        <v>10.041000753075057</v>
      </c>
      <c r="M526" s="3">
        <v>71.706000000000003</v>
      </c>
    </row>
    <row r="527" spans="1:13">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 t="shared" si="24"/>
        <v>9.9063269947123445E-2</v>
      </c>
      <c r="L527" s="20">
        <v>10.045063269947123</v>
      </c>
      <c r="M527" s="3">
        <v>71.677000000000007</v>
      </c>
    </row>
    <row r="528" spans="1:13">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 t="shared" si="24"/>
        <v>6.3970687585493735E-2</v>
      </c>
      <c r="L528" s="20">
        <v>10.049970687585494</v>
      </c>
      <c r="M528" s="3">
        <v>71.641999999999996</v>
      </c>
    </row>
    <row r="529" spans="1:13">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 t="shared" si="24"/>
        <v>0.10397068758549466</v>
      </c>
      <c r="L529" s="20">
        <v>10.049970687585494</v>
      </c>
      <c r="M529" s="3">
        <v>71.641999999999996</v>
      </c>
    </row>
    <row r="530" spans="1:13">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 t="shared" si="24"/>
        <v>0.13306507552785618</v>
      </c>
      <c r="L530" s="20">
        <v>10.061065075527857</v>
      </c>
      <c r="M530" s="3">
        <v>71.563000000000002</v>
      </c>
    </row>
    <row r="531" spans="1:13">
      <c r="A531" s="4" t="s">
        <v>225</v>
      </c>
      <c r="B531" s="4">
        <v>2019</v>
      </c>
      <c r="C531" s="5">
        <v>43800</v>
      </c>
      <c r="D531" s="4" t="s">
        <v>65</v>
      </c>
      <c r="E531" t="s">
        <v>152</v>
      </c>
      <c r="F531" s="4" t="s">
        <v>153</v>
      </c>
      <c r="G531" s="11">
        <f>(C531-VLOOKUP(E531,Riders!$A$2:$E$7778,4,FALSE))/365</f>
        <v>31</v>
      </c>
      <c r="H531" s="4">
        <v>31</v>
      </c>
      <c r="I531" s="3">
        <v>5.0129999999999999</v>
      </c>
      <c r="J531" s="20">
        <v>5.0979394747928666</v>
      </c>
      <c r="K531" s="43">
        <f t="shared" si="24"/>
        <v>8.4939474792866676E-2</v>
      </c>
      <c r="L531" s="20">
        <v>10.110939474792866</v>
      </c>
      <c r="M531" s="3">
        <v>71.209999999999994</v>
      </c>
    </row>
    <row r="532" spans="1:13">
      <c r="A532" s="4" t="s">
        <v>225</v>
      </c>
      <c r="B532" s="4">
        <v>2019</v>
      </c>
      <c r="C532" s="5">
        <v>43800</v>
      </c>
      <c r="D532" s="4" t="s">
        <v>65</v>
      </c>
      <c r="E532" s="4" t="s">
        <v>969</v>
      </c>
      <c r="F532" s="4" t="s">
        <v>103</v>
      </c>
      <c r="G532" s="11">
        <f>(C532-VLOOKUP(E532,Riders!$A$2:$E$7778,4,FALSE))/365</f>
        <v>26.997260273972604</v>
      </c>
      <c r="H532" s="4">
        <v>32</v>
      </c>
      <c r="I532" s="3">
        <v>4.9790000000000001</v>
      </c>
      <c r="J532" s="20">
        <v>5.1639879552018035</v>
      </c>
      <c r="K532" s="43">
        <f t="shared" si="24"/>
        <v>0.18498795520180344</v>
      </c>
      <c r="L532" s="20">
        <v>10.142987955201804</v>
      </c>
      <c r="M532" s="3">
        <v>70.984999999999999</v>
      </c>
    </row>
    <row r="533" spans="1:13">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 t="shared" si="24"/>
        <v>0.11699285341753196</v>
      </c>
      <c r="L533" s="20">
        <v>10.148992853417532</v>
      </c>
      <c r="M533" s="3">
        <v>70.942999999999998</v>
      </c>
    </row>
    <row r="534" spans="1:13">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 t="shared" si="24"/>
        <v>0.11002032004063977</v>
      </c>
      <c r="L534" s="20">
        <v>10.16002032004064</v>
      </c>
      <c r="M534" s="3">
        <v>70.866</v>
      </c>
    </row>
    <row r="535" spans="1:13">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 t="shared" si="24"/>
        <v>8.397260273972762E-2</v>
      </c>
      <c r="L535" s="20">
        <v>10.273972602739727</v>
      </c>
      <c r="M535" s="3">
        <v>70.08</v>
      </c>
    </row>
    <row r="536" spans="1:13">
      <c r="A536" s="4" t="s">
        <v>225</v>
      </c>
      <c r="B536" s="4">
        <v>2019</v>
      </c>
      <c r="C536" s="5">
        <v>43800</v>
      </c>
      <c r="D536" s="4" t="s">
        <v>65</v>
      </c>
      <c r="E536" s="4" t="s">
        <v>879</v>
      </c>
      <c r="F536" s="4" t="s">
        <v>880</v>
      </c>
      <c r="G536" s="11">
        <f>(C536-VLOOKUP(E536,Riders!$A$2:$E$7778,4,FALSE))/365</f>
        <v>20.898630136986302</v>
      </c>
      <c r="H536" s="4">
        <v>36</v>
      </c>
      <c r="I536" s="3">
        <v>5.0860000000000003</v>
      </c>
      <c r="J536" s="20">
        <v>5.1879726027397268</v>
      </c>
      <c r="K536" s="43">
        <f t="shared" si="24"/>
        <v>0.10197260273972653</v>
      </c>
      <c r="L536" s="20">
        <v>10.273972602739727</v>
      </c>
      <c r="M536" s="3">
        <v>70.08</v>
      </c>
    </row>
    <row r="537" spans="1:13">
      <c r="A537" s="4" t="s">
        <v>225</v>
      </c>
      <c r="B537" s="4">
        <v>2019</v>
      </c>
      <c r="C537" s="5">
        <v>43800</v>
      </c>
      <c r="D537" s="4" t="s">
        <v>65</v>
      </c>
      <c r="E537" s="4" t="s">
        <v>967</v>
      </c>
      <c r="F537" s="4" t="s">
        <v>968</v>
      </c>
      <c r="G537" s="11">
        <f>(C537-VLOOKUP(E537,Riders!$A$2:$E$7778,4,FALSE))/365</f>
        <v>23.473972602739725</v>
      </c>
      <c r="H537" s="4">
        <v>37</v>
      </c>
      <c r="I537" s="3">
        <v>5.0410000000000004</v>
      </c>
      <c r="J537" s="20">
        <v>5.2410421278114949</v>
      </c>
      <c r="K537" s="43">
        <f t="shared" si="24"/>
        <v>0.20004212781149455</v>
      </c>
      <c r="L537" s="20">
        <v>10.282042127811495</v>
      </c>
      <c r="M537" s="3">
        <v>70.025000000000006</v>
      </c>
    </row>
    <row r="538" spans="1:13">
      <c r="A538" s="4" t="s">
        <v>225</v>
      </c>
      <c r="B538" s="4">
        <v>2019</v>
      </c>
      <c r="C538" s="5">
        <v>43800</v>
      </c>
      <c r="D538" s="4" t="s">
        <v>65</v>
      </c>
      <c r="E538" s="4" t="s">
        <v>881</v>
      </c>
      <c r="F538" s="4" t="s">
        <v>197</v>
      </c>
      <c r="G538" s="11">
        <f>(C538-VLOOKUP(E538,Riders!$A$2:$E$7778,4,FALSE))/365</f>
        <v>20.816438356164383</v>
      </c>
      <c r="H538" s="4">
        <v>38</v>
      </c>
      <c r="I538" s="3">
        <v>5.0780000000000003</v>
      </c>
      <c r="J538" s="20">
        <v>5.2090369047448961</v>
      </c>
      <c r="K538" s="43">
        <f t="shared" si="24"/>
        <v>0.13103690474489582</v>
      </c>
      <c r="L538" s="20">
        <v>10.287036904744896</v>
      </c>
      <c r="M538" s="3">
        <v>69.991</v>
      </c>
    </row>
    <row r="539" spans="1:13">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 t="shared" si="24"/>
        <v>0.19601029601029474</v>
      </c>
      <c r="L539" s="20">
        <v>10.296010296010294</v>
      </c>
      <c r="M539" s="3">
        <v>69.930000000000007</v>
      </c>
    </row>
    <row r="540" spans="1:13">
      <c r="A540" s="4" t="s">
        <v>225</v>
      </c>
      <c r="B540" s="4">
        <v>2019</v>
      </c>
      <c r="C540" s="5">
        <v>43800</v>
      </c>
      <c r="D540" s="4" t="s">
        <v>65</v>
      </c>
      <c r="E540" t="s">
        <v>210</v>
      </c>
      <c r="F540" s="4" t="s">
        <v>211</v>
      </c>
      <c r="G540" s="11">
        <f>(C540-VLOOKUP(E540,Riders!$A$2:$E$7778,4,FALSE))/365</f>
        <v>22.435616438356163</v>
      </c>
      <c r="H540" s="4">
        <v>40</v>
      </c>
      <c r="I540" s="3">
        <v>5.0789999999999997</v>
      </c>
      <c r="J540" s="20">
        <v>5.2469856296699993</v>
      </c>
      <c r="K540" s="43">
        <f t="shared" si="24"/>
        <v>0.16798562966999953</v>
      </c>
      <c r="L540" s="20">
        <v>10.325985629669999</v>
      </c>
      <c r="M540" s="3">
        <v>69.727000000000004</v>
      </c>
    </row>
    <row r="541" spans="1:13">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 t="shared" si="24"/>
        <v>0.12404843533445131</v>
      </c>
      <c r="L541" s="20">
        <v>10.504048435334452</v>
      </c>
      <c r="M541" s="3">
        <v>68.545000000000002</v>
      </c>
    </row>
    <row r="542" spans="1:13">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 t="shared" si="24"/>
        <v>7.1034630716054536E-2</v>
      </c>
      <c r="L542" s="39">
        <v>9.5350346307160549</v>
      </c>
      <c r="M542" s="1">
        <v>75.510999999999996</v>
      </c>
    </row>
    <row r="543" spans="1:13">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 t="shared" si="24"/>
        <v>6.1945041816009905E-2</v>
      </c>
      <c r="L543" s="39">
        <v>9.5579450418160103</v>
      </c>
      <c r="M543" s="1">
        <v>75.33</v>
      </c>
    </row>
    <row r="544" spans="1:13">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 t="shared" si="24"/>
        <v>6.5004608049438417E-2</v>
      </c>
      <c r="L544" s="39">
        <v>9.5890046080494376</v>
      </c>
      <c r="M544" s="1">
        <v>75.085999999999999</v>
      </c>
    </row>
    <row r="545" spans="1:13">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 t="shared" si="24"/>
        <v>0.13196685201890368</v>
      </c>
      <c r="L545" s="39">
        <v>9.6939668520189031</v>
      </c>
      <c r="M545" s="1">
        <v>74.272999999999996</v>
      </c>
    </row>
    <row r="546" spans="1:13">
      <c r="A546" s="1" t="s">
        <v>64</v>
      </c>
      <c r="B546" s="1">
        <v>2019</v>
      </c>
      <c r="C546" s="2">
        <v>43778</v>
      </c>
      <c r="D546" s="1" t="s">
        <v>65</v>
      </c>
      <c r="E546" t="s">
        <v>96</v>
      </c>
      <c r="F546" s="1" t="s">
        <v>28</v>
      </c>
      <c r="G546" s="11">
        <f>(C546-VLOOKUP(E546,Riders!$A$2:$E$7778,4,FALSE))/365</f>
        <v>27.789041095890411</v>
      </c>
      <c r="H546" s="1">
        <v>5</v>
      </c>
      <c r="I546" s="1">
        <v>4.7939999999999996</v>
      </c>
      <c r="J546" s="39">
        <v>4.9079349970355191</v>
      </c>
      <c r="K546" s="43">
        <f t="shared" si="24"/>
        <v>0.11393499703551946</v>
      </c>
      <c r="L546" s="39">
        <v>9.7019349970355186</v>
      </c>
      <c r="M546" s="1">
        <v>74.212000000000003</v>
      </c>
    </row>
    <row r="547" spans="1:13">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 t="shared" si="24"/>
        <v>4.1036253084005381E-2</v>
      </c>
      <c r="L547" s="39">
        <v>9.7070362530840058</v>
      </c>
      <c r="M547" s="1">
        <v>74.173000000000002</v>
      </c>
    </row>
    <row r="548" spans="1:13">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 t="shared" si="24"/>
        <v>0.11698452666206371</v>
      </c>
      <c r="L548" s="39">
        <v>9.7469845266620645</v>
      </c>
      <c r="M548" s="1">
        <v>73.869</v>
      </c>
    </row>
    <row r="549" spans="1:13">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 t="shared" si="24"/>
        <v>7.00011919112562E-2</v>
      </c>
      <c r="L549" s="39">
        <v>9.7520011919112566</v>
      </c>
      <c r="M549" s="1">
        <v>73.831000000000003</v>
      </c>
    </row>
    <row r="550" spans="1:13">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 t="shared" si="24"/>
        <v>3.603580146460672E-2</v>
      </c>
      <c r="L550" s="39">
        <v>9.7640358014646065</v>
      </c>
      <c r="M550" s="1">
        <v>73.739999999999995</v>
      </c>
    </row>
    <row r="551" spans="1:13">
      <c r="A551" s="1" t="s">
        <v>64</v>
      </c>
      <c r="B551" s="1">
        <v>2019</v>
      </c>
      <c r="C551" s="2">
        <v>43778</v>
      </c>
      <c r="D551" s="1" t="s">
        <v>65</v>
      </c>
      <c r="E551" t="s">
        <v>199</v>
      </c>
      <c r="F551" s="1" t="s">
        <v>227</v>
      </c>
      <c r="G551" s="11">
        <f>(C551-VLOOKUP(E551,Riders!$A$2:$E$7778,4,FALSE))/365</f>
        <v>26.923287671232877</v>
      </c>
      <c r="H551" s="1">
        <v>10</v>
      </c>
      <c r="I551" s="1">
        <v>4.8410000000000002</v>
      </c>
      <c r="J551" s="39">
        <v>4.9270097680097686</v>
      </c>
      <c r="K551" s="43">
        <f t="shared" si="24"/>
        <v>8.600976800976845E-2</v>
      </c>
      <c r="L551" s="39">
        <v>9.7680097680097688</v>
      </c>
      <c r="M551" s="1">
        <v>73.709999999999994</v>
      </c>
    </row>
    <row r="552" spans="1:13">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 t="shared" si="24"/>
        <v>1.0987133103016689E-2</v>
      </c>
      <c r="L552" s="39">
        <v>9.7929871331030167</v>
      </c>
      <c r="M552" s="1">
        <v>73.522000000000006</v>
      </c>
    </row>
    <row r="553" spans="1:13">
      <c r="A553" s="1" t="s">
        <v>64</v>
      </c>
      <c r="B553" s="1">
        <v>2019</v>
      </c>
      <c r="C553" s="2">
        <v>43778</v>
      </c>
      <c r="D553" s="1" t="s">
        <v>65</v>
      </c>
      <c r="E553" t="s">
        <v>107</v>
      </c>
      <c r="F553" s="1" t="s">
        <v>108</v>
      </c>
      <c r="G553" s="11">
        <f>(C553-VLOOKUP(E553,Riders!$A$2:$E$7778,4,FALSE))/365</f>
        <v>26.073972602739726</v>
      </c>
      <c r="H553" s="1">
        <v>12</v>
      </c>
      <c r="I553" s="1">
        <v>4.8440000000000003</v>
      </c>
      <c r="J553" s="39">
        <v>4.9670019485739969</v>
      </c>
      <c r="K553" s="43">
        <f t="shared" si="24"/>
        <v>0.1230019485739966</v>
      </c>
      <c r="L553" s="39">
        <v>9.8110019485739972</v>
      </c>
      <c r="M553" s="1">
        <v>73.387</v>
      </c>
    </row>
    <row r="554" spans="1:13">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 t="shared" si="24"/>
        <v>0.10995868275721143</v>
      </c>
      <c r="L554" s="39">
        <v>9.8179586827572116</v>
      </c>
      <c r="M554" s="1">
        <v>73.334999999999994</v>
      </c>
    </row>
    <row r="555" spans="1:13">
      <c r="A555" s="1" t="s">
        <v>64</v>
      </c>
      <c r="B555" s="1">
        <v>2019</v>
      </c>
      <c r="C555" s="2">
        <v>43778</v>
      </c>
      <c r="D555" s="1" t="s">
        <v>65</v>
      </c>
      <c r="E555" s="42" t="s">
        <v>173</v>
      </c>
      <c r="F555" s="1" t="s">
        <v>36</v>
      </c>
      <c r="G555" s="11">
        <f>(C555-VLOOKUP(E555,Riders!$A$2:$E$7778,4,FALSE))/365</f>
        <v>29.5013698630137</v>
      </c>
      <c r="H555" s="1">
        <v>14</v>
      </c>
      <c r="I555" s="1">
        <v>4.8869999999999996</v>
      </c>
      <c r="J555" s="39">
        <v>4.9369869013507985</v>
      </c>
      <c r="K555" s="43">
        <f t="shared" si="24"/>
        <v>4.9986901350798973E-2</v>
      </c>
      <c r="L555" s="39">
        <v>9.8239869013507981</v>
      </c>
      <c r="M555" s="1">
        <v>73.290000000000006</v>
      </c>
    </row>
    <row r="556" spans="1:13">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 t="shared" si="24"/>
        <v>8.9059359733631993E-2</v>
      </c>
      <c r="L556" s="39">
        <v>9.8250593597336326</v>
      </c>
      <c r="M556" s="1">
        <v>73.281999999999996</v>
      </c>
    </row>
    <row r="557" spans="1:13">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 t="shared" si="24"/>
        <v>0.12193293885601619</v>
      </c>
      <c r="L557" s="39">
        <v>9.8619329388560164</v>
      </c>
      <c r="M557" s="1">
        <v>73.007999999999996</v>
      </c>
    </row>
    <row r="558" spans="1:13">
      <c r="A558" s="1" t="s">
        <v>64</v>
      </c>
      <c r="B558" s="1">
        <v>2019</v>
      </c>
      <c r="C558" s="2">
        <v>43778</v>
      </c>
      <c r="D558" s="1" t="s">
        <v>65</v>
      </c>
      <c r="E558" s="42" t="s">
        <v>170</v>
      </c>
      <c r="F558" s="1" t="s">
        <v>81</v>
      </c>
      <c r="G558" s="11">
        <f>(C558-VLOOKUP(E558,Riders!$A$2:$E$7778,4,FALSE))/365</f>
        <v>29.372602739726027</v>
      </c>
      <c r="H558" s="1">
        <v>17</v>
      </c>
      <c r="I558" s="1">
        <v>4.8609999999999998</v>
      </c>
      <c r="J558" s="39">
        <v>5.0040407618003711</v>
      </c>
      <c r="K558" s="43">
        <f t="shared" ref="K558:K621" si="25">J558-I558</f>
        <v>0.14304076180037129</v>
      </c>
      <c r="L558" s="39">
        <v>9.8650407618003708</v>
      </c>
      <c r="M558" s="1">
        <v>72.984999999999999</v>
      </c>
    </row>
    <row r="559" spans="1:13">
      <c r="A559" s="1" t="s">
        <v>64</v>
      </c>
      <c r="B559" s="1">
        <v>2019</v>
      </c>
      <c r="C559" s="2">
        <v>43778</v>
      </c>
      <c r="D559" s="1" t="s">
        <v>65</v>
      </c>
      <c r="E559" s="1" t="s">
        <v>883</v>
      </c>
      <c r="F559" s="1" t="s">
        <v>26</v>
      </c>
      <c r="G559" s="11">
        <f>(C559-VLOOKUP(E559,Riders!$A$2:$E$7778,4,FALSE))/365</f>
        <v>31.797260273972604</v>
      </c>
      <c r="H559" s="1">
        <v>18</v>
      </c>
      <c r="I559" s="1">
        <v>4.9059999999999997</v>
      </c>
      <c r="J559" s="39">
        <v>4.972033722509571</v>
      </c>
      <c r="K559" s="43">
        <f t="shared" si="25"/>
        <v>6.6033722509571291E-2</v>
      </c>
      <c r="L559" s="39">
        <v>9.8780337225095707</v>
      </c>
      <c r="M559" s="1">
        <v>72.888999999999996</v>
      </c>
    </row>
    <row r="560" spans="1:13">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 t="shared" si="25"/>
        <v>9.2037125139219356E-2</v>
      </c>
      <c r="L560" s="39">
        <v>9.9000371251392192</v>
      </c>
      <c r="M560" s="1">
        <v>72.727000000000004</v>
      </c>
    </row>
    <row r="561" spans="1:13">
      <c r="A561" s="1" t="s">
        <v>64</v>
      </c>
      <c r="B561" s="1">
        <v>2019</v>
      </c>
      <c r="C561" s="2">
        <v>43778</v>
      </c>
      <c r="D561" s="1" t="s">
        <v>65</v>
      </c>
      <c r="E561" s="3" t="s">
        <v>171</v>
      </c>
      <c r="F561" s="1" t="s">
        <v>41</v>
      </c>
      <c r="G561" s="11">
        <f>(C561-VLOOKUP(E561,Riders!$A$2:$E$7778,4,FALSE))/365</f>
        <v>21.068493150684933</v>
      </c>
      <c r="H561" s="1">
        <v>20</v>
      </c>
      <c r="I561" s="1">
        <v>4.8920000000000003</v>
      </c>
      <c r="J561" s="39">
        <v>5.0119863545076901</v>
      </c>
      <c r="K561" s="43">
        <f t="shared" si="25"/>
        <v>0.1199863545076898</v>
      </c>
      <c r="L561" s="39">
        <v>9.9039863545076905</v>
      </c>
      <c r="M561" s="1">
        <v>72.697999999999993</v>
      </c>
    </row>
    <row r="562" spans="1:13">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 t="shared" si="25"/>
        <v>0.11098442401893394</v>
      </c>
      <c r="L562" s="39">
        <v>9.9069844240189333</v>
      </c>
      <c r="M562" s="1">
        <v>72.676000000000002</v>
      </c>
    </row>
    <row r="563" spans="1:13">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 t="shared" si="25"/>
        <v>6.5941480206539893E-2</v>
      </c>
      <c r="L563" s="39">
        <v>9.9139414802065406</v>
      </c>
      <c r="M563" s="1">
        <v>72.625</v>
      </c>
    </row>
    <row r="564" spans="1:13">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 t="shared" si="25"/>
        <v>9.9045016741765579E-2</v>
      </c>
      <c r="L564" s="39">
        <v>9.9210450167417648</v>
      </c>
      <c r="M564" s="1">
        <v>72.572999999999993</v>
      </c>
    </row>
    <row r="565" spans="1:13">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 t="shared" si="25"/>
        <v>9.8064636420136964E-2</v>
      </c>
      <c r="L565" s="39">
        <v>9.944064636420137</v>
      </c>
      <c r="M565" s="1">
        <v>72.405000000000001</v>
      </c>
    </row>
    <row r="566" spans="1:13">
      <c r="A566" s="1" t="s">
        <v>64</v>
      </c>
      <c r="B566" s="1">
        <v>2019</v>
      </c>
      <c r="C566" s="2">
        <v>43778</v>
      </c>
      <c r="D566" s="1" t="s">
        <v>65</v>
      </c>
      <c r="E566" s="1" t="s">
        <v>92</v>
      </c>
      <c r="F566" s="1" t="s">
        <v>909</v>
      </c>
      <c r="G566" s="11">
        <f>(C566-VLOOKUP(E566,Riders!$A$2:$E$7778,4,FALSE))/365</f>
        <v>23.969863013698632</v>
      </c>
      <c r="H566" s="1">
        <v>25</v>
      </c>
      <c r="I566" s="1">
        <v>4.8789999999999996</v>
      </c>
      <c r="J566" s="39">
        <v>5.0650646364201375</v>
      </c>
      <c r="K566" s="43">
        <f t="shared" si="25"/>
        <v>0.18606463642013793</v>
      </c>
      <c r="L566" s="39">
        <v>9.944064636420137</v>
      </c>
      <c r="M566" s="1">
        <v>72.405000000000001</v>
      </c>
    </row>
    <row r="567" spans="1:13">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 t="shared" si="25"/>
        <v>5.9027872290194239E-2</v>
      </c>
      <c r="L567" s="39">
        <v>9.9990278722901937</v>
      </c>
      <c r="M567" s="1">
        <v>72.007000000000005</v>
      </c>
    </row>
    <row r="568" spans="1:13">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 t="shared" si="25"/>
        <v>0.11204748327515013</v>
      </c>
      <c r="L568" s="39">
        <v>10.014047483275149</v>
      </c>
      <c r="M568" s="1">
        <v>71.899000000000001</v>
      </c>
    </row>
    <row r="569" spans="1:13">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 t="shared" si="25"/>
        <v>0.11703372513941446</v>
      </c>
      <c r="L569" s="39">
        <v>10.063033725139414</v>
      </c>
      <c r="M569" s="1">
        <v>71.549000000000007</v>
      </c>
    </row>
    <row r="570" spans="1:13">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 t="shared" si="25"/>
        <v>9.5988144502850758E-2</v>
      </c>
      <c r="L570" s="39">
        <v>10.065988144502851</v>
      </c>
      <c r="M570" s="1">
        <v>71.528000000000006</v>
      </c>
    </row>
    <row r="571" spans="1:13">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 t="shared" si="25"/>
        <v>0.13998814450285124</v>
      </c>
      <c r="L571" s="39">
        <v>10.065988144502851</v>
      </c>
      <c r="M571" s="1">
        <v>71.528000000000006</v>
      </c>
    </row>
    <row r="572" spans="1:13">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 t="shared" si="25"/>
        <v>0.13302284710017531</v>
      </c>
      <c r="L572" s="39">
        <v>10.123022847100176</v>
      </c>
      <c r="M572" s="1">
        <v>71.125</v>
      </c>
    </row>
    <row r="573" spans="1:13">
      <c r="A573" s="1" t="s">
        <v>64</v>
      </c>
      <c r="B573" s="1">
        <v>2019</v>
      </c>
      <c r="C573" s="2">
        <v>43778</v>
      </c>
      <c r="D573" s="1" t="s">
        <v>65</v>
      </c>
      <c r="E573" s="3" t="s">
        <v>208</v>
      </c>
      <c r="F573" s="1" t="s">
        <v>880</v>
      </c>
      <c r="G573" s="11">
        <f>(C573-VLOOKUP(E573,Riders!$A$2:$E$7778,4,FALSE))/365</f>
        <v>24.736986301369864</v>
      </c>
      <c r="H573" s="1">
        <v>32</v>
      </c>
      <c r="I573" s="1">
        <v>5.0350000000000001</v>
      </c>
      <c r="J573" s="39">
        <v>5.1620003823875145</v>
      </c>
      <c r="K573" s="43">
        <f t="shared" si="25"/>
        <v>0.12700038238751432</v>
      </c>
      <c r="L573" s="39">
        <v>10.197000382387515</v>
      </c>
      <c r="M573" s="1">
        <v>70.608999999999995</v>
      </c>
    </row>
    <row r="574" spans="1:13">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 t="shared" si="25"/>
        <v>0.13504560717473346</v>
      </c>
      <c r="L574" s="39">
        <v>10.201045607174734</v>
      </c>
      <c r="M574" s="1">
        <v>70.581000000000003</v>
      </c>
    </row>
    <row r="575" spans="1:13">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 t="shared" si="25"/>
        <v>0.1109599358055835</v>
      </c>
      <c r="L575" s="39">
        <v>10.316959935805583</v>
      </c>
      <c r="M575" s="1">
        <v>69.787999999999997</v>
      </c>
    </row>
    <row r="576" spans="1:13">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 t="shared" si="25"/>
        <v>6.6995634697670781E-2</v>
      </c>
      <c r="L576" s="39">
        <v>10.37299563469767</v>
      </c>
      <c r="M576" s="1">
        <v>69.411000000000001</v>
      </c>
    </row>
    <row r="577" spans="1:13">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 t="shared" si="25"/>
        <v>3.8966478243724012E-2</v>
      </c>
      <c r="L577" s="43">
        <v>9.4649664782437242</v>
      </c>
      <c r="M577" s="4">
        <v>76.069999999999993</v>
      </c>
    </row>
    <row r="578" spans="1:13">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 t="shared" si="25"/>
        <v>7.9939979412461781E-2</v>
      </c>
      <c r="L578" s="43">
        <v>9.5019399794124624</v>
      </c>
      <c r="M578" s="4">
        <v>75.774000000000001</v>
      </c>
    </row>
    <row r="579" spans="1:13">
      <c r="A579" s="4" t="s">
        <v>232</v>
      </c>
      <c r="B579" s="4">
        <v>2019</v>
      </c>
      <c r="C579" s="5">
        <v>43772</v>
      </c>
      <c r="D579" s="4" t="s">
        <v>65</v>
      </c>
      <c r="E579" s="4" t="s">
        <v>98</v>
      </c>
      <c r="F579" s="4" t="s">
        <v>26</v>
      </c>
      <c r="G579" s="11">
        <f>(C579-VLOOKUP(E579,Riders!$A$2:$E$7778,4,FALSE))/365</f>
        <v>22.55890410958904</v>
      </c>
      <c r="H579" s="4">
        <v>3</v>
      </c>
      <c r="I579" s="4">
        <v>4.7629999999999999</v>
      </c>
      <c r="J579" s="43">
        <v>4.8239617320444186</v>
      </c>
      <c r="K579" s="43">
        <f t="shared" si="25"/>
        <v>6.0961732044418682E-2</v>
      </c>
      <c r="L579" s="43">
        <v>9.5869617320444185</v>
      </c>
      <c r="M579" s="4">
        <v>75.102000000000004</v>
      </c>
    </row>
    <row r="580" spans="1:13">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 t="shared" si="25"/>
        <v>4.1004608049437508E-2</v>
      </c>
      <c r="L580" s="43">
        <v>9.5890046080494376</v>
      </c>
      <c r="M580" s="4">
        <v>75.085999999999999</v>
      </c>
    </row>
    <row r="581" spans="1:13">
      <c r="A581" s="4" t="s">
        <v>232</v>
      </c>
      <c r="B581" s="4">
        <v>2019</v>
      </c>
      <c r="C581" s="5">
        <v>43772</v>
      </c>
      <c r="D581" s="4" t="s">
        <v>65</v>
      </c>
      <c r="E581" s="3" t="s">
        <v>199</v>
      </c>
      <c r="F581" s="4" t="s">
        <v>227</v>
      </c>
      <c r="G581" s="11">
        <f>(C581-VLOOKUP(E581,Riders!$A$2:$E$7778,4,FALSE))/365</f>
        <v>26.906849315068492</v>
      </c>
      <c r="H581" s="4">
        <v>5</v>
      </c>
      <c r="I581" s="4">
        <v>4.7990000000000004</v>
      </c>
      <c r="J581" s="43">
        <v>4.8650403742131187</v>
      </c>
      <c r="K581" s="43">
        <f t="shared" si="25"/>
        <v>6.6040374213118369E-2</v>
      </c>
      <c r="L581" s="43">
        <v>9.6640403742131191</v>
      </c>
      <c r="M581" s="4">
        <v>74.503</v>
      </c>
    </row>
    <row r="582" spans="1:13">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 t="shared" si="25"/>
        <v>5.4963948046342637E-2</v>
      </c>
      <c r="L582" s="43">
        <v>9.7109639480463432</v>
      </c>
      <c r="M582" s="4">
        <v>74.143000000000001</v>
      </c>
    </row>
    <row r="583" spans="1:13">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 t="shared" si="25"/>
        <v>9.6960071272373938E-2</v>
      </c>
      <c r="L583" s="43">
        <v>9.7189600712723738</v>
      </c>
      <c r="M583" s="4">
        <v>74.081999999999994</v>
      </c>
    </row>
    <row r="584" spans="1:13">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 t="shared" si="25"/>
        <v>7.3048105114562389E-2</v>
      </c>
      <c r="L584" s="43">
        <v>9.7730481051145617</v>
      </c>
      <c r="M584" s="4">
        <v>73.671999999999997</v>
      </c>
    </row>
    <row r="585" spans="1:13">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 t="shared" si="25"/>
        <v>0.10795110024449706</v>
      </c>
      <c r="L585" s="43">
        <v>9.7799511002444977</v>
      </c>
      <c r="M585" s="4">
        <v>73.62</v>
      </c>
    </row>
    <row r="586" spans="1:13">
      <c r="A586" s="4" t="s">
        <v>232</v>
      </c>
      <c r="B586" s="4">
        <v>2019</v>
      </c>
      <c r="C586" s="5">
        <v>43772</v>
      </c>
      <c r="D586" s="4" t="s">
        <v>65</v>
      </c>
      <c r="E586" s="3" t="s">
        <v>96</v>
      </c>
      <c r="F586" s="4" t="s">
        <v>28</v>
      </c>
      <c r="G586" s="11">
        <f>(C586-VLOOKUP(E586,Riders!$A$2:$E$7778,4,FALSE))/365</f>
        <v>27.772602739726029</v>
      </c>
      <c r="H586" s="4">
        <v>10</v>
      </c>
      <c r="I586" s="4">
        <v>4.8570000000000002</v>
      </c>
      <c r="J586" s="43">
        <v>4.931061284139262</v>
      </c>
      <c r="K586" s="43">
        <f t="shared" si="25"/>
        <v>7.4061284139261829E-2</v>
      </c>
      <c r="L586" s="43">
        <v>9.7880612841392622</v>
      </c>
      <c r="M586" s="4">
        <v>73.558999999999997</v>
      </c>
    </row>
    <row r="587" spans="1:13">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 t="shared" si="25"/>
        <v>8.698554354632293E-2</v>
      </c>
      <c r="L587" s="43">
        <v>9.8009855435463233</v>
      </c>
      <c r="M587" s="4">
        <v>73.462000000000003</v>
      </c>
    </row>
    <row r="588" spans="1:13">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 t="shared" si="25"/>
        <v>3.9947127883747768E-2</v>
      </c>
      <c r="L588" s="43">
        <v>9.8519471278837472</v>
      </c>
      <c r="M588" s="4">
        <v>73.081999999999994</v>
      </c>
    </row>
    <row r="589" spans="1:13">
      <c r="A589" s="4" t="s">
        <v>232</v>
      </c>
      <c r="B589" s="4">
        <v>2019</v>
      </c>
      <c r="C589" s="5">
        <v>43772</v>
      </c>
      <c r="D589" s="4" t="s">
        <v>65</v>
      </c>
      <c r="E589" s="44" t="s">
        <v>173</v>
      </c>
      <c r="F589" s="4" t="s">
        <v>36</v>
      </c>
      <c r="G589" s="11">
        <f>(C589-VLOOKUP(E589,Riders!$A$2:$E$7778,4,FALSE))/365</f>
        <v>29.484931506849314</v>
      </c>
      <c r="H589" s="4">
        <v>13</v>
      </c>
      <c r="I589" s="4">
        <v>4.9109999999999996</v>
      </c>
      <c r="J589" s="43">
        <v>4.9499874683284268</v>
      </c>
      <c r="K589" s="43">
        <f t="shared" si="25"/>
        <v>3.8987468328427255E-2</v>
      </c>
      <c r="L589" s="43">
        <v>9.8609874683284264</v>
      </c>
      <c r="M589" s="4">
        <v>73.015000000000001</v>
      </c>
    </row>
    <row r="590" spans="1:13">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 t="shared" si="25"/>
        <v>8.1965413121054098E-2</v>
      </c>
      <c r="L590" s="43">
        <v>9.8819654131210548</v>
      </c>
      <c r="M590" s="4">
        <v>72.86</v>
      </c>
    </row>
    <row r="591" spans="1:13">
      <c r="A591" s="4" t="s">
        <v>232</v>
      </c>
      <c r="B591" s="4">
        <v>2019</v>
      </c>
      <c r="C591" s="5">
        <v>43772</v>
      </c>
      <c r="D591" s="4" t="s">
        <v>65</v>
      </c>
      <c r="E591" s="3" t="s">
        <v>171</v>
      </c>
      <c r="F591" s="4" t="s">
        <v>41</v>
      </c>
      <c r="G591" s="11">
        <f>(C591-VLOOKUP(E591,Riders!$A$2:$E$7778,4,FALSE))/365</f>
        <v>21.052054794520547</v>
      </c>
      <c r="H591" s="4">
        <v>15</v>
      </c>
      <c r="I591" s="4">
        <v>4.9000000000000004</v>
      </c>
      <c r="J591" s="43">
        <v>4.9869862543427228</v>
      </c>
      <c r="K591" s="43">
        <f t="shared" si="25"/>
        <v>8.6986254342722447E-2</v>
      </c>
      <c r="L591" s="43">
        <v>9.8869862543427232</v>
      </c>
      <c r="M591" s="4">
        <v>72.822999999999993</v>
      </c>
    </row>
    <row r="592" spans="1:13">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 t="shared" si="25"/>
        <v>6.8051201714968812E-2</v>
      </c>
      <c r="L592" s="43">
        <v>9.8940512017149693</v>
      </c>
      <c r="M592" s="4">
        <v>72.771000000000001</v>
      </c>
    </row>
    <row r="593" spans="1:13">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 t="shared" si="25"/>
        <v>2.9948751859816269E-3</v>
      </c>
      <c r="L593" s="43">
        <v>9.918994875185982</v>
      </c>
      <c r="M593" s="4">
        <v>72.587999999999994</v>
      </c>
    </row>
    <row r="594" spans="1:13">
      <c r="A594" s="4" t="s">
        <v>232</v>
      </c>
      <c r="B594" s="4">
        <v>2019</v>
      </c>
      <c r="C594" s="5">
        <v>43772</v>
      </c>
      <c r="D594" s="4" t="s">
        <v>65</v>
      </c>
      <c r="E594" s="4" t="s">
        <v>92</v>
      </c>
      <c r="F594" s="4" t="s">
        <v>909</v>
      </c>
      <c r="G594" s="11">
        <f>(C594-VLOOKUP(E594,Riders!$A$2:$E$7778,4,FALSE))/365</f>
        <v>23.953424657534246</v>
      </c>
      <c r="H594" s="4">
        <v>18</v>
      </c>
      <c r="I594" s="4">
        <v>4.891</v>
      </c>
      <c r="J594" s="43">
        <v>5.0330534244876013</v>
      </c>
      <c r="K594" s="43">
        <f t="shared" si="25"/>
        <v>0.14205342448760128</v>
      </c>
      <c r="L594" s="43">
        <v>9.9240534244876013</v>
      </c>
      <c r="M594" s="4">
        <v>72.551000000000002</v>
      </c>
    </row>
    <row r="595" spans="1:13">
      <c r="A595" s="4" t="s">
        <v>232</v>
      </c>
      <c r="B595" s="4">
        <v>2019</v>
      </c>
      <c r="C595" s="5">
        <v>43772</v>
      </c>
      <c r="D595" s="4" t="s">
        <v>65</v>
      </c>
      <c r="E595" s="4" t="s">
        <v>170</v>
      </c>
      <c r="F595" s="4" t="s">
        <v>81</v>
      </c>
      <c r="G595" s="11">
        <f>(C595-VLOOKUP(E595,Riders!$A$2:$E$7778,4,FALSE))/365</f>
        <v>29.356164383561644</v>
      </c>
      <c r="H595" s="4">
        <v>19</v>
      </c>
      <c r="I595" s="4">
        <v>4.9059999999999997</v>
      </c>
      <c r="J595" s="43">
        <v>5.0709974780367491</v>
      </c>
      <c r="K595" s="43">
        <f t="shared" si="25"/>
        <v>0.16499747803674936</v>
      </c>
      <c r="L595" s="43">
        <v>9.9769974780367487</v>
      </c>
      <c r="M595" s="4">
        <v>72.165999999999997</v>
      </c>
    </row>
    <row r="596" spans="1:13">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 t="shared" si="25"/>
        <v>0.13395092841877165</v>
      </c>
      <c r="L596" s="43">
        <v>9.9919509284187722</v>
      </c>
      <c r="M596" s="4">
        <v>72.058000000000007</v>
      </c>
    </row>
    <row r="597" spans="1:13">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 t="shared" si="25"/>
        <v>0.12799777422271674</v>
      </c>
      <c r="L597" s="43">
        <v>10.015997774222717</v>
      </c>
      <c r="M597" s="4">
        <v>71.885000000000005</v>
      </c>
    </row>
    <row r="598" spans="1:13">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 t="shared" si="25"/>
        <v>0.14394609344545195</v>
      </c>
      <c r="L598" s="43">
        <v>10.023946093445453</v>
      </c>
      <c r="M598" s="4">
        <v>71.828000000000003</v>
      </c>
    </row>
    <row r="599" spans="1:13">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 t="shared" si="25"/>
        <v>6.1962197875720548E-2</v>
      </c>
      <c r="L599" s="43">
        <v>10.035962197875721</v>
      </c>
      <c r="M599" s="4">
        <v>71.742000000000004</v>
      </c>
    </row>
    <row r="600" spans="1:13">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 t="shared" si="25"/>
        <v>9.6006368804031794E-2</v>
      </c>
      <c r="L600" s="43">
        <v>10.056006368804033</v>
      </c>
      <c r="M600" s="4">
        <v>71.599000000000004</v>
      </c>
    </row>
    <row r="601" spans="1:13">
      <c r="A601" s="4" t="s">
        <v>232</v>
      </c>
      <c r="B601" s="4">
        <v>2019</v>
      </c>
      <c r="C601" s="5">
        <v>43772</v>
      </c>
      <c r="D601" s="4" t="s">
        <v>65</v>
      </c>
      <c r="E601" s="4" t="s">
        <v>879</v>
      </c>
      <c r="F601" s="4" t="s">
        <v>880</v>
      </c>
      <c r="G601" s="11">
        <f>(C601-VLOOKUP(E601,Riders!$A$2:$E$7778,4,FALSE))/365</f>
        <v>20.82191780821918</v>
      </c>
      <c r="H601" s="4">
        <v>25</v>
      </c>
      <c r="I601" s="4">
        <v>5.0199999999999996</v>
      </c>
      <c r="J601" s="43">
        <v>5.1209879012380473</v>
      </c>
      <c r="K601" s="43">
        <f t="shared" si="25"/>
        <v>0.10098790123804768</v>
      </c>
      <c r="L601" s="43">
        <v>10.140987901238047</v>
      </c>
      <c r="M601" s="4">
        <v>70.998999999999995</v>
      </c>
    </row>
    <row r="602" spans="1:13">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 t="shared" si="25"/>
        <v>0.16499043082430376</v>
      </c>
      <c r="L602" s="43">
        <v>10.146990430824303</v>
      </c>
      <c r="M602" s="4">
        <v>70.956999999999994</v>
      </c>
    </row>
    <row r="603" spans="1:13">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 t="shared" si="25"/>
        <v>0.12798775041469845</v>
      </c>
      <c r="L603" s="43">
        <v>10.207987750414699</v>
      </c>
      <c r="M603" s="4">
        <v>70.533000000000001</v>
      </c>
    </row>
    <row r="604" spans="1:13">
      <c r="A604" s="4" t="s">
        <v>232</v>
      </c>
      <c r="B604" s="4">
        <v>2019</v>
      </c>
      <c r="C604" s="5">
        <v>43772</v>
      </c>
      <c r="D604" s="4" t="s">
        <v>65</v>
      </c>
      <c r="E604" s="4" t="s">
        <v>186</v>
      </c>
      <c r="F604" s="4" t="s">
        <v>1013</v>
      </c>
      <c r="G604" s="11">
        <f>(C604-VLOOKUP(E604,Riders!$A$2:$E$7778,4,FALSE))/365</f>
        <v>24.493150684931507</v>
      </c>
      <c r="H604" s="4">
        <v>28</v>
      </c>
      <c r="I604" s="4">
        <v>5.0490000000000004</v>
      </c>
      <c r="J604" s="43">
        <v>5.1640556895231056</v>
      </c>
      <c r="K604" s="43">
        <f t="shared" si="25"/>
        <v>0.11505568952310519</v>
      </c>
      <c r="L604" s="43">
        <v>10.213055689523106</v>
      </c>
      <c r="M604" s="4">
        <v>70.498000000000005</v>
      </c>
    </row>
    <row r="605" spans="1:13">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 t="shared" si="25"/>
        <v>6.9029768749203413E-2</v>
      </c>
      <c r="L605" s="43">
        <v>10.221029768749203</v>
      </c>
      <c r="M605" s="4">
        <v>70.442999999999998</v>
      </c>
    </row>
    <row r="606" spans="1:13">
      <c r="A606" s="4" t="s">
        <v>232</v>
      </c>
      <c r="B606" s="4">
        <v>2019</v>
      </c>
      <c r="C606" s="5">
        <v>43772</v>
      </c>
      <c r="D606" s="4" t="s">
        <v>65</v>
      </c>
      <c r="E606" s="4" t="s">
        <v>922</v>
      </c>
      <c r="F606" s="4" t="s">
        <v>57</v>
      </c>
      <c r="G606" s="11">
        <f>(C606-VLOOKUP(E606,Riders!$A$2:$E$7778,4,FALSE))/365</f>
        <v>21.328767123287673</v>
      </c>
      <c r="H606" s="4">
        <v>30</v>
      </c>
      <c r="I606" s="4">
        <v>5.0739999999999998</v>
      </c>
      <c r="J606" s="43">
        <v>5.2240719720807824</v>
      </c>
      <c r="K606" s="43">
        <f t="shared" si="25"/>
        <v>0.1500719720807826</v>
      </c>
      <c r="L606" s="43">
        <v>10.298071972080782</v>
      </c>
      <c r="M606" s="4">
        <v>69.915999999999997</v>
      </c>
    </row>
    <row r="607" spans="1:13">
      <c r="A607" s="1" t="s">
        <v>280</v>
      </c>
      <c r="B607" s="1">
        <v>2019</v>
      </c>
      <c r="C607" s="2">
        <v>43526</v>
      </c>
      <c r="D607" s="1" t="s">
        <v>19</v>
      </c>
      <c r="E607" s="1" t="s">
        <v>21</v>
      </c>
      <c r="F607" s="1" t="s">
        <v>22</v>
      </c>
      <c r="G607" s="11">
        <f>(C607-VLOOKUP(E607,Riders!$A$2:$E$7778,4,FALSE))/365</f>
        <v>25.978082191780821</v>
      </c>
      <c r="H607" s="1">
        <v>1</v>
      </c>
      <c r="I607" s="1">
        <v>4.742</v>
      </c>
      <c r="J607" s="39">
        <f t="shared" ref="J607:J624" si="26">L607-I607</f>
        <v>4.8300496151238397</v>
      </c>
      <c r="K607" s="43">
        <f t="shared" si="25"/>
        <v>8.8049615123839686E-2</v>
      </c>
      <c r="L607" s="39">
        <f t="shared" ref="L607:L638" si="27">720/M607</f>
        <v>9.5720496151238397</v>
      </c>
      <c r="M607" s="1">
        <v>75.218999999999994</v>
      </c>
    </row>
    <row r="608" spans="1:13">
      <c r="A608" s="1" t="s">
        <v>280</v>
      </c>
      <c r="B608" s="1">
        <v>2019</v>
      </c>
      <c r="C608" s="2">
        <v>43526</v>
      </c>
      <c r="D608" s="1" t="s">
        <v>19</v>
      </c>
      <c r="E608" s="1" t="s">
        <v>91</v>
      </c>
      <c r="F608" s="1" t="s">
        <v>22</v>
      </c>
      <c r="G608" s="11">
        <f>(C608-VLOOKUP(E608,Riders!$A$2:$E$7778,4,FALSE))/365</f>
        <v>21.980821917808218</v>
      </c>
      <c r="H608" s="1">
        <v>2</v>
      </c>
      <c r="I608" s="1">
        <v>4.7530000000000001</v>
      </c>
      <c r="J608" s="39">
        <f t="shared" si="26"/>
        <v>4.8310266222961733</v>
      </c>
      <c r="K608" s="43">
        <f t="shared" si="25"/>
        <v>7.8026622296173187E-2</v>
      </c>
      <c r="L608" s="39">
        <f t="shared" si="27"/>
        <v>9.5840266222961734</v>
      </c>
      <c r="M608" s="1">
        <v>75.125</v>
      </c>
    </row>
    <row r="609" spans="1:13">
      <c r="A609" s="1" t="s">
        <v>280</v>
      </c>
      <c r="B609" s="1">
        <v>2019</v>
      </c>
      <c r="C609" s="2">
        <v>43526</v>
      </c>
      <c r="D609" s="1" t="s">
        <v>19</v>
      </c>
      <c r="E609" s="1" t="s">
        <v>201</v>
      </c>
      <c r="F609" s="1" t="s">
        <v>45</v>
      </c>
      <c r="G609" s="11">
        <f>(C609-VLOOKUP(E609,Riders!$A$2:$E$7778,4,FALSE))/365</f>
        <v>23.632876712328766</v>
      </c>
      <c r="H609" s="1">
        <v>3</v>
      </c>
      <c r="I609" s="1">
        <v>4.75</v>
      </c>
      <c r="J609" s="39">
        <f t="shared" si="26"/>
        <v>4.8340266222961734</v>
      </c>
      <c r="K609" s="43">
        <f t="shared" si="25"/>
        <v>8.4026622296173414E-2</v>
      </c>
      <c r="L609" s="39">
        <f t="shared" si="27"/>
        <v>9.5840266222961734</v>
      </c>
      <c r="M609" s="1">
        <v>75.125</v>
      </c>
    </row>
    <row r="610" spans="1:13">
      <c r="A610" s="1" t="s">
        <v>280</v>
      </c>
      <c r="B610" s="1">
        <v>2019</v>
      </c>
      <c r="C610" s="2">
        <v>43526</v>
      </c>
      <c r="D610" s="1" t="s">
        <v>19</v>
      </c>
      <c r="E610" s="1" t="s">
        <v>98</v>
      </c>
      <c r="F610" s="1" t="s">
        <v>26</v>
      </c>
      <c r="G610" s="11">
        <f>(C610-VLOOKUP(E610,Riders!$A$2:$E$7778,4,FALSE))/365</f>
        <v>21.884931506849316</v>
      </c>
      <c r="H610" s="1">
        <v>4</v>
      </c>
      <c r="I610" s="1">
        <v>4.7990000000000004</v>
      </c>
      <c r="J610" s="39">
        <f t="shared" si="26"/>
        <v>4.8739988983529026</v>
      </c>
      <c r="K610" s="43">
        <f t="shared" si="25"/>
        <v>7.4998898352902188E-2</v>
      </c>
      <c r="L610" s="39">
        <f t="shared" si="27"/>
        <v>9.6729988983529029</v>
      </c>
      <c r="M610" s="1">
        <v>74.433999999999997</v>
      </c>
    </row>
    <row r="611" spans="1:13">
      <c r="A611" s="1" t="s">
        <v>280</v>
      </c>
      <c r="B611" s="1">
        <v>2019</v>
      </c>
      <c r="C611" s="2">
        <v>43526</v>
      </c>
      <c r="D611" s="1" t="s">
        <v>19</v>
      </c>
      <c r="E611" s="1" t="s">
        <v>105</v>
      </c>
      <c r="F611" s="1" t="s">
        <v>101</v>
      </c>
      <c r="G611" s="11">
        <f>(C611-VLOOKUP(E611,Riders!$A$2:$E$7778,4,FALSE))/365</f>
        <v>26.536986301369861</v>
      </c>
      <c r="H611" s="1">
        <v>5</v>
      </c>
      <c r="I611" s="1">
        <v>4.8179999999999996</v>
      </c>
      <c r="J611" s="39">
        <f t="shared" si="26"/>
        <v>4.8879894042949008</v>
      </c>
      <c r="K611" s="43">
        <f t="shared" si="25"/>
        <v>6.9989404294901192E-2</v>
      </c>
      <c r="L611" s="39">
        <f t="shared" si="27"/>
        <v>9.7059894042949004</v>
      </c>
      <c r="M611" s="1">
        <v>74.180999999999997</v>
      </c>
    </row>
    <row r="612" spans="1:13">
      <c r="A612" s="1" t="s">
        <v>280</v>
      </c>
      <c r="B612" s="1">
        <v>2019</v>
      </c>
      <c r="C612" s="2">
        <v>43526</v>
      </c>
      <c r="D612" s="1" t="s">
        <v>19</v>
      </c>
      <c r="E612" s="1" t="s">
        <v>196</v>
      </c>
      <c r="F612" s="1" t="s">
        <v>197</v>
      </c>
      <c r="G612" s="11">
        <f>(C612-VLOOKUP(E612,Riders!$A$2:$E$7778,4,FALSE))/365</f>
        <v>32.964383561643835</v>
      </c>
      <c r="H612" s="1">
        <v>6</v>
      </c>
      <c r="I612" s="1">
        <v>4.827</v>
      </c>
      <c r="J612" s="39">
        <f t="shared" si="26"/>
        <v>4.9029927025054718</v>
      </c>
      <c r="K612" s="43">
        <f t="shared" si="25"/>
        <v>7.5992702505471854E-2</v>
      </c>
      <c r="L612" s="39">
        <f t="shared" si="27"/>
        <v>9.7299927025054718</v>
      </c>
      <c r="M612" s="1">
        <v>73.998000000000005</v>
      </c>
    </row>
    <row r="613" spans="1:13">
      <c r="A613" s="1" t="s">
        <v>280</v>
      </c>
      <c r="B613" s="1">
        <v>2019</v>
      </c>
      <c r="C613" s="2">
        <v>43526</v>
      </c>
      <c r="D613" s="1" t="s">
        <v>19</v>
      </c>
      <c r="E613" s="1" t="s">
        <v>241</v>
      </c>
      <c r="F613" s="1" t="s">
        <v>101</v>
      </c>
      <c r="G613" s="11">
        <f>(C613-VLOOKUP(E613,Riders!$A$2:$E$7778,4,FALSE))/365</f>
        <v>26.010958904109589</v>
      </c>
      <c r="H613" s="1">
        <v>7</v>
      </c>
      <c r="I613" s="1">
        <v>4.7919999999999998</v>
      </c>
      <c r="J613" s="39">
        <f t="shared" si="26"/>
        <v>4.9410179114565747</v>
      </c>
      <c r="K613" s="43">
        <f t="shared" si="25"/>
        <v>0.14901791145657484</v>
      </c>
      <c r="L613" s="39">
        <f t="shared" si="27"/>
        <v>9.7330179114565745</v>
      </c>
      <c r="M613" s="1">
        <v>73.974999999999994</v>
      </c>
    </row>
    <row r="614" spans="1:13">
      <c r="A614" s="1" t="s">
        <v>280</v>
      </c>
      <c r="B614" s="1">
        <v>2019</v>
      </c>
      <c r="C614" s="2">
        <v>43526</v>
      </c>
      <c r="D614" s="1" t="s">
        <v>19</v>
      </c>
      <c r="E614" s="1" t="s">
        <v>127</v>
      </c>
      <c r="F614" s="1" t="s">
        <v>103</v>
      </c>
      <c r="G614" s="11">
        <f>(C614-VLOOKUP(E614,Riders!$A$2:$E$7778,4,FALSE))/365</f>
        <v>20.452054794520549</v>
      </c>
      <c r="H614" s="1">
        <v>8</v>
      </c>
      <c r="I614" s="1">
        <v>4.7949999999999999</v>
      </c>
      <c r="J614" s="39">
        <f t="shared" si="26"/>
        <v>4.955944622760331</v>
      </c>
      <c r="K614" s="43">
        <f t="shared" si="25"/>
        <v>0.16094462276033106</v>
      </c>
      <c r="L614" s="39">
        <f t="shared" si="27"/>
        <v>9.7509446227603309</v>
      </c>
      <c r="M614" s="1">
        <v>73.838999999999999</v>
      </c>
    </row>
    <row r="615" spans="1:13">
      <c r="A615" s="1" t="s">
        <v>280</v>
      </c>
      <c r="B615" s="1">
        <v>2019</v>
      </c>
      <c r="C615" s="2">
        <v>43526</v>
      </c>
      <c r="D615" s="1" t="s">
        <v>19</v>
      </c>
      <c r="E615" s="3" t="s">
        <v>96</v>
      </c>
      <c r="F615" s="1" t="s">
        <v>28</v>
      </c>
      <c r="G615" s="11">
        <f>(C615-VLOOKUP(E615,Riders!$A$2:$E$7778,4,FALSE))/365</f>
        <v>27.098630136986301</v>
      </c>
      <c r="H615" s="1">
        <v>9</v>
      </c>
      <c r="I615" s="1">
        <v>4.84</v>
      </c>
      <c r="J615" s="39">
        <f t="shared" si="26"/>
        <v>4.9179486623478716</v>
      </c>
      <c r="K615" s="43">
        <f t="shared" si="25"/>
        <v>7.7948662347871789E-2</v>
      </c>
      <c r="L615" s="39">
        <f t="shared" si="27"/>
        <v>9.7579486623478715</v>
      </c>
      <c r="M615" s="1">
        <v>73.786000000000001</v>
      </c>
    </row>
    <row r="616" spans="1:13">
      <c r="A616" s="1" t="s">
        <v>280</v>
      </c>
      <c r="B616" s="1">
        <v>2019</v>
      </c>
      <c r="C616" s="2">
        <v>43526</v>
      </c>
      <c r="D616" s="1" t="s">
        <v>19</v>
      </c>
      <c r="E616" s="1" t="s">
        <v>124</v>
      </c>
      <c r="F616" s="1" t="s">
        <v>112</v>
      </c>
      <c r="G616" s="11">
        <f>(C616-VLOOKUP(E616,Riders!$A$2:$E$7778,4,FALSE))/365</f>
        <v>22.057534246575344</v>
      </c>
      <c r="H616" s="1">
        <v>10</v>
      </c>
      <c r="I616" s="1">
        <v>4.8479999999999999</v>
      </c>
      <c r="J616" s="39">
        <f t="shared" si="26"/>
        <v>4.9189497273393199</v>
      </c>
      <c r="K616" s="43">
        <f t="shared" si="25"/>
        <v>7.0949727339320035E-2</v>
      </c>
      <c r="L616" s="39">
        <f t="shared" si="27"/>
        <v>9.7669497273393198</v>
      </c>
      <c r="M616" s="1">
        <v>73.718000000000004</v>
      </c>
    </row>
    <row r="617" spans="1:13">
      <c r="A617" s="1" t="s">
        <v>280</v>
      </c>
      <c r="B617" s="1">
        <v>2019</v>
      </c>
      <c r="C617" s="2">
        <v>43526</v>
      </c>
      <c r="D617" s="1" t="s">
        <v>19</v>
      </c>
      <c r="E617" s="1" t="s">
        <v>111</v>
      </c>
      <c r="F617" s="1" t="s">
        <v>112</v>
      </c>
      <c r="G617" s="11">
        <f>(C617-VLOOKUP(E617,Riders!$A$2:$E$7778,4,FALSE))/365</f>
        <v>21.87123287671233</v>
      </c>
      <c r="H617" s="1">
        <v>11</v>
      </c>
      <c r="I617" s="1">
        <v>4.8600000000000003</v>
      </c>
      <c r="J617" s="39">
        <f t="shared" si="26"/>
        <v>4.9230074595431885</v>
      </c>
      <c r="K617" s="43">
        <f t="shared" si="25"/>
        <v>6.3007459543188205E-2</v>
      </c>
      <c r="L617" s="39">
        <f t="shared" si="27"/>
        <v>9.7830074595431888</v>
      </c>
      <c r="M617" s="1">
        <v>73.596999999999994</v>
      </c>
    </row>
    <row r="618" spans="1:13">
      <c r="A618" s="1" t="s">
        <v>280</v>
      </c>
      <c r="B618" s="1">
        <v>2019</v>
      </c>
      <c r="C618" s="2">
        <v>43526</v>
      </c>
      <c r="D618" s="1" t="s">
        <v>19</v>
      </c>
      <c r="E618" t="s">
        <v>107</v>
      </c>
      <c r="F618" s="1" t="s">
        <v>108</v>
      </c>
      <c r="G618" s="11">
        <f>(C618-VLOOKUP(E618,Riders!$A$2:$E$7778,4,FALSE))/365</f>
        <v>25.383561643835616</v>
      </c>
      <c r="H618" s="1">
        <v>12</v>
      </c>
      <c r="I618" s="1">
        <v>4.8470000000000004</v>
      </c>
      <c r="J618" s="39">
        <f t="shared" si="26"/>
        <v>4.9579896502887015</v>
      </c>
      <c r="K618" s="43">
        <f t="shared" si="25"/>
        <v>0.11098965028870111</v>
      </c>
      <c r="L618" s="39">
        <f t="shared" si="27"/>
        <v>9.804989650288702</v>
      </c>
      <c r="M618" s="1">
        <v>73.432000000000002</v>
      </c>
    </row>
    <row r="619" spans="1:13">
      <c r="A619" s="1" t="s">
        <v>280</v>
      </c>
      <c r="B619" s="1">
        <v>2019</v>
      </c>
      <c r="C619" s="2">
        <v>43526</v>
      </c>
      <c r="D619" s="1" t="s">
        <v>19</v>
      </c>
      <c r="E619" s="1" t="s">
        <v>311</v>
      </c>
      <c r="F619" s="1" t="s">
        <v>103</v>
      </c>
      <c r="G619" s="11">
        <f>(C619-VLOOKUP(E619,Riders!$A$2:$E$7778,4,FALSE))/365</f>
        <v>27.778082191780822</v>
      </c>
      <c r="H619" s="1">
        <v>13</v>
      </c>
      <c r="I619" s="1">
        <v>4.8070000000000004</v>
      </c>
      <c r="J619" s="39">
        <f t="shared" si="26"/>
        <v>5.0210098280098272</v>
      </c>
      <c r="K619" s="43">
        <f t="shared" si="25"/>
        <v>0.21400982800982682</v>
      </c>
      <c r="L619" s="39">
        <f t="shared" si="27"/>
        <v>9.8280098280098276</v>
      </c>
      <c r="M619" s="1">
        <v>73.260000000000005</v>
      </c>
    </row>
    <row r="620" spans="1:13">
      <c r="A620" s="1" t="s">
        <v>280</v>
      </c>
      <c r="B620" s="1">
        <v>2019</v>
      </c>
      <c r="C620" s="2">
        <v>43526</v>
      </c>
      <c r="D620" s="1" t="s">
        <v>19</v>
      </c>
      <c r="E620" s="1" t="s">
        <v>883</v>
      </c>
      <c r="F620" s="1" t="s">
        <v>26</v>
      </c>
      <c r="G620" s="11">
        <f>(C620-VLOOKUP(E620,Riders!$A$2:$E$7778,4,FALSE))/365</f>
        <v>31.106849315068494</v>
      </c>
      <c r="H620" s="1">
        <v>14</v>
      </c>
      <c r="I620" s="1">
        <v>4.8609999999999998</v>
      </c>
      <c r="J620" s="39">
        <f t="shared" si="26"/>
        <v>4.9780226570827297</v>
      </c>
      <c r="K620" s="43">
        <f t="shared" si="25"/>
        <v>0.11702265708272996</v>
      </c>
      <c r="L620" s="39">
        <f t="shared" si="27"/>
        <v>9.8390226570827295</v>
      </c>
      <c r="M620" s="1">
        <v>73.177999999999997</v>
      </c>
    </row>
    <row r="621" spans="1:13">
      <c r="A621" s="1" t="s">
        <v>280</v>
      </c>
      <c r="B621" s="1">
        <v>2019</v>
      </c>
      <c r="C621" s="2">
        <v>43526</v>
      </c>
      <c r="D621" s="1" t="s">
        <v>19</v>
      </c>
      <c r="E621" s="3" t="s">
        <v>199</v>
      </c>
      <c r="F621" s="1" t="s">
        <v>22</v>
      </c>
      <c r="G621" s="11">
        <f>(C621-VLOOKUP(E621,Riders!$A$2:$E$7778,4,FALSE))/365</f>
        <v>26.232876712328768</v>
      </c>
      <c r="H621" s="1">
        <v>15</v>
      </c>
      <c r="I621" s="1">
        <v>4.8680000000000003</v>
      </c>
      <c r="J621" s="39">
        <f t="shared" si="26"/>
        <v>4.9839471278837468</v>
      </c>
      <c r="K621" s="43">
        <f t="shared" si="25"/>
        <v>0.1159471278837465</v>
      </c>
      <c r="L621" s="39">
        <f t="shared" si="27"/>
        <v>9.8519471278837472</v>
      </c>
      <c r="M621" s="1">
        <v>73.081999999999994</v>
      </c>
    </row>
    <row r="622" spans="1:13">
      <c r="A622" s="1" t="s">
        <v>280</v>
      </c>
      <c r="B622" s="1">
        <v>2019</v>
      </c>
      <c r="C622" s="2">
        <v>43526</v>
      </c>
      <c r="D622" s="1" t="s">
        <v>19</v>
      </c>
      <c r="E622" s="1" t="s">
        <v>170</v>
      </c>
      <c r="F622" s="1" t="s">
        <v>81</v>
      </c>
      <c r="G622" s="11">
        <f>(C622-VLOOKUP(E622,Riders!$A$2:$E$7778,4,FALSE))/365</f>
        <v>28.682191780821917</v>
      </c>
      <c r="H622" s="1">
        <v>16</v>
      </c>
      <c r="I622" s="1">
        <v>4.8730000000000002</v>
      </c>
      <c r="J622" s="39">
        <f t="shared" si="26"/>
        <v>4.9809696442990683</v>
      </c>
      <c r="K622" s="43">
        <f t="shared" ref="K622:K685" si="28">J622-I622</f>
        <v>0.10796964429906808</v>
      </c>
      <c r="L622" s="39">
        <f t="shared" si="27"/>
        <v>9.8539696442990685</v>
      </c>
      <c r="M622" s="1">
        <v>73.066999999999993</v>
      </c>
    </row>
    <row r="623" spans="1:13">
      <c r="A623" s="1" t="s">
        <v>280</v>
      </c>
      <c r="B623" s="1">
        <v>2019</v>
      </c>
      <c r="C623" s="2">
        <v>43526</v>
      </c>
      <c r="D623" s="1" t="s">
        <v>19</v>
      </c>
      <c r="E623" s="1" t="s">
        <v>212</v>
      </c>
      <c r="F623" s="1" t="s">
        <v>41</v>
      </c>
      <c r="G623" s="11">
        <f>(C623-VLOOKUP(E623,Riders!$A$2:$E$7778,4,FALSE))/365</f>
        <v>27.780821917808218</v>
      </c>
      <c r="H623" s="1">
        <v>17</v>
      </c>
      <c r="I623" s="1">
        <v>4.9080000000000004</v>
      </c>
      <c r="J623" s="39">
        <f t="shared" si="26"/>
        <v>4.9700337225095703</v>
      </c>
      <c r="K623" s="43">
        <f t="shared" si="28"/>
        <v>6.2033722509569955E-2</v>
      </c>
      <c r="L623" s="39">
        <f t="shared" si="27"/>
        <v>9.8780337225095707</v>
      </c>
      <c r="M623" s="1">
        <v>72.888999999999996</v>
      </c>
    </row>
    <row r="624" spans="1:13">
      <c r="A624" s="1" t="s">
        <v>280</v>
      </c>
      <c r="B624" s="1">
        <v>2019</v>
      </c>
      <c r="C624" s="2">
        <v>43526</v>
      </c>
      <c r="D624" s="1" t="s">
        <v>19</v>
      </c>
      <c r="E624" s="1" t="s">
        <v>128</v>
      </c>
      <c r="F624" s="1" t="s">
        <v>34</v>
      </c>
      <c r="G624" s="11">
        <f>(C624-VLOOKUP(E624,Riders!$A$2:$E$7778,4,FALSE))/365</f>
        <v>27.646575342465752</v>
      </c>
      <c r="H624" s="1">
        <v>18</v>
      </c>
      <c r="I624" s="1">
        <v>4.9109999999999996</v>
      </c>
      <c r="J624" s="39">
        <f t="shared" si="26"/>
        <v>4.9690669648983192</v>
      </c>
      <c r="K624" s="43">
        <f t="shared" si="28"/>
        <v>5.806696489831964E-2</v>
      </c>
      <c r="L624" s="39">
        <f t="shared" si="27"/>
        <v>9.8800669648983188</v>
      </c>
      <c r="M624" s="1">
        <v>72.873999999999995</v>
      </c>
    </row>
    <row r="625" spans="1:13">
      <c r="A625" s="1" t="s">
        <v>280</v>
      </c>
      <c r="B625" s="1">
        <v>2019</v>
      </c>
      <c r="C625" s="2">
        <v>43526</v>
      </c>
      <c r="D625" s="1" t="s">
        <v>19</v>
      </c>
      <c r="E625" s="1" t="s">
        <v>182</v>
      </c>
      <c r="F625" s="1" t="s">
        <v>32</v>
      </c>
      <c r="G625" s="11">
        <f>(C625-VLOOKUP(E625,Riders!$A$2:$E$7778,4,FALSE))/365</f>
        <v>27.67945205479452</v>
      </c>
      <c r="H625" s="1">
        <v>19</v>
      </c>
      <c r="I625" s="1"/>
      <c r="J625" s="39"/>
      <c r="K625" s="43">
        <f t="shared" si="28"/>
        <v>0</v>
      </c>
      <c r="L625" s="39">
        <f t="shared" si="27"/>
        <v>9.8840002745555626</v>
      </c>
      <c r="M625" s="1">
        <v>72.844999999999999</v>
      </c>
    </row>
    <row r="626" spans="1:13">
      <c r="A626" s="1" t="s">
        <v>280</v>
      </c>
      <c r="B626" s="1">
        <v>2019</v>
      </c>
      <c r="C626" s="2">
        <v>43526</v>
      </c>
      <c r="D626" s="1" t="s">
        <v>19</v>
      </c>
      <c r="E626" s="1" t="s">
        <v>917</v>
      </c>
      <c r="F626" s="1" t="s">
        <v>34</v>
      </c>
      <c r="G626" s="11">
        <f>(C626-VLOOKUP(E626,Riders!$A$2:$E$7778,4,FALSE))/365</f>
        <v>28.049315068493151</v>
      </c>
      <c r="H626" s="1">
        <v>20</v>
      </c>
      <c r="I626" s="1">
        <v>4.8959999999999999</v>
      </c>
      <c r="J626" s="39">
        <f t="shared" ref="J626:J643" si="29">L626-I626</f>
        <v>5.0059432563640618</v>
      </c>
      <c r="K626" s="43">
        <f t="shared" si="28"/>
        <v>0.10994325636406188</v>
      </c>
      <c r="L626" s="39">
        <f t="shared" si="27"/>
        <v>9.9019432563640617</v>
      </c>
      <c r="M626" s="1">
        <v>72.712999999999994</v>
      </c>
    </row>
    <row r="627" spans="1:13">
      <c r="A627" s="1" t="s">
        <v>280</v>
      </c>
      <c r="B627" s="1">
        <v>2019</v>
      </c>
      <c r="C627" s="2">
        <v>43526</v>
      </c>
      <c r="D627" s="1" t="s">
        <v>19</v>
      </c>
      <c r="E627" s="1" t="s">
        <v>256</v>
      </c>
      <c r="F627" s="1" t="s">
        <v>30</v>
      </c>
      <c r="G627" s="11">
        <f>(C627-VLOOKUP(E627,Riders!$A$2:$E$7778,4,FALSE))/365</f>
        <v>29.17808219178082</v>
      </c>
      <c r="H627" s="1">
        <v>21</v>
      </c>
      <c r="I627" s="1">
        <v>4.8819999999999997</v>
      </c>
      <c r="J627" s="39">
        <f t="shared" si="29"/>
        <v>5.0339895331221598</v>
      </c>
      <c r="K627" s="43">
        <f t="shared" si="28"/>
        <v>0.15198953312216013</v>
      </c>
      <c r="L627" s="39">
        <f t="shared" si="27"/>
        <v>9.9159895331221595</v>
      </c>
      <c r="M627" s="1">
        <v>72.61</v>
      </c>
    </row>
    <row r="628" spans="1:13">
      <c r="A628" s="1" t="s">
        <v>280</v>
      </c>
      <c r="B628" s="1">
        <v>2019</v>
      </c>
      <c r="C628" s="2">
        <v>43526</v>
      </c>
      <c r="D628" s="1" t="s">
        <v>19</v>
      </c>
      <c r="E628" s="3" t="s">
        <v>27</v>
      </c>
      <c r="F628" s="1" t="s">
        <v>28</v>
      </c>
      <c r="G628" s="11">
        <f>(C628-VLOOKUP(E628,Riders!$A$2:$E$7778,4,FALSE))/365</f>
        <v>23.202739726027396</v>
      </c>
      <c r="H628" s="1">
        <v>22</v>
      </c>
      <c r="I628" s="1">
        <v>4.9189999999999996</v>
      </c>
      <c r="J628" s="39">
        <f t="shared" si="29"/>
        <v>4.9979455807611268</v>
      </c>
      <c r="K628" s="43">
        <f t="shared" si="28"/>
        <v>7.8945580761127232E-2</v>
      </c>
      <c r="L628" s="39">
        <f t="shared" si="27"/>
        <v>9.9169455807611264</v>
      </c>
      <c r="M628" s="1">
        <v>72.602999999999994</v>
      </c>
    </row>
    <row r="629" spans="1:13">
      <c r="A629" s="1" t="s">
        <v>280</v>
      </c>
      <c r="B629" s="1">
        <v>2019</v>
      </c>
      <c r="C629" s="2">
        <v>43526</v>
      </c>
      <c r="D629" s="1" t="s">
        <v>19</v>
      </c>
      <c r="E629" s="1" t="s">
        <v>238</v>
      </c>
      <c r="F629" s="1" t="s">
        <v>197</v>
      </c>
      <c r="G629" s="11">
        <f>(C629-VLOOKUP(E629,Riders!$A$2:$E$7778,4,FALSE))/365</f>
        <v>31.457534246575342</v>
      </c>
      <c r="H629" s="1">
        <v>23</v>
      </c>
      <c r="I629" s="1">
        <v>4.883</v>
      </c>
      <c r="J629" s="39">
        <f t="shared" si="29"/>
        <v>5.0369515024593214</v>
      </c>
      <c r="K629" s="43">
        <f t="shared" si="28"/>
        <v>0.15395150245932143</v>
      </c>
      <c r="L629" s="39">
        <f t="shared" si="27"/>
        <v>9.9199515024593214</v>
      </c>
      <c r="M629" s="1">
        <v>72.581000000000003</v>
      </c>
    </row>
    <row r="630" spans="1:13">
      <c r="A630" s="1" t="s">
        <v>280</v>
      </c>
      <c r="B630" s="1">
        <v>2019</v>
      </c>
      <c r="C630" s="2">
        <v>43526</v>
      </c>
      <c r="D630" s="1" t="s">
        <v>19</v>
      </c>
      <c r="E630" s="1" t="s">
        <v>200</v>
      </c>
      <c r="F630" s="1" t="s">
        <v>38</v>
      </c>
      <c r="G630" s="11">
        <f>(C630-VLOOKUP(E630,Riders!$A$2:$E$7778,4,FALSE))/365</f>
        <v>24.336986301369862</v>
      </c>
      <c r="H630" s="1">
        <v>24</v>
      </c>
      <c r="I630" s="1">
        <v>4.9059999999999997</v>
      </c>
      <c r="J630" s="39">
        <f t="shared" si="29"/>
        <v>5.0420490770421127</v>
      </c>
      <c r="K630" s="43">
        <f t="shared" si="28"/>
        <v>0.136049077042113</v>
      </c>
      <c r="L630" s="39">
        <f t="shared" si="27"/>
        <v>9.9480490770421124</v>
      </c>
      <c r="M630" s="1">
        <v>72.376000000000005</v>
      </c>
    </row>
    <row r="631" spans="1:13">
      <c r="A631" s="1" t="s">
        <v>280</v>
      </c>
      <c r="B631" s="1">
        <v>2019</v>
      </c>
      <c r="C631" s="2">
        <v>43526</v>
      </c>
      <c r="D631" s="1" t="s">
        <v>19</v>
      </c>
      <c r="E631" s="1" t="s">
        <v>194</v>
      </c>
      <c r="F631" s="1" t="s">
        <v>30</v>
      </c>
      <c r="G631" s="11">
        <f>(C631-VLOOKUP(E631,Riders!$A$2:$E$7778,4,FALSE))/365</f>
        <v>29.967123287671232</v>
      </c>
      <c r="H631" s="1">
        <v>25</v>
      </c>
      <c r="I631" s="1">
        <v>4.9459999999999997</v>
      </c>
      <c r="J631" s="39">
        <f t="shared" si="29"/>
        <v>5.0060367119576501</v>
      </c>
      <c r="K631" s="43">
        <f t="shared" si="28"/>
        <v>6.0036711957650368E-2</v>
      </c>
      <c r="L631" s="39">
        <f t="shared" si="27"/>
        <v>9.9520367119576498</v>
      </c>
      <c r="M631" s="1">
        <v>72.346999999999994</v>
      </c>
    </row>
    <row r="632" spans="1:13">
      <c r="A632" s="1" t="s">
        <v>280</v>
      </c>
      <c r="B632" s="1">
        <v>2019</v>
      </c>
      <c r="C632" s="2">
        <v>43526</v>
      </c>
      <c r="D632" s="1" t="s">
        <v>19</v>
      </c>
      <c r="E632" s="1" t="s">
        <v>173</v>
      </c>
      <c r="F632" s="1" t="s">
        <v>36</v>
      </c>
      <c r="G632" s="11">
        <f>(C632-VLOOKUP(E632,Riders!$A$2:$E$7778,4,FALSE))/365</f>
        <v>28.81095890410959</v>
      </c>
      <c r="H632" s="1">
        <v>26</v>
      </c>
      <c r="I632" s="1">
        <v>4.9619999999999997</v>
      </c>
      <c r="J632" s="39">
        <f t="shared" si="29"/>
        <v>5.0079516734286944</v>
      </c>
      <c r="K632" s="43">
        <f t="shared" si="28"/>
        <v>4.5951673428694662E-2</v>
      </c>
      <c r="L632" s="39">
        <f t="shared" si="27"/>
        <v>9.9699516734286941</v>
      </c>
      <c r="M632" s="1">
        <v>72.216999999999999</v>
      </c>
    </row>
    <row r="633" spans="1:13">
      <c r="A633" s="1" t="s">
        <v>280</v>
      </c>
      <c r="B633" s="1">
        <v>2019</v>
      </c>
      <c r="C633" s="2">
        <v>43526</v>
      </c>
      <c r="D633" s="1" t="s">
        <v>19</v>
      </c>
      <c r="E633" s="1" t="s">
        <v>142</v>
      </c>
      <c r="F633" s="1" t="s">
        <v>94</v>
      </c>
      <c r="G633" s="11">
        <f>(C633-VLOOKUP(E633,Riders!$A$2:$E$7778,4,FALSE))/365</f>
        <v>23.912328767123288</v>
      </c>
      <c r="H633" s="1">
        <v>27</v>
      </c>
      <c r="I633" s="1">
        <v>4.9029999999999996</v>
      </c>
      <c r="J633" s="39">
        <f t="shared" si="29"/>
        <v>5.0739974780367492</v>
      </c>
      <c r="K633" s="43">
        <f t="shared" si="28"/>
        <v>0.17099747803674958</v>
      </c>
      <c r="L633" s="39">
        <f t="shared" si="27"/>
        <v>9.9769974780367487</v>
      </c>
      <c r="M633" s="1">
        <v>72.165999999999997</v>
      </c>
    </row>
    <row r="634" spans="1:13">
      <c r="A634" s="1" t="s">
        <v>280</v>
      </c>
      <c r="B634" s="1">
        <v>2019</v>
      </c>
      <c r="C634" s="2">
        <v>43526</v>
      </c>
      <c r="D634" s="1" t="s">
        <v>19</v>
      </c>
      <c r="E634" s="1" t="s">
        <v>99</v>
      </c>
      <c r="F634" s="1" t="s">
        <v>43</v>
      </c>
      <c r="G634" s="11">
        <f>(C634-VLOOKUP(E634,Riders!$A$2:$E$7778,4,FALSE))/365</f>
        <v>20.356164383561644</v>
      </c>
      <c r="H634" s="1">
        <v>28</v>
      </c>
      <c r="I634" s="1">
        <v>4.95</v>
      </c>
      <c r="J634" s="39">
        <f t="shared" si="29"/>
        <v>5.0400099900099891</v>
      </c>
      <c r="K634" s="43">
        <f t="shared" si="28"/>
        <v>9.0009990009988883E-2</v>
      </c>
      <c r="L634" s="39">
        <f t="shared" si="27"/>
        <v>9.9900099900099892</v>
      </c>
      <c r="M634" s="1">
        <v>72.072000000000003</v>
      </c>
    </row>
    <row r="635" spans="1:13">
      <c r="A635" s="1" t="s">
        <v>280</v>
      </c>
      <c r="B635" s="1">
        <v>2019</v>
      </c>
      <c r="C635" s="2">
        <v>43526</v>
      </c>
      <c r="D635" s="1" t="s">
        <v>19</v>
      </c>
      <c r="E635" s="1" t="s">
        <v>214</v>
      </c>
      <c r="F635" s="1" t="s">
        <v>32</v>
      </c>
      <c r="G635" s="11">
        <f>(C635-VLOOKUP(E635,Riders!$A$2:$E$7778,4,FALSE))/365</f>
        <v>26.917808219178081</v>
      </c>
      <c r="H635" s="1">
        <v>29</v>
      </c>
      <c r="I635" s="1">
        <v>4.9450000000000003</v>
      </c>
      <c r="J635" s="39">
        <f t="shared" si="29"/>
        <v>5.0750400801603206</v>
      </c>
      <c r="K635" s="43">
        <f t="shared" si="28"/>
        <v>0.13004008016032031</v>
      </c>
      <c r="L635" s="39">
        <f t="shared" si="27"/>
        <v>10.020040080160321</v>
      </c>
      <c r="M635" s="1">
        <v>71.855999999999995</v>
      </c>
    </row>
    <row r="636" spans="1:13">
      <c r="A636" s="1" t="s">
        <v>280</v>
      </c>
      <c r="B636" s="1">
        <v>2019</v>
      </c>
      <c r="C636" s="2">
        <v>43526</v>
      </c>
      <c r="D636" s="1" t="s">
        <v>19</v>
      </c>
      <c r="E636" s="1" t="s">
        <v>195</v>
      </c>
      <c r="F636" s="1" t="s">
        <v>51</v>
      </c>
      <c r="G636" s="11">
        <f>(C636-VLOOKUP(E636,Riders!$A$2:$E$7778,4,FALSE))/365</f>
        <v>31.175342465753424</v>
      </c>
      <c r="H636" s="1">
        <v>30</v>
      </c>
      <c r="I636" s="1">
        <v>4.9480000000000004</v>
      </c>
      <c r="J636" s="39">
        <f t="shared" si="29"/>
        <v>5.0739927062164192</v>
      </c>
      <c r="K636" s="43">
        <f t="shared" si="28"/>
        <v>0.12599270621641878</v>
      </c>
      <c r="L636" s="39">
        <f t="shared" si="27"/>
        <v>10.02199270621642</v>
      </c>
      <c r="M636" s="1">
        <v>71.841999999999999</v>
      </c>
    </row>
    <row r="637" spans="1:13">
      <c r="A637" s="1" t="s">
        <v>280</v>
      </c>
      <c r="B637" s="1">
        <v>2019</v>
      </c>
      <c r="C637" s="2">
        <v>43526</v>
      </c>
      <c r="D637" s="1" t="s">
        <v>19</v>
      </c>
      <c r="E637" s="1" t="s">
        <v>92</v>
      </c>
      <c r="F637" s="1" t="s">
        <v>51</v>
      </c>
      <c r="G637" s="11">
        <f>(C637-VLOOKUP(E637,Riders!$A$2:$E$7778,4,FALSE))/365</f>
        <v>23.279452054794522</v>
      </c>
      <c r="H637" s="1">
        <v>31</v>
      </c>
      <c r="I637" s="1">
        <v>4.9690000000000003</v>
      </c>
      <c r="J637" s="39">
        <f t="shared" si="29"/>
        <v>5.1209688892625911</v>
      </c>
      <c r="K637" s="43">
        <f t="shared" si="28"/>
        <v>0.15196888926259078</v>
      </c>
      <c r="L637" s="39">
        <f t="shared" si="27"/>
        <v>10.089968889262591</v>
      </c>
      <c r="M637" s="1">
        <v>71.358000000000004</v>
      </c>
    </row>
    <row r="638" spans="1:13">
      <c r="A638" s="1" t="s">
        <v>280</v>
      </c>
      <c r="B638" s="1">
        <v>2019</v>
      </c>
      <c r="C638" s="2">
        <v>43526</v>
      </c>
      <c r="D638" s="1" t="s">
        <v>19</v>
      </c>
      <c r="E638" s="1" t="s">
        <v>61</v>
      </c>
      <c r="F638" s="1" t="s">
        <v>62</v>
      </c>
      <c r="G638" s="11">
        <f>(C638-VLOOKUP(E638,Riders!$A$2:$E$7778,4,FALSE))/365</f>
        <v>29.279452054794522</v>
      </c>
      <c r="H638" s="1">
        <v>32</v>
      </c>
      <c r="I638" s="1">
        <v>5.0510000000000002</v>
      </c>
      <c r="J638" s="39">
        <f t="shared" si="29"/>
        <v>5.1320113427431888</v>
      </c>
      <c r="K638" s="43">
        <f t="shared" si="28"/>
        <v>8.1011342743188663E-2</v>
      </c>
      <c r="L638" s="39">
        <f t="shared" si="27"/>
        <v>10.183011342743189</v>
      </c>
      <c r="M638" s="1">
        <v>70.706000000000003</v>
      </c>
    </row>
    <row r="639" spans="1:13">
      <c r="A639" s="1" t="s">
        <v>280</v>
      </c>
      <c r="B639" s="1">
        <v>2019</v>
      </c>
      <c r="C639" s="2">
        <v>43526</v>
      </c>
      <c r="D639" s="1" t="s">
        <v>19</v>
      </c>
      <c r="E639" s="1" t="s">
        <v>922</v>
      </c>
      <c r="F639" s="1" t="s">
        <v>57</v>
      </c>
      <c r="G639" s="11">
        <f>(C639-VLOOKUP(E639,Riders!$A$2:$E$7778,4,FALSE))/365</f>
        <v>20.654794520547945</v>
      </c>
      <c r="H639" s="1">
        <v>33</v>
      </c>
      <c r="I639" s="1">
        <v>5.032</v>
      </c>
      <c r="J639" s="39">
        <f t="shared" si="29"/>
        <v>5.1550454738391025</v>
      </c>
      <c r="K639" s="43">
        <f t="shared" si="28"/>
        <v>0.12304547383910247</v>
      </c>
      <c r="L639" s="39">
        <f t="shared" ref="L639:L670" si="30">720/M639</f>
        <v>10.187045473839103</v>
      </c>
      <c r="M639" s="1">
        <v>70.677999999999997</v>
      </c>
    </row>
    <row r="640" spans="1:13">
      <c r="A640" s="1" t="s">
        <v>280</v>
      </c>
      <c r="B640" s="1">
        <v>2019</v>
      </c>
      <c r="C640" s="2">
        <v>43526</v>
      </c>
      <c r="D640" s="1" t="s">
        <v>19</v>
      </c>
      <c r="E640" s="1" t="s">
        <v>50</v>
      </c>
      <c r="F640" s="1" t="s">
        <v>51</v>
      </c>
      <c r="G640" s="11">
        <f>(C640-VLOOKUP(E640,Riders!$A$2:$E$7778,4,FALSE))/365</f>
        <v>21.257534246575343</v>
      </c>
      <c r="H640" s="1">
        <v>34</v>
      </c>
      <c r="I640" s="1">
        <v>5.0590000000000002</v>
      </c>
      <c r="J640" s="39">
        <f t="shared" si="29"/>
        <v>5.1829664575598509</v>
      </c>
      <c r="K640" s="43">
        <f t="shared" si="28"/>
        <v>0.1239664575598507</v>
      </c>
      <c r="L640" s="39">
        <f t="shared" si="30"/>
        <v>10.241966457559851</v>
      </c>
      <c r="M640" s="1">
        <v>70.299000000000007</v>
      </c>
    </row>
    <row r="641" spans="1:13">
      <c r="A641" s="4" t="s">
        <v>225</v>
      </c>
      <c r="B641" s="4">
        <v>2019</v>
      </c>
      <c r="C641" s="5">
        <v>43492</v>
      </c>
      <c r="D641" s="4" t="s">
        <v>65</v>
      </c>
      <c r="E641" s="4" t="s">
        <v>311</v>
      </c>
      <c r="F641" s="4" t="s">
        <v>103</v>
      </c>
      <c r="G641" s="11">
        <f>(C641-VLOOKUP(E641,Riders!$A$2:$E$7778,4,FALSE))/365</f>
        <v>27.684931506849313</v>
      </c>
      <c r="H641" s="4">
        <v>1</v>
      </c>
      <c r="I641" s="4">
        <v>4.883</v>
      </c>
      <c r="J641" s="43">
        <f t="shared" si="29"/>
        <v>4.9439367254463074</v>
      </c>
      <c r="K641" s="43">
        <f t="shared" si="28"/>
        <v>6.0936725446307349E-2</v>
      </c>
      <c r="L641" s="43">
        <f t="shared" si="30"/>
        <v>9.8269367254463074</v>
      </c>
      <c r="M641" s="4">
        <v>73.268000000000001</v>
      </c>
    </row>
    <row r="642" spans="1:13">
      <c r="A642" s="4" t="s">
        <v>225</v>
      </c>
      <c r="B642" s="4">
        <v>2019</v>
      </c>
      <c r="C642" s="5">
        <v>43492</v>
      </c>
      <c r="D642" s="4" t="s">
        <v>65</v>
      </c>
      <c r="E642" s="4" t="s">
        <v>127</v>
      </c>
      <c r="F642" s="4" t="s">
        <v>103</v>
      </c>
      <c r="G642" s="11">
        <f>(C642-VLOOKUP(E642,Riders!$A$2:$E$7778,4,FALSE))/365</f>
        <v>20.358904109589041</v>
      </c>
      <c r="H642" s="4">
        <v>2</v>
      </c>
      <c r="I642" s="4">
        <v>4.8369999999999997</v>
      </c>
      <c r="J642" s="43">
        <f t="shared" si="29"/>
        <v>4.9899367254463076</v>
      </c>
      <c r="K642" s="43">
        <f t="shared" si="28"/>
        <v>0.15293672544630788</v>
      </c>
      <c r="L642" s="43">
        <f t="shared" si="30"/>
        <v>9.8269367254463074</v>
      </c>
      <c r="M642" s="4">
        <v>73.268000000000001</v>
      </c>
    </row>
    <row r="643" spans="1:13">
      <c r="A643" s="4" t="s">
        <v>225</v>
      </c>
      <c r="B643" s="4">
        <v>2019</v>
      </c>
      <c r="C643" s="5">
        <v>43492</v>
      </c>
      <c r="D643" s="4" t="s">
        <v>65</v>
      </c>
      <c r="E643" s="4" t="s">
        <v>883</v>
      </c>
      <c r="F643" s="4" t="s">
        <v>26</v>
      </c>
      <c r="G643" s="11">
        <f>(C643-VLOOKUP(E643,Riders!$A$2:$E$7778,4,FALSE))/365</f>
        <v>31.013698630136986</v>
      </c>
      <c r="H643" s="4">
        <v>3</v>
      </c>
      <c r="I643" s="4">
        <v>4.8609999999999998</v>
      </c>
      <c r="J643" s="43">
        <f t="shared" si="29"/>
        <v>4.9909471278837474</v>
      </c>
      <c r="K643" s="43">
        <f t="shared" si="28"/>
        <v>0.12994712788374763</v>
      </c>
      <c r="L643" s="43">
        <f t="shared" si="30"/>
        <v>9.8519471278837472</v>
      </c>
      <c r="M643" s="4">
        <v>73.081999999999994</v>
      </c>
    </row>
    <row r="644" spans="1:13">
      <c r="A644" s="4" t="s">
        <v>225</v>
      </c>
      <c r="B644" s="4">
        <v>2019</v>
      </c>
      <c r="C644" s="5">
        <v>43492</v>
      </c>
      <c r="D644" s="4" t="s">
        <v>65</v>
      </c>
      <c r="E644" s="4" t="s">
        <v>170</v>
      </c>
      <c r="F644" s="4" t="s">
        <v>81</v>
      </c>
      <c r="G644" s="11">
        <f>(C644-VLOOKUP(E644,Riders!$A$2:$E$7778,4,FALSE))/365</f>
        <v>28.589041095890412</v>
      </c>
      <c r="H644" s="4">
        <v>4</v>
      </c>
      <c r="I644" s="4"/>
      <c r="J644" s="43"/>
      <c r="K644" s="43">
        <f t="shared" si="28"/>
        <v>0</v>
      </c>
      <c r="L644" s="43">
        <f t="shared" si="30"/>
        <v>9.9229592469576477</v>
      </c>
      <c r="M644" s="4">
        <v>72.558999999999997</v>
      </c>
    </row>
    <row r="645" spans="1:13">
      <c r="A645" s="4" t="s">
        <v>225</v>
      </c>
      <c r="B645" s="4">
        <v>2019</v>
      </c>
      <c r="C645" s="5">
        <v>43492</v>
      </c>
      <c r="D645" s="4" t="s">
        <v>65</v>
      </c>
      <c r="E645" s="4" t="s">
        <v>204</v>
      </c>
      <c r="F645" s="4" t="s">
        <v>101</v>
      </c>
      <c r="G645" s="11">
        <f>(C645-VLOOKUP(E645,Riders!$A$2:$E$7778,4,FALSE))/365</f>
        <v>19.898630136986302</v>
      </c>
      <c r="H645" s="4">
        <v>5</v>
      </c>
      <c r="I645" s="4">
        <v>4.9359999999999999</v>
      </c>
      <c r="J645" s="43">
        <f t="shared" ref="J645:J676" si="31">L645-I645</f>
        <v>4.9890110277900312</v>
      </c>
      <c r="K645" s="43">
        <f t="shared" si="28"/>
        <v>5.3011027790031306E-2</v>
      </c>
      <c r="L645" s="43">
        <f t="shared" si="30"/>
        <v>9.9250110277900312</v>
      </c>
      <c r="M645" s="4">
        <v>72.543999999999997</v>
      </c>
    </row>
    <row r="646" spans="1:13">
      <c r="A646" s="4" t="s">
        <v>225</v>
      </c>
      <c r="B646" s="4">
        <v>2019</v>
      </c>
      <c r="C646" s="5">
        <v>43492</v>
      </c>
      <c r="D646" s="4" t="s">
        <v>65</v>
      </c>
      <c r="E646" s="4" t="s">
        <v>95</v>
      </c>
      <c r="F646" s="4" t="s">
        <v>26</v>
      </c>
      <c r="G646" s="11">
        <f>(C646-VLOOKUP(E646,Riders!$A$2:$E$7778,4,FALSE))/365</f>
        <v>20.030136986301368</v>
      </c>
      <c r="H646" s="4">
        <v>6</v>
      </c>
      <c r="I646" s="4">
        <v>4.9359999999999999</v>
      </c>
      <c r="J646" s="43">
        <f t="shared" si="31"/>
        <v>4.9980489527856733</v>
      </c>
      <c r="K646" s="43">
        <f t="shared" si="28"/>
        <v>6.204895278567335E-2</v>
      </c>
      <c r="L646" s="43">
        <f t="shared" si="30"/>
        <v>9.9340489527856732</v>
      </c>
      <c r="M646" s="4">
        <v>72.477999999999994</v>
      </c>
    </row>
    <row r="647" spans="1:13">
      <c r="A647" s="4" t="s">
        <v>225</v>
      </c>
      <c r="B647" s="4">
        <v>2019</v>
      </c>
      <c r="C647" s="5">
        <v>43492</v>
      </c>
      <c r="D647" s="4" t="s">
        <v>65</v>
      </c>
      <c r="E647" s="4" t="s">
        <v>230</v>
      </c>
      <c r="F647" s="4" t="s">
        <v>101</v>
      </c>
      <c r="G647" s="11">
        <f>(C647-VLOOKUP(E647,Riders!$A$2:$E$7778,4,FALSE))/365</f>
        <v>23.827397260273973</v>
      </c>
      <c r="H647" s="4">
        <v>7</v>
      </c>
      <c r="I647" s="4">
        <v>4.9459999999999997</v>
      </c>
      <c r="J647" s="43">
        <f t="shared" si="31"/>
        <v>5.0329333629005433</v>
      </c>
      <c r="K647" s="43">
        <f t="shared" si="28"/>
        <v>8.6933362900543543E-2</v>
      </c>
      <c r="L647" s="43">
        <f t="shared" si="30"/>
        <v>9.978933362900543</v>
      </c>
      <c r="M647" s="4">
        <v>72.152000000000001</v>
      </c>
    </row>
    <row r="648" spans="1:13">
      <c r="A648" s="4" t="s">
        <v>225</v>
      </c>
      <c r="B648" s="4">
        <v>2019</v>
      </c>
      <c r="C648" s="5">
        <v>43492</v>
      </c>
      <c r="D648" s="4" t="s">
        <v>65</v>
      </c>
      <c r="E648" s="4" t="s">
        <v>200</v>
      </c>
      <c r="F648" s="4" t="s">
        <v>38</v>
      </c>
      <c r="G648" s="11">
        <f>(C648-VLOOKUP(E648,Riders!$A$2:$E$7778,4,FALSE))/365</f>
        <v>24.243835616438357</v>
      </c>
      <c r="H648" s="4">
        <v>8</v>
      </c>
      <c r="I648" s="4">
        <v>4.9269999999999996</v>
      </c>
      <c r="J648" s="43">
        <f t="shared" si="31"/>
        <v>5.0549769859975058</v>
      </c>
      <c r="K648" s="43">
        <f t="shared" si="28"/>
        <v>0.12797698599750618</v>
      </c>
      <c r="L648" s="43">
        <f t="shared" si="30"/>
        <v>9.9819769859975054</v>
      </c>
      <c r="M648" s="4">
        <v>72.13</v>
      </c>
    </row>
    <row r="649" spans="1:13">
      <c r="A649" s="4" t="s">
        <v>225</v>
      </c>
      <c r="B649" s="4">
        <v>2019</v>
      </c>
      <c r="C649" s="5">
        <v>43492</v>
      </c>
      <c r="D649" s="4" t="s">
        <v>65</v>
      </c>
      <c r="E649" s="4" t="s">
        <v>182</v>
      </c>
      <c r="F649" s="4" t="s">
        <v>32</v>
      </c>
      <c r="G649" s="11">
        <f>(C649-VLOOKUP(E649,Riders!$A$2:$E$7778,4,FALSE))/365</f>
        <v>27.586301369863012</v>
      </c>
      <c r="H649" s="4">
        <v>9</v>
      </c>
      <c r="I649" s="4">
        <v>4.9450000000000003</v>
      </c>
      <c r="J649" s="43">
        <f t="shared" si="31"/>
        <v>5.0669587284812412</v>
      </c>
      <c r="K649" s="43">
        <f t="shared" si="28"/>
        <v>0.1219587284812409</v>
      </c>
      <c r="L649" s="43">
        <f t="shared" si="30"/>
        <v>10.011958728481241</v>
      </c>
      <c r="M649" s="4">
        <v>71.914000000000001</v>
      </c>
    </row>
    <row r="650" spans="1:13">
      <c r="A650" s="4" t="s">
        <v>225</v>
      </c>
      <c r="B650" s="4">
        <v>2019</v>
      </c>
      <c r="C650" s="5">
        <v>43492</v>
      </c>
      <c r="D650" s="4" t="s">
        <v>65</v>
      </c>
      <c r="E650" s="4" t="s">
        <v>256</v>
      </c>
      <c r="F650" s="4" t="s">
        <v>30</v>
      </c>
      <c r="G650" s="11">
        <f>(C650-VLOOKUP(E650,Riders!$A$2:$E$7778,4,FALSE))/365</f>
        <v>29.084931506849315</v>
      </c>
      <c r="H650" s="4">
        <v>10</v>
      </c>
      <c r="I650" s="4">
        <v>4.944</v>
      </c>
      <c r="J650" s="43">
        <f t="shared" si="31"/>
        <v>5.0689333722725189</v>
      </c>
      <c r="K650" s="43">
        <f t="shared" si="28"/>
        <v>0.12493337227251899</v>
      </c>
      <c r="L650" s="43">
        <f t="shared" si="30"/>
        <v>10.012933372272519</v>
      </c>
      <c r="M650" s="4">
        <v>71.906999999999996</v>
      </c>
    </row>
    <row r="651" spans="1:13">
      <c r="A651" s="4" t="s">
        <v>225</v>
      </c>
      <c r="B651" s="4">
        <v>2019</v>
      </c>
      <c r="C651" s="5">
        <v>43492</v>
      </c>
      <c r="D651" s="4" t="s">
        <v>65</v>
      </c>
      <c r="E651" s="4" t="s">
        <v>238</v>
      </c>
      <c r="F651" s="4" t="s">
        <v>197</v>
      </c>
      <c r="G651" s="11">
        <f>(C651-VLOOKUP(E651,Riders!$A$2:$E$7778,4,FALSE))/365</f>
        <v>31.364383561643837</v>
      </c>
      <c r="H651" s="4">
        <v>11</v>
      </c>
      <c r="I651" s="4">
        <v>4.9409999999999998</v>
      </c>
      <c r="J651" s="43">
        <f t="shared" si="31"/>
        <v>5.0719333722725191</v>
      </c>
      <c r="K651" s="43">
        <f t="shared" si="28"/>
        <v>0.13093337227251922</v>
      </c>
      <c r="L651" s="43">
        <f t="shared" si="30"/>
        <v>10.012933372272519</v>
      </c>
      <c r="M651" s="4">
        <v>71.906999999999996</v>
      </c>
    </row>
    <row r="652" spans="1:13">
      <c r="A652" s="4" t="s">
        <v>225</v>
      </c>
      <c r="B652" s="4">
        <v>2019</v>
      </c>
      <c r="C652" s="5">
        <v>43492</v>
      </c>
      <c r="D652" s="4" t="s">
        <v>65</v>
      </c>
      <c r="E652" s="4" t="s">
        <v>39</v>
      </c>
      <c r="F652" s="4" t="s">
        <v>28</v>
      </c>
      <c r="G652" s="11">
        <f>(C652-VLOOKUP(E652,Riders!$A$2:$E$7778,4,FALSE))/365</f>
        <v>23.032876712328768</v>
      </c>
      <c r="H652" s="4">
        <v>12</v>
      </c>
      <c r="I652" s="4">
        <v>4.9930000000000003</v>
      </c>
      <c r="J652" s="43">
        <f t="shared" si="31"/>
        <v>5.0239732045966772</v>
      </c>
      <c r="K652" s="43">
        <f t="shared" si="28"/>
        <v>3.0973204596676851E-2</v>
      </c>
      <c r="L652" s="43">
        <f t="shared" si="30"/>
        <v>10.016973204596678</v>
      </c>
      <c r="M652" s="4">
        <v>71.878</v>
      </c>
    </row>
    <row r="653" spans="1:13">
      <c r="A653" s="4" t="s">
        <v>225</v>
      </c>
      <c r="B653" s="4">
        <v>2019</v>
      </c>
      <c r="C653" s="5">
        <v>43492</v>
      </c>
      <c r="D653" s="4" t="s">
        <v>65</v>
      </c>
      <c r="E653" s="4" t="s">
        <v>142</v>
      </c>
      <c r="F653" s="4" t="s">
        <v>94</v>
      </c>
      <c r="G653" s="11">
        <f>(C653-VLOOKUP(E653,Riders!$A$2:$E$7778,4,FALSE))/365</f>
        <v>23.81917808219178</v>
      </c>
      <c r="H653" s="4">
        <v>13</v>
      </c>
      <c r="I653" s="4">
        <v>4.9649999999999999</v>
      </c>
      <c r="J653" s="43">
        <f t="shared" si="31"/>
        <v>5.0929730390444927</v>
      </c>
      <c r="K653" s="43">
        <f t="shared" si="28"/>
        <v>0.12797303904449286</v>
      </c>
      <c r="L653" s="43">
        <f t="shared" si="30"/>
        <v>10.057973039044493</v>
      </c>
      <c r="M653" s="4">
        <v>71.584999999999994</v>
      </c>
    </row>
    <row r="654" spans="1:13">
      <c r="A654" s="4" t="s">
        <v>225</v>
      </c>
      <c r="B654" s="4">
        <v>2019</v>
      </c>
      <c r="C654" s="5">
        <v>43492</v>
      </c>
      <c r="D654" s="4" t="s">
        <v>65</v>
      </c>
      <c r="E654" s="4" t="s">
        <v>173</v>
      </c>
      <c r="F654" s="4" t="s">
        <v>36</v>
      </c>
      <c r="G654" s="11">
        <f>(C654-VLOOKUP(E654,Riders!$A$2:$E$7778,4,FALSE))/365</f>
        <v>28.717808219178082</v>
      </c>
      <c r="H654" s="4">
        <v>14</v>
      </c>
      <c r="I654" s="4">
        <v>5.0199999999999996</v>
      </c>
      <c r="J654" s="43">
        <f t="shared" si="31"/>
        <v>5.0589517890139426</v>
      </c>
      <c r="K654" s="43">
        <f t="shared" si="28"/>
        <v>3.8951789013943028E-2</v>
      </c>
      <c r="L654" s="43">
        <f t="shared" si="30"/>
        <v>10.078951789013942</v>
      </c>
      <c r="M654" s="4">
        <v>71.436000000000007</v>
      </c>
    </row>
    <row r="655" spans="1:13">
      <c r="A655" s="4" t="s">
        <v>225</v>
      </c>
      <c r="B655" s="4">
        <v>2019</v>
      </c>
      <c r="C655" s="5">
        <v>43492</v>
      </c>
      <c r="D655" s="4" t="s">
        <v>65</v>
      </c>
      <c r="E655" s="4" t="s">
        <v>773</v>
      </c>
      <c r="F655" s="4" t="s">
        <v>45</v>
      </c>
      <c r="G655" s="11">
        <f>(C655-VLOOKUP(E655,Riders!$A$2:$E$7778,4,FALSE))/365</f>
        <v>31.715068493150685</v>
      </c>
      <c r="H655" s="4">
        <v>15</v>
      </c>
      <c r="I655" s="4">
        <v>5.01</v>
      </c>
      <c r="J655" s="43">
        <f t="shared" si="31"/>
        <v>5.0860527238308908</v>
      </c>
      <c r="K655" s="43">
        <f t="shared" si="28"/>
        <v>7.6052723830891011E-2</v>
      </c>
      <c r="L655" s="43">
        <f t="shared" si="30"/>
        <v>10.096052723830891</v>
      </c>
      <c r="M655" s="4">
        <v>71.314999999999998</v>
      </c>
    </row>
    <row r="656" spans="1:13">
      <c r="A656" s="4" t="s">
        <v>225</v>
      </c>
      <c r="B656" s="4">
        <v>2019</v>
      </c>
      <c r="C656" s="5">
        <v>43492</v>
      </c>
      <c r="D656" s="4" t="s">
        <v>65</v>
      </c>
      <c r="E656" s="4" t="s">
        <v>40</v>
      </c>
      <c r="F656" s="4" t="s">
        <v>41</v>
      </c>
      <c r="G656" s="11">
        <f>(C656-VLOOKUP(E656,Riders!$A$2:$E$7778,4,FALSE))/365</f>
        <v>25.983561643835618</v>
      </c>
      <c r="H656" s="4">
        <v>16</v>
      </c>
      <c r="I656" s="4">
        <v>4.9969999999999999</v>
      </c>
      <c r="J656" s="43">
        <f t="shared" si="31"/>
        <v>5.1020265660504389</v>
      </c>
      <c r="K656" s="43">
        <f t="shared" si="28"/>
        <v>0.10502656605043903</v>
      </c>
      <c r="L656" s="43">
        <f t="shared" si="30"/>
        <v>10.099026566050439</v>
      </c>
      <c r="M656" s="4">
        <v>71.293999999999997</v>
      </c>
    </row>
    <row r="657" spans="1:13">
      <c r="A657" s="4" t="s">
        <v>225</v>
      </c>
      <c r="B657" s="4">
        <v>2019</v>
      </c>
      <c r="C657" s="5">
        <v>43492</v>
      </c>
      <c r="D657" s="4" t="s">
        <v>65</v>
      </c>
      <c r="E657" s="4" t="s">
        <v>192</v>
      </c>
      <c r="F657" s="4" t="s">
        <v>30</v>
      </c>
      <c r="G657" s="11">
        <f>(C657-VLOOKUP(E657,Riders!$A$2:$E$7778,4,FALSE))/365</f>
        <v>33.027397260273972</v>
      </c>
      <c r="H657" s="4">
        <v>17</v>
      </c>
      <c r="I657" s="4">
        <v>5.01</v>
      </c>
      <c r="J657" s="43">
        <f t="shared" si="31"/>
        <v>5.1080438448566614</v>
      </c>
      <c r="K657" s="43">
        <f t="shared" si="28"/>
        <v>9.8043844856661622E-2</v>
      </c>
      <c r="L657" s="43">
        <f t="shared" si="30"/>
        <v>10.118043844856661</v>
      </c>
      <c r="M657" s="4">
        <v>71.16</v>
      </c>
    </row>
    <row r="658" spans="1:13">
      <c r="A658" s="4" t="s">
        <v>225</v>
      </c>
      <c r="B658" s="4">
        <v>2019</v>
      </c>
      <c r="C658" s="5">
        <v>43492</v>
      </c>
      <c r="D658" s="4" t="s">
        <v>65</v>
      </c>
      <c r="E658" s="4" t="s">
        <v>257</v>
      </c>
      <c r="F658" s="4" t="s">
        <v>255</v>
      </c>
      <c r="G658" s="11">
        <f>(C658-VLOOKUP(E658,Riders!$A$2:$E$7778,4,FALSE))/365</f>
        <v>21.372602739726027</v>
      </c>
      <c r="H658" s="4">
        <v>18</v>
      </c>
      <c r="I658" s="4">
        <v>5.0369999999999999</v>
      </c>
      <c r="J658" s="43">
        <f t="shared" si="31"/>
        <v>5.0890126012601256</v>
      </c>
      <c r="K658" s="43">
        <f t="shared" si="28"/>
        <v>5.2012601260125635E-2</v>
      </c>
      <c r="L658" s="43">
        <f t="shared" si="30"/>
        <v>10.126012601260125</v>
      </c>
      <c r="M658" s="4">
        <v>71.103999999999999</v>
      </c>
    </row>
    <row r="659" spans="1:13">
      <c r="A659" s="4" t="s">
        <v>225</v>
      </c>
      <c r="B659" s="4">
        <v>2019</v>
      </c>
      <c r="C659" s="5">
        <v>43492</v>
      </c>
      <c r="D659" s="4" t="s">
        <v>65</v>
      </c>
      <c r="E659" s="4" t="s">
        <v>220</v>
      </c>
      <c r="F659" s="4" t="s">
        <v>226</v>
      </c>
      <c r="G659" s="11">
        <f>(C659-VLOOKUP(E659,Riders!$A$2:$E$7778,4,FALSE))/365</f>
        <v>33.991780821917807</v>
      </c>
      <c r="H659" s="4">
        <v>19</v>
      </c>
      <c r="I659" s="4">
        <v>5.0199999999999996</v>
      </c>
      <c r="J659" s="43">
        <f t="shared" si="31"/>
        <v>5.1209879012380473</v>
      </c>
      <c r="K659" s="43">
        <f t="shared" si="28"/>
        <v>0.10098790123804768</v>
      </c>
      <c r="L659" s="43">
        <f t="shared" si="30"/>
        <v>10.140987901238047</v>
      </c>
      <c r="M659" s="4">
        <v>70.998999999999995</v>
      </c>
    </row>
    <row r="660" spans="1:13">
      <c r="A660" s="4" t="s">
        <v>225</v>
      </c>
      <c r="B660" s="4">
        <v>2019</v>
      </c>
      <c r="C660" s="5">
        <v>43492</v>
      </c>
      <c r="D660" s="4" t="s">
        <v>65</v>
      </c>
      <c r="E660" s="4" t="s">
        <v>218</v>
      </c>
      <c r="F660" s="4" t="s">
        <v>227</v>
      </c>
      <c r="G660" s="11">
        <f>(C660-VLOOKUP(E660,Riders!$A$2:$E$7778,4,FALSE))/365</f>
        <v>35.457534246575342</v>
      </c>
      <c r="H660" s="4">
        <v>20</v>
      </c>
      <c r="I660" s="4">
        <v>5.0060000000000002</v>
      </c>
      <c r="J660" s="43">
        <f t="shared" si="31"/>
        <v>5.1369879552018034</v>
      </c>
      <c r="K660" s="43">
        <f t="shared" si="28"/>
        <v>0.13098795520180317</v>
      </c>
      <c r="L660" s="43">
        <f t="shared" si="30"/>
        <v>10.142987955201804</v>
      </c>
      <c r="M660" s="4">
        <v>70.984999999999999</v>
      </c>
    </row>
    <row r="661" spans="1:13">
      <c r="A661" s="4" t="s">
        <v>225</v>
      </c>
      <c r="B661" s="4">
        <v>2019</v>
      </c>
      <c r="C661" s="5">
        <v>43492</v>
      </c>
      <c r="D661" s="4" t="s">
        <v>65</v>
      </c>
      <c r="E661" s="4" t="s">
        <v>58</v>
      </c>
      <c r="F661" s="4" t="s">
        <v>36</v>
      </c>
      <c r="G661" s="11">
        <f>(C661-VLOOKUP(E661,Riders!$A$2:$E$7778,4,FALSE))/365</f>
        <v>25.208219178082192</v>
      </c>
      <c r="H661" s="4">
        <v>21</v>
      </c>
      <c r="I661" s="4">
        <v>5.0209999999999999</v>
      </c>
      <c r="J661" s="43">
        <f t="shared" si="31"/>
        <v>5.1249895158108343</v>
      </c>
      <c r="K661" s="43">
        <f t="shared" si="28"/>
        <v>0.10398951581083438</v>
      </c>
      <c r="L661" s="43">
        <f t="shared" si="30"/>
        <v>10.145989515810834</v>
      </c>
      <c r="M661" s="4">
        <v>70.963999999999999</v>
      </c>
    </row>
    <row r="662" spans="1:13">
      <c r="A662" s="4" t="s">
        <v>225</v>
      </c>
      <c r="B662" s="4">
        <v>2019</v>
      </c>
      <c r="C662" s="5">
        <v>43492</v>
      </c>
      <c r="D662" s="4" t="s">
        <v>65</v>
      </c>
      <c r="E662" t="s">
        <v>53</v>
      </c>
      <c r="F662" s="4" t="s">
        <v>41</v>
      </c>
      <c r="G662" s="11">
        <f>(C662-VLOOKUP(E662,Riders!$A$2:$E$7778,4,FALSE))/365</f>
        <v>31.671232876712327</v>
      </c>
      <c r="H662" s="4">
        <v>22</v>
      </c>
      <c r="I662" s="4">
        <v>5.0279999999999996</v>
      </c>
      <c r="J662" s="43">
        <f t="shared" si="31"/>
        <v>5.1270048659398322</v>
      </c>
      <c r="K662" s="43">
        <f t="shared" si="28"/>
        <v>9.9004865939832598E-2</v>
      </c>
      <c r="L662" s="43">
        <f t="shared" si="30"/>
        <v>10.155004865939832</v>
      </c>
      <c r="M662" s="4">
        <v>70.900999999999996</v>
      </c>
    </row>
    <row r="663" spans="1:13">
      <c r="A663" s="4" t="s">
        <v>225</v>
      </c>
      <c r="B663" s="4">
        <v>2019</v>
      </c>
      <c r="C663" s="5">
        <v>43492</v>
      </c>
      <c r="D663" s="4" t="s">
        <v>65</v>
      </c>
      <c r="E663" s="4" t="s">
        <v>922</v>
      </c>
      <c r="F663" s="4" t="s">
        <v>57</v>
      </c>
      <c r="G663" s="11">
        <f>(C663-VLOOKUP(E663,Riders!$A$2:$E$7778,4,FALSE))/365</f>
        <v>20.561643835616437</v>
      </c>
      <c r="H663" s="4">
        <v>23</v>
      </c>
      <c r="I663" s="4">
        <v>5.0289999999999999</v>
      </c>
      <c r="J663" s="43">
        <f t="shared" si="31"/>
        <v>5.132024005419213</v>
      </c>
      <c r="K663" s="43">
        <f t="shared" si="28"/>
        <v>0.10302400541921308</v>
      </c>
      <c r="L663" s="43">
        <f t="shared" si="30"/>
        <v>10.161024005419213</v>
      </c>
      <c r="M663" s="4">
        <v>70.858999999999995</v>
      </c>
    </row>
    <row r="664" spans="1:13">
      <c r="A664" s="4" t="s">
        <v>225</v>
      </c>
      <c r="B664" s="4">
        <v>2019</v>
      </c>
      <c r="C664" s="5">
        <v>43492</v>
      </c>
      <c r="D664" s="4" t="s">
        <v>65</v>
      </c>
      <c r="E664" s="4" t="s">
        <v>247</v>
      </c>
      <c r="F664" s="4" t="s">
        <v>34</v>
      </c>
      <c r="G664" s="11">
        <f>(C664-VLOOKUP(E664,Riders!$A$2:$E$7778,4,FALSE))/365</f>
        <v>23.536986301369861</v>
      </c>
      <c r="H664" s="4">
        <v>24</v>
      </c>
      <c r="I664" s="4">
        <v>5.0369999999999999</v>
      </c>
      <c r="J664" s="43">
        <f t="shared" si="31"/>
        <v>5.1290454083361583</v>
      </c>
      <c r="K664" s="43">
        <f t="shared" si="28"/>
        <v>9.2045408336158374E-2</v>
      </c>
      <c r="L664" s="43">
        <f t="shared" si="30"/>
        <v>10.166045408336158</v>
      </c>
      <c r="M664" s="4">
        <v>70.823999999999998</v>
      </c>
    </row>
    <row r="665" spans="1:13">
      <c r="A665" s="4" t="s">
        <v>225</v>
      </c>
      <c r="B665" s="4">
        <v>2019</v>
      </c>
      <c r="C665" s="5">
        <v>43492</v>
      </c>
      <c r="D665" s="4" t="s">
        <v>65</v>
      </c>
      <c r="E665" s="4" t="s">
        <v>240</v>
      </c>
      <c r="F665" s="4" t="s">
        <v>34</v>
      </c>
      <c r="G665" s="11">
        <f>(C665-VLOOKUP(E665,Riders!$A$2:$E$7778,4,FALSE))/365</f>
        <v>20.142465753424659</v>
      </c>
      <c r="H665" s="4">
        <v>25</v>
      </c>
      <c r="I665" s="4">
        <v>5.0629999999999997</v>
      </c>
      <c r="J665" s="43">
        <f t="shared" si="31"/>
        <v>5.1309685685969137</v>
      </c>
      <c r="K665" s="43">
        <f t="shared" si="28"/>
        <v>6.7968568596914025E-2</v>
      </c>
      <c r="L665" s="43">
        <f t="shared" si="30"/>
        <v>10.193968568596913</v>
      </c>
      <c r="M665" s="4">
        <v>70.63</v>
      </c>
    </row>
    <row r="666" spans="1:13">
      <c r="A666" s="4" t="s">
        <v>225</v>
      </c>
      <c r="B666" s="4">
        <v>2019</v>
      </c>
      <c r="C666" s="5">
        <v>43492</v>
      </c>
      <c r="D666" s="4" t="s">
        <v>65</v>
      </c>
      <c r="E666" s="4" t="s">
        <v>792</v>
      </c>
      <c r="F666" s="4" t="s">
        <v>197</v>
      </c>
      <c r="G666" s="11">
        <f>(C666-VLOOKUP(E666,Riders!$A$2:$E$7778,4,FALSE))/365</f>
        <v>24.912328767123288</v>
      </c>
      <c r="H666" s="4">
        <v>26</v>
      </c>
      <c r="I666" s="4">
        <v>5.0830000000000002</v>
      </c>
      <c r="J666" s="43">
        <f t="shared" si="31"/>
        <v>5.1200694233848694</v>
      </c>
      <c r="K666" s="43">
        <f t="shared" si="28"/>
        <v>3.7069423384869182E-2</v>
      </c>
      <c r="L666" s="43">
        <f t="shared" si="30"/>
        <v>10.20306942338487</v>
      </c>
      <c r="M666" s="4">
        <v>70.566999999999993</v>
      </c>
    </row>
    <row r="667" spans="1:13">
      <c r="A667" s="4" t="s">
        <v>225</v>
      </c>
      <c r="B667" s="4">
        <v>2019</v>
      </c>
      <c r="C667" s="5">
        <v>43492</v>
      </c>
      <c r="D667" s="4" t="s">
        <v>65</v>
      </c>
      <c r="E667" s="4" t="s">
        <v>207</v>
      </c>
      <c r="F667" s="4" t="s">
        <v>57</v>
      </c>
      <c r="G667" s="11">
        <f>(C667-VLOOKUP(E667,Riders!$A$2:$E$7778,4,FALSE))/365</f>
        <v>25.347945205479451</v>
      </c>
      <c r="H667" s="4">
        <v>27</v>
      </c>
      <c r="I667" s="4">
        <v>5.1180000000000003</v>
      </c>
      <c r="J667" s="43">
        <f t="shared" si="31"/>
        <v>5.0889747660901605</v>
      </c>
      <c r="K667" s="43">
        <f t="shared" si="28"/>
        <v>-2.9025233909839798E-2</v>
      </c>
      <c r="L667" s="43">
        <f t="shared" si="30"/>
        <v>10.206974766090161</v>
      </c>
      <c r="M667" s="4">
        <v>70.540000000000006</v>
      </c>
    </row>
    <row r="668" spans="1:13">
      <c r="A668" s="4" t="s">
        <v>225</v>
      </c>
      <c r="B668" s="4">
        <v>2019</v>
      </c>
      <c r="C668" s="5">
        <v>43492</v>
      </c>
      <c r="D668" s="4" t="s">
        <v>65</v>
      </c>
      <c r="E668" s="4" t="s">
        <v>44</v>
      </c>
      <c r="F668" s="4" t="s">
        <v>45</v>
      </c>
      <c r="G668" s="11">
        <f>(C668-VLOOKUP(E668,Riders!$A$2:$E$7778,4,FALSE))/365</f>
        <v>22.945205479452056</v>
      </c>
      <c r="H668" s="4">
        <v>28</v>
      </c>
      <c r="I668" s="4">
        <v>5.0830000000000002</v>
      </c>
      <c r="J668" s="43">
        <f t="shared" si="31"/>
        <v>5.1669857639086612</v>
      </c>
      <c r="K668" s="43">
        <f t="shared" si="28"/>
        <v>8.3985763908660971E-2</v>
      </c>
      <c r="L668" s="43">
        <f t="shared" si="30"/>
        <v>10.249985763908661</v>
      </c>
      <c r="M668" s="4">
        <v>70.244</v>
      </c>
    </row>
    <row r="669" spans="1:13">
      <c r="A669" s="4" t="s">
        <v>225</v>
      </c>
      <c r="B669" s="4">
        <v>2019</v>
      </c>
      <c r="C669" s="5">
        <v>43492</v>
      </c>
      <c r="D669" s="4" t="s">
        <v>65</v>
      </c>
      <c r="E669" s="4" t="s">
        <v>228</v>
      </c>
      <c r="F669" s="4" t="s">
        <v>151</v>
      </c>
      <c r="G669" s="11">
        <f>(C669-VLOOKUP(E669,Riders!$A$2:$E$7778,4,FALSE))/365</f>
        <v>20.926027397260274</v>
      </c>
      <c r="H669" s="4">
        <v>29</v>
      </c>
      <c r="I669" s="4">
        <v>5.0460000000000003</v>
      </c>
      <c r="J669" s="43">
        <f t="shared" si="31"/>
        <v>5.236042127811495</v>
      </c>
      <c r="K669" s="43">
        <f t="shared" si="28"/>
        <v>0.19004212781149477</v>
      </c>
      <c r="L669" s="43">
        <f t="shared" si="30"/>
        <v>10.282042127811495</v>
      </c>
      <c r="M669" s="4">
        <v>70.025000000000006</v>
      </c>
    </row>
    <row r="670" spans="1:13">
      <c r="A670" s="4" t="s">
        <v>225</v>
      </c>
      <c r="B670" s="4">
        <v>2019</v>
      </c>
      <c r="C670" s="5">
        <v>43492</v>
      </c>
      <c r="D670" s="4" t="s">
        <v>65</v>
      </c>
      <c r="E670" s="4" t="s">
        <v>61</v>
      </c>
      <c r="F670" s="4" t="s">
        <v>62</v>
      </c>
      <c r="G670" s="11">
        <f>(C670-VLOOKUP(E670,Riders!$A$2:$E$7778,4,FALSE))/365</f>
        <v>29.186301369863013</v>
      </c>
      <c r="H670" s="4">
        <v>30</v>
      </c>
      <c r="I670" s="4">
        <v>5.101</v>
      </c>
      <c r="J670" s="43">
        <f t="shared" si="31"/>
        <v>5.2109360659963899</v>
      </c>
      <c r="K670" s="43">
        <f t="shared" si="28"/>
        <v>0.10993606599638994</v>
      </c>
      <c r="L670" s="43">
        <f t="shared" si="30"/>
        <v>10.31193606599639</v>
      </c>
      <c r="M670" s="4">
        <v>69.822000000000003</v>
      </c>
    </row>
    <row r="671" spans="1:13">
      <c r="A671" s="4" t="s">
        <v>225</v>
      </c>
      <c r="B671" s="4">
        <v>2019</v>
      </c>
      <c r="C671" s="5">
        <v>43492</v>
      </c>
      <c r="D671" s="4" t="s">
        <v>65</v>
      </c>
      <c r="E671" s="4" t="s">
        <v>957</v>
      </c>
      <c r="F671" s="4" t="s">
        <v>28</v>
      </c>
      <c r="G671" s="11">
        <f>(C671-VLOOKUP(E671,Riders!$A$2:$E$7778,4,FALSE))/365</f>
        <v>19.424657534246574</v>
      </c>
      <c r="H671" s="4">
        <v>31</v>
      </c>
      <c r="I671" s="4">
        <v>5.0999999999999996</v>
      </c>
      <c r="J671" s="43">
        <f t="shared" si="31"/>
        <v>5.2600103600103605</v>
      </c>
      <c r="K671" s="43">
        <f t="shared" si="28"/>
        <v>0.16001036001036084</v>
      </c>
      <c r="L671" s="43">
        <f t="shared" ref="L671:L702" si="32">720/M671</f>
        <v>10.36001036001036</v>
      </c>
      <c r="M671" s="4">
        <v>69.498000000000005</v>
      </c>
    </row>
    <row r="672" spans="1:13">
      <c r="A672" s="4" t="s">
        <v>225</v>
      </c>
      <c r="B672" s="4">
        <v>2019</v>
      </c>
      <c r="C672" s="5">
        <v>43492</v>
      </c>
      <c r="D672" s="4" t="s">
        <v>65</v>
      </c>
      <c r="E672" s="3" t="s">
        <v>185</v>
      </c>
      <c r="F672" s="4" t="s">
        <v>94</v>
      </c>
      <c r="G672" s="11">
        <f>(C672-VLOOKUP(E672,Riders!$A$2:$E$7778,4,FALSE))/365</f>
        <v>24.084931506849315</v>
      </c>
      <c r="H672" s="4">
        <v>32</v>
      </c>
      <c r="I672" s="4">
        <v>5.2539999999999996</v>
      </c>
      <c r="J672" s="43">
        <f t="shared" si="31"/>
        <v>5.4180422138558697</v>
      </c>
      <c r="K672" s="43">
        <f t="shared" si="28"/>
        <v>0.16404221385587014</v>
      </c>
      <c r="L672" s="43">
        <f t="shared" si="32"/>
        <v>10.672042213855869</v>
      </c>
      <c r="M672" s="4">
        <v>67.465999999999994</v>
      </c>
    </row>
    <row r="673" spans="1:13">
      <c r="A673" s="1" t="s">
        <v>224</v>
      </c>
      <c r="B673" s="1">
        <v>2019</v>
      </c>
      <c r="C673" s="2">
        <v>43485</v>
      </c>
      <c r="D673" s="1" t="s">
        <v>65</v>
      </c>
      <c r="E673" s="1" t="s">
        <v>201</v>
      </c>
      <c r="F673" s="1" t="s">
        <v>45</v>
      </c>
      <c r="G673" s="11">
        <f>(C673-VLOOKUP(E673,Riders!$A$2:$E$7778,4,FALSE))/365</f>
        <v>23.520547945205479</v>
      </c>
      <c r="H673" s="1">
        <v>1</v>
      </c>
      <c r="I673" s="1">
        <v>4.8109999999999999</v>
      </c>
      <c r="J673" s="39">
        <f t="shared" si="31"/>
        <v>4.827038123795246</v>
      </c>
      <c r="K673" s="43">
        <f t="shared" si="28"/>
        <v>1.6038123795246051E-2</v>
      </c>
      <c r="L673" s="39">
        <f t="shared" si="32"/>
        <v>9.6380381237952459</v>
      </c>
      <c r="M673" s="1">
        <v>74.703999999999994</v>
      </c>
    </row>
    <row r="674" spans="1:13">
      <c r="A674" s="1" t="s">
        <v>224</v>
      </c>
      <c r="B674" s="1">
        <v>2019</v>
      </c>
      <c r="C674" s="2">
        <v>43485</v>
      </c>
      <c r="D674" s="1" t="s">
        <v>65</v>
      </c>
      <c r="E674" s="1" t="s">
        <v>241</v>
      </c>
      <c r="F674" s="1" t="s">
        <v>101</v>
      </c>
      <c r="G674" s="11">
        <f>(C674-VLOOKUP(E674,Riders!$A$2:$E$7778,4,FALSE))/365</f>
        <v>25.898630136986302</v>
      </c>
      <c r="H674" s="1">
        <v>2</v>
      </c>
      <c r="I674" s="1">
        <v>4.7880000000000003</v>
      </c>
      <c r="J674" s="39">
        <f t="shared" si="31"/>
        <v>4.862051600970366</v>
      </c>
      <c r="K674" s="43">
        <f t="shared" si="28"/>
        <v>7.4051600970365783E-2</v>
      </c>
      <c r="L674" s="39">
        <f t="shared" si="32"/>
        <v>9.6500516009703663</v>
      </c>
      <c r="M674" s="1">
        <v>74.611000000000004</v>
      </c>
    </row>
    <row r="675" spans="1:13">
      <c r="A675" s="1" t="s">
        <v>224</v>
      </c>
      <c r="B675" s="1">
        <v>2019</v>
      </c>
      <c r="C675" s="2">
        <v>43485</v>
      </c>
      <c r="D675" s="1" t="s">
        <v>65</v>
      </c>
      <c r="E675" s="1" t="s">
        <v>285</v>
      </c>
      <c r="F675" s="1" t="s">
        <v>101</v>
      </c>
      <c r="G675" s="11">
        <f>(C675-VLOOKUP(E675,Riders!$A$2:$E$7778,4,FALSE))/365</f>
        <v>25.021917808219179</v>
      </c>
      <c r="H675" s="1">
        <v>3</v>
      </c>
      <c r="I675" s="1">
        <v>4.7939999999999996</v>
      </c>
      <c r="J675" s="39">
        <f t="shared" si="31"/>
        <v>4.8690027781132992</v>
      </c>
      <c r="K675" s="43">
        <f t="shared" si="28"/>
        <v>7.5002778113299584E-2</v>
      </c>
      <c r="L675" s="39">
        <f t="shared" si="32"/>
        <v>9.6630027781132988</v>
      </c>
      <c r="M675" s="1">
        <v>74.510999999999996</v>
      </c>
    </row>
    <row r="676" spans="1:13">
      <c r="A676" s="1" t="s">
        <v>224</v>
      </c>
      <c r="B676" s="1">
        <v>2019</v>
      </c>
      <c r="C676" s="2">
        <v>43485</v>
      </c>
      <c r="D676" s="1" t="s">
        <v>65</v>
      </c>
      <c r="E676" s="1" t="s">
        <v>128</v>
      </c>
      <c r="F676" s="1" t="s">
        <v>34</v>
      </c>
      <c r="G676" s="11">
        <f>(C676-VLOOKUP(E676,Riders!$A$2:$E$7778,4,FALSE))/365</f>
        <v>27.534246575342465</v>
      </c>
      <c r="H676" s="1">
        <v>4</v>
      </c>
      <c r="I676" s="1">
        <v>4.8159999999999998</v>
      </c>
      <c r="J676" s="39">
        <f t="shared" si="31"/>
        <v>4.8760094766314888</v>
      </c>
      <c r="K676" s="43">
        <f t="shared" si="28"/>
        <v>6.0009476631488923E-2</v>
      </c>
      <c r="L676" s="39">
        <f t="shared" si="32"/>
        <v>9.6920094766314886</v>
      </c>
      <c r="M676" s="1">
        <v>74.287999999999997</v>
      </c>
    </row>
    <row r="677" spans="1:13">
      <c r="A677" s="1" t="s">
        <v>224</v>
      </c>
      <c r="B677" s="1">
        <v>2019</v>
      </c>
      <c r="C677" s="2">
        <v>43485</v>
      </c>
      <c r="D677" s="1" t="s">
        <v>65</v>
      </c>
      <c r="E677" s="1" t="s">
        <v>917</v>
      </c>
      <c r="F677" s="1" t="s">
        <v>34</v>
      </c>
      <c r="G677" s="11">
        <f>(C677-VLOOKUP(E677,Riders!$A$2:$E$7778,4,FALSE))/365</f>
        <v>27.936986301369863</v>
      </c>
      <c r="H677" s="1">
        <v>5</v>
      </c>
      <c r="I677" s="1">
        <v>4.8079999999999998</v>
      </c>
      <c r="J677" s="39">
        <f t="shared" ref="J677:J708" si="33">L677-I677</f>
        <v>4.8840094766314888</v>
      </c>
      <c r="K677" s="43">
        <f t="shared" si="28"/>
        <v>7.6009476631488937E-2</v>
      </c>
      <c r="L677" s="39">
        <f t="shared" si="32"/>
        <v>9.6920094766314886</v>
      </c>
      <c r="M677" s="1">
        <v>74.287999999999997</v>
      </c>
    </row>
    <row r="678" spans="1:13">
      <c r="A678" s="1" t="s">
        <v>224</v>
      </c>
      <c r="B678" s="1">
        <v>2019</v>
      </c>
      <c r="C678" s="2">
        <v>43485</v>
      </c>
      <c r="D678" s="1" t="s">
        <v>65</v>
      </c>
      <c r="E678" s="1" t="s">
        <v>98</v>
      </c>
      <c r="F678" s="1" t="s">
        <v>26</v>
      </c>
      <c r="G678" s="11">
        <f>(C678-VLOOKUP(E678,Riders!$A$2:$E$7778,4,FALSE))/365</f>
        <v>21.772602739726029</v>
      </c>
      <c r="H678" s="1">
        <v>6</v>
      </c>
      <c r="I678" s="1">
        <v>4.8600000000000003</v>
      </c>
      <c r="J678" s="39">
        <f t="shared" si="33"/>
        <v>4.8950401040537601</v>
      </c>
      <c r="K678" s="43">
        <f t="shared" si="28"/>
        <v>3.5040104053759791E-2</v>
      </c>
      <c r="L678" s="39">
        <f t="shared" si="32"/>
        <v>9.7550401040537604</v>
      </c>
      <c r="M678" s="1">
        <v>73.808000000000007</v>
      </c>
    </row>
    <row r="679" spans="1:13">
      <c r="A679" s="1" t="s">
        <v>224</v>
      </c>
      <c r="B679" s="1">
        <v>2019</v>
      </c>
      <c r="C679" s="2">
        <v>43485</v>
      </c>
      <c r="D679" s="1" t="s">
        <v>65</v>
      </c>
      <c r="E679" t="s">
        <v>2051</v>
      </c>
      <c r="F679" s="1" t="s">
        <v>26</v>
      </c>
      <c r="G679" s="11">
        <f>(C679-VLOOKUP(E679,Riders!$A$2:$E$7778,4,FALSE))/365</f>
        <v>33.991780821917807</v>
      </c>
      <c r="H679" s="1">
        <v>7</v>
      </c>
      <c r="I679" s="1">
        <v>4.8520000000000003</v>
      </c>
      <c r="J679" s="39">
        <f t="shared" si="33"/>
        <v>4.9310074595431885</v>
      </c>
      <c r="K679" s="43">
        <f t="shared" si="28"/>
        <v>7.9007459543188219E-2</v>
      </c>
      <c r="L679" s="39">
        <f t="shared" si="32"/>
        <v>9.7830074595431888</v>
      </c>
      <c r="M679" s="1">
        <v>73.596999999999994</v>
      </c>
    </row>
    <row r="680" spans="1:13">
      <c r="A680" s="1" t="s">
        <v>224</v>
      </c>
      <c r="B680" s="1">
        <v>2019</v>
      </c>
      <c r="C680" s="2">
        <v>43485</v>
      </c>
      <c r="D680" s="1" t="s">
        <v>65</v>
      </c>
      <c r="E680" s="1" t="s">
        <v>170</v>
      </c>
      <c r="F680" s="1" t="s">
        <v>81</v>
      </c>
      <c r="G680" s="11">
        <f>(C680-VLOOKUP(E680,Riders!$A$2:$E$7778,4,FALSE))/365</f>
        <v>28.56986301369863</v>
      </c>
      <c r="H680" s="1">
        <v>8</v>
      </c>
      <c r="I680" s="1">
        <v>4.859</v>
      </c>
      <c r="J680" s="39">
        <f t="shared" si="33"/>
        <v>4.9310576525617318</v>
      </c>
      <c r="K680" s="43">
        <f t="shared" si="28"/>
        <v>7.20576525617318E-2</v>
      </c>
      <c r="L680" s="39">
        <f t="shared" si="32"/>
        <v>9.7900576525617318</v>
      </c>
      <c r="M680" s="1">
        <v>73.543999999999997</v>
      </c>
    </row>
    <row r="681" spans="1:13">
      <c r="A681" s="1" t="s">
        <v>224</v>
      </c>
      <c r="B681" s="1">
        <v>2019</v>
      </c>
      <c r="C681" s="2">
        <v>43485</v>
      </c>
      <c r="D681" s="1" t="s">
        <v>65</v>
      </c>
      <c r="E681" s="1" t="s">
        <v>200</v>
      </c>
      <c r="F681" s="1" t="s">
        <v>38</v>
      </c>
      <c r="G681" s="11">
        <f>(C681-VLOOKUP(E681,Riders!$A$2:$E$7778,4,FALSE))/365</f>
        <v>24.224657534246575</v>
      </c>
      <c r="H681" s="1">
        <v>9</v>
      </c>
      <c r="I681" s="1">
        <v>4.8600000000000003</v>
      </c>
      <c r="J681" s="39">
        <f t="shared" si="33"/>
        <v>4.9489970300536763</v>
      </c>
      <c r="K681" s="43">
        <f t="shared" si="28"/>
        <v>8.8997030053675985E-2</v>
      </c>
      <c r="L681" s="39">
        <f t="shared" si="32"/>
        <v>9.8089970300536766</v>
      </c>
      <c r="M681" s="1">
        <v>73.402000000000001</v>
      </c>
    </row>
    <row r="682" spans="1:13">
      <c r="A682" s="1" t="s">
        <v>224</v>
      </c>
      <c r="B682" s="1">
        <v>2019</v>
      </c>
      <c r="C682" s="2">
        <v>43485</v>
      </c>
      <c r="D682" s="1" t="s">
        <v>65</v>
      </c>
      <c r="E682" s="1" t="s">
        <v>256</v>
      </c>
      <c r="F682" s="1" t="s">
        <v>30</v>
      </c>
      <c r="G682" s="11">
        <f>(C682-VLOOKUP(E682,Riders!$A$2:$E$7778,4,FALSE))/365</f>
        <v>29.065753424657533</v>
      </c>
      <c r="H682" s="1">
        <v>10</v>
      </c>
      <c r="I682" s="1">
        <v>4.883</v>
      </c>
      <c r="J682" s="39">
        <f t="shared" si="33"/>
        <v>4.9900219674738766</v>
      </c>
      <c r="K682" s="43">
        <f t="shared" si="28"/>
        <v>0.1070219674738766</v>
      </c>
      <c r="L682" s="39">
        <f t="shared" si="32"/>
        <v>9.8730219674738766</v>
      </c>
      <c r="M682" s="1">
        <v>72.926000000000002</v>
      </c>
    </row>
    <row r="683" spans="1:13">
      <c r="A683" s="1" t="s">
        <v>224</v>
      </c>
      <c r="B683" s="1">
        <v>2019</v>
      </c>
      <c r="C683" s="2">
        <v>43485</v>
      </c>
      <c r="D683" s="1" t="s">
        <v>65</v>
      </c>
      <c r="E683" s="1" t="s">
        <v>212</v>
      </c>
      <c r="F683" s="1" t="s">
        <v>41</v>
      </c>
      <c r="G683" s="11">
        <f>(C683-VLOOKUP(E683,Riders!$A$2:$E$7778,4,FALSE))/365</f>
        <v>27.668493150684931</v>
      </c>
      <c r="H683" s="1">
        <v>11</v>
      </c>
      <c r="I683" s="1">
        <v>4.8680000000000003</v>
      </c>
      <c r="J683" s="39">
        <f t="shared" si="33"/>
        <v>5.0050219674738763</v>
      </c>
      <c r="K683" s="43">
        <f t="shared" si="28"/>
        <v>0.13702196747387596</v>
      </c>
      <c r="L683" s="39">
        <f t="shared" si="32"/>
        <v>9.8730219674738766</v>
      </c>
      <c r="M683" s="1">
        <v>72.926000000000002</v>
      </c>
    </row>
    <row r="684" spans="1:13">
      <c r="A684" s="1" t="s">
        <v>224</v>
      </c>
      <c r="B684" s="1">
        <v>2019</v>
      </c>
      <c r="C684" s="2">
        <v>43485</v>
      </c>
      <c r="D684" s="1" t="s">
        <v>65</v>
      </c>
      <c r="E684" s="1" t="s">
        <v>182</v>
      </c>
      <c r="F684" s="1" t="s">
        <v>32</v>
      </c>
      <c r="G684" s="11">
        <f>(C684-VLOOKUP(E684,Riders!$A$2:$E$7778,4,FALSE))/365</f>
        <v>27.567123287671233</v>
      </c>
      <c r="H684" s="1">
        <v>12</v>
      </c>
      <c r="I684" s="1">
        <v>4.931</v>
      </c>
      <c r="J684" s="39">
        <f t="shared" si="33"/>
        <v>4.9879948751859819</v>
      </c>
      <c r="K684" s="43">
        <f t="shared" si="28"/>
        <v>5.6994875185981897E-2</v>
      </c>
      <c r="L684" s="39">
        <f t="shared" si="32"/>
        <v>9.918994875185982</v>
      </c>
      <c r="M684" s="1">
        <v>72.587999999999994</v>
      </c>
    </row>
    <row r="685" spans="1:13">
      <c r="A685" s="1" t="s">
        <v>224</v>
      </c>
      <c r="B685" s="1">
        <v>2019</v>
      </c>
      <c r="C685" s="2">
        <v>43485</v>
      </c>
      <c r="D685" s="1" t="s">
        <v>65</v>
      </c>
      <c r="E685" s="1" t="s">
        <v>173</v>
      </c>
      <c r="F685" s="1" t="s">
        <v>36</v>
      </c>
      <c r="G685" s="11">
        <f>(C685-VLOOKUP(E685,Riders!$A$2:$E$7778,4,FALSE))/365</f>
        <v>28.698630136986303</v>
      </c>
      <c r="H685" s="1">
        <v>13</v>
      </c>
      <c r="I685" s="1">
        <v>4.9459999999999997</v>
      </c>
      <c r="J685" s="39">
        <f t="shared" si="33"/>
        <v>4.9799688159146367</v>
      </c>
      <c r="K685" s="43">
        <f t="shared" si="28"/>
        <v>3.3968815914636963E-2</v>
      </c>
      <c r="L685" s="39">
        <f t="shared" si="32"/>
        <v>9.9259688159146364</v>
      </c>
      <c r="M685" s="1">
        <v>72.537000000000006</v>
      </c>
    </row>
    <row r="686" spans="1:13">
      <c r="A686" s="1" t="s">
        <v>224</v>
      </c>
      <c r="B686" s="1">
        <v>2019</v>
      </c>
      <c r="C686" s="2">
        <v>43485</v>
      </c>
      <c r="D686" s="1" t="s">
        <v>65</v>
      </c>
      <c r="E686" s="1" t="s">
        <v>192</v>
      </c>
      <c r="F686" s="1" t="s">
        <v>30</v>
      </c>
      <c r="G686" s="11">
        <f>(C686-VLOOKUP(E686,Riders!$A$2:$E$7778,4,FALSE))/365</f>
        <v>33.008219178082193</v>
      </c>
      <c r="H686" s="1">
        <v>14</v>
      </c>
      <c r="I686" s="1">
        <v>4.9560000000000004</v>
      </c>
      <c r="J686" s="39">
        <f t="shared" si="33"/>
        <v>5.0030572092508558</v>
      </c>
      <c r="K686" s="43">
        <f t="shared" ref="K686:K749" si="34">J686-I686</f>
        <v>4.7057209250855436E-2</v>
      </c>
      <c r="L686" s="39">
        <f t="shared" si="32"/>
        <v>9.9590572092508562</v>
      </c>
      <c r="M686" s="1">
        <v>72.296000000000006</v>
      </c>
    </row>
    <row r="687" spans="1:13">
      <c r="A687" s="1" t="s">
        <v>224</v>
      </c>
      <c r="B687" s="1">
        <v>2019</v>
      </c>
      <c r="C687" s="2">
        <v>43485</v>
      </c>
      <c r="D687" s="1" t="s">
        <v>65</v>
      </c>
      <c r="E687" s="1" t="s">
        <v>40</v>
      </c>
      <c r="F687" s="1" t="s">
        <v>41</v>
      </c>
      <c r="G687" s="11">
        <f>(C687-VLOOKUP(E687,Riders!$A$2:$E$7778,4,FALSE))/365</f>
        <v>25.964383561643835</v>
      </c>
      <c r="H687" s="1">
        <v>15</v>
      </c>
      <c r="I687" s="1">
        <v>4.9359999999999999</v>
      </c>
      <c r="J687" s="39">
        <f t="shared" si="33"/>
        <v>5.0580313423927361</v>
      </c>
      <c r="K687" s="43">
        <f t="shared" si="34"/>
        <v>0.12203134239273616</v>
      </c>
      <c r="L687" s="39">
        <f t="shared" si="32"/>
        <v>9.9940313423927361</v>
      </c>
      <c r="M687" s="1">
        <v>72.043000000000006</v>
      </c>
    </row>
    <row r="688" spans="1:13">
      <c r="A688" s="1" t="s">
        <v>224</v>
      </c>
      <c r="B688" s="1">
        <v>2019</v>
      </c>
      <c r="C688" s="2">
        <v>43485</v>
      </c>
      <c r="D688" s="1" t="s">
        <v>65</v>
      </c>
      <c r="E688" s="1" t="s">
        <v>58</v>
      </c>
      <c r="F688" s="1" t="s">
        <v>36</v>
      </c>
      <c r="G688" s="11">
        <f>(C688-VLOOKUP(E688,Riders!$A$2:$E$7778,4,FALSE))/365</f>
        <v>25.18904109589041</v>
      </c>
      <c r="H688" s="1">
        <v>16</v>
      </c>
      <c r="I688" s="1">
        <v>4.9580000000000002</v>
      </c>
      <c r="J688" s="39">
        <f t="shared" si="33"/>
        <v>5.0789415208754445</v>
      </c>
      <c r="K688" s="43">
        <f t="shared" si="34"/>
        <v>0.1209415208754443</v>
      </c>
      <c r="L688" s="39">
        <f t="shared" si="32"/>
        <v>10.036941520875445</v>
      </c>
      <c r="M688" s="1">
        <v>71.734999999999999</v>
      </c>
    </row>
    <row r="689" spans="1:13">
      <c r="A689" s="1" t="s">
        <v>224</v>
      </c>
      <c r="B689" s="1">
        <v>2019</v>
      </c>
      <c r="C689" s="2">
        <v>43485</v>
      </c>
      <c r="D689" s="1" t="s">
        <v>65</v>
      </c>
      <c r="E689" s="1" t="s">
        <v>92</v>
      </c>
      <c r="F689" s="1" t="s">
        <v>51</v>
      </c>
      <c r="G689" s="11">
        <f>(C689-VLOOKUP(E689,Riders!$A$2:$E$7778,4,FALSE))/365</f>
        <v>23.167123287671235</v>
      </c>
      <c r="H689" s="1">
        <v>17</v>
      </c>
      <c r="I689" s="1">
        <v>4.9480000000000004</v>
      </c>
      <c r="J689" s="39">
        <f t="shared" si="33"/>
        <v>5.1209442991595218</v>
      </c>
      <c r="K689" s="43">
        <f t="shared" si="34"/>
        <v>0.17294429915952136</v>
      </c>
      <c r="L689" s="39">
        <f t="shared" si="32"/>
        <v>10.068944299159522</v>
      </c>
      <c r="M689" s="1">
        <v>71.507000000000005</v>
      </c>
    </row>
    <row r="690" spans="1:13">
      <c r="A690" s="1" t="s">
        <v>224</v>
      </c>
      <c r="B690" s="1">
        <v>2019</v>
      </c>
      <c r="C690" s="2">
        <v>43485</v>
      </c>
      <c r="D690" s="1" t="s">
        <v>65</v>
      </c>
      <c r="E690" s="1" t="s">
        <v>773</v>
      </c>
      <c r="F690" s="1" t="s">
        <v>45</v>
      </c>
      <c r="G690" s="11">
        <f>(C690-VLOOKUP(E690,Riders!$A$2:$E$7778,4,FALSE))/365</f>
        <v>31.695890410958903</v>
      </c>
      <c r="H690" s="1">
        <v>18</v>
      </c>
      <c r="I690" s="1">
        <v>5.0019999999999998</v>
      </c>
      <c r="J690" s="39">
        <f t="shared" si="33"/>
        <v>5.0800567395748741</v>
      </c>
      <c r="K690" s="43">
        <f t="shared" si="34"/>
        <v>7.8056739574874356E-2</v>
      </c>
      <c r="L690" s="39">
        <f t="shared" si="32"/>
        <v>10.082056739574874</v>
      </c>
      <c r="M690" s="1">
        <v>71.414000000000001</v>
      </c>
    </row>
    <row r="691" spans="1:13">
      <c r="A691" s="1" t="s">
        <v>224</v>
      </c>
      <c r="B691" s="1">
        <v>2019</v>
      </c>
      <c r="C691" s="2">
        <v>43485</v>
      </c>
      <c r="D691" s="1" t="s">
        <v>65</v>
      </c>
      <c r="E691" s="1" t="s">
        <v>286</v>
      </c>
      <c r="F691" s="1" t="s">
        <v>226</v>
      </c>
      <c r="G691" s="11">
        <f>(C691-VLOOKUP(E691,Riders!$A$2:$E$7778,4,FALSE))/365</f>
        <v>35.465753424657535</v>
      </c>
      <c r="H691" s="1">
        <v>19</v>
      </c>
      <c r="I691" s="1">
        <v>4.9820000000000002</v>
      </c>
      <c r="J691" s="39">
        <f t="shared" si="33"/>
        <v>5.1160350906719403</v>
      </c>
      <c r="K691" s="43">
        <f t="shared" si="34"/>
        <v>0.13403509067194008</v>
      </c>
      <c r="L691" s="39">
        <f t="shared" si="32"/>
        <v>10.09803509067194</v>
      </c>
      <c r="M691" s="1">
        <v>71.301000000000002</v>
      </c>
    </row>
    <row r="692" spans="1:13">
      <c r="A692" s="1" t="s">
        <v>224</v>
      </c>
      <c r="B692" s="1">
        <v>2019</v>
      </c>
      <c r="C692" s="2">
        <v>43485</v>
      </c>
      <c r="D692" s="1" t="s">
        <v>65</v>
      </c>
      <c r="E692" s="1" t="s">
        <v>922</v>
      </c>
      <c r="F692" s="1" t="s">
        <v>57</v>
      </c>
      <c r="G692" s="11">
        <f>(C692-VLOOKUP(E692,Riders!$A$2:$E$7778,4,FALSE))/365</f>
        <v>20.542465753424658</v>
      </c>
      <c r="H692" s="1">
        <v>20</v>
      </c>
      <c r="I692" s="1">
        <v>5.0039999999999996</v>
      </c>
      <c r="J692" s="39">
        <f t="shared" si="33"/>
        <v>5.0989944152891979</v>
      </c>
      <c r="K692" s="43">
        <f t="shared" si="34"/>
        <v>9.4994415289198386E-2</v>
      </c>
      <c r="L692" s="39">
        <f t="shared" si="32"/>
        <v>10.102994415289198</v>
      </c>
      <c r="M692" s="1">
        <v>71.266000000000005</v>
      </c>
    </row>
    <row r="693" spans="1:13">
      <c r="A693" s="1" t="s">
        <v>224</v>
      </c>
      <c r="B693" s="1">
        <v>2019</v>
      </c>
      <c r="C693" s="2">
        <v>43485</v>
      </c>
      <c r="D693" s="1" t="s">
        <v>65</v>
      </c>
      <c r="E693" s="1" t="s">
        <v>247</v>
      </c>
      <c r="F693" s="1" t="s">
        <v>1061</v>
      </c>
      <c r="G693" s="11">
        <f>(C693-VLOOKUP(E693,Riders!$A$2:$E$7778,4,FALSE))/365</f>
        <v>23.517808219178082</v>
      </c>
      <c r="H693" s="1">
        <v>21</v>
      </c>
      <c r="I693" s="1">
        <v>5.0149999999999997</v>
      </c>
      <c r="J693" s="39">
        <f t="shared" si="33"/>
        <v>5.1179955668144386</v>
      </c>
      <c r="K693" s="43">
        <f t="shared" si="34"/>
        <v>0.10299556681443889</v>
      </c>
      <c r="L693" s="39">
        <f t="shared" si="32"/>
        <v>10.132995566814438</v>
      </c>
      <c r="M693" s="1">
        <v>71.055000000000007</v>
      </c>
    </row>
    <row r="694" spans="1:13">
      <c r="A694" s="1" t="s">
        <v>224</v>
      </c>
      <c r="B694" s="1">
        <v>2019</v>
      </c>
      <c r="C694" s="2">
        <v>43485</v>
      </c>
      <c r="D694" s="1" t="s">
        <v>65</v>
      </c>
      <c r="E694" s="1" t="s">
        <v>207</v>
      </c>
      <c r="F694" s="1" t="s">
        <v>57</v>
      </c>
      <c r="G694" s="11">
        <f>(C694-VLOOKUP(E694,Riders!$A$2:$E$7778,4,FALSE))/365</f>
        <v>25.328767123287673</v>
      </c>
      <c r="H694" s="1">
        <v>22</v>
      </c>
      <c r="I694" s="1">
        <v>5.0140000000000002</v>
      </c>
      <c r="J694" s="39">
        <f t="shared" si="33"/>
        <v>5.1470240054192127</v>
      </c>
      <c r="K694" s="43">
        <f t="shared" si="34"/>
        <v>0.13302400541921244</v>
      </c>
      <c r="L694" s="39">
        <f t="shared" si="32"/>
        <v>10.161024005419213</v>
      </c>
      <c r="M694" s="1">
        <v>70.858999999999995</v>
      </c>
    </row>
    <row r="695" spans="1:13">
      <c r="A695" s="1" t="s">
        <v>224</v>
      </c>
      <c r="B695" s="1">
        <v>2019</v>
      </c>
      <c r="C695" s="2">
        <v>43485</v>
      </c>
      <c r="D695" s="1" t="s">
        <v>65</v>
      </c>
      <c r="E695" s="1" t="s">
        <v>208</v>
      </c>
      <c r="F695" s="1" t="s">
        <v>197</v>
      </c>
      <c r="G695" s="11">
        <f>(C695-VLOOKUP(E695,Riders!$A$2:$E$7778,4,FALSE))/365</f>
        <v>23.934246575342467</v>
      </c>
      <c r="H695" s="1">
        <v>23</v>
      </c>
      <c r="I695" s="1">
        <v>5.04</v>
      </c>
      <c r="J695" s="39">
        <f t="shared" si="33"/>
        <v>5.1290606330240243</v>
      </c>
      <c r="K695" s="43">
        <f t="shared" si="34"/>
        <v>8.9060633024024227E-2</v>
      </c>
      <c r="L695" s="39">
        <f t="shared" si="32"/>
        <v>10.169060633024024</v>
      </c>
      <c r="M695" s="1">
        <v>70.802999999999997</v>
      </c>
    </row>
    <row r="696" spans="1:13">
      <c r="A696" s="1" t="s">
        <v>224</v>
      </c>
      <c r="B696" s="1">
        <v>2019</v>
      </c>
      <c r="C696" s="2">
        <v>43485</v>
      </c>
      <c r="D696" s="1" t="s">
        <v>65</v>
      </c>
      <c r="E696" s="1" t="s">
        <v>133</v>
      </c>
      <c r="F696" s="1" t="s">
        <v>215</v>
      </c>
      <c r="G696" s="11">
        <f>(C696-VLOOKUP(E696,Riders!$A$2:$E$7778,4,FALSE))/365</f>
        <v>19.263013698630136</v>
      </c>
      <c r="H696" s="1">
        <v>24</v>
      </c>
      <c r="I696" s="1">
        <v>5.0510000000000002</v>
      </c>
      <c r="J696" s="39">
        <f t="shared" si="33"/>
        <v>5.1510574149120067</v>
      </c>
      <c r="K696" s="43">
        <f t="shared" si="34"/>
        <v>0.10005741491200659</v>
      </c>
      <c r="L696" s="39">
        <f t="shared" si="32"/>
        <v>10.202057414912007</v>
      </c>
      <c r="M696" s="1">
        <v>70.573999999999998</v>
      </c>
    </row>
    <row r="697" spans="1:13">
      <c r="A697" s="1" t="s">
        <v>224</v>
      </c>
      <c r="B697" s="1">
        <v>2019</v>
      </c>
      <c r="C697" s="2">
        <v>43485</v>
      </c>
      <c r="D697" s="1" t="s">
        <v>65</v>
      </c>
      <c r="E697" s="1" t="s">
        <v>998</v>
      </c>
      <c r="F697" s="1" t="s">
        <v>197</v>
      </c>
      <c r="G697" s="11">
        <f>(C697-VLOOKUP(E697,Riders!$A$2:$E$7778,4,FALSE))/365</f>
        <v>21.747945205479454</v>
      </c>
      <c r="H697" s="1">
        <v>25</v>
      </c>
      <c r="I697" s="1">
        <v>5.0430000000000001</v>
      </c>
      <c r="J697" s="39">
        <f t="shared" si="33"/>
        <v>5.1969271827400325</v>
      </c>
      <c r="K697" s="43">
        <f t="shared" si="34"/>
        <v>0.15392718274003236</v>
      </c>
      <c r="L697" s="39">
        <f t="shared" si="32"/>
        <v>10.239927182740033</v>
      </c>
      <c r="M697" s="1">
        <v>70.313000000000002</v>
      </c>
    </row>
    <row r="698" spans="1:13">
      <c r="A698" s="1" t="s">
        <v>224</v>
      </c>
      <c r="B698" s="1">
        <v>2019</v>
      </c>
      <c r="C698" s="2">
        <v>43485</v>
      </c>
      <c r="D698" s="1" t="s">
        <v>65</v>
      </c>
      <c r="E698" s="3" t="s">
        <v>185</v>
      </c>
      <c r="F698" s="1" t="s">
        <v>94</v>
      </c>
      <c r="G698" s="11">
        <f>(C698-VLOOKUP(E698,Riders!$A$2:$E$7778,4,FALSE))/365</f>
        <v>24.065753424657533</v>
      </c>
      <c r="H698" s="1">
        <v>26</v>
      </c>
      <c r="I698" s="1">
        <v>5.1239999999999997</v>
      </c>
      <c r="J698" s="39">
        <f t="shared" si="33"/>
        <v>5.2729617767252455</v>
      </c>
      <c r="K698" s="43">
        <f t="shared" si="34"/>
        <v>0.1489617767252458</v>
      </c>
      <c r="L698" s="39">
        <f t="shared" si="32"/>
        <v>10.396961776725245</v>
      </c>
      <c r="M698" s="1">
        <v>69.251000000000005</v>
      </c>
    </row>
    <row r="699" spans="1:13">
      <c r="A699" s="4" t="s">
        <v>287</v>
      </c>
      <c r="B699" s="4">
        <v>2018</v>
      </c>
      <c r="C699" s="5">
        <v>43450</v>
      </c>
      <c r="D699" s="4" t="s">
        <v>65</v>
      </c>
      <c r="E699" s="4" t="s">
        <v>91</v>
      </c>
      <c r="F699" s="4" t="s">
        <v>22</v>
      </c>
      <c r="G699" s="11">
        <f>(C699-VLOOKUP(E699,Riders!$A$2:$E$7778,4,FALSE))/365</f>
        <v>21.772602739726029</v>
      </c>
      <c r="H699" s="4">
        <v>1</v>
      </c>
      <c r="I699" s="4">
        <v>4.7850000000000001</v>
      </c>
      <c r="J699" s="43">
        <f t="shared" si="33"/>
        <v>4.8619484826153947</v>
      </c>
      <c r="K699" s="43">
        <f t="shared" si="34"/>
        <v>7.6948482615394553E-2</v>
      </c>
      <c r="L699" s="43">
        <f t="shared" si="32"/>
        <v>9.6469484826153948</v>
      </c>
      <c r="M699" s="4">
        <v>74.635000000000005</v>
      </c>
    </row>
    <row r="700" spans="1:13">
      <c r="A700" s="4" t="s">
        <v>287</v>
      </c>
      <c r="B700" s="4">
        <v>2018</v>
      </c>
      <c r="C700" s="5">
        <v>43450</v>
      </c>
      <c r="D700" s="4" t="s">
        <v>65</v>
      </c>
      <c r="E700" s="4" t="s">
        <v>21</v>
      </c>
      <c r="F700" s="4" t="s">
        <v>22</v>
      </c>
      <c r="G700" s="11">
        <f>(C700-VLOOKUP(E700,Riders!$A$2:$E$7778,4,FALSE))/365</f>
        <v>25.769863013698629</v>
      </c>
      <c r="H700" s="4">
        <v>2</v>
      </c>
      <c r="I700" s="4">
        <v>4.8</v>
      </c>
      <c r="J700" s="43">
        <f t="shared" si="33"/>
        <v>4.8890097024666597</v>
      </c>
      <c r="K700" s="43">
        <f t="shared" si="34"/>
        <v>8.9009702466659846E-2</v>
      </c>
      <c r="L700" s="43">
        <f t="shared" si="32"/>
        <v>9.6890097024666595</v>
      </c>
      <c r="M700" s="4">
        <v>74.311000000000007</v>
      </c>
    </row>
    <row r="701" spans="1:13">
      <c r="A701" s="4" t="s">
        <v>287</v>
      </c>
      <c r="B701" s="4">
        <v>2018</v>
      </c>
      <c r="C701" s="5">
        <v>43450</v>
      </c>
      <c r="D701" s="4" t="s">
        <v>65</v>
      </c>
      <c r="E701" s="4" t="s">
        <v>105</v>
      </c>
      <c r="F701" s="4" t="s">
        <v>101</v>
      </c>
      <c r="G701" s="11">
        <f>(C701-VLOOKUP(E701,Riders!$A$2:$E$7778,4,FALSE))/365</f>
        <v>26.328767123287673</v>
      </c>
      <c r="H701" s="4">
        <v>3</v>
      </c>
      <c r="I701" s="4">
        <v>4.8419999999999996</v>
      </c>
      <c r="J701" s="43">
        <f t="shared" si="33"/>
        <v>4.8659524310330893</v>
      </c>
      <c r="K701" s="43">
        <f t="shared" si="34"/>
        <v>2.3952431033089638E-2</v>
      </c>
      <c r="L701" s="43">
        <f t="shared" si="32"/>
        <v>9.7079524310330889</v>
      </c>
      <c r="M701" s="4">
        <v>74.165999999999997</v>
      </c>
    </row>
    <row r="702" spans="1:13">
      <c r="A702" s="4" t="s">
        <v>287</v>
      </c>
      <c r="B702" s="4">
        <v>2018</v>
      </c>
      <c r="C702" s="5">
        <v>43450</v>
      </c>
      <c r="D702" s="4" t="s">
        <v>65</v>
      </c>
      <c r="E702" s="4" t="s">
        <v>127</v>
      </c>
      <c r="F702" s="4" t="s">
        <v>103</v>
      </c>
      <c r="G702" s="11">
        <f>(C702-VLOOKUP(E702,Riders!$A$2:$E$7778,4,FALSE))/365</f>
        <v>20.243835616438357</v>
      </c>
      <c r="H702" s="4">
        <v>4</v>
      </c>
      <c r="I702" s="4">
        <v>4.7990000000000004</v>
      </c>
      <c r="J702" s="43">
        <f t="shared" si="33"/>
        <v>4.9659627710794352</v>
      </c>
      <c r="K702" s="43">
        <f t="shared" si="34"/>
        <v>0.1669627710794348</v>
      </c>
      <c r="L702" s="43">
        <f t="shared" si="32"/>
        <v>9.7649627710794356</v>
      </c>
      <c r="M702" s="4">
        <v>73.733000000000004</v>
      </c>
    </row>
    <row r="703" spans="1:13">
      <c r="A703" s="4" t="s">
        <v>287</v>
      </c>
      <c r="B703" s="4">
        <v>2018</v>
      </c>
      <c r="C703" s="5">
        <v>43450</v>
      </c>
      <c r="D703" s="4" t="s">
        <v>65</v>
      </c>
      <c r="E703" s="4" t="s">
        <v>111</v>
      </c>
      <c r="F703" s="4" t="s">
        <v>74</v>
      </c>
      <c r="G703" s="11">
        <f>(C703-VLOOKUP(E703,Riders!$A$2:$E$7778,4,FALSE))/365</f>
        <v>21.663013698630138</v>
      </c>
      <c r="H703" s="4">
        <v>5</v>
      </c>
      <c r="I703" s="4">
        <v>4.8719999999999999</v>
      </c>
      <c r="J703" s="43">
        <f t="shared" si="33"/>
        <v>4.9360616818101324</v>
      </c>
      <c r="K703" s="43">
        <f t="shared" si="34"/>
        <v>6.4061681810132498E-2</v>
      </c>
      <c r="L703" s="43">
        <f t="shared" ref="L703:L734" si="35">720/M703</f>
        <v>9.8080616818101323</v>
      </c>
      <c r="M703" s="4">
        <v>73.409000000000006</v>
      </c>
    </row>
    <row r="704" spans="1:13">
      <c r="A704" s="4" t="s">
        <v>287</v>
      </c>
      <c r="B704" s="4">
        <v>2018</v>
      </c>
      <c r="C704" s="5">
        <v>43450</v>
      </c>
      <c r="D704" s="4" t="s">
        <v>65</v>
      </c>
      <c r="E704" t="s">
        <v>107</v>
      </c>
      <c r="F704" s="4" t="s">
        <v>108</v>
      </c>
      <c r="G704" s="11">
        <f>(C704-VLOOKUP(E704,Riders!$A$2:$E$7778,4,FALSE))/365</f>
        <v>25.175342465753424</v>
      </c>
      <c r="H704" s="4">
        <v>6</v>
      </c>
      <c r="I704" s="4">
        <v>4.8819999999999997</v>
      </c>
      <c r="J704" s="43">
        <f t="shared" si="33"/>
        <v>4.926997030053677</v>
      </c>
      <c r="K704" s="43">
        <f t="shared" si="34"/>
        <v>4.4997030053677278E-2</v>
      </c>
      <c r="L704" s="43">
        <f t="shared" si="35"/>
        <v>9.8089970300536766</v>
      </c>
      <c r="M704" s="4">
        <v>73.402000000000001</v>
      </c>
    </row>
    <row r="705" spans="1:13">
      <c r="A705" s="4" t="s">
        <v>287</v>
      </c>
      <c r="B705" s="4">
        <v>2018</v>
      </c>
      <c r="C705" s="5">
        <v>43450</v>
      </c>
      <c r="D705" s="4" t="s">
        <v>65</v>
      </c>
      <c r="E705" s="4" t="s">
        <v>310</v>
      </c>
      <c r="F705" s="4" t="s">
        <v>112</v>
      </c>
      <c r="G705" s="11">
        <f>(C705-VLOOKUP(E705,Riders!$A$2:$E$7778,4,FALSE))/365</f>
        <v>23.230136986301371</v>
      </c>
      <c r="H705" s="4">
        <v>7</v>
      </c>
      <c r="I705" s="4">
        <v>4.8579999999999997</v>
      </c>
      <c r="J705" s="43">
        <f t="shared" si="33"/>
        <v>4.9530019485739976</v>
      </c>
      <c r="K705" s="43">
        <f t="shared" si="34"/>
        <v>9.5001948573997907E-2</v>
      </c>
      <c r="L705" s="43">
        <f t="shared" si="35"/>
        <v>9.8110019485739972</v>
      </c>
      <c r="M705" s="4">
        <v>73.387</v>
      </c>
    </row>
    <row r="706" spans="1:13">
      <c r="A706" s="4" t="s">
        <v>287</v>
      </c>
      <c r="B706" s="4">
        <v>2018</v>
      </c>
      <c r="C706" s="5">
        <v>43450</v>
      </c>
      <c r="D706" s="4" t="s">
        <v>65</v>
      </c>
      <c r="E706" s="4" t="s">
        <v>201</v>
      </c>
      <c r="F706" s="4" t="s">
        <v>45</v>
      </c>
      <c r="G706" s="11">
        <f>(C706-VLOOKUP(E706,Riders!$A$2:$E$7778,4,FALSE))/365</f>
        <v>23.424657534246574</v>
      </c>
      <c r="H706" s="4">
        <v>8</v>
      </c>
      <c r="I706" s="4">
        <v>4.8810000000000002</v>
      </c>
      <c r="J706" s="43">
        <f t="shared" si="33"/>
        <v>4.9309378577269012</v>
      </c>
      <c r="K706" s="43">
        <f t="shared" si="34"/>
        <v>4.9937857726900958E-2</v>
      </c>
      <c r="L706" s="43">
        <f t="shared" si="35"/>
        <v>9.8119378577269014</v>
      </c>
      <c r="M706" s="4">
        <v>73.38</v>
      </c>
    </row>
    <row r="707" spans="1:13">
      <c r="A707" s="4" t="s">
        <v>287</v>
      </c>
      <c r="B707" s="4">
        <v>2018</v>
      </c>
      <c r="C707" s="5">
        <v>43450</v>
      </c>
      <c r="D707" s="4" t="s">
        <v>65</v>
      </c>
      <c r="E707" s="4" t="s">
        <v>191</v>
      </c>
      <c r="F707" s="4" t="s">
        <v>112</v>
      </c>
      <c r="G707" s="11">
        <f>(C707-VLOOKUP(E707,Riders!$A$2:$E$7778,4,FALSE))/365</f>
        <v>30.753424657534246</v>
      </c>
      <c r="H707" s="4">
        <v>9</v>
      </c>
      <c r="I707" s="4">
        <v>4.8890000000000002</v>
      </c>
      <c r="J707" s="43">
        <f t="shared" si="33"/>
        <v>4.957961801994009</v>
      </c>
      <c r="K707" s="43">
        <f t="shared" si="34"/>
        <v>6.8961801994008809E-2</v>
      </c>
      <c r="L707" s="43">
        <f t="shared" si="35"/>
        <v>9.8469618019940093</v>
      </c>
      <c r="M707" s="4">
        <v>73.119</v>
      </c>
    </row>
    <row r="708" spans="1:13">
      <c r="A708" s="4" t="s">
        <v>287</v>
      </c>
      <c r="B708" s="4">
        <v>2018</v>
      </c>
      <c r="C708" s="5">
        <v>43450</v>
      </c>
      <c r="D708" s="4" t="s">
        <v>65</v>
      </c>
      <c r="E708" s="4" t="s">
        <v>218</v>
      </c>
      <c r="F708" s="4" t="s">
        <v>227</v>
      </c>
      <c r="G708" s="11">
        <f>(C708-VLOOKUP(E708,Riders!$A$2:$E$7778,4,FALSE))/365</f>
        <v>35.342465753424655</v>
      </c>
      <c r="H708" s="4">
        <v>10</v>
      </c>
      <c r="I708" s="4">
        <v>4.9009999999999998</v>
      </c>
      <c r="J708" s="43">
        <f t="shared" si="33"/>
        <v>4.9759496687106459</v>
      </c>
      <c r="K708" s="43">
        <f t="shared" si="34"/>
        <v>7.4949668710646122E-2</v>
      </c>
      <c r="L708" s="43">
        <f t="shared" si="35"/>
        <v>9.8769496687106457</v>
      </c>
      <c r="M708" s="4">
        <v>72.897000000000006</v>
      </c>
    </row>
    <row r="709" spans="1:13">
      <c r="A709" s="4" t="s">
        <v>287</v>
      </c>
      <c r="B709" s="4">
        <v>2018</v>
      </c>
      <c r="C709" s="5">
        <v>43450</v>
      </c>
      <c r="D709" s="4" t="s">
        <v>65</v>
      </c>
      <c r="E709" s="4" t="s">
        <v>142</v>
      </c>
      <c r="F709" s="4" t="s">
        <v>94</v>
      </c>
      <c r="G709" s="11">
        <f>(C709-VLOOKUP(E709,Riders!$A$2:$E$7778,4,FALSE))/365</f>
        <v>23.704109589041096</v>
      </c>
      <c r="H709" s="4">
        <v>11</v>
      </c>
      <c r="I709" s="4">
        <v>4.8769999999999998</v>
      </c>
      <c r="J709" s="43">
        <f t="shared" ref="J709:J740" si="36">L709-I709</f>
        <v>5.003066964898319</v>
      </c>
      <c r="K709" s="43">
        <f t="shared" si="34"/>
        <v>0.12606696489831926</v>
      </c>
      <c r="L709" s="43">
        <f t="shared" si="35"/>
        <v>9.8800669648983188</v>
      </c>
      <c r="M709" s="4">
        <v>72.873999999999995</v>
      </c>
    </row>
    <row r="710" spans="1:13">
      <c r="A710" s="4" t="s">
        <v>287</v>
      </c>
      <c r="B710" s="4">
        <v>2018</v>
      </c>
      <c r="C710" s="5">
        <v>43450</v>
      </c>
      <c r="D710" s="4" t="s">
        <v>65</v>
      </c>
      <c r="E710" s="4" t="s">
        <v>311</v>
      </c>
      <c r="F710" s="4" t="s">
        <v>103</v>
      </c>
      <c r="G710" s="11">
        <f>(C710-VLOOKUP(E710,Riders!$A$2:$E$7778,4,FALSE))/365</f>
        <v>27.56986301369863</v>
      </c>
      <c r="H710" s="4">
        <v>12</v>
      </c>
      <c r="I710" s="4">
        <v>4.8819999999999997</v>
      </c>
      <c r="J710" s="43">
        <f t="shared" si="36"/>
        <v>4.9999654131210551</v>
      </c>
      <c r="K710" s="43">
        <f t="shared" si="34"/>
        <v>0.11796541312105546</v>
      </c>
      <c r="L710" s="43">
        <f t="shared" si="35"/>
        <v>9.8819654131210548</v>
      </c>
      <c r="M710" s="4">
        <v>72.86</v>
      </c>
    </row>
    <row r="711" spans="1:13">
      <c r="A711" s="4" t="s">
        <v>287</v>
      </c>
      <c r="B711" s="4">
        <v>2018</v>
      </c>
      <c r="C711" s="5">
        <v>43450</v>
      </c>
      <c r="D711" s="4" t="s">
        <v>65</v>
      </c>
      <c r="E711" s="4" t="s">
        <v>47</v>
      </c>
      <c r="F711" s="4" t="s">
        <v>26</v>
      </c>
      <c r="G711" s="11">
        <f>(C711-VLOOKUP(E711,Riders!$A$2:$E$7778,4,FALSE))/365</f>
        <v>28.098630136986301</v>
      </c>
      <c r="H711" s="4">
        <v>13</v>
      </c>
      <c r="I711" s="4">
        <v>4.9340000000000002</v>
      </c>
      <c r="J711" s="43">
        <f t="shared" si="36"/>
        <v>4.9520359741864626</v>
      </c>
      <c r="K711" s="43">
        <f t="shared" si="34"/>
        <v>1.8035974186462411E-2</v>
      </c>
      <c r="L711" s="43">
        <f t="shared" si="35"/>
        <v>9.8860359741864627</v>
      </c>
      <c r="M711" s="4">
        <v>72.83</v>
      </c>
    </row>
    <row r="712" spans="1:13">
      <c r="A712" s="4" t="s">
        <v>287</v>
      </c>
      <c r="B712" s="4">
        <v>2018</v>
      </c>
      <c r="C712" s="5">
        <v>43450</v>
      </c>
      <c r="D712" s="4" t="s">
        <v>65</v>
      </c>
      <c r="E712" s="4" t="s">
        <v>182</v>
      </c>
      <c r="F712" s="4" t="s">
        <v>32</v>
      </c>
      <c r="G712" s="11">
        <f>(C712-VLOOKUP(E712,Riders!$A$2:$E$7778,4,FALSE))/365</f>
        <v>27.471232876712328</v>
      </c>
      <c r="H712" s="4">
        <v>14</v>
      </c>
      <c r="I712" s="4">
        <v>4.8929999999999998</v>
      </c>
      <c r="J712" s="43">
        <f t="shared" si="36"/>
        <v>4.999963629618434</v>
      </c>
      <c r="K712" s="43">
        <f t="shared" si="34"/>
        <v>0.1069636296184342</v>
      </c>
      <c r="L712" s="43">
        <f t="shared" si="35"/>
        <v>9.8929636296184338</v>
      </c>
      <c r="M712" s="4">
        <v>72.778999999999996</v>
      </c>
    </row>
    <row r="713" spans="1:13">
      <c r="A713" s="4" t="s">
        <v>287</v>
      </c>
      <c r="B713" s="4">
        <v>2018</v>
      </c>
      <c r="C713" s="5">
        <v>43450</v>
      </c>
      <c r="D713" s="4" t="s">
        <v>65</v>
      </c>
      <c r="E713" s="3" t="s">
        <v>96</v>
      </c>
      <c r="F713" s="4" t="s">
        <v>28</v>
      </c>
      <c r="G713" s="11">
        <f>(C713-VLOOKUP(E713,Riders!$A$2:$E$7778,4,FALSE))/365</f>
        <v>26.890410958904109</v>
      </c>
      <c r="H713" s="4">
        <v>15</v>
      </c>
      <c r="I713" s="4">
        <v>4.9109999999999996</v>
      </c>
      <c r="J713" s="43">
        <f t="shared" si="36"/>
        <v>4.9989843091915116</v>
      </c>
      <c r="K713" s="43">
        <f t="shared" si="34"/>
        <v>8.7984309191512011E-2</v>
      </c>
      <c r="L713" s="43">
        <f t="shared" si="35"/>
        <v>9.9099843091915112</v>
      </c>
      <c r="M713" s="4">
        <v>72.653999999999996</v>
      </c>
    </row>
    <row r="714" spans="1:13">
      <c r="A714" s="4" t="s">
        <v>287</v>
      </c>
      <c r="B714" s="4">
        <v>2018</v>
      </c>
      <c r="C714" s="5">
        <v>43450</v>
      </c>
      <c r="D714" s="4" t="s">
        <v>65</v>
      </c>
      <c r="E714" s="3" t="s">
        <v>27</v>
      </c>
      <c r="F714" s="4" t="s">
        <v>28</v>
      </c>
      <c r="G714" s="11">
        <f>(C714-VLOOKUP(E714,Riders!$A$2:$E$7778,4,FALSE))/365</f>
        <v>22.994520547945207</v>
      </c>
      <c r="H714" s="4">
        <v>16</v>
      </c>
      <c r="I714" s="4">
        <v>4.9290000000000003</v>
      </c>
      <c r="J714" s="43">
        <f t="shared" si="36"/>
        <v>4.9879455807611262</v>
      </c>
      <c r="K714" s="43">
        <f t="shared" si="34"/>
        <v>5.8945580761125882E-2</v>
      </c>
      <c r="L714" s="43">
        <f t="shared" si="35"/>
        <v>9.9169455807611264</v>
      </c>
      <c r="M714" s="4">
        <v>72.602999999999994</v>
      </c>
    </row>
    <row r="715" spans="1:13">
      <c r="A715" s="4" t="s">
        <v>287</v>
      </c>
      <c r="B715" s="4">
        <v>2018</v>
      </c>
      <c r="C715" s="5">
        <v>43450</v>
      </c>
      <c r="D715" s="4" t="s">
        <v>65</v>
      </c>
      <c r="E715" s="4" t="s">
        <v>173</v>
      </c>
      <c r="F715" s="4" t="s">
        <v>36</v>
      </c>
      <c r="G715" s="11">
        <f>(C715-VLOOKUP(E715,Riders!$A$2:$E$7778,4,FALSE))/365</f>
        <v>28.602739726027398</v>
      </c>
      <c r="H715" s="4">
        <v>17</v>
      </c>
      <c r="I715" s="4">
        <v>4.9409999999999998</v>
      </c>
      <c r="J715" s="43">
        <f t="shared" si="36"/>
        <v>5.0030646364201372</v>
      </c>
      <c r="K715" s="43">
        <f t="shared" si="34"/>
        <v>6.2064636420137376E-2</v>
      </c>
      <c r="L715" s="43">
        <f t="shared" si="35"/>
        <v>9.944064636420137</v>
      </c>
      <c r="M715" s="4">
        <v>72.405000000000001</v>
      </c>
    </row>
    <row r="716" spans="1:13">
      <c r="A716" s="4" t="s">
        <v>287</v>
      </c>
      <c r="B716" s="4">
        <v>2018</v>
      </c>
      <c r="C716" s="5">
        <v>43450</v>
      </c>
      <c r="D716" s="4" t="s">
        <v>65</v>
      </c>
      <c r="E716" s="4" t="s">
        <v>212</v>
      </c>
      <c r="F716" s="4" t="s">
        <v>41</v>
      </c>
      <c r="G716" s="11">
        <f>(C716-VLOOKUP(E716,Riders!$A$2:$E$7778,4,FALSE))/365</f>
        <v>27.572602739726026</v>
      </c>
      <c r="H716" s="4">
        <v>18</v>
      </c>
      <c r="I716" s="4">
        <v>4.9119999999999999</v>
      </c>
      <c r="J716" s="43">
        <f t="shared" si="36"/>
        <v>5.0409997235277855</v>
      </c>
      <c r="K716" s="43">
        <f t="shared" si="34"/>
        <v>0.12899972352778555</v>
      </c>
      <c r="L716" s="43">
        <f t="shared" si="35"/>
        <v>9.9529997235277854</v>
      </c>
      <c r="M716" s="4">
        <v>72.34</v>
      </c>
    </row>
    <row r="717" spans="1:13">
      <c r="A717" s="4" t="s">
        <v>287</v>
      </c>
      <c r="B717" s="4">
        <v>2018</v>
      </c>
      <c r="C717" s="5">
        <v>43450</v>
      </c>
      <c r="D717" s="4" t="s">
        <v>65</v>
      </c>
      <c r="E717" s="4" t="s">
        <v>25</v>
      </c>
      <c r="F717" s="4" t="s">
        <v>26</v>
      </c>
      <c r="G717" s="11">
        <f>(C717-VLOOKUP(E717,Riders!$A$2:$E$7778,4,FALSE))/365</f>
        <v>21.230136986301371</v>
      </c>
      <c r="H717" s="4">
        <v>19</v>
      </c>
      <c r="I717" s="4">
        <v>4.9400000000000004</v>
      </c>
      <c r="J717" s="43">
        <f t="shared" si="36"/>
        <v>5.0540313423927357</v>
      </c>
      <c r="K717" s="43">
        <f t="shared" si="34"/>
        <v>0.11403134239273527</v>
      </c>
      <c r="L717" s="43">
        <f t="shared" si="35"/>
        <v>9.9940313423927361</v>
      </c>
      <c r="M717" s="4">
        <v>72.043000000000006</v>
      </c>
    </row>
    <row r="718" spans="1:13">
      <c r="A718" s="4" t="s">
        <v>287</v>
      </c>
      <c r="B718" s="4">
        <v>2018</v>
      </c>
      <c r="C718" s="5">
        <v>43450</v>
      </c>
      <c r="D718" s="4" t="s">
        <v>65</v>
      </c>
      <c r="E718" s="4" t="s">
        <v>99</v>
      </c>
      <c r="F718" s="4" t="s">
        <v>43</v>
      </c>
      <c r="G718" s="11">
        <f>(C718-VLOOKUP(E718,Riders!$A$2:$E$7778,4,FALSE))/365</f>
        <v>20.147945205479452</v>
      </c>
      <c r="H718" s="4">
        <v>20</v>
      </c>
      <c r="I718" s="4">
        <v>5.0270000000000001</v>
      </c>
      <c r="J718" s="43">
        <f t="shared" si="36"/>
        <v>5.0149810597079467</v>
      </c>
      <c r="K718" s="43">
        <f t="shared" si="34"/>
        <v>-1.2018940292053415E-2</v>
      </c>
      <c r="L718" s="43">
        <f t="shared" si="35"/>
        <v>10.041981059707947</v>
      </c>
      <c r="M718" s="4">
        <v>71.698999999999998</v>
      </c>
    </row>
    <row r="719" spans="1:13">
      <c r="A719" s="4" t="s">
        <v>287</v>
      </c>
      <c r="B719" s="4">
        <v>2018</v>
      </c>
      <c r="C719" s="5">
        <v>43450</v>
      </c>
      <c r="D719" s="4" t="s">
        <v>65</v>
      </c>
      <c r="E719" s="4" t="s">
        <v>195</v>
      </c>
      <c r="F719" s="4" t="s">
        <v>51</v>
      </c>
      <c r="G719" s="11">
        <f>(C719-VLOOKUP(E719,Riders!$A$2:$E$7778,4,FALSE))/365</f>
        <v>30.967123287671232</v>
      </c>
      <c r="H719" s="4">
        <v>21</v>
      </c>
      <c r="I719" s="4">
        <v>4.9580000000000002</v>
      </c>
      <c r="J719" s="43">
        <f t="shared" si="36"/>
        <v>5.087063269947123</v>
      </c>
      <c r="K719" s="43">
        <f t="shared" si="34"/>
        <v>0.12906326994712281</v>
      </c>
      <c r="L719" s="43">
        <f t="shared" si="35"/>
        <v>10.045063269947123</v>
      </c>
      <c r="M719" s="4">
        <v>71.677000000000007</v>
      </c>
    </row>
    <row r="720" spans="1:13">
      <c r="A720" s="4" t="s">
        <v>287</v>
      </c>
      <c r="B720" s="4">
        <v>2018</v>
      </c>
      <c r="C720" s="5">
        <v>43450</v>
      </c>
      <c r="D720" s="4" t="s">
        <v>65</v>
      </c>
      <c r="E720" s="4" t="s">
        <v>170</v>
      </c>
      <c r="F720" s="4" t="s">
        <v>81</v>
      </c>
      <c r="G720" s="11">
        <f>(C720-VLOOKUP(E720,Riders!$A$2:$E$7778,4,FALSE))/365</f>
        <v>28.473972602739725</v>
      </c>
      <c r="H720" s="4">
        <v>22</v>
      </c>
      <c r="I720" s="4">
        <v>4.9790000000000001</v>
      </c>
      <c r="J720" s="43">
        <f t="shared" si="36"/>
        <v>5.1050336134453778</v>
      </c>
      <c r="K720" s="43">
        <f t="shared" si="34"/>
        <v>0.12603361344537767</v>
      </c>
      <c r="L720" s="43">
        <f t="shared" si="35"/>
        <v>10.084033613445378</v>
      </c>
      <c r="M720" s="4">
        <v>71.400000000000006</v>
      </c>
    </row>
    <row r="721" spans="1:13">
      <c r="A721" s="4" t="s">
        <v>287</v>
      </c>
      <c r="B721" s="4">
        <v>2018</v>
      </c>
      <c r="C721" s="5">
        <v>43450</v>
      </c>
      <c r="D721" s="4" t="s">
        <v>65</v>
      </c>
      <c r="E721" s="4" t="s">
        <v>257</v>
      </c>
      <c r="F721" s="4" t="s">
        <v>255</v>
      </c>
      <c r="G721" s="11">
        <f>(C721-VLOOKUP(E721,Riders!$A$2:$E$7778,4,FALSE))/365</f>
        <v>21.257534246575343</v>
      </c>
      <c r="H721" s="4">
        <v>23</v>
      </c>
      <c r="I721" s="4">
        <v>5.0119999999999996</v>
      </c>
      <c r="J721" s="43">
        <f t="shared" si="36"/>
        <v>5.0819296228795752</v>
      </c>
      <c r="K721" s="43">
        <f t="shared" si="34"/>
        <v>6.9929622879575604E-2</v>
      </c>
      <c r="L721" s="43">
        <f t="shared" si="35"/>
        <v>10.093929622879575</v>
      </c>
      <c r="M721" s="4">
        <v>71.33</v>
      </c>
    </row>
    <row r="722" spans="1:13">
      <c r="A722" s="4" t="s">
        <v>287</v>
      </c>
      <c r="B722" s="4">
        <v>2018</v>
      </c>
      <c r="C722" s="5">
        <v>43450</v>
      </c>
      <c r="D722" s="4" t="s">
        <v>65</v>
      </c>
      <c r="E722" s="4" t="s">
        <v>92</v>
      </c>
      <c r="F722" s="4" t="s">
        <v>51</v>
      </c>
      <c r="G722" s="11">
        <f>(C722-VLOOKUP(E722,Riders!$A$2:$E$7778,4,FALSE))/365</f>
        <v>23.07123287671233</v>
      </c>
      <c r="H722" s="4">
        <v>24</v>
      </c>
      <c r="I722" s="4">
        <v>4.9770000000000003</v>
      </c>
      <c r="J722" s="43">
        <f t="shared" si="36"/>
        <v>5.1299653836435599</v>
      </c>
      <c r="K722" s="43">
        <f t="shared" si="34"/>
        <v>0.1529653836435596</v>
      </c>
      <c r="L722" s="43">
        <f t="shared" si="35"/>
        <v>10.10696538364356</v>
      </c>
      <c r="M722" s="4">
        <v>71.238</v>
      </c>
    </row>
    <row r="723" spans="1:13">
      <c r="A723" s="4" t="s">
        <v>287</v>
      </c>
      <c r="B723" s="4">
        <v>2018</v>
      </c>
      <c r="C723" s="5">
        <v>43450</v>
      </c>
      <c r="D723" s="4" t="s">
        <v>65</v>
      </c>
      <c r="E723" s="4" t="s">
        <v>288</v>
      </c>
      <c r="F723" s="4" t="s">
        <v>206</v>
      </c>
      <c r="G723" s="11">
        <f>(C723-VLOOKUP(E723,Riders!$A$2:$E$7778,4,FALSE))/365</f>
        <v>36.364383561643834</v>
      </c>
      <c r="H723" s="4">
        <v>25</v>
      </c>
      <c r="I723" s="4">
        <v>5.0110000000000001</v>
      </c>
      <c r="J723" s="43">
        <f t="shared" si="36"/>
        <v>5.0969586135250102</v>
      </c>
      <c r="K723" s="43">
        <f t="shared" si="34"/>
        <v>8.5958613525010108E-2</v>
      </c>
      <c r="L723" s="43">
        <f t="shared" si="35"/>
        <v>10.10795861352501</v>
      </c>
      <c r="M723" s="4">
        <v>71.230999999999995</v>
      </c>
    </row>
    <row r="724" spans="1:13">
      <c r="A724" s="4" t="s">
        <v>287</v>
      </c>
      <c r="B724" s="4">
        <v>2018</v>
      </c>
      <c r="C724" s="5">
        <v>43450</v>
      </c>
      <c r="D724" s="4" t="s">
        <v>65</v>
      </c>
      <c r="E724" s="4" t="s">
        <v>376</v>
      </c>
      <c r="F724" s="4" t="s">
        <v>197</v>
      </c>
      <c r="G724" s="11">
        <f>(C724-VLOOKUP(E724,Riders!$A$2:$E$7778,4,FALSE))/365</f>
        <v>29.794520547945204</v>
      </c>
      <c r="H724" s="4">
        <v>26</v>
      </c>
      <c r="I724" s="4">
        <v>4.9969999999999999</v>
      </c>
      <c r="J724" s="43">
        <f t="shared" si="36"/>
        <v>5.1369939196036487</v>
      </c>
      <c r="K724" s="43">
        <f t="shared" si="34"/>
        <v>0.13999391960364882</v>
      </c>
      <c r="L724" s="43">
        <f t="shared" si="35"/>
        <v>10.133993919603649</v>
      </c>
      <c r="M724" s="4">
        <v>71.048000000000002</v>
      </c>
    </row>
    <row r="725" spans="1:13">
      <c r="A725" s="4" t="s">
        <v>287</v>
      </c>
      <c r="B725" s="4">
        <v>2018</v>
      </c>
      <c r="C725" s="5">
        <v>43450</v>
      </c>
      <c r="D725" s="4" t="s">
        <v>65</v>
      </c>
      <c r="E725" s="4" t="s">
        <v>214</v>
      </c>
      <c r="F725" s="4" t="s">
        <v>215</v>
      </c>
      <c r="G725" s="11">
        <f>(C725-VLOOKUP(E725,Riders!$A$2:$E$7778,4,FALSE))/365</f>
        <v>26.709589041095889</v>
      </c>
      <c r="H725" s="4">
        <v>27</v>
      </c>
      <c r="I725" s="4">
        <v>5</v>
      </c>
      <c r="J725" s="43">
        <f t="shared" si="36"/>
        <v>5.1379892987890745</v>
      </c>
      <c r="K725" s="43">
        <f t="shared" si="34"/>
        <v>0.13798929878907451</v>
      </c>
      <c r="L725" s="43">
        <f t="shared" si="35"/>
        <v>10.137989298789075</v>
      </c>
      <c r="M725" s="4">
        <v>71.02</v>
      </c>
    </row>
    <row r="726" spans="1:13">
      <c r="A726" s="4" t="s">
        <v>287</v>
      </c>
      <c r="B726" s="4">
        <v>2018</v>
      </c>
      <c r="C726" s="5">
        <v>43450</v>
      </c>
      <c r="D726" s="4" t="s">
        <v>65</v>
      </c>
      <c r="E726" s="4" t="s">
        <v>58</v>
      </c>
      <c r="F726" s="4" t="s">
        <v>36</v>
      </c>
      <c r="G726" s="11">
        <f>(C726-VLOOKUP(E726,Riders!$A$2:$E$7778,4,FALSE))/365</f>
        <v>25.093150684931508</v>
      </c>
      <c r="H726" s="4">
        <v>28</v>
      </c>
      <c r="I726" s="4">
        <v>5.0220000000000002</v>
      </c>
      <c r="J726" s="43">
        <f t="shared" si="36"/>
        <v>5.1249904308243028</v>
      </c>
      <c r="K726" s="43">
        <f t="shared" si="34"/>
        <v>0.10299043082430259</v>
      </c>
      <c r="L726" s="43">
        <f t="shared" si="35"/>
        <v>10.146990430824303</v>
      </c>
      <c r="M726" s="4">
        <v>70.956999999999994</v>
      </c>
    </row>
    <row r="727" spans="1:13">
      <c r="A727" s="4" t="s">
        <v>287</v>
      </c>
      <c r="B727" s="4">
        <v>2018</v>
      </c>
      <c r="C727" s="5">
        <v>43450</v>
      </c>
      <c r="D727" s="4" t="s">
        <v>65</v>
      </c>
      <c r="E727" s="4" t="s">
        <v>312</v>
      </c>
      <c r="F727" s="4" t="s">
        <v>41</v>
      </c>
      <c r="G727" s="11">
        <f>(C727-VLOOKUP(E727,Riders!$A$2:$E$7778,4,FALSE))/365</f>
        <v>24.758904109589039</v>
      </c>
      <c r="H727" s="4">
        <v>29</v>
      </c>
      <c r="I727" s="4">
        <v>5.0570000000000004</v>
      </c>
      <c r="J727" s="43">
        <f t="shared" si="36"/>
        <v>5.1080407307534834</v>
      </c>
      <c r="K727" s="43">
        <f t="shared" si="34"/>
        <v>5.1040730753483032E-2</v>
      </c>
      <c r="L727" s="43">
        <f t="shared" si="35"/>
        <v>10.165040730753484</v>
      </c>
      <c r="M727" s="4">
        <v>70.831000000000003</v>
      </c>
    </row>
    <row r="728" spans="1:13">
      <c r="A728" s="4" t="s">
        <v>287</v>
      </c>
      <c r="B728" s="4">
        <v>2018</v>
      </c>
      <c r="C728" s="5">
        <v>43450</v>
      </c>
      <c r="D728" s="4" t="s">
        <v>65</v>
      </c>
      <c r="E728" s="3" t="s">
        <v>152</v>
      </c>
      <c r="F728" s="4" t="s">
        <v>153</v>
      </c>
      <c r="G728" s="11">
        <f>(C728-VLOOKUP(E728,Riders!$A$2:$E$7778,4,FALSE))/365</f>
        <v>30.041095890410958</v>
      </c>
      <c r="H728" s="4">
        <v>30</v>
      </c>
      <c r="I728" s="4">
        <v>5.03</v>
      </c>
      <c r="J728" s="43">
        <f t="shared" si="36"/>
        <v>5.1350407307534836</v>
      </c>
      <c r="K728" s="43">
        <f t="shared" si="34"/>
        <v>0.1050407307534833</v>
      </c>
      <c r="L728" s="43">
        <f t="shared" si="35"/>
        <v>10.165040730753484</v>
      </c>
      <c r="M728" s="4">
        <v>70.831000000000003</v>
      </c>
    </row>
    <row r="729" spans="1:13">
      <c r="A729" s="4" t="s">
        <v>287</v>
      </c>
      <c r="B729" s="4">
        <v>2018</v>
      </c>
      <c r="C729" s="5">
        <v>43450</v>
      </c>
      <c r="D729" s="4" t="s">
        <v>65</v>
      </c>
      <c r="E729" s="4" t="s">
        <v>792</v>
      </c>
      <c r="F729" s="4" t="s">
        <v>197</v>
      </c>
      <c r="G729" s="11">
        <f>(C729-VLOOKUP(E729,Riders!$A$2:$E$7778,4,FALSE))/365</f>
        <v>24.797260273972604</v>
      </c>
      <c r="H729" s="4">
        <v>31</v>
      </c>
      <c r="I729" s="4">
        <v>5.0250000000000004</v>
      </c>
      <c r="J729" s="43">
        <f t="shared" si="36"/>
        <v>5.1410454083361579</v>
      </c>
      <c r="K729" s="43">
        <f t="shared" si="34"/>
        <v>0.11604540833615751</v>
      </c>
      <c r="L729" s="43">
        <f t="shared" si="35"/>
        <v>10.166045408336158</v>
      </c>
      <c r="M729" s="4">
        <v>70.823999999999998</v>
      </c>
    </row>
    <row r="730" spans="1:13">
      <c r="A730" s="4" t="s">
        <v>287</v>
      </c>
      <c r="B730" s="4">
        <v>2018</v>
      </c>
      <c r="C730" s="5">
        <v>43450</v>
      </c>
      <c r="D730" s="4" t="s">
        <v>65</v>
      </c>
      <c r="E730" s="4" t="s">
        <v>166</v>
      </c>
      <c r="F730" s="4" t="s">
        <v>45</v>
      </c>
      <c r="G730" s="11">
        <f>(C730-VLOOKUP(E730,Riders!$A$2:$E$7778,4,FALSE))/365</f>
        <v>28.956164383561642</v>
      </c>
      <c r="H730" s="4">
        <v>32</v>
      </c>
      <c r="I730" s="4">
        <v>5.0519999999999996</v>
      </c>
      <c r="J730" s="43">
        <f t="shared" si="36"/>
        <v>5.1199339389401413</v>
      </c>
      <c r="K730" s="43">
        <f t="shared" si="34"/>
        <v>6.7933938940141658E-2</v>
      </c>
      <c r="L730" s="43">
        <f t="shared" si="35"/>
        <v>10.171933938940141</v>
      </c>
      <c r="M730" s="4">
        <v>70.783000000000001</v>
      </c>
    </row>
    <row r="731" spans="1:13">
      <c r="A731" s="4" t="s">
        <v>287</v>
      </c>
      <c r="B731" s="4">
        <v>2018</v>
      </c>
      <c r="C731" s="5">
        <v>43450</v>
      </c>
      <c r="D731" s="4" t="s">
        <v>65</v>
      </c>
      <c r="E731" s="4" t="s">
        <v>228</v>
      </c>
      <c r="F731" s="4" t="s">
        <v>151</v>
      </c>
      <c r="G731" s="11">
        <f>(C731-VLOOKUP(E731,Riders!$A$2:$E$7778,4,FALSE))/365</f>
        <v>20.81095890410959</v>
      </c>
      <c r="H731" s="4">
        <v>33</v>
      </c>
      <c r="I731" s="4">
        <v>5.0750000000000002</v>
      </c>
      <c r="J731" s="43">
        <f t="shared" si="36"/>
        <v>5.172943294713769</v>
      </c>
      <c r="K731" s="43">
        <f t="shared" si="34"/>
        <v>9.7943294713768836E-2</v>
      </c>
      <c r="L731" s="43">
        <f t="shared" si="35"/>
        <v>10.247943294713769</v>
      </c>
      <c r="M731" s="4">
        <v>70.257999999999996</v>
      </c>
    </row>
    <row r="732" spans="1:13">
      <c r="A732" s="4" t="s">
        <v>287</v>
      </c>
      <c r="B732" s="4">
        <v>2018</v>
      </c>
      <c r="C732" s="5">
        <v>43450</v>
      </c>
      <c r="D732" s="4" t="s">
        <v>65</v>
      </c>
      <c r="E732" s="3" t="s">
        <v>185</v>
      </c>
      <c r="F732" s="4" t="s">
        <v>94</v>
      </c>
      <c r="G732" s="11">
        <f>(C732-VLOOKUP(E732,Riders!$A$2:$E$7778,4,FALSE))/365</f>
        <v>23.969863013698632</v>
      </c>
      <c r="H732" s="4">
        <v>34</v>
      </c>
      <c r="I732" s="4">
        <v>5.0679999999999996</v>
      </c>
      <c r="J732" s="43">
        <f t="shared" si="36"/>
        <v>5.2030413694721833</v>
      </c>
      <c r="K732" s="43">
        <f t="shared" si="34"/>
        <v>0.1350413694721837</v>
      </c>
      <c r="L732" s="43">
        <f t="shared" si="35"/>
        <v>10.271041369472183</v>
      </c>
      <c r="M732" s="4">
        <v>70.099999999999994</v>
      </c>
    </row>
    <row r="733" spans="1:13">
      <c r="A733" s="4" t="s">
        <v>287</v>
      </c>
      <c r="B733" s="4">
        <v>2018</v>
      </c>
      <c r="C733" s="5">
        <v>43450</v>
      </c>
      <c r="D733" s="4" t="s">
        <v>65</v>
      </c>
      <c r="E733" s="3" t="s">
        <v>281</v>
      </c>
      <c r="F733" s="4" t="s">
        <v>223</v>
      </c>
      <c r="G733" s="11">
        <f>(C733-VLOOKUP(E733,Riders!$A$2:$E$7778,4,FALSE))/365</f>
        <v>24.610958904109587</v>
      </c>
      <c r="H733" s="4">
        <v>35</v>
      </c>
      <c r="I733" s="4">
        <v>5.0869999999999997</v>
      </c>
      <c r="J733" s="43">
        <f t="shared" si="36"/>
        <v>5.2119558003146906</v>
      </c>
      <c r="K733" s="43">
        <f t="shared" si="34"/>
        <v>0.12495580031469089</v>
      </c>
      <c r="L733" s="43">
        <f t="shared" si="35"/>
        <v>10.29895580031469</v>
      </c>
      <c r="M733" s="4">
        <v>69.91</v>
      </c>
    </row>
    <row r="734" spans="1:13">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 t="shared" si="34"/>
        <v>3.0026622296173144E-2</v>
      </c>
      <c r="L734" s="39">
        <v>9.5840266222961734</v>
      </c>
      <c r="M734" s="1">
        <v>75.125</v>
      </c>
    </row>
    <row r="735" spans="1:13">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 t="shared" si="34"/>
        <v>5.0026372572524735E-2</v>
      </c>
      <c r="L735" s="39">
        <v>9.5900263725725239</v>
      </c>
      <c r="M735" s="1">
        <v>75.078000000000003</v>
      </c>
    </row>
    <row r="736" spans="1:13">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 t="shared" si="34"/>
        <v>6.898419682863377E-2</v>
      </c>
      <c r="L736" s="39">
        <v>9.6589841968286336</v>
      </c>
      <c r="M736" s="1">
        <v>74.542000000000002</v>
      </c>
    </row>
    <row r="737" spans="1:13">
      <c r="A737" s="1" t="s">
        <v>216</v>
      </c>
      <c r="B737" s="1">
        <v>2018</v>
      </c>
      <c r="C737" s="2">
        <v>43436</v>
      </c>
      <c r="D737" s="1" t="s">
        <v>65</v>
      </c>
      <c r="E737" s="1" t="s">
        <v>883</v>
      </c>
      <c r="F737" s="1" t="s">
        <v>26</v>
      </c>
      <c r="G737" s="11">
        <f>(C737-VLOOKUP(E737,Riders!$A$2:$E$7778,4,FALSE))/365</f>
        <v>30.860273972602741</v>
      </c>
      <c r="H737" s="1">
        <v>4</v>
      </c>
      <c r="I737" s="1">
        <v>4.8010000000000002</v>
      </c>
      <c r="J737" s="39">
        <v>4.9030271712760793</v>
      </c>
      <c r="K737" s="43">
        <f t="shared" si="34"/>
        <v>0.10202717127607919</v>
      </c>
      <c r="L737" s="39">
        <v>9.7040271712760795</v>
      </c>
      <c r="M737" s="1">
        <v>74.195999999999998</v>
      </c>
    </row>
    <row r="738" spans="1:13">
      <c r="A738" s="1" t="s">
        <v>216</v>
      </c>
      <c r="B738" s="1">
        <v>2018</v>
      </c>
      <c r="C738" s="2">
        <v>43436</v>
      </c>
      <c r="D738" s="1" t="s">
        <v>65</v>
      </c>
      <c r="E738" s="3" t="s">
        <v>199</v>
      </c>
      <c r="F738" s="1" t="s">
        <v>227</v>
      </c>
      <c r="G738" s="11">
        <f>(C738-VLOOKUP(E738,Riders!$A$2:$E$7778,4,FALSE))/365</f>
        <v>25.986301369863014</v>
      </c>
      <c r="H738" s="1">
        <v>5</v>
      </c>
      <c r="I738" s="1">
        <v>4.8259999999999996</v>
      </c>
      <c r="J738" s="39">
        <v>4.9310230238640509</v>
      </c>
      <c r="K738" s="43">
        <f t="shared" si="34"/>
        <v>0.10502302386405127</v>
      </c>
      <c r="L738" s="39">
        <v>9.7570230238640505</v>
      </c>
      <c r="M738" s="1">
        <v>73.793000000000006</v>
      </c>
    </row>
    <row r="739" spans="1:13">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 t="shared" si="34"/>
        <v>0.16096277107943635</v>
      </c>
      <c r="L739" s="39">
        <v>9.7649627710794356</v>
      </c>
      <c r="M739" s="1">
        <v>73.733000000000004</v>
      </c>
    </row>
    <row r="740" spans="1:13">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 t="shared" si="34"/>
        <v>5.600976800976909E-2</v>
      </c>
      <c r="L740" s="39">
        <v>9.7680097680097688</v>
      </c>
      <c r="M740" s="1">
        <v>73.709999999999994</v>
      </c>
    </row>
    <row r="741" spans="1:13">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 t="shared" si="34"/>
        <v>8.3976786805131098E-2</v>
      </c>
      <c r="L741" s="39">
        <v>9.7739767868051306</v>
      </c>
      <c r="M741" s="1">
        <v>73.665000000000006</v>
      </c>
    </row>
    <row r="742" spans="1:13">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 t="shared" si="34"/>
        <v>0.11502941256348187</v>
      </c>
      <c r="L742" s="39">
        <v>9.7770294125634827</v>
      </c>
      <c r="M742" s="1">
        <v>73.641999999999996</v>
      </c>
    </row>
    <row r="743" spans="1:13">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 t="shared" si="34"/>
        <v>-5.9451644929211511E-3</v>
      </c>
      <c r="L743" s="39">
        <v>9.7920548355070789</v>
      </c>
      <c r="M743" s="1">
        <v>73.528999999999996</v>
      </c>
    </row>
    <row r="744" spans="1:13">
      <c r="A744" s="29" t="s">
        <v>216</v>
      </c>
      <c r="B744" s="29">
        <v>2018</v>
      </c>
      <c r="C744" s="56">
        <v>43436</v>
      </c>
      <c r="D744" s="29" t="s">
        <v>65</v>
      </c>
      <c r="E744" s="42" t="s">
        <v>196</v>
      </c>
      <c r="F744" s="42" t="s">
        <v>197</v>
      </c>
      <c r="G744" s="11">
        <f>(C744-VLOOKUP(E744,Riders!$A$2:$E$7778,4,FALSE))/365</f>
        <v>32.717808219178082</v>
      </c>
      <c r="H744" s="1">
        <v>11</v>
      </c>
      <c r="I744" s="42"/>
      <c r="J744" s="107"/>
      <c r="K744" s="43">
        <f t="shared" si="34"/>
        <v>0</v>
      </c>
      <c r="L744" s="107"/>
      <c r="M744" s="42">
        <v>73.522000000000006</v>
      </c>
    </row>
    <row r="745" spans="1:13">
      <c r="A745" s="29" t="s">
        <v>216</v>
      </c>
      <c r="B745" s="29">
        <v>2018</v>
      </c>
      <c r="C745" s="56">
        <v>43436</v>
      </c>
      <c r="D745" s="29" t="s">
        <v>65</v>
      </c>
      <c r="E745" s="42" t="s">
        <v>260</v>
      </c>
      <c r="F745" s="42" t="s">
        <v>112</v>
      </c>
      <c r="G745" s="11">
        <f>(C745-VLOOKUP(E745,Riders!$A$2:$E$7778,4,FALSE))/365</f>
        <v>26.210958904109589</v>
      </c>
      <c r="H745" s="1">
        <v>12</v>
      </c>
      <c r="I745" s="42">
        <v>4.8369999999999997</v>
      </c>
      <c r="J745" s="107">
        <v>4.9579855115839297</v>
      </c>
      <c r="K745" s="43">
        <f t="shared" si="34"/>
        <v>0.12098551158393001</v>
      </c>
      <c r="L745" s="107">
        <v>9.7949855115839295</v>
      </c>
      <c r="M745" s="42">
        <v>73.507000000000005</v>
      </c>
    </row>
    <row r="746" spans="1:13">
      <c r="A746" s="29" t="s">
        <v>216</v>
      </c>
      <c r="B746" s="29">
        <v>2018</v>
      </c>
      <c r="C746" s="56">
        <v>43436</v>
      </c>
      <c r="D746" s="29" t="s">
        <v>65</v>
      </c>
      <c r="E746" s="42" t="s">
        <v>212</v>
      </c>
      <c r="F746" s="42" t="s">
        <v>41</v>
      </c>
      <c r="G746" s="11">
        <f>(C746-VLOOKUP(E746,Riders!$A$2:$E$7778,4,FALSE))/365</f>
        <v>27.534246575342465</v>
      </c>
      <c r="H746" s="1">
        <v>13</v>
      </c>
      <c r="I746" s="42">
        <v>4.8630000000000004</v>
      </c>
      <c r="J746" s="107">
        <v>4.9359847163057813</v>
      </c>
      <c r="K746" s="43">
        <f t="shared" si="34"/>
        <v>7.298471630578085E-2</v>
      </c>
      <c r="L746" s="107">
        <v>9.7989847163057817</v>
      </c>
      <c r="M746" s="42">
        <v>73.477000000000004</v>
      </c>
    </row>
    <row r="747" spans="1:13">
      <c r="A747" s="29" t="s">
        <v>216</v>
      </c>
      <c r="B747" s="29">
        <v>2018</v>
      </c>
      <c r="C747" s="56">
        <v>43436</v>
      </c>
      <c r="D747" s="29" t="s">
        <v>65</v>
      </c>
      <c r="E747" s="42" t="s">
        <v>142</v>
      </c>
      <c r="F747" s="42" t="s">
        <v>94</v>
      </c>
      <c r="G747" s="11">
        <f>(C747-VLOOKUP(E747,Riders!$A$2:$E$7778,4,FALSE))/365</f>
        <v>23.665753424657535</v>
      </c>
      <c r="H747" s="1">
        <v>14</v>
      </c>
      <c r="I747" s="42">
        <v>4.8390000000000004</v>
      </c>
      <c r="J747" s="107">
        <v>4.9659896502887015</v>
      </c>
      <c r="K747" s="43">
        <f t="shared" si="34"/>
        <v>0.12698965028870113</v>
      </c>
      <c r="L747" s="107">
        <v>9.804989650288702</v>
      </c>
      <c r="M747" s="42">
        <v>73.432000000000002</v>
      </c>
    </row>
    <row r="748" spans="1:13">
      <c r="A748" s="29" t="s">
        <v>216</v>
      </c>
      <c r="B748" s="29">
        <v>2018</v>
      </c>
      <c r="C748" s="56">
        <v>43436</v>
      </c>
      <c r="D748" s="29" t="s">
        <v>65</v>
      </c>
      <c r="E748" s="42" t="s">
        <v>124</v>
      </c>
      <c r="F748" s="42" t="s">
        <v>74</v>
      </c>
      <c r="G748" s="11">
        <f>(C748-VLOOKUP(E748,Riders!$A$2:$E$7778,4,FALSE))/365</f>
        <v>21.81095890410959</v>
      </c>
      <c r="H748" s="1">
        <v>15</v>
      </c>
      <c r="I748" s="42">
        <v>4.8559999999999999</v>
      </c>
      <c r="J748" s="107">
        <v>4.9599509202453991</v>
      </c>
      <c r="K748" s="43">
        <f t="shared" si="34"/>
        <v>0.1039509202453992</v>
      </c>
      <c r="L748" s="107">
        <v>9.8159509202453989</v>
      </c>
      <c r="M748" s="42">
        <v>73.349999999999994</v>
      </c>
    </row>
    <row r="749" spans="1:13">
      <c r="A749" s="29" t="s">
        <v>216</v>
      </c>
      <c r="B749" s="29">
        <v>2018</v>
      </c>
      <c r="C749" s="56">
        <v>43436</v>
      </c>
      <c r="D749" s="29" t="s">
        <v>65</v>
      </c>
      <c r="E749" s="42" t="s">
        <v>182</v>
      </c>
      <c r="F749" s="42" t="s">
        <v>32</v>
      </c>
      <c r="G749" s="11">
        <f>(C749-VLOOKUP(E749,Riders!$A$2:$E$7778,4,FALSE))/365</f>
        <v>27.432876712328767</v>
      </c>
      <c r="H749" s="1">
        <v>16</v>
      </c>
      <c r="I749" s="42">
        <v>4.867</v>
      </c>
      <c r="J749" s="107">
        <v>4.9599367254463074</v>
      </c>
      <c r="K749" s="43">
        <f t="shared" si="34"/>
        <v>9.2936725446307378E-2</v>
      </c>
      <c r="L749" s="107">
        <v>9.8269367254463074</v>
      </c>
      <c r="M749" s="42">
        <v>73.268000000000001</v>
      </c>
    </row>
    <row r="750" spans="1:13">
      <c r="A750" s="29" t="s">
        <v>216</v>
      </c>
      <c r="B750" s="29">
        <v>2018</v>
      </c>
      <c r="C750" s="56">
        <v>43436</v>
      </c>
      <c r="D750" s="29" t="s">
        <v>65</v>
      </c>
      <c r="E750" s="42" t="s">
        <v>173</v>
      </c>
      <c r="F750" s="42" t="s">
        <v>36</v>
      </c>
      <c r="G750" s="11">
        <f>(C750-VLOOKUP(E750,Riders!$A$2:$E$7778,4,FALSE))/365</f>
        <v>28.564383561643837</v>
      </c>
      <c r="H750" s="1">
        <v>17</v>
      </c>
      <c r="I750" s="42">
        <v>4.9039999999999999</v>
      </c>
      <c r="J750" s="107">
        <v>4.96793901335454</v>
      </c>
      <c r="K750" s="43">
        <f t="shared" ref="K750:K813" si="37">J750-I750</f>
        <v>6.3939013354540108E-2</v>
      </c>
      <c r="L750" s="107">
        <v>9.8719390133545399</v>
      </c>
      <c r="M750" s="42">
        <v>72.933999999999997</v>
      </c>
    </row>
    <row r="751" spans="1:13">
      <c r="A751" s="29" t="s">
        <v>216</v>
      </c>
      <c r="B751" s="29">
        <v>2018</v>
      </c>
      <c r="C751" s="56">
        <v>43436</v>
      </c>
      <c r="D751" s="29" t="s">
        <v>65</v>
      </c>
      <c r="E751" s="42" t="s">
        <v>311</v>
      </c>
      <c r="F751" s="42" t="s">
        <v>103</v>
      </c>
      <c r="G751" s="11">
        <f>(C751-VLOOKUP(E751,Riders!$A$2:$E$7778,4,FALSE))/365</f>
        <v>27.531506849315068</v>
      </c>
      <c r="H751" s="1">
        <v>18</v>
      </c>
      <c r="I751" s="42">
        <v>4.8760000000000003</v>
      </c>
      <c r="J751" s="107">
        <v>4.9979697472538023</v>
      </c>
      <c r="K751" s="43">
        <f t="shared" si="37"/>
        <v>0.12196974725380194</v>
      </c>
      <c r="L751" s="107">
        <v>9.8739697472538026</v>
      </c>
      <c r="M751" s="42">
        <v>72.918999999999997</v>
      </c>
    </row>
    <row r="752" spans="1:13">
      <c r="A752" s="29" t="s">
        <v>216</v>
      </c>
      <c r="B752" s="29">
        <v>2018</v>
      </c>
      <c r="C752" s="56">
        <v>43436</v>
      </c>
      <c r="D752" s="29" t="s">
        <v>65</v>
      </c>
      <c r="E752" s="42" t="s">
        <v>294</v>
      </c>
      <c r="F752" s="42" t="s">
        <v>22</v>
      </c>
      <c r="G752" s="11">
        <f>(C752-VLOOKUP(E752,Riders!$A$2:$E$7778,4,FALSE))/365</f>
        <v>20.986301369863014</v>
      </c>
      <c r="H752" s="1">
        <v>19</v>
      </c>
      <c r="I752" s="42">
        <v>4.9000000000000004</v>
      </c>
      <c r="J752" s="107">
        <v>4.9840002745555623</v>
      </c>
      <c r="K752" s="43">
        <f t="shared" si="37"/>
        <v>8.4000274555561916E-2</v>
      </c>
      <c r="L752" s="107">
        <v>9.8840002745555626</v>
      </c>
      <c r="M752" s="42">
        <v>72.844999999999999</v>
      </c>
    </row>
    <row r="753" spans="1:13">
      <c r="A753" s="29" t="s">
        <v>216</v>
      </c>
      <c r="B753" s="29">
        <v>2018</v>
      </c>
      <c r="C753" s="56">
        <v>43436</v>
      </c>
      <c r="D753" s="29" t="s">
        <v>65</v>
      </c>
      <c r="E753" s="42" t="s">
        <v>40</v>
      </c>
      <c r="F753" s="42" t="s">
        <v>41</v>
      </c>
      <c r="G753" s="11">
        <f>(C753-VLOOKUP(E753,Riders!$A$2:$E$7778,4,FALSE))/365</f>
        <v>25.830136986301369</v>
      </c>
      <c r="H753" s="1">
        <v>20</v>
      </c>
      <c r="I753" s="42">
        <v>4.9020000000000001</v>
      </c>
      <c r="J753" s="107">
        <v>4.9840359741864626</v>
      </c>
      <c r="K753" s="43">
        <f t="shared" si="37"/>
        <v>8.2035974186462468E-2</v>
      </c>
      <c r="L753" s="107">
        <v>9.8860359741864627</v>
      </c>
      <c r="M753" s="42">
        <v>72.83</v>
      </c>
    </row>
    <row r="754" spans="1:13">
      <c r="A754" s="29" t="s">
        <v>216</v>
      </c>
      <c r="B754" s="29">
        <v>2018</v>
      </c>
      <c r="C754" s="56">
        <v>43436</v>
      </c>
      <c r="D754" s="29" t="s">
        <v>65</v>
      </c>
      <c r="E754" s="42" t="s">
        <v>288</v>
      </c>
      <c r="F754" s="42" t="s">
        <v>206</v>
      </c>
      <c r="G754" s="11">
        <f>(C754-VLOOKUP(E754,Riders!$A$2:$E$7778,4,FALSE))/365</f>
        <v>36.326027397260276</v>
      </c>
      <c r="H754" s="1">
        <v>21</v>
      </c>
      <c r="I754" s="42">
        <v>4.907</v>
      </c>
      <c r="J754" s="107">
        <v>4.9850122001483808</v>
      </c>
      <c r="K754" s="43">
        <f t="shared" si="37"/>
        <v>7.8012200148380728E-2</v>
      </c>
      <c r="L754" s="107">
        <v>9.8920122001483808</v>
      </c>
      <c r="M754" s="42">
        <v>72.786000000000001</v>
      </c>
    </row>
    <row r="755" spans="1:13">
      <c r="A755" s="29" t="s">
        <v>216</v>
      </c>
      <c r="B755" s="29">
        <v>2018</v>
      </c>
      <c r="C755" s="56">
        <v>43436</v>
      </c>
      <c r="D755" s="29" t="s">
        <v>65</v>
      </c>
      <c r="E755" s="42" t="s">
        <v>99</v>
      </c>
      <c r="F755" s="42" t="s">
        <v>43</v>
      </c>
      <c r="G755" s="11">
        <f>(C755-VLOOKUP(E755,Riders!$A$2:$E$7778,4,FALSE))/365</f>
        <v>20.109589041095891</v>
      </c>
      <c r="H755" s="1">
        <v>22</v>
      </c>
      <c r="I755" s="42">
        <v>4.923</v>
      </c>
      <c r="J755" s="107">
        <v>4.9770371251392191</v>
      </c>
      <c r="K755" s="43">
        <f t="shared" si="37"/>
        <v>5.40371251392191E-2</v>
      </c>
      <c r="L755" s="107">
        <v>9.9000371251392192</v>
      </c>
      <c r="M755" s="42">
        <v>72.727000000000004</v>
      </c>
    </row>
    <row r="756" spans="1:13">
      <c r="A756" s="29" t="s">
        <v>216</v>
      </c>
      <c r="B756" s="29">
        <v>2018</v>
      </c>
      <c r="C756" s="56">
        <v>43436</v>
      </c>
      <c r="D756" s="29" t="s">
        <v>65</v>
      </c>
      <c r="E756" t="s">
        <v>96</v>
      </c>
      <c r="F756" s="42" t="s">
        <v>28</v>
      </c>
      <c r="G756" s="11">
        <f>(C756-VLOOKUP(E756,Riders!$A$2:$E$7778,4,FALSE))/365</f>
        <v>26.852054794520548</v>
      </c>
      <c r="H756" s="1">
        <v>23</v>
      </c>
      <c r="I756" s="42">
        <v>4.9119999999999999</v>
      </c>
      <c r="J756" s="107">
        <v>4.9919863545076906</v>
      </c>
      <c r="K756" s="43">
        <f t="shared" si="37"/>
        <v>7.9986354507690649E-2</v>
      </c>
      <c r="L756" s="107">
        <v>9.9039863545076905</v>
      </c>
      <c r="M756" s="42">
        <v>72.697999999999993</v>
      </c>
    </row>
    <row r="757" spans="1:13">
      <c r="A757" s="29" t="s">
        <v>216</v>
      </c>
      <c r="B757" s="29">
        <v>2018</v>
      </c>
      <c r="C757" s="56">
        <v>43436</v>
      </c>
      <c r="D757" s="29" t="s">
        <v>65</v>
      </c>
      <c r="E757" s="42" t="s">
        <v>256</v>
      </c>
      <c r="F757" s="42" t="s">
        <v>30</v>
      </c>
      <c r="G757" s="11">
        <f>(C757-VLOOKUP(E757,Riders!$A$2:$E$7778,4,FALSE))/365</f>
        <v>28.931506849315067</v>
      </c>
      <c r="H757" s="1">
        <v>24</v>
      </c>
      <c r="I757" s="42">
        <v>4.8979999999999997</v>
      </c>
      <c r="J757" s="107">
        <v>5.0279688159146367</v>
      </c>
      <c r="K757" s="43">
        <f t="shared" si="37"/>
        <v>0.12996881591463705</v>
      </c>
      <c r="L757" s="107">
        <v>9.9259688159146364</v>
      </c>
      <c r="M757" s="42">
        <v>72.537000000000006</v>
      </c>
    </row>
    <row r="758" spans="1:13">
      <c r="A758" s="29" t="s">
        <v>216</v>
      </c>
      <c r="B758" s="29">
        <v>2018</v>
      </c>
      <c r="C758" s="56">
        <v>43436</v>
      </c>
      <c r="D758" s="29" t="s">
        <v>65</v>
      </c>
      <c r="E758" t="s">
        <v>107</v>
      </c>
      <c r="F758" s="42" t="s">
        <v>108</v>
      </c>
      <c r="G758" s="11">
        <f>(C758-VLOOKUP(E758,Riders!$A$2:$E$7778,4,FALSE))/365</f>
        <v>25.136986301369863</v>
      </c>
      <c r="H758" s="1">
        <v>25</v>
      </c>
      <c r="I758" s="42">
        <v>4.9119999999999999</v>
      </c>
      <c r="J758" s="107">
        <v>5.026025369570319</v>
      </c>
      <c r="K758" s="43">
        <f t="shared" si="37"/>
        <v>0.11402536957031906</v>
      </c>
      <c r="L758" s="107">
        <v>9.9380253695703189</v>
      </c>
      <c r="M758" s="42">
        <v>72.448999999999998</v>
      </c>
    </row>
    <row r="759" spans="1:13">
      <c r="A759" s="29" t="s">
        <v>216</v>
      </c>
      <c r="B759" s="29">
        <v>2018</v>
      </c>
      <c r="C759" s="56">
        <v>43436</v>
      </c>
      <c r="D759" s="29" t="s">
        <v>65</v>
      </c>
      <c r="E759" s="42" t="s">
        <v>257</v>
      </c>
      <c r="F759" s="42" t="s">
        <v>255</v>
      </c>
      <c r="G759" s="11">
        <f>(C759-VLOOKUP(E759,Riders!$A$2:$E$7778,4,FALSE))/365</f>
        <v>21.219178082191782</v>
      </c>
      <c r="H759" s="1">
        <v>26</v>
      </c>
      <c r="I759" s="42">
        <v>4.9379999999999997</v>
      </c>
      <c r="J759" s="107">
        <v>5.0040049710024848</v>
      </c>
      <c r="K759" s="43">
        <f t="shared" si="37"/>
        <v>6.6004971002485036E-2</v>
      </c>
      <c r="L759" s="107">
        <v>9.9420049710024845</v>
      </c>
      <c r="M759" s="42">
        <v>72.42</v>
      </c>
    </row>
    <row r="760" spans="1:13">
      <c r="A760" s="29" t="s">
        <v>216</v>
      </c>
      <c r="B760" s="29">
        <v>2018</v>
      </c>
      <c r="C760" s="56">
        <v>43436</v>
      </c>
      <c r="D760" s="29" t="s">
        <v>65</v>
      </c>
      <c r="E760" s="42" t="s">
        <v>166</v>
      </c>
      <c r="F760" s="42" t="s">
        <v>45</v>
      </c>
      <c r="G760" s="11">
        <f>(C760-VLOOKUP(E760,Riders!$A$2:$E$7778,4,FALSE))/365</f>
        <v>28.917808219178081</v>
      </c>
      <c r="H760" s="1">
        <v>27</v>
      </c>
      <c r="I760" s="42">
        <v>4.95</v>
      </c>
      <c r="J760" s="107">
        <v>4.9929660420090309</v>
      </c>
      <c r="K760" s="43">
        <f t="shared" si="37"/>
        <v>4.2966042009030758E-2</v>
      </c>
      <c r="L760" s="107">
        <v>9.9429660420090311</v>
      </c>
      <c r="M760" s="42">
        <v>72.412999999999997</v>
      </c>
    </row>
    <row r="761" spans="1:13">
      <c r="A761" s="29" t="s">
        <v>216</v>
      </c>
      <c r="B761" s="29">
        <v>2018</v>
      </c>
      <c r="C761" s="56">
        <v>43436</v>
      </c>
      <c r="D761" s="29" t="s">
        <v>65</v>
      </c>
      <c r="E761" s="42" t="s">
        <v>238</v>
      </c>
      <c r="F761" s="42" t="s">
        <v>197</v>
      </c>
      <c r="G761" s="11">
        <f>(C761-VLOOKUP(E761,Riders!$A$2:$E$7778,4,FALSE))/365</f>
        <v>31.210958904109589</v>
      </c>
      <c r="H761" s="1">
        <v>28</v>
      </c>
      <c r="I761" s="42">
        <v>4.8920000000000003</v>
      </c>
      <c r="J761" s="107">
        <v>5.0579737431248448</v>
      </c>
      <c r="K761" s="43">
        <f t="shared" si="37"/>
        <v>0.16597374312484448</v>
      </c>
      <c r="L761" s="107">
        <v>9.9499737431248452</v>
      </c>
      <c r="M761" s="42">
        <v>72.361999999999995</v>
      </c>
    </row>
    <row r="762" spans="1:13">
      <c r="A762" s="29" t="s">
        <v>216</v>
      </c>
      <c r="B762" s="29">
        <v>2018</v>
      </c>
      <c r="C762" s="56">
        <v>43436</v>
      </c>
      <c r="D762" s="29" t="s">
        <v>65</v>
      </c>
      <c r="E762" s="42" t="s">
        <v>192</v>
      </c>
      <c r="F762" s="42" t="s">
        <v>30</v>
      </c>
      <c r="G762" s="11">
        <f>(C762-VLOOKUP(E762,Riders!$A$2:$E$7778,4,FALSE))/365</f>
        <v>32.873972602739727</v>
      </c>
      <c r="H762" s="1">
        <v>29</v>
      </c>
      <c r="I762" s="42">
        <v>4.9459999999999997</v>
      </c>
      <c r="J762" s="107">
        <v>5.0079629214881187</v>
      </c>
      <c r="K762" s="43">
        <f t="shared" si="37"/>
        <v>6.1962921488118994E-2</v>
      </c>
      <c r="L762" s="107">
        <v>9.9539629214881185</v>
      </c>
      <c r="M762" s="42">
        <v>72.332999999999998</v>
      </c>
    </row>
    <row r="763" spans="1:13">
      <c r="A763" s="29" t="s">
        <v>216</v>
      </c>
      <c r="B763" s="29">
        <v>2018</v>
      </c>
      <c r="C763" s="56">
        <v>43436</v>
      </c>
      <c r="D763" s="29" t="s">
        <v>65</v>
      </c>
      <c r="E763" s="42" t="s">
        <v>170</v>
      </c>
      <c r="F763" s="42" t="s">
        <v>81</v>
      </c>
      <c r="G763" s="11">
        <f>(C763-VLOOKUP(E763,Riders!$A$2:$E$7778,4,FALSE))/365</f>
        <v>28.435616438356163</v>
      </c>
      <c r="H763" s="1">
        <v>30</v>
      </c>
      <c r="I763" s="42">
        <v>4.9340000000000002</v>
      </c>
      <c r="J763" s="107">
        <v>5.0340192715039249</v>
      </c>
      <c r="K763" s="43">
        <f t="shared" si="37"/>
        <v>0.10001927150392476</v>
      </c>
      <c r="L763" s="107">
        <v>9.9680192715039251</v>
      </c>
      <c r="M763" s="42">
        <v>72.230999999999995</v>
      </c>
    </row>
    <row r="764" spans="1:13">
      <c r="A764" s="29" t="s">
        <v>216</v>
      </c>
      <c r="B764" s="29">
        <v>2018</v>
      </c>
      <c r="C764" s="56">
        <v>43436</v>
      </c>
      <c r="D764" s="29" t="s">
        <v>65</v>
      </c>
      <c r="E764" s="42" t="s">
        <v>286</v>
      </c>
      <c r="F764" s="42" t="s">
        <v>226</v>
      </c>
      <c r="G764" s="11">
        <f>(C764-VLOOKUP(E764,Riders!$A$2:$E$7778,4,FALSE))/365</f>
        <v>35.331506849315069</v>
      </c>
      <c r="H764" s="1">
        <v>31</v>
      </c>
      <c r="I764" s="42">
        <v>4.9269999999999996</v>
      </c>
      <c r="J764" s="107">
        <v>5.0849587284812419</v>
      </c>
      <c r="K764" s="43">
        <f t="shared" si="37"/>
        <v>0.15795872848124226</v>
      </c>
      <c r="L764" s="107">
        <v>10.011958728481241</v>
      </c>
      <c r="M764" s="42">
        <v>71.914000000000001</v>
      </c>
    </row>
    <row r="765" spans="1:13">
      <c r="A765" s="29" t="s">
        <v>216</v>
      </c>
      <c r="B765" s="29">
        <v>2018</v>
      </c>
      <c r="C765" s="56">
        <v>43436</v>
      </c>
      <c r="D765" s="29" t="s">
        <v>65</v>
      </c>
      <c r="E765" s="42" t="s">
        <v>195</v>
      </c>
      <c r="F765" s="42" t="s">
        <v>51</v>
      </c>
      <c r="G765" s="11">
        <f>(C765-VLOOKUP(E765,Riders!$A$2:$E$7778,4,FALSE))/365</f>
        <v>30.92876712328767</v>
      </c>
      <c r="H765" s="1">
        <v>32</v>
      </c>
      <c r="I765" s="42">
        <v>4.9450000000000003</v>
      </c>
      <c r="J765" s="107">
        <v>5.0719732045966772</v>
      </c>
      <c r="K765" s="43">
        <f t="shared" si="37"/>
        <v>0.12697320459667694</v>
      </c>
      <c r="L765" s="107">
        <v>10.016973204596678</v>
      </c>
      <c r="M765" s="42">
        <v>71.878</v>
      </c>
    </row>
    <row r="766" spans="1:13">
      <c r="A766" s="29" t="s">
        <v>216</v>
      </c>
      <c r="B766" s="29">
        <v>2018</v>
      </c>
      <c r="C766" s="56">
        <v>43436</v>
      </c>
      <c r="D766" s="29" t="s">
        <v>65</v>
      </c>
      <c r="E766" t="s">
        <v>152</v>
      </c>
      <c r="F766" s="42" t="s">
        <v>153</v>
      </c>
      <c r="G766" s="11">
        <f>(C766-VLOOKUP(E766,Riders!$A$2:$E$7778,4,FALSE))/365</f>
        <v>30.002739726027396</v>
      </c>
      <c r="H766" s="1">
        <v>33</v>
      </c>
      <c r="I766" s="42">
        <v>5.0090000000000003</v>
      </c>
      <c r="J766" s="107">
        <v>5.0290609812204607</v>
      </c>
      <c r="K766" s="43">
        <f t="shared" si="37"/>
        <v>2.0060981220460405E-2</v>
      </c>
      <c r="L766" s="107">
        <v>10.038060981220461</v>
      </c>
      <c r="M766" s="42">
        <v>71.727000000000004</v>
      </c>
    </row>
    <row r="767" spans="1:13">
      <c r="A767" s="29" t="s">
        <v>216</v>
      </c>
      <c r="B767" s="29">
        <v>2018</v>
      </c>
      <c r="C767" s="56">
        <v>43436</v>
      </c>
      <c r="D767" s="29" t="s">
        <v>65</v>
      </c>
      <c r="E767" s="42" t="s">
        <v>207</v>
      </c>
      <c r="F767" s="42" t="s">
        <v>57</v>
      </c>
      <c r="G767" s="11">
        <f>(C767-VLOOKUP(E767,Riders!$A$2:$E$7778,4,FALSE))/365</f>
        <v>25.194520547945206</v>
      </c>
      <c r="H767" s="1">
        <v>34</v>
      </c>
      <c r="I767" s="42">
        <v>4.976</v>
      </c>
      <c r="J767" s="107">
        <v>5.0749527465624338</v>
      </c>
      <c r="K767" s="43">
        <f t="shared" si="37"/>
        <v>9.8952746562433802E-2</v>
      </c>
      <c r="L767" s="107">
        <v>10.050952746562434</v>
      </c>
      <c r="M767" s="42">
        <v>71.635000000000005</v>
      </c>
    </row>
    <row r="768" spans="1:13">
      <c r="A768" s="29" t="s">
        <v>216</v>
      </c>
      <c r="B768" s="29">
        <v>2018</v>
      </c>
      <c r="C768" s="56">
        <v>43436</v>
      </c>
      <c r="D768" s="29" t="s">
        <v>65</v>
      </c>
      <c r="E768" s="42" t="s">
        <v>214</v>
      </c>
      <c r="F768" s="42" t="s">
        <v>215</v>
      </c>
      <c r="G768" s="11">
        <f>(C768-VLOOKUP(E768,Riders!$A$2:$E$7778,4,FALSE))/365</f>
        <v>26.671232876712327</v>
      </c>
      <c r="H768" s="1">
        <v>35</v>
      </c>
      <c r="I768" s="42">
        <v>5.0030000000000001</v>
      </c>
      <c r="J768" s="107">
        <v>5.1670661054296847</v>
      </c>
      <c r="K768" s="43">
        <f t="shared" si="37"/>
        <v>0.16406610542968458</v>
      </c>
      <c r="L768" s="107">
        <v>10.170066105429685</v>
      </c>
      <c r="M768" s="42">
        <v>70.796000000000006</v>
      </c>
    </row>
    <row r="769" spans="1:13">
      <c r="A769" s="29" t="s">
        <v>216</v>
      </c>
      <c r="B769" s="29">
        <v>2018</v>
      </c>
      <c r="C769" s="56">
        <v>43436</v>
      </c>
      <c r="D769" s="29" t="s">
        <v>65</v>
      </c>
      <c r="E769" s="42" t="s">
        <v>92</v>
      </c>
      <c r="F769" s="42" t="s">
        <v>51</v>
      </c>
      <c r="G769" s="11">
        <f>(C769-VLOOKUP(E769,Riders!$A$2:$E$7778,4,FALSE))/365</f>
        <v>23.032876712328768</v>
      </c>
      <c r="H769" s="1">
        <v>36</v>
      </c>
      <c r="I769" s="42">
        <v>4.9850000000000003</v>
      </c>
      <c r="J769" s="107">
        <v>5.1929731697318386</v>
      </c>
      <c r="K769" s="43">
        <f t="shared" si="37"/>
        <v>0.20797316973183833</v>
      </c>
      <c r="L769" s="107">
        <v>10.177973169731839</v>
      </c>
      <c r="M769" s="42">
        <v>70.741</v>
      </c>
    </row>
    <row r="770" spans="1:13">
      <c r="A770" s="29" t="s">
        <v>216</v>
      </c>
      <c r="B770" s="29">
        <v>2018</v>
      </c>
      <c r="C770" s="56">
        <v>43436</v>
      </c>
      <c r="D770" s="29" t="s">
        <v>65</v>
      </c>
      <c r="E770" t="s">
        <v>185</v>
      </c>
      <c r="F770" s="42" t="s">
        <v>94</v>
      </c>
      <c r="G770" s="11">
        <f>(C770-VLOOKUP(E770,Riders!$A$2:$E$7778,4,FALSE))/365</f>
        <v>23.931506849315067</v>
      </c>
      <c r="H770" s="1">
        <v>37</v>
      </c>
      <c r="I770" s="42">
        <v>5.0289999999999999</v>
      </c>
      <c r="J770" s="107">
        <v>5.1659789728558678</v>
      </c>
      <c r="K770" s="43">
        <f t="shared" si="37"/>
        <v>0.13697897285586791</v>
      </c>
      <c r="L770" s="107">
        <v>10.194978972855868</v>
      </c>
      <c r="M770" s="42">
        <v>70.623000000000005</v>
      </c>
    </row>
    <row r="771" spans="1:13">
      <c r="A771" s="29" t="s">
        <v>216</v>
      </c>
      <c r="B771" s="29">
        <v>2018</v>
      </c>
      <c r="C771" s="56">
        <v>43436</v>
      </c>
      <c r="D771" s="29" t="s">
        <v>65</v>
      </c>
      <c r="E771" s="42" t="s">
        <v>58</v>
      </c>
      <c r="F771" s="42" t="s">
        <v>36</v>
      </c>
      <c r="G771" s="11">
        <f>(C771-VLOOKUP(E771,Riders!$A$2:$E$7778,4,FALSE))/365</f>
        <v>25.054794520547944</v>
      </c>
      <c r="H771" s="1">
        <v>38</v>
      </c>
      <c r="I771" s="42">
        <v>5.0609999999999999</v>
      </c>
      <c r="J771" s="107">
        <v>5.1400456071747342</v>
      </c>
      <c r="K771" s="43">
        <f t="shared" si="37"/>
        <v>7.90456071747343E-2</v>
      </c>
      <c r="L771" s="107">
        <v>10.201045607174734</v>
      </c>
      <c r="M771" s="42">
        <v>70.581000000000003</v>
      </c>
    </row>
    <row r="772" spans="1:13">
      <c r="A772" s="29" t="s">
        <v>216</v>
      </c>
      <c r="B772" s="29">
        <v>2018</v>
      </c>
      <c r="C772" s="56">
        <v>43436</v>
      </c>
      <c r="D772" s="29" t="s">
        <v>65</v>
      </c>
      <c r="E772" s="42" t="s">
        <v>56</v>
      </c>
      <c r="F772" s="42" t="s">
        <v>57</v>
      </c>
      <c r="G772" s="11">
        <f>(C772-VLOOKUP(E772,Riders!$A$2:$E$7778,4,FALSE))/365</f>
        <v>18.887671232876713</v>
      </c>
      <c r="H772" s="1">
        <v>39</v>
      </c>
      <c r="I772" s="42">
        <v>5.0460000000000003</v>
      </c>
      <c r="J772" s="107">
        <v>5.158949400459222</v>
      </c>
      <c r="K772" s="43">
        <f t="shared" si="37"/>
        <v>0.11294940045922175</v>
      </c>
      <c r="L772" s="107">
        <v>10.204949400459222</v>
      </c>
      <c r="M772" s="42">
        <v>70.554000000000002</v>
      </c>
    </row>
    <row r="773" spans="1:13">
      <c r="A773" s="29" t="s">
        <v>216</v>
      </c>
      <c r="B773" s="29">
        <v>2018</v>
      </c>
      <c r="C773" s="56">
        <v>43436</v>
      </c>
      <c r="D773" s="29" t="s">
        <v>65</v>
      </c>
      <c r="E773" t="s">
        <v>281</v>
      </c>
      <c r="F773" s="42" t="s">
        <v>223</v>
      </c>
      <c r="G773" s="11">
        <f>(C773-VLOOKUP(E773,Riders!$A$2:$E$7778,4,FALSE))/365</f>
        <v>24.572602739726026</v>
      </c>
      <c r="H773" s="1">
        <v>40</v>
      </c>
      <c r="I773" s="42">
        <v>5.0590000000000002</v>
      </c>
      <c r="J773" s="107">
        <v>5.1839863995902808</v>
      </c>
      <c r="K773" s="43">
        <f t="shared" si="37"/>
        <v>0.12498639959028068</v>
      </c>
      <c r="L773" s="107">
        <v>10.242986399590281</v>
      </c>
      <c r="M773" s="42">
        <v>70.292000000000002</v>
      </c>
    </row>
    <row r="774" spans="1:13">
      <c r="A774" s="26" t="s">
        <v>8297</v>
      </c>
      <c r="B774" s="167">
        <v>2018</v>
      </c>
      <c r="C774" s="153">
        <v>43394</v>
      </c>
      <c r="D774" s="26" t="s">
        <v>65</v>
      </c>
      <c r="E774" t="s">
        <v>91</v>
      </c>
      <c r="F774" t="s">
        <v>22</v>
      </c>
      <c r="G774" s="3">
        <v>20.851471594798085</v>
      </c>
      <c r="H774" s="144">
        <v>1</v>
      </c>
      <c r="I774">
        <v>4.7030000000000003</v>
      </c>
      <c r="J774">
        <v>4.7890000000000006</v>
      </c>
      <c r="K774" s="3">
        <v>8.6000000000000298E-2</v>
      </c>
      <c r="L774">
        <v>9.4920000000000009</v>
      </c>
      <c r="M774">
        <v>75.853350189633375</v>
      </c>
    </row>
    <row r="775" spans="1:13">
      <c r="A775" s="26" t="s">
        <v>8297</v>
      </c>
      <c r="B775" s="167">
        <v>2018</v>
      </c>
      <c r="C775" s="153">
        <v>43394</v>
      </c>
      <c r="D775" s="26" t="s">
        <v>65</v>
      </c>
      <c r="E775" t="s">
        <v>105</v>
      </c>
      <c r="F775" t="s">
        <v>101</v>
      </c>
      <c r="G775" s="3">
        <v>26.157426420260094</v>
      </c>
      <c r="H775" s="144">
        <v>2</v>
      </c>
      <c r="I775">
        <v>4.7380000000000004</v>
      </c>
      <c r="J775">
        <v>4.7640000000000002</v>
      </c>
      <c r="K775" s="3">
        <v>2.5999999999999801E-2</v>
      </c>
      <c r="L775">
        <v>9.5020000000000007</v>
      </c>
      <c r="M775">
        <v>75.773521363923379</v>
      </c>
    </row>
    <row r="776" spans="1:13">
      <c r="A776" s="26" t="s">
        <v>8297</v>
      </c>
      <c r="B776" s="167">
        <v>2018</v>
      </c>
      <c r="C776" s="153">
        <v>43394</v>
      </c>
      <c r="D776" s="26" t="s">
        <v>65</v>
      </c>
      <c r="E776" t="s">
        <v>21</v>
      </c>
      <c r="F776" t="s">
        <v>22</v>
      </c>
      <c r="G776" s="3">
        <v>25.598904859685145</v>
      </c>
      <c r="H776" s="144">
        <v>3</v>
      </c>
      <c r="I776">
        <v>4.7190000000000003</v>
      </c>
      <c r="J776">
        <v>4.8359999999999994</v>
      </c>
      <c r="K776" s="3">
        <v>0.1169999999999991</v>
      </c>
      <c r="L776">
        <v>9.5549999999999997</v>
      </c>
      <c r="M776">
        <v>75.353218210361064</v>
      </c>
    </row>
    <row r="777" spans="1:13">
      <c r="A777" s="26" t="s">
        <v>8297</v>
      </c>
      <c r="B777" s="167">
        <v>2018</v>
      </c>
      <c r="C777" s="153">
        <v>43394</v>
      </c>
      <c r="D777" s="26" t="s">
        <v>65</v>
      </c>
      <c r="E777" t="s">
        <v>201</v>
      </c>
      <c r="F777" t="s">
        <v>45</v>
      </c>
      <c r="G777" s="3">
        <v>23.255304585900067</v>
      </c>
      <c r="H777" s="144">
        <v>4</v>
      </c>
      <c r="I777">
        <v>4.7930000000000001</v>
      </c>
      <c r="J777">
        <v>4.8180000000000005</v>
      </c>
      <c r="K777" s="3">
        <v>2.5000000000000355E-2</v>
      </c>
      <c r="L777">
        <v>9.6110000000000007</v>
      </c>
      <c r="M777">
        <v>74.91416085735095</v>
      </c>
    </row>
    <row r="778" spans="1:13">
      <c r="A778" s="26" t="s">
        <v>8297</v>
      </c>
      <c r="B778" s="167">
        <v>2018</v>
      </c>
      <c r="C778" s="153">
        <v>43394</v>
      </c>
      <c r="D778" s="26" t="s">
        <v>65</v>
      </c>
      <c r="E778" t="s">
        <v>8298</v>
      </c>
      <c r="F778" t="s">
        <v>26</v>
      </c>
      <c r="G778" s="3">
        <v>21.508555783709788</v>
      </c>
      <c r="H778" s="144">
        <v>5</v>
      </c>
      <c r="I778">
        <v>4.7729999999999997</v>
      </c>
      <c r="J778">
        <v>4.838000000000001</v>
      </c>
      <c r="K778" s="3">
        <v>6.5000000000001279E-2</v>
      </c>
      <c r="L778">
        <v>9.6110000000000007</v>
      </c>
      <c r="M778">
        <v>74.91416085735095</v>
      </c>
    </row>
    <row r="779" spans="1:13">
      <c r="A779" s="26" t="s">
        <v>8297</v>
      </c>
      <c r="B779" s="167">
        <v>2018</v>
      </c>
      <c r="C779" s="153">
        <v>43394</v>
      </c>
      <c r="D779" s="26" t="s">
        <v>65</v>
      </c>
      <c r="E779" t="s">
        <v>8299</v>
      </c>
      <c r="F779" t="s">
        <v>26</v>
      </c>
      <c r="G779" s="3">
        <v>33.719370294318956</v>
      </c>
      <c r="H779" s="144">
        <v>6</v>
      </c>
      <c r="I779">
        <v>4.7549999999999999</v>
      </c>
      <c r="J779">
        <v>4.8969999999999994</v>
      </c>
      <c r="K779" s="3">
        <v>0.14199999999999946</v>
      </c>
      <c r="L779">
        <v>9.6519999999999992</v>
      </c>
      <c r="M779">
        <v>74.595938665561548</v>
      </c>
    </row>
    <row r="780" spans="1:13">
      <c r="A780" s="26" t="s">
        <v>8297</v>
      </c>
      <c r="B780" s="167">
        <v>2018</v>
      </c>
      <c r="C780" s="153">
        <v>43394</v>
      </c>
      <c r="D780" s="26" t="s">
        <v>65</v>
      </c>
      <c r="E780" t="s">
        <v>285</v>
      </c>
      <c r="F780" t="s">
        <v>101</v>
      </c>
      <c r="G780" s="3">
        <v>24.755646817248461</v>
      </c>
      <c r="H780" s="144">
        <v>7</v>
      </c>
      <c r="I780">
        <v>4.7880000000000003</v>
      </c>
      <c r="J780">
        <v>4.8789999999999996</v>
      </c>
      <c r="K780" s="3">
        <v>9.0999999999999304E-2</v>
      </c>
      <c r="L780">
        <v>9.6669999999999998</v>
      </c>
      <c r="M780">
        <v>74.480190338264194</v>
      </c>
    </row>
    <row r="781" spans="1:13">
      <c r="A781" s="26" t="s">
        <v>8297</v>
      </c>
      <c r="B781" s="167">
        <v>2018</v>
      </c>
      <c r="C781" s="153">
        <v>43394</v>
      </c>
      <c r="D781" s="26" t="s">
        <v>65</v>
      </c>
      <c r="E781" t="s">
        <v>917</v>
      </c>
      <c r="F781" t="s">
        <v>34</v>
      </c>
      <c r="G781" s="3">
        <v>27.668720054757017</v>
      </c>
      <c r="H781" s="144">
        <v>8</v>
      </c>
      <c r="I781">
        <v>4.774</v>
      </c>
      <c r="J781">
        <v>4.9050000000000002</v>
      </c>
      <c r="K781" s="3">
        <v>0.13100000000000023</v>
      </c>
      <c r="L781">
        <v>9.6790000000000003</v>
      </c>
      <c r="M781">
        <v>74.387849984502523</v>
      </c>
    </row>
    <row r="782" spans="1:13">
      <c r="A782" s="26" t="s">
        <v>8297</v>
      </c>
      <c r="B782" s="167">
        <v>2018</v>
      </c>
      <c r="C782" s="153">
        <v>43394</v>
      </c>
      <c r="D782" s="26" t="s">
        <v>65</v>
      </c>
      <c r="E782" t="s">
        <v>193</v>
      </c>
      <c r="F782" t="s">
        <v>28</v>
      </c>
      <c r="G782" s="3">
        <v>31.32101300479124</v>
      </c>
      <c r="H782" s="144">
        <v>9</v>
      </c>
      <c r="I782">
        <v>4.7930000000000001</v>
      </c>
      <c r="J782">
        <v>4.9029999999999996</v>
      </c>
      <c r="K782" s="3">
        <v>0.10999999999999943</v>
      </c>
      <c r="L782">
        <v>9.6959999999999997</v>
      </c>
      <c r="M782">
        <v>74.257425742574256</v>
      </c>
    </row>
    <row r="783" spans="1:13">
      <c r="A783" s="26" t="s">
        <v>8297</v>
      </c>
      <c r="B783" s="167">
        <v>2018</v>
      </c>
      <c r="C783" s="153">
        <v>43394</v>
      </c>
      <c r="D783" s="26" t="s">
        <v>65</v>
      </c>
      <c r="E783" t="s">
        <v>111</v>
      </c>
      <c r="F783" t="s">
        <v>112</v>
      </c>
      <c r="G783" s="3">
        <v>21.494866529774129</v>
      </c>
      <c r="H783" s="144">
        <v>10</v>
      </c>
      <c r="I783">
        <v>4.7949999999999999</v>
      </c>
      <c r="J783">
        <v>4.9160000000000004</v>
      </c>
      <c r="K783" s="3">
        <v>0.12100000000000044</v>
      </c>
      <c r="L783">
        <v>9.7110000000000003</v>
      </c>
      <c r="M783">
        <v>74.142724745134387</v>
      </c>
    </row>
    <row r="784" spans="1:13">
      <c r="A784" s="26" t="s">
        <v>8297</v>
      </c>
      <c r="B784" s="167">
        <v>2018</v>
      </c>
      <c r="C784" s="153">
        <v>43394</v>
      </c>
      <c r="D784" s="26" t="s">
        <v>65</v>
      </c>
      <c r="E784" t="s">
        <v>128</v>
      </c>
      <c r="F784" t="s">
        <v>34</v>
      </c>
      <c r="G784" s="3">
        <v>27.266255989048595</v>
      </c>
      <c r="H784" s="144">
        <v>11</v>
      </c>
      <c r="I784">
        <v>4.8109999999999999</v>
      </c>
      <c r="J784">
        <v>4.9049999999999994</v>
      </c>
      <c r="K784" s="3">
        <v>9.3999999999999417E-2</v>
      </c>
      <c r="L784">
        <v>9.7159999999999993</v>
      </c>
      <c r="M784">
        <v>74.104569781803221</v>
      </c>
    </row>
    <row r="785" spans="1:13">
      <c r="A785" s="26" t="s">
        <v>8297</v>
      </c>
      <c r="B785" s="167">
        <v>2018</v>
      </c>
      <c r="C785" s="153">
        <v>43394</v>
      </c>
      <c r="D785" s="26" t="s">
        <v>65</v>
      </c>
      <c r="E785" t="s">
        <v>124</v>
      </c>
      <c r="F785" t="s">
        <v>112</v>
      </c>
      <c r="G785" s="3">
        <v>21.681040383299109</v>
      </c>
      <c r="H785" s="144">
        <v>12</v>
      </c>
      <c r="I785">
        <v>4.8070000000000004</v>
      </c>
      <c r="J785">
        <v>4.9249999999999989</v>
      </c>
      <c r="K785" s="3">
        <v>0.11799999999999855</v>
      </c>
      <c r="L785">
        <v>9.7319999999999993</v>
      </c>
      <c r="M785">
        <v>73.982737361282375</v>
      </c>
    </row>
    <row r="786" spans="1:13">
      <c r="A786" s="26" t="s">
        <v>8297</v>
      </c>
      <c r="B786" s="167">
        <v>2018</v>
      </c>
      <c r="C786" s="153">
        <v>43394</v>
      </c>
      <c r="D786" s="26" t="s">
        <v>65</v>
      </c>
      <c r="E786" t="s">
        <v>8300</v>
      </c>
      <c r="F786" t="s">
        <v>22</v>
      </c>
      <c r="G786" s="3">
        <v>25.853524982888434</v>
      </c>
      <c r="H786" s="144">
        <v>13</v>
      </c>
      <c r="I786">
        <v>4.8170000000000002</v>
      </c>
      <c r="J786">
        <v>4.9239999999999995</v>
      </c>
      <c r="K786" s="3">
        <v>0.10699999999999932</v>
      </c>
      <c r="L786">
        <v>9.7409999999999997</v>
      </c>
      <c r="M786">
        <v>73.914382506929471</v>
      </c>
    </row>
    <row r="787" spans="1:13">
      <c r="A787" s="26" t="s">
        <v>8297</v>
      </c>
      <c r="B787" s="167">
        <v>2018</v>
      </c>
      <c r="C787" s="153">
        <v>43394</v>
      </c>
      <c r="D787" s="26" t="s">
        <v>65</v>
      </c>
      <c r="E787" t="s">
        <v>142</v>
      </c>
      <c r="F787" t="s">
        <v>94</v>
      </c>
      <c r="G787" s="3">
        <v>23.545516769336071</v>
      </c>
      <c r="H787" s="144">
        <v>14</v>
      </c>
      <c r="I787">
        <v>4.7919999999999998</v>
      </c>
      <c r="J787">
        <v>4.9529999999999994</v>
      </c>
      <c r="K787" s="3">
        <v>0.16099999999999959</v>
      </c>
      <c r="L787">
        <v>9.7449999999999992</v>
      </c>
      <c r="M787">
        <v>73.884043099025149</v>
      </c>
    </row>
    <row r="788" spans="1:13">
      <c r="A788" s="26" t="s">
        <v>8297</v>
      </c>
      <c r="B788" s="167">
        <v>2018</v>
      </c>
      <c r="C788" s="153">
        <v>43394</v>
      </c>
      <c r="D788" s="26" t="s">
        <v>65</v>
      </c>
      <c r="E788" t="s">
        <v>196</v>
      </c>
      <c r="F788" t="s">
        <v>197</v>
      </c>
      <c r="G788" s="3">
        <v>32.580424366872002</v>
      </c>
      <c r="H788" s="144">
        <v>15</v>
      </c>
      <c r="I788">
        <v>4.8390000000000004</v>
      </c>
      <c r="J788">
        <v>4.9189999999999987</v>
      </c>
      <c r="K788" s="3">
        <v>7.9999999999998295E-2</v>
      </c>
      <c r="L788">
        <v>9.7579999999999991</v>
      </c>
      <c r="M788">
        <v>73.785611805697897</v>
      </c>
    </row>
    <row r="789" spans="1:13">
      <c r="A789" s="26" t="s">
        <v>8297</v>
      </c>
      <c r="B789" s="167">
        <v>2018</v>
      </c>
      <c r="C789" s="153">
        <v>43394</v>
      </c>
      <c r="D789" s="26" t="s">
        <v>65</v>
      </c>
      <c r="E789" t="s">
        <v>238</v>
      </c>
      <c r="F789" t="s">
        <v>197</v>
      </c>
      <c r="G789" s="3">
        <v>31.074606433949349</v>
      </c>
      <c r="H789" s="144">
        <v>16</v>
      </c>
      <c r="I789">
        <v>4.8630000000000004</v>
      </c>
      <c r="J789">
        <v>4.9470000000000001</v>
      </c>
      <c r="K789" s="3">
        <v>8.3999999999999631E-2</v>
      </c>
      <c r="L789">
        <v>9.81</v>
      </c>
      <c r="M789">
        <v>73.394495412844037</v>
      </c>
    </row>
    <row r="790" spans="1:13">
      <c r="A790" s="26" t="s">
        <v>8297</v>
      </c>
      <c r="B790" s="167">
        <v>2018</v>
      </c>
      <c r="C790" s="153">
        <v>43394</v>
      </c>
      <c r="D790" s="26" t="s">
        <v>65</v>
      </c>
      <c r="E790" t="s">
        <v>212</v>
      </c>
      <c r="F790" t="s">
        <v>41</v>
      </c>
      <c r="G790" s="3">
        <v>27.400410677618069</v>
      </c>
      <c r="H790" s="144">
        <v>17</v>
      </c>
      <c r="I790">
        <v>4.8550000000000004</v>
      </c>
      <c r="J790">
        <v>5.0009999999999994</v>
      </c>
      <c r="K790" s="3">
        <v>0.14599999999999902</v>
      </c>
      <c r="L790">
        <v>9.8559999999999999</v>
      </c>
      <c r="M790">
        <v>73.05194805194806</v>
      </c>
    </row>
    <row r="791" spans="1:13">
      <c r="A791" s="26" t="s">
        <v>8297</v>
      </c>
      <c r="B791" s="167">
        <v>2018</v>
      </c>
      <c r="C791" s="153">
        <v>43394</v>
      </c>
      <c r="D791" s="26" t="s">
        <v>65</v>
      </c>
      <c r="E791" t="s">
        <v>256</v>
      </c>
      <c r="F791" t="s">
        <v>30</v>
      </c>
      <c r="G791" s="3">
        <v>28.79671457905544</v>
      </c>
      <c r="H791" s="144">
        <v>18</v>
      </c>
      <c r="I791">
        <v>4.8479999999999999</v>
      </c>
      <c r="J791">
        <v>5.0119999999999996</v>
      </c>
      <c r="K791" s="3">
        <v>0.1639999999999997</v>
      </c>
      <c r="L791">
        <v>9.86</v>
      </c>
      <c r="M791">
        <v>73.022312373225162</v>
      </c>
    </row>
    <row r="792" spans="1:13">
      <c r="A792" s="26" t="s">
        <v>8297</v>
      </c>
      <c r="B792" s="167">
        <v>2018</v>
      </c>
      <c r="C792" s="153">
        <v>43394</v>
      </c>
      <c r="D792" s="26" t="s">
        <v>65</v>
      </c>
      <c r="E792" t="s">
        <v>8295</v>
      </c>
      <c r="F792" t="s">
        <v>81</v>
      </c>
      <c r="G792" s="3">
        <v>28.301163586584533</v>
      </c>
      <c r="H792" s="144">
        <v>19</v>
      </c>
      <c r="I792">
        <v>4.8849999999999998</v>
      </c>
      <c r="J792">
        <v>4.9930000000000003</v>
      </c>
      <c r="K792" s="3">
        <v>0.10800000000000054</v>
      </c>
      <c r="L792">
        <v>9.8780000000000001</v>
      </c>
      <c r="M792">
        <v>72.889248835796721</v>
      </c>
    </row>
    <row r="793" spans="1:13">
      <c r="A793" s="26" t="s">
        <v>8297</v>
      </c>
      <c r="B793" s="167">
        <v>2018</v>
      </c>
      <c r="C793" s="153">
        <v>43394</v>
      </c>
      <c r="D793" s="26" t="s">
        <v>65</v>
      </c>
      <c r="E793" t="s">
        <v>220</v>
      </c>
      <c r="F793" t="s">
        <v>30</v>
      </c>
      <c r="G793" s="3">
        <v>33.700205338809035</v>
      </c>
      <c r="H793" s="144">
        <v>20</v>
      </c>
      <c r="I793">
        <v>4.9020000000000001</v>
      </c>
      <c r="J793">
        <v>5.0140000000000002</v>
      </c>
      <c r="K793" s="3">
        <v>0.1120000000000001</v>
      </c>
      <c r="L793">
        <v>9.9160000000000004</v>
      </c>
      <c r="M793">
        <v>72.609923356192013</v>
      </c>
    </row>
    <row r="794" spans="1:13">
      <c r="A794" s="26" t="s">
        <v>8297</v>
      </c>
      <c r="B794" s="167">
        <v>2018</v>
      </c>
      <c r="C794" s="153">
        <v>43394</v>
      </c>
      <c r="D794" s="26" t="s">
        <v>65</v>
      </c>
      <c r="E794" t="s">
        <v>99</v>
      </c>
      <c r="F794" t="s">
        <v>43</v>
      </c>
      <c r="G794" s="3">
        <v>19.980835044490075</v>
      </c>
      <c r="H794" s="144">
        <v>21</v>
      </c>
      <c r="I794">
        <v>4.9409999999999998</v>
      </c>
      <c r="J794">
        <v>5.0000000000000009</v>
      </c>
      <c r="K794" s="3">
        <v>5.9000000000001052E-2</v>
      </c>
      <c r="L794">
        <v>9.9410000000000007</v>
      </c>
      <c r="M794">
        <v>72.427321195050794</v>
      </c>
    </row>
    <row r="795" spans="1:13">
      <c r="A795" s="26" t="s">
        <v>8297</v>
      </c>
      <c r="B795" s="167">
        <v>2018</v>
      </c>
      <c r="C795" s="153">
        <v>43394</v>
      </c>
      <c r="D795" s="26" t="s">
        <v>65</v>
      </c>
      <c r="E795" t="s">
        <v>8301</v>
      </c>
      <c r="F795" t="s">
        <v>51</v>
      </c>
      <c r="G795" s="3">
        <v>30.792607802874745</v>
      </c>
      <c r="H795" s="144">
        <v>22</v>
      </c>
      <c r="I795">
        <v>4.8970000000000002</v>
      </c>
      <c r="J795">
        <v>5.0489999999999995</v>
      </c>
      <c r="K795" s="3">
        <v>0.15199999999999925</v>
      </c>
      <c r="L795">
        <v>9.9459999999999997</v>
      </c>
      <c r="M795">
        <v>72.390910918962405</v>
      </c>
    </row>
    <row r="796" spans="1:13">
      <c r="A796" s="26" t="s">
        <v>8297</v>
      </c>
      <c r="B796" s="167">
        <v>2018</v>
      </c>
      <c r="C796" s="153">
        <v>43394</v>
      </c>
      <c r="D796" s="26" t="s">
        <v>65</v>
      </c>
      <c r="E796" t="s">
        <v>166</v>
      </c>
      <c r="F796" t="s">
        <v>45</v>
      </c>
      <c r="G796" s="3">
        <v>28.78302532511978</v>
      </c>
      <c r="H796" s="144">
        <v>23</v>
      </c>
      <c r="I796">
        <v>4.9320000000000004</v>
      </c>
      <c r="J796">
        <v>5.016</v>
      </c>
      <c r="K796" s="3">
        <v>8.3999999999999631E-2</v>
      </c>
      <c r="L796">
        <v>9.9480000000000004</v>
      </c>
      <c r="M796">
        <v>72.376357056694815</v>
      </c>
    </row>
    <row r="797" spans="1:13">
      <c r="A797" s="26" t="s">
        <v>8297</v>
      </c>
      <c r="B797" s="167">
        <v>2018</v>
      </c>
      <c r="C797" s="153">
        <v>43394</v>
      </c>
      <c r="D797" s="26" t="s">
        <v>65</v>
      </c>
      <c r="E797" t="s">
        <v>194</v>
      </c>
      <c r="F797" t="s">
        <v>226</v>
      </c>
      <c r="G797" s="3">
        <v>29.585215605749486</v>
      </c>
      <c r="H797" s="144">
        <v>24</v>
      </c>
      <c r="I797">
        <v>4.9349999999999996</v>
      </c>
      <c r="J797">
        <v>5.0160000000000009</v>
      </c>
      <c r="K797" s="3">
        <v>8.1000000000001293E-2</v>
      </c>
      <c r="L797">
        <v>9.9510000000000005</v>
      </c>
      <c r="M797">
        <v>72.354537232438943</v>
      </c>
    </row>
    <row r="798" spans="1:13">
      <c r="A798" s="26" t="s">
        <v>8297</v>
      </c>
      <c r="B798" s="167">
        <v>2018</v>
      </c>
      <c r="C798" s="153">
        <v>43394</v>
      </c>
      <c r="D798" s="26" t="s">
        <v>65</v>
      </c>
      <c r="E798" t="s">
        <v>353</v>
      </c>
      <c r="F798" t="s">
        <v>28</v>
      </c>
      <c r="G798" s="3">
        <v>27.082819986310746</v>
      </c>
      <c r="H798" s="144">
        <v>25</v>
      </c>
      <c r="I798">
        <v>4.915</v>
      </c>
      <c r="J798">
        <v>5.04</v>
      </c>
      <c r="K798" s="3">
        <v>0.125</v>
      </c>
      <c r="L798">
        <v>9.9550000000000001</v>
      </c>
      <c r="M798">
        <v>72.325464590657958</v>
      </c>
    </row>
    <row r="799" spans="1:13">
      <c r="A799" s="26" t="s">
        <v>8297</v>
      </c>
      <c r="B799" s="167">
        <v>2018</v>
      </c>
      <c r="C799" s="153">
        <v>43394</v>
      </c>
      <c r="D799" s="26" t="s">
        <v>65</v>
      </c>
      <c r="E799" t="s">
        <v>8290</v>
      </c>
      <c r="F799" t="s">
        <v>41</v>
      </c>
      <c r="G799" s="3">
        <v>20.002737850787131</v>
      </c>
      <c r="H799" s="144">
        <v>26</v>
      </c>
      <c r="I799">
        <v>4.9370000000000003</v>
      </c>
      <c r="J799">
        <v>5.0469999999999997</v>
      </c>
      <c r="K799" s="3">
        <v>0.10999999999999943</v>
      </c>
      <c r="L799">
        <v>9.984</v>
      </c>
      <c r="M799">
        <v>72.115384615384613</v>
      </c>
    </row>
    <row r="800" spans="1:13">
      <c r="A800" s="26" t="s">
        <v>8297</v>
      </c>
      <c r="B800" s="167">
        <v>2018</v>
      </c>
      <c r="C800" s="153">
        <v>43394</v>
      </c>
      <c r="D800" s="26" t="s">
        <v>65</v>
      </c>
      <c r="E800" t="s">
        <v>8291</v>
      </c>
      <c r="F800" t="s">
        <v>36</v>
      </c>
      <c r="G800" s="3">
        <v>28.429842573579741</v>
      </c>
      <c r="H800" s="144">
        <v>27</v>
      </c>
      <c r="I800">
        <v>4.9580000000000002</v>
      </c>
      <c r="J800">
        <v>5.0359999999999996</v>
      </c>
      <c r="K800" s="3">
        <v>7.7999999999999403E-2</v>
      </c>
      <c r="L800">
        <v>9.9939999999999998</v>
      </c>
      <c r="M800">
        <v>72.043225935561338</v>
      </c>
    </row>
    <row r="801" spans="1:13">
      <c r="A801" s="26" t="s">
        <v>8297</v>
      </c>
      <c r="B801" s="167">
        <v>2018</v>
      </c>
      <c r="C801" s="153">
        <v>43394</v>
      </c>
      <c r="D801" s="26" t="s">
        <v>65</v>
      </c>
      <c r="E801" t="s">
        <v>8292</v>
      </c>
      <c r="F801" t="s">
        <v>108</v>
      </c>
      <c r="G801" s="3">
        <v>25.00479123887748</v>
      </c>
      <c r="H801" s="144">
        <v>28</v>
      </c>
      <c r="I801">
        <v>4.9820000000000002</v>
      </c>
      <c r="J801">
        <v>5.0929999999999991</v>
      </c>
      <c r="K801" s="3">
        <v>0.11099999999999888</v>
      </c>
      <c r="L801">
        <v>10.074999999999999</v>
      </c>
      <c r="M801">
        <v>71.464019851116632</v>
      </c>
    </row>
    <row r="802" spans="1:13">
      <c r="A802" s="26" t="s">
        <v>8297</v>
      </c>
      <c r="B802" s="167">
        <v>2018</v>
      </c>
      <c r="C802" s="153">
        <v>43394</v>
      </c>
      <c r="D802" s="26" t="s">
        <v>65</v>
      </c>
      <c r="E802" t="s">
        <v>288</v>
      </c>
      <c r="F802" t="s">
        <v>206</v>
      </c>
      <c r="G802" s="3">
        <v>36.186173853524984</v>
      </c>
      <c r="H802" s="144">
        <v>29</v>
      </c>
      <c r="I802">
        <v>4.9889999999999999</v>
      </c>
      <c r="J802">
        <v>5.1070000000000002</v>
      </c>
      <c r="K802" s="3">
        <v>0.11800000000000033</v>
      </c>
      <c r="L802">
        <v>10.096</v>
      </c>
      <c r="M802">
        <v>71.315372424722668</v>
      </c>
    </row>
    <row r="803" spans="1:13">
      <c r="A803" s="26" t="s">
        <v>8297</v>
      </c>
      <c r="B803" s="167">
        <v>2018</v>
      </c>
      <c r="C803" s="153">
        <v>43394</v>
      </c>
      <c r="D803" s="26" t="s">
        <v>65</v>
      </c>
      <c r="E803" t="s">
        <v>8293</v>
      </c>
      <c r="F803" t="s">
        <v>94</v>
      </c>
      <c r="G803" s="3">
        <v>23.800136892539356</v>
      </c>
      <c r="H803" s="144">
        <v>30</v>
      </c>
      <c r="I803">
        <v>4.99</v>
      </c>
      <c r="J803">
        <v>5.1180000000000003</v>
      </c>
      <c r="K803" s="3">
        <v>0.12800000000000011</v>
      </c>
      <c r="L803">
        <v>10.108000000000001</v>
      </c>
      <c r="M803">
        <v>71.230708349821924</v>
      </c>
    </row>
    <row r="804" spans="1:13">
      <c r="A804" s="26" t="s">
        <v>8297</v>
      </c>
      <c r="B804" s="167">
        <v>2018</v>
      </c>
      <c r="C804" s="153">
        <v>43394</v>
      </c>
      <c r="D804" s="26" t="s">
        <v>65</v>
      </c>
      <c r="E804" t="s">
        <v>8302</v>
      </c>
      <c r="F804" t="s">
        <v>36</v>
      </c>
      <c r="G804" s="3">
        <v>24.922655715263517</v>
      </c>
      <c r="H804" s="144">
        <v>31</v>
      </c>
      <c r="I804">
        <v>4.9800000000000004</v>
      </c>
      <c r="J804">
        <v>5.1359999999999992</v>
      </c>
      <c r="K804" s="3">
        <v>0.15599999999999881</v>
      </c>
      <c r="L804">
        <v>10.116</v>
      </c>
      <c r="M804">
        <v>71.17437722419929</v>
      </c>
    </row>
    <row r="805" spans="1:13">
      <c r="A805" s="26" t="s">
        <v>8297</v>
      </c>
      <c r="B805" s="167">
        <v>2018</v>
      </c>
      <c r="C805" s="153">
        <v>43394</v>
      </c>
      <c r="D805" s="26" t="s">
        <v>65</v>
      </c>
      <c r="E805" t="s">
        <v>92</v>
      </c>
      <c r="F805" t="s">
        <v>51</v>
      </c>
      <c r="G805" s="3">
        <v>22.902121834360027</v>
      </c>
      <c r="H805" s="144">
        <v>32</v>
      </c>
      <c r="I805">
        <v>4.9569999999999999</v>
      </c>
      <c r="J805">
        <v>5.160000000000001</v>
      </c>
      <c r="K805" s="3">
        <v>0.20300000000000118</v>
      </c>
      <c r="L805">
        <v>10.117000000000001</v>
      </c>
      <c r="M805">
        <v>71.167342097459709</v>
      </c>
    </row>
    <row r="806" spans="1:13">
      <c r="A806" s="26" t="s">
        <v>8297</v>
      </c>
      <c r="B806" s="167">
        <v>2018</v>
      </c>
      <c r="C806" s="153">
        <v>43394</v>
      </c>
      <c r="D806" s="26" t="s">
        <v>65</v>
      </c>
      <c r="E806" t="s">
        <v>207</v>
      </c>
      <c r="F806" t="s">
        <v>57</v>
      </c>
      <c r="G806" s="3">
        <v>25.062286105407257</v>
      </c>
      <c r="H806" s="144">
        <v>33</v>
      </c>
      <c r="I806">
        <v>5.03</v>
      </c>
      <c r="J806">
        <v>5.1669999999999989</v>
      </c>
      <c r="K806" s="3">
        <v>0.13699999999999868</v>
      </c>
      <c r="L806">
        <v>10.196999999999999</v>
      </c>
      <c r="M806">
        <v>70.609002647837599</v>
      </c>
    </row>
    <row r="807" spans="1:13">
      <c r="A807" s="26" t="s">
        <v>8297</v>
      </c>
      <c r="B807" s="167">
        <v>2018</v>
      </c>
      <c r="C807" s="153">
        <v>43394</v>
      </c>
      <c r="D807" s="26" t="s">
        <v>65</v>
      </c>
      <c r="E807" t="s">
        <v>292</v>
      </c>
      <c r="F807" t="s">
        <v>962</v>
      </c>
      <c r="G807" s="3">
        <v>29.853524982888434</v>
      </c>
      <c r="H807" s="144">
        <v>34</v>
      </c>
      <c r="I807">
        <v>5.0039999999999996</v>
      </c>
      <c r="J807">
        <v>5.1980000000000004</v>
      </c>
      <c r="K807" s="3">
        <v>0.19400000000000084</v>
      </c>
      <c r="L807">
        <v>10.202</v>
      </c>
      <c r="M807">
        <v>70.57439717702411</v>
      </c>
    </row>
    <row r="808" spans="1:13">
      <c r="A808" s="26" t="s">
        <v>8297</v>
      </c>
      <c r="B808" s="167">
        <v>2018</v>
      </c>
      <c r="C808" s="153">
        <v>43394</v>
      </c>
      <c r="D808" s="26" t="s">
        <v>65</v>
      </c>
      <c r="E808" t="s">
        <v>49</v>
      </c>
      <c r="F808" t="s">
        <v>43</v>
      </c>
      <c r="G808" s="3">
        <v>24.254620123203285</v>
      </c>
      <c r="H808" s="144">
        <v>35</v>
      </c>
      <c r="I808">
        <v>5.0199999999999996</v>
      </c>
      <c r="J808">
        <v>5.1820000000000004</v>
      </c>
      <c r="K808" s="3">
        <v>0.16200000000000081</v>
      </c>
      <c r="L808">
        <v>10.202</v>
      </c>
      <c r="M808">
        <v>70.57439717702411</v>
      </c>
    </row>
    <row r="809" spans="1:13">
      <c r="A809" s="26" t="s">
        <v>8297</v>
      </c>
      <c r="B809" s="167">
        <v>2018</v>
      </c>
      <c r="C809" s="153">
        <v>43394</v>
      </c>
      <c r="D809" s="26" t="s">
        <v>65</v>
      </c>
      <c r="E809" t="s">
        <v>8303</v>
      </c>
      <c r="F809" t="s">
        <v>153</v>
      </c>
      <c r="G809" s="3">
        <v>29.867214236824093</v>
      </c>
      <c r="H809" s="144">
        <v>36</v>
      </c>
      <c r="I809">
        <v>5.0890000000000004</v>
      </c>
      <c r="J809">
        <v>5.129999999999999</v>
      </c>
      <c r="K809" s="3">
        <v>4.0999999999998593E-2</v>
      </c>
      <c r="L809">
        <v>10.218999999999999</v>
      </c>
      <c r="M809">
        <v>70.456991877874557</v>
      </c>
    </row>
    <row r="810" spans="1:13">
      <c r="A810" s="26" t="s">
        <v>8297</v>
      </c>
      <c r="B810" s="167">
        <v>2018</v>
      </c>
      <c r="C810" s="153">
        <v>43394</v>
      </c>
      <c r="D810" s="26" t="s">
        <v>65</v>
      </c>
      <c r="E810" t="s">
        <v>61</v>
      </c>
      <c r="F810" t="s">
        <v>62</v>
      </c>
      <c r="G810" s="3">
        <v>28.898015058179329</v>
      </c>
      <c r="H810" s="144">
        <v>37</v>
      </c>
      <c r="I810">
        <v>5.0590000000000002</v>
      </c>
      <c r="J810">
        <v>5.1960000000000006</v>
      </c>
      <c r="K810" s="3">
        <v>0.13700000000000045</v>
      </c>
      <c r="L810">
        <v>10.255000000000001</v>
      </c>
      <c r="M810">
        <v>70.209653827401269</v>
      </c>
    </row>
    <row r="811" spans="1:13">
      <c r="A811" s="26" t="s">
        <v>8297</v>
      </c>
      <c r="B811" s="167">
        <v>2018</v>
      </c>
      <c r="C811" s="153">
        <v>43394</v>
      </c>
      <c r="D811" s="26" t="s">
        <v>65</v>
      </c>
      <c r="E811" t="s">
        <v>109</v>
      </c>
      <c r="F811" t="s">
        <v>57</v>
      </c>
      <c r="G811" s="3">
        <v>20.517453798767967</v>
      </c>
      <c r="H811" s="144">
        <v>38</v>
      </c>
      <c r="I811">
        <v>5.0880000000000001</v>
      </c>
      <c r="J811">
        <v>5.2039999999999997</v>
      </c>
      <c r="K811" s="3">
        <v>0.11599999999999966</v>
      </c>
      <c r="L811">
        <v>10.292</v>
      </c>
      <c r="M811">
        <v>69.957248348231644</v>
      </c>
    </row>
    <row r="812" spans="1:13">
      <c r="A812" s="26" t="s">
        <v>8297</v>
      </c>
      <c r="B812" s="167">
        <v>2018</v>
      </c>
      <c r="C812" s="153">
        <v>43394</v>
      </c>
      <c r="D812" s="26" t="s">
        <v>65</v>
      </c>
      <c r="E812" t="s">
        <v>8304</v>
      </c>
      <c r="F812" t="s">
        <v>223</v>
      </c>
      <c r="G812" s="3">
        <v>24.440793976728269</v>
      </c>
      <c r="H812" s="144">
        <v>39</v>
      </c>
      <c r="I812">
        <v>5.0979999999999999</v>
      </c>
      <c r="J812">
        <v>5.2009999999999996</v>
      </c>
      <c r="K812" s="3">
        <v>0.10299999999999976</v>
      </c>
      <c r="L812">
        <v>10.298999999999999</v>
      </c>
      <c r="M812">
        <v>69.90969997087096</v>
      </c>
    </row>
    <row r="813" spans="1:13">
      <c r="A813" s="26" t="s">
        <v>8297</v>
      </c>
      <c r="B813" s="167">
        <v>2018</v>
      </c>
      <c r="C813" s="153">
        <v>43394</v>
      </c>
      <c r="D813" s="26" t="s">
        <v>65</v>
      </c>
      <c r="E813" t="s">
        <v>228</v>
      </c>
      <c r="F813" t="s">
        <v>151</v>
      </c>
      <c r="G813" s="3">
        <v>20.643394934976044</v>
      </c>
      <c r="H813" s="144">
        <v>40</v>
      </c>
      <c r="I813">
        <v>5.0620000000000003</v>
      </c>
      <c r="J813">
        <v>5.2429999999999994</v>
      </c>
      <c r="K813" s="3">
        <v>0.18099999999999916</v>
      </c>
      <c r="L813">
        <v>10.305</v>
      </c>
      <c r="M813">
        <v>69.86899563318778</v>
      </c>
    </row>
    <row r="814" spans="1:13">
      <c r="A814" s="26" t="s">
        <v>8297</v>
      </c>
      <c r="B814" s="167">
        <v>2018</v>
      </c>
      <c r="C814" s="153">
        <v>43394</v>
      </c>
      <c r="D814" s="26" t="s">
        <v>65</v>
      </c>
      <c r="E814" t="s">
        <v>318</v>
      </c>
      <c r="F814" t="s">
        <v>1212</v>
      </c>
      <c r="G814" s="3">
        <v>25.12251882272416</v>
      </c>
      <c r="H814" s="144">
        <v>41</v>
      </c>
      <c r="I814">
        <v>5.2480000000000002</v>
      </c>
      <c r="J814">
        <v>5.4189999999999996</v>
      </c>
      <c r="K814" s="9">
        <v>0.17099999999999937</v>
      </c>
      <c r="L814">
        <v>10.667</v>
      </c>
      <c r="M814">
        <v>67.497890690915909</v>
      </c>
    </row>
    <row r="815" spans="1:13">
      <c r="A815" s="151" t="s">
        <v>161</v>
      </c>
      <c r="B815" s="84">
        <v>2018</v>
      </c>
      <c r="C815" s="154">
        <v>43392</v>
      </c>
      <c r="D815" s="84" t="s">
        <v>65</v>
      </c>
      <c r="E815" s="78" t="s">
        <v>91</v>
      </c>
      <c r="F815" s="78" t="s">
        <v>22</v>
      </c>
      <c r="G815" s="158">
        <f>(C815-VLOOKUP(E815,Riders!$A$2:$E$7778,4,FALSE))/365</f>
        <v>21.613698630136987</v>
      </c>
      <c r="H815" s="29">
        <v>1</v>
      </c>
      <c r="I815" s="78">
        <v>4.7030000000000003</v>
      </c>
      <c r="J815" s="162">
        <f t="shared" ref="J815:J855" si="38">L815-I815</f>
        <v>4.7890438216023101</v>
      </c>
      <c r="K815" s="164">
        <f t="shared" ref="K815:K855" si="39">J815-I815</f>
        <v>8.6043821602309833E-2</v>
      </c>
      <c r="L815" s="162">
        <f t="shared" ref="L815:L855" si="40">3.6*200/M815</f>
        <v>9.4920438216023104</v>
      </c>
      <c r="M815" s="78">
        <v>75.852999999999994</v>
      </c>
    </row>
    <row r="816" spans="1:13">
      <c r="A816" s="151" t="s">
        <v>161</v>
      </c>
      <c r="B816" s="84">
        <v>2018</v>
      </c>
      <c r="C816" s="154">
        <v>43392</v>
      </c>
      <c r="D816" s="84" t="s">
        <v>65</v>
      </c>
      <c r="E816" s="78" t="s">
        <v>105</v>
      </c>
      <c r="F816" s="78" t="s">
        <v>101</v>
      </c>
      <c r="G816" s="158">
        <f>(C816-VLOOKUP(E816,Riders!$A$2:$E$7778,4,FALSE))/365</f>
        <v>26.169863013698631</v>
      </c>
      <c r="H816" s="29">
        <v>2</v>
      </c>
      <c r="I816" s="78">
        <v>4.7380000000000004</v>
      </c>
      <c r="J816" s="162">
        <f t="shared" si="38"/>
        <v>4.7639399794124619</v>
      </c>
      <c r="K816" s="164">
        <f t="shared" si="39"/>
        <v>2.5939979412461511E-2</v>
      </c>
      <c r="L816" s="162">
        <f t="shared" si="40"/>
        <v>9.5019399794124624</v>
      </c>
      <c r="M816" s="78">
        <v>75.774000000000001</v>
      </c>
    </row>
    <row r="817" spans="1:13">
      <c r="A817" s="151" t="s">
        <v>161</v>
      </c>
      <c r="B817" s="84">
        <v>2018</v>
      </c>
      <c r="C817" s="154">
        <v>43392</v>
      </c>
      <c r="D817" s="84" t="s">
        <v>65</v>
      </c>
      <c r="E817" s="78" t="s">
        <v>21</v>
      </c>
      <c r="F817" s="78" t="s">
        <v>22</v>
      </c>
      <c r="G817" s="158">
        <f>(C817-VLOOKUP(E817,Riders!$A$2:$E$7778,4,FALSE))/365</f>
        <v>25.610958904109587</v>
      </c>
      <c r="H817" s="29">
        <v>3</v>
      </c>
      <c r="I817" s="78">
        <v>4.7190000000000003</v>
      </c>
      <c r="J817" s="162">
        <f t="shared" si="38"/>
        <v>4.8360276697676268</v>
      </c>
      <c r="K817" s="164">
        <f t="shared" si="39"/>
        <v>0.11702766976762646</v>
      </c>
      <c r="L817" s="162">
        <f t="shared" si="40"/>
        <v>9.5550276697676271</v>
      </c>
      <c r="M817" s="78">
        <v>75.352999999999994</v>
      </c>
    </row>
    <row r="818" spans="1:13">
      <c r="A818" s="151" t="s">
        <v>161</v>
      </c>
      <c r="B818" s="84">
        <v>2018</v>
      </c>
      <c r="C818" s="154">
        <v>43392</v>
      </c>
      <c r="D818" s="84" t="s">
        <v>65</v>
      </c>
      <c r="E818" s="78" t="s">
        <v>201</v>
      </c>
      <c r="F818" s="78" t="s">
        <v>45</v>
      </c>
      <c r="G818" s="158">
        <f>(C818-VLOOKUP(E818,Riders!$A$2:$E$7778,4,FALSE))/365</f>
        <v>23.265753424657536</v>
      </c>
      <c r="H818" s="29">
        <v>4</v>
      </c>
      <c r="I818" s="78">
        <v>4.7930000000000001</v>
      </c>
      <c r="J818" s="162">
        <f t="shared" si="38"/>
        <v>4.8180206369970895</v>
      </c>
      <c r="K818" s="164">
        <f t="shared" si="39"/>
        <v>2.5020636997089341E-2</v>
      </c>
      <c r="L818" s="162">
        <f t="shared" si="40"/>
        <v>9.6110206369970896</v>
      </c>
      <c r="M818" s="78">
        <v>74.914000000000001</v>
      </c>
    </row>
    <row r="819" spans="1:13">
      <c r="A819" s="151" t="s">
        <v>161</v>
      </c>
      <c r="B819" s="84">
        <v>2018</v>
      </c>
      <c r="C819" s="154">
        <v>43392</v>
      </c>
      <c r="D819" s="84" t="s">
        <v>65</v>
      </c>
      <c r="E819" s="78" t="s">
        <v>98</v>
      </c>
      <c r="F819" s="78" t="s">
        <v>26</v>
      </c>
      <c r="G819" s="158">
        <f>(C819-VLOOKUP(E819,Riders!$A$2:$E$7778,4,FALSE))/365</f>
        <v>21.517808219178082</v>
      </c>
      <c r="H819" s="29">
        <v>5</v>
      </c>
      <c r="I819" s="78">
        <v>4.7729999999999997</v>
      </c>
      <c r="J819" s="162">
        <f t="shared" si="38"/>
        <v>4.83802063699709</v>
      </c>
      <c r="K819" s="164">
        <f t="shared" si="39"/>
        <v>6.5020636997090264E-2</v>
      </c>
      <c r="L819" s="162">
        <f t="shared" si="40"/>
        <v>9.6110206369970896</v>
      </c>
      <c r="M819" s="78">
        <v>74.914000000000001</v>
      </c>
    </row>
    <row r="820" spans="1:13">
      <c r="A820" s="151" t="s">
        <v>161</v>
      </c>
      <c r="B820" s="84">
        <v>2018</v>
      </c>
      <c r="C820" s="154">
        <v>43392</v>
      </c>
      <c r="D820" s="84" t="s">
        <v>65</v>
      </c>
      <c r="E820" s="78" t="s">
        <v>2051</v>
      </c>
      <c r="F820" s="78" t="s">
        <v>26</v>
      </c>
      <c r="G820" s="158">
        <f>(C820-VLOOKUP(E820,Riders!$A$2:$E$7778,4,FALSE))/365</f>
        <v>33.736986301369861</v>
      </c>
      <c r="H820" s="29">
        <v>6</v>
      </c>
      <c r="I820" s="78">
        <v>4.7549999999999999</v>
      </c>
      <c r="J820" s="162">
        <f t="shared" si="38"/>
        <v>4.8969920639176356</v>
      </c>
      <c r="K820" s="164">
        <f t="shared" si="39"/>
        <v>0.14199206391763575</v>
      </c>
      <c r="L820" s="162">
        <f t="shared" si="40"/>
        <v>9.6519920639176355</v>
      </c>
      <c r="M820" s="78">
        <v>74.596000000000004</v>
      </c>
    </row>
    <row r="821" spans="1:13">
      <c r="A821" s="151" t="s">
        <v>161</v>
      </c>
      <c r="B821" s="84">
        <v>2018</v>
      </c>
      <c r="C821" s="154">
        <v>43392</v>
      </c>
      <c r="D821" s="84" t="s">
        <v>65</v>
      </c>
      <c r="E821" s="78" t="s">
        <v>285</v>
      </c>
      <c r="F821" s="78" t="s">
        <v>101</v>
      </c>
      <c r="G821" s="158">
        <f>(C821-VLOOKUP(E821,Riders!$A$2:$E$7778,4,FALSE))/365</f>
        <v>24.767123287671232</v>
      </c>
      <c r="H821" s="29">
        <v>7</v>
      </c>
      <c r="I821" s="78">
        <v>4.7880000000000003</v>
      </c>
      <c r="J821" s="162">
        <f t="shared" si="38"/>
        <v>4.8790247046186881</v>
      </c>
      <c r="K821" s="164">
        <f t="shared" si="39"/>
        <v>9.1024704618687835E-2</v>
      </c>
      <c r="L821" s="162">
        <f t="shared" si="40"/>
        <v>9.6670247046186883</v>
      </c>
      <c r="M821" s="78">
        <v>74.48</v>
      </c>
    </row>
    <row r="822" spans="1:13">
      <c r="A822" s="151" t="s">
        <v>161</v>
      </c>
      <c r="B822" s="84">
        <v>2018</v>
      </c>
      <c r="C822" s="154">
        <v>43392</v>
      </c>
      <c r="D822" s="84" t="s">
        <v>65</v>
      </c>
      <c r="E822" s="78" t="s">
        <v>917</v>
      </c>
      <c r="F822" s="78" t="s">
        <v>34</v>
      </c>
      <c r="G822" s="158">
        <f>(C822-VLOOKUP(E822,Riders!$A$2:$E$7778,4,FALSE))/365</f>
        <v>27.682191780821917</v>
      </c>
      <c r="H822" s="29">
        <v>8</v>
      </c>
      <c r="I822" s="78">
        <v>4.774</v>
      </c>
      <c r="J822" s="162">
        <f t="shared" si="38"/>
        <v>4.9049804807226964</v>
      </c>
      <c r="K822" s="164">
        <f t="shared" si="39"/>
        <v>0.13098048072269641</v>
      </c>
      <c r="L822" s="162">
        <f t="shared" si="40"/>
        <v>9.6789804807226965</v>
      </c>
      <c r="M822" s="78">
        <v>74.388000000000005</v>
      </c>
    </row>
    <row r="823" spans="1:13">
      <c r="A823" s="151" t="s">
        <v>161</v>
      </c>
      <c r="B823" s="84">
        <v>2018</v>
      </c>
      <c r="C823" s="154">
        <v>43392</v>
      </c>
      <c r="D823" s="84" t="s">
        <v>65</v>
      </c>
      <c r="E823" s="78" t="s">
        <v>193</v>
      </c>
      <c r="F823" s="78" t="s">
        <v>28</v>
      </c>
      <c r="G823" s="158">
        <f>(C823-VLOOKUP(E823,Riders!$A$2:$E$7778,4,FALSE))/365</f>
        <v>31.336986301369862</v>
      </c>
      <c r="H823" s="29">
        <v>9</v>
      </c>
      <c r="I823" s="78">
        <v>4.7930000000000001</v>
      </c>
      <c r="J823" s="162">
        <f t="shared" si="38"/>
        <v>4.9030555907187194</v>
      </c>
      <c r="K823" s="164">
        <f t="shared" si="39"/>
        <v>0.11005559071871929</v>
      </c>
      <c r="L823" s="162">
        <f t="shared" si="40"/>
        <v>9.6960555907187196</v>
      </c>
      <c r="M823" s="78">
        <v>74.257000000000005</v>
      </c>
    </row>
    <row r="824" spans="1:13">
      <c r="A824" s="151" t="s">
        <v>161</v>
      </c>
      <c r="B824" s="84">
        <v>2018</v>
      </c>
      <c r="C824" s="154">
        <v>43392</v>
      </c>
      <c r="D824" s="84" t="s">
        <v>65</v>
      </c>
      <c r="E824" s="78" t="s">
        <v>111</v>
      </c>
      <c r="F824" s="78" t="s">
        <v>112</v>
      </c>
      <c r="G824" s="158">
        <f>(C824-VLOOKUP(E824,Riders!$A$2:$E$7778,4,FALSE))/365</f>
        <v>21.504109589041096</v>
      </c>
      <c r="H824" s="29">
        <v>10</v>
      </c>
      <c r="I824" s="78">
        <v>4.7949999999999999</v>
      </c>
      <c r="J824" s="162">
        <f t="shared" si="38"/>
        <v>4.9159639480463433</v>
      </c>
      <c r="K824" s="164">
        <f t="shared" si="39"/>
        <v>0.12096394804634336</v>
      </c>
      <c r="L824" s="162">
        <f t="shared" si="40"/>
        <v>9.7109639480463432</v>
      </c>
      <c r="M824" s="78">
        <v>74.143000000000001</v>
      </c>
    </row>
    <row r="825" spans="1:13">
      <c r="A825" s="151" t="s">
        <v>161</v>
      </c>
      <c r="B825" s="84">
        <v>2018</v>
      </c>
      <c r="C825" s="154">
        <v>43392</v>
      </c>
      <c r="D825" s="84" t="s">
        <v>65</v>
      </c>
      <c r="E825" s="78" t="s">
        <v>128</v>
      </c>
      <c r="F825" s="78" t="s">
        <v>34</v>
      </c>
      <c r="G825" s="158">
        <f>(C825-VLOOKUP(E825,Riders!$A$2:$E$7778,4,FALSE))/365</f>
        <v>27.279452054794522</v>
      </c>
      <c r="H825" s="29">
        <v>11</v>
      </c>
      <c r="I825" s="78">
        <v>4.8109999999999999</v>
      </c>
      <c r="J825" s="162">
        <f t="shared" si="38"/>
        <v>4.9049435935496923</v>
      </c>
      <c r="K825" s="164">
        <f t="shared" si="39"/>
        <v>9.3943593549692395E-2</v>
      </c>
      <c r="L825" s="162">
        <f t="shared" si="40"/>
        <v>9.7159435935496923</v>
      </c>
      <c r="M825" s="78">
        <v>74.105000000000004</v>
      </c>
    </row>
    <row r="826" spans="1:13">
      <c r="A826" s="151" t="s">
        <v>161</v>
      </c>
      <c r="B826" s="84">
        <v>2018</v>
      </c>
      <c r="C826" s="154">
        <v>43392</v>
      </c>
      <c r="D826" s="84" t="s">
        <v>65</v>
      </c>
      <c r="E826" s="78" t="s">
        <v>124</v>
      </c>
      <c r="F826" s="78" t="s">
        <v>112</v>
      </c>
      <c r="G826" s="158">
        <f>(C826-VLOOKUP(E826,Riders!$A$2:$E$7778,4,FALSE))/365</f>
        <v>21.69041095890411</v>
      </c>
      <c r="H826" s="29">
        <v>12</v>
      </c>
      <c r="I826" s="78">
        <v>4.8070000000000004</v>
      </c>
      <c r="J826" s="162">
        <f t="shared" si="38"/>
        <v>4.9249654515226453</v>
      </c>
      <c r="K826" s="164">
        <f t="shared" si="39"/>
        <v>0.11796545152264493</v>
      </c>
      <c r="L826" s="162">
        <f t="shared" si="40"/>
        <v>9.7319654515226457</v>
      </c>
      <c r="M826" s="78">
        <v>73.983000000000004</v>
      </c>
    </row>
    <row r="827" spans="1:13">
      <c r="A827" s="151" t="s">
        <v>161</v>
      </c>
      <c r="B827" s="84">
        <v>2018</v>
      </c>
      <c r="C827" s="154">
        <v>43392</v>
      </c>
      <c r="D827" s="84" t="s">
        <v>65</v>
      </c>
      <c r="E827" s="78" t="s">
        <v>199</v>
      </c>
      <c r="F827" s="78" t="s">
        <v>227</v>
      </c>
      <c r="G827" s="158">
        <f>(C827-VLOOKUP(E827,Riders!$A$2:$E$7778,4,FALSE))/365</f>
        <v>25.865753424657534</v>
      </c>
      <c r="H827" s="29">
        <v>13</v>
      </c>
      <c r="I827" s="78">
        <v>4.8170000000000002</v>
      </c>
      <c r="J827" s="162">
        <f t="shared" si="38"/>
        <v>4.9240504099358713</v>
      </c>
      <c r="K827" s="164">
        <f t="shared" si="39"/>
        <v>0.10705040993587112</v>
      </c>
      <c r="L827" s="162">
        <f t="shared" si="40"/>
        <v>9.7410504099358715</v>
      </c>
      <c r="M827" s="78">
        <v>73.914000000000001</v>
      </c>
    </row>
    <row r="828" spans="1:13">
      <c r="A828" s="151" t="s">
        <v>161</v>
      </c>
      <c r="B828" s="84">
        <v>2018</v>
      </c>
      <c r="C828" s="154">
        <v>43392</v>
      </c>
      <c r="D828" s="84" t="s">
        <v>65</v>
      </c>
      <c r="E828" s="78" t="s">
        <v>142</v>
      </c>
      <c r="F828" s="78" t="s">
        <v>94</v>
      </c>
      <c r="G828" s="158">
        <f>(C828-VLOOKUP(E828,Riders!$A$2:$E$7778,4,FALSE))/365</f>
        <v>23.545205479452054</v>
      </c>
      <c r="H828" s="29">
        <v>14</v>
      </c>
      <c r="I828" s="78">
        <v>4.7919999999999998</v>
      </c>
      <c r="J828" s="162">
        <f t="shared" si="38"/>
        <v>4.9530056845866497</v>
      </c>
      <c r="K828" s="164">
        <f t="shared" si="39"/>
        <v>0.16100568458664988</v>
      </c>
      <c r="L828" s="162">
        <f t="shared" si="40"/>
        <v>9.7450056845866495</v>
      </c>
      <c r="M828" s="78">
        <v>73.884</v>
      </c>
    </row>
    <row r="829" spans="1:13">
      <c r="A829" s="151" t="s">
        <v>161</v>
      </c>
      <c r="B829" s="84">
        <v>2018</v>
      </c>
      <c r="C829" s="154">
        <v>43392</v>
      </c>
      <c r="D829" s="84" t="s">
        <v>65</v>
      </c>
      <c r="E829" s="78" t="s">
        <v>196</v>
      </c>
      <c r="F829" s="78" t="s">
        <v>197</v>
      </c>
      <c r="G829" s="158">
        <f>(C829-VLOOKUP(E829,Riders!$A$2:$E$7778,4,FALSE))/365</f>
        <v>32.597260273972601</v>
      </c>
      <c r="H829" s="29">
        <v>15</v>
      </c>
      <c r="I829" s="78">
        <v>4.8390000000000004</v>
      </c>
      <c r="J829" s="162">
        <f t="shared" si="38"/>
        <v>4.9189486623478711</v>
      </c>
      <c r="K829" s="164">
        <f t="shared" si="39"/>
        <v>7.994866234787068E-2</v>
      </c>
      <c r="L829" s="162">
        <f t="shared" si="40"/>
        <v>9.7579486623478715</v>
      </c>
      <c r="M829" s="78">
        <v>73.786000000000001</v>
      </c>
    </row>
    <row r="830" spans="1:13">
      <c r="A830" s="151" t="s">
        <v>161</v>
      </c>
      <c r="B830" s="84">
        <v>2018</v>
      </c>
      <c r="C830" s="154">
        <v>43392</v>
      </c>
      <c r="D830" s="84" t="s">
        <v>65</v>
      </c>
      <c r="E830" s="78" t="s">
        <v>238</v>
      </c>
      <c r="F830" s="78" t="s">
        <v>197</v>
      </c>
      <c r="G830" s="158">
        <f>(C830-VLOOKUP(E830,Riders!$A$2:$E$7778,4,FALSE))/365</f>
        <v>31.090410958904108</v>
      </c>
      <c r="H830" s="29">
        <v>16</v>
      </c>
      <c r="I830" s="78">
        <v>4.8630000000000004</v>
      </c>
      <c r="J830" s="162">
        <f t="shared" si="38"/>
        <v>4.9470662179469693</v>
      </c>
      <c r="K830" s="164">
        <f t="shared" si="39"/>
        <v>8.4066217946968891E-2</v>
      </c>
      <c r="L830" s="162">
        <f t="shared" si="40"/>
        <v>9.8100662179469698</v>
      </c>
      <c r="M830" s="78">
        <v>73.394000000000005</v>
      </c>
    </row>
    <row r="831" spans="1:13">
      <c r="A831" s="151" t="s">
        <v>161</v>
      </c>
      <c r="B831" s="84">
        <v>2018</v>
      </c>
      <c r="C831" s="154">
        <v>43392</v>
      </c>
      <c r="D831" s="84" t="s">
        <v>65</v>
      </c>
      <c r="E831" s="78" t="s">
        <v>212</v>
      </c>
      <c r="F831" s="78" t="s">
        <v>41</v>
      </c>
      <c r="G831" s="158">
        <f>(C831-VLOOKUP(E831,Riders!$A$2:$E$7778,4,FALSE))/365</f>
        <v>27.413698630136988</v>
      </c>
      <c r="H831" s="29">
        <v>17</v>
      </c>
      <c r="I831" s="78">
        <v>4.8550000000000004</v>
      </c>
      <c r="J831" s="162">
        <f t="shared" si="38"/>
        <v>5.000992991293872</v>
      </c>
      <c r="K831" s="164">
        <f t="shared" si="39"/>
        <v>0.14599299129387155</v>
      </c>
      <c r="L831" s="162">
        <f t="shared" si="40"/>
        <v>9.8559929912938724</v>
      </c>
      <c r="M831" s="78">
        <v>73.052000000000007</v>
      </c>
    </row>
    <row r="832" spans="1:13">
      <c r="A832" s="151" t="s">
        <v>161</v>
      </c>
      <c r="B832" s="84">
        <v>2018</v>
      </c>
      <c r="C832" s="154">
        <v>43392</v>
      </c>
      <c r="D832" s="84" t="s">
        <v>65</v>
      </c>
      <c r="E832" s="78" t="s">
        <v>256</v>
      </c>
      <c r="F832" s="78" t="s">
        <v>30</v>
      </c>
      <c r="G832" s="158">
        <f>(C832-VLOOKUP(E832,Riders!$A$2:$E$7778,4,FALSE))/365</f>
        <v>28.81095890410959</v>
      </c>
      <c r="H832" s="29">
        <v>18</v>
      </c>
      <c r="I832" s="78">
        <v>4.8479999999999999</v>
      </c>
      <c r="J832" s="162">
        <f t="shared" si="38"/>
        <v>5.0120421790693213</v>
      </c>
      <c r="K832" s="164">
        <f t="shared" si="39"/>
        <v>0.16404217906932139</v>
      </c>
      <c r="L832" s="162">
        <f t="shared" si="40"/>
        <v>9.8600421790693211</v>
      </c>
      <c r="M832" s="78">
        <v>73.022000000000006</v>
      </c>
    </row>
    <row r="833" spans="1:13">
      <c r="A833" s="151" t="s">
        <v>161</v>
      </c>
      <c r="B833" s="84">
        <v>2018</v>
      </c>
      <c r="C833" s="154">
        <v>43392</v>
      </c>
      <c r="D833" s="84" t="s">
        <v>65</v>
      </c>
      <c r="E833" s="78" t="s">
        <v>170</v>
      </c>
      <c r="F833" s="78" t="s">
        <v>81</v>
      </c>
      <c r="G833" s="158">
        <f>(C833-VLOOKUP(E833,Riders!$A$2:$E$7778,4,FALSE))/365</f>
        <v>28.315068493150687</v>
      </c>
      <c r="H833" s="29">
        <v>19</v>
      </c>
      <c r="I833" s="78">
        <v>4.8849999999999998</v>
      </c>
      <c r="J833" s="162">
        <f t="shared" si="38"/>
        <v>4.9930337225095709</v>
      </c>
      <c r="K833" s="164">
        <f t="shared" si="39"/>
        <v>0.10803372250957111</v>
      </c>
      <c r="L833" s="162">
        <f t="shared" si="40"/>
        <v>9.8780337225095707</v>
      </c>
      <c r="M833" s="78">
        <v>72.888999999999996</v>
      </c>
    </row>
    <row r="834" spans="1:13">
      <c r="A834" s="151" t="s">
        <v>161</v>
      </c>
      <c r="B834" s="84">
        <v>2018</v>
      </c>
      <c r="C834" s="154">
        <v>43392</v>
      </c>
      <c r="D834" s="84" t="s">
        <v>65</v>
      </c>
      <c r="E834" s="78" t="s">
        <v>220</v>
      </c>
      <c r="F834" s="78" t="s">
        <v>30</v>
      </c>
      <c r="G834" s="158">
        <f>(C834-VLOOKUP(E834,Riders!$A$2:$E$7778,4,FALSE))/365</f>
        <v>33.717808219178082</v>
      </c>
      <c r="H834" s="29">
        <v>20</v>
      </c>
      <c r="I834" s="78">
        <v>4.9020000000000001</v>
      </c>
      <c r="J834" s="162">
        <f t="shared" si="38"/>
        <v>5.0139895331221593</v>
      </c>
      <c r="K834" s="164">
        <f t="shared" si="39"/>
        <v>0.1119895331221592</v>
      </c>
      <c r="L834" s="162">
        <f t="shared" si="40"/>
        <v>9.9159895331221595</v>
      </c>
      <c r="M834" s="78">
        <v>72.61</v>
      </c>
    </row>
    <row r="835" spans="1:13">
      <c r="A835" s="151" t="s">
        <v>161</v>
      </c>
      <c r="B835" s="84">
        <v>2018</v>
      </c>
      <c r="C835" s="154">
        <v>43392</v>
      </c>
      <c r="D835" s="84" t="s">
        <v>65</v>
      </c>
      <c r="E835" s="78" t="s">
        <v>99</v>
      </c>
      <c r="F835" s="78" t="s">
        <v>43</v>
      </c>
      <c r="G835" s="158">
        <f>(C835-VLOOKUP(E835,Riders!$A$2:$E$7778,4,FALSE))/365</f>
        <v>19.989041095890411</v>
      </c>
      <c r="H835" s="29">
        <v>21</v>
      </c>
      <c r="I835" s="78">
        <v>4.9409999999999998</v>
      </c>
      <c r="J835" s="162">
        <f t="shared" si="38"/>
        <v>5.000044085769118</v>
      </c>
      <c r="K835" s="164">
        <f t="shared" si="39"/>
        <v>5.9044085769118126E-2</v>
      </c>
      <c r="L835" s="162">
        <f t="shared" si="40"/>
        <v>9.9410440857691178</v>
      </c>
      <c r="M835" s="78">
        <v>72.427000000000007</v>
      </c>
    </row>
    <row r="836" spans="1:13">
      <c r="A836" s="151" t="s">
        <v>161</v>
      </c>
      <c r="B836" s="84">
        <v>2018</v>
      </c>
      <c r="C836" s="154">
        <v>43392</v>
      </c>
      <c r="D836" s="84" t="s">
        <v>65</v>
      </c>
      <c r="E836" s="78" t="s">
        <v>195</v>
      </c>
      <c r="F836" s="78" t="s">
        <v>51</v>
      </c>
      <c r="G836" s="158">
        <f>(C836-VLOOKUP(E836,Riders!$A$2:$E$7778,4,FALSE))/365</f>
        <v>30.80821917808219</v>
      </c>
      <c r="H836" s="29">
        <v>22</v>
      </c>
      <c r="I836" s="78">
        <v>4.8970000000000002</v>
      </c>
      <c r="J836" s="162">
        <f t="shared" si="38"/>
        <v>5.0489877609095046</v>
      </c>
      <c r="K836" s="164">
        <f t="shared" si="39"/>
        <v>0.15198776090950439</v>
      </c>
      <c r="L836" s="162">
        <f t="shared" si="40"/>
        <v>9.9459877609095049</v>
      </c>
      <c r="M836" s="78">
        <v>72.391000000000005</v>
      </c>
    </row>
    <row r="837" spans="1:13">
      <c r="A837" s="151" t="s">
        <v>161</v>
      </c>
      <c r="B837" s="84">
        <v>2018</v>
      </c>
      <c r="C837" s="154">
        <v>43392</v>
      </c>
      <c r="D837" s="84" t="s">
        <v>65</v>
      </c>
      <c r="E837" s="78" t="s">
        <v>166</v>
      </c>
      <c r="F837" s="78" t="s">
        <v>45</v>
      </c>
      <c r="G837" s="158">
        <f>(C837-VLOOKUP(E837,Riders!$A$2:$E$7778,4,FALSE))/365</f>
        <v>28.797260273972604</v>
      </c>
      <c r="H837" s="29">
        <v>23</v>
      </c>
      <c r="I837" s="78">
        <v>4.9320000000000004</v>
      </c>
      <c r="J837" s="162">
        <f t="shared" si="38"/>
        <v>5.016049077042112</v>
      </c>
      <c r="K837" s="164">
        <f t="shared" si="39"/>
        <v>8.404907704211162E-2</v>
      </c>
      <c r="L837" s="162">
        <f t="shared" si="40"/>
        <v>9.9480490770421124</v>
      </c>
      <c r="M837" s="78">
        <v>72.376000000000005</v>
      </c>
    </row>
    <row r="838" spans="1:13">
      <c r="A838" s="151" t="s">
        <v>161</v>
      </c>
      <c r="B838" s="84">
        <v>2018</v>
      </c>
      <c r="C838" s="154">
        <v>43392</v>
      </c>
      <c r="D838" s="84" t="s">
        <v>65</v>
      </c>
      <c r="E838" s="78" t="s">
        <v>194</v>
      </c>
      <c r="F838" s="78" t="s">
        <v>226</v>
      </c>
      <c r="G838" s="158">
        <f>(C838-VLOOKUP(E838,Riders!$A$2:$E$7778,4,FALSE))/365</f>
        <v>29.6</v>
      </c>
      <c r="H838" s="29">
        <v>24</v>
      </c>
      <c r="I838" s="78">
        <v>4.9349999999999996</v>
      </c>
      <c r="J838" s="162">
        <f t="shared" si="38"/>
        <v>5.0159363554695604</v>
      </c>
      <c r="K838" s="164">
        <f t="shared" si="39"/>
        <v>8.0936355469560795E-2</v>
      </c>
      <c r="L838" s="162">
        <f t="shared" si="40"/>
        <v>9.95093635546956</v>
      </c>
      <c r="M838" s="78">
        <v>72.355000000000004</v>
      </c>
    </row>
    <row r="839" spans="1:13">
      <c r="A839" s="151" t="s">
        <v>161</v>
      </c>
      <c r="B839" s="84">
        <v>2018</v>
      </c>
      <c r="C839" s="154">
        <v>43392</v>
      </c>
      <c r="D839" s="84" t="s">
        <v>65</v>
      </c>
      <c r="E839" s="78" t="s">
        <v>353</v>
      </c>
      <c r="F839" s="78" t="s">
        <v>28</v>
      </c>
      <c r="G839" s="158">
        <f>(C839-VLOOKUP(E839,Riders!$A$2:$E$7778,4,FALSE))/365</f>
        <v>27.095890410958905</v>
      </c>
      <c r="H839" s="29">
        <v>25</v>
      </c>
      <c r="I839" s="78">
        <v>4.915</v>
      </c>
      <c r="J839" s="162">
        <f t="shared" si="38"/>
        <v>5.0400639474593847</v>
      </c>
      <c r="K839" s="164">
        <f t="shared" si="39"/>
        <v>0.12506394745938465</v>
      </c>
      <c r="L839" s="162">
        <f t="shared" si="40"/>
        <v>9.9550639474593847</v>
      </c>
      <c r="M839" s="78">
        <v>72.325000000000003</v>
      </c>
    </row>
    <row r="840" spans="1:13">
      <c r="A840" s="151" t="s">
        <v>161</v>
      </c>
      <c r="B840" s="84">
        <v>2018</v>
      </c>
      <c r="C840" s="154">
        <v>43392</v>
      </c>
      <c r="D840" s="84" t="s">
        <v>65</v>
      </c>
      <c r="E840" s="78" t="s">
        <v>171</v>
      </c>
      <c r="F840" s="78" t="s">
        <v>41</v>
      </c>
      <c r="G840" s="158">
        <f>(C840-VLOOKUP(E840,Riders!$A$2:$E$7778,4,FALSE))/365</f>
        <v>20.010958904109589</v>
      </c>
      <c r="H840" s="29">
        <v>26</v>
      </c>
      <c r="I840" s="78">
        <v>4.9370000000000003</v>
      </c>
      <c r="J840" s="162">
        <f t="shared" si="38"/>
        <v>5.0470532482839916</v>
      </c>
      <c r="K840" s="164">
        <f t="shared" si="39"/>
        <v>0.11005324828399132</v>
      </c>
      <c r="L840" s="162">
        <f t="shared" si="40"/>
        <v>9.9840532482839919</v>
      </c>
      <c r="M840" s="78">
        <v>72.114999999999995</v>
      </c>
    </row>
    <row r="841" spans="1:13">
      <c r="A841" s="151" t="s">
        <v>161</v>
      </c>
      <c r="B841" s="84">
        <v>2018</v>
      </c>
      <c r="C841" s="154">
        <v>43392</v>
      </c>
      <c r="D841" s="84" t="s">
        <v>65</v>
      </c>
      <c r="E841" s="78" t="s">
        <v>173</v>
      </c>
      <c r="F841" s="78" t="s">
        <v>36</v>
      </c>
      <c r="G841" s="158">
        <f>(C841-VLOOKUP(E841,Riders!$A$2:$E$7778,4,FALSE))/365</f>
        <v>28.443835616438356</v>
      </c>
      <c r="H841" s="29">
        <v>27</v>
      </c>
      <c r="I841" s="78">
        <v>4.9580000000000002</v>
      </c>
      <c r="J841" s="162">
        <f t="shared" si="38"/>
        <v>5.0360313423927359</v>
      </c>
      <c r="K841" s="164">
        <f t="shared" si="39"/>
        <v>7.8031342392735681E-2</v>
      </c>
      <c r="L841" s="162">
        <f t="shared" si="40"/>
        <v>9.9940313423927361</v>
      </c>
      <c r="M841" s="78">
        <v>72.043000000000006</v>
      </c>
    </row>
    <row r="842" spans="1:13">
      <c r="A842" s="151" t="s">
        <v>161</v>
      </c>
      <c r="B842" s="84">
        <v>2018</v>
      </c>
      <c r="C842" s="154">
        <v>43392</v>
      </c>
      <c r="D842" s="84" t="s">
        <v>65</v>
      </c>
      <c r="E842" s="78" t="s">
        <v>107</v>
      </c>
      <c r="F842" s="78" t="s">
        <v>108</v>
      </c>
      <c r="G842" s="158">
        <f>(C842-VLOOKUP(E842,Riders!$A$2:$E$7778,4,FALSE))/365</f>
        <v>25.016438356164382</v>
      </c>
      <c r="H842" s="29">
        <v>28</v>
      </c>
      <c r="I842" s="78">
        <v>4.9820000000000002</v>
      </c>
      <c r="J842" s="162">
        <f t="shared" si="38"/>
        <v>5.0930027986118889</v>
      </c>
      <c r="K842" s="164">
        <f t="shared" si="39"/>
        <v>0.11100279861188866</v>
      </c>
      <c r="L842" s="162">
        <f t="shared" si="40"/>
        <v>10.075002798611889</v>
      </c>
      <c r="M842" s="78">
        <v>71.463999999999999</v>
      </c>
    </row>
    <row r="843" spans="1:13">
      <c r="A843" s="151" t="s">
        <v>161</v>
      </c>
      <c r="B843" s="84">
        <v>2018</v>
      </c>
      <c r="C843" s="154">
        <v>43392</v>
      </c>
      <c r="D843" s="84" t="s">
        <v>65</v>
      </c>
      <c r="E843" s="78" t="s">
        <v>288</v>
      </c>
      <c r="F843" s="78" t="s">
        <v>206</v>
      </c>
      <c r="G843" s="158">
        <f>(C843-VLOOKUP(E843,Riders!$A$2:$E$7778,4,FALSE))/365</f>
        <v>36.205479452054796</v>
      </c>
      <c r="H843" s="29">
        <v>29</v>
      </c>
      <c r="I843" s="78">
        <v>4.9889999999999999</v>
      </c>
      <c r="J843" s="162">
        <f t="shared" si="38"/>
        <v>5.1070527238308907</v>
      </c>
      <c r="K843" s="164">
        <f t="shared" si="39"/>
        <v>0.11805272383089083</v>
      </c>
      <c r="L843" s="162">
        <f t="shared" si="40"/>
        <v>10.096052723830891</v>
      </c>
      <c r="M843" s="78">
        <v>71.314999999999998</v>
      </c>
    </row>
    <row r="844" spans="1:13">
      <c r="A844" s="151" t="s">
        <v>161</v>
      </c>
      <c r="B844" s="84">
        <v>2018</v>
      </c>
      <c r="C844" s="154">
        <v>43392</v>
      </c>
      <c r="D844" s="84" t="s">
        <v>65</v>
      </c>
      <c r="E844" s="78" t="s">
        <v>185</v>
      </c>
      <c r="F844" s="78" t="s">
        <v>94</v>
      </c>
      <c r="G844" s="158">
        <f>(C844-VLOOKUP(E844,Riders!$A$2:$E$7778,4,FALSE))/365</f>
        <v>23.81095890410959</v>
      </c>
      <c r="H844" s="29">
        <v>30</v>
      </c>
      <c r="I844" s="78">
        <v>4.99</v>
      </c>
      <c r="J844" s="162">
        <f t="shared" si="38"/>
        <v>5.1179586135250101</v>
      </c>
      <c r="K844" s="164">
        <f t="shared" si="39"/>
        <v>0.12795861352500992</v>
      </c>
      <c r="L844" s="162">
        <f t="shared" si="40"/>
        <v>10.10795861352501</v>
      </c>
      <c r="M844" s="78">
        <v>71.230999999999995</v>
      </c>
    </row>
    <row r="845" spans="1:13">
      <c r="A845" s="151" t="s">
        <v>161</v>
      </c>
      <c r="B845" s="84">
        <v>2018</v>
      </c>
      <c r="C845" s="154">
        <v>43392</v>
      </c>
      <c r="D845" s="84" t="s">
        <v>65</v>
      </c>
      <c r="E845" s="78" t="s">
        <v>58</v>
      </c>
      <c r="F845" s="78" t="s">
        <v>36</v>
      </c>
      <c r="G845" s="158">
        <f>(C845-VLOOKUP(E845,Riders!$A$2:$E$7778,4,FALSE))/365</f>
        <v>24.934246575342467</v>
      </c>
      <c r="H845" s="29">
        <v>31</v>
      </c>
      <c r="I845" s="78">
        <v>4.9800000000000004</v>
      </c>
      <c r="J845" s="162">
        <f t="shared" si="38"/>
        <v>5.1360536150841583</v>
      </c>
      <c r="K845" s="164">
        <f t="shared" si="39"/>
        <v>0.15605361508415783</v>
      </c>
      <c r="L845" s="162">
        <f t="shared" si="40"/>
        <v>10.116053615084159</v>
      </c>
      <c r="M845" s="78">
        <v>71.174000000000007</v>
      </c>
    </row>
    <row r="846" spans="1:13">
      <c r="A846" s="151" t="s">
        <v>161</v>
      </c>
      <c r="B846" s="84">
        <v>2018</v>
      </c>
      <c r="C846" s="154">
        <v>43392</v>
      </c>
      <c r="D846" s="84" t="s">
        <v>65</v>
      </c>
      <c r="E846" s="78" t="s">
        <v>92</v>
      </c>
      <c r="F846" s="78" t="s">
        <v>51</v>
      </c>
      <c r="G846" s="158">
        <f>(C846-VLOOKUP(E846,Riders!$A$2:$E$7778,4,FALSE))/365</f>
        <v>22.912328767123288</v>
      </c>
      <c r="H846" s="29">
        <v>32</v>
      </c>
      <c r="I846" s="78">
        <v>4.9569999999999999</v>
      </c>
      <c r="J846" s="162">
        <f t="shared" si="38"/>
        <v>5.1600486320907164</v>
      </c>
      <c r="K846" s="164">
        <f t="shared" si="39"/>
        <v>0.20304863209071655</v>
      </c>
      <c r="L846" s="162">
        <f t="shared" si="40"/>
        <v>10.117048632090716</v>
      </c>
      <c r="M846" s="78">
        <v>71.167000000000002</v>
      </c>
    </row>
    <row r="847" spans="1:13">
      <c r="A847" s="151" t="s">
        <v>161</v>
      </c>
      <c r="B847" s="84">
        <v>2018</v>
      </c>
      <c r="C847" s="154">
        <v>43392</v>
      </c>
      <c r="D847" s="84" t="s">
        <v>65</v>
      </c>
      <c r="E847" s="78" t="s">
        <v>207</v>
      </c>
      <c r="F847" s="78" t="s">
        <v>57</v>
      </c>
      <c r="G847" s="158">
        <f>(C847-VLOOKUP(E847,Riders!$A$2:$E$7778,4,FALSE))/365</f>
        <v>25.073972602739726</v>
      </c>
      <c r="H847" s="29">
        <v>33</v>
      </c>
      <c r="I847" s="78">
        <v>5.03</v>
      </c>
      <c r="J847" s="162">
        <f t="shared" si="38"/>
        <v>5.1670003823875144</v>
      </c>
      <c r="K847" s="164">
        <f t="shared" si="39"/>
        <v>0.13700038238751411</v>
      </c>
      <c r="L847" s="162">
        <f t="shared" si="40"/>
        <v>10.197000382387515</v>
      </c>
      <c r="M847" s="78">
        <v>70.608999999999995</v>
      </c>
    </row>
    <row r="848" spans="1:13">
      <c r="A848" s="151" t="s">
        <v>161</v>
      </c>
      <c r="B848" s="84">
        <v>2018</v>
      </c>
      <c r="C848" s="154">
        <v>43392</v>
      </c>
      <c r="D848" s="84" t="s">
        <v>65</v>
      </c>
      <c r="E848" s="78" t="s">
        <v>49</v>
      </c>
      <c r="F848" s="78" t="s">
        <v>43</v>
      </c>
      <c r="G848" s="158">
        <f>(C848-VLOOKUP(E848,Riders!$A$2:$E$7778,4,FALSE))/365</f>
        <v>24.265753424657536</v>
      </c>
      <c r="H848" s="29">
        <v>34</v>
      </c>
      <c r="I848" s="78">
        <v>5.0199999999999996</v>
      </c>
      <c r="J848" s="162">
        <f t="shared" si="38"/>
        <v>5.1820574149120073</v>
      </c>
      <c r="K848" s="164">
        <f t="shared" si="39"/>
        <v>0.16205741491200776</v>
      </c>
      <c r="L848" s="162">
        <f t="shared" si="40"/>
        <v>10.202057414912007</v>
      </c>
      <c r="M848" s="78">
        <v>70.573999999999998</v>
      </c>
    </row>
    <row r="849" spans="1:13">
      <c r="A849" s="151" t="s">
        <v>161</v>
      </c>
      <c r="B849" s="84">
        <v>2018</v>
      </c>
      <c r="C849" s="154">
        <v>43392</v>
      </c>
      <c r="D849" s="84" t="s">
        <v>65</v>
      </c>
      <c r="E849" s="78" t="s">
        <v>292</v>
      </c>
      <c r="F849" s="78" t="s">
        <v>962</v>
      </c>
      <c r="G849" s="158">
        <f>(C849-VLOOKUP(E849,Riders!$A$2:$E$7778,4,FALSE))/365</f>
        <v>29.81917808219178</v>
      </c>
      <c r="H849" s="29">
        <v>35</v>
      </c>
      <c r="I849" s="78">
        <v>5.0039999999999996</v>
      </c>
      <c r="J849" s="162">
        <f t="shared" si="38"/>
        <v>5.1980574149120073</v>
      </c>
      <c r="K849" s="164">
        <f t="shared" si="39"/>
        <v>0.19405741491200779</v>
      </c>
      <c r="L849" s="162">
        <f t="shared" si="40"/>
        <v>10.202057414912007</v>
      </c>
      <c r="M849" s="78">
        <v>70.573999999999998</v>
      </c>
    </row>
    <row r="850" spans="1:13">
      <c r="A850" s="151" t="s">
        <v>161</v>
      </c>
      <c r="B850" s="84">
        <v>2018</v>
      </c>
      <c r="C850" s="154">
        <v>43392</v>
      </c>
      <c r="D850" s="84" t="s">
        <v>65</v>
      </c>
      <c r="E850" s="78" t="s">
        <v>152</v>
      </c>
      <c r="F850" s="78" t="s">
        <v>153</v>
      </c>
      <c r="G850" s="158">
        <f>(C850-VLOOKUP(E850,Riders!$A$2:$E$7778,4,FALSE))/365</f>
        <v>29.882191780821916</v>
      </c>
      <c r="H850" s="29">
        <v>36</v>
      </c>
      <c r="I850" s="78">
        <v>5.0890000000000004</v>
      </c>
      <c r="J850" s="162">
        <f t="shared" si="38"/>
        <v>5.1299988219765247</v>
      </c>
      <c r="K850" s="164">
        <f t="shared" si="39"/>
        <v>4.0998821976524269E-2</v>
      </c>
      <c r="L850" s="162">
        <f t="shared" si="40"/>
        <v>10.218998821976525</v>
      </c>
      <c r="M850" s="78">
        <v>70.456999999999994</v>
      </c>
    </row>
    <row r="851" spans="1:13">
      <c r="A851" s="151" t="s">
        <v>161</v>
      </c>
      <c r="B851" s="84">
        <v>2018</v>
      </c>
      <c r="C851" s="154">
        <v>43392</v>
      </c>
      <c r="D851" s="84" t="s">
        <v>65</v>
      </c>
      <c r="E851" s="78" t="s">
        <v>61</v>
      </c>
      <c r="F851" s="78" t="s">
        <v>62</v>
      </c>
      <c r="G851" s="158">
        <f>(C851-VLOOKUP(E851,Riders!$A$2:$E$7778,4,FALSE))/365</f>
        <v>28.912328767123288</v>
      </c>
      <c r="H851" s="29">
        <v>37</v>
      </c>
      <c r="I851" s="78">
        <v>5.0590000000000002</v>
      </c>
      <c r="J851" s="162">
        <f t="shared" si="38"/>
        <v>5.1959494374020805</v>
      </c>
      <c r="K851" s="164">
        <f t="shared" si="39"/>
        <v>0.13694943740208032</v>
      </c>
      <c r="L851" s="162">
        <f t="shared" si="40"/>
        <v>10.254949437402081</v>
      </c>
      <c r="M851" s="78">
        <v>70.209999999999994</v>
      </c>
    </row>
    <row r="852" spans="1:13">
      <c r="A852" s="151" t="s">
        <v>161</v>
      </c>
      <c r="B852" s="84">
        <v>2018</v>
      </c>
      <c r="C852" s="154">
        <v>43392</v>
      </c>
      <c r="D852" s="84" t="s">
        <v>65</v>
      </c>
      <c r="E852" s="78" t="s">
        <v>109</v>
      </c>
      <c r="F852" s="78" t="s">
        <v>57</v>
      </c>
      <c r="G852" s="158">
        <f>(C852-VLOOKUP(E852,Riders!$A$2:$E$7778,4,FALSE))/365</f>
        <v>20.526027397260275</v>
      </c>
      <c r="H852" s="29">
        <v>38</v>
      </c>
      <c r="I852" s="78">
        <v>5.0880000000000001</v>
      </c>
      <c r="J852" s="162">
        <f t="shared" si="38"/>
        <v>5.2040365367297055</v>
      </c>
      <c r="K852" s="164">
        <f t="shared" si="39"/>
        <v>0.11603653672970538</v>
      </c>
      <c r="L852" s="162">
        <f t="shared" si="40"/>
        <v>10.292036536729706</v>
      </c>
      <c r="M852" s="78">
        <v>69.956999999999994</v>
      </c>
    </row>
    <row r="853" spans="1:13">
      <c r="A853" s="151" t="s">
        <v>161</v>
      </c>
      <c r="B853" s="84">
        <v>2018</v>
      </c>
      <c r="C853" s="154">
        <v>43392</v>
      </c>
      <c r="D853" s="84" t="s">
        <v>65</v>
      </c>
      <c r="E853" s="78" t="s">
        <v>281</v>
      </c>
      <c r="F853" s="78" t="s">
        <v>223</v>
      </c>
      <c r="G853" s="158">
        <f>(C853-VLOOKUP(E853,Riders!$A$2:$E$7778,4,FALSE))/365</f>
        <v>24.452054794520549</v>
      </c>
      <c r="H853" s="29">
        <v>39</v>
      </c>
      <c r="I853" s="78">
        <v>5.0979999999999999</v>
      </c>
      <c r="J853" s="162">
        <f t="shared" si="38"/>
        <v>5.2009558003146905</v>
      </c>
      <c r="K853" s="164">
        <f t="shared" si="39"/>
        <v>0.10295580031469065</v>
      </c>
      <c r="L853" s="162">
        <f t="shared" si="40"/>
        <v>10.29895580031469</v>
      </c>
      <c r="M853" s="78">
        <v>69.91</v>
      </c>
    </row>
    <row r="854" spans="1:13">
      <c r="A854" s="151" t="s">
        <v>161</v>
      </c>
      <c r="B854" s="84">
        <v>2018</v>
      </c>
      <c r="C854" s="154">
        <v>43392</v>
      </c>
      <c r="D854" s="84" t="s">
        <v>65</v>
      </c>
      <c r="E854" s="78" t="s">
        <v>228</v>
      </c>
      <c r="F854" s="78" t="s">
        <v>151</v>
      </c>
      <c r="G854" s="158">
        <f>(C854-VLOOKUP(E854,Riders!$A$2:$E$7778,4,FALSE))/365</f>
        <v>20.652054794520549</v>
      </c>
      <c r="H854" s="29">
        <v>40</v>
      </c>
      <c r="I854" s="78">
        <v>5.0620000000000003</v>
      </c>
      <c r="J854" s="162">
        <f t="shared" si="38"/>
        <v>5.2429993559375392</v>
      </c>
      <c r="K854" s="164">
        <f t="shared" si="39"/>
        <v>0.18099935593753891</v>
      </c>
      <c r="L854" s="162">
        <f t="shared" si="40"/>
        <v>10.304999355937539</v>
      </c>
      <c r="M854" s="78">
        <v>69.869</v>
      </c>
    </row>
    <row r="855" spans="1:13">
      <c r="A855" s="151" t="s">
        <v>161</v>
      </c>
      <c r="B855" s="84">
        <v>2018</v>
      </c>
      <c r="C855" s="154">
        <v>43392</v>
      </c>
      <c r="D855" s="84" t="s">
        <v>65</v>
      </c>
      <c r="E855" s="78" t="s">
        <v>318</v>
      </c>
      <c r="F855" s="78" t="s">
        <v>1212</v>
      </c>
      <c r="G855" s="158">
        <f>(C855-VLOOKUP(E855,Riders!$A$2:$E$7778,4,FALSE))/365</f>
        <v>25.134246575342466</v>
      </c>
      <c r="H855" s="29">
        <v>41</v>
      </c>
      <c r="I855" s="78">
        <v>5.2480000000000002</v>
      </c>
      <c r="J855" s="162">
        <f t="shared" si="38"/>
        <v>5.418982725414085</v>
      </c>
      <c r="K855" s="164">
        <f t="shared" si="39"/>
        <v>0.17098272541408477</v>
      </c>
      <c r="L855" s="162">
        <f t="shared" si="40"/>
        <v>10.666982725414085</v>
      </c>
      <c r="M855" s="78">
        <v>67.498000000000005</v>
      </c>
    </row>
    <row r="856" spans="1:13">
      <c r="A856" s="137" t="s">
        <v>236</v>
      </c>
      <c r="B856" s="166">
        <v>2018</v>
      </c>
      <c r="C856" s="138">
        <v>43161</v>
      </c>
      <c r="D856" s="139" t="s">
        <v>19</v>
      </c>
      <c r="E856" s="140" t="s">
        <v>21</v>
      </c>
      <c r="F856" s="140" t="s">
        <v>22</v>
      </c>
      <c r="G856" s="143">
        <v>24.960985626283367</v>
      </c>
      <c r="H856" s="144">
        <v>1</v>
      </c>
      <c r="I856" s="145">
        <v>4.8049999999999997</v>
      </c>
      <c r="J856" s="145">
        <v>4.8689999999999998</v>
      </c>
      <c r="K856" s="146">
        <v>6.4000000000000057E-2</v>
      </c>
      <c r="L856" s="146">
        <v>9.6739999999999995</v>
      </c>
      <c r="M856" s="147">
        <v>74.426297291709744</v>
      </c>
    </row>
    <row r="857" spans="1:13">
      <c r="A857" s="137" t="s">
        <v>236</v>
      </c>
      <c r="B857" s="166">
        <v>2018</v>
      </c>
      <c r="C857" s="138">
        <v>43161</v>
      </c>
      <c r="D857" s="139" t="s">
        <v>19</v>
      </c>
      <c r="E857" s="140" t="s">
        <v>105</v>
      </c>
      <c r="F857" s="140" t="s">
        <v>101</v>
      </c>
      <c r="G857" s="143">
        <v>25.519507186858316</v>
      </c>
      <c r="H857" s="144">
        <v>2</v>
      </c>
      <c r="I857" s="145">
        <v>4.8079999999999998</v>
      </c>
      <c r="J857" s="145">
        <v>4.8689999999999998</v>
      </c>
      <c r="K857" s="146">
        <v>6.0999999999999943E-2</v>
      </c>
      <c r="L857" s="146">
        <v>9.6769999999999996</v>
      </c>
      <c r="M857" s="147">
        <v>74.403224139712719</v>
      </c>
    </row>
    <row r="858" spans="1:13">
      <c r="A858" s="137" t="s">
        <v>236</v>
      </c>
      <c r="B858" s="166">
        <v>2018</v>
      </c>
      <c r="C858" s="138">
        <v>43161</v>
      </c>
      <c r="D858" s="139" t="s">
        <v>19</v>
      </c>
      <c r="E858" s="140" t="s">
        <v>8287</v>
      </c>
      <c r="F858" s="140" t="s">
        <v>26</v>
      </c>
      <c r="G858" s="143">
        <v>20.870636550308006</v>
      </c>
      <c r="H858" s="144">
        <v>3</v>
      </c>
      <c r="I858" s="145">
        <v>4.8250000000000002</v>
      </c>
      <c r="J858" s="145">
        <v>4.8760000000000003</v>
      </c>
      <c r="K858" s="146">
        <v>5.1000000000000156E-2</v>
      </c>
      <c r="L858" s="146">
        <v>9.7010000000000005</v>
      </c>
      <c r="M858" s="147">
        <v>74.219152664673743</v>
      </c>
    </row>
    <row r="859" spans="1:13">
      <c r="A859" s="141" t="s">
        <v>236</v>
      </c>
      <c r="B859" s="166">
        <v>2018</v>
      </c>
      <c r="C859" s="138">
        <v>43161</v>
      </c>
      <c r="D859" s="139" t="s">
        <v>19</v>
      </c>
      <c r="E859" s="142" t="s">
        <v>91</v>
      </c>
      <c r="F859" s="142" t="s">
        <v>22</v>
      </c>
      <c r="G859" s="148">
        <v>20.213552361396303</v>
      </c>
      <c r="H859" s="144">
        <v>4</v>
      </c>
      <c r="I859" s="149">
        <v>4.8250000000000002</v>
      </c>
      <c r="J859" s="145">
        <v>4.8839999999999995</v>
      </c>
      <c r="K859" s="146">
        <v>5.8999999999999275E-2</v>
      </c>
      <c r="L859" s="147">
        <v>9.7089999999999996</v>
      </c>
      <c r="M859" s="147">
        <v>74.157997734061183</v>
      </c>
    </row>
    <row r="860" spans="1:13">
      <c r="A860" s="141" t="s">
        <v>236</v>
      </c>
      <c r="B860" s="166">
        <v>2018</v>
      </c>
      <c r="C860" s="138">
        <v>43161</v>
      </c>
      <c r="D860" s="139" t="s">
        <v>19</v>
      </c>
      <c r="E860" s="142" t="s">
        <v>111</v>
      </c>
      <c r="F860" s="142" t="s">
        <v>112</v>
      </c>
      <c r="G860" s="148">
        <v>20.856947296372347</v>
      </c>
      <c r="H860" s="144">
        <v>5</v>
      </c>
      <c r="I860" s="149">
        <v>4.8120000000000003</v>
      </c>
      <c r="J860" s="145">
        <v>4.9029999999999996</v>
      </c>
      <c r="K860" s="146">
        <v>9.0999999999999304E-2</v>
      </c>
      <c r="L860" s="147">
        <v>9.7149999999999999</v>
      </c>
      <c r="M860" s="147">
        <v>74.112197632527028</v>
      </c>
    </row>
    <row r="861" spans="1:13">
      <c r="A861" s="141" t="s">
        <v>236</v>
      </c>
      <c r="B861" s="166">
        <v>2018</v>
      </c>
      <c r="C861" s="138">
        <v>43161</v>
      </c>
      <c r="D861" s="139" t="s">
        <v>19</v>
      </c>
      <c r="E861" s="142" t="s">
        <v>201</v>
      </c>
      <c r="F861" s="142" t="s">
        <v>45</v>
      </c>
      <c r="G861" s="148">
        <v>22.617385352498289</v>
      </c>
      <c r="H861" s="144">
        <v>6</v>
      </c>
      <c r="I861" s="149">
        <v>4.83</v>
      </c>
      <c r="J861" s="145">
        <v>4.9120000000000008</v>
      </c>
      <c r="K861" s="146">
        <v>8.2000000000000739E-2</v>
      </c>
      <c r="L861" s="147">
        <v>9.7420000000000009</v>
      </c>
      <c r="M861" s="147">
        <v>73.906795319236295</v>
      </c>
    </row>
    <row r="862" spans="1:13">
      <c r="A862" s="137" t="s">
        <v>236</v>
      </c>
      <c r="B862" s="166">
        <v>2018</v>
      </c>
      <c r="C862" s="138">
        <v>43161</v>
      </c>
      <c r="D862" s="139" t="s">
        <v>19</v>
      </c>
      <c r="E862" s="140" t="s">
        <v>196</v>
      </c>
      <c r="F862" s="140" t="s">
        <v>197</v>
      </c>
      <c r="G862" s="143">
        <v>31.942505133470227</v>
      </c>
      <c r="H862" s="144">
        <v>7</v>
      </c>
      <c r="I862" s="145">
        <v>4.8319999999999999</v>
      </c>
      <c r="J862" s="145">
        <v>4.9219999999999997</v>
      </c>
      <c r="K862" s="146">
        <v>8.9999999999999858E-2</v>
      </c>
      <c r="L862" s="146">
        <v>9.7539999999999996</v>
      </c>
      <c r="M862" s="147">
        <v>73.815870412138608</v>
      </c>
    </row>
    <row r="863" spans="1:13">
      <c r="A863" s="141" t="s">
        <v>236</v>
      </c>
      <c r="B863" s="166">
        <v>2018</v>
      </c>
      <c r="C863" s="138">
        <v>43161</v>
      </c>
      <c r="D863" s="139" t="s">
        <v>19</v>
      </c>
      <c r="E863" s="142" t="s">
        <v>310</v>
      </c>
      <c r="F863" s="142" t="s">
        <v>112</v>
      </c>
      <c r="G863" s="148">
        <v>22.422997946611911</v>
      </c>
      <c r="H863" s="144">
        <v>8</v>
      </c>
      <c r="I863" s="149">
        <v>4.8250000000000002</v>
      </c>
      <c r="J863" s="145">
        <v>4.9340000000000002</v>
      </c>
      <c r="K863" s="146">
        <v>0.10899999999999999</v>
      </c>
      <c r="L863" s="147">
        <v>9.7590000000000003</v>
      </c>
      <c r="M863" s="147">
        <v>73.778051029818627</v>
      </c>
    </row>
    <row r="864" spans="1:13">
      <c r="A864" s="137" t="s">
        <v>236</v>
      </c>
      <c r="B864" s="166">
        <v>2018</v>
      </c>
      <c r="C864" s="138">
        <v>43161</v>
      </c>
      <c r="D864" s="139" t="s">
        <v>19</v>
      </c>
      <c r="E864" s="140" t="s">
        <v>25</v>
      </c>
      <c r="F864" s="140" t="s">
        <v>26</v>
      </c>
      <c r="G864" s="143">
        <v>20.424366872005475</v>
      </c>
      <c r="H864" s="144">
        <v>9</v>
      </c>
      <c r="I864" s="145">
        <v>4.8620000000000001</v>
      </c>
      <c r="J864" s="145">
        <v>4.9250000000000007</v>
      </c>
      <c r="K864" s="146">
        <v>6.3000000000000611E-2</v>
      </c>
      <c r="L864" s="146">
        <v>9.7870000000000008</v>
      </c>
      <c r="M864" s="147">
        <v>73.566976601614385</v>
      </c>
    </row>
    <row r="865" spans="1:13">
      <c r="A865" s="137" t="s">
        <v>236</v>
      </c>
      <c r="B865" s="166">
        <v>2018</v>
      </c>
      <c r="C865" s="138">
        <v>43161</v>
      </c>
      <c r="D865" s="139" t="s">
        <v>19</v>
      </c>
      <c r="E865" s="140" t="s">
        <v>142</v>
      </c>
      <c r="F865" s="140" t="s">
        <v>94</v>
      </c>
      <c r="G865" s="143">
        <v>22.90759753593429</v>
      </c>
      <c r="H865" s="144">
        <v>10</v>
      </c>
      <c r="I865" s="145">
        <v>4.8460000000000001</v>
      </c>
      <c r="J865" s="145">
        <v>4.9420000000000002</v>
      </c>
      <c r="K865" s="146">
        <v>9.6000000000000085E-2</v>
      </c>
      <c r="L865" s="146">
        <v>9.7880000000000003</v>
      </c>
      <c r="M865" s="147">
        <v>73.559460563955867</v>
      </c>
    </row>
    <row r="866" spans="1:13">
      <c r="A866" s="137" t="s">
        <v>236</v>
      </c>
      <c r="B866" s="166">
        <v>2018</v>
      </c>
      <c r="C866" s="138">
        <v>43161</v>
      </c>
      <c r="D866" s="139" t="s">
        <v>19</v>
      </c>
      <c r="E866" s="140" t="s">
        <v>917</v>
      </c>
      <c r="F866" s="140" t="s">
        <v>34</v>
      </c>
      <c r="G866" s="143">
        <v>27.030800821355236</v>
      </c>
      <c r="H866" s="144">
        <v>11</v>
      </c>
      <c r="I866" s="145">
        <v>4.8479999999999999</v>
      </c>
      <c r="J866" s="145">
        <v>4.9569999999999999</v>
      </c>
      <c r="K866" s="146">
        <v>0.10899999999999999</v>
      </c>
      <c r="L866" s="146">
        <v>9.8049999999999997</v>
      </c>
      <c r="M866" s="147">
        <v>73.431922488526268</v>
      </c>
    </row>
    <row r="867" spans="1:13">
      <c r="A867" s="137" t="s">
        <v>236</v>
      </c>
      <c r="B867" s="166">
        <v>2018</v>
      </c>
      <c r="C867" s="138">
        <v>43161</v>
      </c>
      <c r="D867" s="139" t="s">
        <v>19</v>
      </c>
      <c r="E867" s="140" t="s">
        <v>303</v>
      </c>
      <c r="F867" s="140" t="s">
        <v>32</v>
      </c>
      <c r="G867" s="143">
        <v>19.802874743326488</v>
      </c>
      <c r="H867" s="144">
        <v>12</v>
      </c>
      <c r="I867" s="145">
        <v>4.8730000000000002</v>
      </c>
      <c r="J867" s="145">
        <v>4.9549999999999992</v>
      </c>
      <c r="K867" s="146">
        <v>8.1999999999998963E-2</v>
      </c>
      <c r="L867" s="146">
        <v>9.8279999999999994</v>
      </c>
      <c r="M867" s="147">
        <v>73.26007326007327</v>
      </c>
    </row>
    <row r="868" spans="1:13">
      <c r="A868" s="141" t="s">
        <v>236</v>
      </c>
      <c r="B868" s="166">
        <v>2018</v>
      </c>
      <c r="C868" s="138">
        <v>43161</v>
      </c>
      <c r="D868" s="139" t="s">
        <v>19</v>
      </c>
      <c r="E868" s="142" t="s">
        <v>219</v>
      </c>
      <c r="F868" s="142" t="s">
        <v>34</v>
      </c>
      <c r="G868" s="148">
        <v>28.640657084188913</v>
      </c>
      <c r="H868" s="144">
        <v>13</v>
      </c>
      <c r="I868" s="149">
        <v>4.8979999999999997</v>
      </c>
      <c r="J868" s="145">
        <v>4.9450000000000003</v>
      </c>
      <c r="K868" s="146">
        <v>4.7000000000000597E-2</v>
      </c>
      <c r="L868" s="147">
        <v>9.843</v>
      </c>
      <c r="M868" s="147">
        <v>73.148430356598595</v>
      </c>
    </row>
    <row r="869" spans="1:13">
      <c r="A869" s="141" t="s">
        <v>236</v>
      </c>
      <c r="B869" s="166">
        <v>2018</v>
      </c>
      <c r="C869" s="138">
        <v>43161</v>
      </c>
      <c r="D869" s="139" t="s">
        <v>19</v>
      </c>
      <c r="E869" s="142" t="s">
        <v>8288</v>
      </c>
      <c r="F869" s="142" t="s">
        <v>43</v>
      </c>
      <c r="G869" s="148">
        <v>26.639288158795345</v>
      </c>
      <c r="H869" s="144">
        <v>14</v>
      </c>
      <c r="I869" s="149">
        <v>4.8769999999999998</v>
      </c>
      <c r="J869" s="145">
        <v>4.9750000000000005</v>
      </c>
      <c r="K869" s="146">
        <v>9.8000000000000753E-2</v>
      </c>
      <c r="L869" s="147">
        <v>9.8520000000000003</v>
      </c>
      <c r="M869" s="147">
        <v>73.081607795371497</v>
      </c>
    </row>
    <row r="870" spans="1:13">
      <c r="A870" s="141" t="s">
        <v>236</v>
      </c>
      <c r="B870" s="166">
        <v>2018</v>
      </c>
      <c r="C870" s="138">
        <v>43161</v>
      </c>
      <c r="D870" s="139" t="s">
        <v>19</v>
      </c>
      <c r="E870" s="142" t="s">
        <v>95</v>
      </c>
      <c r="F870" s="142" t="s">
        <v>26</v>
      </c>
      <c r="G870" s="148">
        <v>19.110198494182068</v>
      </c>
      <c r="H870" s="144">
        <v>15</v>
      </c>
      <c r="I870" s="149">
        <v>4.9020000000000001</v>
      </c>
      <c r="J870" s="145">
        <v>4.976</v>
      </c>
      <c r="K870" s="146">
        <v>7.3999999999999844E-2</v>
      </c>
      <c r="L870" s="147">
        <v>9.8780000000000001</v>
      </c>
      <c r="M870" s="147">
        <v>72.889248835796721</v>
      </c>
    </row>
    <row r="871" spans="1:13">
      <c r="A871" s="141" t="s">
        <v>236</v>
      </c>
      <c r="B871" s="166">
        <v>2018</v>
      </c>
      <c r="C871" s="138">
        <v>43161</v>
      </c>
      <c r="D871" s="139" t="s">
        <v>19</v>
      </c>
      <c r="E871" s="142" t="s">
        <v>238</v>
      </c>
      <c r="F871" s="142" t="s">
        <v>197</v>
      </c>
      <c r="G871" s="148">
        <v>30.436687200547571</v>
      </c>
      <c r="H871" s="144">
        <v>16</v>
      </c>
      <c r="I871" s="149">
        <v>4.9130000000000003</v>
      </c>
      <c r="J871" s="145">
        <v>5.0069999999999997</v>
      </c>
      <c r="K871" s="146">
        <v>9.3999999999999417E-2</v>
      </c>
      <c r="L871" s="147">
        <v>9.92</v>
      </c>
      <c r="M871" s="147">
        <v>72.58064516129032</v>
      </c>
    </row>
    <row r="872" spans="1:13">
      <c r="A872" s="141" t="s">
        <v>236</v>
      </c>
      <c r="B872" s="166">
        <v>2018</v>
      </c>
      <c r="C872" s="138">
        <v>43161</v>
      </c>
      <c r="D872" s="139" t="s">
        <v>19</v>
      </c>
      <c r="E872" s="142" t="s">
        <v>8289</v>
      </c>
      <c r="F872" s="142" t="s">
        <v>28</v>
      </c>
      <c r="G872" s="148">
        <v>30.683093771389458</v>
      </c>
      <c r="H872" s="144">
        <v>17</v>
      </c>
      <c r="I872" s="149">
        <v>4.923</v>
      </c>
      <c r="J872" s="145">
        <v>5</v>
      </c>
      <c r="K872" s="146">
        <v>7.6999999999999957E-2</v>
      </c>
      <c r="L872" s="147">
        <v>9.923</v>
      </c>
      <c r="M872" s="147">
        <v>72.558702005441901</v>
      </c>
    </row>
    <row r="873" spans="1:13">
      <c r="A873" s="141" t="s">
        <v>236</v>
      </c>
      <c r="B873" s="166">
        <v>2018</v>
      </c>
      <c r="C873" s="138">
        <v>43161</v>
      </c>
      <c r="D873" s="139" t="s">
        <v>19</v>
      </c>
      <c r="E873" s="142" t="s">
        <v>182</v>
      </c>
      <c r="F873" s="142" t="s">
        <v>32</v>
      </c>
      <c r="G873" s="148">
        <v>26.661190965092402</v>
      </c>
      <c r="H873" s="144">
        <v>18</v>
      </c>
      <c r="I873" s="149">
        <v>4.9029999999999996</v>
      </c>
      <c r="J873" s="145">
        <v>5.0309999999999997</v>
      </c>
      <c r="K873" s="146">
        <v>0.12800000000000011</v>
      </c>
      <c r="L873" s="147">
        <v>9.9339999999999993</v>
      </c>
      <c r="M873" s="147">
        <v>72.478357157237781</v>
      </c>
    </row>
    <row r="874" spans="1:13">
      <c r="A874" s="141" t="s">
        <v>236</v>
      </c>
      <c r="B874" s="166">
        <v>2018</v>
      </c>
      <c r="C874" s="138">
        <v>43161</v>
      </c>
      <c r="D874" s="139" t="s">
        <v>19</v>
      </c>
      <c r="E874" s="142" t="s">
        <v>286</v>
      </c>
      <c r="F874" s="142" t="s">
        <v>30</v>
      </c>
      <c r="G874" s="148">
        <v>34.554414784394254</v>
      </c>
      <c r="H874" s="144">
        <v>19</v>
      </c>
      <c r="I874" s="149">
        <v>4.92</v>
      </c>
      <c r="J874" s="145">
        <v>5.0240000000000009</v>
      </c>
      <c r="K874" s="146">
        <v>0.10400000000000098</v>
      </c>
      <c r="L874" s="147">
        <v>9.9440000000000008</v>
      </c>
      <c r="M874" s="147">
        <v>72.405470635559126</v>
      </c>
    </row>
    <row r="875" spans="1:13">
      <c r="A875" s="137" t="s">
        <v>236</v>
      </c>
      <c r="B875" s="166">
        <v>2018</v>
      </c>
      <c r="C875" s="138">
        <v>43161</v>
      </c>
      <c r="D875" s="139" t="s">
        <v>19</v>
      </c>
      <c r="E875" s="140" t="s">
        <v>8290</v>
      </c>
      <c r="F875" s="140" t="s">
        <v>41</v>
      </c>
      <c r="G875" s="143">
        <v>19.364818617385353</v>
      </c>
      <c r="H875" s="144">
        <v>20</v>
      </c>
      <c r="I875" s="145">
        <v>4.9279999999999999</v>
      </c>
      <c r="J875" s="145">
        <v>5.0309999999999997</v>
      </c>
      <c r="K875" s="146">
        <v>0.10299999999999976</v>
      </c>
      <c r="L875" s="146">
        <v>9.9589999999999996</v>
      </c>
      <c r="M875" s="147">
        <v>72.296415302741238</v>
      </c>
    </row>
    <row r="876" spans="1:13">
      <c r="A876" s="137" t="s">
        <v>236</v>
      </c>
      <c r="B876" s="166">
        <v>2018</v>
      </c>
      <c r="C876" s="138">
        <v>43161</v>
      </c>
      <c r="D876" s="139" t="s">
        <v>19</v>
      </c>
      <c r="E876" s="140" t="s">
        <v>194</v>
      </c>
      <c r="F876" s="140" t="s">
        <v>30</v>
      </c>
      <c r="G876" s="143">
        <v>28.947296372347708</v>
      </c>
      <c r="H876" s="144">
        <v>21</v>
      </c>
      <c r="I876" s="145">
        <v>4.9560000000000004</v>
      </c>
      <c r="J876" s="145">
        <v>5.0059999999999993</v>
      </c>
      <c r="K876" s="146">
        <v>4.9999999999998934E-2</v>
      </c>
      <c r="L876" s="146">
        <v>9.9619999999999997</v>
      </c>
      <c r="M876" s="147">
        <v>72.274643645854255</v>
      </c>
    </row>
    <row r="877" spans="1:13">
      <c r="A877" s="137" t="s">
        <v>236</v>
      </c>
      <c r="B877" s="166">
        <v>2018</v>
      </c>
      <c r="C877" s="138">
        <v>43161</v>
      </c>
      <c r="D877" s="139" t="s">
        <v>19</v>
      </c>
      <c r="E877" s="140" t="s">
        <v>340</v>
      </c>
      <c r="F877" s="140" t="s">
        <v>45</v>
      </c>
      <c r="G877" s="143">
        <v>36.246406570841891</v>
      </c>
      <c r="H877" s="144">
        <v>22</v>
      </c>
      <c r="I877" s="145">
        <v>4.9409999999999998</v>
      </c>
      <c r="J877" s="145">
        <v>5.0270000000000001</v>
      </c>
      <c r="K877" s="146">
        <v>8.6000000000000298E-2</v>
      </c>
      <c r="L877" s="146">
        <v>9.968</v>
      </c>
      <c r="M877" s="147">
        <v>72.231139646869991</v>
      </c>
    </row>
    <row r="878" spans="1:13">
      <c r="A878" s="141" t="s">
        <v>236</v>
      </c>
      <c r="B878" s="166">
        <v>2018</v>
      </c>
      <c r="C878" s="138">
        <v>43161</v>
      </c>
      <c r="D878" s="139" t="s">
        <v>19</v>
      </c>
      <c r="E878" s="142" t="s">
        <v>220</v>
      </c>
      <c r="F878" s="142" t="s">
        <v>30</v>
      </c>
      <c r="G878" s="148">
        <v>33.062286105407253</v>
      </c>
      <c r="H878" s="144">
        <v>23</v>
      </c>
      <c r="I878" s="149">
        <v>4.9580000000000002</v>
      </c>
      <c r="J878" s="145">
        <v>5.0109999999999992</v>
      </c>
      <c r="K878" s="146">
        <v>5.2999999999999048E-2</v>
      </c>
      <c r="L878" s="147">
        <v>9.9689999999999994</v>
      </c>
      <c r="M878" s="147">
        <v>72.223894071622027</v>
      </c>
    </row>
    <row r="879" spans="1:13">
      <c r="A879" s="137" t="s">
        <v>236</v>
      </c>
      <c r="B879" s="166">
        <v>2018</v>
      </c>
      <c r="C879" s="138">
        <v>43161</v>
      </c>
      <c r="D879" s="139" t="s">
        <v>19</v>
      </c>
      <c r="E879" s="140" t="s">
        <v>128</v>
      </c>
      <c r="F879" s="140" t="s">
        <v>34</v>
      </c>
      <c r="G879" s="143">
        <v>26.628336755646817</v>
      </c>
      <c r="H879" s="144">
        <v>24</v>
      </c>
      <c r="I879" s="145">
        <v>4.944</v>
      </c>
      <c r="J879" s="145">
        <v>5.0580000000000007</v>
      </c>
      <c r="K879" s="146">
        <v>0.11400000000000077</v>
      </c>
      <c r="L879" s="146">
        <v>10.002000000000001</v>
      </c>
      <c r="M879" s="147">
        <v>71.985602879424107</v>
      </c>
    </row>
    <row r="880" spans="1:13">
      <c r="A880" s="141" t="s">
        <v>236</v>
      </c>
      <c r="B880" s="166">
        <v>2018</v>
      </c>
      <c r="C880" s="138">
        <v>43161</v>
      </c>
      <c r="D880" s="139" t="s">
        <v>19</v>
      </c>
      <c r="E880" s="142" t="s">
        <v>327</v>
      </c>
      <c r="F880" s="142" t="s">
        <v>255</v>
      </c>
      <c r="G880" s="148">
        <v>118.16837782340862</v>
      </c>
      <c r="H880" s="144">
        <v>25</v>
      </c>
      <c r="I880" s="149">
        <v>4.9710000000000001</v>
      </c>
      <c r="J880" s="145">
        <v>5.0589999999999993</v>
      </c>
      <c r="K880" s="146">
        <v>8.799999999999919E-2</v>
      </c>
      <c r="L880" s="147">
        <v>10.029999999999999</v>
      </c>
      <c r="M880" s="147">
        <v>71.784646061814556</v>
      </c>
    </row>
    <row r="881" spans="1:13">
      <c r="A881" s="141" t="s">
        <v>236</v>
      </c>
      <c r="B881" s="166">
        <v>2018</v>
      </c>
      <c r="C881" s="138">
        <v>43161</v>
      </c>
      <c r="D881" s="139" t="s">
        <v>19</v>
      </c>
      <c r="E881" s="142" t="s">
        <v>353</v>
      </c>
      <c r="F881" s="142" t="s">
        <v>28</v>
      </c>
      <c r="G881" s="148">
        <v>26.444900752908968</v>
      </c>
      <c r="H881" s="144">
        <v>26</v>
      </c>
      <c r="I881" s="149">
        <v>4.944</v>
      </c>
      <c r="J881" s="145">
        <v>5.1119999999999992</v>
      </c>
      <c r="K881" s="146">
        <v>0.16799999999999926</v>
      </c>
      <c r="L881" s="147">
        <v>10.055999999999999</v>
      </c>
      <c r="M881" s="147">
        <v>71.599045346062056</v>
      </c>
    </row>
    <row r="882" spans="1:13">
      <c r="A882" s="141" t="s">
        <v>236</v>
      </c>
      <c r="B882" s="166">
        <v>2018</v>
      </c>
      <c r="C882" s="138">
        <v>43161</v>
      </c>
      <c r="D882" s="139" t="s">
        <v>19</v>
      </c>
      <c r="E882" s="142" t="s">
        <v>326</v>
      </c>
      <c r="F882" s="142" t="s">
        <v>197</v>
      </c>
      <c r="G882" s="148">
        <v>24.982888432580424</v>
      </c>
      <c r="H882" s="144">
        <v>27</v>
      </c>
      <c r="I882" s="149">
        <v>4.99</v>
      </c>
      <c r="J882" s="145">
        <v>5.08</v>
      </c>
      <c r="K882" s="146">
        <v>8.9999999999999858E-2</v>
      </c>
      <c r="L882" s="147">
        <v>10.07</v>
      </c>
      <c r="M882" s="147">
        <v>71.499503475670309</v>
      </c>
    </row>
    <row r="883" spans="1:13">
      <c r="A883" s="150" t="s">
        <v>236</v>
      </c>
      <c r="B883" s="166">
        <v>2018</v>
      </c>
      <c r="C883" s="138">
        <v>43161</v>
      </c>
      <c r="D883" s="152" t="s">
        <v>19</v>
      </c>
      <c r="E883" s="155" t="s">
        <v>195</v>
      </c>
      <c r="F883" s="155" t="s">
        <v>51</v>
      </c>
      <c r="G883" s="157">
        <v>30.154688569472963</v>
      </c>
      <c r="H883" s="144">
        <v>28</v>
      </c>
      <c r="I883" s="160">
        <v>4.9779999999999998</v>
      </c>
      <c r="J883" s="160">
        <v>5.0939999999999994</v>
      </c>
      <c r="K883" s="163">
        <v>0.11599999999999966</v>
      </c>
      <c r="L883" s="163">
        <v>10.071999999999999</v>
      </c>
      <c r="M883" s="165">
        <v>71.485305798252583</v>
      </c>
    </row>
    <row r="884" spans="1:13">
      <c r="A884" s="152" t="s">
        <v>236</v>
      </c>
      <c r="B884" s="166">
        <v>2018</v>
      </c>
      <c r="C884" s="138">
        <v>43161</v>
      </c>
      <c r="D884" s="152" t="s">
        <v>19</v>
      </c>
      <c r="E884" s="156" t="s">
        <v>288</v>
      </c>
      <c r="F884" s="156" t="s">
        <v>206</v>
      </c>
      <c r="G884" s="159">
        <v>35.548254620123203</v>
      </c>
      <c r="H884" s="144">
        <v>29</v>
      </c>
      <c r="I884" s="161">
        <v>5.032</v>
      </c>
      <c r="J884" s="160">
        <v>5.0709999999999997</v>
      </c>
      <c r="K884" s="163">
        <v>3.8999999999999702E-2</v>
      </c>
      <c r="L884" s="165">
        <v>10.103</v>
      </c>
      <c r="M884" s="165">
        <v>71.265960605760668</v>
      </c>
    </row>
    <row r="885" spans="1:13">
      <c r="A885" s="150" t="s">
        <v>236</v>
      </c>
      <c r="B885" s="166">
        <v>2018</v>
      </c>
      <c r="C885" s="138">
        <v>43161</v>
      </c>
      <c r="D885" s="152" t="s">
        <v>19</v>
      </c>
      <c r="E885" s="155" t="s">
        <v>8291</v>
      </c>
      <c r="F885" s="155" t="s">
        <v>36</v>
      </c>
      <c r="G885" s="157">
        <v>27.791923340177959</v>
      </c>
      <c r="H885" s="144">
        <v>30</v>
      </c>
      <c r="I885" s="160">
        <v>5.024</v>
      </c>
      <c r="J885" s="160">
        <v>5.0880000000000001</v>
      </c>
      <c r="K885" s="163">
        <v>6.4000000000000057E-2</v>
      </c>
      <c r="L885" s="163">
        <v>10.112</v>
      </c>
      <c r="M885" s="165">
        <v>71.202531645569621</v>
      </c>
    </row>
    <row r="886" spans="1:13">
      <c r="A886" s="152" t="s">
        <v>236</v>
      </c>
      <c r="B886" s="166">
        <v>2018</v>
      </c>
      <c r="C886" s="138">
        <v>43161</v>
      </c>
      <c r="D886" s="152" t="s">
        <v>19</v>
      </c>
      <c r="E886" s="156" t="s">
        <v>8292</v>
      </c>
      <c r="F886" s="156" t="s">
        <v>108</v>
      </c>
      <c r="G886" s="159">
        <v>24.366872005475702</v>
      </c>
      <c r="H886" s="144">
        <v>31</v>
      </c>
      <c r="I886" s="161">
        <v>4.9989999999999997</v>
      </c>
      <c r="J886" s="160">
        <v>5.1380000000000008</v>
      </c>
      <c r="K886" s="163">
        <v>0.13900000000000112</v>
      </c>
      <c r="L886" s="165">
        <v>10.137</v>
      </c>
      <c r="M886" s="165">
        <v>71.026931044687771</v>
      </c>
    </row>
    <row r="887" spans="1:13">
      <c r="A887" s="150" t="s">
        <v>236</v>
      </c>
      <c r="B887" s="166">
        <v>2018</v>
      </c>
      <c r="C887" s="138">
        <v>43161</v>
      </c>
      <c r="D887" s="152" t="s">
        <v>19</v>
      </c>
      <c r="E887" s="155" t="s">
        <v>312</v>
      </c>
      <c r="F887" s="155" t="s">
        <v>41</v>
      </c>
      <c r="G887" s="157">
        <v>23.950718685831621</v>
      </c>
      <c r="H887" s="144">
        <v>32</v>
      </c>
      <c r="I887" s="160">
        <v>5.0640000000000001</v>
      </c>
      <c r="J887" s="160">
        <v>5.1389999999999993</v>
      </c>
      <c r="K887" s="163">
        <v>7.4999999999999289E-2</v>
      </c>
      <c r="L887" s="163">
        <v>10.202999999999999</v>
      </c>
      <c r="M887" s="165">
        <v>70.567480152896209</v>
      </c>
    </row>
    <row r="888" spans="1:13">
      <c r="A888" s="150" t="s">
        <v>236</v>
      </c>
      <c r="B888" s="166">
        <v>2018</v>
      </c>
      <c r="C888" s="138">
        <v>43161</v>
      </c>
      <c r="D888" s="152" t="s">
        <v>19</v>
      </c>
      <c r="E888" s="155" t="s">
        <v>8293</v>
      </c>
      <c r="F888" s="155" t="s">
        <v>94</v>
      </c>
      <c r="G888" s="157">
        <v>23.162217659137578</v>
      </c>
      <c r="H888" s="144">
        <v>33</v>
      </c>
      <c r="I888" s="160">
        <v>5.0590000000000002</v>
      </c>
      <c r="J888" s="160">
        <v>5.1840000000000002</v>
      </c>
      <c r="K888" s="163">
        <v>0.125</v>
      </c>
      <c r="L888" s="163">
        <v>10.243</v>
      </c>
      <c r="M888" s="165">
        <v>70.291906667968362</v>
      </c>
    </row>
    <row r="889" spans="1:13">
      <c r="A889" s="150" t="s">
        <v>236</v>
      </c>
      <c r="B889" s="166">
        <v>2018</v>
      </c>
      <c r="C889" s="138">
        <v>43161</v>
      </c>
      <c r="D889" s="152" t="s">
        <v>19</v>
      </c>
      <c r="E889" s="155" t="s">
        <v>92</v>
      </c>
      <c r="F889" s="155" t="s">
        <v>51</v>
      </c>
      <c r="G889" s="157">
        <v>22.264202600958249</v>
      </c>
      <c r="H889" s="144">
        <v>34</v>
      </c>
      <c r="I889" s="160">
        <v>5.0650000000000004</v>
      </c>
      <c r="J889" s="160">
        <v>5.2279999999999989</v>
      </c>
      <c r="K889" s="163">
        <v>0.16299999999999848</v>
      </c>
      <c r="L889" s="163">
        <v>10.292999999999999</v>
      </c>
      <c r="M889" s="165">
        <v>69.950451763334314</v>
      </c>
    </row>
    <row r="890" spans="1:13">
      <c r="A890" s="150" t="s">
        <v>236</v>
      </c>
      <c r="B890" s="166">
        <v>2018</v>
      </c>
      <c r="C890" s="138">
        <v>43161</v>
      </c>
      <c r="D890" s="152" t="s">
        <v>19</v>
      </c>
      <c r="E890" s="155" t="s">
        <v>156</v>
      </c>
      <c r="F890" s="155" t="s">
        <v>141</v>
      </c>
      <c r="G890" s="157">
        <v>27.972621492128678</v>
      </c>
      <c r="H890" s="144">
        <v>35</v>
      </c>
      <c r="I890" s="160">
        <v>5.2119999999999997</v>
      </c>
      <c r="J890" s="160">
        <v>5.2859999999999996</v>
      </c>
      <c r="K890" s="163">
        <v>7.3999999999999844E-2</v>
      </c>
      <c r="L890" s="163">
        <v>10.497999999999999</v>
      </c>
      <c r="M890" s="165">
        <v>68.584492284244618</v>
      </c>
    </row>
    <row r="891" spans="1:13">
      <c r="A891" t="s">
        <v>232</v>
      </c>
      <c r="B891" s="166">
        <v>2018</v>
      </c>
      <c r="C891" s="138">
        <v>43121</v>
      </c>
      <c r="D891" t="s">
        <v>65</v>
      </c>
      <c r="E891" t="s">
        <v>8300</v>
      </c>
      <c r="F891" t="s">
        <v>22</v>
      </c>
      <c r="G891">
        <v>25.10609171800137</v>
      </c>
      <c r="H891" s="144">
        <v>1</v>
      </c>
      <c r="I891">
        <v>4.84</v>
      </c>
      <c r="J891">
        <v>4.891</v>
      </c>
      <c r="K891">
        <v>5.1000000000000156E-2</v>
      </c>
      <c r="L891">
        <v>9.7309999999999999</v>
      </c>
      <c r="M891">
        <v>73.990340150035962</v>
      </c>
    </row>
    <row r="892" spans="1:13">
      <c r="A892" t="s">
        <v>232</v>
      </c>
      <c r="B892" s="166">
        <v>2018</v>
      </c>
      <c r="C892" s="138">
        <v>43121</v>
      </c>
      <c r="D892" t="s">
        <v>65</v>
      </c>
      <c r="E892" t="s">
        <v>142</v>
      </c>
      <c r="F892" t="s">
        <v>94</v>
      </c>
      <c r="G892">
        <v>22.798083504449007</v>
      </c>
      <c r="H892" s="144">
        <v>2</v>
      </c>
      <c r="I892">
        <v>4.8319999999999999</v>
      </c>
      <c r="J892">
        <v>4.9289999999999994</v>
      </c>
      <c r="K892">
        <v>9.6999999999999531E-2</v>
      </c>
      <c r="L892">
        <v>9.7609999999999992</v>
      </c>
      <c r="M892">
        <v>73.762934125601888</v>
      </c>
    </row>
    <row r="893" spans="1:13">
      <c r="A893" t="s">
        <v>232</v>
      </c>
      <c r="B893" s="166">
        <v>2018</v>
      </c>
      <c r="C893" s="138">
        <v>43121</v>
      </c>
      <c r="D893" t="s">
        <v>65</v>
      </c>
      <c r="E893" t="s">
        <v>201</v>
      </c>
      <c r="F893" t="s">
        <v>45</v>
      </c>
      <c r="G893">
        <v>22.507871321013006</v>
      </c>
      <c r="H893" s="144">
        <v>3</v>
      </c>
      <c r="I893">
        <v>4.8920000000000003</v>
      </c>
      <c r="J893">
        <v>4.9210000000000003</v>
      </c>
      <c r="K893">
        <v>2.8999999999999915E-2</v>
      </c>
      <c r="L893">
        <v>9.8130000000000006</v>
      </c>
      <c r="M893">
        <v>73.372057474778344</v>
      </c>
    </row>
    <row r="894" spans="1:13">
      <c r="A894" t="s">
        <v>232</v>
      </c>
      <c r="B894" s="166">
        <v>2018</v>
      </c>
      <c r="C894" s="138">
        <v>43121</v>
      </c>
      <c r="D894" t="s">
        <v>65</v>
      </c>
      <c r="E894" t="s">
        <v>303</v>
      </c>
      <c r="F894" t="s">
        <v>32</v>
      </c>
      <c r="G894">
        <v>19.693360711841205</v>
      </c>
      <c r="H894" s="144">
        <v>4</v>
      </c>
      <c r="I894">
        <v>4.8760000000000003</v>
      </c>
      <c r="J894">
        <v>4.944</v>
      </c>
      <c r="K894">
        <v>6.7999999999999616E-2</v>
      </c>
      <c r="L894">
        <v>9.82</v>
      </c>
      <c r="M894">
        <v>73.319755600814659</v>
      </c>
    </row>
    <row r="895" spans="1:13">
      <c r="A895" t="s">
        <v>232</v>
      </c>
      <c r="B895" s="166">
        <v>2018</v>
      </c>
      <c r="C895" s="138">
        <v>43121</v>
      </c>
      <c r="D895" t="s">
        <v>65</v>
      </c>
      <c r="E895" t="s">
        <v>127</v>
      </c>
      <c r="F895" t="s">
        <v>103</v>
      </c>
      <c r="G895">
        <v>19.329226557152634</v>
      </c>
      <c r="H895" s="144">
        <v>5</v>
      </c>
      <c r="I895">
        <v>4.8559999999999999</v>
      </c>
      <c r="J895">
        <v>4.9920000000000009</v>
      </c>
      <c r="K895">
        <v>0.13600000000000101</v>
      </c>
      <c r="L895">
        <v>9.8480000000000008</v>
      </c>
      <c r="M895">
        <v>73.111291632818848</v>
      </c>
    </row>
    <row r="896" spans="1:13">
      <c r="A896" t="s">
        <v>232</v>
      </c>
      <c r="B896" s="166">
        <v>2018</v>
      </c>
      <c r="C896" s="138">
        <v>43121</v>
      </c>
      <c r="D896" t="s">
        <v>65</v>
      </c>
      <c r="E896" t="s">
        <v>305</v>
      </c>
      <c r="F896" t="s">
        <v>72</v>
      </c>
      <c r="G896">
        <v>25.412731006160165</v>
      </c>
      <c r="H896" s="144">
        <v>6</v>
      </c>
      <c r="I896">
        <v>4.8890000000000002</v>
      </c>
      <c r="J896">
        <v>4.9799999999999995</v>
      </c>
      <c r="K896">
        <v>9.0999999999999304E-2</v>
      </c>
      <c r="L896">
        <v>9.8689999999999998</v>
      </c>
      <c r="M896">
        <v>72.955719931097377</v>
      </c>
    </row>
    <row r="897" spans="1:13">
      <c r="A897" t="s">
        <v>232</v>
      </c>
      <c r="B897" s="166">
        <v>2018</v>
      </c>
      <c r="C897" s="138">
        <v>43121</v>
      </c>
      <c r="D897" t="s">
        <v>65</v>
      </c>
      <c r="E897" t="s">
        <v>338</v>
      </c>
      <c r="F897" t="s">
        <v>26</v>
      </c>
      <c r="G897">
        <v>30.38466803559206</v>
      </c>
      <c r="H897" s="144">
        <v>7</v>
      </c>
      <c r="I897">
        <v>4.9260000000000002</v>
      </c>
      <c r="J897">
        <v>4.9759999999999991</v>
      </c>
      <c r="K897">
        <v>4.9999999999998934E-2</v>
      </c>
      <c r="L897">
        <v>9.9019999999999992</v>
      </c>
      <c r="M897">
        <v>72.712583316501721</v>
      </c>
    </row>
    <row r="898" spans="1:13">
      <c r="A898" t="s">
        <v>232</v>
      </c>
      <c r="B898" s="166">
        <v>2018</v>
      </c>
      <c r="C898" s="138">
        <v>43121</v>
      </c>
      <c r="D898" t="s">
        <v>65</v>
      </c>
      <c r="E898" t="s">
        <v>95</v>
      </c>
      <c r="F898" t="s">
        <v>26</v>
      </c>
      <c r="G898">
        <v>19.000684462696782</v>
      </c>
      <c r="H898" s="144">
        <v>8</v>
      </c>
      <c r="I898">
        <v>4.9379999999999997</v>
      </c>
      <c r="J898">
        <v>5.0000000000000009</v>
      </c>
      <c r="K898">
        <v>6.2000000000001165E-2</v>
      </c>
      <c r="L898">
        <v>9.9380000000000006</v>
      </c>
      <c r="M898">
        <v>72.449184946669348</v>
      </c>
    </row>
    <row r="899" spans="1:13">
      <c r="A899" t="s">
        <v>232</v>
      </c>
      <c r="B899" s="166">
        <v>2018</v>
      </c>
      <c r="C899" s="138">
        <v>43121</v>
      </c>
      <c r="D899" t="s">
        <v>65</v>
      </c>
      <c r="E899" t="s">
        <v>311</v>
      </c>
      <c r="F899" t="s">
        <v>103</v>
      </c>
      <c r="G899">
        <v>26.650239561943874</v>
      </c>
      <c r="H899" s="144">
        <v>9</v>
      </c>
      <c r="I899">
        <v>4.8949999999999996</v>
      </c>
      <c r="J899">
        <v>5.0590000000000011</v>
      </c>
      <c r="K899">
        <v>0.16400000000000148</v>
      </c>
      <c r="L899">
        <v>9.9540000000000006</v>
      </c>
      <c r="M899">
        <v>72.332730560578653</v>
      </c>
    </row>
    <row r="900" spans="1:13">
      <c r="A900" t="s">
        <v>232</v>
      </c>
      <c r="B900" s="166">
        <v>2018</v>
      </c>
      <c r="C900" s="138">
        <v>43121</v>
      </c>
      <c r="D900" t="s">
        <v>65</v>
      </c>
      <c r="E900" t="s">
        <v>327</v>
      </c>
      <c r="F900" t="s">
        <v>255</v>
      </c>
      <c r="G900">
        <v>118.05886379192334</v>
      </c>
      <c r="H900" s="144">
        <v>10</v>
      </c>
      <c r="I900">
        <v>4.9320000000000004</v>
      </c>
      <c r="J900">
        <v>5.048</v>
      </c>
      <c r="K900">
        <v>0.11599999999999966</v>
      </c>
      <c r="L900">
        <v>9.98</v>
      </c>
      <c r="M900">
        <v>72.144288577154299</v>
      </c>
    </row>
    <row r="901" spans="1:13">
      <c r="A901" t="s">
        <v>232</v>
      </c>
      <c r="B901" s="166">
        <v>2018</v>
      </c>
      <c r="C901" s="138">
        <v>43121</v>
      </c>
      <c r="D901" t="s">
        <v>65</v>
      </c>
      <c r="E901" t="s">
        <v>39</v>
      </c>
      <c r="F901" t="s">
        <v>28</v>
      </c>
      <c r="G901">
        <v>22.001368925393567</v>
      </c>
      <c r="H901" s="144">
        <v>11</v>
      </c>
      <c r="I901">
        <v>4.9619999999999997</v>
      </c>
      <c r="J901">
        <v>5.0300000000000011</v>
      </c>
      <c r="K901">
        <v>6.8000000000001393E-2</v>
      </c>
      <c r="L901">
        <v>9.9920000000000009</v>
      </c>
      <c r="M901">
        <v>72.057646116893508</v>
      </c>
    </row>
    <row r="902" spans="1:13">
      <c r="A902" t="s">
        <v>232</v>
      </c>
      <c r="B902" s="166">
        <v>2018</v>
      </c>
      <c r="C902" s="138">
        <v>43121</v>
      </c>
      <c r="D902" t="s">
        <v>65</v>
      </c>
      <c r="E902" t="s">
        <v>326</v>
      </c>
      <c r="F902" t="s">
        <v>197</v>
      </c>
      <c r="G902">
        <v>24.873374401095141</v>
      </c>
      <c r="H902" s="144">
        <v>12</v>
      </c>
      <c r="I902">
        <v>4.9710000000000001</v>
      </c>
      <c r="J902">
        <v>5.0559999999999992</v>
      </c>
      <c r="K902">
        <v>8.4999999999999076E-2</v>
      </c>
      <c r="L902">
        <v>10.026999999999999</v>
      </c>
      <c r="M902">
        <v>71.806123466640074</v>
      </c>
    </row>
    <row r="903" spans="1:13">
      <c r="A903" t="s">
        <v>232</v>
      </c>
      <c r="B903" s="166">
        <v>2018</v>
      </c>
      <c r="C903" s="138">
        <v>43121</v>
      </c>
      <c r="D903" t="s">
        <v>65</v>
      </c>
      <c r="E903" t="s">
        <v>218</v>
      </c>
      <c r="F903" t="s">
        <v>22</v>
      </c>
      <c r="G903">
        <v>34.417522245037645</v>
      </c>
      <c r="H903" s="144">
        <v>13</v>
      </c>
      <c r="I903">
        <v>4.9909999999999997</v>
      </c>
      <c r="J903">
        <v>5.043000000000001</v>
      </c>
      <c r="K903">
        <v>5.2000000000001378E-2</v>
      </c>
      <c r="L903">
        <v>10.034000000000001</v>
      </c>
      <c r="M903">
        <v>71.756029499701015</v>
      </c>
    </row>
    <row r="904" spans="1:13">
      <c r="A904" t="s">
        <v>232</v>
      </c>
      <c r="B904" s="166">
        <v>2018</v>
      </c>
      <c r="C904" s="138">
        <v>43121</v>
      </c>
      <c r="D904" t="s">
        <v>65</v>
      </c>
      <c r="E904" t="s">
        <v>8293</v>
      </c>
      <c r="F904" t="s">
        <v>94</v>
      </c>
      <c r="G904">
        <v>23.052703627652292</v>
      </c>
      <c r="H904" s="144">
        <v>14</v>
      </c>
      <c r="I904">
        <v>4.9889999999999999</v>
      </c>
      <c r="J904">
        <v>5.0770000000000008</v>
      </c>
      <c r="K904">
        <v>8.8000000000000966E-2</v>
      </c>
      <c r="L904">
        <v>10.066000000000001</v>
      </c>
      <c r="M904">
        <v>71.52791575601033</v>
      </c>
    </row>
    <row r="905" spans="1:13">
      <c r="A905" t="s">
        <v>232</v>
      </c>
      <c r="B905" s="166">
        <v>2018</v>
      </c>
      <c r="C905" s="138">
        <v>43121</v>
      </c>
      <c r="D905" t="s">
        <v>65</v>
      </c>
      <c r="E905" t="s">
        <v>40</v>
      </c>
      <c r="F905" t="s">
        <v>41</v>
      </c>
      <c r="G905">
        <v>24.950034223134839</v>
      </c>
      <c r="H905" s="144">
        <v>15</v>
      </c>
      <c r="I905">
        <v>4.9809999999999999</v>
      </c>
      <c r="J905">
        <v>5.0980000000000008</v>
      </c>
      <c r="K905">
        <v>0.11700000000000088</v>
      </c>
      <c r="L905">
        <v>10.079000000000001</v>
      </c>
      <c r="M905">
        <v>71.435658299434465</v>
      </c>
    </row>
    <row r="906" spans="1:13">
      <c r="A906" t="s">
        <v>232</v>
      </c>
      <c r="B906" s="166">
        <v>2018</v>
      </c>
      <c r="C906" s="138">
        <v>43121</v>
      </c>
      <c r="D906" t="s">
        <v>65</v>
      </c>
      <c r="E906" t="s">
        <v>340</v>
      </c>
      <c r="F906" t="s">
        <v>45</v>
      </c>
      <c r="G906">
        <v>36.136892539356602</v>
      </c>
      <c r="H906" s="144">
        <v>16</v>
      </c>
      <c r="I906">
        <v>4.9969999999999999</v>
      </c>
      <c r="J906">
        <v>5.1229999999999993</v>
      </c>
      <c r="K906">
        <v>0.12599999999999945</v>
      </c>
      <c r="L906">
        <v>10.119999999999999</v>
      </c>
      <c r="M906">
        <v>71.146245059288546</v>
      </c>
    </row>
    <row r="907" spans="1:13">
      <c r="A907" t="s">
        <v>232</v>
      </c>
      <c r="B907" s="166">
        <v>2018</v>
      </c>
      <c r="C907" s="138">
        <v>43121</v>
      </c>
      <c r="D907" t="s">
        <v>65</v>
      </c>
      <c r="E907" t="s">
        <v>8305</v>
      </c>
      <c r="F907" t="s">
        <v>41</v>
      </c>
      <c r="G907">
        <v>118.05886379192334</v>
      </c>
      <c r="H907" s="144">
        <v>17</v>
      </c>
      <c r="I907">
        <v>4.9980000000000002</v>
      </c>
      <c r="J907">
        <v>5.1290000000000004</v>
      </c>
      <c r="K907">
        <v>0.13100000000000023</v>
      </c>
      <c r="L907">
        <v>10.127000000000001</v>
      </c>
      <c r="M907">
        <v>71.097067245976092</v>
      </c>
    </row>
    <row r="908" spans="1:13">
      <c r="A908" t="s">
        <v>232</v>
      </c>
      <c r="B908" s="166">
        <v>2018</v>
      </c>
      <c r="C908" s="138">
        <v>43121</v>
      </c>
      <c r="D908" t="s">
        <v>65</v>
      </c>
      <c r="E908" t="s">
        <v>376</v>
      </c>
      <c r="F908" t="s">
        <v>1020</v>
      </c>
      <c r="G908">
        <v>118.05886379192334</v>
      </c>
      <c r="H908" s="144">
        <v>18</v>
      </c>
      <c r="I908">
        <v>4.9749999999999996</v>
      </c>
      <c r="J908">
        <v>5.157</v>
      </c>
      <c r="K908">
        <v>0.18200000000000038</v>
      </c>
      <c r="L908">
        <v>10.132</v>
      </c>
      <c r="M908">
        <v>71.061981839715756</v>
      </c>
    </row>
    <row r="909" spans="1:13">
      <c r="A909" t="s">
        <v>232</v>
      </c>
      <c r="B909" s="166">
        <v>2018</v>
      </c>
      <c r="C909" s="138">
        <v>43121</v>
      </c>
      <c r="D909" t="s">
        <v>65</v>
      </c>
      <c r="E909" t="s">
        <v>792</v>
      </c>
      <c r="F909" t="s">
        <v>197</v>
      </c>
      <c r="G909">
        <v>23.879534565366189</v>
      </c>
      <c r="H909" s="144">
        <v>19</v>
      </c>
      <c r="I909">
        <v>5.0030000000000001</v>
      </c>
      <c r="J909">
        <v>5.1389999999999993</v>
      </c>
      <c r="K909">
        <v>0.13599999999999923</v>
      </c>
      <c r="L909">
        <v>10.141999999999999</v>
      </c>
      <c r="M909">
        <v>70.991914809702237</v>
      </c>
    </row>
    <row r="910" spans="1:13">
      <c r="A910" t="s">
        <v>232</v>
      </c>
      <c r="B910" s="166">
        <v>2018</v>
      </c>
      <c r="C910" s="138">
        <v>43121</v>
      </c>
      <c r="D910" t="s">
        <v>65</v>
      </c>
      <c r="E910" t="s">
        <v>8291</v>
      </c>
      <c r="F910" t="s">
        <v>36</v>
      </c>
      <c r="G910">
        <v>27.682409308692677</v>
      </c>
      <c r="H910" s="144">
        <v>20</v>
      </c>
      <c r="I910">
        <v>5.0949999999999998</v>
      </c>
      <c r="J910">
        <v>5.14</v>
      </c>
      <c r="K910">
        <v>4.4999999999999929E-2</v>
      </c>
      <c r="L910">
        <v>10.234999999999999</v>
      </c>
      <c r="M910">
        <v>70.346849047386428</v>
      </c>
    </row>
    <row r="911" spans="1:13">
      <c r="A911" t="s">
        <v>232</v>
      </c>
      <c r="B911" s="166">
        <v>2018</v>
      </c>
      <c r="C911" s="138">
        <v>43121</v>
      </c>
      <c r="D911" t="s">
        <v>65</v>
      </c>
      <c r="E911" t="s">
        <v>210</v>
      </c>
      <c r="F911" t="s">
        <v>8306</v>
      </c>
      <c r="G911">
        <v>20.56125941136208</v>
      </c>
      <c r="H911" s="144">
        <v>21</v>
      </c>
      <c r="I911">
        <v>5.1180000000000003</v>
      </c>
      <c r="J911">
        <v>5.1939999999999991</v>
      </c>
      <c r="K911">
        <v>7.5999999999998735E-2</v>
      </c>
      <c r="L911">
        <v>10.311999999999999</v>
      </c>
      <c r="M911">
        <v>69.82156710628395</v>
      </c>
    </row>
    <row r="912" spans="1:13">
      <c r="A912" t="s">
        <v>232</v>
      </c>
      <c r="B912" s="166">
        <v>2018</v>
      </c>
      <c r="C912" s="138">
        <v>43121</v>
      </c>
      <c r="D912" t="s">
        <v>65</v>
      </c>
      <c r="E912" t="s">
        <v>156</v>
      </c>
      <c r="F912" t="s">
        <v>141</v>
      </c>
      <c r="G912">
        <v>27.863107460643395</v>
      </c>
      <c r="H912" s="144">
        <v>22</v>
      </c>
      <c r="I912">
        <v>5.2039999999999997</v>
      </c>
      <c r="J912">
        <v>5.3029999999999999</v>
      </c>
      <c r="K912">
        <v>9.9000000000000199E-2</v>
      </c>
      <c r="L912">
        <v>10.507</v>
      </c>
      <c r="M912">
        <v>68.525744741600846</v>
      </c>
    </row>
    <row r="913" spans="1:13">
      <c r="A913" t="s">
        <v>232</v>
      </c>
      <c r="B913" s="166">
        <v>2018</v>
      </c>
      <c r="C913" s="138">
        <v>43121</v>
      </c>
      <c r="D913" t="s">
        <v>65</v>
      </c>
      <c r="E913" t="s">
        <v>318</v>
      </c>
      <c r="F913" t="s">
        <v>1212</v>
      </c>
      <c r="G913">
        <v>24.3750855578371</v>
      </c>
      <c r="H913" s="144">
        <v>23</v>
      </c>
      <c r="I913">
        <v>5.1740000000000004</v>
      </c>
      <c r="J913">
        <v>5.367</v>
      </c>
      <c r="K913">
        <v>0.19299999999999962</v>
      </c>
      <c r="L913">
        <v>10.541</v>
      </c>
      <c r="M913">
        <v>68.304714922682848</v>
      </c>
    </row>
    <row r="914" spans="1:13">
      <c r="A914" t="s">
        <v>319</v>
      </c>
      <c r="B914" s="166">
        <v>2017</v>
      </c>
      <c r="C914" s="138">
        <v>43079</v>
      </c>
      <c r="D914" t="s">
        <v>65</v>
      </c>
      <c r="E914" t="s">
        <v>196</v>
      </c>
      <c r="F914" t="s">
        <v>197</v>
      </c>
      <c r="G914">
        <v>31.718001368925393</v>
      </c>
      <c r="H914" s="144">
        <v>1</v>
      </c>
      <c r="I914">
        <v>4.7720000000000002</v>
      </c>
      <c r="J914">
        <v>4.7949999999999999</v>
      </c>
      <c r="K914">
        <v>2.2999999999999687E-2</v>
      </c>
      <c r="L914">
        <v>9.5670000000000002</v>
      </c>
      <c r="M914">
        <v>75.258701787394159</v>
      </c>
    </row>
    <row r="915" spans="1:13">
      <c r="A915" t="s">
        <v>319</v>
      </c>
      <c r="B915" s="166">
        <v>2017</v>
      </c>
      <c r="C915" s="138">
        <v>43079</v>
      </c>
      <c r="D915" t="s">
        <v>65</v>
      </c>
      <c r="E915" t="s">
        <v>142</v>
      </c>
      <c r="F915" t="s">
        <v>94</v>
      </c>
      <c r="G915">
        <v>22.683093771389458</v>
      </c>
      <c r="H915" s="144">
        <v>2</v>
      </c>
      <c r="I915">
        <v>4.7439999999999998</v>
      </c>
      <c r="J915">
        <v>4.8620000000000001</v>
      </c>
      <c r="K915">
        <v>0.11800000000000033</v>
      </c>
      <c r="L915">
        <v>9.6059999999999999</v>
      </c>
      <c r="M915">
        <v>74.953154278575894</v>
      </c>
    </row>
    <row r="916" spans="1:13">
      <c r="A916" t="s">
        <v>319</v>
      </c>
      <c r="B916" s="166">
        <v>2017</v>
      </c>
      <c r="C916" s="138">
        <v>43079</v>
      </c>
      <c r="D916" t="s">
        <v>65</v>
      </c>
      <c r="E916" t="s">
        <v>238</v>
      </c>
      <c r="F916" t="s">
        <v>197</v>
      </c>
      <c r="G916">
        <v>30.212183436002739</v>
      </c>
      <c r="H916" s="144">
        <v>3</v>
      </c>
      <c r="I916">
        <v>4.8339999999999996</v>
      </c>
      <c r="J916">
        <v>4.8890000000000011</v>
      </c>
      <c r="K916">
        <v>5.5000000000001492E-2</v>
      </c>
      <c r="L916">
        <v>9.7230000000000008</v>
      </c>
      <c r="M916">
        <v>74.051218759642083</v>
      </c>
    </row>
    <row r="917" spans="1:13">
      <c r="A917" t="s">
        <v>319</v>
      </c>
      <c r="B917" s="166">
        <v>2017</v>
      </c>
      <c r="C917" s="138">
        <v>43079</v>
      </c>
      <c r="D917" t="s">
        <v>65</v>
      </c>
      <c r="E917" t="s">
        <v>220</v>
      </c>
      <c r="F917" t="s">
        <v>30</v>
      </c>
      <c r="G917">
        <v>32.837782340862425</v>
      </c>
      <c r="H917" s="144">
        <v>4</v>
      </c>
      <c r="I917">
        <v>4.84</v>
      </c>
      <c r="J917">
        <v>4.8849999999999998</v>
      </c>
      <c r="K917">
        <v>4.4999999999999929E-2</v>
      </c>
      <c r="L917">
        <v>9.7249999999999996</v>
      </c>
      <c r="M917">
        <v>74.035989717223657</v>
      </c>
    </row>
    <row r="918" spans="1:13">
      <c r="A918" t="s">
        <v>319</v>
      </c>
      <c r="B918" s="166">
        <v>2017</v>
      </c>
      <c r="C918" s="138">
        <v>43079</v>
      </c>
      <c r="D918" t="s">
        <v>65</v>
      </c>
      <c r="E918" t="s">
        <v>182</v>
      </c>
      <c r="F918" t="s">
        <v>32</v>
      </c>
      <c r="G918">
        <v>26.436687200547571</v>
      </c>
      <c r="H918" s="144">
        <v>5</v>
      </c>
      <c r="I918">
        <v>4.8319999999999999</v>
      </c>
      <c r="J918">
        <v>4.9050000000000002</v>
      </c>
      <c r="K918">
        <v>7.3000000000000398E-2</v>
      </c>
      <c r="L918">
        <v>9.7370000000000001</v>
      </c>
      <c r="M918">
        <v>73.9447468419431</v>
      </c>
    </row>
    <row r="919" spans="1:13">
      <c r="A919" t="s">
        <v>319</v>
      </c>
      <c r="B919" s="166">
        <v>2017</v>
      </c>
      <c r="C919" s="138">
        <v>43079</v>
      </c>
      <c r="D919" t="s">
        <v>65</v>
      </c>
      <c r="E919" t="s">
        <v>312</v>
      </c>
      <c r="F919" t="s">
        <v>41</v>
      </c>
      <c r="G919">
        <v>23.72621492128679</v>
      </c>
      <c r="H919" s="144">
        <v>6</v>
      </c>
      <c r="I919">
        <v>4.8710000000000004</v>
      </c>
      <c r="J919">
        <v>4.8780000000000001</v>
      </c>
      <c r="K919">
        <v>6.9999999999996732E-3</v>
      </c>
      <c r="L919">
        <v>9.7490000000000006</v>
      </c>
      <c r="M919">
        <v>73.853728587547437</v>
      </c>
    </row>
    <row r="920" spans="1:13">
      <c r="A920" t="s">
        <v>319</v>
      </c>
      <c r="B920" s="166">
        <v>2017</v>
      </c>
      <c r="C920" s="138">
        <v>43079</v>
      </c>
      <c r="D920" t="s">
        <v>65</v>
      </c>
      <c r="E920" t="s">
        <v>293</v>
      </c>
      <c r="F920" t="s">
        <v>26</v>
      </c>
      <c r="G920">
        <v>33.149897330595479</v>
      </c>
      <c r="H920" s="144">
        <v>7</v>
      </c>
      <c r="I920">
        <v>4.8730000000000002</v>
      </c>
      <c r="J920">
        <v>4.9089999999999998</v>
      </c>
      <c r="K920">
        <v>3.5999999999999588E-2</v>
      </c>
      <c r="L920">
        <v>9.782</v>
      </c>
      <c r="M920">
        <v>73.604579840523414</v>
      </c>
    </row>
    <row r="921" spans="1:13">
      <c r="A921" t="s">
        <v>319</v>
      </c>
      <c r="B921" s="166">
        <v>2017</v>
      </c>
      <c r="C921" s="138">
        <v>43079</v>
      </c>
      <c r="D921" t="s">
        <v>65</v>
      </c>
      <c r="E921" t="s">
        <v>8290</v>
      </c>
      <c r="F921" t="s">
        <v>41</v>
      </c>
      <c r="G921">
        <v>19.140314852840522</v>
      </c>
      <c r="H921" s="144">
        <v>8</v>
      </c>
      <c r="I921">
        <v>4.8630000000000004</v>
      </c>
      <c r="J921">
        <v>4.931</v>
      </c>
      <c r="K921">
        <v>6.7999999999999616E-2</v>
      </c>
      <c r="L921">
        <v>9.7940000000000005</v>
      </c>
      <c r="M921">
        <v>73.514396569328156</v>
      </c>
    </row>
    <row r="922" spans="1:13">
      <c r="A922" t="s">
        <v>319</v>
      </c>
      <c r="B922" s="166">
        <v>2017</v>
      </c>
      <c r="C922" s="138">
        <v>43079</v>
      </c>
      <c r="D922" t="s">
        <v>65</v>
      </c>
      <c r="E922" t="s">
        <v>8292</v>
      </c>
      <c r="F922" t="s">
        <v>108</v>
      </c>
      <c r="G922">
        <v>24.142368240930868</v>
      </c>
      <c r="H922" s="144">
        <v>9</v>
      </c>
      <c r="I922">
        <v>4.8380000000000001</v>
      </c>
      <c r="J922">
        <v>4.9620000000000006</v>
      </c>
      <c r="K922">
        <v>0.12400000000000055</v>
      </c>
      <c r="L922">
        <v>9.8000000000000007</v>
      </c>
      <c r="M922">
        <v>73.469387755102034</v>
      </c>
    </row>
    <row r="923" spans="1:13">
      <c r="A923" t="s">
        <v>319</v>
      </c>
      <c r="B923" s="166">
        <v>2017</v>
      </c>
      <c r="C923" s="138">
        <v>43079</v>
      </c>
      <c r="D923" t="s">
        <v>65</v>
      </c>
      <c r="E923" t="s">
        <v>305</v>
      </c>
      <c r="F923" t="s">
        <v>72</v>
      </c>
      <c r="G923">
        <v>25.297741273100616</v>
      </c>
      <c r="H923" s="144">
        <v>10</v>
      </c>
      <c r="I923">
        <v>4.8739999999999997</v>
      </c>
      <c r="J923">
        <v>4.9319999999999995</v>
      </c>
      <c r="K923">
        <v>5.7999999999999829E-2</v>
      </c>
      <c r="L923">
        <v>9.8059999999999992</v>
      </c>
      <c r="M923">
        <v>73.424434019987771</v>
      </c>
    </row>
    <row r="924" spans="1:13">
      <c r="A924" t="s">
        <v>319</v>
      </c>
      <c r="B924" s="166">
        <v>2017</v>
      </c>
      <c r="C924" s="138">
        <v>43079</v>
      </c>
      <c r="D924" t="s">
        <v>65</v>
      </c>
      <c r="E924" t="s">
        <v>288</v>
      </c>
      <c r="F924" t="s">
        <v>206</v>
      </c>
      <c r="G924">
        <v>35.323750855578368</v>
      </c>
      <c r="H924" s="144">
        <v>11</v>
      </c>
      <c r="I924">
        <v>4.8840000000000003</v>
      </c>
      <c r="J924">
        <v>4.9390000000000001</v>
      </c>
      <c r="K924">
        <v>5.4999999999999716E-2</v>
      </c>
      <c r="L924">
        <v>9.8230000000000004</v>
      </c>
      <c r="M924">
        <v>73.29736333095795</v>
      </c>
    </row>
    <row r="925" spans="1:13">
      <c r="A925" t="s">
        <v>319</v>
      </c>
      <c r="B925" s="166">
        <v>2017</v>
      </c>
      <c r="C925" s="138">
        <v>43079</v>
      </c>
      <c r="D925" t="s">
        <v>65</v>
      </c>
      <c r="E925" t="s">
        <v>194</v>
      </c>
      <c r="F925" t="s">
        <v>30</v>
      </c>
      <c r="G925">
        <v>28.722792607802873</v>
      </c>
      <c r="H925" s="144">
        <v>12</v>
      </c>
      <c r="I925">
        <v>4.8979999999999997</v>
      </c>
      <c r="J925">
        <v>4.9260000000000002</v>
      </c>
      <c r="K925">
        <v>2.8000000000000469E-2</v>
      </c>
      <c r="L925">
        <v>9.8239999999999998</v>
      </c>
      <c r="M925">
        <v>73.289902280130292</v>
      </c>
    </row>
    <row r="926" spans="1:13">
      <c r="A926" t="s">
        <v>319</v>
      </c>
      <c r="B926" s="166">
        <v>2017</v>
      </c>
      <c r="C926" s="138">
        <v>43079</v>
      </c>
      <c r="D926" t="s">
        <v>65</v>
      </c>
      <c r="E926" t="s">
        <v>2624</v>
      </c>
      <c r="F926" t="s">
        <v>28</v>
      </c>
      <c r="G926">
        <v>117.9438740588638</v>
      </c>
      <c r="H926" s="144">
        <v>13</v>
      </c>
      <c r="I926">
        <v>4.8970000000000002</v>
      </c>
      <c r="J926">
        <v>5.0009999999999994</v>
      </c>
      <c r="K926">
        <v>0.1039999999999992</v>
      </c>
      <c r="L926">
        <v>9.8979999999999997</v>
      </c>
      <c r="M926">
        <v>72.741968074358454</v>
      </c>
    </row>
    <row r="927" spans="1:13">
      <c r="A927" t="s">
        <v>319</v>
      </c>
      <c r="B927" s="166">
        <v>2017</v>
      </c>
      <c r="C927" s="138">
        <v>43079</v>
      </c>
      <c r="D927" t="s">
        <v>65</v>
      </c>
      <c r="E927" t="s">
        <v>8307</v>
      </c>
      <c r="F927" t="s">
        <v>28</v>
      </c>
      <c r="G927">
        <v>21.963039014373717</v>
      </c>
      <c r="H927" s="144">
        <v>14</v>
      </c>
      <c r="I927">
        <v>4.9219999999999997</v>
      </c>
      <c r="J927">
        <v>4.9859999999999998</v>
      </c>
      <c r="K927">
        <v>6.4000000000000057E-2</v>
      </c>
      <c r="L927">
        <v>9.9079999999999995</v>
      </c>
      <c r="M927">
        <v>72.668550666128382</v>
      </c>
    </row>
    <row r="928" spans="1:13">
      <c r="A928" t="s">
        <v>319</v>
      </c>
      <c r="B928" s="166">
        <v>2017</v>
      </c>
      <c r="C928" s="138">
        <v>43079</v>
      </c>
      <c r="D928" t="s">
        <v>65</v>
      </c>
      <c r="E928" t="s">
        <v>25</v>
      </c>
      <c r="F928" t="s">
        <v>26</v>
      </c>
      <c r="G928">
        <v>20.199863107460644</v>
      </c>
      <c r="H928" s="144">
        <v>15</v>
      </c>
      <c r="I928">
        <v>4.9269999999999996</v>
      </c>
      <c r="J928">
        <v>5.01</v>
      </c>
      <c r="K928">
        <v>8.3000000000000185E-2</v>
      </c>
      <c r="L928">
        <v>9.9369999999999994</v>
      </c>
      <c r="M928">
        <v>72.456475797524405</v>
      </c>
    </row>
    <row r="929" spans="1:13">
      <c r="A929" t="s">
        <v>319</v>
      </c>
      <c r="B929" s="166">
        <v>2017</v>
      </c>
      <c r="C929" s="138">
        <v>43079</v>
      </c>
      <c r="D929" t="s">
        <v>65</v>
      </c>
      <c r="E929" t="s">
        <v>58</v>
      </c>
      <c r="F929" t="s">
        <v>36</v>
      </c>
      <c r="G929">
        <v>24.060232717316907</v>
      </c>
      <c r="H929" s="144">
        <v>16</v>
      </c>
      <c r="I929">
        <v>4.96</v>
      </c>
      <c r="J929">
        <v>4.9980000000000002</v>
      </c>
      <c r="K929">
        <v>3.8000000000000256E-2</v>
      </c>
      <c r="L929">
        <v>9.9580000000000002</v>
      </c>
      <c r="M929">
        <v>72.303675436834709</v>
      </c>
    </row>
    <row r="930" spans="1:13">
      <c r="A930" t="s">
        <v>319</v>
      </c>
      <c r="B930" s="166">
        <v>2017</v>
      </c>
      <c r="C930" s="138">
        <v>43079</v>
      </c>
      <c r="D930" t="s">
        <v>65</v>
      </c>
      <c r="E930" t="s">
        <v>8291</v>
      </c>
      <c r="F930" t="s">
        <v>36</v>
      </c>
      <c r="G930">
        <v>27.567419575633128</v>
      </c>
      <c r="H930" s="144">
        <v>17</v>
      </c>
      <c r="I930">
        <v>4.9660000000000002</v>
      </c>
      <c r="J930">
        <v>4.992</v>
      </c>
      <c r="K930">
        <v>2.5999999999999801E-2</v>
      </c>
      <c r="L930">
        <v>9.9580000000000002</v>
      </c>
      <c r="M930">
        <v>72.303675436834709</v>
      </c>
    </row>
    <row r="931" spans="1:13">
      <c r="A931" t="s">
        <v>319</v>
      </c>
      <c r="B931" s="166">
        <v>2017</v>
      </c>
      <c r="C931" s="138">
        <v>43079</v>
      </c>
      <c r="D931" t="s">
        <v>65</v>
      </c>
      <c r="E931" t="s">
        <v>1228</v>
      </c>
      <c r="F931" t="s">
        <v>255</v>
      </c>
      <c r="G931">
        <v>117.9438740588638</v>
      </c>
      <c r="H931" s="144">
        <v>18</v>
      </c>
      <c r="I931">
        <v>4.9829999999999997</v>
      </c>
      <c r="J931">
        <v>5.0019999999999998</v>
      </c>
      <c r="K931">
        <v>1.9000000000000128E-2</v>
      </c>
      <c r="L931">
        <v>9.9849999999999994</v>
      </c>
      <c r="M931">
        <v>72.108162243365058</v>
      </c>
    </row>
    <row r="932" spans="1:13">
      <c r="A932" t="s">
        <v>319</v>
      </c>
      <c r="B932" s="166">
        <v>2017</v>
      </c>
      <c r="C932" s="138">
        <v>43079</v>
      </c>
      <c r="D932" t="s">
        <v>65</v>
      </c>
      <c r="E932" t="s">
        <v>8308</v>
      </c>
      <c r="F932" t="s">
        <v>24</v>
      </c>
      <c r="G932">
        <v>27.978097193702943</v>
      </c>
      <c r="H932" s="144">
        <v>19</v>
      </c>
      <c r="I932">
        <v>5.1680000000000001</v>
      </c>
      <c r="J932">
        <v>5.2679999999999998</v>
      </c>
      <c r="K932">
        <v>9.9999999999999645E-2</v>
      </c>
      <c r="L932">
        <v>10.436</v>
      </c>
      <c r="M932">
        <v>68.991950939057105</v>
      </c>
    </row>
    <row r="933" spans="1:13">
      <c r="A933" t="s">
        <v>319</v>
      </c>
      <c r="B933" s="166">
        <v>2017</v>
      </c>
      <c r="C933" s="138">
        <v>43079</v>
      </c>
      <c r="D933" t="s">
        <v>65</v>
      </c>
      <c r="E933" t="s">
        <v>320</v>
      </c>
      <c r="F933" t="s">
        <v>909</v>
      </c>
      <c r="G933">
        <v>117.9438740588638</v>
      </c>
      <c r="H933" s="144">
        <v>20</v>
      </c>
      <c r="I933">
        <v>5.1470000000000002</v>
      </c>
      <c r="J933">
        <v>5.2899999999999991</v>
      </c>
      <c r="K933">
        <v>0.14299999999999891</v>
      </c>
      <c r="L933">
        <v>10.436999999999999</v>
      </c>
      <c r="M933">
        <v>68.985340615119284</v>
      </c>
    </row>
    <row r="934" spans="1:13">
      <c r="A934" t="s">
        <v>161</v>
      </c>
      <c r="B934" s="166">
        <v>2017</v>
      </c>
      <c r="C934" s="138">
        <v>43072</v>
      </c>
      <c r="D934" t="s">
        <v>65</v>
      </c>
      <c r="E934" t="s">
        <v>21</v>
      </c>
      <c r="F934" t="s">
        <v>22</v>
      </c>
      <c r="G934">
        <v>24.717316906228611</v>
      </c>
      <c r="H934" s="144">
        <v>1</v>
      </c>
      <c r="I934">
        <v>4.8239999999999998</v>
      </c>
      <c r="J934">
        <v>4.8780000000000001</v>
      </c>
      <c r="K934">
        <v>5.400000000000027E-2</v>
      </c>
      <c r="L934">
        <v>9.702</v>
      </c>
      <c r="M934">
        <v>74.211502782931348</v>
      </c>
    </row>
    <row r="935" spans="1:13">
      <c r="A935" t="s">
        <v>161</v>
      </c>
      <c r="B935" s="166">
        <v>2017</v>
      </c>
      <c r="C935" s="138">
        <v>43072</v>
      </c>
      <c r="D935" t="s">
        <v>65</v>
      </c>
      <c r="E935" t="s">
        <v>91</v>
      </c>
      <c r="F935" t="s">
        <v>22</v>
      </c>
      <c r="G935">
        <v>19.969883641341546</v>
      </c>
      <c r="H935" s="144">
        <v>2</v>
      </c>
      <c r="I935">
        <v>4.8440000000000003</v>
      </c>
      <c r="J935">
        <v>4.899</v>
      </c>
      <c r="K935">
        <v>5.4999999999999716E-2</v>
      </c>
      <c r="L935">
        <v>9.7430000000000003</v>
      </c>
      <c r="M935">
        <v>73.899209689007492</v>
      </c>
    </row>
    <row r="936" spans="1:13">
      <c r="A936" t="s">
        <v>161</v>
      </c>
      <c r="B936" s="166">
        <v>2017</v>
      </c>
      <c r="C936" s="138">
        <v>43072</v>
      </c>
      <c r="D936" t="s">
        <v>65</v>
      </c>
      <c r="E936" t="s">
        <v>917</v>
      </c>
      <c r="F936" t="s">
        <v>34</v>
      </c>
      <c r="G936">
        <v>26.787132101300479</v>
      </c>
      <c r="H936" s="144">
        <v>3</v>
      </c>
      <c r="I936">
        <v>4.8540000000000001</v>
      </c>
      <c r="J936">
        <v>4.9300000000000006</v>
      </c>
      <c r="K936">
        <v>7.6000000000000512E-2</v>
      </c>
      <c r="L936">
        <v>9.7840000000000007</v>
      </c>
      <c r="M936">
        <v>73.589533932951753</v>
      </c>
    </row>
    <row r="937" spans="1:13">
      <c r="A937" t="s">
        <v>161</v>
      </c>
      <c r="B937" s="166">
        <v>2017</v>
      </c>
      <c r="C937" s="138">
        <v>43072</v>
      </c>
      <c r="D937" t="s">
        <v>65</v>
      </c>
      <c r="E937" t="s">
        <v>111</v>
      </c>
      <c r="F937" t="s">
        <v>112</v>
      </c>
      <c r="G937">
        <v>20.61327857631759</v>
      </c>
      <c r="H937" s="144">
        <v>4</v>
      </c>
      <c r="I937">
        <v>4.8899999999999997</v>
      </c>
      <c r="J937">
        <v>4.9360000000000008</v>
      </c>
      <c r="K937">
        <v>4.6000000000001151E-2</v>
      </c>
      <c r="L937">
        <v>9.8260000000000005</v>
      </c>
      <c r="M937">
        <v>73.274984734378179</v>
      </c>
    </row>
    <row r="938" spans="1:13">
      <c r="A938" t="s">
        <v>161</v>
      </c>
      <c r="B938" s="166">
        <v>2017</v>
      </c>
      <c r="C938" s="138">
        <v>43072</v>
      </c>
      <c r="D938" t="s">
        <v>65</v>
      </c>
      <c r="E938" t="s">
        <v>310</v>
      </c>
      <c r="F938" t="s">
        <v>112</v>
      </c>
      <c r="G938">
        <v>22.179329226557151</v>
      </c>
      <c r="H938" s="144">
        <v>5</v>
      </c>
      <c r="I938">
        <v>4.87</v>
      </c>
      <c r="J938">
        <v>4.9579999999999993</v>
      </c>
      <c r="K938">
        <v>8.799999999999919E-2</v>
      </c>
      <c r="L938">
        <v>9.8279999999999994</v>
      </c>
      <c r="M938">
        <v>73.26007326007327</v>
      </c>
    </row>
    <row r="939" spans="1:13">
      <c r="A939" t="s">
        <v>161</v>
      </c>
      <c r="B939" s="166">
        <v>2017</v>
      </c>
      <c r="C939" s="138">
        <v>43072</v>
      </c>
      <c r="D939" t="s">
        <v>65</v>
      </c>
      <c r="E939" t="s">
        <v>260</v>
      </c>
      <c r="F939" t="s">
        <v>112</v>
      </c>
      <c r="G939">
        <v>25.196440793976727</v>
      </c>
      <c r="H939" s="144">
        <v>6</v>
      </c>
      <c r="I939">
        <v>4.9080000000000004</v>
      </c>
      <c r="J939">
        <v>4.9579999999999993</v>
      </c>
      <c r="K939">
        <v>4.9999999999998934E-2</v>
      </c>
      <c r="L939">
        <v>9.8659999999999997</v>
      </c>
      <c r="M939">
        <v>72.977903912426513</v>
      </c>
    </row>
    <row r="940" spans="1:13">
      <c r="A940" t="s">
        <v>161</v>
      </c>
      <c r="B940" s="166">
        <v>2017</v>
      </c>
      <c r="C940" s="138">
        <v>43072</v>
      </c>
      <c r="D940" t="s">
        <v>65</v>
      </c>
      <c r="E940" t="s">
        <v>182</v>
      </c>
      <c r="F940" t="s">
        <v>32</v>
      </c>
      <c r="G940">
        <v>26.417522245037645</v>
      </c>
      <c r="H940" s="144">
        <v>7</v>
      </c>
      <c r="I940">
        <v>4.891</v>
      </c>
      <c r="J940">
        <v>4.9819999999999993</v>
      </c>
      <c r="K940">
        <v>9.0999999999999304E-2</v>
      </c>
      <c r="L940">
        <v>9.8729999999999993</v>
      </c>
      <c r="M940">
        <v>72.926162260711038</v>
      </c>
    </row>
    <row r="941" spans="1:13">
      <c r="A941" t="s">
        <v>161</v>
      </c>
      <c r="B941" s="166">
        <v>2017</v>
      </c>
      <c r="C941" s="138">
        <v>43072</v>
      </c>
      <c r="D941" t="s">
        <v>65</v>
      </c>
      <c r="E941" t="s">
        <v>193</v>
      </c>
      <c r="F941" t="s">
        <v>28</v>
      </c>
      <c r="G941">
        <v>30.439425051334702</v>
      </c>
      <c r="H941" s="144">
        <v>8</v>
      </c>
      <c r="I941">
        <v>4.9039999999999999</v>
      </c>
      <c r="J941">
        <v>4.9760000000000009</v>
      </c>
      <c r="K941">
        <v>7.2000000000000952E-2</v>
      </c>
      <c r="L941">
        <v>9.8800000000000008</v>
      </c>
      <c r="M941">
        <v>72.874493927125499</v>
      </c>
    </row>
    <row r="942" spans="1:13">
      <c r="A942" t="s">
        <v>161</v>
      </c>
      <c r="B942" s="166">
        <v>2017</v>
      </c>
      <c r="C942" s="138">
        <v>43072</v>
      </c>
      <c r="D942" t="s">
        <v>65</v>
      </c>
      <c r="E942" t="s">
        <v>201</v>
      </c>
      <c r="F942" t="s">
        <v>45</v>
      </c>
      <c r="G942">
        <v>22.373716632443532</v>
      </c>
      <c r="H942" s="144">
        <v>9</v>
      </c>
      <c r="I942">
        <v>4.944</v>
      </c>
      <c r="J942">
        <v>4.9449999999999994</v>
      </c>
      <c r="K942">
        <v>9.9999999999944578E-4</v>
      </c>
      <c r="L942">
        <v>9.8889999999999993</v>
      </c>
      <c r="M942">
        <v>72.808170694711293</v>
      </c>
    </row>
    <row r="943" spans="1:13">
      <c r="A943" t="s">
        <v>161</v>
      </c>
      <c r="B943" s="166">
        <v>2017</v>
      </c>
      <c r="C943" s="138">
        <v>43072</v>
      </c>
      <c r="D943" t="s">
        <v>65</v>
      </c>
      <c r="E943" t="s">
        <v>288</v>
      </c>
      <c r="F943" t="s">
        <v>206</v>
      </c>
      <c r="G943">
        <v>35.304585900068446</v>
      </c>
      <c r="H943" s="144">
        <v>10</v>
      </c>
      <c r="I943">
        <v>4.9160000000000004</v>
      </c>
      <c r="J943">
        <v>4.9939999999999998</v>
      </c>
      <c r="K943">
        <v>7.7999999999999403E-2</v>
      </c>
      <c r="L943">
        <v>9.91</v>
      </c>
      <c r="M943">
        <v>72.653884964682135</v>
      </c>
    </row>
    <row r="944" spans="1:13">
      <c r="A944" t="s">
        <v>161</v>
      </c>
      <c r="B944" s="166">
        <v>2017</v>
      </c>
      <c r="C944" s="138">
        <v>43072</v>
      </c>
      <c r="D944" t="s">
        <v>65</v>
      </c>
      <c r="E944" t="s">
        <v>220</v>
      </c>
      <c r="F944" t="s">
        <v>30</v>
      </c>
      <c r="G944">
        <v>32.818617385352496</v>
      </c>
      <c r="H944" s="144">
        <v>11</v>
      </c>
      <c r="I944">
        <v>4.9429999999999996</v>
      </c>
      <c r="J944">
        <v>5.0180000000000007</v>
      </c>
      <c r="K944">
        <v>7.5000000000001066E-2</v>
      </c>
      <c r="L944">
        <v>9.9610000000000003</v>
      </c>
      <c r="M944">
        <v>72.281899407689991</v>
      </c>
    </row>
    <row r="945" spans="1:13">
      <c r="A945" t="s">
        <v>161</v>
      </c>
      <c r="B945" s="166">
        <v>2017</v>
      </c>
      <c r="C945" s="138">
        <v>43072</v>
      </c>
      <c r="D945" t="s">
        <v>65</v>
      </c>
      <c r="E945" t="s">
        <v>305</v>
      </c>
      <c r="F945" t="s">
        <v>112</v>
      </c>
      <c r="G945">
        <v>25.278576317590691</v>
      </c>
      <c r="H945" s="144">
        <v>12</v>
      </c>
      <c r="I945">
        <v>4.9589999999999996</v>
      </c>
      <c r="J945">
        <v>5.016</v>
      </c>
      <c r="K945">
        <v>5.7000000000000384E-2</v>
      </c>
      <c r="L945">
        <v>9.9749999999999996</v>
      </c>
      <c r="M945">
        <v>72.180451127819552</v>
      </c>
    </row>
    <row r="946" spans="1:13">
      <c r="A946" t="s">
        <v>161</v>
      </c>
      <c r="B946" s="166">
        <v>2017</v>
      </c>
      <c r="C946" s="138">
        <v>43072</v>
      </c>
      <c r="D946" t="s">
        <v>65</v>
      </c>
      <c r="E946" t="s">
        <v>8290</v>
      </c>
      <c r="F946" t="s">
        <v>41</v>
      </c>
      <c r="G946">
        <v>19.121149897330596</v>
      </c>
      <c r="H946" s="144">
        <v>13</v>
      </c>
      <c r="I946">
        <v>4.9630000000000001</v>
      </c>
      <c r="J946">
        <v>5.0590000000000002</v>
      </c>
      <c r="K946">
        <v>9.6000000000000085E-2</v>
      </c>
      <c r="L946">
        <v>10.022</v>
      </c>
      <c r="M946">
        <v>71.841947715026933</v>
      </c>
    </row>
    <row r="947" spans="1:13">
      <c r="A947" t="s">
        <v>161</v>
      </c>
      <c r="B947" s="166">
        <v>2017</v>
      </c>
      <c r="C947" s="138">
        <v>43072</v>
      </c>
      <c r="D947" t="s">
        <v>65</v>
      </c>
      <c r="E947" t="s">
        <v>8309</v>
      </c>
      <c r="F947" t="s">
        <v>34</v>
      </c>
      <c r="G947">
        <v>26.38466803559206</v>
      </c>
      <c r="H947" s="144">
        <v>14</v>
      </c>
      <c r="I947">
        <v>4.9829999999999997</v>
      </c>
      <c r="J947">
        <v>5.0430000000000001</v>
      </c>
      <c r="K947">
        <v>6.0000000000000497E-2</v>
      </c>
      <c r="L947">
        <v>10.026</v>
      </c>
      <c r="M947">
        <v>71.813285457809698</v>
      </c>
    </row>
    <row r="948" spans="1:13">
      <c r="A948" t="s">
        <v>161</v>
      </c>
      <c r="B948" s="166">
        <v>2017</v>
      </c>
      <c r="C948" s="138">
        <v>43072</v>
      </c>
      <c r="D948" t="s">
        <v>65</v>
      </c>
      <c r="E948" t="s">
        <v>8292</v>
      </c>
      <c r="F948" t="s">
        <v>108</v>
      </c>
      <c r="G948">
        <v>24.123203285420946</v>
      </c>
      <c r="H948" s="144">
        <v>15</v>
      </c>
      <c r="I948">
        <v>4.95</v>
      </c>
      <c r="J948">
        <v>5.0840000000000005</v>
      </c>
      <c r="K948">
        <v>0.13400000000000034</v>
      </c>
      <c r="L948">
        <v>10.034000000000001</v>
      </c>
      <c r="M948">
        <v>71.756029499701015</v>
      </c>
    </row>
    <row r="949" spans="1:13">
      <c r="A949" t="s">
        <v>161</v>
      </c>
      <c r="B949" s="166">
        <v>2017</v>
      </c>
      <c r="C949" s="138">
        <v>43072</v>
      </c>
      <c r="D949" t="s">
        <v>65</v>
      </c>
      <c r="E949" t="s">
        <v>25</v>
      </c>
      <c r="F949" t="s">
        <v>26</v>
      </c>
      <c r="G949">
        <v>20.180698151950718</v>
      </c>
      <c r="H949" s="144">
        <v>16</v>
      </c>
      <c r="I949">
        <v>4.9749999999999996</v>
      </c>
      <c r="J949">
        <v>5.0780000000000012</v>
      </c>
      <c r="K949">
        <v>0.10300000000000153</v>
      </c>
      <c r="L949">
        <v>10.053000000000001</v>
      </c>
      <c r="M949">
        <v>71.620411817367938</v>
      </c>
    </row>
    <row r="950" spans="1:13">
      <c r="A950" t="s">
        <v>161</v>
      </c>
      <c r="B950" s="166">
        <v>2017</v>
      </c>
      <c r="C950" s="138">
        <v>43072</v>
      </c>
      <c r="D950" t="s">
        <v>65</v>
      </c>
      <c r="E950" t="s">
        <v>194</v>
      </c>
      <c r="F950" t="s">
        <v>226</v>
      </c>
      <c r="G950">
        <v>28.703627652292951</v>
      </c>
      <c r="H950" s="144">
        <v>17</v>
      </c>
      <c r="I950">
        <v>5.04</v>
      </c>
      <c r="J950">
        <v>5.0439999999999996</v>
      </c>
      <c r="K950">
        <v>3.9999999999995595E-3</v>
      </c>
      <c r="L950">
        <v>10.084</v>
      </c>
      <c r="M950">
        <v>71.400238000793337</v>
      </c>
    </row>
    <row r="951" spans="1:13">
      <c r="A951" t="s">
        <v>161</v>
      </c>
      <c r="B951" s="166">
        <v>2017</v>
      </c>
      <c r="C951" s="138">
        <v>43072</v>
      </c>
      <c r="D951" t="s">
        <v>65</v>
      </c>
      <c r="E951" t="s">
        <v>327</v>
      </c>
      <c r="F951" t="s">
        <v>255</v>
      </c>
      <c r="G951">
        <v>117.92470910335386</v>
      </c>
      <c r="H951" s="144">
        <v>18</v>
      </c>
      <c r="I951">
        <v>5.01</v>
      </c>
      <c r="J951">
        <v>5.0779999999999994</v>
      </c>
      <c r="K951">
        <v>6.7999999999999616E-2</v>
      </c>
      <c r="L951">
        <v>10.087999999999999</v>
      </c>
      <c r="M951">
        <v>71.371927042030137</v>
      </c>
    </row>
    <row r="952" spans="1:13">
      <c r="A952" t="s">
        <v>161</v>
      </c>
      <c r="B952" s="166">
        <v>2017</v>
      </c>
      <c r="C952" s="138">
        <v>43072</v>
      </c>
      <c r="D952" t="s">
        <v>65</v>
      </c>
      <c r="E952" t="s">
        <v>44</v>
      </c>
      <c r="F952" t="s">
        <v>45</v>
      </c>
      <c r="G952">
        <v>21.779603011635867</v>
      </c>
      <c r="H952" s="144">
        <v>19</v>
      </c>
      <c r="I952">
        <v>5.016</v>
      </c>
      <c r="J952">
        <v>5.0830000000000002</v>
      </c>
      <c r="K952">
        <v>6.7000000000000171E-2</v>
      </c>
      <c r="L952">
        <v>10.099</v>
      </c>
      <c r="M952">
        <v>71.294187543321115</v>
      </c>
    </row>
    <row r="953" spans="1:13">
      <c r="A953" t="s">
        <v>161</v>
      </c>
      <c r="B953" s="166">
        <v>2017</v>
      </c>
      <c r="C953" s="138">
        <v>43072</v>
      </c>
      <c r="D953" t="s">
        <v>65</v>
      </c>
      <c r="E953" t="s">
        <v>312</v>
      </c>
      <c r="F953" t="s">
        <v>41</v>
      </c>
      <c r="G953">
        <v>23.707049965776864</v>
      </c>
      <c r="H953" s="144">
        <v>20</v>
      </c>
      <c r="I953">
        <v>5.0439999999999996</v>
      </c>
      <c r="J953">
        <v>5.0740000000000007</v>
      </c>
      <c r="K953">
        <v>3.0000000000001137E-2</v>
      </c>
      <c r="L953">
        <v>10.118</v>
      </c>
      <c r="M953">
        <v>71.160308361336234</v>
      </c>
    </row>
    <row r="954" spans="1:13">
      <c r="A954" t="s">
        <v>161</v>
      </c>
      <c r="B954" s="166">
        <v>2017</v>
      </c>
      <c r="C954" s="138">
        <v>43072</v>
      </c>
      <c r="D954" t="s">
        <v>65</v>
      </c>
      <c r="E954" t="s">
        <v>8291</v>
      </c>
      <c r="F954" t="s">
        <v>36</v>
      </c>
      <c r="G954">
        <v>27.548254620123203</v>
      </c>
      <c r="H954" s="144">
        <v>21</v>
      </c>
      <c r="I954">
        <v>5.0549999999999997</v>
      </c>
      <c r="J954">
        <v>5.1319999999999997</v>
      </c>
      <c r="K954">
        <v>7.6999999999999957E-2</v>
      </c>
      <c r="L954">
        <v>10.186999999999999</v>
      </c>
      <c r="M954">
        <v>70.678315500147249</v>
      </c>
    </row>
    <row r="955" spans="1:13">
      <c r="A955" t="s">
        <v>161</v>
      </c>
      <c r="B955" s="166">
        <v>2017</v>
      </c>
      <c r="C955" s="138">
        <v>43072</v>
      </c>
      <c r="D955" t="s">
        <v>65</v>
      </c>
      <c r="E955" t="s">
        <v>8293</v>
      </c>
      <c r="F955" t="s">
        <v>94</v>
      </c>
      <c r="G955">
        <v>22.918548939082822</v>
      </c>
      <c r="H955" s="144">
        <v>22</v>
      </c>
      <c r="I955">
        <v>5.048</v>
      </c>
      <c r="J955">
        <v>5.1419999999999995</v>
      </c>
      <c r="K955">
        <v>9.3999999999999417E-2</v>
      </c>
      <c r="L955">
        <v>10.19</v>
      </c>
      <c r="M955">
        <v>70.657507360157027</v>
      </c>
    </row>
    <row r="956" spans="1:13">
      <c r="A956" t="s">
        <v>161</v>
      </c>
      <c r="B956" s="166">
        <v>2017</v>
      </c>
      <c r="C956" s="138">
        <v>43072</v>
      </c>
      <c r="D956" t="s">
        <v>65</v>
      </c>
      <c r="E956" t="s">
        <v>95</v>
      </c>
      <c r="F956" t="s">
        <v>26</v>
      </c>
      <c r="G956">
        <v>18.866529774127311</v>
      </c>
      <c r="H956" s="144">
        <v>23</v>
      </c>
      <c r="I956">
        <v>5.0960000000000001</v>
      </c>
      <c r="J956">
        <v>5.1020000000000003</v>
      </c>
      <c r="K956">
        <v>6.0000000000002274E-3</v>
      </c>
      <c r="L956">
        <v>10.198</v>
      </c>
      <c r="M956">
        <v>70.602078838988035</v>
      </c>
    </row>
    <row r="957" spans="1:13">
      <c r="A957" t="s">
        <v>161</v>
      </c>
      <c r="B957" s="166">
        <v>2017</v>
      </c>
      <c r="C957" s="138">
        <v>43072</v>
      </c>
      <c r="D957" t="s">
        <v>65</v>
      </c>
      <c r="E957" t="s">
        <v>58</v>
      </c>
      <c r="F957" t="s">
        <v>36</v>
      </c>
      <c r="G957">
        <v>24.041067761806982</v>
      </c>
      <c r="H957" s="144">
        <v>24</v>
      </c>
      <c r="I957">
        <v>5.0540000000000003</v>
      </c>
      <c r="J957">
        <v>5.1479999999999997</v>
      </c>
      <c r="K957">
        <v>9.3999999999999417E-2</v>
      </c>
      <c r="L957">
        <v>10.202</v>
      </c>
      <c r="M957">
        <v>70.57439717702411</v>
      </c>
    </row>
    <row r="958" spans="1:13">
      <c r="A958" t="s">
        <v>161</v>
      </c>
      <c r="B958" s="166">
        <v>2017</v>
      </c>
      <c r="C958" s="138">
        <v>43072</v>
      </c>
      <c r="D958" t="s">
        <v>65</v>
      </c>
      <c r="E958" t="s">
        <v>233</v>
      </c>
      <c r="F958" t="s">
        <v>24</v>
      </c>
      <c r="G958">
        <v>27.958932238193018</v>
      </c>
      <c r="H958" s="144">
        <v>25</v>
      </c>
      <c r="I958">
        <v>5.2549999999999999</v>
      </c>
      <c r="J958">
        <v>5.3159999999999998</v>
      </c>
      <c r="K958">
        <v>6.0999999999999943E-2</v>
      </c>
      <c r="L958">
        <v>10.571</v>
      </c>
      <c r="M958">
        <v>68.110869359568639</v>
      </c>
    </row>
    <row r="959" spans="1:13">
      <c r="A959" t="s">
        <v>161</v>
      </c>
      <c r="B959" s="166">
        <v>2017</v>
      </c>
      <c r="C959" s="138">
        <v>43072</v>
      </c>
      <c r="D959" t="s">
        <v>65</v>
      </c>
      <c r="E959" t="s">
        <v>320</v>
      </c>
      <c r="F959" t="s">
        <v>909</v>
      </c>
      <c r="G959">
        <v>117.92470910335386</v>
      </c>
      <c r="H959" s="144">
        <v>26</v>
      </c>
      <c r="I959">
        <v>5.274</v>
      </c>
      <c r="J959">
        <v>5.4470000000000001</v>
      </c>
      <c r="K959">
        <v>0.17300000000000004</v>
      </c>
      <c r="L959">
        <v>10.721</v>
      </c>
      <c r="M959">
        <v>67.157914373659167</v>
      </c>
    </row>
    <row r="960" spans="1:13">
      <c r="A960" t="s">
        <v>321</v>
      </c>
      <c r="B960" s="166">
        <v>2017</v>
      </c>
      <c r="C960" s="138">
        <v>43050</v>
      </c>
      <c r="D960" t="s">
        <v>65</v>
      </c>
      <c r="E960" t="s">
        <v>91</v>
      </c>
      <c r="F960" t="s">
        <v>22</v>
      </c>
      <c r="G960">
        <v>19.909650924024639</v>
      </c>
      <c r="H960" s="144">
        <v>1</v>
      </c>
      <c r="I960">
        <v>4.7930000000000001</v>
      </c>
      <c r="J960">
        <v>4.8530000000000006</v>
      </c>
      <c r="K960">
        <v>6.0000000000000497E-2</v>
      </c>
      <c r="L960">
        <v>9.6460000000000008</v>
      </c>
      <c r="M960">
        <v>74.642338793282178</v>
      </c>
    </row>
    <row r="961" spans="1:13">
      <c r="A961" t="s">
        <v>321</v>
      </c>
      <c r="B961" s="166">
        <v>2017</v>
      </c>
      <c r="C961" s="138">
        <v>43050</v>
      </c>
      <c r="D961" t="s">
        <v>65</v>
      </c>
      <c r="E961" t="s">
        <v>8287</v>
      </c>
      <c r="F961" t="s">
        <v>26</v>
      </c>
      <c r="G961">
        <v>20.566735112936346</v>
      </c>
      <c r="H961" s="144">
        <v>2</v>
      </c>
      <c r="I961">
        <v>4.8109999999999999</v>
      </c>
      <c r="J961">
        <v>4.8379999999999992</v>
      </c>
      <c r="K961">
        <v>2.6999999999999247E-2</v>
      </c>
      <c r="L961">
        <v>9.6489999999999991</v>
      </c>
      <c r="M961">
        <v>74.619131516219298</v>
      </c>
    </row>
    <row r="962" spans="1:13">
      <c r="A962" t="s">
        <v>321</v>
      </c>
      <c r="B962" s="166">
        <v>2017</v>
      </c>
      <c r="C962" s="138">
        <v>43050</v>
      </c>
      <c r="D962" t="s">
        <v>65</v>
      </c>
      <c r="E962" t="s">
        <v>105</v>
      </c>
      <c r="F962" t="s">
        <v>101</v>
      </c>
      <c r="G962">
        <v>25.215605749486652</v>
      </c>
      <c r="H962" s="144">
        <v>3</v>
      </c>
      <c r="I962">
        <v>4.8070000000000004</v>
      </c>
      <c r="J962">
        <v>4.8669999999999991</v>
      </c>
      <c r="K962">
        <v>5.9999999999998721E-2</v>
      </c>
      <c r="L962">
        <v>9.6739999999999995</v>
      </c>
      <c r="M962">
        <v>74.426297291709744</v>
      </c>
    </row>
    <row r="963" spans="1:13">
      <c r="A963" t="s">
        <v>321</v>
      </c>
      <c r="B963" s="166">
        <v>2017</v>
      </c>
      <c r="C963" s="138">
        <v>43050</v>
      </c>
      <c r="D963" t="s">
        <v>65</v>
      </c>
      <c r="E963" t="s">
        <v>21</v>
      </c>
      <c r="F963" t="s">
        <v>22</v>
      </c>
      <c r="G963">
        <v>24.657084188911703</v>
      </c>
      <c r="H963" s="144">
        <v>4</v>
      </c>
      <c r="I963">
        <v>4.8090000000000002</v>
      </c>
      <c r="J963">
        <v>4.871999999999999</v>
      </c>
      <c r="K963">
        <v>6.2999999999998835E-2</v>
      </c>
      <c r="L963">
        <v>9.6809999999999992</v>
      </c>
      <c r="M963">
        <v>74.372482181592815</v>
      </c>
    </row>
    <row r="964" spans="1:13">
      <c r="A964" t="s">
        <v>321</v>
      </c>
      <c r="B964" s="166">
        <v>2017</v>
      </c>
      <c r="C964" s="138">
        <v>43050</v>
      </c>
      <c r="D964" t="s">
        <v>65</v>
      </c>
      <c r="E964" t="s">
        <v>219</v>
      </c>
      <c r="F964" t="s">
        <v>34</v>
      </c>
      <c r="G964">
        <v>28.336755646817249</v>
      </c>
      <c r="H964" s="144">
        <v>5</v>
      </c>
      <c r="I964">
        <v>4.8380000000000001</v>
      </c>
      <c r="J964">
        <v>4.88</v>
      </c>
      <c r="K964">
        <v>4.1999999999999815E-2</v>
      </c>
      <c r="L964">
        <v>9.718</v>
      </c>
      <c r="M964">
        <v>74.089318789874454</v>
      </c>
    </row>
    <row r="965" spans="1:13">
      <c r="A965" t="s">
        <v>321</v>
      </c>
      <c r="B965" s="166">
        <v>2017</v>
      </c>
      <c r="C965" s="138">
        <v>43050</v>
      </c>
      <c r="D965" t="s">
        <v>65</v>
      </c>
      <c r="E965" t="s">
        <v>917</v>
      </c>
      <c r="F965" t="s">
        <v>34</v>
      </c>
      <c r="G965">
        <v>26.726899383983572</v>
      </c>
      <c r="H965" s="144">
        <v>6</v>
      </c>
      <c r="I965">
        <v>4.8319999999999999</v>
      </c>
      <c r="J965">
        <v>4.9020000000000001</v>
      </c>
      <c r="K965">
        <v>7.0000000000000284E-2</v>
      </c>
      <c r="L965">
        <v>9.734</v>
      </c>
      <c r="M965">
        <v>73.96753647010479</v>
      </c>
    </row>
    <row r="966" spans="1:13">
      <c r="A966" t="s">
        <v>321</v>
      </c>
      <c r="B966" s="166">
        <v>2017</v>
      </c>
      <c r="C966" s="138">
        <v>43050</v>
      </c>
      <c r="D966" t="s">
        <v>65</v>
      </c>
      <c r="E966" t="s">
        <v>212</v>
      </c>
      <c r="F966" t="s">
        <v>41</v>
      </c>
      <c r="G966">
        <v>26.458590006844627</v>
      </c>
      <c r="H966" s="144">
        <v>7</v>
      </c>
      <c r="I966">
        <v>4.8179999999999996</v>
      </c>
      <c r="J966">
        <v>4.9250000000000007</v>
      </c>
      <c r="K966">
        <v>0.10700000000000109</v>
      </c>
      <c r="L966">
        <v>9.7430000000000003</v>
      </c>
      <c r="M966">
        <v>73.899209689007492</v>
      </c>
    </row>
    <row r="967" spans="1:13">
      <c r="A967" t="s">
        <v>321</v>
      </c>
      <c r="B967" s="166">
        <v>2017</v>
      </c>
      <c r="C967" s="138">
        <v>43050</v>
      </c>
      <c r="D967" t="s">
        <v>65</v>
      </c>
      <c r="E967" t="s">
        <v>260</v>
      </c>
      <c r="F967" t="s">
        <v>112</v>
      </c>
      <c r="G967">
        <v>25.136208076659823</v>
      </c>
      <c r="H967" s="144">
        <v>8</v>
      </c>
      <c r="I967">
        <v>4.8360000000000003</v>
      </c>
      <c r="J967">
        <v>4.9209999999999994</v>
      </c>
      <c r="K967">
        <v>8.4999999999999076E-2</v>
      </c>
      <c r="L967">
        <v>9.7569999999999997</v>
      </c>
      <c r="M967">
        <v>73.793174131392846</v>
      </c>
    </row>
    <row r="968" spans="1:13">
      <c r="A968" t="s">
        <v>321</v>
      </c>
      <c r="B968" s="166">
        <v>2017</v>
      </c>
      <c r="C968" s="138">
        <v>43050</v>
      </c>
      <c r="D968" t="s">
        <v>65</v>
      </c>
      <c r="E968" t="s">
        <v>142</v>
      </c>
      <c r="F968" t="s">
        <v>94</v>
      </c>
      <c r="G968">
        <v>22.603696098562629</v>
      </c>
      <c r="H968" s="144">
        <v>9</v>
      </c>
      <c r="I968">
        <v>4.8099999999999996</v>
      </c>
      <c r="J968">
        <v>4.9620000000000006</v>
      </c>
      <c r="K968">
        <v>0.15200000000000102</v>
      </c>
      <c r="L968">
        <v>9.7720000000000002</v>
      </c>
      <c r="M968">
        <v>73.679901760130988</v>
      </c>
    </row>
    <row r="969" spans="1:13">
      <c r="A969" t="s">
        <v>321</v>
      </c>
      <c r="B969" s="166">
        <v>2017</v>
      </c>
      <c r="C969" s="138">
        <v>43050</v>
      </c>
      <c r="D969" t="s">
        <v>65</v>
      </c>
      <c r="E969" t="s">
        <v>201</v>
      </c>
      <c r="F969" t="s">
        <v>45</v>
      </c>
      <c r="G969">
        <v>22.313483915126625</v>
      </c>
      <c r="H969" s="144">
        <v>10</v>
      </c>
      <c r="I969">
        <v>4.867</v>
      </c>
      <c r="J969">
        <v>4.9200000000000008</v>
      </c>
      <c r="K969">
        <v>5.3000000000000824E-2</v>
      </c>
      <c r="L969">
        <v>9.7870000000000008</v>
      </c>
      <c r="M969">
        <v>73.566976601614385</v>
      </c>
    </row>
    <row r="970" spans="1:13">
      <c r="A970" t="s">
        <v>321</v>
      </c>
      <c r="B970" s="166">
        <v>2017</v>
      </c>
      <c r="C970" s="138">
        <v>43050</v>
      </c>
      <c r="D970" t="s">
        <v>65</v>
      </c>
      <c r="E970" t="s">
        <v>288</v>
      </c>
      <c r="F970" t="s">
        <v>206</v>
      </c>
      <c r="G970">
        <v>35.244353182751539</v>
      </c>
      <c r="H970" s="144">
        <v>11</v>
      </c>
      <c r="I970">
        <v>4.8659999999999997</v>
      </c>
      <c r="J970">
        <v>4.9250000000000007</v>
      </c>
      <c r="K970">
        <v>5.9000000000001052E-2</v>
      </c>
      <c r="L970">
        <v>9.7910000000000004</v>
      </c>
      <c r="M970">
        <v>73.53692166275151</v>
      </c>
    </row>
    <row r="971" spans="1:13">
      <c r="A971" t="s">
        <v>321</v>
      </c>
      <c r="B971" s="166">
        <v>2017</v>
      </c>
      <c r="C971" s="138">
        <v>43050</v>
      </c>
      <c r="D971" t="s">
        <v>65</v>
      </c>
      <c r="E971" t="s">
        <v>8300</v>
      </c>
      <c r="F971" t="s">
        <v>22</v>
      </c>
      <c r="G971">
        <v>24.911704312114988</v>
      </c>
      <c r="H971" s="144">
        <v>12</v>
      </c>
      <c r="I971">
        <v>4.8789999999999996</v>
      </c>
      <c r="J971">
        <v>4.9480000000000004</v>
      </c>
      <c r="K971">
        <v>6.9000000000000838E-2</v>
      </c>
      <c r="L971">
        <v>9.827</v>
      </c>
      <c r="M971">
        <v>73.267528238526509</v>
      </c>
    </row>
    <row r="972" spans="1:13">
      <c r="A972" t="s">
        <v>321</v>
      </c>
      <c r="B972" s="166">
        <v>2017</v>
      </c>
      <c r="C972" s="138">
        <v>43050</v>
      </c>
      <c r="D972" t="s">
        <v>65</v>
      </c>
      <c r="E972" t="s">
        <v>111</v>
      </c>
      <c r="F972" t="s">
        <v>112</v>
      </c>
      <c r="G972">
        <v>20.553045859000683</v>
      </c>
      <c r="H972" s="144">
        <v>13</v>
      </c>
      <c r="I972">
        <v>4.8879999999999999</v>
      </c>
      <c r="J972">
        <v>4.9600000000000009</v>
      </c>
      <c r="K972">
        <v>7.2000000000000952E-2</v>
      </c>
      <c r="L972">
        <v>9.8480000000000008</v>
      </c>
      <c r="M972">
        <v>73.111291632818848</v>
      </c>
    </row>
    <row r="973" spans="1:13">
      <c r="A973" t="s">
        <v>321</v>
      </c>
      <c r="B973" s="166">
        <v>2017</v>
      </c>
      <c r="C973" s="138">
        <v>43050</v>
      </c>
      <c r="D973" t="s">
        <v>65</v>
      </c>
      <c r="E973" t="s">
        <v>238</v>
      </c>
      <c r="F973" t="s">
        <v>197</v>
      </c>
      <c r="G973">
        <v>30.132785763175907</v>
      </c>
      <c r="H973" s="144">
        <v>14</v>
      </c>
      <c r="I973">
        <v>4.867</v>
      </c>
      <c r="J973">
        <v>5.0019999999999998</v>
      </c>
      <c r="K973">
        <v>0.13499999999999979</v>
      </c>
      <c r="L973">
        <v>9.8689999999999998</v>
      </c>
      <c r="M973">
        <v>72.955719931097377</v>
      </c>
    </row>
    <row r="974" spans="1:13">
      <c r="A974" t="s">
        <v>321</v>
      </c>
      <c r="B974" s="166">
        <v>2017</v>
      </c>
      <c r="C974" s="138">
        <v>43050</v>
      </c>
      <c r="D974" t="s">
        <v>65</v>
      </c>
      <c r="E974" t="s">
        <v>305</v>
      </c>
      <c r="F974" t="s">
        <v>112</v>
      </c>
      <c r="G974">
        <v>25.218343600273784</v>
      </c>
      <c r="H974" s="144">
        <v>15</v>
      </c>
      <c r="I974">
        <v>4.9249999999999998</v>
      </c>
      <c r="J974">
        <v>4.9810000000000008</v>
      </c>
      <c r="K974">
        <v>5.6000000000000938E-2</v>
      </c>
      <c r="L974">
        <v>9.9060000000000006</v>
      </c>
      <c r="M974">
        <v>72.683222289521495</v>
      </c>
    </row>
    <row r="975" spans="1:13">
      <c r="A975" t="s">
        <v>321</v>
      </c>
      <c r="B975" s="166">
        <v>2017</v>
      </c>
      <c r="C975" s="138">
        <v>43050</v>
      </c>
      <c r="D975" t="s">
        <v>65</v>
      </c>
      <c r="E975" t="s">
        <v>193</v>
      </c>
      <c r="F975" t="s">
        <v>28</v>
      </c>
      <c r="G975">
        <v>30.379192334017795</v>
      </c>
      <c r="H975" s="144">
        <v>16</v>
      </c>
      <c r="I975">
        <v>4.9290000000000003</v>
      </c>
      <c r="J975">
        <v>4.9870000000000001</v>
      </c>
      <c r="K975">
        <v>5.7999999999999829E-2</v>
      </c>
      <c r="L975">
        <v>9.9160000000000004</v>
      </c>
      <c r="M975">
        <v>72.609923356192013</v>
      </c>
    </row>
    <row r="976" spans="1:13">
      <c r="A976" t="s">
        <v>321</v>
      </c>
      <c r="B976" s="166">
        <v>2017</v>
      </c>
      <c r="C976" s="138">
        <v>43050</v>
      </c>
      <c r="D976" t="s">
        <v>65</v>
      </c>
      <c r="E976" t="s">
        <v>302</v>
      </c>
      <c r="F976" t="s">
        <v>112</v>
      </c>
      <c r="G976">
        <v>25.248459958932237</v>
      </c>
      <c r="H976" s="144">
        <v>17</v>
      </c>
      <c r="I976">
        <v>4.9470000000000001</v>
      </c>
      <c r="J976">
        <v>4.992</v>
      </c>
      <c r="K976">
        <v>4.4999999999999929E-2</v>
      </c>
      <c r="L976">
        <v>9.9390000000000001</v>
      </c>
      <c r="M976">
        <v>72.441895562933894</v>
      </c>
    </row>
    <row r="977" spans="1:13">
      <c r="A977" t="s">
        <v>321</v>
      </c>
      <c r="B977" s="166">
        <v>2017</v>
      </c>
      <c r="C977" s="138">
        <v>43050</v>
      </c>
      <c r="D977" t="s">
        <v>65</v>
      </c>
      <c r="E977" t="s">
        <v>312</v>
      </c>
      <c r="F977" t="s">
        <v>41</v>
      </c>
      <c r="G977">
        <v>23.646817248459961</v>
      </c>
      <c r="H977" s="144">
        <v>18</v>
      </c>
      <c r="I977">
        <v>4.9630000000000001</v>
      </c>
      <c r="J977">
        <v>5.0019999999999998</v>
      </c>
      <c r="K977">
        <v>3.8999999999999702E-2</v>
      </c>
      <c r="L977">
        <v>9.9649999999999999</v>
      </c>
      <c r="M977">
        <v>72.252885097842452</v>
      </c>
    </row>
    <row r="978" spans="1:13">
      <c r="A978" t="s">
        <v>321</v>
      </c>
      <c r="B978" s="166">
        <v>2017</v>
      </c>
      <c r="C978" s="138">
        <v>43050</v>
      </c>
      <c r="D978" t="s">
        <v>65</v>
      </c>
      <c r="E978" t="s">
        <v>353</v>
      </c>
      <c r="F978" t="s">
        <v>1004</v>
      </c>
      <c r="G978">
        <v>26.140999315537304</v>
      </c>
      <c r="H978" s="144">
        <v>19</v>
      </c>
      <c r="I978">
        <v>4.9329999999999998</v>
      </c>
      <c r="J978">
        <v>5.0600000000000005</v>
      </c>
      <c r="K978">
        <v>0.12700000000000067</v>
      </c>
      <c r="L978">
        <v>9.9930000000000003</v>
      </c>
      <c r="M978">
        <v>72.050435304713304</v>
      </c>
    </row>
    <row r="979" spans="1:13">
      <c r="A979" t="s">
        <v>321</v>
      </c>
      <c r="B979" s="166">
        <v>2017</v>
      </c>
      <c r="C979" s="138">
        <v>43050</v>
      </c>
      <c r="D979" t="s">
        <v>65</v>
      </c>
      <c r="E979" t="s">
        <v>8310</v>
      </c>
      <c r="F979" t="s">
        <v>28</v>
      </c>
      <c r="G979">
        <v>29.273100616016428</v>
      </c>
      <c r="H979" s="144">
        <v>20</v>
      </c>
      <c r="I979">
        <v>4.9290000000000003</v>
      </c>
      <c r="J979">
        <v>5.0679999999999996</v>
      </c>
      <c r="K979">
        <v>0.13899999999999935</v>
      </c>
      <c r="L979">
        <v>9.9969999999999999</v>
      </c>
      <c r="M979">
        <v>72.021606481944588</v>
      </c>
    </row>
    <row r="980" spans="1:13">
      <c r="A980" t="s">
        <v>321</v>
      </c>
      <c r="B980" s="166">
        <v>2017</v>
      </c>
      <c r="C980" s="138">
        <v>43050</v>
      </c>
      <c r="D980" t="s">
        <v>65</v>
      </c>
      <c r="E980" t="s">
        <v>218</v>
      </c>
      <c r="F980" t="s">
        <v>22</v>
      </c>
      <c r="G980">
        <v>34.223134839151264</v>
      </c>
      <c r="H980" s="144">
        <v>21</v>
      </c>
      <c r="I980">
        <v>5.0030000000000001</v>
      </c>
      <c r="J980">
        <v>5.016</v>
      </c>
      <c r="K980">
        <v>1.2999999999999901E-2</v>
      </c>
      <c r="L980">
        <v>10.019</v>
      </c>
      <c r="M980">
        <v>71.863459427088529</v>
      </c>
    </row>
    <row r="981" spans="1:13">
      <c r="A981" t="s">
        <v>321</v>
      </c>
      <c r="B981" s="166">
        <v>2017</v>
      </c>
      <c r="C981" s="138">
        <v>43050</v>
      </c>
      <c r="D981" t="s">
        <v>65</v>
      </c>
      <c r="E981" t="s">
        <v>8291</v>
      </c>
      <c r="F981" t="s">
        <v>36</v>
      </c>
      <c r="G981">
        <v>27.488021902806295</v>
      </c>
      <c r="H981" s="144">
        <v>22</v>
      </c>
      <c r="I981">
        <v>4.9829999999999997</v>
      </c>
      <c r="J981">
        <v>5.0460000000000003</v>
      </c>
      <c r="K981">
        <v>6.3000000000000611E-2</v>
      </c>
      <c r="L981">
        <v>10.029</v>
      </c>
      <c r="M981">
        <v>71.791803769069702</v>
      </c>
    </row>
    <row r="982" spans="1:13">
      <c r="A982" t="s">
        <v>321</v>
      </c>
      <c r="B982" s="166">
        <v>2017</v>
      </c>
      <c r="C982" s="138">
        <v>43050</v>
      </c>
      <c r="D982" t="s">
        <v>65</v>
      </c>
      <c r="E982" t="s">
        <v>340</v>
      </c>
      <c r="F982" t="s">
        <v>45</v>
      </c>
      <c r="G982">
        <v>35.942505133470227</v>
      </c>
      <c r="H982" s="144">
        <v>23</v>
      </c>
      <c r="I982">
        <v>4.9749999999999996</v>
      </c>
      <c r="J982">
        <v>5.0590000000000011</v>
      </c>
      <c r="K982">
        <v>8.4000000000001407E-2</v>
      </c>
      <c r="L982">
        <v>10.034000000000001</v>
      </c>
      <c r="M982">
        <v>71.756029499701015</v>
      </c>
    </row>
    <row r="983" spans="1:13">
      <c r="A983" t="s">
        <v>321</v>
      </c>
      <c r="B983" s="166">
        <v>2017</v>
      </c>
      <c r="C983" s="138">
        <v>43050</v>
      </c>
      <c r="D983" t="s">
        <v>65</v>
      </c>
      <c r="E983" t="s">
        <v>194</v>
      </c>
      <c r="F983" t="s">
        <v>226</v>
      </c>
      <c r="G983">
        <v>28.643394934976044</v>
      </c>
      <c r="H983" s="144">
        <v>24</v>
      </c>
      <c r="I983">
        <v>5.008</v>
      </c>
      <c r="J983">
        <v>5.03</v>
      </c>
      <c r="K983">
        <v>2.2000000000000242E-2</v>
      </c>
      <c r="L983">
        <v>10.038</v>
      </c>
      <c r="M983">
        <v>71.727435744172141</v>
      </c>
    </row>
    <row r="984" spans="1:13">
      <c r="A984" t="s">
        <v>321</v>
      </c>
      <c r="B984" s="166">
        <v>2017</v>
      </c>
      <c r="C984" s="138">
        <v>43050</v>
      </c>
      <c r="D984" t="s">
        <v>65</v>
      </c>
      <c r="E984" t="s">
        <v>25</v>
      </c>
      <c r="F984" t="s">
        <v>26</v>
      </c>
      <c r="G984">
        <v>20.120465434633811</v>
      </c>
      <c r="H984" s="144">
        <v>25</v>
      </c>
      <c r="I984">
        <v>4.9969999999999999</v>
      </c>
      <c r="J984">
        <v>5.0429999999999993</v>
      </c>
      <c r="K984">
        <v>4.5999999999999375E-2</v>
      </c>
      <c r="L984">
        <v>10.039999999999999</v>
      </c>
      <c r="M984">
        <v>71.713147410358573</v>
      </c>
    </row>
    <row r="985" spans="1:13">
      <c r="A985" t="s">
        <v>321</v>
      </c>
      <c r="B985" s="166">
        <v>2017</v>
      </c>
      <c r="C985" s="138">
        <v>43050</v>
      </c>
      <c r="D985" t="s">
        <v>65</v>
      </c>
      <c r="E985" t="s">
        <v>792</v>
      </c>
      <c r="F985" t="s">
        <v>197</v>
      </c>
      <c r="G985">
        <v>23.685147159479808</v>
      </c>
      <c r="H985" s="144">
        <v>26</v>
      </c>
      <c r="I985">
        <v>5.0049999999999999</v>
      </c>
      <c r="J985">
        <v>5.0789999999999997</v>
      </c>
      <c r="K985">
        <v>7.3999999999999844E-2</v>
      </c>
      <c r="L985">
        <v>10.084</v>
      </c>
      <c r="M985">
        <v>71.400238000793337</v>
      </c>
    </row>
    <row r="986" spans="1:13">
      <c r="A986" t="s">
        <v>321</v>
      </c>
      <c r="B986" s="166">
        <v>2017</v>
      </c>
      <c r="C986" s="138">
        <v>43050</v>
      </c>
      <c r="D986" t="s">
        <v>65</v>
      </c>
      <c r="E986" t="s">
        <v>8302</v>
      </c>
      <c r="F986" t="s">
        <v>36</v>
      </c>
      <c r="G986">
        <v>23.980835044490075</v>
      </c>
      <c r="H986" s="144">
        <v>27</v>
      </c>
      <c r="I986">
        <v>5.01</v>
      </c>
      <c r="J986">
        <v>5.1099999999999994</v>
      </c>
      <c r="K986">
        <v>9.9999999999999645E-2</v>
      </c>
      <c r="L986">
        <v>10.119999999999999</v>
      </c>
      <c r="M986">
        <v>71.146245059288546</v>
      </c>
    </row>
    <row r="987" spans="1:13">
      <c r="A987" t="s">
        <v>321</v>
      </c>
      <c r="B987" s="166">
        <v>2017</v>
      </c>
      <c r="C987" s="138">
        <v>43050</v>
      </c>
      <c r="D987" t="s">
        <v>65</v>
      </c>
      <c r="E987" t="s">
        <v>292</v>
      </c>
      <c r="F987" t="s">
        <v>24</v>
      </c>
      <c r="G987">
        <v>28.911704312114988</v>
      </c>
      <c r="H987" s="144">
        <v>28</v>
      </c>
      <c r="I987">
        <v>5.0490000000000004</v>
      </c>
      <c r="J987">
        <v>5.0729999999999995</v>
      </c>
      <c r="K987">
        <v>2.3999999999999133E-2</v>
      </c>
      <c r="L987">
        <v>10.122</v>
      </c>
      <c r="M987">
        <v>71.132187314759932</v>
      </c>
    </row>
    <row r="988" spans="1:13">
      <c r="A988" t="s">
        <v>321</v>
      </c>
      <c r="B988" s="166">
        <v>2017</v>
      </c>
      <c r="C988" s="138">
        <v>43050</v>
      </c>
      <c r="D988" t="s">
        <v>65</v>
      </c>
      <c r="E988" t="s">
        <v>156</v>
      </c>
      <c r="F988" t="s">
        <v>141</v>
      </c>
      <c r="G988">
        <v>27.668720054757017</v>
      </c>
      <c r="H988" s="144">
        <v>29</v>
      </c>
      <c r="I988">
        <v>5.085</v>
      </c>
      <c r="J988">
        <v>5.1480000000000006</v>
      </c>
      <c r="K988">
        <v>6.3000000000000611E-2</v>
      </c>
      <c r="L988">
        <v>10.233000000000001</v>
      </c>
      <c r="M988">
        <v>70.360598065083551</v>
      </c>
    </row>
    <row r="989" spans="1:13">
      <c r="A989" t="s">
        <v>321</v>
      </c>
      <c r="B989" s="166">
        <v>2017</v>
      </c>
      <c r="C989" s="138">
        <v>43050</v>
      </c>
      <c r="D989" t="s">
        <v>65</v>
      </c>
      <c r="E989" t="s">
        <v>195</v>
      </c>
      <c r="F989" t="s">
        <v>51</v>
      </c>
      <c r="G989">
        <v>29.850787132101299</v>
      </c>
      <c r="H989" s="144">
        <v>30</v>
      </c>
      <c r="I989">
        <v>5.0259999999999998</v>
      </c>
      <c r="J989">
        <v>5.2170000000000005</v>
      </c>
      <c r="K989">
        <v>0.19100000000000072</v>
      </c>
      <c r="L989">
        <v>10.243</v>
      </c>
      <c r="M989">
        <v>70.291906667968362</v>
      </c>
    </row>
    <row r="990" spans="1:13">
      <c r="A990" t="s">
        <v>321</v>
      </c>
      <c r="B990" s="166">
        <v>2017</v>
      </c>
      <c r="C990" s="138">
        <v>43050</v>
      </c>
      <c r="D990" t="s">
        <v>65</v>
      </c>
      <c r="E990" t="s">
        <v>92</v>
      </c>
      <c r="F990" t="s">
        <v>909</v>
      </c>
      <c r="G990">
        <v>21.960301163586585</v>
      </c>
      <c r="H990" s="144">
        <v>31</v>
      </c>
      <c r="I990">
        <v>5.0599999999999996</v>
      </c>
      <c r="J990">
        <v>5.2600000000000007</v>
      </c>
      <c r="K990">
        <v>0.20000000000000107</v>
      </c>
      <c r="L990">
        <v>10.32</v>
      </c>
      <c r="M990">
        <v>69.767441860465112</v>
      </c>
    </row>
    <row r="991" spans="1:13">
      <c r="A991" t="s">
        <v>321</v>
      </c>
      <c r="B991" s="166">
        <v>2017</v>
      </c>
      <c r="C991" s="138">
        <v>43050</v>
      </c>
      <c r="D991" t="s">
        <v>65</v>
      </c>
      <c r="E991" t="s">
        <v>318</v>
      </c>
      <c r="F991" t="s">
        <v>1212</v>
      </c>
      <c r="G991">
        <v>24.180698151950718</v>
      </c>
      <c r="H991" s="144">
        <v>32</v>
      </c>
      <c r="I991">
        <v>5.1130000000000004</v>
      </c>
      <c r="J991">
        <v>5.262999999999999</v>
      </c>
      <c r="K991">
        <v>0.14999999999999858</v>
      </c>
      <c r="L991">
        <v>10.375999999999999</v>
      </c>
      <c r="M991">
        <v>69.390902081727063</v>
      </c>
    </row>
    <row r="992" spans="1:13">
      <c r="A992" t="s">
        <v>280</v>
      </c>
      <c r="B992" s="166">
        <v>2017</v>
      </c>
      <c r="C992" s="138">
        <v>43044</v>
      </c>
      <c r="D992" t="s">
        <v>65</v>
      </c>
      <c r="E992" t="s">
        <v>91</v>
      </c>
      <c r="F992" t="s">
        <v>22</v>
      </c>
      <c r="G992">
        <v>19.893223819301848</v>
      </c>
      <c r="H992" s="144">
        <v>1</v>
      </c>
      <c r="I992">
        <v>4.7930000000000001</v>
      </c>
      <c r="J992">
        <v>4.855999999999999</v>
      </c>
      <c r="K992">
        <v>6.2999999999998835E-2</v>
      </c>
      <c r="L992">
        <v>9.6489999999999991</v>
      </c>
      <c r="M992">
        <v>74.619131516219298</v>
      </c>
    </row>
    <row r="993" spans="1:13">
      <c r="A993" t="s">
        <v>280</v>
      </c>
      <c r="B993" s="166">
        <v>2017</v>
      </c>
      <c r="C993" s="138">
        <v>43044</v>
      </c>
      <c r="D993" t="s">
        <v>65</v>
      </c>
      <c r="E993" t="s">
        <v>201</v>
      </c>
      <c r="F993" t="s">
        <v>45</v>
      </c>
      <c r="G993">
        <v>22.297056810403834</v>
      </c>
      <c r="H993" s="144">
        <v>2</v>
      </c>
      <c r="I993">
        <v>4.8419999999999996</v>
      </c>
      <c r="J993">
        <v>4.8650000000000011</v>
      </c>
      <c r="K993">
        <v>2.3000000000001464E-2</v>
      </c>
      <c r="L993">
        <v>9.7070000000000007</v>
      </c>
      <c r="M993">
        <v>74.173277016585956</v>
      </c>
    </row>
    <row r="994" spans="1:13">
      <c r="A994" t="s">
        <v>280</v>
      </c>
      <c r="B994" s="166">
        <v>2017</v>
      </c>
      <c r="C994" s="138">
        <v>43044</v>
      </c>
      <c r="D994" t="s">
        <v>65</v>
      </c>
      <c r="E994" t="s">
        <v>260</v>
      </c>
      <c r="F994" t="s">
        <v>8311</v>
      </c>
      <c r="G994">
        <v>25.119780971937029</v>
      </c>
      <c r="H994" s="144">
        <v>3</v>
      </c>
      <c r="I994">
        <v>4.8460000000000001</v>
      </c>
      <c r="J994">
        <v>4.9090000000000007</v>
      </c>
      <c r="K994">
        <v>6.3000000000000611E-2</v>
      </c>
      <c r="L994">
        <v>9.7550000000000008</v>
      </c>
      <c r="M994">
        <v>73.808303434136334</v>
      </c>
    </row>
    <row r="995" spans="1:13">
      <c r="A995" t="s">
        <v>280</v>
      </c>
      <c r="B995" s="166">
        <v>2017</v>
      </c>
      <c r="C995" s="138">
        <v>43044</v>
      </c>
      <c r="D995" t="s">
        <v>65</v>
      </c>
      <c r="E995" t="s">
        <v>288</v>
      </c>
      <c r="F995" t="s">
        <v>206</v>
      </c>
      <c r="G995">
        <v>35.227926078028744</v>
      </c>
      <c r="H995" s="144">
        <v>4</v>
      </c>
      <c r="I995">
        <v>4.8479999999999999</v>
      </c>
      <c r="J995">
        <v>4.9070000000000009</v>
      </c>
      <c r="K995">
        <v>5.9000000000001052E-2</v>
      </c>
      <c r="L995">
        <v>9.7550000000000008</v>
      </c>
      <c r="M995">
        <v>73.808303434136334</v>
      </c>
    </row>
    <row r="996" spans="1:13">
      <c r="A996" t="s">
        <v>280</v>
      </c>
      <c r="B996" s="166">
        <v>2017</v>
      </c>
      <c r="C996" s="138">
        <v>43044</v>
      </c>
      <c r="D996" t="s">
        <v>65</v>
      </c>
      <c r="E996" t="s">
        <v>105</v>
      </c>
      <c r="F996" t="s">
        <v>101</v>
      </c>
      <c r="G996">
        <v>25.199178644763862</v>
      </c>
      <c r="H996" s="144">
        <v>5</v>
      </c>
      <c r="I996">
        <v>4.8689999999999998</v>
      </c>
      <c r="J996">
        <v>4.8979999999999997</v>
      </c>
      <c r="K996">
        <v>2.8999999999999915E-2</v>
      </c>
      <c r="L996">
        <v>9.7669999999999995</v>
      </c>
      <c r="M996">
        <v>73.717620559025292</v>
      </c>
    </row>
    <row r="997" spans="1:13">
      <c r="A997" t="s">
        <v>280</v>
      </c>
      <c r="B997" s="166">
        <v>2017</v>
      </c>
      <c r="C997" s="138">
        <v>43044</v>
      </c>
      <c r="D997" t="s">
        <v>65</v>
      </c>
      <c r="E997" t="s">
        <v>21</v>
      </c>
      <c r="F997" t="s">
        <v>22</v>
      </c>
      <c r="G997">
        <v>24.640657084188913</v>
      </c>
      <c r="H997" s="144">
        <v>6</v>
      </c>
      <c r="I997">
        <v>4.8440000000000003</v>
      </c>
      <c r="J997">
        <v>4.9259999999999993</v>
      </c>
      <c r="K997">
        <v>8.1999999999998963E-2</v>
      </c>
      <c r="L997">
        <v>9.77</v>
      </c>
      <c r="M997">
        <v>73.694984646878197</v>
      </c>
    </row>
    <row r="998" spans="1:13">
      <c r="A998" t="s">
        <v>280</v>
      </c>
      <c r="B998" s="166">
        <v>2017</v>
      </c>
      <c r="C998" s="138">
        <v>43044</v>
      </c>
      <c r="D998" t="s">
        <v>65</v>
      </c>
      <c r="E998" t="s">
        <v>310</v>
      </c>
      <c r="F998" t="s">
        <v>112</v>
      </c>
      <c r="G998">
        <v>22.102669404517453</v>
      </c>
      <c r="H998" s="144">
        <v>7</v>
      </c>
      <c r="I998">
        <v>4.8559999999999999</v>
      </c>
      <c r="J998">
        <v>4.92</v>
      </c>
      <c r="K998">
        <v>6.4000000000000057E-2</v>
      </c>
      <c r="L998">
        <v>9.7759999999999998</v>
      </c>
      <c r="M998">
        <v>73.649754500818332</v>
      </c>
    </row>
    <row r="999" spans="1:13">
      <c r="A999" t="s">
        <v>280</v>
      </c>
      <c r="B999" s="166">
        <v>2017</v>
      </c>
      <c r="C999" s="138">
        <v>43044</v>
      </c>
      <c r="D999" t="s">
        <v>65</v>
      </c>
      <c r="E999" t="s">
        <v>212</v>
      </c>
      <c r="F999" t="s">
        <v>41</v>
      </c>
      <c r="G999">
        <v>26.442162902121833</v>
      </c>
      <c r="H999" s="144">
        <v>8</v>
      </c>
      <c r="I999">
        <v>4.8529999999999998</v>
      </c>
      <c r="J999">
        <v>4.9489999999999998</v>
      </c>
      <c r="K999">
        <v>9.6000000000000085E-2</v>
      </c>
      <c r="L999">
        <v>9.8019999999999996</v>
      </c>
      <c r="M999">
        <v>73.454397061824125</v>
      </c>
    </row>
    <row r="1000" spans="1:13">
      <c r="A1000" t="s">
        <v>280</v>
      </c>
      <c r="B1000" s="166">
        <v>2017</v>
      </c>
      <c r="C1000" s="138">
        <v>43044</v>
      </c>
      <c r="D1000" t="s">
        <v>65</v>
      </c>
      <c r="E1000" t="s">
        <v>142</v>
      </c>
      <c r="F1000" t="s">
        <v>94</v>
      </c>
      <c r="G1000">
        <v>22.587268993839835</v>
      </c>
      <c r="H1000" s="144">
        <v>9</v>
      </c>
      <c r="I1000">
        <v>4.8550000000000004</v>
      </c>
      <c r="J1000">
        <v>4.9480000000000004</v>
      </c>
      <c r="K1000">
        <v>9.2999999999999972E-2</v>
      </c>
      <c r="L1000">
        <v>9.8030000000000008</v>
      </c>
      <c r="M1000">
        <v>73.446904008976844</v>
      </c>
    </row>
    <row r="1001" spans="1:13">
      <c r="A1001" t="s">
        <v>280</v>
      </c>
      <c r="B1001" s="166">
        <v>2017</v>
      </c>
      <c r="C1001" s="138">
        <v>43044</v>
      </c>
      <c r="D1001" t="s">
        <v>65</v>
      </c>
      <c r="E1001" t="s">
        <v>917</v>
      </c>
      <c r="F1001" t="s">
        <v>34</v>
      </c>
      <c r="G1001">
        <v>26.710472279260781</v>
      </c>
      <c r="H1001" s="144">
        <v>10</v>
      </c>
      <c r="I1001">
        <v>4.8600000000000003</v>
      </c>
      <c r="J1001">
        <v>4.9609999999999994</v>
      </c>
      <c r="K1001">
        <v>0.10099999999999909</v>
      </c>
      <c r="L1001">
        <v>9.8209999999999997</v>
      </c>
      <c r="M1001">
        <v>73.312289990835964</v>
      </c>
    </row>
    <row r="1002" spans="1:13">
      <c r="A1002" t="s">
        <v>280</v>
      </c>
      <c r="B1002" s="166">
        <v>2017</v>
      </c>
      <c r="C1002" s="138">
        <v>43044</v>
      </c>
      <c r="D1002" t="s">
        <v>65</v>
      </c>
      <c r="E1002" t="s">
        <v>219</v>
      </c>
      <c r="F1002" t="s">
        <v>34</v>
      </c>
      <c r="G1002">
        <v>28.320328542094455</v>
      </c>
      <c r="H1002" s="144">
        <v>11</v>
      </c>
      <c r="I1002">
        <v>4.9000000000000004</v>
      </c>
      <c r="J1002">
        <v>4.9269999999999996</v>
      </c>
      <c r="K1002">
        <v>2.6999999999999247E-2</v>
      </c>
      <c r="L1002">
        <v>9.827</v>
      </c>
      <c r="M1002">
        <v>73.267528238526509</v>
      </c>
    </row>
    <row r="1003" spans="1:13">
      <c r="A1003" t="s">
        <v>280</v>
      </c>
      <c r="B1003" s="166">
        <v>2017</v>
      </c>
      <c r="C1003" s="138">
        <v>43044</v>
      </c>
      <c r="D1003" t="s">
        <v>65</v>
      </c>
      <c r="E1003" t="s">
        <v>238</v>
      </c>
      <c r="F1003" t="s">
        <v>197</v>
      </c>
      <c r="G1003">
        <v>30.116358658453116</v>
      </c>
      <c r="H1003" s="144">
        <v>12</v>
      </c>
      <c r="I1003">
        <v>4.8710000000000004</v>
      </c>
      <c r="J1003">
        <v>4.9589999999999996</v>
      </c>
      <c r="K1003">
        <v>8.799999999999919E-2</v>
      </c>
      <c r="L1003">
        <v>9.83</v>
      </c>
      <c r="M1003">
        <v>73.24516785350967</v>
      </c>
    </row>
    <row r="1004" spans="1:13">
      <c r="A1004" t="s">
        <v>280</v>
      </c>
      <c r="B1004" s="166">
        <v>2017</v>
      </c>
      <c r="C1004" s="138">
        <v>43044</v>
      </c>
      <c r="D1004" t="s">
        <v>65</v>
      </c>
      <c r="E1004" t="s">
        <v>313</v>
      </c>
      <c r="F1004" t="s">
        <v>43</v>
      </c>
      <c r="G1004">
        <v>26.318959616700891</v>
      </c>
      <c r="H1004" s="144">
        <v>13</v>
      </c>
      <c r="I1004">
        <v>4.8819999999999997</v>
      </c>
      <c r="J1004">
        <v>4.9730000000000008</v>
      </c>
      <c r="K1004">
        <v>9.100000000000108E-2</v>
      </c>
      <c r="L1004">
        <v>9.8550000000000004</v>
      </c>
      <c r="M1004">
        <v>73.05936073059361</v>
      </c>
    </row>
    <row r="1005" spans="1:13">
      <c r="A1005" t="s">
        <v>280</v>
      </c>
      <c r="B1005" s="166">
        <v>2017</v>
      </c>
      <c r="C1005" s="138">
        <v>43044</v>
      </c>
      <c r="D1005" t="s">
        <v>65</v>
      </c>
      <c r="E1005" t="s">
        <v>124</v>
      </c>
      <c r="F1005" t="s">
        <v>112</v>
      </c>
      <c r="G1005">
        <v>20.722792607802873</v>
      </c>
      <c r="H1005" s="144">
        <v>14</v>
      </c>
      <c r="I1005">
        <v>4.8970000000000002</v>
      </c>
      <c r="J1005">
        <v>4.9719999999999995</v>
      </c>
      <c r="K1005">
        <v>7.4999999999999289E-2</v>
      </c>
      <c r="L1005">
        <v>9.8689999999999998</v>
      </c>
      <c r="M1005">
        <v>72.955719931097377</v>
      </c>
    </row>
    <row r="1006" spans="1:13">
      <c r="A1006" t="s">
        <v>280</v>
      </c>
      <c r="B1006" s="166">
        <v>2017</v>
      </c>
      <c r="C1006" s="138">
        <v>43044</v>
      </c>
      <c r="D1006" t="s">
        <v>65</v>
      </c>
      <c r="E1006" t="s">
        <v>47</v>
      </c>
      <c r="F1006" t="s">
        <v>26</v>
      </c>
      <c r="G1006">
        <v>26.967830253251197</v>
      </c>
      <c r="H1006" s="144">
        <v>15</v>
      </c>
      <c r="I1006">
        <v>4.9470000000000001</v>
      </c>
      <c r="J1006">
        <v>4.9650000000000007</v>
      </c>
      <c r="K1006">
        <v>1.8000000000000682E-2</v>
      </c>
      <c r="L1006">
        <v>9.9120000000000008</v>
      </c>
      <c r="M1006">
        <v>72.63922518159805</v>
      </c>
    </row>
    <row r="1007" spans="1:13">
      <c r="A1007" t="s">
        <v>280</v>
      </c>
      <c r="B1007" s="166">
        <v>2017</v>
      </c>
      <c r="C1007" s="138">
        <v>43044</v>
      </c>
      <c r="D1007" t="s">
        <v>65</v>
      </c>
      <c r="E1007" t="s">
        <v>220</v>
      </c>
      <c r="F1007" t="s">
        <v>30</v>
      </c>
      <c r="G1007">
        <v>32.741957563312802</v>
      </c>
      <c r="H1007" s="144">
        <v>16</v>
      </c>
      <c r="I1007">
        <v>4.9240000000000004</v>
      </c>
      <c r="J1007">
        <v>5.0089999999999995</v>
      </c>
      <c r="K1007">
        <v>8.4999999999999076E-2</v>
      </c>
      <c r="L1007">
        <v>9.9329999999999998</v>
      </c>
      <c r="M1007">
        <v>72.485653881002719</v>
      </c>
    </row>
    <row r="1008" spans="1:13">
      <c r="A1008" t="s">
        <v>280</v>
      </c>
      <c r="B1008" s="166">
        <v>2017</v>
      </c>
      <c r="C1008" s="138">
        <v>43044</v>
      </c>
      <c r="D1008" t="s">
        <v>65</v>
      </c>
      <c r="E1008" t="s">
        <v>340</v>
      </c>
      <c r="F1008" t="s">
        <v>45</v>
      </c>
      <c r="G1008">
        <v>35.926078028747433</v>
      </c>
      <c r="H1008" s="144">
        <v>17</v>
      </c>
      <c r="I1008">
        <v>4.931</v>
      </c>
      <c r="J1008">
        <v>5.0170000000000003</v>
      </c>
      <c r="K1008">
        <v>8.6000000000000298E-2</v>
      </c>
      <c r="L1008">
        <v>9.9480000000000004</v>
      </c>
      <c r="M1008">
        <v>72.376357056694815</v>
      </c>
    </row>
    <row r="1009" spans="1:13">
      <c r="A1009" t="s">
        <v>280</v>
      </c>
      <c r="B1009" s="166">
        <v>2017</v>
      </c>
      <c r="C1009" s="138">
        <v>43044</v>
      </c>
      <c r="D1009" t="s">
        <v>65</v>
      </c>
      <c r="E1009" t="s">
        <v>312</v>
      </c>
      <c r="F1009" t="s">
        <v>41</v>
      </c>
      <c r="G1009">
        <v>23.630390143737166</v>
      </c>
      <c r="H1009" s="144">
        <v>18</v>
      </c>
      <c r="I1009">
        <v>4.9580000000000002</v>
      </c>
      <c r="J1009">
        <v>5.0079999999999991</v>
      </c>
      <c r="K1009">
        <v>4.9999999999998934E-2</v>
      </c>
      <c r="L1009">
        <v>9.9659999999999993</v>
      </c>
      <c r="M1009">
        <v>72.245635159542445</v>
      </c>
    </row>
    <row r="1010" spans="1:13">
      <c r="A1010" t="s">
        <v>280</v>
      </c>
      <c r="B1010" s="166">
        <v>2017</v>
      </c>
      <c r="C1010" s="138">
        <v>43044</v>
      </c>
      <c r="D1010" t="s">
        <v>65</v>
      </c>
      <c r="E1010" t="s">
        <v>305</v>
      </c>
      <c r="F1010" t="s">
        <v>72</v>
      </c>
      <c r="G1010">
        <v>25.201916495550993</v>
      </c>
      <c r="H1010" s="144">
        <v>19</v>
      </c>
      <c r="I1010">
        <v>4.9489999999999998</v>
      </c>
      <c r="J1010">
        <v>5.0240000000000009</v>
      </c>
      <c r="K1010">
        <v>7.5000000000001066E-2</v>
      </c>
      <c r="L1010">
        <v>9.9730000000000008</v>
      </c>
      <c r="M1010">
        <v>72.194926301012728</v>
      </c>
    </row>
    <row r="1011" spans="1:13">
      <c r="A1011" t="s">
        <v>280</v>
      </c>
      <c r="B1011" s="166">
        <v>2017</v>
      </c>
      <c r="C1011" s="138">
        <v>43044</v>
      </c>
      <c r="D1011" t="s">
        <v>65</v>
      </c>
      <c r="E1011" t="s">
        <v>548</v>
      </c>
      <c r="F1011" t="s">
        <v>22</v>
      </c>
      <c r="G1011">
        <v>117.84804928131418</v>
      </c>
      <c r="H1011" s="144">
        <v>20</v>
      </c>
      <c r="I1011">
        <v>4.9320000000000004</v>
      </c>
      <c r="J1011">
        <v>5.0559999999999992</v>
      </c>
      <c r="K1011">
        <v>0.12399999999999878</v>
      </c>
      <c r="L1011">
        <v>9.9879999999999995</v>
      </c>
      <c r="M1011">
        <v>72.086503804565481</v>
      </c>
    </row>
    <row r="1012" spans="1:13">
      <c r="A1012" t="s">
        <v>280</v>
      </c>
      <c r="B1012" s="166">
        <v>2017</v>
      </c>
      <c r="C1012" s="138">
        <v>43044</v>
      </c>
      <c r="D1012" t="s">
        <v>65</v>
      </c>
      <c r="E1012" t="s">
        <v>194</v>
      </c>
      <c r="F1012" t="s">
        <v>30</v>
      </c>
      <c r="G1012">
        <v>28.62696783025325</v>
      </c>
      <c r="H1012" s="144">
        <v>21</v>
      </c>
      <c r="I1012">
        <v>4.9829999999999997</v>
      </c>
      <c r="J1012">
        <v>5.0160000000000009</v>
      </c>
      <c r="K1012">
        <v>3.3000000000001251E-2</v>
      </c>
      <c r="L1012">
        <v>9.9990000000000006</v>
      </c>
      <c r="M1012">
        <v>72.007200720072007</v>
      </c>
    </row>
    <row r="1013" spans="1:13">
      <c r="A1013" t="s">
        <v>280</v>
      </c>
      <c r="B1013" s="166">
        <v>2017</v>
      </c>
      <c r="C1013" s="138">
        <v>43044</v>
      </c>
      <c r="D1013" t="s">
        <v>65</v>
      </c>
      <c r="E1013" t="s">
        <v>25</v>
      </c>
      <c r="F1013" t="s">
        <v>26</v>
      </c>
      <c r="G1013">
        <v>20.10403832991102</v>
      </c>
      <c r="H1013" s="144">
        <v>22</v>
      </c>
      <c r="I1013">
        <v>4.9480000000000004</v>
      </c>
      <c r="J1013">
        <v>5.0599999999999987</v>
      </c>
      <c r="K1013">
        <v>0.11199999999999832</v>
      </c>
      <c r="L1013">
        <v>10.007999999999999</v>
      </c>
      <c r="M1013">
        <v>71.942446043165475</v>
      </c>
    </row>
    <row r="1014" spans="1:13">
      <c r="A1014" t="s">
        <v>280</v>
      </c>
      <c r="B1014" s="166">
        <v>2017</v>
      </c>
      <c r="C1014" s="138">
        <v>43044</v>
      </c>
      <c r="D1014" t="s">
        <v>65</v>
      </c>
      <c r="E1014" t="s">
        <v>218</v>
      </c>
      <c r="F1014" t="s">
        <v>22</v>
      </c>
      <c r="G1014">
        <v>34.206707734428477</v>
      </c>
      <c r="H1014" s="144">
        <v>23</v>
      </c>
      <c r="I1014">
        <v>4.9969999999999999</v>
      </c>
      <c r="J1014">
        <v>5.0310000000000006</v>
      </c>
      <c r="K1014">
        <v>3.4000000000000696E-2</v>
      </c>
      <c r="L1014">
        <v>10.028</v>
      </c>
      <c r="M1014">
        <v>71.798962903869167</v>
      </c>
    </row>
    <row r="1015" spans="1:13">
      <c r="A1015" t="s">
        <v>280</v>
      </c>
      <c r="B1015" s="166">
        <v>2017</v>
      </c>
      <c r="C1015" s="138">
        <v>43044</v>
      </c>
      <c r="D1015" t="s">
        <v>65</v>
      </c>
      <c r="E1015" t="s">
        <v>8310</v>
      </c>
      <c r="F1015" t="s">
        <v>28</v>
      </c>
      <c r="G1015">
        <v>29.256673511293634</v>
      </c>
      <c r="H1015" s="144">
        <v>24</v>
      </c>
      <c r="I1015">
        <v>4.9489999999999998</v>
      </c>
      <c r="J1015">
        <v>5.0809999999999995</v>
      </c>
      <c r="K1015">
        <v>0.13199999999999967</v>
      </c>
      <c r="L1015">
        <v>10.029999999999999</v>
      </c>
      <c r="M1015">
        <v>71.784646061814556</v>
      </c>
    </row>
    <row r="1016" spans="1:13">
      <c r="A1016" t="s">
        <v>280</v>
      </c>
      <c r="B1016" s="166">
        <v>2017</v>
      </c>
      <c r="C1016" s="138">
        <v>43044</v>
      </c>
      <c r="D1016" t="s">
        <v>65</v>
      </c>
      <c r="E1016" t="s">
        <v>8291</v>
      </c>
      <c r="F1016" t="s">
        <v>36</v>
      </c>
      <c r="G1016">
        <v>27.471594798083505</v>
      </c>
      <c r="H1016" s="144">
        <v>25</v>
      </c>
      <c r="I1016">
        <v>4.99</v>
      </c>
      <c r="J1016">
        <v>5.0779999999999994</v>
      </c>
      <c r="K1016">
        <v>8.799999999999919E-2</v>
      </c>
      <c r="L1016">
        <v>10.068</v>
      </c>
      <c r="M1016">
        <v>71.513706793802143</v>
      </c>
    </row>
    <row r="1017" spans="1:13">
      <c r="A1017" t="s">
        <v>280</v>
      </c>
      <c r="B1017" s="166">
        <v>2017</v>
      </c>
      <c r="C1017" s="138">
        <v>43044</v>
      </c>
      <c r="D1017" t="s">
        <v>65</v>
      </c>
      <c r="E1017" t="s">
        <v>8312</v>
      </c>
      <c r="F1017" t="s">
        <v>94</v>
      </c>
      <c r="G1017">
        <v>22.84188911704312</v>
      </c>
      <c r="H1017" s="144">
        <v>26</v>
      </c>
      <c r="I1017">
        <v>4.9829999999999997</v>
      </c>
      <c r="J1017">
        <v>5.0900000000000007</v>
      </c>
      <c r="K1017">
        <v>0.10700000000000109</v>
      </c>
      <c r="L1017">
        <v>10.073</v>
      </c>
      <c r="M1017">
        <v>71.478209073761533</v>
      </c>
    </row>
    <row r="1018" spans="1:13">
      <c r="A1018" t="s">
        <v>280</v>
      </c>
      <c r="B1018" s="166">
        <v>2017</v>
      </c>
      <c r="C1018" s="138">
        <v>43044</v>
      </c>
      <c r="D1018" t="s">
        <v>65</v>
      </c>
      <c r="E1018" t="s">
        <v>353</v>
      </c>
      <c r="F1018" t="s">
        <v>28</v>
      </c>
      <c r="G1018">
        <v>26.12457221081451</v>
      </c>
      <c r="H1018" s="144">
        <v>27</v>
      </c>
      <c r="I1018">
        <v>4.9770000000000003</v>
      </c>
      <c r="J1018">
        <v>5.1310000000000002</v>
      </c>
      <c r="K1018">
        <v>0.15399999999999991</v>
      </c>
      <c r="L1018">
        <v>10.108000000000001</v>
      </c>
      <c r="M1018">
        <v>71.230708349821924</v>
      </c>
    </row>
    <row r="1019" spans="1:13">
      <c r="A1019" t="s">
        <v>280</v>
      </c>
      <c r="B1019" s="166">
        <v>2017</v>
      </c>
      <c r="C1019" s="138">
        <v>43044</v>
      </c>
      <c r="D1019" t="s">
        <v>65</v>
      </c>
      <c r="E1019" t="s">
        <v>192</v>
      </c>
      <c r="F1019" t="s">
        <v>911</v>
      </c>
      <c r="G1019">
        <v>31.7782340862423</v>
      </c>
      <c r="H1019" s="144">
        <v>28</v>
      </c>
      <c r="I1019">
        <v>5.0309999999999997</v>
      </c>
      <c r="J1019">
        <v>5.0880000000000001</v>
      </c>
      <c r="K1019">
        <v>5.7000000000000384E-2</v>
      </c>
      <c r="L1019">
        <v>10.119</v>
      </c>
      <c r="M1019">
        <v>71.153276015416552</v>
      </c>
    </row>
    <row r="1020" spans="1:13">
      <c r="A1020" t="s">
        <v>280</v>
      </c>
      <c r="B1020" s="166">
        <v>2017</v>
      </c>
      <c r="C1020" s="138">
        <v>43044</v>
      </c>
      <c r="D1020" t="s">
        <v>65</v>
      </c>
      <c r="E1020" t="s">
        <v>8307</v>
      </c>
      <c r="F1020" t="s">
        <v>229</v>
      </c>
      <c r="G1020">
        <v>21.867214236824093</v>
      </c>
      <c r="H1020" s="144">
        <v>29</v>
      </c>
      <c r="I1020">
        <v>5.0289999999999999</v>
      </c>
      <c r="J1020">
        <v>5.1400000000000006</v>
      </c>
      <c r="K1020">
        <v>0.11100000000000065</v>
      </c>
      <c r="L1020">
        <v>10.169</v>
      </c>
      <c r="M1020">
        <v>70.803422165404655</v>
      </c>
    </row>
    <row r="1021" spans="1:13">
      <c r="A1021" t="s">
        <v>280</v>
      </c>
      <c r="B1021" s="166">
        <v>2017</v>
      </c>
      <c r="C1021" s="138">
        <v>43044</v>
      </c>
      <c r="D1021" t="s">
        <v>65</v>
      </c>
      <c r="E1021" t="s">
        <v>292</v>
      </c>
      <c r="F1021" t="s">
        <v>24</v>
      </c>
      <c r="G1021">
        <v>28.895277207392198</v>
      </c>
      <c r="H1021" s="144">
        <v>30</v>
      </c>
      <c r="I1021">
        <v>5.0709999999999997</v>
      </c>
      <c r="J1021">
        <v>5.1080000000000005</v>
      </c>
      <c r="K1021">
        <v>3.700000000000081E-2</v>
      </c>
      <c r="L1021">
        <v>10.179</v>
      </c>
      <c r="M1021">
        <v>70.733863837312114</v>
      </c>
    </row>
    <row r="1022" spans="1:13">
      <c r="A1022" t="s">
        <v>280</v>
      </c>
      <c r="B1022" s="166">
        <v>2017</v>
      </c>
      <c r="C1022" s="138">
        <v>43044</v>
      </c>
      <c r="D1022" t="s">
        <v>65</v>
      </c>
      <c r="E1022" t="s">
        <v>58</v>
      </c>
      <c r="F1022" t="s">
        <v>36</v>
      </c>
      <c r="G1022">
        <v>23.964407939767284</v>
      </c>
      <c r="H1022" s="144">
        <v>31</v>
      </c>
      <c r="I1022">
        <v>5.0460000000000003</v>
      </c>
      <c r="J1022">
        <v>5.1480000000000006</v>
      </c>
      <c r="K1022">
        <v>0.10200000000000031</v>
      </c>
      <c r="L1022">
        <v>10.194000000000001</v>
      </c>
      <c r="M1022">
        <v>70.629782224838138</v>
      </c>
    </row>
    <row r="1023" spans="1:13">
      <c r="A1023" t="s">
        <v>280</v>
      </c>
      <c r="B1023" s="166">
        <v>2017</v>
      </c>
      <c r="C1023" s="138">
        <v>43044</v>
      </c>
      <c r="D1023" t="s">
        <v>65</v>
      </c>
      <c r="E1023" t="s">
        <v>195</v>
      </c>
      <c r="F1023" t="s">
        <v>51</v>
      </c>
      <c r="G1023">
        <v>29.834360027378509</v>
      </c>
      <c r="H1023" s="144">
        <v>32</v>
      </c>
      <c r="I1023">
        <v>5.0279999999999996</v>
      </c>
      <c r="J1023">
        <v>5.1670000000000007</v>
      </c>
      <c r="K1023">
        <v>0.13900000000000112</v>
      </c>
      <c r="L1023">
        <v>10.195</v>
      </c>
      <c r="M1023">
        <v>70.62285434036292</v>
      </c>
    </row>
    <row r="1024" spans="1:13">
      <c r="A1024" t="s">
        <v>280</v>
      </c>
      <c r="B1024" s="166">
        <v>2017</v>
      </c>
      <c r="C1024" s="138">
        <v>43044</v>
      </c>
      <c r="D1024" t="s">
        <v>65</v>
      </c>
      <c r="E1024" t="s">
        <v>998</v>
      </c>
      <c r="F1024" t="s">
        <v>197</v>
      </c>
      <c r="G1024">
        <v>117.84804928131418</v>
      </c>
      <c r="H1024" s="144">
        <v>33</v>
      </c>
      <c r="I1024">
        <v>5.048</v>
      </c>
      <c r="J1024">
        <v>5.1549999999999994</v>
      </c>
      <c r="K1024">
        <v>0.10699999999999932</v>
      </c>
      <c r="L1024">
        <v>10.202999999999999</v>
      </c>
      <c r="M1024">
        <v>70.567480152896209</v>
      </c>
    </row>
    <row r="1025" spans="1:13">
      <c r="A1025" t="s">
        <v>280</v>
      </c>
      <c r="B1025" s="166">
        <v>2017</v>
      </c>
      <c r="C1025" s="138">
        <v>43044</v>
      </c>
      <c r="D1025" t="s">
        <v>65</v>
      </c>
      <c r="E1025" t="s">
        <v>92</v>
      </c>
      <c r="F1025" t="s">
        <v>909</v>
      </c>
      <c r="G1025">
        <v>21.943874058863791</v>
      </c>
      <c r="H1025" s="144">
        <v>34</v>
      </c>
      <c r="I1025">
        <v>5.0259999999999998</v>
      </c>
      <c r="J1025">
        <v>5.2080000000000002</v>
      </c>
      <c r="K1025">
        <v>0.18200000000000038</v>
      </c>
      <c r="L1025">
        <v>10.234</v>
      </c>
      <c r="M1025">
        <v>70.353722884502645</v>
      </c>
    </row>
    <row r="1026" spans="1:13">
      <c r="A1026" t="s">
        <v>280</v>
      </c>
      <c r="B1026" s="166">
        <v>2017</v>
      </c>
      <c r="C1026" s="138">
        <v>43044</v>
      </c>
      <c r="D1026" t="s">
        <v>65</v>
      </c>
      <c r="E1026" t="s">
        <v>8313</v>
      </c>
      <c r="F1026" t="s">
        <v>324</v>
      </c>
      <c r="G1026">
        <v>117.84804928131418</v>
      </c>
      <c r="H1026" s="144">
        <v>35</v>
      </c>
      <c r="I1026">
        <v>5.0650000000000004</v>
      </c>
      <c r="J1026">
        <v>5.226</v>
      </c>
      <c r="K1026">
        <v>0.16099999999999959</v>
      </c>
      <c r="L1026">
        <v>10.291</v>
      </c>
      <c r="M1026">
        <v>69.964046254008352</v>
      </c>
    </row>
    <row r="1027" spans="1:13">
      <c r="A1027" t="s">
        <v>280</v>
      </c>
      <c r="B1027" s="166">
        <v>2017</v>
      </c>
      <c r="C1027" s="138">
        <v>43044</v>
      </c>
      <c r="D1027" t="s">
        <v>65</v>
      </c>
      <c r="E1027" t="s">
        <v>156</v>
      </c>
      <c r="F1027" t="s">
        <v>141</v>
      </c>
      <c r="G1027">
        <v>27.652292950034223</v>
      </c>
      <c r="H1027" s="144">
        <v>36</v>
      </c>
      <c r="I1027">
        <v>5.1689999999999996</v>
      </c>
      <c r="J1027">
        <v>5.1459999999999999</v>
      </c>
      <c r="K1027">
        <v>-2.2999999999999687E-2</v>
      </c>
      <c r="L1027">
        <v>10.315</v>
      </c>
      <c r="M1027">
        <v>69.801260300533201</v>
      </c>
    </row>
    <row r="1028" spans="1:13">
      <c r="A1028" t="s">
        <v>280</v>
      </c>
      <c r="B1028" s="166">
        <v>2017</v>
      </c>
      <c r="C1028" s="138">
        <v>43044</v>
      </c>
      <c r="D1028" t="s">
        <v>65</v>
      </c>
      <c r="E1028" t="s">
        <v>318</v>
      </c>
      <c r="F1028" t="s">
        <v>1212</v>
      </c>
      <c r="G1028">
        <v>24.164271047227928</v>
      </c>
      <c r="H1028" s="144">
        <v>37</v>
      </c>
      <c r="I1028">
        <v>5.1879999999999997</v>
      </c>
      <c r="J1028">
        <v>5.3159999999999998</v>
      </c>
      <c r="K1028">
        <v>0.12800000000000011</v>
      </c>
      <c r="L1028">
        <v>10.504</v>
      </c>
      <c r="M1028">
        <v>68.545316070068552</v>
      </c>
    </row>
    <row r="1029" spans="1:13">
      <c r="A1029" s="152" t="s">
        <v>225</v>
      </c>
      <c r="B1029" s="166">
        <v>2017</v>
      </c>
      <c r="C1029" s="138">
        <v>42839</v>
      </c>
      <c r="D1029" s="152" t="s">
        <v>19</v>
      </c>
      <c r="E1029" s="156" t="s">
        <v>196</v>
      </c>
      <c r="F1029" s="156" t="s">
        <v>197</v>
      </c>
      <c r="G1029" s="159">
        <v>31.060917180013689</v>
      </c>
      <c r="H1029" s="144">
        <v>1</v>
      </c>
      <c r="I1029" s="161">
        <v>4.7809999999999997</v>
      </c>
      <c r="J1029" s="160">
        <v>4.8639999999999999</v>
      </c>
      <c r="K1029" s="163">
        <v>8.3000000000000185E-2</v>
      </c>
      <c r="L1029" s="165">
        <v>9.6449999999999996</v>
      </c>
      <c r="M1029" s="165">
        <v>74.650077760497666</v>
      </c>
    </row>
    <row r="1030" spans="1:13">
      <c r="A1030" s="150" t="s">
        <v>225</v>
      </c>
      <c r="B1030" s="166">
        <v>2017</v>
      </c>
      <c r="C1030" s="138">
        <v>42839</v>
      </c>
      <c r="D1030" s="152" t="s">
        <v>19</v>
      </c>
      <c r="E1030" s="155" t="s">
        <v>8294</v>
      </c>
      <c r="F1030" s="155" t="s">
        <v>28</v>
      </c>
      <c r="G1030" s="157">
        <v>23.942505133470227</v>
      </c>
      <c r="H1030" s="144">
        <v>2</v>
      </c>
      <c r="I1030" s="160">
        <v>4.7690000000000001</v>
      </c>
      <c r="J1030" s="160">
        <v>4.895999999999999</v>
      </c>
      <c r="K1030" s="163">
        <v>0.12699999999999889</v>
      </c>
      <c r="L1030" s="163">
        <v>9.6649999999999991</v>
      </c>
      <c r="M1030" s="165">
        <v>74.495602690118986</v>
      </c>
    </row>
    <row r="1031" spans="1:13">
      <c r="A1031" s="152" t="s">
        <v>225</v>
      </c>
      <c r="B1031" s="166">
        <v>2017</v>
      </c>
      <c r="C1031" s="138">
        <v>42839</v>
      </c>
      <c r="D1031" s="152" t="s">
        <v>19</v>
      </c>
      <c r="E1031" s="156" t="s">
        <v>8287</v>
      </c>
      <c r="F1031" s="156" t="s">
        <v>26</v>
      </c>
      <c r="G1031" s="159">
        <v>19.989048596851472</v>
      </c>
      <c r="H1031" s="144">
        <v>3</v>
      </c>
      <c r="I1031" s="161">
        <v>4.8310000000000004</v>
      </c>
      <c r="J1031" s="160">
        <v>4.9219999999999997</v>
      </c>
      <c r="K1031" s="163">
        <v>9.0999999999999304E-2</v>
      </c>
      <c r="L1031" s="165">
        <v>9.7530000000000001</v>
      </c>
      <c r="M1031" s="165">
        <v>73.82343894186404</v>
      </c>
    </row>
    <row r="1032" spans="1:13">
      <c r="A1032" s="152" t="s">
        <v>225</v>
      </c>
      <c r="B1032" s="166">
        <v>2017</v>
      </c>
      <c r="C1032" s="138">
        <v>42839</v>
      </c>
      <c r="D1032" s="152" t="s">
        <v>19</v>
      </c>
      <c r="E1032" s="156" t="s">
        <v>917</v>
      </c>
      <c r="F1032" s="156" t="s">
        <v>34</v>
      </c>
      <c r="G1032" s="159">
        <v>26.149212867898701</v>
      </c>
      <c r="H1032" s="144">
        <v>4</v>
      </c>
      <c r="I1032" s="161">
        <v>4.8049999999999997</v>
      </c>
      <c r="J1032" s="160">
        <v>4.9619999999999997</v>
      </c>
      <c r="K1032" s="163">
        <v>0.15700000000000003</v>
      </c>
      <c r="L1032" s="165">
        <v>9.7669999999999995</v>
      </c>
      <c r="M1032" s="165">
        <v>73.717620559025292</v>
      </c>
    </row>
    <row r="1033" spans="1:13">
      <c r="A1033" s="152" t="s">
        <v>225</v>
      </c>
      <c r="B1033" s="166">
        <v>2017</v>
      </c>
      <c r="C1033" s="138">
        <v>42839</v>
      </c>
      <c r="D1033" s="152" t="s">
        <v>19</v>
      </c>
      <c r="E1033" s="156" t="s">
        <v>105</v>
      </c>
      <c r="F1033" s="156" t="s">
        <v>101</v>
      </c>
      <c r="G1033" s="159">
        <v>24.637919233401778</v>
      </c>
      <c r="H1033" s="144">
        <v>5</v>
      </c>
      <c r="I1033" s="161">
        <v>4.875</v>
      </c>
      <c r="J1033" s="160">
        <v>4.9399999999999995</v>
      </c>
      <c r="K1033" s="163">
        <v>6.4999999999999503E-2</v>
      </c>
      <c r="L1033" s="165">
        <v>9.8149999999999995</v>
      </c>
      <c r="M1033" s="165">
        <v>73.357106469689256</v>
      </c>
    </row>
    <row r="1034" spans="1:13">
      <c r="A1034" s="152" t="s">
        <v>225</v>
      </c>
      <c r="B1034" s="166">
        <v>2017</v>
      </c>
      <c r="C1034" s="138">
        <v>42839</v>
      </c>
      <c r="D1034" s="152" t="s">
        <v>19</v>
      </c>
      <c r="E1034" s="156" t="s">
        <v>91</v>
      </c>
      <c r="F1034" s="156" t="s">
        <v>22</v>
      </c>
      <c r="G1034" s="159">
        <v>19.331964407939768</v>
      </c>
      <c r="H1034" s="144">
        <v>6</v>
      </c>
      <c r="I1034" s="161">
        <v>4.8840000000000003</v>
      </c>
      <c r="J1034" s="160">
        <v>4.9480000000000004</v>
      </c>
      <c r="K1034" s="163">
        <v>6.4000000000000057E-2</v>
      </c>
      <c r="L1034" s="165">
        <v>9.8320000000000007</v>
      </c>
      <c r="M1034" s="165">
        <v>73.23026851098453</v>
      </c>
    </row>
    <row r="1035" spans="1:13">
      <c r="A1035" s="152" t="s">
        <v>225</v>
      </c>
      <c r="B1035" s="166">
        <v>2017</v>
      </c>
      <c r="C1035" s="138">
        <v>42839</v>
      </c>
      <c r="D1035" s="152" t="s">
        <v>19</v>
      </c>
      <c r="E1035" s="156" t="s">
        <v>310</v>
      </c>
      <c r="F1035" s="156" t="s">
        <v>112</v>
      </c>
      <c r="G1035" s="159">
        <v>21.541409993155373</v>
      </c>
      <c r="H1035" s="144">
        <v>7</v>
      </c>
      <c r="I1035" s="161">
        <v>4.8529999999999998</v>
      </c>
      <c r="J1035" s="160">
        <v>5.0120000000000005</v>
      </c>
      <c r="K1035" s="163">
        <v>0.1590000000000007</v>
      </c>
      <c r="L1035" s="165">
        <v>9.8650000000000002</v>
      </c>
      <c r="M1035" s="165">
        <v>72.985301571211352</v>
      </c>
    </row>
    <row r="1036" spans="1:13">
      <c r="A1036" s="150" t="s">
        <v>225</v>
      </c>
      <c r="B1036" s="166">
        <v>2017</v>
      </c>
      <c r="C1036" s="138">
        <v>42839</v>
      </c>
      <c r="D1036" s="152" t="s">
        <v>19</v>
      </c>
      <c r="E1036" s="155" t="s">
        <v>288</v>
      </c>
      <c r="F1036" s="155" t="s">
        <v>206</v>
      </c>
      <c r="G1036" s="157">
        <v>34.666666666666664</v>
      </c>
      <c r="H1036" s="144">
        <v>8</v>
      </c>
      <c r="I1036" s="160">
        <v>4.907</v>
      </c>
      <c r="J1036" s="160">
        <v>4.9629999999999992</v>
      </c>
      <c r="K1036" s="163">
        <v>5.5999999999999162E-2</v>
      </c>
      <c r="L1036" s="163">
        <v>9.8699999999999992</v>
      </c>
      <c r="M1036" s="165">
        <v>72.948328267477208</v>
      </c>
    </row>
    <row r="1037" spans="1:13">
      <c r="A1037" s="152" t="s">
        <v>225</v>
      </c>
      <c r="B1037" s="166">
        <v>2017</v>
      </c>
      <c r="C1037" s="138">
        <v>42839</v>
      </c>
      <c r="D1037" s="152" t="s">
        <v>19</v>
      </c>
      <c r="E1037" s="156" t="s">
        <v>128</v>
      </c>
      <c r="F1037" s="156" t="s">
        <v>34</v>
      </c>
      <c r="G1037" s="159">
        <v>25.746748802190282</v>
      </c>
      <c r="H1037" s="144">
        <v>9</v>
      </c>
      <c r="I1037" s="161">
        <v>4.8970000000000002</v>
      </c>
      <c r="J1037" s="160">
        <v>4.9819999999999993</v>
      </c>
      <c r="K1037" s="163">
        <v>8.4999999999999076E-2</v>
      </c>
      <c r="L1037" s="165">
        <v>9.8789999999999996</v>
      </c>
      <c r="M1037" s="165">
        <v>72.881870634679629</v>
      </c>
    </row>
    <row r="1038" spans="1:13">
      <c r="A1038" s="150" t="s">
        <v>225</v>
      </c>
      <c r="B1038" s="166">
        <v>2017</v>
      </c>
      <c r="C1038" s="138">
        <v>42839</v>
      </c>
      <c r="D1038" s="152" t="s">
        <v>19</v>
      </c>
      <c r="E1038" s="155" t="s">
        <v>182</v>
      </c>
      <c r="F1038" s="155" t="s">
        <v>32</v>
      </c>
      <c r="G1038" s="157">
        <v>25.779603011635867</v>
      </c>
      <c r="H1038" s="144">
        <v>10</v>
      </c>
      <c r="I1038" s="160">
        <v>4.8780000000000001</v>
      </c>
      <c r="J1038" s="160">
        <v>5.0139999999999993</v>
      </c>
      <c r="K1038" s="163">
        <v>0.13599999999999923</v>
      </c>
      <c r="L1038" s="163">
        <v>9.8919999999999995</v>
      </c>
      <c r="M1038" s="165">
        <v>72.786089769510724</v>
      </c>
    </row>
    <row r="1039" spans="1:13">
      <c r="A1039" s="150" t="s">
        <v>225</v>
      </c>
      <c r="B1039" s="166">
        <v>2017</v>
      </c>
      <c r="C1039" s="138">
        <v>42839</v>
      </c>
      <c r="D1039" s="152" t="s">
        <v>19</v>
      </c>
      <c r="E1039" s="155" t="s">
        <v>369</v>
      </c>
      <c r="F1039" s="155" t="s">
        <v>45</v>
      </c>
      <c r="G1039" s="157">
        <v>32.060232717316907</v>
      </c>
      <c r="H1039" s="144">
        <v>11</v>
      </c>
      <c r="I1039" s="160">
        <v>4.9089999999999998</v>
      </c>
      <c r="J1039" s="160">
        <v>4.9859999999999998</v>
      </c>
      <c r="K1039" s="163">
        <v>7.6999999999999957E-2</v>
      </c>
      <c r="L1039" s="163">
        <v>9.8949999999999996</v>
      </c>
      <c r="M1039" s="165">
        <v>72.764022233451243</v>
      </c>
    </row>
    <row r="1040" spans="1:13">
      <c r="A1040" s="152" t="s">
        <v>225</v>
      </c>
      <c r="B1040" s="166">
        <v>2017</v>
      </c>
      <c r="C1040" s="138">
        <v>42839</v>
      </c>
      <c r="D1040" s="152" t="s">
        <v>19</v>
      </c>
      <c r="E1040" s="156" t="s">
        <v>238</v>
      </c>
      <c r="F1040" s="156" t="s">
        <v>197</v>
      </c>
      <c r="G1040" s="159">
        <v>29.555099247091032</v>
      </c>
      <c r="H1040" s="144">
        <v>12</v>
      </c>
      <c r="I1040" s="161">
        <v>4.8730000000000002</v>
      </c>
      <c r="J1040" s="160">
        <v>5.0379999999999994</v>
      </c>
      <c r="K1040" s="163">
        <v>0.16499999999999915</v>
      </c>
      <c r="L1040" s="165">
        <v>9.9109999999999996</v>
      </c>
      <c r="M1040" s="165">
        <v>72.646554333568758</v>
      </c>
    </row>
    <row r="1041" spans="1:13">
      <c r="A1041" s="150" t="s">
        <v>225</v>
      </c>
      <c r="B1041" s="166">
        <v>2017</v>
      </c>
      <c r="C1041" s="138">
        <v>42839</v>
      </c>
      <c r="D1041" s="152" t="s">
        <v>19</v>
      </c>
      <c r="E1041" s="155" t="s">
        <v>293</v>
      </c>
      <c r="F1041" s="155" t="s">
        <v>26</v>
      </c>
      <c r="G1041" s="157">
        <v>32.492813141683776</v>
      </c>
      <c r="H1041" s="144">
        <v>13</v>
      </c>
      <c r="I1041" s="160">
        <v>4.9290000000000003</v>
      </c>
      <c r="J1041" s="160">
        <v>5.0190000000000001</v>
      </c>
      <c r="K1041" s="163">
        <v>8.9999999999999858E-2</v>
      </c>
      <c r="L1041" s="163">
        <v>9.9480000000000004</v>
      </c>
      <c r="M1041" s="165">
        <v>72.376357056694815</v>
      </c>
    </row>
    <row r="1042" spans="1:13">
      <c r="A1042" s="150" t="s">
        <v>225</v>
      </c>
      <c r="B1042" s="166">
        <v>2017</v>
      </c>
      <c r="C1042" s="138">
        <v>42839</v>
      </c>
      <c r="D1042" s="152" t="s">
        <v>19</v>
      </c>
      <c r="E1042" s="155" t="s">
        <v>142</v>
      </c>
      <c r="F1042" s="155" t="s">
        <v>94</v>
      </c>
      <c r="G1042" s="157">
        <v>22.026009582477755</v>
      </c>
      <c r="H1042" s="144">
        <v>14</v>
      </c>
      <c r="I1042" s="160">
        <v>4.9059999999999997</v>
      </c>
      <c r="J1042" s="160">
        <v>5.0520000000000005</v>
      </c>
      <c r="K1042" s="163">
        <v>0.1460000000000008</v>
      </c>
      <c r="L1042" s="163">
        <v>9.9580000000000002</v>
      </c>
      <c r="M1042" s="165">
        <v>72.303675436834709</v>
      </c>
    </row>
    <row r="1043" spans="1:13">
      <c r="A1043" s="152" t="s">
        <v>225</v>
      </c>
      <c r="B1043" s="166">
        <v>2017</v>
      </c>
      <c r="C1043" s="138">
        <v>42839</v>
      </c>
      <c r="D1043" s="152" t="s">
        <v>19</v>
      </c>
      <c r="E1043" s="156" t="s">
        <v>302</v>
      </c>
      <c r="F1043" s="156" t="s">
        <v>112</v>
      </c>
      <c r="G1043" s="159">
        <v>24.670773442847366</v>
      </c>
      <c r="H1043" s="144">
        <v>15</v>
      </c>
      <c r="I1043" s="161">
        <v>4.9640000000000004</v>
      </c>
      <c r="J1043" s="160">
        <v>5.004999999999999</v>
      </c>
      <c r="K1043" s="163">
        <v>4.0999999999998593E-2</v>
      </c>
      <c r="L1043" s="165">
        <v>9.9689999999999994</v>
      </c>
      <c r="M1043" s="165">
        <v>72.223894071622027</v>
      </c>
    </row>
    <row r="1044" spans="1:13">
      <c r="A1044" s="152" t="s">
        <v>225</v>
      </c>
      <c r="B1044" s="166">
        <v>2017</v>
      </c>
      <c r="C1044" s="138">
        <v>42839</v>
      </c>
      <c r="D1044" s="152" t="s">
        <v>19</v>
      </c>
      <c r="E1044" s="156" t="s">
        <v>264</v>
      </c>
      <c r="F1044" s="156" t="s">
        <v>101</v>
      </c>
      <c r="G1044" s="159">
        <v>21.749486652977414</v>
      </c>
      <c r="H1044" s="144">
        <v>16</v>
      </c>
      <c r="I1044" s="161">
        <v>4.9240000000000004</v>
      </c>
      <c r="J1044" s="160">
        <v>5.0509999999999993</v>
      </c>
      <c r="K1044" s="163">
        <v>0.12699999999999889</v>
      </c>
      <c r="L1044" s="165">
        <v>9.9749999999999996</v>
      </c>
      <c r="M1044" s="165">
        <v>72.180451127819552</v>
      </c>
    </row>
    <row r="1045" spans="1:13">
      <c r="A1045" s="152" t="s">
        <v>225</v>
      </c>
      <c r="B1045" s="166">
        <v>2017</v>
      </c>
      <c r="C1045" s="138">
        <v>42839</v>
      </c>
      <c r="D1045" s="152" t="s">
        <v>19</v>
      </c>
      <c r="E1045" s="156" t="s">
        <v>313</v>
      </c>
      <c r="F1045" s="156" t="s">
        <v>43</v>
      </c>
      <c r="G1045" s="159">
        <v>25.757700205338811</v>
      </c>
      <c r="H1045" s="144">
        <v>17</v>
      </c>
      <c r="I1045" s="161">
        <v>4.9489999999999998</v>
      </c>
      <c r="J1045" s="160">
        <v>5.0329999999999995</v>
      </c>
      <c r="K1045" s="163">
        <v>8.3999999999999631E-2</v>
      </c>
      <c r="L1045" s="165">
        <v>9.9819999999999993</v>
      </c>
      <c r="M1045" s="165">
        <v>72.129833700661194</v>
      </c>
    </row>
    <row r="1046" spans="1:13">
      <c r="A1046" s="150" t="s">
        <v>225</v>
      </c>
      <c r="B1046" s="166">
        <v>2017</v>
      </c>
      <c r="C1046" s="138">
        <v>42839</v>
      </c>
      <c r="D1046" s="152" t="s">
        <v>19</v>
      </c>
      <c r="E1046" s="155" t="s">
        <v>200</v>
      </c>
      <c r="F1046" s="155" t="s">
        <v>38</v>
      </c>
      <c r="G1046" s="157">
        <v>22.439425051334702</v>
      </c>
      <c r="H1046" s="144">
        <v>18</v>
      </c>
      <c r="I1046" s="160">
        <v>4.9349999999999996</v>
      </c>
      <c r="J1046" s="160">
        <v>5.056</v>
      </c>
      <c r="K1046" s="163">
        <v>0.12100000000000044</v>
      </c>
      <c r="L1046" s="163">
        <v>9.9909999999999997</v>
      </c>
      <c r="M1046" s="165">
        <v>72.064858372535284</v>
      </c>
    </row>
    <row r="1047" spans="1:13">
      <c r="A1047" s="150" t="s">
        <v>225</v>
      </c>
      <c r="B1047" s="166">
        <v>2017</v>
      </c>
      <c r="C1047" s="138">
        <v>42839</v>
      </c>
      <c r="D1047" s="152" t="s">
        <v>19</v>
      </c>
      <c r="E1047" s="155" t="s">
        <v>219</v>
      </c>
      <c r="F1047" s="155" t="s">
        <v>34</v>
      </c>
      <c r="G1047" s="157">
        <v>27.759069130732374</v>
      </c>
      <c r="H1047" s="144">
        <v>19</v>
      </c>
      <c r="I1047" s="160">
        <v>4.9630000000000001</v>
      </c>
      <c r="J1047" s="160">
        <v>5.0330000000000004</v>
      </c>
      <c r="K1047" s="163">
        <v>7.0000000000000284E-2</v>
      </c>
      <c r="L1047" s="163">
        <v>9.9960000000000004</v>
      </c>
      <c r="M1047" s="165">
        <v>72.028811524609836</v>
      </c>
    </row>
    <row r="1048" spans="1:13">
      <c r="A1048" s="152" t="s">
        <v>225</v>
      </c>
      <c r="B1048" s="166">
        <v>2017</v>
      </c>
      <c r="C1048" s="138">
        <v>42839</v>
      </c>
      <c r="D1048" s="152" t="s">
        <v>19</v>
      </c>
      <c r="E1048" s="156" t="s">
        <v>212</v>
      </c>
      <c r="F1048" s="156" t="s">
        <v>41</v>
      </c>
      <c r="G1048" s="159">
        <v>25.880903490759753</v>
      </c>
      <c r="H1048" s="144">
        <v>20</v>
      </c>
      <c r="I1048" s="161">
        <v>4.9409999999999998</v>
      </c>
      <c r="J1048" s="160">
        <v>5.0620000000000003</v>
      </c>
      <c r="K1048" s="163">
        <v>0.12100000000000044</v>
      </c>
      <c r="L1048" s="165">
        <v>10.003</v>
      </c>
      <c r="M1048" s="165">
        <v>71.978406478056584</v>
      </c>
    </row>
    <row r="1049" spans="1:13">
      <c r="A1049" s="150" t="s">
        <v>225</v>
      </c>
      <c r="B1049" s="166">
        <v>2017</v>
      </c>
      <c r="C1049" s="138">
        <v>42839</v>
      </c>
      <c r="D1049" s="152" t="s">
        <v>19</v>
      </c>
      <c r="E1049" s="155" t="s">
        <v>166</v>
      </c>
      <c r="F1049" s="155" t="s">
        <v>45</v>
      </c>
      <c r="G1049" s="157">
        <v>27.263518138261464</v>
      </c>
      <c r="H1049" s="144">
        <v>21</v>
      </c>
      <c r="I1049" s="160">
        <v>4.944</v>
      </c>
      <c r="J1049" s="160">
        <v>5.0610000000000008</v>
      </c>
      <c r="K1049" s="163">
        <v>0.11700000000000088</v>
      </c>
      <c r="L1049" s="163">
        <v>10.005000000000001</v>
      </c>
      <c r="M1049" s="165">
        <v>71.964017991004496</v>
      </c>
    </row>
    <row r="1050" spans="1:13">
      <c r="A1050" s="150" t="s">
        <v>225</v>
      </c>
      <c r="B1050" s="166">
        <v>2017</v>
      </c>
      <c r="C1050" s="138">
        <v>42839</v>
      </c>
      <c r="D1050" s="152" t="s">
        <v>19</v>
      </c>
      <c r="E1050" s="155" t="s">
        <v>8292</v>
      </c>
      <c r="F1050" s="155" t="s">
        <v>108</v>
      </c>
      <c r="G1050" s="157">
        <v>23.485284052019164</v>
      </c>
      <c r="H1050" s="144">
        <v>22</v>
      </c>
      <c r="I1050" s="160">
        <v>4.9450000000000003</v>
      </c>
      <c r="J1050" s="160">
        <v>5.093</v>
      </c>
      <c r="K1050" s="163">
        <v>0.14799999999999969</v>
      </c>
      <c r="L1050" s="163">
        <v>10.038</v>
      </c>
      <c r="M1050" s="165">
        <v>71.727435744172141</v>
      </c>
    </row>
    <row r="1051" spans="1:13">
      <c r="A1051" s="152" t="s">
        <v>225</v>
      </c>
      <c r="B1051" s="166">
        <v>2017</v>
      </c>
      <c r="C1051" s="138">
        <v>42839</v>
      </c>
      <c r="D1051" s="152" t="s">
        <v>19</v>
      </c>
      <c r="E1051" s="156" t="s">
        <v>195</v>
      </c>
      <c r="F1051" s="156" t="s">
        <v>51</v>
      </c>
      <c r="G1051" s="159">
        <v>29.273100616016428</v>
      </c>
      <c r="H1051" s="144">
        <v>23</v>
      </c>
      <c r="I1051" s="161">
        <v>4.9729999999999999</v>
      </c>
      <c r="J1051" s="160">
        <v>5.0840000000000005</v>
      </c>
      <c r="K1051" s="163">
        <v>0.11100000000000065</v>
      </c>
      <c r="L1051" s="165">
        <v>10.057</v>
      </c>
      <c r="M1051" s="165">
        <v>71.591926021676443</v>
      </c>
    </row>
    <row r="1052" spans="1:13">
      <c r="A1052" s="152" t="s">
        <v>225</v>
      </c>
      <c r="B1052" s="166">
        <v>2017</v>
      </c>
      <c r="C1052" s="138">
        <v>42839</v>
      </c>
      <c r="D1052" s="152" t="s">
        <v>19</v>
      </c>
      <c r="E1052" s="156" t="s">
        <v>218</v>
      </c>
      <c r="F1052" s="156" t="s">
        <v>22</v>
      </c>
      <c r="G1052" s="159">
        <v>33.64544832306639</v>
      </c>
      <c r="H1052" s="144">
        <v>24</v>
      </c>
      <c r="I1052" s="161">
        <v>4.9770000000000003</v>
      </c>
      <c r="J1052" s="160">
        <v>5.0839999999999996</v>
      </c>
      <c r="K1052" s="163">
        <v>0.10699999999999932</v>
      </c>
      <c r="L1052" s="165">
        <v>10.061</v>
      </c>
      <c r="M1052" s="165">
        <v>71.563462876453627</v>
      </c>
    </row>
    <row r="1053" spans="1:13">
      <c r="A1053" s="150" t="s">
        <v>225</v>
      </c>
      <c r="B1053" s="166">
        <v>2017</v>
      </c>
      <c r="C1053" s="138">
        <v>42839</v>
      </c>
      <c r="D1053" s="152" t="s">
        <v>19</v>
      </c>
      <c r="E1053" s="155" t="s">
        <v>353</v>
      </c>
      <c r="F1053" s="155" t="s">
        <v>28</v>
      </c>
      <c r="G1053" s="157">
        <v>25.563312799452429</v>
      </c>
      <c r="H1053" s="144">
        <v>25</v>
      </c>
      <c r="I1053" s="160">
        <v>4.9729999999999999</v>
      </c>
      <c r="J1053" s="160">
        <v>5.1100000000000003</v>
      </c>
      <c r="K1053" s="163">
        <v>0.13700000000000045</v>
      </c>
      <c r="L1053" s="163">
        <v>10.083</v>
      </c>
      <c r="M1053" s="165">
        <v>71.407319250223154</v>
      </c>
    </row>
    <row r="1054" spans="1:13">
      <c r="A1054" s="152" t="s">
        <v>225</v>
      </c>
      <c r="B1054" s="166">
        <v>2017</v>
      </c>
      <c r="C1054" s="138">
        <v>42839</v>
      </c>
      <c r="D1054" s="152" t="s">
        <v>19</v>
      </c>
      <c r="E1054" s="156" t="s">
        <v>8291</v>
      </c>
      <c r="F1054" s="156" t="s">
        <v>36</v>
      </c>
      <c r="G1054" s="159">
        <v>26.910335386721425</v>
      </c>
      <c r="H1054" s="144">
        <v>26</v>
      </c>
      <c r="I1054" s="161">
        <v>5</v>
      </c>
      <c r="J1054" s="160">
        <v>5.0830000000000002</v>
      </c>
      <c r="K1054" s="163">
        <v>8.3000000000000185E-2</v>
      </c>
      <c r="L1054" s="165">
        <v>10.083</v>
      </c>
      <c r="M1054" s="165">
        <v>71.407319250223154</v>
      </c>
    </row>
    <row r="1055" spans="1:13">
      <c r="A1055" s="152" t="s">
        <v>225</v>
      </c>
      <c r="B1055" s="166">
        <v>2017</v>
      </c>
      <c r="C1055" s="138">
        <v>42839</v>
      </c>
      <c r="D1055" s="152" t="s">
        <v>19</v>
      </c>
      <c r="E1055" s="156" t="s">
        <v>8295</v>
      </c>
      <c r="F1055" s="156" t="s">
        <v>81</v>
      </c>
      <c r="G1055" s="159">
        <v>26.781656399726216</v>
      </c>
      <c r="H1055" s="144">
        <v>27</v>
      </c>
      <c r="I1055" s="161">
        <v>4.9740000000000002</v>
      </c>
      <c r="J1055" s="160">
        <v>5.1099999999999994</v>
      </c>
      <c r="K1055" s="163">
        <v>0.13599999999999923</v>
      </c>
      <c r="L1055" s="165">
        <v>10.084</v>
      </c>
      <c r="M1055" s="165">
        <v>71.400238000793337</v>
      </c>
    </row>
    <row r="1056" spans="1:13">
      <c r="A1056" s="150" t="s">
        <v>225</v>
      </c>
      <c r="B1056" s="166">
        <v>2017</v>
      </c>
      <c r="C1056" s="138">
        <v>42839</v>
      </c>
      <c r="D1056" s="152" t="s">
        <v>19</v>
      </c>
      <c r="E1056" s="155" t="s">
        <v>49</v>
      </c>
      <c r="F1056" s="155" t="s">
        <v>43</v>
      </c>
      <c r="G1056" s="157">
        <v>22.735112936344969</v>
      </c>
      <c r="H1056" s="144">
        <v>28</v>
      </c>
      <c r="I1056" s="160">
        <v>5.0010000000000003</v>
      </c>
      <c r="J1056" s="160">
        <v>5.1040000000000001</v>
      </c>
      <c r="K1056" s="163">
        <v>0.10299999999999976</v>
      </c>
      <c r="L1056" s="163">
        <v>10.105</v>
      </c>
      <c r="M1056" s="165">
        <v>71.251855517070751</v>
      </c>
    </row>
    <row r="1057" spans="1:13">
      <c r="A1057" s="152" t="s">
        <v>225</v>
      </c>
      <c r="B1057" s="166">
        <v>2017</v>
      </c>
      <c r="C1057" s="138">
        <v>42839</v>
      </c>
      <c r="D1057" s="152" t="s">
        <v>19</v>
      </c>
      <c r="E1057" s="156" t="s">
        <v>383</v>
      </c>
      <c r="F1057" s="156" t="s">
        <v>197</v>
      </c>
      <c r="G1057" s="159">
        <v>117.28678986995209</v>
      </c>
      <c r="H1057" s="144">
        <v>29</v>
      </c>
      <c r="I1057" s="161">
        <v>4.9880000000000004</v>
      </c>
      <c r="J1057" s="160">
        <v>5.1559999999999997</v>
      </c>
      <c r="K1057" s="163">
        <v>0.16799999999999926</v>
      </c>
      <c r="L1057" s="165">
        <v>10.144</v>
      </c>
      <c r="M1057" s="165">
        <v>70.977917981072551</v>
      </c>
    </row>
    <row r="1058" spans="1:13">
      <c r="A1058" s="150" t="s">
        <v>225</v>
      </c>
      <c r="B1058" s="166">
        <v>2017</v>
      </c>
      <c r="C1058" s="138">
        <v>42839</v>
      </c>
      <c r="D1058" s="152" t="s">
        <v>19</v>
      </c>
      <c r="E1058" s="155" t="s">
        <v>312</v>
      </c>
      <c r="F1058" s="155" t="s">
        <v>41</v>
      </c>
      <c r="G1058" s="157">
        <v>23.069130732375086</v>
      </c>
      <c r="H1058" s="144">
        <v>30</v>
      </c>
      <c r="I1058" s="160">
        <v>5.0259999999999998</v>
      </c>
      <c r="J1058" s="160">
        <v>5.1300000000000008</v>
      </c>
      <c r="K1058" s="163">
        <v>0.10400000000000098</v>
      </c>
      <c r="L1058" s="163">
        <v>10.156000000000001</v>
      </c>
      <c r="M1058" s="165">
        <v>70.894052776683736</v>
      </c>
    </row>
    <row r="1059" spans="1:13">
      <c r="A1059" s="150" t="s">
        <v>225</v>
      </c>
      <c r="B1059" s="166">
        <v>2017</v>
      </c>
      <c r="C1059" s="138">
        <v>42839</v>
      </c>
      <c r="D1059" s="152" t="s">
        <v>19</v>
      </c>
      <c r="E1059" s="155" t="s">
        <v>220</v>
      </c>
      <c r="F1059" s="155" t="s">
        <v>30</v>
      </c>
      <c r="G1059" s="157">
        <v>32.180698151950722</v>
      </c>
      <c r="H1059" s="144">
        <v>31</v>
      </c>
      <c r="I1059" s="160">
        <v>5.008</v>
      </c>
      <c r="J1059" s="160">
        <v>5.1499999999999995</v>
      </c>
      <c r="K1059" s="163">
        <v>0.14199999999999946</v>
      </c>
      <c r="L1059" s="163">
        <v>10.157999999999999</v>
      </c>
      <c r="M1059" s="165">
        <v>70.880094506792673</v>
      </c>
    </row>
    <row r="1060" spans="1:13">
      <c r="A1060" s="150" t="s">
        <v>225</v>
      </c>
      <c r="B1060" s="166">
        <v>2017</v>
      </c>
      <c r="C1060" s="138">
        <v>42839</v>
      </c>
      <c r="D1060" s="152" t="s">
        <v>19</v>
      </c>
      <c r="E1060" s="155" t="s">
        <v>8296</v>
      </c>
      <c r="F1060" s="155" t="s">
        <v>43</v>
      </c>
      <c r="G1060" s="157">
        <v>117.28678986995209</v>
      </c>
      <c r="H1060" s="144">
        <v>32</v>
      </c>
      <c r="I1060" s="160">
        <v>5.15</v>
      </c>
      <c r="J1060" s="160">
        <v>5.2769999999999992</v>
      </c>
      <c r="K1060" s="163">
        <v>0.12699999999999889</v>
      </c>
      <c r="L1060" s="163">
        <v>10.427</v>
      </c>
      <c r="M1060" s="165">
        <v>69.051500911096198</v>
      </c>
    </row>
    <row r="1061" spans="1:13">
      <c r="A1061" s="150" t="s">
        <v>225</v>
      </c>
      <c r="B1061" s="166">
        <v>2017</v>
      </c>
      <c r="C1061" s="138">
        <v>42839</v>
      </c>
      <c r="D1061" s="152" t="s">
        <v>19</v>
      </c>
      <c r="E1061" s="155" t="s">
        <v>102</v>
      </c>
      <c r="F1061" s="155" t="s">
        <v>103</v>
      </c>
      <c r="G1061" s="157">
        <v>23.200547570157426</v>
      </c>
      <c r="H1061" s="144">
        <v>33</v>
      </c>
      <c r="I1061" s="160">
        <v>5.1189999999999998</v>
      </c>
      <c r="J1061" s="160">
        <v>5.3330000000000002</v>
      </c>
      <c r="K1061" s="163">
        <v>0.21400000000000041</v>
      </c>
      <c r="L1061" s="163">
        <v>10.452</v>
      </c>
      <c r="M1061" s="165">
        <v>68.886337543053955</v>
      </c>
    </row>
  </sheetData>
  <autoFilter ref="A1:M814" xr:uid="{C3ECBA6C-9891-4D30-BF0B-74AB056D618A}">
    <sortState xmlns:xlrd2="http://schemas.microsoft.com/office/spreadsheetml/2017/richdata2" ref="A2:M1061">
      <sortCondition descending="1" ref="C1:C814"/>
    </sortState>
  </autoFilter>
  <conditionalFormatting sqref="I2:I36">
    <cfRule type="colorScale" priority="22">
      <colorScale>
        <cfvo type="min"/>
        <cfvo type="percentile" val="50"/>
        <cfvo type="max"/>
        <color rgb="FF63BE7B"/>
        <color rgb="FFFFEB84"/>
        <color rgb="FFF8696B"/>
      </colorScale>
    </cfRule>
  </conditionalFormatting>
  <conditionalFormatting sqref="J2:K2 J3:J36 K3:K814">
    <cfRule type="colorScale" priority="21">
      <colorScale>
        <cfvo type="min"/>
        <cfvo type="percentile" val="50"/>
        <cfvo type="max"/>
        <color rgb="FF63BE7B"/>
        <color rgb="FFFFEB84"/>
        <color rgb="FFF8696B"/>
      </colorScale>
    </cfRule>
  </conditionalFormatting>
  <conditionalFormatting sqref="L2:L36">
    <cfRule type="colorScale" priority="20">
      <colorScale>
        <cfvo type="min"/>
        <cfvo type="percentile" val="50"/>
        <cfvo type="max"/>
        <color rgb="FF63BE7B"/>
        <color rgb="FFFFEB84"/>
        <color rgb="FFF8696B"/>
      </colorScale>
    </cfRule>
  </conditionalFormatting>
  <conditionalFormatting sqref="M2:M36">
    <cfRule type="colorScale" priority="19">
      <colorScale>
        <cfvo type="min"/>
        <cfvo type="percentile" val="50"/>
        <cfvo type="max"/>
        <color rgb="FFF8696B"/>
        <color rgb="FFFFEB84"/>
        <color rgb="FF63BE7B"/>
      </colorScale>
    </cfRule>
  </conditionalFormatting>
  <conditionalFormatting sqref="A516:B548 A482:D515 D516:D608 A550:B608">
    <cfRule type="expression" dxfId="355" priority="17">
      <formula>$E482="F"</formula>
    </cfRule>
    <cfRule type="expression" dxfId="354" priority="18">
      <formula>$E482="Q"</formula>
    </cfRule>
  </conditionalFormatting>
  <conditionalFormatting sqref="A549:B549">
    <cfRule type="expression" dxfId="353" priority="15">
      <formula>$E549="F"</formula>
    </cfRule>
    <cfRule type="expression" dxfId="352" priority="16">
      <formula>$E549="Q"</formula>
    </cfRule>
  </conditionalFormatting>
  <conditionalFormatting sqref="D609:D648">
    <cfRule type="expression" dxfId="351" priority="13">
      <formula>#REF!="F"</formula>
    </cfRule>
    <cfRule type="expression" dxfId="350" priority="14">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49" priority="11">
      <formula>#REF!="F"</formula>
    </cfRule>
    <cfRule type="expression" dxfId="348" priority="12">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47" priority="9">
      <formula>#REF!="F"</formula>
    </cfRule>
    <cfRule type="expression" dxfId="346" priority="10">
      <formula>#REF!="Q"</formula>
    </cfRule>
  </conditionalFormatting>
  <conditionalFormatting sqref="D815:D882">
    <cfRule type="colorScale" priority="2">
      <colorScale>
        <cfvo type="min"/>
        <cfvo type="percentile" val="50"/>
        <cfvo type="max"/>
        <color rgb="FFF8696B"/>
        <color rgb="FFFFEB84"/>
        <color rgb="FF63BE7B"/>
      </colorScale>
    </cfRule>
  </conditionalFormatting>
  <conditionalFormatting sqref="C815:C1061">
    <cfRule type="colorScale" priority="1">
      <colorScale>
        <cfvo type="min"/>
        <cfvo type="percentile" val="50"/>
        <cfvo type="max"/>
        <color rgb="FFF8696B"/>
        <color rgb="FFFFEB84"/>
        <color rgb="FF63BE7B"/>
      </colorScale>
    </cfRule>
  </conditionalFormatting>
  <conditionalFormatting sqref="A744:D814">
    <cfRule type="expression" dxfId="345" priority="1935">
      <formula>$E744="R1"</formula>
    </cfRule>
    <cfRule type="expression" dxfId="344" priority="1936">
      <formula>$E744="F"</formula>
    </cfRule>
    <cfRule type="expression" dxfId="343" priority="1937">
      <formula>$E744="Q"</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sheetPr filterMode="1"/>
  <dimension ref="A1:S1348"/>
  <sheetViews>
    <sheetView zoomScale="85" zoomScaleNormal="85" workbookViewId="0">
      <pane ySplit="1" topLeftCell="A525" activePane="bottomLeft" state="frozen"/>
      <selection pane="bottomLeft" activeCell="I558" sqref="I558"/>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c r="A1" t="s">
        <v>0</v>
      </c>
      <c r="B1" t="s">
        <v>1</v>
      </c>
      <c r="C1" t="s">
        <v>2</v>
      </c>
      <c r="D1" t="s">
        <v>3</v>
      </c>
      <c r="E1" t="s">
        <v>4</v>
      </c>
      <c r="F1" t="s">
        <v>88</v>
      </c>
      <c r="G1" t="s">
        <v>5</v>
      </c>
      <c r="H1" t="s">
        <v>7</v>
      </c>
      <c r="I1" t="s">
        <v>6</v>
      </c>
      <c r="J1" t="s">
        <v>1128</v>
      </c>
      <c r="K1" t="s">
        <v>525</v>
      </c>
      <c r="L1" t="s">
        <v>526</v>
      </c>
      <c r="M1" t="s">
        <v>527</v>
      </c>
      <c r="N1" t="s">
        <v>528</v>
      </c>
      <c r="O1" t="s">
        <v>529</v>
      </c>
      <c r="P1" t="s">
        <v>530</v>
      </c>
      <c r="Q1" t="s">
        <v>531</v>
      </c>
      <c r="R1" t="s">
        <v>532</v>
      </c>
      <c r="S1" t="s">
        <v>533</v>
      </c>
    </row>
    <row r="2" spans="1:19" hidden="1">
      <c r="A2" s="1" t="s">
        <v>161</v>
      </c>
      <c r="B2" s="1">
        <v>2018</v>
      </c>
      <c r="C2" s="88">
        <v>43401</v>
      </c>
      <c r="D2" s="1" t="s">
        <v>65</v>
      </c>
      <c r="E2" s="3" t="s">
        <v>534</v>
      </c>
      <c r="F2" s="3">
        <v>1</v>
      </c>
      <c r="G2" s="3" t="s">
        <v>182</v>
      </c>
      <c r="H2" s="3" t="s">
        <v>32</v>
      </c>
      <c r="I2" s="11">
        <f>(C2-VLOOKUP(G2,Riders!$A$2:$E$7778,4,FALSE))/365</f>
        <v>27.336986301369862</v>
      </c>
      <c r="J2" s="3">
        <v>16</v>
      </c>
      <c r="K2" s="3">
        <v>1</v>
      </c>
      <c r="L2" s="105">
        <v>10.178000000000001</v>
      </c>
      <c r="M2" s="3"/>
      <c r="N2" s="3"/>
      <c r="O2" s="3"/>
      <c r="P2" s="3"/>
      <c r="Q2" s="3"/>
      <c r="R2" s="3"/>
      <c r="S2" s="3"/>
    </row>
    <row r="3" spans="1:19" hidden="1">
      <c r="A3" s="1" t="s">
        <v>161</v>
      </c>
      <c r="B3" s="1">
        <v>2018</v>
      </c>
      <c r="C3" s="88">
        <v>43401</v>
      </c>
      <c r="D3" s="1" t="s">
        <v>65</v>
      </c>
      <c r="E3" s="3" t="s">
        <v>534</v>
      </c>
      <c r="F3" s="3">
        <v>1</v>
      </c>
      <c r="G3" s="3" t="s">
        <v>917</v>
      </c>
      <c r="H3" s="3" t="s">
        <v>34</v>
      </c>
      <c r="I3" s="11">
        <f>(C3-VLOOKUP(G3,Riders!$A$2:$E$7778,4,FALSE))/365</f>
        <v>27.706849315068492</v>
      </c>
      <c r="J3" s="3">
        <v>17</v>
      </c>
      <c r="K3" s="3">
        <v>2</v>
      </c>
      <c r="L3" s="105">
        <v>10.225000000000001</v>
      </c>
      <c r="M3" s="3"/>
      <c r="N3" s="3"/>
      <c r="O3" s="3"/>
      <c r="P3" s="3"/>
      <c r="Q3" s="3"/>
      <c r="R3" s="3"/>
      <c r="S3" s="3"/>
    </row>
    <row r="4" spans="1:19">
      <c r="A4" s="4" t="s">
        <v>225</v>
      </c>
      <c r="B4" s="4">
        <v>2019</v>
      </c>
      <c r="C4" s="5">
        <v>43492</v>
      </c>
      <c r="D4" s="4" t="s">
        <v>65</v>
      </c>
      <c r="E4" s="24" t="s">
        <v>534</v>
      </c>
      <c r="F4" s="3">
        <v>7</v>
      </c>
      <c r="G4" s="3" t="s">
        <v>53</v>
      </c>
      <c r="H4" s="3" t="s">
        <v>41</v>
      </c>
      <c r="I4" s="11">
        <f>(C4-VLOOKUP(G4,Riders!$A$2:$E$7778,4,FALSE))/365</f>
        <v>31.671232876712327</v>
      </c>
      <c r="J4" s="3">
        <v>22</v>
      </c>
      <c r="K4" s="3">
        <v>2</v>
      </c>
      <c r="L4" s="105">
        <v>10.66</v>
      </c>
      <c r="M4" s="3"/>
      <c r="N4" s="3"/>
      <c r="O4" s="3"/>
      <c r="P4" s="3"/>
      <c r="Q4" s="3"/>
      <c r="R4" s="3"/>
      <c r="S4" s="3"/>
    </row>
    <row r="5" spans="1:19" hidden="1">
      <c r="A5" s="1" t="s">
        <v>161</v>
      </c>
      <c r="B5" s="1">
        <v>2018</v>
      </c>
      <c r="C5" s="88">
        <v>43401</v>
      </c>
      <c r="D5" s="1" t="s">
        <v>65</v>
      </c>
      <c r="E5" s="3" t="s">
        <v>534</v>
      </c>
      <c r="F5" s="3">
        <v>2</v>
      </c>
      <c r="G5" s="3" t="s">
        <v>58</v>
      </c>
      <c r="H5" s="3" t="s">
        <v>36</v>
      </c>
      <c r="I5" s="11">
        <f>(C5-VLOOKUP(G5,Riders!$A$2:$E$7778,4,FALSE))/365</f>
        <v>24.958904109589042</v>
      </c>
      <c r="J5" s="3">
        <v>28</v>
      </c>
      <c r="K5" s="3">
        <v>2</v>
      </c>
      <c r="L5" s="105">
        <v>10.676</v>
      </c>
      <c r="M5" s="3"/>
      <c r="N5" s="3"/>
      <c r="O5" s="3"/>
      <c r="P5" s="3"/>
      <c r="Q5" s="3"/>
      <c r="R5" s="3"/>
      <c r="S5" s="3"/>
    </row>
    <row r="6" spans="1:19" hidden="1">
      <c r="A6" s="1" t="s">
        <v>161</v>
      </c>
      <c r="B6" s="1">
        <v>2018</v>
      </c>
      <c r="C6" s="88">
        <v>43401</v>
      </c>
      <c r="D6" s="1" t="s">
        <v>65</v>
      </c>
      <c r="E6" s="3" t="s">
        <v>534</v>
      </c>
      <c r="F6" s="3">
        <v>3</v>
      </c>
      <c r="G6" s="3" t="s">
        <v>201</v>
      </c>
      <c r="H6" s="3" t="s">
        <v>45</v>
      </c>
      <c r="I6" s="11">
        <f>(C6-VLOOKUP(G6,Riders!$A$2:$E$7778,4,FALSE))/365</f>
        <v>23.290410958904111</v>
      </c>
      <c r="J6" s="3">
        <v>9</v>
      </c>
      <c r="K6" s="3">
        <v>1</v>
      </c>
      <c r="L6" s="105">
        <v>10.204000000000001</v>
      </c>
      <c r="M6" s="3"/>
      <c r="N6" s="3"/>
      <c r="O6" s="3"/>
      <c r="P6" s="3"/>
      <c r="Q6" s="3"/>
      <c r="R6" s="3"/>
      <c r="S6" s="3"/>
    </row>
    <row r="7" spans="1:19" hidden="1">
      <c r="A7" s="1" t="s">
        <v>161</v>
      </c>
      <c r="B7" s="1">
        <v>2018</v>
      </c>
      <c r="C7" s="88">
        <v>43401</v>
      </c>
      <c r="D7" s="1" t="s">
        <v>65</v>
      </c>
      <c r="E7" s="3" t="s">
        <v>534</v>
      </c>
      <c r="F7" s="3">
        <v>3</v>
      </c>
      <c r="G7" s="3" t="s">
        <v>173</v>
      </c>
      <c r="H7" s="3" t="s">
        <v>36</v>
      </c>
      <c r="I7" s="11">
        <f>(C7-VLOOKUP(G7,Riders!$A$2:$E$7778,4,FALSE))/365</f>
        <v>28.468493150684932</v>
      </c>
      <c r="J7" s="3">
        <v>27</v>
      </c>
      <c r="K7" s="3">
        <v>2</v>
      </c>
      <c r="L7" s="105">
        <v>10.293000000000001</v>
      </c>
      <c r="M7" s="3"/>
      <c r="N7" s="3"/>
      <c r="O7" s="3"/>
      <c r="P7" s="3"/>
      <c r="Q7" s="3"/>
      <c r="R7" s="3"/>
      <c r="S7" s="3"/>
    </row>
    <row r="8" spans="1:19" hidden="1">
      <c r="A8" s="1" t="s">
        <v>161</v>
      </c>
      <c r="B8" s="1">
        <v>2018</v>
      </c>
      <c r="C8" s="88">
        <v>43401</v>
      </c>
      <c r="D8" s="1" t="s">
        <v>65</v>
      </c>
      <c r="E8" s="3" t="s">
        <v>534</v>
      </c>
      <c r="F8" s="3">
        <v>4</v>
      </c>
      <c r="G8" s="3" t="s">
        <v>338</v>
      </c>
      <c r="H8" s="3" t="s">
        <v>26</v>
      </c>
      <c r="I8" s="11">
        <f>(C8-VLOOKUP(G8,Riders!$A$2:$E$7778,4,FALSE))/365</f>
        <v>31.172602739726027</v>
      </c>
      <c r="J8" s="3">
        <v>10</v>
      </c>
      <c r="K8" s="3">
        <v>1</v>
      </c>
      <c r="L8" s="105">
        <v>10.128</v>
      </c>
      <c r="M8" s="3"/>
      <c r="N8" s="3"/>
      <c r="O8" s="3"/>
      <c r="P8" s="3"/>
      <c r="Q8" s="3"/>
      <c r="R8" s="3"/>
      <c r="S8" s="3"/>
    </row>
    <row r="9" spans="1:19">
      <c r="A9" s="1" t="s">
        <v>161</v>
      </c>
      <c r="B9" s="1">
        <v>2018</v>
      </c>
      <c r="C9" s="88">
        <v>43401</v>
      </c>
      <c r="D9" s="1" t="s">
        <v>65</v>
      </c>
      <c r="E9" s="3" t="s">
        <v>534</v>
      </c>
      <c r="F9" s="3">
        <v>2</v>
      </c>
      <c r="G9" s="3" t="s">
        <v>2051</v>
      </c>
      <c r="H9" s="3" t="s">
        <v>26</v>
      </c>
      <c r="I9" s="11">
        <f>(C9-VLOOKUP(G9,Riders!$A$2:$E$7778,4,FALSE))/365</f>
        <v>33.761643835616439</v>
      </c>
      <c r="J9" s="3">
        <v>5</v>
      </c>
      <c r="K9" s="3">
        <v>1</v>
      </c>
      <c r="L9" s="105">
        <v>10.595000000000001</v>
      </c>
      <c r="M9" s="3"/>
      <c r="N9" s="3"/>
      <c r="O9" s="3"/>
      <c r="P9" s="3"/>
      <c r="Q9" s="3"/>
      <c r="R9" s="3"/>
      <c r="S9" s="3"/>
    </row>
    <row r="10" spans="1:19" hidden="1">
      <c r="A10" s="1" t="s">
        <v>161</v>
      </c>
      <c r="B10" s="1">
        <v>2018</v>
      </c>
      <c r="C10" s="88">
        <v>43401</v>
      </c>
      <c r="D10" s="1" t="s">
        <v>65</v>
      </c>
      <c r="E10" s="3" t="s">
        <v>534</v>
      </c>
      <c r="F10" s="3">
        <v>5</v>
      </c>
      <c r="G10" s="3" t="s">
        <v>256</v>
      </c>
      <c r="H10" s="3" t="s">
        <v>30</v>
      </c>
      <c r="I10" s="11">
        <f>(C10-VLOOKUP(G10,Riders!$A$2:$E$7778,4,FALSE))/365</f>
        <v>28.835616438356166</v>
      </c>
      <c r="J10" s="3">
        <v>6</v>
      </c>
      <c r="K10" s="3">
        <v>1</v>
      </c>
      <c r="L10" s="105">
        <v>10.388999999999999</v>
      </c>
      <c r="M10" s="3"/>
      <c r="N10" s="3"/>
      <c r="O10" s="3"/>
      <c r="P10" s="3"/>
      <c r="Q10" s="3"/>
      <c r="R10" s="3"/>
      <c r="S10" s="3"/>
    </row>
    <row r="11" spans="1:19" hidden="1">
      <c r="A11" s="1" t="s">
        <v>161</v>
      </c>
      <c r="B11" s="1">
        <v>2018</v>
      </c>
      <c r="C11" s="88">
        <v>43401</v>
      </c>
      <c r="D11" s="1" t="s">
        <v>65</v>
      </c>
      <c r="E11" s="3" t="s">
        <v>534</v>
      </c>
      <c r="F11" s="3">
        <v>5</v>
      </c>
      <c r="G11" s="3" t="s">
        <v>166</v>
      </c>
      <c r="H11" s="3" t="s">
        <v>45</v>
      </c>
      <c r="I11" s="11">
        <f>(C11-VLOOKUP(G11,Riders!$A$2:$E$7778,4,FALSE))/365</f>
        <v>28.82191780821918</v>
      </c>
      <c r="J11" s="3">
        <v>25</v>
      </c>
      <c r="K11" s="3">
        <v>2</v>
      </c>
      <c r="L11" s="105" t="s">
        <v>535</v>
      </c>
      <c r="M11" s="3"/>
      <c r="N11" s="3"/>
      <c r="O11" s="3"/>
      <c r="P11" s="3"/>
      <c r="Q11" s="3"/>
      <c r="R11" s="3"/>
      <c r="S11" s="3"/>
    </row>
    <row r="12" spans="1:19" hidden="1">
      <c r="A12" s="1" t="s">
        <v>161</v>
      </c>
      <c r="B12" s="1">
        <v>2018</v>
      </c>
      <c r="C12" s="88">
        <v>43401</v>
      </c>
      <c r="D12" s="1" t="s">
        <v>65</v>
      </c>
      <c r="E12" s="3" t="s">
        <v>534</v>
      </c>
      <c r="F12" s="3">
        <v>6</v>
      </c>
      <c r="G12" s="3" t="s">
        <v>196</v>
      </c>
      <c r="H12" s="3" t="s">
        <v>197</v>
      </c>
      <c r="I12" s="11">
        <f>(C12-VLOOKUP(G12,Riders!$A$2:$E$7778,4,FALSE))/365</f>
        <v>32.62191780821918</v>
      </c>
      <c r="J12" s="3">
        <v>7</v>
      </c>
      <c r="K12" s="3">
        <v>1</v>
      </c>
      <c r="L12" s="105">
        <v>10.236000000000001</v>
      </c>
      <c r="M12" s="3"/>
      <c r="N12" s="3"/>
      <c r="O12" s="3"/>
      <c r="P12" s="3"/>
      <c r="Q12" s="3"/>
      <c r="R12" s="3"/>
      <c r="S12" s="3"/>
    </row>
    <row r="13" spans="1:19" hidden="1">
      <c r="A13" s="1" t="s">
        <v>161</v>
      </c>
      <c r="B13" s="1">
        <v>2018</v>
      </c>
      <c r="C13" s="88">
        <v>43401</v>
      </c>
      <c r="D13" s="1" t="s">
        <v>65</v>
      </c>
      <c r="E13" s="3" t="s">
        <v>534</v>
      </c>
      <c r="F13" s="3">
        <v>6</v>
      </c>
      <c r="G13" s="3" t="s">
        <v>288</v>
      </c>
      <c r="H13" s="3" t="s">
        <v>206</v>
      </c>
      <c r="I13" s="11">
        <f>(C13-VLOOKUP(G13,Riders!$A$2:$E$7778,4,FALSE))/365</f>
        <v>36.230136986301368</v>
      </c>
      <c r="J13" s="3">
        <v>24</v>
      </c>
      <c r="K13" s="3">
        <v>2</v>
      </c>
      <c r="L13" s="105">
        <v>10.372</v>
      </c>
      <c r="M13" s="3"/>
      <c r="N13" s="3"/>
      <c r="O13" s="3"/>
      <c r="P13" s="3"/>
      <c r="Q13" s="3"/>
      <c r="R13" s="3"/>
      <c r="S13" s="3"/>
    </row>
    <row r="14" spans="1:19">
      <c r="A14" s="1" t="s">
        <v>161</v>
      </c>
      <c r="B14" s="1">
        <v>2018</v>
      </c>
      <c r="C14" s="88">
        <v>43401</v>
      </c>
      <c r="D14" s="1" t="s">
        <v>65</v>
      </c>
      <c r="E14" s="3" t="s">
        <v>537</v>
      </c>
      <c r="F14" s="3">
        <v>6</v>
      </c>
      <c r="G14" s="3" t="s">
        <v>2051</v>
      </c>
      <c r="H14" s="3" t="s">
        <v>26</v>
      </c>
      <c r="I14" s="11">
        <f>(C14-VLOOKUP(G14,Riders!$A$2:$E$7778,4,FALSE))/365</f>
        <v>33.761643835616439</v>
      </c>
      <c r="J14" s="3">
        <v>5</v>
      </c>
      <c r="K14" s="3">
        <v>1</v>
      </c>
      <c r="L14" s="105">
        <v>10.154999999999999</v>
      </c>
      <c r="M14" s="3"/>
      <c r="N14" s="3"/>
      <c r="O14" s="3"/>
      <c r="P14" s="3"/>
      <c r="Q14" s="3"/>
      <c r="R14" s="3"/>
      <c r="S14" s="3"/>
    </row>
    <row r="15" spans="1:19" hidden="1">
      <c r="A15" s="1" t="s">
        <v>161</v>
      </c>
      <c r="B15" s="1">
        <v>2018</v>
      </c>
      <c r="C15" s="88">
        <v>43401</v>
      </c>
      <c r="D15" s="1" t="s">
        <v>65</v>
      </c>
      <c r="E15" s="3" t="s">
        <v>534</v>
      </c>
      <c r="F15" s="3">
        <v>7</v>
      </c>
      <c r="G15" s="3" t="s">
        <v>212</v>
      </c>
      <c r="H15" s="3" t="s">
        <v>41</v>
      </c>
      <c r="I15" s="11">
        <f>(C15-VLOOKUP(G15,Riders!$A$2:$E$7778,4,FALSE))/365</f>
        <v>27.438356164383563</v>
      </c>
      <c r="J15" s="3">
        <v>18</v>
      </c>
      <c r="K15" s="3">
        <v>2</v>
      </c>
      <c r="L15" s="105">
        <v>10.224</v>
      </c>
      <c r="M15" s="3"/>
      <c r="N15" s="3"/>
      <c r="O15" s="3"/>
      <c r="P15" s="3"/>
      <c r="Q15" s="3"/>
      <c r="R15" s="3"/>
      <c r="S15" s="3"/>
    </row>
    <row r="16" spans="1:19" hidden="1">
      <c r="A16" s="1" t="s">
        <v>161</v>
      </c>
      <c r="B16" s="1">
        <v>2018</v>
      </c>
      <c r="C16" s="88">
        <v>43401</v>
      </c>
      <c r="D16" s="1" t="s">
        <v>65</v>
      </c>
      <c r="E16" s="3" t="s">
        <v>534</v>
      </c>
      <c r="F16" s="3">
        <v>8</v>
      </c>
      <c r="G16" s="3" t="s">
        <v>218</v>
      </c>
      <c r="H16" s="3" t="s">
        <v>227</v>
      </c>
      <c r="I16" s="11">
        <f>(C16-VLOOKUP(G16,Riders!$A$2:$E$7778,4,FALSE))/365</f>
        <v>35.208219178082189</v>
      </c>
      <c r="J16" s="3">
        <v>8</v>
      </c>
      <c r="K16" s="3">
        <v>1</v>
      </c>
      <c r="L16" s="105">
        <v>10.179</v>
      </c>
      <c r="M16" s="3"/>
      <c r="N16" s="3"/>
      <c r="O16" s="3"/>
      <c r="P16" s="3"/>
      <c r="Q16" s="3"/>
      <c r="R16" s="3"/>
      <c r="S16" s="3"/>
    </row>
    <row r="17" spans="1:19" hidden="1">
      <c r="A17" s="1" t="s">
        <v>161</v>
      </c>
      <c r="B17" s="1">
        <v>2018</v>
      </c>
      <c r="C17" s="88">
        <v>43401</v>
      </c>
      <c r="D17" s="1" t="s">
        <v>65</v>
      </c>
      <c r="E17" s="3" t="s">
        <v>534</v>
      </c>
      <c r="F17" s="3">
        <v>8</v>
      </c>
      <c r="G17" s="3" t="s">
        <v>195</v>
      </c>
      <c r="H17" s="3" t="s">
        <v>51</v>
      </c>
      <c r="I17" s="11">
        <f>(C17-VLOOKUP(G17,Riders!$A$2:$E$7778,4,FALSE))/365</f>
        <v>30.832876712328765</v>
      </c>
      <c r="J17" s="3">
        <v>23</v>
      </c>
      <c r="K17" s="3">
        <v>2</v>
      </c>
      <c r="L17" s="105">
        <v>10.179</v>
      </c>
      <c r="M17" s="3"/>
      <c r="N17" s="3"/>
      <c r="O17" s="3"/>
      <c r="P17" s="3"/>
      <c r="Q17" s="3"/>
      <c r="R17" s="3"/>
      <c r="S17" s="3"/>
    </row>
    <row r="18" spans="1:19" hidden="1">
      <c r="A18" s="1" t="s">
        <v>161</v>
      </c>
      <c r="B18" s="1">
        <v>2018</v>
      </c>
      <c r="C18" s="88">
        <v>43401</v>
      </c>
      <c r="D18" s="1" t="s">
        <v>65</v>
      </c>
      <c r="E18" s="3" t="s">
        <v>534</v>
      </c>
      <c r="F18" s="3">
        <v>9</v>
      </c>
      <c r="G18" s="3" t="s">
        <v>194</v>
      </c>
      <c r="H18" s="3" t="s">
        <v>226</v>
      </c>
      <c r="I18" s="11">
        <f>(C18-VLOOKUP(G18,Riders!$A$2:$E$7778,4,FALSE))/365</f>
        <v>29.624657534246577</v>
      </c>
      <c r="J18" s="3">
        <v>14</v>
      </c>
      <c r="K18" s="3">
        <v>1</v>
      </c>
      <c r="L18" s="105">
        <v>10.371</v>
      </c>
      <c r="M18" s="3"/>
      <c r="N18" s="3"/>
      <c r="O18" s="3"/>
      <c r="P18" s="3"/>
      <c r="Q18" s="3"/>
      <c r="R18" s="3"/>
      <c r="S18" s="3"/>
    </row>
    <row r="19" spans="1:19" hidden="1">
      <c r="A19" s="1" t="s">
        <v>161</v>
      </c>
      <c r="B19" s="1">
        <v>2018</v>
      </c>
      <c r="C19" s="88">
        <v>43401</v>
      </c>
      <c r="D19" s="1" t="s">
        <v>65</v>
      </c>
      <c r="E19" s="3" t="s">
        <v>534</v>
      </c>
      <c r="F19" s="3">
        <v>9</v>
      </c>
      <c r="G19" s="3" t="s">
        <v>310</v>
      </c>
      <c r="H19" s="3" t="s">
        <v>112</v>
      </c>
      <c r="I19" s="11">
        <f>(C19-VLOOKUP(G19,Riders!$A$2:$E$7778,4,FALSE))/365</f>
        <v>23.095890410958905</v>
      </c>
      <c r="J19" s="3">
        <v>19</v>
      </c>
      <c r="K19" s="3">
        <v>2</v>
      </c>
      <c r="L19" s="105">
        <v>10.388</v>
      </c>
      <c r="M19" s="3"/>
      <c r="N19" s="3"/>
      <c r="O19" s="3"/>
      <c r="P19" s="3"/>
      <c r="Q19" s="3"/>
      <c r="R19" s="3"/>
      <c r="S19" s="3"/>
    </row>
    <row r="20" spans="1:19" hidden="1">
      <c r="A20" s="1" t="s">
        <v>161</v>
      </c>
      <c r="B20" s="1">
        <v>2018</v>
      </c>
      <c r="C20" s="88">
        <v>43401</v>
      </c>
      <c r="D20" s="1" t="s">
        <v>65</v>
      </c>
      <c r="E20" s="3" t="s">
        <v>534</v>
      </c>
      <c r="F20" s="3">
        <v>10</v>
      </c>
      <c r="G20" s="3" t="s">
        <v>128</v>
      </c>
      <c r="H20" s="3" t="s">
        <v>34</v>
      </c>
      <c r="I20" s="11">
        <f>(C20-VLOOKUP(G20,Riders!$A$2:$E$7778,4,FALSE))/365</f>
        <v>27.304109589041097</v>
      </c>
      <c r="J20" s="3">
        <v>11</v>
      </c>
      <c r="K20" s="3">
        <v>1</v>
      </c>
      <c r="L20" s="105">
        <v>10.237</v>
      </c>
      <c r="M20" s="3"/>
      <c r="N20" s="3"/>
      <c r="O20" s="3"/>
      <c r="P20" s="3"/>
      <c r="Q20" s="3"/>
      <c r="R20" s="3"/>
      <c r="S20" s="3"/>
    </row>
    <row r="21" spans="1:19" hidden="1">
      <c r="A21" s="1" t="s">
        <v>161</v>
      </c>
      <c r="B21" s="1">
        <v>2018</v>
      </c>
      <c r="C21" s="88">
        <v>43401</v>
      </c>
      <c r="D21" s="1" t="s">
        <v>65</v>
      </c>
      <c r="E21" s="3" t="s">
        <v>534</v>
      </c>
      <c r="F21" s="3">
        <v>10</v>
      </c>
      <c r="G21" s="3" t="s">
        <v>238</v>
      </c>
      <c r="H21" s="3" t="s">
        <v>197</v>
      </c>
      <c r="I21" s="11">
        <f>(C21-VLOOKUP(G21,Riders!$A$2:$E$7778,4,FALSE))/365</f>
        <v>31.115068493150684</v>
      </c>
      <c r="J21" s="3">
        <v>22</v>
      </c>
      <c r="K21" s="3">
        <v>2</v>
      </c>
      <c r="L21" s="105">
        <v>10.46</v>
      </c>
      <c r="M21" s="3"/>
      <c r="N21" s="3"/>
      <c r="O21" s="3"/>
      <c r="P21" s="3"/>
      <c r="Q21" s="3"/>
      <c r="R21" s="3"/>
      <c r="S21" s="3"/>
    </row>
    <row r="22" spans="1:19" hidden="1">
      <c r="A22" s="1" t="s">
        <v>161</v>
      </c>
      <c r="B22" s="1">
        <v>2018</v>
      </c>
      <c r="C22" s="88">
        <v>43401</v>
      </c>
      <c r="D22" s="1" t="s">
        <v>65</v>
      </c>
      <c r="E22" s="3" t="s">
        <v>534</v>
      </c>
      <c r="F22" s="3">
        <v>11</v>
      </c>
      <c r="G22" s="3" t="s">
        <v>260</v>
      </c>
      <c r="H22" s="3" t="s">
        <v>112</v>
      </c>
      <c r="I22" s="11">
        <f>(C22-VLOOKUP(G22,Riders!$A$2:$E$7778,4,FALSE))/365</f>
        <v>26.115068493150684</v>
      </c>
      <c r="J22" s="3">
        <v>12</v>
      </c>
      <c r="K22" s="3">
        <v>1</v>
      </c>
      <c r="L22" s="105">
        <v>10.255000000000001</v>
      </c>
      <c r="M22" s="3"/>
      <c r="N22" s="3"/>
      <c r="O22" s="3"/>
      <c r="P22" s="3"/>
      <c r="Q22" s="3"/>
      <c r="R22" s="3"/>
      <c r="S22" s="3"/>
    </row>
    <row r="23" spans="1:19" hidden="1">
      <c r="A23" s="1" t="s">
        <v>161</v>
      </c>
      <c r="B23" s="1">
        <v>2018</v>
      </c>
      <c r="C23" s="88">
        <v>43401</v>
      </c>
      <c r="D23" s="1" t="s">
        <v>65</v>
      </c>
      <c r="E23" s="3" t="s">
        <v>534</v>
      </c>
      <c r="F23" s="3">
        <v>11</v>
      </c>
      <c r="G23" s="3" t="s">
        <v>353</v>
      </c>
      <c r="H23" s="3" t="s">
        <v>28</v>
      </c>
      <c r="I23" s="11">
        <f>(C23-VLOOKUP(G23,Riders!$A$2:$E$7778,4,FALSE))/365</f>
        <v>27.12054794520548</v>
      </c>
      <c r="J23" s="3">
        <v>21</v>
      </c>
      <c r="K23" s="3">
        <v>2</v>
      </c>
      <c r="L23" s="105">
        <v>10.381</v>
      </c>
      <c r="M23" s="3"/>
      <c r="N23" s="3"/>
      <c r="O23" s="3"/>
      <c r="P23" s="3"/>
      <c r="Q23" s="3"/>
      <c r="R23" s="3"/>
      <c r="S23" s="3"/>
    </row>
    <row r="24" spans="1:19" hidden="1">
      <c r="A24" s="1" t="s">
        <v>161</v>
      </c>
      <c r="B24" s="1">
        <v>2018</v>
      </c>
      <c r="C24" s="88">
        <v>43401</v>
      </c>
      <c r="D24" s="1" t="s">
        <v>65</v>
      </c>
      <c r="E24" s="3" t="s">
        <v>534</v>
      </c>
      <c r="F24" s="3">
        <v>12</v>
      </c>
      <c r="G24" s="3" t="s">
        <v>142</v>
      </c>
      <c r="H24" s="3" t="s">
        <v>94</v>
      </c>
      <c r="I24" s="11">
        <f>(C24-VLOOKUP(G24,Riders!$A$2:$E$7778,4,FALSE))/365</f>
        <v>23.56986301369863</v>
      </c>
      <c r="J24" s="3">
        <v>13</v>
      </c>
      <c r="K24" s="3">
        <v>1</v>
      </c>
      <c r="L24" s="105">
        <v>10.249000000000001</v>
      </c>
      <c r="M24" s="3"/>
      <c r="N24" s="3"/>
      <c r="O24" s="3"/>
      <c r="P24" s="3"/>
      <c r="Q24" s="3"/>
      <c r="R24" s="3"/>
      <c r="S24" s="3"/>
    </row>
    <row r="25" spans="1:19" hidden="1">
      <c r="A25" s="18" t="s">
        <v>161</v>
      </c>
      <c r="B25" s="18">
        <v>2018</v>
      </c>
      <c r="C25" s="96">
        <v>43401</v>
      </c>
      <c r="D25" s="18" t="s">
        <v>65</v>
      </c>
      <c r="E25" s="9" t="s">
        <v>534</v>
      </c>
      <c r="F25" s="9">
        <v>12</v>
      </c>
      <c r="G25" s="3" t="s">
        <v>220</v>
      </c>
      <c r="H25" s="3" t="s">
        <v>30</v>
      </c>
      <c r="I25" s="11">
        <f>(C25-VLOOKUP(G25,Riders!$A$2:$E$7778,4,FALSE))/365</f>
        <v>33.742465753424661</v>
      </c>
      <c r="J25" s="3">
        <v>20</v>
      </c>
      <c r="K25" s="3">
        <v>2</v>
      </c>
      <c r="L25" s="105">
        <v>10.274000000000001</v>
      </c>
      <c r="M25" s="3"/>
      <c r="N25" s="3"/>
      <c r="O25" s="3"/>
      <c r="P25" s="3"/>
      <c r="Q25" s="3"/>
      <c r="R25" s="3"/>
      <c r="S25" s="3"/>
    </row>
    <row r="26" spans="1:19" hidden="1">
      <c r="A26" s="1" t="s">
        <v>161</v>
      </c>
      <c r="B26" s="1">
        <v>2018</v>
      </c>
      <c r="C26" s="88">
        <v>43401</v>
      </c>
      <c r="D26" s="1" t="s">
        <v>65</v>
      </c>
      <c r="E26" s="3" t="s">
        <v>537</v>
      </c>
      <c r="F26" s="3">
        <v>1</v>
      </c>
      <c r="G26" s="3" t="s">
        <v>105</v>
      </c>
      <c r="H26" s="3" t="s">
        <v>101</v>
      </c>
      <c r="I26" s="11">
        <f>(C26-VLOOKUP(G26,Riders!$A$2:$E$7778,4,FALSE))/365</f>
        <v>26.194520547945206</v>
      </c>
      <c r="J26" s="3">
        <v>1</v>
      </c>
      <c r="K26" s="3">
        <v>1</v>
      </c>
      <c r="L26" s="105">
        <v>10.182</v>
      </c>
      <c r="M26" s="3"/>
      <c r="N26" s="3"/>
      <c r="O26" s="3"/>
      <c r="P26" s="3"/>
      <c r="Q26" s="3"/>
      <c r="R26" s="3"/>
      <c r="S26" s="3"/>
    </row>
    <row r="27" spans="1:19" hidden="1">
      <c r="A27" s="1" t="s">
        <v>161</v>
      </c>
      <c r="B27" s="1">
        <v>2018</v>
      </c>
      <c r="C27" s="88">
        <v>43401</v>
      </c>
      <c r="D27" s="1" t="s">
        <v>65</v>
      </c>
      <c r="E27" s="3" t="s">
        <v>537</v>
      </c>
      <c r="F27" s="3">
        <v>1</v>
      </c>
      <c r="G27" s="3" t="s">
        <v>142</v>
      </c>
      <c r="H27" s="3" t="s">
        <v>94</v>
      </c>
      <c r="I27" s="11">
        <f>(C27-VLOOKUP(G27,Riders!$A$2:$E$7778,4,FALSE))/365</f>
        <v>23.56986301369863</v>
      </c>
      <c r="J27" s="3">
        <v>13</v>
      </c>
      <c r="K27" s="3">
        <v>2</v>
      </c>
      <c r="L27" s="105">
        <v>10.279</v>
      </c>
      <c r="M27" s="3"/>
      <c r="N27" s="3"/>
      <c r="O27" s="3"/>
      <c r="P27" s="3"/>
      <c r="Q27" s="3"/>
      <c r="R27" s="3"/>
      <c r="S27" s="3"/>
    </row>
    <row r="28" spans="1:19" hidden="1">
      <c r="A28" s="1" t="s">
        <v>161</v>
      </c>
      <c r="B28" s="1">
        <v>2018</v>
      </c>
      <c r="C28" s="88">
        <v>43401</v>
      </c>
      <c r="D28" s="1" t="s">
        <v>65</v>
      </c>
      <c r="E28" s="3" t="s">
        <v>537</v>
      </c>
      <c r="F28" s="3">
        <v>2</v>
      </c>
      <c r="G28" s="3" t="s">
        <v>91</v>
      </c>
      <c r="H28" s="3" t="s">
        <v>22</v>
      </c>
      <c r="I28" s="11">
        <f>(C28-VLOOKUP(G28,Riders!$A$2:$E$7778,4,FALSE))/365</f>
        <v>21.638356164383563</v>
      </c>
      <c r="J28" s="3">
        <v>2</v>
      </c>
      <c r="K28" s="3">
        <v>1</v>
      </c>
      <c r="L28" s="105">
        <v>10.262</v>
      </c>
      <c r="M28" s="3"/>
      <c r="N28" s="3"/>
      <c r="O28" s="3"/>
      <c r="P28" s="3"/>
      <c r="Q28" s="3"/>
      <c r="R28" s="3"/>
      <c r="S28" s="3"/>
    </row>
    <row r="29" spans="1:19" hidden="1">
      <c r="A29" s="1" t="s">
        <v>161</v>
      </c>
      <c r="B29" s="1">
        <v>2018</v>
      </c>
      <c r="C29" s="88">
        <v>43401</v>
      </c>
      <c r="D29" s="1" t="s">
        <v>65</v>
      </c>
      <c r="E29" s="3" t="s">
        <v>537</v>
      </c>
      <c r="F29" s="3">
        <v>2</v>
      </c>
      <c r="G29" s="3" t="s">
        <v>260</v>
      </c>
      <c r="H29" s="3" t="s">
        <v>112</v>
      </c>
      <c r="I29" s="11">
        <f>(C29-VLOOKUP(G29,Riders!$A$2:$E$7778,4,FALSE))/365</f>
        <v>26.115068493150684</v>
      </c>
      <c r="J29" s="3">
        <v>12</v>
      </c>
      <c r="K29" s="3">
        <v>2</v>
      </c>
      <c r="L29" s="105">
        <v>10.332000000000001</v>
      </c>
      <c r="M29" s="3"/>
      <c r="N29" s="3"/>
      <c r="O29" s="3"/>
      <c r="P29" s="3"/>
      <c r="Q29" s="3"/>
      <c r="R29" s="3"/>
      <c r="S29" s="3"/>
    </row>
    <row r="30" spans="1:19" hidden="1">
      <c r="A30" s="1" t="s">
        <v>161</v>
      </c>
      <c r="B30" s="1">
        <v>2018</v>
      </c>
      <c r="C30" s="88">
        <v>43401</v>
      </c>
      <c r="D30" s="1" t="s">
        <v>65</v>
      </c>
      <c r="E30" s="3" t="s">
        <v>537</v>
      </c>
      <c r="F30" s="3">
        <v>3</v>
      </c>
      <c r="G30" s="3" t="s">
        <v>21</v>
      </c>
      <c r="H30" s="3" t="s">
        <v>22</v>
      </c>
      <c r="I30" s="11">
        <f>(C30-VLOOKUP(G30,Riders!$A$2:$E$7778,4,FALSE))/365</f>
        <v>25.635616438356163</v>
      </c>
      <c r="J30" s="3">
        <v>3</v>
      </c>
      <c r="K30" s="3">
        <v>1</v>
      </c>
      <c r="L30" s="105">
        <v>10.159000000000001</v>
      </c>
      <c r="M30" s="3"/>
      <c r="N30" s="3"/>
      <c r="O30" s="3"/>
      <c r="P30" s="3"/>
      <c r="Q30" s="3"/>
      <c r="R30" s="3"/>
      <c r="S30" s="3"/>
    </row>
    <row r="31" spans="1:19" hidden="1">
      <c r="A31" s="1" t="s">
        <v>161</v>
      </c>
      <c r="B31" s="1">
        <v>2018</v>
      </c>
      <c r="C31" s="88">
        <v>43401</v>
      </c>
      <c r="D31" s="1" t="s">
        <v>65</v>
      </c>
      <c r="E31" s="3" t="s">
        <v>537</v>
      </c>
      <c r="F31" s="3">
        <v>3</v>
      </c>
      <c r="G31" s="3" t="s">
        <v>128</v>
      </c>
      <c r="H31" s="3" t="s">
        <v>34</v>
      </c>
      <c r="I31" s="11">
        <f>(C31-VLOOKUP(G31,Riders!$A$2:$E$7778,4,FALSE))/365</f>
        <v>27.304109589041097</v>
      </c>
      <c r="J31" s="3">
        <v>11</v>
      </c>
      <c r="K31" s="3">
        <v>2</v>
      </c>
      <c r="L31" s="105" t="s">
        <v>535</v>
      </c>
      <c r="M31" s="3"/>
      <c r="N31" s="3"/>
      <c r="O31" s="3"/>
      <c r="P31" s="3"/>
      <c r="Q31" s="3"/>
      <c r="R31" s="3"/>
      <c r="S31" s="3"/>
    </row>
    <row r="32" spans="1:19" hidden="1">
      <c r="A32" s="1" t="s">
        <v>161</v>
      </c>
      <c r="B32" s="1">
        <v>2018</v>
      </c>
      <c r="C32" s="88">
        <v>43401</v>
      </c>
      <c r="D32" s="1" t="s">
        <v>65</v>
      </c>
      <c r="E32" s="3" t="s">
        <v>537</v>
      </c>
      <c r="F32" s="3">
        <v>4</v>
      </c>
      <c r="G32" s="3" t="s">
        <v>241</v>
      </c>
      <c r="H32" s="3" t="s">
        <v>101</v>
      </c>
      <c r="I32" s="11">
        <f>(C32-VLOOKUP(G32,Riders!$A$2:$E$7778,4,FALSE))/365</f>
        <v>25.668493150684931</v>
      </c>
      <c r="J32" s="3">
        <v>4</v>
      </c>
      <c r="K32" s="3">
        <v>1</v>
      </c>
      <c r="L32" s="105">
        <v>10.196</v>
      </c>
      <c r="M32" s="3"/>
      <c r="N32" s="3"/>
      <c r="O32" s="3"/>
      <c r="P32" s="3"/>
      <c r="Q32" s="3"/>
      <c r="R32" s="3"/>
      <c r="S32" s="3"/>
    </row>
    <row r="33" spans="1:19" hidden="1">
      <c r="A33" s="1" t="s">
        <v>161</v>
      </c>
      <c r="B33" s="1">
        <v>2018</v>
      </c>
      <c r="C33" s="88">
        <v>43401</v>
      </c>
      <c r="D33" s="1" t="s">
        <v>65</v>
      </c>
      <c r="E33" s="3" t="s">
        <v>537</v>
      </c>
      <c r="F33" s="3">
        <v>4</v>
      </c>
      <c r="G33" s="3" t="s">
        <v>194</v>
      </c>
      <c r="H33" s="3" t="s">
        <v>226</v>
      </c>
      <c r="I33" s="11">
        <f>(C33-VLOOKUP(G33,Riders!$A$2:$E$7778,4,FALSE))/365</f>
        <v>29.624657534246577</v>
      </c>
      <c r="J33" s="3">
        <v>14</v>
      </c>
      <c r="K33" s="3">
        <v>2</v>
      </c>
      <c r="L33" s="105">
        <v>10.241</v>
      </c>
      <c r="M33" s="3"/>
      <c r="N33" s="3"/>
      <c r="O33" s="3"/>
      <c r="P33" s="3"/>
      <c r="Q33" s="3"/>
      <c r="R33" s="3"/>
      <c r="S33" s="3"/>
    </row>
    <row r="34" spans="1:19" hidden="1">
      <c r="A34" s="1" t="s">
        <v>161</v>
      </c>
      <c r="B34" s="1">
        <v>2018</v>
      </c>
      <c r="C34" s="88">
        <v>43401</v>
      </c>
      <c r="D34" s="1" t="s">
        <v>65</v>
      </c>
      <c r="E34" s="3" t="s">
        <v>537</v>
      </c>
      <c r="F34" s="3">
        <v>5</v>
      </c>
      <c r="G34" s="3" t="s">
        <v>218</v>
      </c>
      <c r="H34" s="3" t="s">
        <v>227</v>
      </c>
      <c r="I34" s="11">
        <f>(C34-VLOOKUP(G34,Riders!$A$2:$E$7778,4,FALSE))/365</f>
        <v>35.208219178082189</v>
      </c>
      <c r="J34" s="3">
        <v>8</v>
      </c>
      <c r="K34" s="3">
        <v>1</v>
      </c>
      <c r="L34" s="105">
        <v>10.728</v>
      </c>
      <c r="M34" s="3"/>
      <c r="N34" s="3"/>
      <c r="O34" s="3"/>
      <c r="P34" s="3"/>
      <c r="Q34" s="3"/>
      <c r="R34" s="3"/>
      <c r="S34" s="3"/>
    </row>
    <row r="35" spans="1:19" hidden="1">
      <c r="A35" s="1" t="s">
        <v>161</v>
      </c>
      <c r="B35" s="1">
        <v>2018</v>
      </c>
      <c r="C35" s="88">
        <v>43401</v>
      </c>
      <c r="D35" s="1" t="s">
        <v>65</v>
      </c>
      <c r="E35" s="3" t="s">
        <v>537</v>
      </c>
      <c r="F35" s="3">
        <v>5</v>
      </c>
      <c r="G35" s="3" t="s">
        <v>182</v>
      </c>
      <c r="H35" s="3" t="s">
        <v>32</v>
      </c>
      <c r="I35" s="11">
        <f>(C35-VLOOKUP(G35,Riders!$A$2:$E$7778,4,FALSE))/365</f>
        <v>27.336986301369862</v>
      </c>
      <c r="J35" s="3">
        <v>16</v>
      </c>
      <c r="K35" s="3">
        <v>2</v>
      </c>
      <c r="L35" s="105">
        <v>10.792</v>
      </c>
      <c r="M35" s="3"/>
      <c r="N35" s="3"/>
      <c r="O35" s="3"/>
      <c r="P35" s="3"/>
      <c r="Q35" s="3"/>
      <c r="R35" s="3"/>
      <c r="S35" s="3"/>
    </row>
    <row r="36" spans="1:19">
      <c r="A36" s="1" t="s">
        <v>161</v>
      </c>
      <c r="B36" s="1">
        <v>2018</v>
      </c>
      <c r="C36" s="88">
        <v>43401</v>
      </c>
      <c r="D36" s="1" t="s">
        <v>65</v>
      </c>
      <c r="E36" s="3" t="s">
        <v>538</v>
      </c>
      <c r="F36" s="3">
        <v>3</v>
      </c>
      <c r="G36" s="3" t="s">
        <v>2051</v>
      </c>
      <c r="H36" s="3" t="s">
        <v>26</v>
      </c>
      <c r="I36" s="11">
        <f>(C36-VLOOKUP(G36,Riders!$A$2:$E$7778,4,FALSE))/365</f>
        <v>33.761643835616439</v>
      </c>
      <c r="J36" s="3">
        <v>5</v>
      </c>
      <c r="K36" s="3">
        <v>2</v>
      </c>
      <c r="L36" s="105">
        <v>10.442</v>
      </c>
      <c r="M36" s="3"/>
      <c r="N36" s="3">
        <v>2</v>
      </c>
      <c r="O36" s="3">
        <v>10.526999999999999</v>
      </c>
      <c r="P36" s="3"/>
      <c r="Q36" s="3"/>
      <c r="R36" s="3"/>
      <c r="S36" s="3"/>
    </row>
    <row r="37" spans="1:19">
      <c r="A37" s="1" t="s">
        <v>224</v>
      </c>
      <c r="B37" s="1">
        <v>2019</v>
      </c>
      <c r="C37" s="2">
        <v>43485</v>
      </c>
      <c r="D37" s="1" t="s">
        <v>65</v>
      </c>
      <c r="E37" s="24" t="s">
        <v>534</v>
      </c>
      <c r="F37" s="1">
        <v>1</v>
      </c>
      <c r="G37" s="3" t="s">
        <v>2051</v>
      </c>
      <c r="H37" s="3" t="s">
        <v>26</v>
      </c>
      <c r="I37" s="11">
        <f>(C37-VLOOKUP(G37,Riders!$A$2:$E$7778,4,FALSE))/365</f>
        <v>33.991780821917807</v>
      </c>
      <c r="J37" s="3">
        <v>9</v>
      </c>
      <c r="K37" s="3">
        <v>1</v>
      </c>
      <c r="L37" s="105">
        <v>10.625999999999999</v>
      </c>
      <c r="M37" s="3"/>
      <c r="N37" s="3"/>
      <c r="O37" s="3"/>
      <c r="P37" s="3"/>
      <c r="Q37" s="3"/>
      <c r="R37" s="3"/>
      <c r="S37" s="3"/>
    </row>
    <row r="38" spans="1:19" hidden="1">
      <c r="A38" s="1" t="s">
        <v>161</v>
      </c>
      <c r="B38" s="1">
        <v>2018</v>
      </c>
      <c r="C38" s="88">
        <v>43401</v>
      </c>
      <c r="D38" s="1" t="s">
        <v>65</v>
      </c>
      <c r="E38" s="3" t="s">
        <v>537</v>
      </c>
      <c r="F38" s="3">
        <v>7</v>
      </c>
      <c r="G38" s="3" t="s">
        <v>196</v>
      </c>
      <c r="H38" s="3" t="s">
        <v>197</v>
      </c>
      <c r="I38" s="11">
        <f>(C38-VLOOKUP(G38,Riders!$A$2:$E$7778,4,FALSE))/365</f>
        <v>32.62191780821918</v>
      </c>
      <c r="J38" s="3">
        <v>7</v>
      </c>
      <c r="K38" s="3">
        <v>1</v>
      </c>
      <c r="L38" s="105">
        <v>10.212999999999999</v>
      </c>
      <c r="M38" s="3"/>
      <c r="N38" s="3"/>
      <c r="O38" s="3"/>
      <c r="P38" s="3"/>
      <c r="Q38" s="3"/>
      <c r="R38" s="3"/>
      <c r="S38" s="3"/>
    </row>
    <row r="39" spans="1:19" hidden="1">
      <c r="A39" s="1" t="s">
        <v>161</v>
      </c>
      <c r="B39" s="1">
        <v>2018</v>
      </c>
      <c r="C39" s="88">
        <v>43401</v>
      </c>
      <c r="D39" s="1" t="s">
        <v>65</v>
      </c>
      <c r="E39" s="3" t="s">
        <v>537</v>
      </c>
      <c r="F39" s="3">
        <v>7</v>
      </c>
      <c r="G39" s="3" t="s">
        <v>201</v>
      </c>
      <c r="H39" s="3" t="s">
        <v>45</v>
      </c>
      <c r="I39" s="11">
        <f>(C39-VLOOKUP(G39,Riders!$A$2:$E$7778,4,FALSE))/365</f>
        <v>23.290410958904111</v>
      </c>
      <c r="J39" s="3">
        <v>9</v>
      </c>
      <c r="K39" s="3">
        <v>2</v>
      </c>
      <c r="L39" s="105">
        <v>10.226999999999999</v>
      </c>
      <c r="M39" s="3"/>
      <c r="N39" s="3"/>
      <c r="O39" s="3"/>
      <c r="P39" s="3"/>
      <c r="Q39" s="3"/>
      <c r="R39" s="3"/>
      <c r="S39" s="3"/>
    </row>
    <row r="40" spans="1:19" hidden="1">
      <c r="A40" s="1" t="s">
        <v>161</v>
      </c>
      <c r="B40" s="1">
        <v>2018</v>
      </c>
      <c r="C40" s="88">
        <v>43401</v>
      </c>
      <c r="D40" s="1" t="s">
        <v>65</v>
      </c>
      <c r="E40" s="3" t="s">
        <v>537</v>
      </c>
      <c r="F40" s="3">
        <v>8</v>
      </c>
      <c r="G40" s="3" t="s">
        <v>256</v>
      </c>
      <c r="H40" s="3" t="s">
        <v>30</v>
      </c>
      <c r="I40" s="11">
        <f>(C40-VLOOKUP(G40,Riders!$A$2:$E$7778,4,FALSE))/365</f>
        <v>28.835616438356166</v>
      </c>
      <c r="J40" s="3">
        <v>6</v>
      </c>
      <c r="K40" s="3">
        <v>1</v>
      </c>
      <c r="L40" s="105">
        <v>10.382</v>
      </c>
      <c r="M40" s="3"/>
      <c r="N40" s="3"/>
      <c r="O40" s="3"/>
      <c r="P40" s="3"/>
      <c r="Q40" s="3"/>
      <c r="R40" s="3"/>
      <c r="S40" s="3"/>
    </row>
    <row r="41" spans="1:19" hidden="1">
      <c r="A41" s="18" t="s">
        <v>161</v>
      </c>
      <c r="B41" s="18">
        <v>2018</v>
      </c>
      <c r="C41" s="96">
        <v>43401</v>
      </c>
      <c r="D41" s="18" t="s">
        <v>65</v>
      </c>
      <c r="E41" s="9" t="s">
        <v>537</v>
      </c>
      <c r="F41" s="9">
        <v>8</v>
      </c>
      <c r="G41" s="3" t="s">
        <v>338</v>
      </c>
      <c r="H41" s="3" t="s">
        <v>26</v>
      </c>
      <c r="I41" s="11">
        <f>(C41-VLOOKUP(G41,Riders!$A$2:$E$7778,4,FALSE))/365</f>
        <v>31.172602739726027</v>
      </c>
      <c r="J41" s="3">
        <v>10</v>
      </c>
      <c r="K41" s="3">
        <v>2</v>
      </c>
      <c r="L41" s="105">
        <v>10.401</v>
      </c>
      <c r="M41" s="3"/>
      <c r="N41" s="3"/>
      <c r="O41" s="3"/>
      <c r="P41" s="3"/>
      <c r="Q41" s="3"/>
      <c r="R41" s="3"/>
      <c r="S41" s="3"/>
    </row>
    <row r="42" spans="1:19" hidden="1">
      <c r="A42" s="1" t="s">
        <v>161</v>
      </c>
      <c r="B42" s="1">
        <v>2018</v>
      </c>
      <c r="C42" s="88">
        <v>43401</v>
      </c>
      <c r="D42" s="1" t="s">
        <v>65</v>
      </c>
      <c r="E42" s="3" t="s">
        <v>538</v>
      </c>
      <c r="F42" s="3">
        <v>1</v>
      </c>
      <c r="G42" s="3" t="s">
        <v>105</v>
      </c>
      <c r="H42" s="3" t="s">
        <v>101</v>
      </c>
      <c r="I42" s="11">
        <f>(C42-VLOOKUP(G42,Riders!$A$2:$E$7778,4,FALSE))/365</f>
        <v>26.194520547945206</v>
      </c>
      <c r="J42" s="3">
        <v>1</v>
      </c>
      <c r="K42" s="3">
        <v>1</v>
      </c>
      <c r="L42" s="105">
        <v>10.49</v>
      </c>
      <c r="M42" s="3"/>
      <c r="N42" s="3">
        <v>1</v>
      </c>
      <c r="O42" s="3">
        <v>10.212999999999999</v>
      </c>
      <c r="P42" s="3"/>
      <c r="Q42" s="3"/>
      <c r="R42" s="3"/>
      <c r="S42" s="3"/>
    </row>
    <row r="43" spans="1:19" hidden="1">
      <c r="A43" s="1" t="s">
        <v>161</v>
      </c>
      <c r="B43" s="1">
        <v>2018</v>
      </c>
      <c r="C43" s="88">
        <v>43401</v>
      </c>
      <c r="D43" s="1" t="s">
        <v>65</v>
      </c>
      <c r="E43" s="3" t="s">
        <v>538</v>
      </c>
      <c r="F43" s="3">
        <v>1</v>
      </c>
      <c r="G43" s="3" t="s">
        <v>256</v>
      </c>
      <c r="H43" s="3" t="s">
        <v>30</v>
      </c>
      <c r="I43" s="11">
        <f>(C43-VLOOKUP(G43,Riders!$A$2:$E$7778,4,FALSE))/365</f>
        <v>28.835616438356166</v>
      </c>
      <c r="J43" s="3">
        <v>6</v>
      </c>
      <c r="K43" s="3">
        <v>2</v>
      </c>
      <c r="L43" s="105">
        <v>10.568</v>
      </c>
      <c r="M43" s="3"/>
      <c r="N43" s="3">
        <v>2</v>
      </c>
      <c r="O43" s="3">
        <v>10.254</v>
      </c>
      <c r="P43" s="3"/>
      <c r="Q43" s="3"/>
      <c r="R43" s="3"/>
      <c r="S43" s="3"/>
    </row>
    <row r="44" spans="1:19" hidden="1">
      <c r="A44" s="1" t="s">
        <v>161</v>
      </c>
      <c r="B44" s="1">
        <v>2018</v>
      </c>
      <c r="C44" s="88">
        <v>43401</v>
      </c>
      <c r="D44" s="1" t="s">
        <v>65</v>
      </c>
      <c r="E44" s="3" t="s">
        <v>538</v>
      </c>
      <c r="F44" s="3">
        <v>2</v>
      </c>
      <c r="G44" s="3" t="s">
        <v>91</v>
      </c>
      <c r="H44" s="3" t="s">
        <v>22</v>
      </c>
      <c r="I44" s="11">
        <f>(C44-VLOOKUP(G44,Riders!$A$2:$E$7778,4,FALSE))/365</f>
        <v>21.638356164383563</v>
      </c>
      <c r="J44" s="3">
        <v>2</v>
      </c>
      <c r="K44" s="3">
        <v>1</v>
      </c>
      <c r="L44" s="105">
        <v>10.221</v>
      </c>
      <c r="M44" s="3"/>
      <c r="N44" s="3">
        <v>1</v>
      </c>
      <c r="O44" s="3">
        <v>10.164999999999999</v>
      </c>
      <c r="P44" s="3"/>
      <c r="Q44" s="3"/>
      <c r="R44" s="3"/>
      <c r="S44" s="3"/>
    </row>
    <row r="45" spans="1:19" hidden="1">
      <c r="A45" s="1" t="s">
        <v>161</v>
      </c>
      <c r="B45" s="1">
        <v>2018</v>
      </c>
      <c r="C45" s="88">
        <v>43401</v>
      </c>
      <c r="D45" s="1" t="s">
        <v>65</v>
      </c>
      <c r="E45" s="3" t="s">
        <v>538</v>
      </c>
      <c r="F45" s="3">
        <v>2</v>
      </c>
      <c r="G45" s="3" t="s">
        <v>196</v>
      </c>
      <c r="H45" s="3" t="s">
        <v>197</v>
      </c>
      <c r="I45" s="11">
        <f>(C45-VLOOKUP(G45,Riders!$A$2:$E$7778,4,FALSE))/365</f>
        <v>32.62191780821918</v>
      </c>
      <c r="J45" s="3">
        <v>7</v>
      </c>
      <c r="K45" s="3">
        <v>2</v>
      </c>
      <c r="L45" s="105">
        <v>10.268000000000001</v>
      </c>
      <c r="M45" s="3"/>
      <c r="N45" s="3">
        <v>2</v>
      </c>
      <c r="O45" s="3">
        <v>10.257</v>
      </c>
      <c r="P45" s="3"/>
      <c r="Q45" s="3"/>
      <c r="R45" s="3"/>
      <c r="S45" s="3"/>
    </row>
    <row r="46" spans="1:19" hidden="1">
      <c r="A46" s="1" t="s">
        <v>161</v>
      </c>
      <c r="B46" s="1">
        <v>2018</v>
      </c>
      <c r="C46" s="88">
        <v>43401</v>
      </c>
      <c r="D46" s="1" t="s">
        <v>65</v>
      </c>
      <c r="E46" s="3" t="s">
        <v>538</v>
      </c>
      <c r="F46" s="3">
        <v>3</v>
      </c>
      <c r="G46" s="3" t="s">
        <v>21</v>
      </c>
      <c r="H46" s="3" t="s">
        <v>22</v>
      </c>
      <c r="I46" s="11">
        <f>(C46-VLOOKUP(G46,Riders!$A$2:$E$7778,4,FALSE))/365</f>
        <v>25.635616438356163</v>
      </c>
      <c r="J46" s="3">
        <v>3</v>
      </c>
      <c r="K46" s="3">
        <v>1</v>
      </c>
      <c r="L46" s="105">
        <v>10.209</v>
      </c>
      <c r="M46" s="3"/>
      <c r="N46" s="3">
        <v>1</v>
      </c>
      <c r="O46" s="3">
        <v>10.045</v>
      </c>
      <c r="P46" s="3"/>
      <c r="Q46" s="3"/>
      <c r="R46" s="3"/>
      <c r="S46" s="3"/>
    </row>
    <row r="47" spans="1:19">
      <c r="A47" s="1" t="s">
        <v>224</v>
      </c>
      <c r="B47" s="1">
        <v>2019</v>
      </c>
      <c r="C47" s="2">
        <v>43485</v>
      </c>
      <c r="D47" s="1" t="s">
        <v>65</v>
      </c>
      <c r="E47" s="24" t="s">
        <v>537</v>
      </c>
      <c r="F47" s="3">
        <v>7</v>
      </c>
      <c r="G47" s="3" t="s">
        <v>2051</v>
      </c>
      <c r="H47" s="3" t="s">
        <v>26</v>
      </c>
      <c r="I47" s="11">
        <f>(C47-VLOOKUP(G47,Riders!$A$2:$E$7778,4,FALSE))/365</f>
        <v>33.991780821917807</v>
      </c>
      <c r="J47" s="3">
        <v>9</v>
      </c>
      <c r="K47" s="3">
        <v>2</v>
      </c>
      <c r="L47" s="105">
        <v>10.375</v>
      </c>
      <c r="M47" s="3"/>
      <c r="N47" s="3"/>
      <c r="O47" s="3"/>
      <c r="P47" s="3"/>
      <c r="Q47" s="3"/>
      <c r="R47" s="3"/>
      <c r="S47" s="3"/>
    </row>
    <row r="48" spans="1:19" hidden="1">
      <c r="A48" s="1" t="s">
        <v>161</v>
      </c>
      <c r="B48" s="1">
        <v>2018</v>
      </c>
      <c r="C48" s="88">
        <v>43401</v>
      </c>
      <c r="D48" s="1" t="s">
        <v>65</v>
      </c>
      <c r="E48" s="3" t="s">
        <v>538</v>
      </c>
      <c r="F48" s="3">
        <v>4</v>
      </c>
      <c r="G48" s="3" t="s">
        <v>241</v>
      </c>
      <c r="H48" s="3" t="s">
        <v>101</v>
      </c>
      <c r="I48" s="11">
        <f>(C48-VLOOKUP(G48,Riders!$A$2:$E$7778,4,FALSE))/365</f>
        <v>25.668493150684931</v>
      </c>
      <c r="J48" s="3">
        <v>4</v>
      </c>
      <c r="K48" s="3">
        <v>1</v>
      </c>
      <c r="L48" s="105">
        <v>10.384</v>
      </c>
      <c r="M48" s="3"/>
      <c r="N48" s="3">
        <v>1</v>
      </c>
      <c r="O48" s="3">
        <v>10.784000000000001</v>
      </c>
      <c r="P48" s="3"/>
      <c r="Q48" s="3"/>
      <c r="R48" s="3"/>
      <c r="S48" s="3"/>
    </row>
    <row r="49" spans="1:19" hidden="1">
      <c r="A49" s="1" t="s">
        <v>161</v>
      </c>
      <c r="B49" s="1">
        <v>2018</v>
      </c>
      <c r="C49" s="88">
        <v>43401</v>
      </c>
      <c r="D49" s="1" t="s">
        <v>65</v>
      </c>
      <c r="E49" s="3" t="s">
        <v>538</v>
      </c>
      <c r="F49" s="3">
        <v>4</v>
      </c>
      <c r="G49" s="3" t="s">
        <v>218</v>
      </c>
      <c r="H49" s="3" t="s">
        <v>227</v>
      </c>
      <c r="I49" s="11">
        <f>(C49-VLOOKUP(G49,Riders!$A$2:$E$7778,4,FALSE))/365</f>
        <v>35.208219178082189</v>
      </c>
      <c r="J49" s="3">
        <v>8</v>
      </c>
      <c r="K49" s="3">
        <v>2</v>
      </c>
      <c r="L49" s="105">
        <v>11.157</v>
      </c>
      <c r="M49" s="3"/>
      <c r="N49" s="3">
        <v>2</v>
      </c>
      <c r="O49" s="3">
        <v>10.88</v>
      </c>
      <c r="P49" s="3"/>
      <c r="Q49" s="3"/>
      <c r="R49" s="3"/>
      <c r="S49" s="3"/>
    </row>
    <row r="50" spans="1:19" hidden="1">
      <c r="A50" s="1" t="s">
        <v>161</v>
      </c>
      <c r="B50" s="1">
        <v>2018</v>
      </c>
      <c r="C50" s="88">
        <v>43401</v>
      </c>
      <c r="D50" s="1" t="s">
        <v>65</v>
      </c>
      <c r="E50" s="3" t="s">
        <v>539</v>
      </c>
      <c r="F50" s="3">
        <v>1</v>
      </c>
      <c r="G50" s="3" t="s">
        <v>105</v>
      </c>
      <c r="H50" s="3" t="s">
        <v>101</v>
      </c>
      <c r="I50" s="11">
        <f>(C50-VLOOKUP(G50,Riders!$A$2:$E$7778,4,FALSE))/365</f>
        <v>26.194520547945206</v>
      </c>
      <c r="J50" s="3">
        <v>1</v>
      </c>
      <c r="K50" s="3">
        <v>1</v>
      </c>
      <c r="L50" s="105">
        <v>10.218</v>
      </c>
      <c r="M50" s="3"/>
      <c r="N50" s="3"/>
      <c r="O50" s="3"/>
      <c r="P50" s="3"/>
      <c r="Q50" s="3"/>
      <c r="R50" s="3"/>
      <c r="S50" s="3"/>
    </row>
    <row r="51" spans="1:19" hidden="1">
      <c r="A51" s="1" t="s">
        <v>161</v>
      </c>
      <c r="B51" s="1">
        <v>2018</v>
      </c>
      <c r="C51" s="88">
        <v>43401</v>
      </c>
      <c r="D51" s="1" t="s">
        <v>65</v>
      </c>
      <c r="E51" s="3" t="s">
        <v>539</v>
      </c>
      <c r="F51" s="3">
        <v>1</v>
      </c>
      <c r="G51" s="3" t="s">
        <v>241</v>
      </c>
      <c r="H51" s="3" t="s">
        <v>101</v>
      </c>
      <c r="I51" s="11">
        <f>(C51-VLOOKUP(G51,Riders!$A$2:$E$7778,4,FALSE))/365</f>
        <v>25.668493150684931</v>
      </c>
      <c r="J51" s="3">
        <v>4</v>
      </c>
      <c r="K51" s="3">
        <v>2</v>
      </c>
      <c r="L51" s="105">
        <v>10.246</v>
      </c>
      <c r="M51" s="3"/>
      <c r="N51" s="3"/>
      <c r="O51" s="3"/>
      <c r="P51" s="3"/>
      <c r="Q51" s="3"/>
      <c r="R51" s="3"/>
      <c r="S51" s="3"/>
    </row>
    <row r="52" spans="1:19" hidden="1">
      <c r="A52" s="1" t="s">
        <v>161</v>
      </c>
      <c r="B52" s="1">
        <v>2018</v>
      </c>
      <c r="C52" s="88">
        <v>43401</v>
      </c>
      <c r="D52" s="1" t="s">
        <v>65</v>
      </c>
      <c r="E52" s="3" t="s">
        <v>539</v>
      </c>
      <c r="F52" s="3">
        <v>2</v>
      </c>
      <c r="G52" s="3" t="s">
        <v>91</v>
      </c>
      <c r="H52" s="3" t="s">
        <v>22</v>
      </c>
      <c r="I52" s="11">
        <f>(C52-VLOOKUP(G52,Riders!$A$2:$E$7778,4,FALSE))/365</f>
        <v>21.638356164383563</v>
      </c>
      <c r="J52" s="3">
        <v>2</v>
      </c>
      <c r="K52" s="3">
        <v>1</v>
      </c>
      <c r="L52" s="105">
        <v>10.194000000000001</v>
      </c>
      <c r="M52" s="3"/>
      <c r="N52" s="3">
        <v>1</v>
      </c>
      <c r="O52" s="3">
        <v>10.208</v>
      </c>
      <c r="P52" s="3"/>
      <c r="Q52" s="3"/>
      <c r="R52" s="3"/>
      <c r="S52" s="3"/>
    </row>
    <row r="53" spans="1:19" hidden="1">
      <c r="A53" s="1" t="s">
        <v>161</v>
      </c>
      <c r="B53" s="1">
        <v>2018</v>
      </c>
      <c r="C53" s="88">
        <v>43401</v>
      </c>
      <c r="D53" s="1" t="s">
        <v>65</v>
      </c>
      <c r="E53" s="3" t="s">
        <v>539</v>
      </c>
      <c r="F53" s="3">
        <v>2</v>
      </c>
      <c r="G53" s="3" t="s">
        <v>21</v>
      </c>
      <c r="H53" s="3" t="s">
        <v>22</v>
      </c>
      <c r="I53" s="11">
        <f>(C53-VLOOKUP(G53,Riders!$A$2:$E$7778,4,FALSE))/365</f>
        <v>25.635616438356163</v>
      </c>
      <c r="J53" s="3">
        <v>3</v>
      </c>
      <c r="K53" s="3">
        <v>2</v>
      </c>
      <c r="L53" s="105">
        <v>10.458</v>
      </c>
      <c r="M53" s="3"/>
      <c r="N53" s="3">
        <v>2</v>
      </c>
      <c r="O53" s="3">
        <v>10.465</v>
      </c>
      <c r="P53" s="3"/>
      <c r="Q53" s="3"/>
      <c r="R53" s="3"/>
      <c r="S53" s="3"/>
    </row>
    <row r="54" spans="1:19" hidden="1">
      <c r="A54" s="1" t="s">
        <v>161</v>
      </c>
      <c r="B54" s="1">
        <v>2018</v>
      </c>
      <c r="C54" s="88">
        <v>43401</v>
      </c>
      <c r="D54" s="1" t="s">
        <v>65</v>
      </c>
      <c r="E54" s="3" t="s">
        <v>63</v>
      </c>
      <c r="F54" s="3" t="s">
        <v>540</v>
      </c>
      <c r="G54" s="3" t="s">
        <v>105</v>
      </c>
      <c r="H54" s="3" t="s">
        <v>101</v>
      </c>
      <c r="I54" s="11">
        <f>(C54-VLOOKUP(G54,Riders!$A$2:$E$7778,4,FALSE))/365</f>
        <v>26.194520547945206</v>
      </c>
      <c r="J54" s="3">
        <v>1</v>
      </c>
      <c r="K54" s="3">
        <v>2</v>
      </c>
      <c r="L54" s="105">
        <v>10.013000000000002</v>
      </c>
      <c r="M54" s="3"/>
      <c r="N54" s="3">
        <v>1</v>
      </c>
      <c r="O54" s="3">
        <v>10.085000000000001</v>
      </c>
      <c r="P54" s="3"/>
      <c r="Q54" s="3">
        <v>1</v>
      </c>
      <c r="R54" s="3">
        <v>10.271000000000001</v>
      </c>
      <c r="S54" s="3"/>
    </row>
    <row r="55" spans="1:19" hidden="1">
      <c r="A55" s="1" t="s">
        <v>161</v>
      </c>
      <c r="B55" s="1">
        <v>2018</v>
      </c>
      <c r="C55" s="88">
        <v>43401</v>
      </c>
      <c r="D55" s="1" t="s">
        <v>65</v>
      </c>
      <c r="E55" s="3" t="s">
        <v>63</v>
      </c>
      <c r="F55" s="3" t="s">
        <v>540</v>
      </c>
      <c r="G55" s="3" t="s">
        <v>91</v>
      </c>
      <c r="H55" s="3" t="s">
        <v>22</v>
      </c>
      <c r="I55" s="11">
        <f>(C55-VLOOKUP(G55,Riders!$A$2:$E$7778,4,FALSE))/365</f>
        <v>21.638356164383563</v>
      </c>
      <c r="J55" s="3">
        <v>2</v>
      </c>
      <c r="K55" s="3">
        <v>1</v>
      </c>
      <c r="L55" s="105">
        <v>9.9120000000000008</v>
      </c>
      <c r="M55" s="3"/>
      <c r="N55" s="3">
        <v>2</v>
      </c>
      <c r="O55" s="3">
        <v>10.125</v>
      </c>
      <c r="P55" s="3"/>
      <c r="Q55" s="3">
        <v>2</v>
      </c>
      <c r="R55" s="3">
        <v>10.364000000000001</v>
      </c>
      <c r="S55" s="3"/>
    </row>
    <row r="56" spans="1:19" hidden="1">
      <c r="A56" s="1" t="s">
        <v>161</v>
      </c>
      <c r="B56" s="1">
        <v>2018</v>
      </c>
      <c r="C56" s="88">
        <v>43401</v>
      </c>
      <c r="D56" s="1" t="s">
        <v>65</v>
      </c>
      <c r="E56" s="3" t="s">
        <v>63</v>
      </c>
      <c r="F56" s="3" t="s">
        <v>541</v>
      </c>
      <c r="G56" s="3" t="s">
        <v>21</v>
      </c>
      <c r="H56" s="3" t="s">
        <v>22</v>
      </c>
      <c r="I56" s="11">
        <f>(C56-VLOOKUP(G56,Riders!$A$2:$E$7778,4,FALSE))/365</f>
        <v>25.635616438356163</v>
      </c>
      <c r="J56" s="3">
        <v>3</v>
      </c>
      <c r="K56" s="3">
        <v>1</v>
      </c>
      <c r="L56" s="105">
        <v>10</v>
      </c>
      <c r="M56" s="3"/>
      <c r="N56" s="3">
        <v>1</v>
      </c>
      <c r="O56" s="3">
        <v>9.9559999999999995</v>
      </c>
      <c r="P56" s="3"/>
      <c r="Q56" s="3"/>
      <c r="R56" s="3"/>
      <c r="S56" s="3"/>
    </row>
    <row r="57" spans="1:19" hidden="1">
      <c r="A57" s="1" t="s">
        <v>161</v>
      </c>
      <c r="B57" s="1">
        <v>2018</v>
      </c>
      <c r="C57" s="88">
        <v>43401</v>
      </c>
      <c r="D57" s="1" t="s">
        <v>65</v>
      </c>
      <c r="E57" s="3" t="s">
        <v>63</v>
      </c>
      <c r="F57" s="3" t="s">
        <v>541</v>
      </c>
      <c r="G57" s="3" t="s">
        <v>241</v>
      </c>
      <c r="H57" s="3" t="s">
        <v>101</v>
      </c>
      <c r="I57" s="11">
        <f>(C57-VLOOKUP(G57,Riders!$A$2:$E$7778,4,FALSE))/365</f>
        <v>25.668493150684931</v>
      </c>
      <c r="J57" s="3">
        <v>4</v>
      </c>
      <c r="K57" s="3">
        <v>2</v>
      </c>
      <c r="L57" s="105">
        <v>10.044</v>
      </c>
      <c r="M57" s="3"/>
      <c r="N57" s="3">
        <v>2</v>
      </c>
      <c r="O57" s="3">
        <v>10.700999999999999</v>
      </c>
      <c r="P57" s="3"/>
      <c r="Q57" s="3"/>
      <c r="R57" s="3"/>
      <c r="S57" s="3"/>
    </row>
    <row r="58" spans="1:19">
      <c r="A58" s="4" t="s">
        <v>225</v>
      </c>
      <c r="B58" s="4">
        <v>2019</v>
      </c>
      <c r="C58" s="5">
        <v>43800</v>
      </c>
      <c r="D58" s="4" t="s">
        <v>65</v>
      </c>
      <c r="E58" s="24" t="s">
        <v>534</v>
      </c>
      <c r="F58" s="3">
        <v>7</v>
      </c>
      <c r="G58" s="3" t="s">
        <v>2051</v>
      </c>
      <c r="H58" s="3" t="s">
        <v>26</v>
      </c>
      <c r="I58" s="11">
        <f>(C58-VLOOKUP(G58,Riders!$A$2:$E$7778,4,FALSE))/365</f>
        <v>34.854794520547948</v>
      </c>
      <c r="J58" s="3">
        <v>7</v>
      </c>
      <c r="K58" s="3">
        <v>1</v>
      </c>
      <c r="L58" s="105">
        <v>10.353999999999999</v>
      </c>
      <c r="M58" s="3"/>
    </row>
    <row r="59" spans="1:19" hidden="1">
      <c r="A59" s="1" t="s">
        <v>216</v>
      </c>
      <c r="B59" s="1">
        <v>2018</v>
      </c>
      <c r="C59" s="2">
        <v>43436</v>
      </c>
      <c r="D59" s="1" t="s">
        <v>65</v>
      </c>
      <c r="E59" s="3" t="s">
        <v>534</v>
      </c>
      <c r="F59" s="3">
        <v>1</v>
      </c>
      <c r="G59" s="3" t="s">
        <v>238</v>
      </c>
      <c r="H59" s="3" t="s">
        <v>197</v>
      </c>
      <c r="I59" s="11">
        <f>(C59-VLOOKUP(G59,Riders!$A$2:$E$7778,4,FALSE))/365</f>
        <v>31.210958904109589</v>
      </c>
      <c r="J59" s="3"/>
      <c r="K59" s="3">
        <v>2</v>
      </c>
      <c r="L59" s="105">
        <v>10.541</v>
      </c>
      <c r="M59" s="3"/>
    </row>
    <row r="60" spans="1:19" hidden="1">
      <c r="A60" s="1" t="s">
        <v>216</v>
      </c>
      <c r="B60" s="1">
        <v>2018</v>
      </c>
      <c r="C60" s="2">
        <v>43436</v>
      </c>
      <c r="D60" s="1" t="s">
        <v>65</v>
      </c>
      <c r="E60" s="3" t="s">
        <v>534</v>
      </c>
      <c r="F60" s="3">
        <v>2</v>
      </c>
      <c r="G60" s="3" t="s">
        <v>127</v>
      </c>
      <c r="H60" s="3" t="s">
        <v>103</v>
      </c>
      <c r="I60" s="11">
        <f>(C60-VLOOKUP(G60,Riders!$A$2:$E$7778,4,FALSE))/365</f>
        <v>20.205479452054796</v>
      </c>
      <c r="J60" s="3"/>
      <c r="K60" s="3">
        <v>1</v>
      </c>
      <c r="L60" s="105">
        <v>10.256</v>
      </c>
      <c r="M60" s="3"/>
    </row>
    <row r="61" spans="1:19" hidden="1">
      <c r="A61" s="1" t="s">
        <v>216</v>
      </c>
      <c r="B61" s="1">
        <v>2018</v>
      </c>
      <c r="C61" s="2">
        <v>43436</v>
      </c>
      <c r="D61" s="1" t="s">
        <v>65</v>
      </c>
      <c r="E61" s="3" t="s">
        <v>534</v>
      </c>
      <c r="F61" s="3">
        <v>2</v>
      </c>
      <c r="G61" s="3" t="s">
        <v>166</v>
      </c>
      <c r="H61" s="3" t="s">
        <v>45</v>
      </c>
      <c r="I61" s="11">
        <f>(C61-VLOOKUP(G61,Riders!$A$2:$E$7778,4,FALSE))/365</f>
        <v>28.917808219178081</v>
      </c>
      <c r="J61" s="3"/>
      <c r="K61" s="3">
        <v>2</v>
      </c>
      <c r="L61" s="105">
        <v>10.584</v>
      </c>
      <c r="M61" s="3"/>
    </row>
    <row r="62" spans="1:19" hidden="1">
      <c r="A62" s="1" t="s">
        <v>216</v>
      </c>
      <c r="B62" s="1">
        <v>2018</v>
      </c>
      <c r="C62" s="2">
        <v>43436</v>
      </c>
      <c r="D62" s="1" t="s">
        <v>65</v>
      </c>
      <c r="E62" s="3" t="s">
        <v>534</v>
      </c>
      <c r="F62" s="3">
        <v>3</v>
      </c>
      <c r="G62" s="3" t="s">
        <v>95</v>
      </c>
      <c r="H62" s="3" t="s">
        <v>26</v>
      </c>
      <c r="I62" s="11">
        <f>(C62-VLOOKUP(G62,Riders!$A$2:$E$7778,4,FALSE))/365</f>
        <v>19.876712328767123</v>
      </c>
      <c r="J62" s="3">
        <v>3</v>
      </c>
      <c r="K62" s="3">
        <v>1</v>
      </c>
      <c r="L62" s="105">
        <v>10.282</v>
      </c>
      <c r="M62" s="3"/>
    </row>
    <row r="63" spans="1:19" hidden="1">
      <c r="A63" s="1" t="s">
        <v>216</v>
      </c>
      <c r="B63" s="1">
        <v>2018</v>
      </c>
      <c r="C63" s="2">
        <v>43436</v>
      </c>
      <c r="D63" s="1" t="s">
        <v>65</v>
      </c>
      <c r="E63" s="3" t="s">
        <v>534</v>
      </c>
      <c r="F63" s="3">
        <v>3</v>
      </c>
      <c r="G63" s="3" t="s">
        <v>257</v>
      </c>
      <c r="H63" s="3" t="s">
        <v>255</v>
      </c>
      <c r="I63" s="11">
        <f>(C63-VLOOKUP(G63,Riders!$A$2:$E$7778,4,FALSE))/365</f>
        <v>21.219178082191782</v>
      </c>
      <c r="J63" s="3"/>
      <c r="K63" s="3">
        <v>2</v>
      </c>
      <c r="L63" s="105">
        <v>10.510999999999999</v>
      </c>
      <c r="M63" s="3"/>
    </row>
    <row r="64" spans="1:19" hidden="1">
      <c r="A64" s="1" t="s">
        <v>216</v>
      </c>
      <c r="B64" s="1">
        <v>2018</v>
      </c>
      <c r="C64" s="2">
        <v>43436</v>
      </c>
      <c r="D64" s="1" t="s">
        <v>65</v>
      </c>
      <c r="E64" s="3" t="s">
        <v>534</v>
      </c>
      <c r="F64" s="3">
        <v>4</v>
      </c>
      <c r="G64" s="3" t="s">
        <v>200</v>
      </c>
      <c r="H64" s="3" t="s">
        <v>38</v>
      </c>
      <c r="I64" s="11">
        <f>(C64-VLOOKUP(G64,Riders!$A$2:$E$7778,4,FALSE))/365</f>
        <v>24.090410958904108</v>
      </c>
      <c r="J64" s="3"/>
      <c r="K64" s="3">
        <v>1</v>
      </c>
      <c r="L64" s="105">
        <v>10.298999999999999</v>
      </c>
      <c r="M64" s="3"/>
    </row>
    <row r="65" spans="1:15">
      <c r="A65" s="4" t="s">
        <v>225</v>
      </c>
      <c r="B65" s="4">
        <v>2019</v>
      </c>
      <c r="C65" s="5">
        <v>43800</v>
      </c>
      <c r="D65" s="4" t="s">
        <v>65</v>
      </c>
      <c r="E65" s="24" t="s">
        <v>537</v>
      </c>
      <c r="F65" s="3">
        <v>6</v>
      </c>
      <c r="G65" s="3" t="s">
        <v>2051</v>
      </c>
      <c r="H65" s="3" t="s">
        <v>26</v>
      </c>
      <c r="I65" s="11">
        <f>(C65-VLOOKUP(G65,Riders!$A$2:$E$7778,4,FALSE))/365</f>
        <v>34.854794520547948</v>
      </c>
      <c r="J65" s="3">
        <v>7</v>
      </c>
      <c r="K65" s="3">
        <v>1</v>
      </c>
      <c r="L65" s="105">
        <v>10.042</v>
      </c>
      <c r="M65" s="3"/>
    </row>
    <row r="66" spans="1:15" hidden="1">
      <c r="A66" s="1" t="s">
        <v>216</v>
      </c>
      <c r="B66" s="1">
        <v>2018</v>
      </c>
      <c r="C66" s="2">
        <v>43436</v>
      </c>
      <c r="D66" s="1" t="s">
        <v>65</v>
      </c>
      <c r="E66" s="3" t="s">
        <v>534</v>
      </c>
      <c r="F66" s="3">
        <v>5</v>
      </c>
      <c r="G66" s="3" t="s">
        <v>193</v>
      </c>
      <c r="H66" s="3" t="s">
        <v>28</v>
      </c>
      <c r="I66" s="11">
        <f>(C66-VLOOKUP(G66,Riders!$A$2:$E$7778,4,FALSE))/365</f>
        <v>31.457534246575342</v>
      </c>
      <c r="J66" s="3"/>
      <c r="K66" s="3">
        <v>1</v>
      </c>
      <c r="L66" s="105">
        <v>10.38</v>
      </c>
      <c r="M66" s="3"/>
    </row>
    <row r="67" spans="1:15" hidden="1">
      <c r="A67" s="1" t="s">
        <v>216</v>
      </c>
      <c r="B67" s="1">
        <v>2018</v>
      </c>
      <c r="C67" s="2">
        <v>43436</v>
      </c>
      <c r="D67" s="1" t="s">
        <v>65</v>
      </c>
      <c r="E67" s="3" t="s">
        <v>534</v>
      </c>
      <c r="F67" s="3">
        <v>5</v>
      </c>
      <c r="G67" s="3" t="s">
        <v>256</v>
      </c>
      <c r="H67" s="3" t="s">
        <v>30</v>
      </c>
      <c r="I67" s="11">
        <f>(C67-VLOOKUP(G67,Riders!$A$2:$E$7778,4,FALSE))/365</f>
        <v>28.931506849315067</v>
      </c>
      <c r="J67" s="3"/>
      <c r="K67" s="3">
        <v>2</v>
      </c>
      <c r="L67" s="105">
        <v>10.39</v>
      </c>
      <c r="M67" s="3"/>
    </row>
    <row r="68" spans="1:15" hidden="1">
      <c r="A68" s="1" t="s">
        <v>216</v>
      </c>
      <c r="B68" s="1">
        <v>2018</v>
      </c>
      <c r="C68" s="2">
        <v>43436</v>
      </c>
      <c r="D68" s="1" t="s">
        <v>65</v>
      </c>
      <c r="E68" s="3" t="s">
        <v>534</v>
      </c>
      <c r="F68" s="3">
        <v>6</v>
      </c>
      <c r="G68" s="3" t="s">
        <v>191</v>
      </c>
      <c r="H68" s="3" t="s">
        <v>112</v>
      </c>
      <c r="I68" s="11">
        <f>(C68-VLOOKUP(G68,Riders!$A$2:$E$7778,4,FALSE))/365</f>
        <v>30.715068493150685</v>
      </c>
      <c r="J68" s="3"/>
      <c r="K68" s="3">
        <v>1</v>
      </c>
      <c r="L68" s="105">
        <v>10.340999999999999</v>
      </c>
      <c r="M68" s="3"/>
    </row>
    <row r="69" spans="1:15">
      <c r="A69" s="4" t="s">
        <v>225</v>
      </c>
      <c r="B69" s="4">
        <v>2019</v>
      </c>
      <c r="C69" s="5">
        <v>43800</v>
      </c>
      <c r="D69" s="4" t="s">
        <v>65</v>
      </c>
      <c r="E69" s="24" t="s">
        <v>538</v>
      </c>
      <c r="F69" s="3">
        <v>3</v>
      </c>
      <c r="G69" s="3" t="s">
        <v>2051</v>
      </c>
      <c r="H69" s="3" t="s">
        <v>26</v>
      </c>
      <c r="I69" s="11">
        <f>(C69-VLOOKUP(G69,Riders!$A$2:$E$7778,4,FALSE))/365</f>
        <v>34.854794520547948</v>
      </c>
      <c r="J69" s="3">
        <v>7</v>
      </c>
      <c r="K69" s="3">
        <v>2</v>
      </c>
      <c r="L69" s="105">
        <v>10.125999999999999</v>
      </c>
      <c r="M69" s="3"/>
      <c r="N69">
        <v>2</v>
      </c>
      <c r="O69">
        <v>11.087999999999999</v>
      </c>
    </row>
    <row r="70" spans="1:15" hidden="1">
      <c r="A70" s="1" t="s">
        <v>216</v>
      </c>
      <c r="B70" s="1">
        <v>2018</v>
      </c>
      <c r="C70" s="2">
        <v>43436</v>
      </c>
      <c r="D70" s="1" t="s">
        <v>65</v>
      </c>
      <c r="E70" s="3" t="s">
        <v>534</v>
      </c>
      <c r="F70" s="3">
        <v>7</v>
      </c>
      <c r="G70" s="3" t="s">
        <v>196</v>
      </c>
      <c r="H70" s="3" t="s">
        <v>197</v>
      </c>
      <c r="I70" s="11">
        <f>(C70-VLOOKUP(G70,Riders!$A$2:$E$7778,4,FALSE))/365</f>
        <v>32.717808219178082</v>
      </c>
      <c r="J70" s="3"/>
      <c r="K70" s="3">
        <v>1</v>
      </c>
      <c r="L70" s="105">
        <v>10.539</v>
      </c>
      <c r="M70" s="3"/>
    </row>
    <row r="71" spans="1:15" hidden="1">
      <c r="A71" s="1" t="s">
        <v>216</v>
      </c>
      <c r="B71" s="1">
        <v>2018</v>
      </c>
      <c r="C71" s="2">
        <v>43436</v>
      </c>
      <c r="D71" s="1" t="s">
        <v>65</v>
      </c>
      <c r="E71" s="3" t="s">
        <v>534</v>
      </c>
      <c r="F71" s="3">
        <v>7</v>
      </c>
      <c r="G71" s="3" t="s">
        <v>99</v>
      </c>
      <c r="H71" s="3" t="s">
        <v>43</v>
      </c>
      <c r="I71" s="11">
        <f>(C71-VLOOKUP(G71,Riders!$A$2:$E$7778,4,FALSE))/365</f>
        <v>20.109589041095891</v>
      </c>
      <c r="J71" s="3"/>
      <c r="K71" s="3">
        <v>2</v>
      </c>
      <c r="L71" s="105">
        <v>10.568999999999999</v>
      </c>
      <c r="M71" s="3"/>
    </row>
    <row r="72" spans="1:15" hidden="1">
      <c r="A72" s="1" t="s">
        <v>216</v>
      </c>
      <c r="B72" s="1">
        <v>2018</v>
      </c>
      <c r="C72" s="2">
        <v>43436</v>
      </c>
      <c r="D72" s="1" t="s">
        <v>65</v>
      </c>
      <c r="E72" s="3" t="s">
        <v>534</v>
      </c>
      <c r="F72" s="3">
        <v>8</v>
      </c>
      <c r="G72" s="3" t="s">
        <v>260</v>
      </c>
      <c r="H72" s="3" t="s">
        <v>112</v>
      </c>
      <c r="I72" s="11">
        <f>(C72-VLOOKUP(G72,Riders!$A$2:$E$7778,4,FALSE))/365</f>
        <v>26.210958904109589</v>
      </c>
      <c r="J72" s="3"/>
      <c r="K72" s="3">
        <v>1</v>
      </c>
      <c r="L72" s="105">
        <v>10.332000000000001</v>
      </c>
      <c r="M72" s="3"/>
    </row>
    <row r="73" spans="1:15" hidden="1">
      <c r="A73" s="1" t="s">
        <v>216</v>
      </c>
      <c r="B73" s="1">
        <v>2018</v>
      </c>
      <c r="C73" s="2">
        <v>43436</v>
      </c>
      <c r="D73" s="1" t="s">
        <v>65</v>
      </c>
      <c r="E73" s="3" t="s">
        <v>534</v>
      </c>
      <c r="F73" s="3">
        <v>8</v>
      </c>
      <c r="G73" s="3" t="s">
        <v>288</v>
      </c>
      <c r="H73" s="3" t="s">
        <v>206</v>
      </c>
      <c r="I73" s="11">
        <f>(C73-VLOOKUP(G73,Riders!$A$2:$E$7778,4,FALSE))/365</f>
        <v>36.326027397260276</v>
      </c>
      <c r="J73" s="3"/>
      <c r="K73" s="3">
        <v>2</v>
      </c>
      <c r="L73" s="105">
        <v>10.440000000000001</v>
      </c>
      <c r="M73" s="3"/>
    </row>
    <row r="74" spans="1:15" hidden="1">
      <c r="A74" s="1" t="s">
        <v>216</v>
      </c>
      <c r="B74" s="1">
        <v>2018</v>
      </c>
      <c r="C74" s="2">
        <v>43436</v>
      </c>
      <c r="D74" s="1" t="s">
        <v>65</v>
      </c>
      <c r="E74" s="3" t="s">
        <v>534</v>
      </c>
      <c r="F74" s="3">
        <v>9</v>
      </c>
      <c r="G74" s="3" t="s">
        <v>212</v>
      </c>
      <c r="H74" s="3" t="s">
        <v>41</v>
      </c>
      <c r="I74" s="11">
        <f>(C74-VLOOKUP(G74,Riders!$A$2:$E$7778,4,FALSE))/365</f>
        <v>27.534246575342465</v>
      </c>
      <c r="J74" s="3"/>
      <c r="K74" s="3">
        <v>1</v>
      </c>
      <c r="L74" s="105">
        <v>10.382</v>
      </c>
      <c r="M74" s="3"/>
    </row>
    <row r="75" spans="1:15" hidden="1">
      <c r="A75" s="1" t="s">
        <v>216</v>
      </c>
      <c r="B75" s="1">
        <v>2018</v>
      </c>
      <c r="C75" s="2">
        <v>43436</v>
      </c>
      <c r="D75" s="1" t="s">
        <v>65</v>
      </c>
      <c r="E75" s="3" t="s">
        <v>534</v>
      </c>
      <c r="F75" s="3">
        <v>9</v>
      </c>
      <c r="G75" s="3" t="s">
        <v>40</v>
      </c>
      <c r="H75" s="3" t="s">
        <v>41</v>
      </c>
      <c r="I75" s="11">
        <f>(C75-VLOOKUP(G75,Riders!$A$2:$E$7778,4,FALSE))/365</f>
        <v>25.830136986301369</v>
      </c>
      <c r="J75" s="3"/>
      <c r="K75" s="3">
        <v>2</v>
      </c>
      <c r="L75" s="105">
        <v>10.433</v>
      </c>
      <c r="M75" s="3"/>
    </row>
    <row r="76" spans="1:15" hidden="1">
      <c r="A76" s="1" t="s">
        <v>216</v>
      </c>
      <c r="B76" s="1">
        <v>2018</v>
      </c>
      <c r="C76" s="2">
        <v>43436</v>
      </c>
      <c r="D76" s="1" t="s">
        <v>65</v>
      </c>
      <c r="E76" s="3" t="s">
        <v>534</v>
      </c>
      <c r="F76" s="3">
        <v>10</v>
      </c>
      <c r="G76" s="3" t="s">
        <v>142</v>
      </c>
      <c r="H76" s="3" t="s">
        <v>94</v>
      </c>
      <c r="I76" s="11">
        <f>(C76-VLOOKUP(G76,Riders!$A$2:$E$7778,4,FALSE))/365</f>
        <v>23.665753424657535</v>
      </c>
      <c r="J76" s="3"/>
      <c r="K76" s="3">
        <v>1</v>
      </c>
      <c r="L76" s="105">
        <v>10.148</v>
      </c>
      <c r="M76" s="3"/>
    </row>
    <row r="77" spans="1:15" hidden="1">
      <c r="A77" s="1" t="s">
        <v>216</v>
      </c>
      <c r="B77" s="1">
        <v>2018</v>
      </c>
      <c r="C77" s="2">
        <v>43436</v>
      </c>
      <c r="D77" s="1" t="s">
        <v>65</v>
      </c>
      <c r="E77" s="3" t="s">
        <v>534</v>
      </c>
      <c r="F77" s="3">
        <v>10</v>
      </c>
      <c r="G77" s="3" t="s">
        <v>294</v>
      </c>
      <c r="H77" s="3" t="s">
        <v>22</v>
      </c>
      <c r="I77" s="11">
        <f>(C77-VLOOKUP(G77,Riders!$A$2:$E$7778,4,FALSE))/365</f>
        <v>20.986301369863014</v>
      </c>
      <c r="J77" s="3"/>
      <c r="K77" s="3">
        <v>2</v>
      </c>
      <c r="L77" s="105">
        <v>10.19</v>
      </c>
      <c r="M77" s="3"/>
    </row>
    <row r="78" spans="1:15" hidden="1">
      <c r="A78" s="1" t="s">
        <v>216</v>
      </c>
      <c r="B78" s="1">
        <v>2018</v>
      </c>
      <c r="C78" s="2">
        <v>43436</v>
      </c>
      <c r="D78" s="1" t="s">
        <v>65</v>
      </c>
      <c r="E78" s="3" t="s">
        <v>534</v>
      </c>
      <c r="F78" s="3">
        <v>11</v>
      </c>
      <c r="G78" s="3" t="s">
        <v>124</v>
      </c>
      <c r="H78" s="3" t="s">
        <v>74</v>
      </c>
      <c r="I78" s="11">
        <f>(C78-VLOOKUP(G78,Riders!$A$2:$E$7778,4,FALSE))/365</f>
        <v>21.81095890410959</v>
      </c>
      <c r="J78" s="3"/>
      <c r="K78" s="3">
        <v>1</v>
      </c>
      <c r="L78" s="105">
        <v>10.257999999999999</v>
      </c>
      <c r="M78" s="3"/>
    </row>
    <row r="79" spans="1:15" hidden="1">
      <c r="A79" s="1" t="s">
        <v>216</v>
      </c>
      <c r="B79" s="1">
        <v>2018</v>
      </c>
      <c r="C79" s="2">
        <v>43436</v>
      </c>
      <c r="D79" s="1" t="s">
        <v>65</v>
      </c>
      <c r="E79" s="3" t="s">
        <v>534</v>
      </c>
      <c r="F79" s="3">
        <v>11</v>
      </c>
      <c r="G79" s="3" t="s">
        <v>311</v>
      </c>
      <c r="H79" s="3" t="s">
        <v>103</v>
      </c>
      <c r="I79" s="11">
        <f>(C79-VLOOKUP(G79,Riders!$A$2:$E$7778,4,FALSE))/365</f>
        <v>27.531506849315068</v>
      </c>
      <c r="J79" s="3"/>
      <c r="K79" s="3">
        <v>2</v>
      </c>
      <c r="L79" s="105">
        <v>12.484999999999999</v>
      </c>
      <c r="M79" s="3"/>
    </row>
    <row r="80" spans="1:15" hidden="1">
      <c r="A80" s="1" t="s">
        <v>216</v>
      </c>
      <c r="B80" s="1">
        <v>2018</v>
      </c>
      <c r="C80" s="2">
        <v>43436</v>
      </c>
      <c r="D80" s="1" t="s">
        <v>65</v>
      </c>
      <c r="E80" s="3" t="s">
        <v>534</v>
      </c>
      <c r="F80" s="3">
        <v>12</v>
      </c>
      <c r="G80" s="3" t="s">
        <v>173</v>
      </c>
      <c r="H80" s="3" t="s">
        <v>36</v>
      </c>
      <c r="I80" s="11">
        <f>(C80-VLOOKUP(G80,Riders!$A$2:$E$7778,4,FALSE))/365</f>
        <v>28.564383561643837</v>
      </c>
      <c r="J80" s="3"/>
      <c r="K80" s="3">
        <v>1</v>
      </c>
      <c r="L80" s="105">
        <v>10.429</v>
      </c>
      <c r="M80" s="3"/>
    </row>
    <row r="81" spans="1:13" hidden="1">
      <c r="A81" s="1" t="s">
        <v>216</v>
      </c>
      <c r="B81" s="1">
        <v>2018</v>
      </c>
      <c r="C81" s="2">
        <v>43436</v>
      </c>
      <c r="D81" s="1" t="s">
        <v>65</v>
      </c>
      <c r="E81" s="3" t="s">
        <v>534</v>
      </c>
      <c r="F81" s="3">
        <v>12</v>
      </c>
      <c r="G81" s="3" t="s">
        <v>182</v>
      </c>
      <c r="H81" s="3" t="s">
        <v>32</v>
      </c>
      <c r="I81" s="11">
        <f>(C81-VLOOKUP(G81,Riders!$A$2:$E$7778,4,FALSE))/365</f>
        <v>27.432876712328767</v>
      </c>
      <c r="J81" s="3"/>
      <c r="K81" s="3">
        <v>2</v>
      </c>
      <c r="L81" s="105" t="s">
        <v>535</v>
      </c>
      <c r="M81" s="3"/>
    </row>
    <row r="82" spans="1:13" hidden="1">
      <c r="A82" s="1" t="s">
        <v>216</v>
      </c>
      <c r="B82" s="1">
        <v>2018</v>
      </c>
      <c r="C82" s="2">
        <v>43436</v>
      </c>
      <c r="D82" s="1" t="s">
        <v>65</v>
      </c>
      <c r="E82" s="3" t="s">
        <v>537</v>
      </c>
      <c r="F82" s="3">
        <v>1</v>
      </c>
      <c r="G82" s="3" t="s">
        <v>201</v>
      </c>
      <c r="H82" s="3" t="s">
        <v>45</v>
      </c>
      <c r="I82" s="11">
        <f>(C82-VLOOKUP(G82,Riders!$A$2:$E$7778,4,FALSE))/365</f>
        <v>23.386301369863013</v>
      </c>
      <c r="J82" s="3">
        <v>4</v>
      </c>
      <c r="K82" s="3">
        <v>1</v>
      </c>
      <c r="L82" s="105">
        <v>10.305</v>
      </c>
      <c r="M82" s="3"/>
    </row>
    <row r="83" spans="1:13" hidden="1">
      <c r="A83" s="1" t="s">
        <v>216</v>
      </c>
      <c r="B83" s="1">
        <v>2018</v>
      </c>
      <c r="C83" s="2">
        <v>43436</v>
      </c>
      <c r="D83" s="1" t="s">
        <v>65</v>
      </c>
      <c r="E83" s="3" t="s">
        <v>537</v>
      </c>
      <c r="F83" s="3">
        <v>1</v>
      </c>
      <c r="G83" s="3" t="s">
        <v>173</v>
      </c>
      <c r="H83" s="3" t="s">
        <v>36</v>
      </c>
      <c r="I83" s="11">
        <f>(C83-VLOOKUP(G83,Riders!$A$2:$E$7778,4,FALSE))/365</f>
        <v>28.564383561643837</v>
      </c>
      <c r="J83" s="3"/>
      <c r="K83" s="3">
        <v>2</v>
      </c>
      <c r="L83" s="105">
        <v>10.484</v>
      </c>
      <c r="M83" s="3"/>
    </row>
    <row r="84" spans="1:13" hidden="1">
      <c r="A84" s="1" t="s">
        <v>216</v>
      </c>
      <c r="B84" s="1">
        <v>2018</v>
      </c>
      <c r="C84" s="2">
        <v>43436</v>
      </c>
      <c r="D84" s="1" t="s">
        <v>65</v>
      </c>
      <c r="E84" s="3" t="s">
        <v>537</v>
      </c>
      <c r="F84" s="3">
        <v>2</v>
      </c>
      <c r="G84" s="3" t="s">
        <v>124</v>
      </c>
      <c r="H84" s="3" t="s">
        <v>74</v>
      </c>
      <c r="I84" s="11">
        <f>(C84-VLOOKUP(G84,Riders!$A$2:$E$7778,4,FALSE))/365</f>
        <v>21.81095890410959</v>
      </c>
      <c r="J84" s="3"/>
      <c r="K84" s="3">
        <v>1</v>
      </c>
      <c r="L84" s="105">
        <v>10.114000000000001</v>
      </c>
      <c r="M84" s="3"/>
    </row>
    <row r="85" spans="1:13" hidden="1">
      <c r="A85" s="1" t="s">
        <v>216</v>
      </c>
      <c r="B85" s="1">
        <v>2018</v>
      </c>
      <c r="C85" s="2">
        <v>43436</v>
      </c>
      <c r="D85" s="1" t="s">
        <v>65</v>
      </c>
      <c r="E85" s="3" t="s">
        <v>537</v>
      </c>
      <c r="F85" s="3">
        <v>2</v>
      </c>
      <c r="G85" s="3" t="s">
        <v>21</v>
      </c>
      <c r="H85" s="3" t="s">
        <v>22</v>
      </c>
      <c r="I85" s="11">
        <f>(C85-VLOOKUP(G85,Riders!$A$2:$E$7778,4,FALSE))/365</f>
        <v>25.731506849315068</v>
      </c>
      <c r="J85" s="3"/>
      <c r="K85" s="3">
        <v>2</v>
      </c>
      <c r="L85" s="105">
        <v>10.151000000000002</v>
      </c>
      <c r="M85" s="3"/>
    </row>
    <row r="86" spans="1:13" hidden="1">
      <c r="A86" s="1" t="s">
        <v>216</v>
      </c>
      <c r="B86" s="1">
        <v>2018</v>
      </c>
      <c r="C86" s="2">
        <v>43436</v>
      </c>
      <c r="D86" s="1" t="s">
        <v>65</v>
      </c>
      <c r="E86" s="3" t="s">
        <v>537</v>
      </c>
      <c r="F86" s="3">
        <v>3</v>
      </c>
      <c r="G86" s="3" t="s">
        <v>105</v>
      </c>
      <c r="H86" s="3" t="s">
        <v>101</v>
      </c>
      <c r="I86" s="11">
        <f>(C86-VLOOKUP(G86,Riders!$A$2:$E$7778,4,FALSE))/365</f>
        <v>26.290410958904111</v>
      </c>
      <c r="J86" s="3">
        <v>1</v>
      </c>
      <c r="K86" s="3">
        <v>1</v>
      </c>
      <c r="L86" s="105">
        <v>10.292999999999999</v>
      </c>
      <c r="M86" s="3"/>
    </row>
    <row r="87" spans="1:13" hidden="1">
      <c r="A87" s="1" t="s">
        <v>216</v>
      </c>
      <c r="B87" s="1">
        <v>2018</v>
      </c>
      <c r="C87" s="2">
        <v>43436</v>
      </c>
      <c r="D87" s="1" t="s">
        <v>65</v>
      </c>
      <c r="E87" s="3" t="s">
        <v>537</v>
      </c>
      <c r="F87" s="3">
        <v>3</v>
      </c>
      <c r="G87" s="3" t="s">
        <v>142</v>
      </c>
      <c r="H87" s="3" t="s">
        <v>94</v>
      </c>
      <c r="I87" s="11">
        <f>(C87-VLOOKUP(G87,Riders!$A$2:$E$7778,4,FALSE))/365</f>
        <v>23.665753424657535</v>
      </c>
      <c r="J87" s="3"/>
      <c r="K87" s="3">
        <v>2</v>
      </c>
      <c r="L87" s="105">
        <v>10.372</v>
      </c>
      <c r="M87" s="3"/>
    </row>
    <row r="88" spans="1:13" hidden="1">
      <c r="A88" s="1" t="s">
        <v>216</v>
      </c>
      <c r="B88" s="1">
        <v>2018</v>
      </c>
      <c r="C88" s="2">
        <v>43436</v>
      </c>
      <c r="D88" s="1" t="s">
        <v>65</v>
      </c>
      <c r="E88" s="3" t="s">
        <v>537</v>
      </c>
      <c r="F88" s="3">
        <v>4</v>
      </c>
      <c r="G88" s="3" t="s">
        <v>212</v>
      </c>
      <c r="H88" s="3" t="s">
        <v>41</v>
      </c>
      <c r="I88" s="11">
        <f>(C88-VLOOKUP(G88,Riders!$A$2:$E$7778,4,FALSE))/365</f>
        <v>27.534246575342465</v>
      </c>
      <c r="J88" s="3"/>
      <c r="K88" s="3">
        <v>1</v>
      </c>
      <c r="L88" s="105">
        <v>10.247999999999999</v>
      </c>
      <c r="M88" s="3"/>
    </row>
    <row r="89" spans="1:13" hidden="1">
      <c r="A89" s="1" t="s">
        <v>216</v>
      </c>
      <c r="B89" s="1">
        <v>2018</v>
      </c>
      <c r="C89" s="2">
        <v>43436</v>
      </c>
      <c r="D89" s="1" t="s">
        <v>65</v>
      </c>
      <c r="E89" s="3" t="s">
        <v>537</v>
      </c>
      <c r="F89" s="3">
        <v>4</v>
      </c>
      <c r="G89" s="3" t="s">
        <v>883</v>
      </c>
      <c r="H89" s="3" t="s">
        <v>26</v>
      </c>
      <c r="I89" s="11">
        <f>(C89-VLOOKUP(G89,Riders!$A$2:$E$7778,4,FALSE))/365</f>
        <v>30.860273972602741</v>
      </c>
      <c r="J89" s="3"/>
      <c r="K89" s="3">
        <v>2</v>
      </c>
      <c r="L89" s="105">
        <v>10.337</v>
      </c>
      <c r="M89" s="3"/>
    </row>
    <row r="90" spans="1:13">
      <c r="A90" s="1" t="s">
        <v>1193</v>
      </c>
      <c r="B90" s="1">
        <v>2021</v>
      </c>
      <c r="C90" s="88">
        <v>44412</v>
      </c>
      <c r="D90" s="1" t="s">
        <v>190</v>
      </c>
      <c r="E90" s="3" t="s">
        <v>1195</v>
      </c>
      <c r="F90" s="3">
        <v>12</v>
      </c>
      <c r="G90" s="3" t="s">
        <v>96</v>
      </c>
      <c r="H90" s="3" t="s">
        <v>28</v>
      </c>
      <c r="I90" s="11">
        <f>(C90-VLOOKUP(G90,Riders!$A$2:$E$7778,4,FALSE))/365</f>
        <v>29.526027397260275</v>
      </c>
      <c r="J90" s="3">
        <v>15</v>
      </c>
      <c r="K90" s="3">
        <v>2</v>
      </c>
      <c r="L90" s="105">
        <v>10.243</v>
      </c>
      <c r="M90" s="3"/>
    </row>
    <row r="91" spans="1:13" hidden="1">
      <c r="A91" s="1" t="s">
        <v>216</v>
      </c>
      <c r="B91" s="1">
        <v>2018</v>
      </c>
      <c r="C91" s="2">
        <v>43436</v>
      </c>
      <c r="D91" s="1" t="s">
        <v>65</v>
      </c>
      <c r="E91" s="3" t="s">
        <v>537</v>
      </c>
      <c r="F91" s="3">
        <v>5</v>
      </c>
      <c r="G91" s="3" t="s">
        <v>260</v>
      </c>
      <c r="H91" s="3" t="s">
        <v>112</v>
      </c>
      <c r="I91" s="11">
        <f>(C91-VLOOKUP(G91,Riders!$A$2:$E$7778,4,FALSE))/365</f>
        <v>26.210958904109589</v>
      </c>
      <c r="J91" s="3"/>
      <c r="K91" s="3">
        <v>2</v>
      </c>
      <c r="L91" s="105">
        <v>10.946</v>
      </c>
      <c r="M91" s="3"/>
    </row>
    <row r="92" spans="1:13" hidden="1">
      <c r="A92" s="1" t="s">
        <v>216</v>
      </c>
      <c r="B92" s="1">
        <v>2018</v>
      </c>
      <c r="C92" s="2">
        <v>43436</v>
      </c>
      <c r="D92" s="1" t="s">
        <v>65</v>
      </c>
      <c r="E92" s="3" t="s">
        <v>537</v>
      </c>
      <c r="F92" s="3">
        <v>6</v>
      </c>
      <c r="G92" s="3" t="s">
        <v>196</v>
      </c>
      <c r="H92" s="3" t="s">
        <v>197</v>
      </c>
      <c r="I92" s="11">
        <f>(C92-VLOOKUP(G92,Riders!$A$2:$E$7778,4,FALSE))/365</f>
        <v>32.717808219178082</v>
      </c>
      <c r="J92" s="3"/>
      <c r="K92" s="3">
        <v>1</v>
      </c>
      <c r="L92" s="105">
        <v>10.41</v>
      </c>
      <c r="M92" s="3"/>
    </row>
    <row r="93" spans="1:13" hidden="1">
      <c r="A93" s="1" t="s">
        <v>216</v>
      </c>
      <c r="B93" s="1">
        <v>2018</v>
      </c>
      <c r="C93" s="2">
        <v>43436</v>
      </c>
      <c r="D93" s="1" t="s">
        <v>65</v>
      </c>
      <c r="E93" s="3" t="s">
        <v>537</v>
      </c>
      <c r="F93" s="3">
        <v>6</v>
      </c>
      <c r="G93" s="3" t="s">
        <v>127</v>
      </c>
      <c r="H93" s="3" t="s">
        <v>103</v>
      </c>
      <c r="I93" s="11">
        <f>(C93-VLOOKUP(G93,Riders!$A$2:$E$7778,4,FALSE))/365</f>
        <v>20.205479452054796</v>
      </c>
      <c r="J93" s="3"/>
      <c r="K93" s="3">
        <v>2</v>
      </c>
      <c r="L93" s="105">
        <v>10.473000000000001</v>
      </c>
      <c r="M93" s="3"/>
    </row>
    <row r="94" spans="1:13" hidden="1">
      <c r="A94" s="1" t="s">
        <v>216</v>
      </c>
      <c r="B94" s="1">
        <v>2018</v>
      </c>
      <c r="C94" s="2">
        <v>43436</v>
      </c>
      <c r="D94" s="1" t="s">
        <v>65</v>
      </c>
      <c r="E94" s="3" t="s">
        <v>537</v>
      </c>
      <c r="F94" s="3">
        <v>7</v>
      </c>
      <c r="G94" s="3" t="s">
        <v>95</v>
      </c>
      <c r="H94" s="3" t="s">
        <v>26</v>
      </c>
      <c r="I94" s="11">
        <f>(C94-VLOOKUP(G94,Riders!$A$2:$E$7778,4,FALSE))/365</f>
        <v>19.876712328767123</v>
      </c>
      <c r="J94" s="3">
        <v>3</v>
      </c>
      <c r="K94" s="3">
        <v>1</v>
      </c>
      <c r="L94" s="105">
        <v>10.279</v>
      </c>
      <c r="M94" s="3"/>
    </row>
    <row r="95" spans="1:13" hidden="1">
      <c r="A95" s="1" t="s">
        <v>216</v>
      </c>
      <c r="B95" s="1">
        <v>2018</v>
      </c>
      <c r="C95" s="2">
        <v>43436</v>
      </c>
      <c r="D95" s="1" t="s">
        <v>65</v>
      </c>
      <c r="E95" s="3" t="s">
        <v>537</v>
      </c>
      <c r="F95" s="3">
        <v>7</v>
      </c>
      <c r="G95" s="3" t="s">
        <v>191</v>
      </c>
      <c r="H95" s="3" t="s">
        <v>112</v>
      </c>
      <c r="I95" s="11">
        <f>(C95-VLOOKUP(G95,Riders!$A$2:$E$7778,4,FALSE))/365</f>
        <v>30.715068493150685</v>
      </c>
      <c r="J95" s="3"/>
      <c r="K95" s="3">
        <v>2</v>
      </c>
      <c r="L95" s="105">
        <v>10.427999999999999</v>
      </c>
      <c r="M95" s="3"/>
    </row>
    <row r="96" spans="1:13" hidden="1">
      <c r="A96" s="1" t="s">
        <v>216</v>
      </c>
      <c r="B96" s="1">
        <v>2018</v>
      </c>
      <c r="C96" s="2">
        <v>43436</v>
      </c>
      <c r="D96" s="1" t="s">
        <v>65</v>
      </c>
      <c r="E96" s="3" t="s">
        <v>537</v>
      </c>
      <c r="F96" s="3">
        <v>8</v>
      </c>
      <c r="G96" s="3" t="s">
        <v>193</v>
      </c>
      <c r="H96" s="3" t="s">
        <v>28</v>
      </c>
      <c r="I96" s="11">
        <f>(C96-VLOOKUP(G96,Riders!$A$2:$E$7778,4,FALSE))/365</f>
        <v>31.457534246575342</v>
      </c>
      <c r="J96" s="3"/>
      <c r="K96" s="3">
        <v>1</v>
      </c>
      <c r="L96" s="105">
        <v>10.208</v>
      </c>
      <c r="M96" s="3"/>
    </row>
    <row r="97" spans="1:18" hidden="1">
      <c r="A97" s="1" t="s">
        <v>216</v>
      </c>
      <c r="B97" s="1">
        <v>2018</v>
      </c>
      <c r="C97" s="2">
        <v>43436</v>
      </c>
      <c r="D97" s="1" t="s">
        <v>65</v>
      </c>
      <c r="E97" s="3" t="s">
        <v>537</v>
      </c>
      <c r="F97" s="3">
        <v>8</v>
      </c>
      <c r="G97" s="3" t="s">
        <v>200</v>
      </c>
      <c r="H97" s="3" t="s">
        <v>38</v>
      </c>
      <c r="I97" s="11">
        <f>(C97-VLOOKUP(G97,Riders!$A$2:$E$7778,4,FALSE))/365</f>
        <v>24.090410958904108</v>
      </c>
      <c r="J97" s="3"/>
      <c r="K97" s="3">
        <v>2</v>
      </c>
      <c r="L97" s="105">
        <v>10.287000000000001</v>
      </c>
      <c r="M97" s="3"/>
    </row>
    <row r="98" spans="1:18" hidden="1">
      <c r="A98" s="1" t="s">
        <v>216</v>
      </c>
      <c r="B98" s="1">
        <v>2018</v>
      </c>
      <c r="C98" s="2">
        <v>43436</v>
      </c>
      <c r="D98" s="1" t="s">
        <v>65</v>
      </c>
      <c r="E98" s="3" t="s">
        <v>538</v>
      </c>
      <c r="F98" s="3">
        <v>1</v>
      </c>
      <c r="G98" s="3" t="s">
        <v>201</v>
      </c>
      <c r="H98" s="3" t="s">
        <v>45</v>
      </c>
      <c r="I98" s="11">
        <f>(C98-VLOOKUP(G98,Riders!$A$2:$E$7778,4,FALSE))/365</f>
        <v>23.386301369863013</v>
      </c>
      <c r="J98" s="3">
        <v>4</v>
      </c>
      <c r="K98" s="3">
        <v>1</v>
      </c>
      <c r="L98" s="105">
        <v>10.048999999999999</v>
      </c>
      <c r="M98" s="3"/>
      <c r="N98" s="3">
        <v>1</v>
      </c>
      <c r="O98" s="3">
        <v>10.09</v>
      </c>
      <c r="P98" s="3"/>
    </row>
    <row r="99" spans="1:18" hidden="1">
      <c r="A99" s="1" t="s">
        <v>216</v>
      </c>
      <c r="B99" s="1">
        <v>2018</v>
      </c>
      <c r="C99" s="2">
        <v>43436</v>
      </c>
      <c r="D99" s="1" t="s">
        <v>65</v>
      </c>
      <c r="E99" s="3" t="s">
        <v>538</v>
      </c>
      <c r="F99" s="3">
        <v>1</v>
      </c>
      <c r="G99" s="3" t="s">
        <v>193</v>
      </c>
      <c r="H99" s="3" t="s">
        <v>28</v>
      </c>
      <c r="I99" s="11">
        <f>(C99-VLOOKUP(G99,Riders!$A$2:$E$7778,4,FALSE))/365</f>
        <v>31.457534246575342</v>
      </c>
      <c r="J99" s="3"/>
      <c r="K99" s="3">
        <v>2</v>
      </c>
      <c r="L99" s="105">
        <v>15.032999999999999</v>
      </c>
      <c r="M99" s="3"/>
      <c r="N99" s="3">
        <v>2</v>
      </c>
      <c r="O99" s="3">
        <v>10.180999999999999</v>
      </c>
      <c r="P99" s="3"/>
    </row>
    <row r="100" spans="1:18" hidden="1">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105">
        <v>10.25</v>
      </c>
      <c r="M100" s="3"/>
      <c r="N100" s="3">
        <v>1</v>
      </c>
      <c r="O100" s="3">
        <v>10.295</v>
      </c>
      <c r="P100" s="3"/>
    </row>
    <row r="101" spans="1:18" hidden="1">
      <c r="A101" s="1" t="s">
        <v>216</v>
      </c>
      <c r="B101" s="1">
        <v>2018</v>
      </c>
      <c r="C101" s="2">
        <v>43436</v>
      </c>
      <c r="D101" s="1" t="s">
        <v>65</v>
      </c>
      <c r="E101" s="3" t="s">
        <v>538</v>
      </c>
      <c r="F101" s="3">
        <v>2</v>
      </c>
      <c r="G101" s="3" t="s">
        <v>124</v>
      </c>
      <c r="H101" s="3" t="s">
        <v>74</v>
      </c>
      <c r="I101" s="11">
        <f>(C101-VLOOKUP(G101,Riders!$A$2:$E$7778,4,FALSE))/365</f>
        <v>21.81095890410959</v>
      </c>
      <c r="J101" s="3"/>
      <c r="K101" s="3">
        <v>2</v>
      </c>
      <c r="L101" s="105">
        <v>10.289</v>
      </c>
      <c r="M101" s="3"/>
      <c r="N101" s="3">
        <v>2</v>
      </c>
      <c r="O101" s="3">
        <v>10.343</v>
      </c>
      <c r="P101" s="3"/>
    </row>
    <row r="102" spans="1:18" hidden="1">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105">
        <v>10.220000000000001</v>
      </c>
      <c r="M102" s="3"/>
      <c r="N102" s="3">
        <v>1</v>
      </c>
      <c r="O102" s="3">
        <v>10.16</v>
      </c>
      <c r="P102" s="3"/>
    </row>
    <row r="103" spans="1:18" hidden="1">
      <c r="A103" s="1" t="s">
        <v>216</v>
      </c>
      <c r="B103" s="1">
        <v>2018</v>
      </c>
      <c r="C103" s="2">
        <v>43436</v>
      </c>
      <c r="D103" s="1" t="s">
        <v>65</v>
      </c>
      <c r="E103" s="3" t="s">
        <v>538</v>
      </c>
      <c r="F103" s="3">
        <v>3</v>
      </c>
      <c r="G103" s="3" t="s">
        <v>196</v>
      </c>
      <c r="H103" s="3" t="s">
        <v>197</v>
      </c>
      <c r="I103" s="11">
        <f>(C103-VLOOKUP(G103,Riders!$A$2:$E$7778,4,FALSE))/365</f>
        <v>32.717808219178082</v>
      </c>
      <c r="J103" s="3"/>
      <c r="K103" s="3">
        <v>2</v>
      </c>
      <c r="L103" s="105">
        <v>10.269</v>
      </c>
      <c r="M103" s="3"/>
      <c r="N103" s="3">
        <v>2</v>
      </c>
      <c r="O103" s="3">
        <v>10.608000000000001</v>
      </c>
      <c r="P103" s="3"/>
    </row>
    <row r="104" spans="1:18">
      <c r="A104" s="1" t="s">
        <v>1193</v>
      </c>
      <c r="B104" s="1">
        <v>2021</v>
      </c>
      <c r="C104" s="88">
        <v>44412</v>
      </c>
      <c r="D104" s="1" t="s">
        <v>190</v>
      </c>
      <c r="E104" s="3" t="s">
        <v>1207</v>
      </c>
      <c r="F104" s="3">
        <v>4</v>
      </c>
      <c r="G104" s="3" t="s">
        <v>96</v>
      </c>
      <c r="H104" s="3" t="s">
        <v>28</v>
      </c>
      <c r="I104" s="11">
        <f>(C104-VLOOKUP(G104,Riders!$A$2:$E$7778,4,FALSE))/365</f>
        <v>29.526027397260275</v>
      </c>
      <c r="J104" s="3">
        <v>15</v>
      </c>
      <c r="K104" s="3">
        <v>1</v>
      </c>
      <c r="L104" s="105">
        <v>10.029999999999999</v>
      </c>
      <c r="M104" s="3"/>
      <c r="N104" s="3"/>
      <c r="O104" s="3"/>
      <c r="P104" s="3"/>
    </row>
    <row r="105" spans="1:18" hidden="1">
      <c r="A105" s="1" t="s">
        <v>216</v>
      </c>
      <c r="B105" s="1">
        <v>2018</v>
      </c>
      <c r="C105" s="2">
        <v>43436</v>
      </c>
      <c r="D105" s="1" t="s">
        <v>65</v>
      </c>
      <c r="E105" s="3" t="s">
        <v>538</v>
      </c>
      <c r="F105" s="3">
        <v>4</v>
      </c>
      <c r="G105" s="3" t="s">
        <v>212</v>
      </c>
      <c r="H105" s="3" t="s">
        <v>41</v>
      </c>
      <c r="I105" s="11">
        <f>(C105-VLOOKUP(G105,Riders!$A$2:$E$7778,4,FALSE))/365</f>
        <v>27.534246575342465</v>
      </c>
      <c r="J105" s="3"/>
      <c r="K105" s="3">
        <v>2</v>
      </c>
      <c r="L105" s="105">
        <v>10.307</v>
      </c>
      <c r="M105" s="3"/>
      <c r="N105" s="3">
        <v>2</v>
      </c>
      <c r="O105" s="3">
        <v>10.222000000000001</v>
      </c>
      <c r="P105" s="3"/>
    </row>
    <row r="106" spans="1:18">
      <c r="A106" s="1" t="s">
        <v>1193</v>
      </c>
      <c r="B106" s="1">
        <v>2021</v>
      </c>
      <c r="C106" s="88">
        <v>44412</v>
      </c>
      <c r="D106" s="1" t="s">
        <v>190</v>
      </c>
      <c r="E106" s="3" t="s">
        <v>534</v>
      </c>
      <c r="F106" s="3">
        <v>1</v>
      </c>
      <c r="G106" s="3" t="s">
        <v>96</v>
      </c>
      <c r="H106" s="3" t="s">
        <v>28</v>
      </c>
      <c r="I106" s="11">
        <f>(C106-VLOOKUP(G106,Riders!$A$2:$E$7778,4,FALSE))/365</f>
        <v>29.526027397260275</v>
      </c>
      <c r="J106" s="3">
        <v>15</v>
      </c>
      <c r="K106" s="3">
        <v>2</v>
      </c>
      <c r="L106" s="105">
        <v>10.145000000000001</v>
      </c>
      <c r="M106" s="3"/>
      <c r="N106" s="3"/>
      <c r="O106" s="3"/>
      <c r="P106" s="3"/>
    </row>
    <row r="107" spans="1:18" hidden="1">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105">
        <v>10.439</v>
      </c>
      <c r="M107" s="3"/>
      <c r="N107" s="3">
        <v>2</v>
      </c>
      <c r="O107" s="3">
        <v>10.664</v>
      </c>
      <c r="P107" s="3"/>
    </row>
    <row r="108" spans="1:18" hidden="1">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105">
        <v>10.220000000000001</v>
      </c>
      <c r="M108" s="3"/>
      <c r="N108" s="3">
        <v>2</v>
      </c>
      <c r="O108" s="3">
        <v>10.321000000000002</v>
      </c>
      <c r="P108" s="3"/>
      <c r="Q108">
        <v>1</v>
      </c>
      <c r="R108">
        <v>10.163</v>
      </c>
    </row>
    <row r="109" spans="1:18" hidden="1">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105">
        <v>10.306000000000001</v>
      </c>
      <c r="M109" s="3"/>
      <c r="N109" s="3">
        <v>1</v>
      </c>
      <c r="O109" s="3">
        <v>10.316000000000001</v>
      </c>
      <c r="P109" s="3"/>
      <c r="Q109">
        <v>2</v>
      </c>
      <c r="R109">
        <v>10.198</v>
      </c>
    </row>
    <row r="110" spans="1:18" hidden="1">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105">
        <v>10.223000000000001</v>
      </c>
      <c r="M110" s="3"/>
      <c r="N110" s="3">
        <v>1</v>
      </c>
      <c r="O110" s="3">
        <v>10.433</v>
      </c>
      <c r="P110" s="3"/>
    </row>
    <row r="111" spans="1:18">
      <c r="A111" s="1" t="s">
        <v>1193</v>
      </c>
      <c r="B111" s="1">
        <v>2021</v>
      </c>
      <c r="C111" s="88">
        <v>44412</v>
      </c>
      <c r="D111" s="1" t="s">
        <v>190</v>
      </c>
      <c r="E111" s="3" t="s">
        <v>1208</v>
      </c>
      <c r="F111" s="3">
        <v>1</v>
      </c>
      <c r="G111" s="3" t="s">
        <v>96</v>
      </c>
      <c r="H111" s="3" t="s">
        <v>28</v>
      </c>
      <c r="I111" s="11">
        <f>(C111-VLOOKUP(G111,Riders!$A$2:$E$7778,4,FALSE))/365</f>
        <v>29.526027397260275</v>
      </c>
      <c r="J111" s="3">
        <v>15</v>
      </c>
      <c r="K111" s="3">
        <v>2</v>
      </c>
      <c r="L111" s="105">
        <v>10.499000000000001</v>
      </c>
      <c r="M111" s="3"/>
      <c r="N111" s="3"/>
      <c r="O111" s="3"/>
      <c r="P111" s="3"/>
    </row>
    <row r="112" spans="1:18" hidden="1">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105">
        <v>10.419</v>
      </c>
      <c r="M112" s="3"/>
      <c r="N112" s="3">
        <v>1</v>
      </c>
      <c r="O112" s="3">
        <v>10.381</v>
      </c>
      <c r="P112" s="3"/>
    </row>
    <row r="113" spans="1:16" hidden="1">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105">
        <v>10.459</v>
      </c>
      <c r="M113" s="3"/>
      <c r="N113" s="3">
        <v>2</v>
      </c>
      <c r="O113" s="3">
        <v>10.614000000000001</v>
      </c>
      <c r="P113" s="3"/>
    </row>
    <row r="114" spans="1:16" hidden="1">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hidden="1">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hidden="1">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hidden="1">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hidden="1">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hidden="1">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hidden="1">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hidden="1">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hidden="1">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hidden="1">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hidden="1">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hidden="1">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hidden="1">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hidden="1">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hidden="1">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hidden="1">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hidden="1">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hidden="1">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hidden="1">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hidden="1">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hidden="1">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hidden="1">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hidden="1">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hidden="1">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hidden="1">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hidden="1">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hidden="1">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hidden="1">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hidden="1">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c r="A148" s="29" t="s">
        <v>138</v>
      </c>
      <c r="B148" s="29">
        <v>2021</v>
      </c>
      <c r="C148" s="56">
        <v>44451</v>
      </c>
      <c r="D148" s="29" t="s">
        <v>65</v>
      </c>
      <c r="E148" s="23" t="s">
        <v>534</v>
      </c>
      <c r="F148" s="26">
        <v>4</v>
      </c>
      <c r="G148" t="s">
        <v>1242</v>
      </c>
      <c r="H148" t="s">
        <v>41</v>
      </c>
      <c r="I148" s="11">
        <f>(C148-VLOOKUP(G148,Riders!$A$2:$E$7778,4,FALSE))/365</f>
        <v>23.115068493150684</v>
      </c>
      <c r="J148">
        <v>14</v>
      </c>
      <c r="K148" s="26">
        <v>1</v>
      </c>
      <c r="L148" s="16">
        <v>10.946999999999999</v>
      </c>
      <c r="M148" s="3"/>
      <c r="P148" s="3"/>
    </row>
    <row r="149" spans="1:19" hidden="1">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hidden="1">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hidden="1">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hidden="1">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hidden="1">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hidden="1">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hidden="1">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hidden="1">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hidden="1">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hidden="1">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c r="A159" s="29" t="s">
        <v>138</v>
      </c>
      <c r="B159" s="29">
        <v>2021</v>
      </c>
      <c r="C159" s="56">
        <v>44451</v>
      </c>
      <c r="D159" s="29" t="s">
        <v>65</v>
      </c>
      <c r="E159" s="23" t="s">
        <v>537</v>
      </c>
      <c r="F159" s="26">
        <v>3</v>
      </c>
      <c r="G159" t="s">
        <v>1242</v>
      </c>
      <c r="H159" t="s">
        <v>41</v>
      </c>
      <c r="I159" s="11">
        <f>(C159-VLOOKUP(G159,Riders!$A$2:$E$7778,4,FALSE))/365</f>
        <v>23.115068493150684</v>
      </c>
      <c r="J159">
        <v>14</v>
      </c>
      <c r="K159" s="26">
        <v>2</v>
      </c>
      <c r="L159" s="16">
        <v>11.029</v>
      </c>
      <c r="M159" s="3"/>
      <c r="P159" s="3"/>
      <c r="S159" s="3"/>
    </row>
    <row r="160" spans="1:19" hidden="1">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hidden="1">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hidden="1">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hidden="1">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hidden="1">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hidden="1">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hidden="1">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hidden="1">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hidden="1">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hidden="1">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hidden="1">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hidden="1">
      <c r="A173" s="29" t="s">
        <v>224</v>
      </c>
      <c r="B173" s="29">
        <v>2019</v>
      </c>
      <c r="C173" s="56">
        <v>43485</v>
      </c>
      <c r="D173" s="29" t="s">
        <v>65</v>
      </c>
      <c r="E173" s="23" t="s">
        <v>534</v>
      </c>
      <c r="F173" s="42">
        <v>2</v>
      </c>
      <c r="G173" t="s">
        <v>998</v>
      </c>
      <c r="H173" t="s">
        <v>197</v>
      </c>
      <c r="I173" s="11">
        <f>(C173-VLOOKUP(G173,Riders!$A$2:$E$7778,4,FALSE))/365</f>
        <v>21.747945205479454</v>
      </c>
      <c r="J173">
        <v>25</v>
      </c>
      <c r="K173" s="26">
        <v>2</v>
      </c>
      <c r="L173" s="16">
        <v>10.815000000000001</v>
      </c>
      <c r="M173" s="3"/>
      <c r="P173" s="3"/>
    </row>
    <row r="174" spans="1:19" hidden="1">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hidden="1">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hidden="1">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hidden="1">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hidden="1">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hidden="1">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hidden="1">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hidden="1">
      <c r="A181" s="29" t="s">
        <v>224</v>
      </c>
      <c r="B181" s="29">
        <v>2019</v>
      </c>
      <c r="C181" s="56">
        <v>43485</v>
      </c>
      <c r="D181" s="29" t="s">
        <v>65</v>
      </c>
      <c r="E181" s="23" t="s">
        <v>534</v>
      </c>
      <c r="F181">
        <v>6</v>
      </c>
      <c r="G181" t="s">
        <v>247</v>
      </c>
      <c r="H181" t="s">
        <v>1061</v>
      </c>
      <c r="I181" s="11">
        <f>(C181-VLOOKUP(G181,Riders!$A$2:$E$7778,4,FALSE))/365</f>
        <v>23.517808219178082</v>
      </c>
      <c r="J181">
        <v>21</v>
      </c>
      <c r="K181" s="26">
        <v>2</v>
      </c>
      <c r="L181" s="16">
        <v>10.665999999999999</v>
      </c>
      <c r="M181" s="3"/>
      <c r="P181" s="3"/>
    </row>
    <row r="182" spans="1:16" hidden="1">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hidden="1">
      <c r="A183" s="29" t="s">
        <v>224</v>
      </c>
      <c r="B183" s="29">
        <v>2019</v>
      </c>
      <c r="C183" s="56">
        <v>43485</v>
      </c>
      <c r="D183" s="29" t="s">
        <v>65</v>
      </c>
      <c r="E183" s="23" t="s">
        <v>534</v>
      </c>
      <c r="F183">
        <v>7</v>
      </c>
      <c r="G183" t="s">
        <v>922</v>
      </c>
      <c r="H183" t="s">
        <v>57</v>
      </c>
      <c r="I183" s="11">
        <f>(C183-VLOOKUP(G183,Riders!$A$2:$E$7778,4,FALSE))/365</f>
        <v>20.542465753424658</v>
      </c>
      <c r="J183">
        <v>20</v>
      </c>
      <c r="K183" s="26">
        <v>2</v>
      </c>
      <c r="L183" s="16">
        <v>10.786</v>
      </c>
      <c r="M183" s="3"/>
      <c r="P183" s="3"/>
    </row>
    <row r="184" spans="1:16" hidden="1">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hidden="1">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hidden="1">
      <c r="A186" s="29" t="s">
        <v>224</v>
      </c>
      <c r="B186" s="29">
        <v>2019</v>
      </c>
      <c r="C186" s="56">
        <v>43485</v>
      </c>
      <c r="D186" s="29" t="s">
        <v>65</v>
      </c>
      <c r="E186" s="23" t="s">
        <v>534</v>
      </c>
      <c r="F186">
        <v>9</v>
      </c>
      <c r="G186" t="s">
        <v>773</v>
      </c>
      <c r="H186" t="s">
        <v>45</v>
      </c>
      <c r="I186" s="11">
        <f>(C186-VLOOKUP(G186,Riders!$A$2:$E$7778,4,FALSE))/365</f>
        <v>31.695890410958903</v>
      </c>
      <c r="J186">
        <v>16</v>
      </c>
      <c r="K186" s="26">
        <v>1</v>
      </c>
      <c r="L186" s="16">
        <v>10.609</v>
      </c>
      <c r="M186" s="3"/>
      <c r="P186" s="3"/>
    </row>
    <row r="187" spans="1:16" hidden="1">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hidden="1">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hidden="1">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hidden="1">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hidden="1">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hidden="1">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hidden="1">
      <c r="A193" s="29" t="s">
        <v>224</v>
      </c>
      <c r="B193" s="29">
        <v>2019</v>
      </c>
      <c r="C193" s="56">
        <v>43485</v>
      </c>
      <c r="D193" s="29" t="s">
        <v>65</v>
      </c>
      <c r="E193" s="23" t="s">
        <v>537</v>
      </c>
      <c r="F193">
        <v>2</v>
      </c>
      <c r="G193" t="s">
        <v>773</v>
      </c>
      <c r="H193" t="s">
        <v>45</v>
      </c>
      <c r="I193" s="11">
        <f>(C193-VLOOKUP(G193,Riders!$A$2:$E$7778,4,FALSE))/365</f>
        <v>31.695890410958903</v>
      </c>
      <c r="J193">
        <v>16</v>
      </c>
      <c r="K193" s="26">
        <v>2</v>
      </c>
      <c r="L193" s="16">
        <v>10.865</v>
      </c>
      <c r="M193" s="3"/>
      <c r="P193" s="3"/>
    </row>
    <row r="194" spans="1:16" hidden="1">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hidden="1">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hidden="1">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hidden="1">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hidden="1">
      <c r="A198" s="29" t="s">
        <v>224</v>
      </c>
      <c r="B198" s="29">
        <v>2019</v>
      </c>
      <c r="C198" s="56">
        <v>43485</v>
      </c>
      <c r="D198" s="29" t="s">
        <v>65</v>
      </c>
      <c r="E198" s="23" t="s">
        <v>537</v>
      </c>
      <c r="F198">
        <v>5</v>
      </c>
      <c r="G198" t="s">
        <v>917</v>
      </c>
      <c r="H198" t="s">
        <v>34</v>
      </c>
      <c r="I198" s="11">
        <f>(C198-VLOOKUP(G198,Riders!$A$2:$E$7778,4,FALSE))/365</f>
        <v>27.936986301369863</v>
      </c>
      <c r="J198">
        <v>4</v>
      </c>
      <c r="K198" s="26">
        <v>1</v>
      </c>
      <c r="L198" s="16">
        <v>10.039</v>
      </c>
      <c r="M198" s="3"/>
      <c r="P198" s="3"/>
    </row>
    <row r="199" spans="1:16" hidden="1">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hidden="1">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hidden="1">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hidden="1">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hidden="1">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hidden="1">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hidden="1">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hidden="1">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hidden="1">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hidden="1">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hidden="1">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hidden="1">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hidden="1">
      <c r="A212" s="29" t="s">
        <v>224</v>
      </c>
      <c r="B212" s="29">
        <v>2019</v>
      </c>
      <c r="C212" s="56">
        <v>43485</v>
      </c>
      <c r="D212" s="29" t="s">
        <v>65</v>
      </c>
      <c r="E212" s="23" t="s">
        <v>538</v>
      </c>
      <c r="F212">
        <v>4</v>
      </c>
      <c r="G212" t="s">
        <v>917</v>
      </c>
      <c r="H212" t="s">
        <v>34</v>
      </c>
      <c r="I212" s="11">
        <f>(C212-VLOOKUP(G212,Riders!$A$2:$E$7778,4,FALSE))/365</f>
        <v>27.936986301369863</v>
      </c>
      <c r="J212">
        <v>4</v>
      </c>
      <c r="K212" s="26">
        <v>2</v>
      </c>
      <c r="L212" s="16">
        <v>10.256</v>
      </c>
      <c r="M212" s="3"/>
      <c r="N212">
        <v>1</v>
      </c>
      <c r="O212">
        <v>10.048</v>
      </c>
      <c r="P212" s="3"/>
      <c r="Q212">
        <v>1</v>
      </c>
      <c r="R212">
        <v>10.555</v>
      </c>
    </row>
    <row r="213" spans="1:19" hidden="1">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hidden="1">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hidden="1">
      <c r="A215" s="29" t="s">
        <v>224</v>
      </c>
      <c r="B215" s="29">
        <v>2019</v>
      </c>
      <c r="C215" s="56">
        <v>43485</v>
      </c>
      <c r="D215" s="29" t="s">
        <v>65</v>
      </c>
      <c r="E215" s="23" t="s">
        <v>539</v>
      </c>
      <c r="F215">
        <v>1</v>
      </c>
      <c r="G215" t="s">
        <v>917</v>
      </c>
      <c r="H215" t="s">
        <v>34</v>
      </c>
      <c r="I215" s="11">
        <f>(C215-VLOOKUP(G215,Riders!$A$2:$E$7778,4,FALSE))/365</f>
        <v>27.936986301369863</v>
      </c>
      <c r="J215">
        <v>4</v>
      </c>
      <c r="K215" s="26">
        <v>2</v>
      </c>
      <c r="L215" s="16">
        <v>10.148</v>
      </c>
      <c r="M215" s="3"/>
      <c r="N215">
        <v>2</v>
      </c>
      <c r="O215">
        <v>10.369</v>
      </c>
      <c r="P215" s="3"/>
      <c r="S215" s="3"/>
    </row>
    <row r="216" spans="1:19" hidden="1">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hidden="1">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hidden="1">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hidden="1">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hidden="1">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hidden="1">
      <c r="A221" s="29" t="s">
        <v>224</v>
      </c>
      <c r="B221" s="29">
        <v>2019</v>
      </c>
      <c r="C221" s="56">
        <v>43485</v>
      </c>
      <c r="D221" s="29" t="s">
        <v>65</v>
      </c>
      <c r="E221" s="23" t="s">
        <v>63</v>
      </c>
      <c r="F221" t="s">
        <v>541</v>
      </c>
      <c r="G221" t="s">
        <v>917</v>
      </c>
      <c r="H221" t="s">
        <v>34</v>
      </c>
      <c r="I221" s="11">
        <f>(C221-VLOOKUP(G221,Riders!$A$2:$E$7778,4,FALSE))/365</f>
        <v>27.936986301369863</v>
      </c>
      <c r="J221">
        <v>4</v>
      </c>
      <c r="K221">
        <v>2</v>
      </c>
      <c r="L221" s="16">
        <v>10.385999999999999</v>
      </c>
      <c r="M221" s="3"/>
      <c r="N221">
        <v>1</v>
      </c>
      <c r="O221">
        <v>10.259</v>
      </c>
      <c r="P221" s="3"/>
      <c r="Q221">
        <v>2</v>
      </c>
      <c r="R221">
        <v>10.476000000000001</v>
      </c>
    </row>
    <row r="222" spans="1:19" hidden="1">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hidden="1">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hidden="1">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hidden="1">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hidden="1">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hidden="1">
      <c r="A227" s="4" t="s">
        <v>225</v>
      </c>
      <c r="B227" s="4">
        <v>2019</v>
      </c>
      <c r="C227" s="5">
        <v>43492</v>
      </c>
      <c r="D227" s="4" t="s">
        <v>65</v>
      </c>
      <c r="E227" s="23" t="s">
        <v>534</v>
      </c>
      <c r="F227">
        <v>3</v>
      </c>
      <c r="G227" t="s">
        <v>792</v>
      </c>
      <c r="H227" t="s">
        <v>197</v>
      </c>
      <c r="I227" s="11">
        <f>(C227-VLOOKUP(G227,Riders!$A$2:$E$7778,4,FALSE))/365</f>
        <v>24.912328767123288</v>
      </c>
      <c r="J227">
        <v>26</v>
      </c>
      <c r="K227">
        <v>2</v>
      </c>
      <c r="L227" s="16">
        <v>10.374000000000001</v>
      </c>
    </row>
    <row r="228" spans="1:12" hidden="1">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hidden="1">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hidden="1">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hidden="1">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hidden="1">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hidden="1">
      <c r="A233" s="4" t="s">
        <v>225</v>
      </c>
      <c r="B233" s="4">
        <v>2019</v>
      </c>
      <c r="C233" s="5">
        <v>43492</v>
      </c>
      <c r="D233" s="4" t="s">
        <v>65</v>
      </c>
      <c r="E233" s="23" t="s">
        <v>534</v>
      </c>
      <c r="F233">
        <v>6</v>
      </c>
      <c r="G233" t="s">
        <v>922</v>
      </c>
      <c r="H233" t="s">
        <v>57</v>
      </c>
      <c r="I233" s="11">
        <f>(C233-VLOOKUP(G233,Riders!$A$2:$E$7778,4,FALSE))/365</f>
        <v>20.561643835616437</v>
      </c>
      <c r="J233">
        <v>23</v>
      </c>
      <c r="K233">
        <v>2</v>
      </c>
      <c r="L233" s="16">
        <v>10.692</v>
      </c>
    </row>
    <row r="234" spans="1:12" hidden="1">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hidden="1">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hidden="1">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hidden="1">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hidden="1">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hidden="1">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hidden="1">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hidden="1">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hidden="1">
      <c r="A243" s="4" t="s">
        <v>225</v>
      </c>
      <c r="B243" s="4">
        <v>2019</v>
      </c>
      <c r="C243" s="5">
        <v>43492</v>
      </c>
      <c r="D243" s="4" t="s">
        <v>65</v>
      </c>
      <c r="E243" s="23" t="s">
        <v>534</v>
      </c>
      <c r="F243">
        <v>11</v>
      </c>
      <c r="G243" t="s">
        <v>773</v>
      </c>
      <c r="H243" t="s">
        <v>45</v>
      </c>
      <c r="I243" s="11">
        <f>(C243-VLOOKUP(G243,Riders!$A$2:$E$7778,4,FALSE))/365</f>
        <v>31.715068493150685</v>
      </c>
      <c r="J243">
        <v>18</v>
      </c>
      <c r="K243">
        <v>2</v>
      </c>
      <c r="L243" s="16">
        <v>11.066000000000001</v>
      </c>
    </row>
    <row r="244" spans="1:12" hidden="1">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hidden="1">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hidden="1">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hidden="1">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hidden="1">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hidden="1">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hidden="1">
      <c r="A250" s="4" t="s">
        <v>225</v>
      </c>
      <c r="B250" s="4">
        <v>2019</v>
      </c>
      <c r="C250" s="5">
        <v>43492</v>
      </c>
      <c r="D250" s="4" t="s">
        <v>65</v>
      </c>
      <c r="E250" s="23" t="s">
        <v>537</v>
      </c>
      <c r="F250">
        <v>3</v>
      </c>
      <c r="G250" t="s">
        <v>883</v>
      </c>
      <c r="H250" t="s">
        <v>26</v>
      </c>
      <c r="I250" s="11">
        <f>(C250-VLOOKUP(G250,Riders!$A$2:$E$7778,4,FALSE))/365</f>
        <v>31.013698630136986</v>
      </c>
      <c r="J250">
        <v>4</v>
      </c>
      <c r="K250">
        <v>1</v>
      </c>
      <c r="L250" s="16">
        <v>10.294</v>
      </c>
    </row>
    <row r="251" spans="1:12" hidden="1">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hidden="1">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hidden="1">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hidden="1">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hidden="1">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hidden="1">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hidden="1">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hidden="1">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hidden="1">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hidden="1">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hidden="1">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hidden="1">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hidden="1">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hidden="1">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hidden="1">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hidden="1">
      <c r="A266" s="4" t="s">
        <v>225</v>
      </c>
      <c r="B266" s="4">
        <v>2019</v>
      </c>
      <c r="C266" s="5">
        <v>43492</v>
      </c>
      <c r="D266" s="4" t="s">
        <v>65</v>
      </c>
      <c r="E266" s="23" t="s">
        <v>538</v>
      </c>
      <c r="F266">
        <v>3</v>
      </c>
      <c r="G266" t="s">
        <v>883</v>
      </c>
      <c r="H266" t="s">
        <v>26</v>
      </c>
      <c r="I266" s="11">
        <f>(C266-VLOOKUP(G266,Riders!$A$2:$E$7778,4,FALSE))/365</f>
        <v>31.013698630136986</v>
      </c>
      <c r="J266">
        <v>4</v>
      </c>
      <c r="K266">
        <v>1</v>
      </c>
      <c r="L266" s="16">
        <v>10.239000000000001</v>
      </c>
      <c r="N266">
        <v>2</v>
      </c>
      <c r="O266">
        <v>10.290000000000001</v>
      </c>
      <c r="Q266">
        <v>1</v>
      </c>
      <c r="R266">
        <v>10.391999999999999</v>
      </c>
    </row>
    <row r="267" spans="1:18" hidden="1">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hidden="1">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hidden="1">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hidden="1">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hidden="1">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hidden="1">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hidden="1">
      <c r="A273" s="4" t="s">
        <v>225</v>
      </c>
      <c r="B273" s="4">
        <v>2019</v>
      </c>
      <c r="C273" s="5">
        <v>43492</v>
      </c>
      <c r="D273" s="4" t="s">
        <v>65</v>
      </c>
      <c r="E273" s="23" t="s">
        <v>539</v>
      </c>
      <c r="F273">
        <v>2</v>
      </c>
      <c r="G273" t="s">
        <v>883</v>
      </c>
      <c r="H273" t="s">
        <v>26</v>
      </c>
      <c r="I273" s="11">
        <f>(C273-VLOOKUP(G273,Riders!$A$2:$E$7778,4,FALSE))/365</f>
        <v>31.013698630136986</v>
      </c>
      <c r="J273">
        <v>4</v>
      </c>
      <c r="K273">
        <v>2</v>
      </c>
      <c r="L273" s="16">
        <v>10.502000000000001</v>
      </c>
      <c r="N273">
        <v>2</v>
      </c>
      <c r="O273">
        <v>12.177000000000001</v>
      </c>
    </row>
    <row r="274" spans="1:15" hidden="1">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hidden="1">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hidden="1">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hidden="1">
      <c r="A277" s="4" t="s">
        <v>225</v>
      </c>
      <c r="B277" s="4">
        <v>2019</v>
      </c>
      <c r="C277" s="5">
        <v>43492</v>
      </c>
      <c r="D277" s="4" t="s">
        <v>65</v>
      </c>
      <c r="E277" s="23" t="s">
        <v>63</v>
      </c>
      <c r="F277" t="s">
        <v>541</v>
      </c>
      <c r="G277" t="s">
        <v>883</v>
      </c>
      <c r="H277" t="s">
        <v>26</v>
      </c>
      <c r="I277" s="11">
        <f>(C277-VLOOKUP(G277,Riders!$A$2:$E$7778,4,FALSE))/365</f>
        <v>31.013698630136986</v>
      </c>
      <c r="J277">
        <v>4</v>
      </c>
      <c r="K277">
        <v>2</v>
      </c>
      <c r="L277" s="16">
        <v>10.28</v>
      </c>
      <c r="N277">
        <v>2</v>
      </c>
      <c r="O277">
        <v>10.49</v>
      </c>
    </row>
    <row r="278" spans="1:15" hidden="1">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hidden="1">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hidden="1">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hidden="1">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hidden="1">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hidden="1">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hidden="1">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hidden="1">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hidden="1">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hidden="1">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hidden="1">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hidden="1">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hidden="1">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hidden="1">
      <c r="A294" s="1" t="s">
        <v>280</v>
      </c>
      <c r="B294" s="1">
        <v>2019</v>
      </c>
      <c r="C294" s="2">
        <v>43526</v>
      </c>
      <c r="D294" s="1" t="s">
        <v>19</v>
      </c>
      <c r="E294" s="23" t="s">
        <v>534</v>
      </c>
      <c r="F294">
        <v>9</v>
      </c>
      <c r="G294" t="s">
        <v>917</v>
      </c>
      <c r="H294" t="s">
        <v>34</v>
      </c>
      <c r="I294" s="11">
        <f>(C294-VLOOKUP(G294,Riders!$A$2:$E$7778,4,FALSE))/365</f>
        <v>28.049315068493151</v>
      </c>
      <c r="J294">
        <v>8</v>
      </c>
      <c r="K294">
        <v>1</v>
      </c>
      <c r="L294" s="16">
        <v>10.151</v>
      </c>
    </row>
    <row r="295" spans="1:12" hidden="1">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hidden="1">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hidden="1">
      <c r="A297" s="1" t="s">
        <v>280</v>
      </c>
      <c r="B297" s="1">
        <v>2019</v>
      </c>
      <c r="C297" s="2">
        <v>43526</v>
      </c>
      <c r="D297" s="1" t="s">
        <v>19</v>
      </c>
      <c r="E297" s="23" t="s">
        <v>534</v>
      </c>
      <c r="F297">
        <v>10</v>
      </c>
      <c r="G297" t="s">
        <v>883</v>
      </c>
      <c r="H297" t="s">
        <v>26</v>
      </c>
      <c r="I297" s="11">
        <f>(C297-VLOOKUP(G297,Riders!$A$2:$E$7778,4,FALSE))/365</f>
        <v>31.106849315068494</v>
      </c>
      <c r="J297">
        <v>19</v>
      </c>
      <c r="K297">
        <v>2</v>
      </c>
      <c r="L297" s="16">
        <v>10.481</v>
      </c>
    </row>
    <row r="298" spans="1:12" hidden="1">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hidden="1">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hidden="1">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hidden="1">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hidden="1">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hidden="1">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hidden="1">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hidden="1">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hidden="1">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hidden="1">
      <c r="A308" s="1" t="s">
        <v>280</v>
      </c>
      <c r="B308" s="1">
        <v>2019</v>
      </c>
      <c r="C308" s="2">
        <v>43526</v>
      </c>
      <c r="D308" s="1" t="s">
        <v>19</v>
      </c>
      <c r="E308" s="23" t="s">
        <v>537</v>
      </c>
      <c r="F308">
        <v>4</v>
      </c>
      <c r="G308" t="s">
        <v>917</v>
      </c>
      <c r="H308" t="s">
        <v>34</v>
      </c>
      <c r="I308" s="11">
        <f>(C308-VLOOKUP(G308,Riders!$A$2:$E$7778,4,FALSE))/365</f>
        <v>28.049315068493151</v>
      </c>
      <c r="J308">
        <v>8</v>
      </c>
      <c r="K308">
        <v>1</v>
      </c>
      <c r="L308" s="16">
        <v>10.286</v>
      </c>
    </row>
    <row r="309" spans="1:15" hidden="1">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hidden="1">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hidden="1">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hidden="1">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hidden="1">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hidden="1">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hidden="1">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hidden="1">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hidden="1">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hidden="1">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hidden="1">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hidden="1">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hidden="1">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hidden="1">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hidden="1">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hidden="1">
      <c r="A325" s="1" t="s">
        <v>280</v>
      </c>
      <c r="B325" s="1">
        <v>2019</v>
      </c>
      <c r="C325" s="2">
        <v>43526</v>
      </c>
      <c r="D325" s="1" t="s">
        <v>19</v>
      </c>
      <c r="E325" s="23" t="s">
        <v>538</v>
      </c>
      <c r="F325">
        <v>4</v>
      </c>
      <c r="G325" t="s">
        <v>917</v>
      </c>
      <c r="H325" t="s">
        <v>34</v>
      </c>
      <c r="I325" s="11">
        <f>(C325-VLOOKUP(G325,Riders!$A$2:$E$7778,4,FALSE))/365</f>
        <v>28.049315068493151</v>
      </c>
      <c r="J325">
        <v>8</v>
      </c>
      <c r="K325">
        <v>2</v>
      </c>
      <c r="L325" s="16">
        <v>10.798999999999999</v>
      </c>
      <c r="N325">
        <v>2</v>
      </c>
      <c r="O325">
        <v>10.250999999999999</v>
      </c>
    </row>
    <row r="326" spans="1:18" hidden="1">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hidden="1">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hidden="1">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hidden="1">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hidden="1">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hidden="1">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hidden="1">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hidden="1">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hidden="1">
      <c r="A335" s="1" t="s">
        <v>232</v>
      </c>
      <c r="B335" s="1">
        <v>2019</v>
      </c>
      <c r="C335" s="88">
        <v>43772</v>
      </c>
      <c r="D335" s="1" t="s">
        <v>65</v>
      </c>
      <c r="E335" s="23" t="s">
        <v>534</v>
      </c>
      <c r="F335">
        <v>1</v>
      </c>
      <c r="G335" t="s">
        <v>186</v>
      </c>
      <c r="H335" t="s">
        <v>1013</v>
      </c>
      <c r="I335" s="11">
        <f>(C335-VLOOKUP(G335,Riders!$A$2:$E$7778,4,FALSE))/365</f>
        <v>24.493150684931507</v>
      </c>
      <c r="J335">
        <v>28</v>
      </c>
      <c r="K335">
        <v>2</v>
      </c>
      <c r="L335" s="16">
        <v>11.404</v>
      </c>
    </row>
    <row r="336" spans="1:18" hidden="1">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hidden="1">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hidden="1">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hidden="1">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hidden="1">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hidden="1">
      <c r="A341" s="1" t="s">
        <v>232</v>
      </c>
      <c r="B341" s="1">
        <v>2019</v>
      </c>
      <c r="C341" s="88">
        <v>43772</v>
      </c>
      <c r="D341" s="1" t="s">
        <v>65</v>
      </c>
      <c r="E341" s="23" t="s">
        <v>534</v>
      </c>
      <c r="F341">
        <v>4</v>
      </c>
      <c r="G341" t="s">
        <v>879</v>
      </c>
      <c r="H341" t="s">
        <v>880</v>
      </c>
      <c r="I341" s="11">
        <f>(C341-VLOOKUP(G341,Riders!$A$2:$E$7778,4,FALSE))/365</f>
        <v>20.82191780821918</v>
      </c>
      <c r="J341">
        <v>25</v>
      </c>
      <c r="K341">
        <v>2</v>
      </c>
      <c r="L341" s="16">
        <v>10.452999999999999</v>
      </c>
    </row>
    <row r="342" spans="1:12" hidden="1">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hidden="1">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hidden="1">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hidden="1">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hidden="1">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hidden="1">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hidden="1">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hidden="1">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hidden="1">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hidden="1">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hidden="1">
      <c r="A354" s="1" t="s">
        <v>232</v>
      </c>
      <c r="B354" s="1">
        <v>2019</v>
      </c>
      <c r="C354" s="88">
        <v>43772</v>
      </c>
      <c r="D354" s="1" t="s">
        <v>65</v>
      </c>
      <c r="E354" s="23" t="s">
        <v>534</v>
      </c>
      <c r="F354">
        <v>11</v>
      </c>
      <c r="G354" t="s">
        <v>92</v>
      </c>
      <c r="H354" t="s">
        <v>909</v>
      </c>
      <c r="I354" s="11">
        <f>(C354-VLOOKUP(G354,Riders!$A$2:$E$7778,4,FALSE))/365</f>
        <v>23.953424657534246</v>
      </c>
      <c r="J354">
        <v>16</v>
      </c>
      <c r="K354">
        <v>1</v>
      </c>
      <c r="L354" s="16">
        <v>10.172000000000001</v>
      </c>
    </row>
    <row r="355" spans="1:1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hidden="1">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hidden="1">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hidden="1">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hidden="1">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hidden="1">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hidden="1">
      <c r="A361" s="1" t="s">
        <v>232</v>
      </c>
      <c r="B361" s="1">
        <v>2019</v>
      </c>
      <c r="C361" s="88">
        <v>43772</v>
      </c>
      <c r="D361" s="1" t="s">
        <v>65</v>
      </c>
      <c r="E361" s="23" t="s">
        <v>537</v>
      </c>
      <c r="F361">
        <v>2</v>
      </c>
      <c r="G361" t="s">
        <v>92</v>
      </c>
      <c r="H361" t="s">
        <v>909</v>
      </c>
      <c r="I361" s="11">
        <f>(C361-VLOOKUP(G361,Riders!$A$2:$E$7778,4,FALSE))/365</f>
        <v>23.953424657534246</v>
      </c>
      <c r="J361">
        <v>16</v>
      </c>
      <c r="K361">
        <v>2</v>
      </c>
      <c r="L361" s="16">
        <v>9.8969999999999985</v>
      </c>
    </row>
    <row r="362" spans="1:15" hidden="1">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hidden="1">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hidden="1">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hidden="1">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hidden="1">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hidden="1">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hidden="1">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hidden="1">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c r="A371" s="4" t="s">
        <v>1100</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hidden="1">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hidden="1">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hidden="1">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hidden="1">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hidden="1">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hidden="1">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hidden="1">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hidden="1">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c r="A380" s="4" t="s">
        <v>1100</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hidden="1">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hidden="1">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hidden="1">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hidden="1">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hidden="1">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hidden="1">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hidden="1">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hidden="1">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hidden="1">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hidden="1">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hidden="1">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hidden="1">
      <c r="A396" s="1" t="s">
        <v>64</v>
      </c>
      <c r="B396" s="1">
        <v>2019</v>
      </c>
      <c r="C396" s="2">
        <v>43778</v>
      </c>
      <c r="D396" s="29" t="s">
        <v>65</v>
      </c>
      <c r="E396" s="23" t="s">
        <v>534</v>
      </c>
      <c r="F396">
        <v>4</v>
      </c>
      <c r="G396" t="s">
        <v>92</v>
      </c>
      <c r="H396" t="s">
        <v>909</v>
      </c>
      <c r="I396" s="11">
        <f>(C396-VLOOKUP(G396,Riders!$A$2:$E$7778,4,FALSE))/365</f>
        <v>23.969863013698632</v>
      </c>
      <c r="J396">
        <v>16</v>
      </c>
      <c r="K396">
        <v>1</v>
      </c>
      <c r="L396" s="16">
        <v>10.175000000000001</v>
      </c>
    </row>
    <row r="397" spans="1:18" hidden="1">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hidden="1">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hidden="1">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hidden="1">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hidden="1">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hidden="1">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hidden="1">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hidden="1">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hidden="1">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hidden="1">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hidden="1">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hidden="1">
      <c r="A411" s="1" t="s">
        <v>64</v>
      </c>
      <c r="B411" s="1">
        <v>2019</v>
      </c>
      <c r="C411" s="2">
        <v>43778</v>
      </c>
      <c r="D411" s="29" t="s">
        <v>65</v>
      </c>
      <c r="E411" s="23" t="s">
        <v>534</v>
      </c>
      <c r="F411">
        <v>11</v>
      </c>
      <c r="G411" t="s">
        <v>883</v>
      </c>
      <c r="H411" t="s">
        <v>26</v>
      </c>
      <c r="I411" s="11">
        <f>(C411-VLOOKUP(G411,Riders!$A$2:$E$7778,4,FALSE))/365</f>
        <v>31.797260273972604</v>
      </c>
      <c r="J411">
        <v>19</v>
      </c>
      <c r="K411">
        <v>2</v>
      </c>
      <c r="L411" s="16">
        <v>10.513999999999999</v>
      </c>
    </row>
    <row r="412" spans="1:12" hidden="1">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hidden="1">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hidden="1">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hidden="1">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hidden="1">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hidden="1">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hidden="1">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hidden="1">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hidden="1">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hidden="1">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hidden="1">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hidden="1">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hidden="1">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hidden="1">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hidden="1">
      <c r="A429" s="29" t="s">
        <v>64</v>
      </c>
      <c r="B429" s="29">
        <v>2019</v>
      </c>
      <c r="C429" s="56">
        <v>43778</v>
      </c>
      <c r="D429" s="29" t="s">
        <v>65</v>
      </c>
      <c r="E429" s="23" t="s">
        <v>537</v>
      </c>
      <c r="F429">
        <v>8</v>
      </c>
      <c r="G429" t="s">
        <v>92</v>
      </c>
      <c r="H429" t="s">
        <v>909</v>
      </c>
      <c r="I429" s="11">
        <f>(C429-VLOOKUP(G429,Riders!$A$2:$E$7778,4,FALSE))/365</f>
        <v>23.969863013698632</v>
      </c>
      <c r="J429">
        <v>16</v>
      </c>
      <c r="K429">
        <v>2</v>
      </c>
      <c r="L429" s="16">
        <v>10.247</v>
      </c>
    </row>
    <row r="430" spans="1:15" hidden="1">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hidden="1">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hidden="1">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hidden="1">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hidden="1">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hidden="1">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hidden="1">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hidden="1">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hidden="1">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hidden="1">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hidden="1">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hidden="1">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hidden="1">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hidden="1">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hidden="1">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hidden="1">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hidden="1">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hidden="1">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hidden="1">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hidden="1">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hidden="1">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hidden="1">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hidden="1">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hidden="1">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hidden="1">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hidden="1">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hidden="1">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hidden="1">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hidden="1">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hidden="1">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hidden="1">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hidden="1">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hidden="1">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hidden="1">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hidden="1">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hidden="1">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hidden="1">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hidden="1">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hidden="1">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hidden="1">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hidden="1">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hidden="1">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hidden="1">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hidden="1">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hidden="1">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hidden="1">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hidden="1">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hidden="1">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hidden="1">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hidden="1">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hidden="1">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hidden="1">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hidden="1">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hidden="1">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hidden="1">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hidden="1">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hidden="1">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hidden="1">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hidden="1">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hidden="1">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hidden="1">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hidden="1">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hidden="1">
      <c r="A505" s="29" t="s">
        <v>224</v>
      </c>
      <c r="B505" s="29">
        <v>2019</v>
      </c>
      <c r="C505" s="56">
        <v>43807</v>
      </c>
      <c r="D505" s="29" t="s">
        <v>65</v>
      </c>
      <c r="E505" s="23" t="s">
        <v>534</v>
      </c>
      <c r="F505">
        <v>2</v>
      </c>
      <c r="G505" t="s">
        <v>194</v>
      </c>
      <c r="H505" t="s">
        <v>751</v>
      </c>
      <c r="I505" s="11">
        <f>(C505-VLOOKUP(G505,Riders!$A$2:$E$7778,4,FALSE))/365</f>
        <v>30.736986301369864</v>
      </c>
      <c r="J505">
        <v>27</v>
      </c>
      <c r="K505">
        <v>2</v>
      </c>
      <c r="L505" s="16">
        <v>10.132999999999999</v>
      </c>
    </row>
    <row r="506" spans="1:15" hidden="1">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hidden="1">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hidden="1">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hidden="1">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hidden="1">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hidden="1">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hidden="1">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hidden="1">
      <c r="A514" s="29" t="s">
        <v>224</v>
      </c>
      <c r="B514" s="29">
        <v>2019</v>
      </c>
      <c r="C514" s="56">
        <v>43807</v>
      </c>
      <c r="D514" s="29" t="s">
        <v>65</v>
      </c>
      <c r="E514" s="23" t="s">
        <v>534</v>
      </c>
      <c r="F514">
        <v>7</v>
      </c>
      <c r="G514" t="s">
        <v>917</v>
      </c>
      <c r="H514" t="s">
        <v>34</v>
      </c>
      <c r="I514" s="11">
        <f>(C514-VLOOKUP(G514,Riders!$A$2:$E$7778,4,FALSE))/365</f>
        <v>28.81917808219178</v>
      </c>
      <c r="J514">
        <v>11</v>
      </c>
      <c r="K514">
        <v>1</v>
      </c>
      <c r="L514" s="16">
        <v>10.212999999999999</v>
      </c>
    </row>
    <row r="515" spans="1:12" hidden="1">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hidden="1">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hidden="1">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hidden="1">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hidden="1">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hidden="1">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hidden="1">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hidden="1">
      <c r="A522" s="29" t="s">
        <v>224</v>
      </c>
      <c r="B522" s="29">
        <v>2019</v>
      </c>
      <c r="C522" s="56">
        <v>43807</v>
      </c>
      <c r="D522" s="29" t="s">
        <v>65</v>
      </c>
      <c r="E522" s="23" t="s">
        <v>534</v>
      </c>
      <c r="F522">
        <v>11</v>
      </c>
      <c r="G522" t="s">
        <v>792</v>
      </c>
      <c r="H522" t="s">
        <v>197</v>
      </c>
      <c r="I522" s="11">
        <f>(C522-VLOOKUP(G522,Riders!$A$2:$E$7778,4,FALSE))/365</f>
        <v>25.775342465753425</v>
      </c>
      <c r="J522">
        <v>15</v>
      </c>
      <c r="K522">
        <v>1</v>
      </c>
      <c r="L522" s="16">
        <v>10.098000000000001</v>
      </c>
    </row>
    <row r="523" spans="1:12" hidden="1">
      <c r="A523" s="29" t="s">
        <v>224</v>
      </c>
      <c r="B523" s="29">
        <v>2019</v>
      </c>
      <c r="C523" s="56">
        <v>43807</v>
      </c>
      <c r="D523" s="29" t="s">
        <v>65</v>
      </c>
      <c r="E523" s="23" t="s">
        <v>534</v>
      </c>
      <c r="F523">
        <v>11</v>
      </c>
      <c r="G523" t="s">
        <v>92</v>
      </c>
      <c r="H523" t="s">
        <v>909</v>
      </c>
      <c r="I523" s="11">
        <f>(C523-VLOOKUP(G523,Riders!$A$2:$E$7778,4,FALSE))/365</f>
        <v>24.049315068493151</v>
      </c>
      <c r="J523">
        <v>18</v>
      </c>
      <c r="K523">
        <v>2</v>
      </c>
      <c r="L523" s="16">
        <v>10.272</v>
      </c>
    </row>
    <row r="524" spans="1:12" hidden="1">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hidden="1">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hidden="1">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hidden="1">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hidden="1">
      <c r="A529" s="1" t="s">
        <v>224</v>
      </c>
      <c r="B529" s="1">
        <v>2019</v>
      </c>
      <c r="C529" s="2">
        <v>43807</v>
      </c>
      <c r="D529" s="1" t="s">
        <v>65</v>
      </c>
      <c r="E529" s="23" t="s">
        <v>537</v>
      </c>
      <c r="F529">
        <v>2</v>
      </c>
      <c r="G529" t="s">
        <v>792</v>
      </c>
      <c r="H529" t="s">
        <v>197</v>
      </c>
      <c r="I529" s="11">
        <f>(C529-VLOOKUP(G529,Riders!$A$2:$E$7778,4,FALSE))/365</f>
        <v>25.775342465753425</v>
      </c>
      <c r="J529">
        <v>15</v>
      </c>
      <c r="K529">
        <v>2</v>
      </c>
      <c r="L529" s="16">
        <v>10.207000000000001</v>
      </c>
    </row>
    <row r="530" spans="1:15" hidden="1">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hidden="1">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hidden="1">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hidden="1">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hidden="1">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hidden="1">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hidden="1">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hidden="1">
      <c r="A537" s="1" t="s">
        <v>224</v>
      </c>
      <c r="B537" s="1">
        <v>2019</v>
      </c>
      <c r="C537" s="2">
        <v>43807</v>
      </c>
      <c r="D537" s="1" t="s">
        <v>65</v>
      </c>
      <c r="E537" s="23" t="s">
        <v>537</v>
      </c>
      <c r="F537">
        <v>6</v>
      </c>
      <c r="G537" t="s">
        <v>917</v>
      </c>
      <c r="H537" t="s">
        <v>34</v>
      </c>
      <c r="I537" s="11">
        <f>(C537-VLOOKUP(G537,Riders!$A$2:$E$7778,4,FALSE))/365</f>
        <v>28.81917808219178</v>
      </c>
      <c r="J537">
        <v>11</v>
      </c>
      <c r="K537">
        <v>2</v>
      </c>
      <c r="L537" s="16">
        <v>10.6</v>
      </c>
    </row>
    <row r="538" spans="1:15" hidden="1">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hidden="1">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hidden="1">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hidden="1">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hidden="1">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hidden="1">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hidden="1">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hidden="1">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hidden="1">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hidden="1">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hidden="1">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hidden="1">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hidden="1">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hidden="1">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hidden="1">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hidden="1">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hidden="1">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hidden="1">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hidden="1">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hidden="1">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hidden="1">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hidden="1">
      <c r="A561" s="4" t="s">
        <v>221</v>
      </c>
      <c r="B561" s="4">
        <v>2019</v>
      </c>
      <c r="C561" s="5">
        <v>43814</v>
      </c>
      <c r="D561" s="4" t="s">
        <v>65</v>
      </c>
      <c r="E561" s="23" t="s">
        <v>534</v>
      </c>
      <c r="F561">
        <v>2</v>
      </c>
      <c r="G561" t="s">
        <v>967</v>
      </c>
      <c r="H561" t="s">
        <v>968</v>
      </c>
      <c r="I561" s="11">
        <f>(C561-VLOOKUP(G561,Riders!$A$2:$E$7778,4,FALSE))/365</f>
        <v>23.512328767123286</v>
      </c>
      <c r="J561">
        <v>27</v>
      </c>
      <c r="K561">
        <v>2</v>
      </c>
      <c r="L561" s="16">
        <v>10.354999999999999</v>
      </c>
    </row>
    <row r="562" spans="1:12" hidden="1">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hidden="1">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hidden="1">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hidden="1">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hidden="1">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hidden="1">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hidden="1">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hidden="1">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hidden="1">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hidden="1">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hidden="1">
      <c r="A574" s="4" t="s">
        <v>221</v>
      </c>
      <c r="B574" s="4">
        <v>2019</v>
      </c>
      <c r="C574" s="5">
        <v>43814</v>
      </c>
      <c r="D574" s="4" t="s">
        <v>65</v>
      </c>
      <c r="E574" s="23" t="s">
        <v>534</v>
      </c>
      <c r="F574">
        <v>9</v>
      </c>
      <c r="G574" t="s">
        <v>917</v>
      </c>
      <c r="H574" t="s">
        <v>34</v>
      </c>
      <c r="I574" s="11">
        <f>(C574-VLOOKUP(G574,Riders!$A$2:$E$7778,4,FALSE))/365</f>
        <v>28.838356164383562</v>
      </c>
      <c r="J574">
        <v>7</v>
      </c>
      <c r="K574">
        <v>1</v>
      </c>
      <c r="L574" s="16">
        <v>10.234</v>
      </c>
    </row>
    <row r="575" spans="1:12" hidden="1">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hidden="1">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hidden="1">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hidden="1">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hidden="1">
      <c r="A579" s="4" t="s">
        <v>221</v>
      </c>
      <c r="B579" s="4">
        <v>2019</v>
      </c>
      <c r="C579" s="5">
        <v>43814</v>
      </c>
      <c r="D579" s="4" t="s">
        <v>65</v>
      </c>
      <c r="E579" s="23" t="s">
        <v>534</v>
      </c>
      <c r="F579">
        <v>11</v>
      </c>
      <c r="G579" t="s">
        <v>92</v>
      </c>
      <c r="H579" t="s">
        <v>909</v>
      </c>
      <c r="I579" s="11">
        <f>(C579-VLOOKUP(G579,Riders!$A$2:$E$7778,4,FALSE))/365</f>
        <v>24.068493150684933</v>
      </c>
      <c r="J579">
        <v>19</v>
      </c>
      <c r="K579">
        <v>2</v>
      </c>
      <c r="L579" s="16">
        <v>10.266</v>
      </c>
    </row>
    <row r="580" spans="1:12" hidden="1">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hidden="1">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hidden="1">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hidden="1">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hidden="1">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hidden="1">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hidden="1">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hidden="1">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hidden="1">
      <c r="A588" s="4" t="s">
        <v>221</v>
      </c>
      <c r="B588" s="4">
        <v>2019</v>
      </c>
      <c r="C588" s="5">
        <v>43814</v>
      </c>
      <c r="D588" s="4" t="s">
        <v>65</v>
      </c>
      <c r="E588" s="23" t="s">
        <v>537</v>
      </c>
      <c r="F588">
        <v>4</v>
      </c>
      <c r="G588" t="s">
        <v>917</v>
      </c>
      <c r="H588" t="s">
        <v>34</v>
      </c>
      <c r="I588" s="11">
        <f>(C588-VLOOKUP(G588,Riders!$A$2:$E$7778,4,FALSE))/365</f>
        <v>28.838356164383562</v>
      </c>
      <c r="J588">
        <v>7</v>
      </c>
      <c r="K588">
        <v>1</v>
      </c>
      <c r="L588" s="16">
        <v>10.164999999999999</v>
      </c>
    </row>
    <row r="589" spans="1:12" hidden="1">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hidden="1">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hidden="1">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hidden="1">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hidden="1">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hidden="1">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hidden="1">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hidden="1">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hidden="1">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hidden="1">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hidden="1">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hidden="1">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hidden="1">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hidden="1">
      <c r="A605" s="4" t="s">
        <v>221</v>
      </c>
      <c r="B605" s="4">
        <v>2019</v>
      </c>
      <c r="C605" s="5">
        <v>43814</v>
      </c>
      <c r="D605" s="4" t="s">
        <v>65</v>
      </c>
      <c r="E605" s="23" t="s">
        <v>538</v>
      </c>
      <c r="F605">
        <v>4</v>
      </c>
      <c r="G605" t="s">
        <v>917</v>
      </c>
      <c r="H605" t="s">
        <v>34</v>
      </c>
      <c r="I605" s="11">
        <f>(C605-VLOOKUP(G605,Riders!$A$2:$E$7778,4,FALSE))/365</f>
        <v>28.838356164383562</v>
      </c>
      <c r="J605">
        <v>7</v>
      </c>
      <c r="K605">
        <v>2</v>
      </c>
      <c r="L605" s="16">
        <v>10.798999999999999</v>
      </c>
      <c r="N605">
        <v>2</v>
      </c>
      <c r="O605">
        <v>10.353999999999999</v>
      </c>
    </row>
    <row r="606" spans="1:15" hidden="1">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hidden="1">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hidden="1">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hidden="1">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hidden="1">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hidden="1">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hidden="1">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hidden="1">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hidden="1">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c r="A617" s="4" t="s">
        <v>1100</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hidden="1">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hidden="1">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hidden="1">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hidden="1">
      <c r="A621" s="4" t="s">
        <v>161</v>
      </c>
      <c r="B621" s="4">
        <v>2020</v>
      </c>
      <c r="C621" s="88">
        <v>43856</v>
      </c>
      <c r="D621" s="4" t="s">
        <v>65</v>
      </c>
      <c r="E621" s="23" t="s">
        <v>534</v>
      </c>
      <c r="F621">
        <v>4</v>
      </c>
      <c r="G621" t="s">
        <v>957</v>
      </c>
      <c r="H621" t="s">
        <v>28</v>
      </c>
      <c r="I621" s="11">
        <f>(C621-VLOOKUP(G621,Riders!$A$2:$E$7778,4,FALSE))/365</f>
        <v>20.421917808219177</v>
      </c>
      <c r="J621">
        <v>26</v>
      </c>
      <c r="K621">
        <v>2</v>
      </c>
      <c r="L621" s="16">
        <v>10.689</v>
      </c>
    </row>
    <row r="622" spans="1:15" hidden="1">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hidden="1">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hidden="1">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hidden="1">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hidden="1">
      <c r="A627" s="4" t="s">
        <v>161</v>
      </c>
      <c r="B627" s="4">
        <v>2020</v>
      </c>
      <c r="C627" s="88">
        <v>43856</v>
      </c>
      <c r="D627" s="4" t="s">
        <v>65</v>
      </c>
      <c r="E627" s="23" t="s">
        <v>534</v>
      </c>
      <c r="F627">
        <v>7</v>
      </c>
      <c r="G627" t="s">
        <v>792</v>
      </c>
      <c r="H627" t="s">
        <v>197</v>
      </c>
      <c r="I627" s="11">
        <f>(C627-VLOOKUP(G627,Riders!$A$2:$E$7778,4,FALSE))/365</f>
        <v>25.909589041095892</v>
      </c>
      <c r="J627">
        <v>23</v>
      </c>
      <c r="K627">
        <v>2</v>
      </c>
      <c r="L627" s="16">
        <v>10.486000000000001</v>
      </c>
    </row>
    <row r="628" spans="1:12" hidden="1">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hidden="1">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hidden="1">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hidden="1">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hidden="1">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hidden="1">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hidden="1">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hidden="1">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hidden="1">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hidden="1">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hidden="1">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hidden="1">
      <c r="A640" s="4" t="s">
        <v>161</v>
      </c>
      <c r="B640" s="4">
        <v>2020</v>
      </c>
      <c r="C640" s="88">
        <v>43856</v>
      </c>
      <c r="D640" s="4" t="s">
        <v>65</v>
      </c>
      <c r="E640" s="23" t="s">
        <v>537</v>
      </c>
      <c r="F640">
        <v>2</v>
      </c>
      <c r="G640" t="s">
        <v>883</v>
      </c>
      <c r="H640" t="s">
        <v>26</v>
      </c>
      <c r="I640" s="11">
        <f>(C640-VLOOKUP(G640,Riders!$A$2:$E$7778,4,FALSE))/365</f>
        <v>32.010958904109586</v>
      </c>
      <c r="J640">
        <v>2</v>
      </c>
      <c r="K640">
        <v>1</v>
      </c>
      <c r="L640" s="16">
        <v>10.257</v>
      </c>
    </row>
    <row r="641" spans="1:15" hidden="1">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hidden="1">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hidden="1">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hidden="1">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hidden="1">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hidden="1">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hidden="1">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hidden="1">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hidden="1">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hidden="1">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hidden="1">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hidden="1">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hidden="1">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hidden="1">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hidden="1">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hidden="1">
      <c r="A656" s="4" t="s">
        <v>161</v>
      </c>
      <c r="B656" s="4">
        <v>2020</v>
      </c>
      <c r="C656" s="88">
        <v>43856</v>
      </c>
      <c r="D656" s="4" t="s">
        <v>65</v>
      </c>
      <c r="E656" s="23" t="s">
        <v>538</v>
      </c>
      <c r="F656">
        <v>2</v>
      </c>
      <c r="G656" t="s">
        <v>883</v>
      </c>
      <c r="H656" t="s">
        <v>26</v>
      </c>
      <c r="I656" s="11">
        <f>(C656-VLOOKUP(G656,Riders!$A$2:$E$7778,4,FALSE))/365</f>
        <v>32.010958904109586</v>
      </c>
      <c r="J656">
        <v>2</v>
      </c>
      <c r="K656">
        <v>1</v>
      </c>
      <c r="L656" s="16">
        <v>10.297000000000001</v>
      </c>
      <c r="N656">
        <v>1</v>
      </c>
      <c r="O656">
        <v>10.038</v>
      </c>
    </row>
    <row r="657" spans="1:18" hidden="1">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hidden="1">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hidden="1">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hidden="1">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hidden="1">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hidden="1">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hidden="1">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hidden="1">
      <c r="A664" s="4" t="s">
        <v>161</v>
      </c>
      <c r="B664" s="4">
        <v>2020</v>
      </c>
      <c r="C664" s="88">
        <v>43856</v>
      </c>
      <c r="D664" s="4" t="s">
        <v>65</v>
      </c>
      <c r="E664" s="23" t="s">
        <v>539</v>
      </c>
      <c r="F664">
        <v>2</v>
      </c>
      <c r="G664" t="s">
        <v>883</v>
      </c>
      <c r="H664" t="s">
        <v>26</v>
      </c>
      <c r="I664" s="11">
        <f>(C664-VLOOKUP(G664,Riders!$A$2:$E$7778,4,FALSE))/365</f>
        <v>32.010958904109586</v>
      </c>
      <c r="J664">
        <v>2</v>
      </c>
      <c r="K664">
        <v>1</v>
      </c>
      <c r="L664" s="16">
        <v>10.185</v>
      </c>
      <c r="N664">
        <v>2</v>
      </c>
      <c r="O664">
        <v>10.319999999999999</v>
      </c>
      <c r="Q664">
        <v>1</v>
      </c>
      <c r="R664">
        <v>10.308</v>
      </c>
    </row>
    <row r="665" spans="1:18" hidden="1">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hidden="1">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hidden="1">
      <c r="A667" s="4" t="s">
        <v>161</v>
      </c>
      <c r="B667" s="4">
        <v>2020</v>
      </c>
      <c r="C667" s="88">
        <v>43856</v>
      </c>
      <c r="D667" s="4" t="s">
        <v>65</v>
      </c>
      <c r="E667" s="23" t="s">
        <v>63</v>
      </c>
      <c r="F667" t="s">
        <v>540</v>
      </c>
      <c r="G667" t="s">
        <v>883</v>
      </c>
      <c r="H667" t="s">
        <v>26</v>
      </c>
      <c r="I667" s="11">
        <f>(C667-VLOOKUP(G667,Riders!$A$2:$E$7778,4,FALSE))/365</f>
        <v>32.010958904109586</v>
      </c>
      <c r="J667">
        <v>2</v>
      </c>
      <c r="K667">
        <v>2</v>
      </c>
      <c r="L667" s="16">
        <v>10.468999999999999</v>
      </c>
      <c r="N667">
        <v>2</v>
      </c>
      <c r="O667">
        <v>10.412999999999998</v>
      </c>
    </row>
    <row r="668" spans="1:18" hidden="1">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hidden="1">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hidden="1">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hidden="1">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hidden="1">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hidden="1">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hidden="1">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hidden="1">
      <c r="A675" s="4" t="s">
        <v>216</v>
      </c>
      <c r="B675" s="4">
        <v>2020</v>
      </c>
      <c r="C675" s="88">
        <v>43890</v>
      </c>
      <c r="D675" s="4" t="s">
        <v>19</v>
      </c>
      <c r="E675" s="23" t="s">
        <v>534</v>
      </c>
      <c r="F675">
        <v>3</v>
      </c>
      <c r="G675" t="s">
        <v>917</v>
      </c>
      <c r="H675" t="s">
        <v>34</v>
      </c>
      <c r="I675" s="11">
        <f>(C675-VLOOKUP(G675,Riders!$A$2:$E$7778,4,FALSE))/365</f>
        <v>29.046575342465754</v>
      </c>
      <c r="J675">
        <v>26</v>
      </c>
      <c r="K675">
        <v>2</v>
      </c>
      <c r="L675" s="16">
        <v>11.493</v>
      </c>
    </row>
    <row r="676" spans="1:16" hidden="1">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hidden="1">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hidden="1">
      <c r="A678" s="4" t="s">
        <v>216</v>
      </c>
      <c r="B678" s="4">
        <v>2020</v>
      </c>
      <c r="C678" s="88">
        <v>43890</v>
      </c>
      <c r="D678" s="4" t="s">
        <v>19</v>
      </c>
      <c r="E678" s="23" t="s">
        <v>534</v>
      </c>
      <c r="F678">
        <v>5</v>
      </c>
      <c r="G678" t="s">
        <v>883</v>
      </c>
      <c r="H678" t="s">
        <v>26</v>
      </c>
      <c r="I678" s="11">
        <f>(C678-VLOOKUP(G678,Riders!$A$2:$E$7778,4,FALSE))/365</f>
        <v>32.104109589041094</v>
      </c>
      <c r="J678">
        <v>12</v>
      </c>
      <c r="K678">
        <v>1</v>
      </c>
      <c r="L678" s="16">
        <v>10.218</v>
      </c>
    </row>
    <row r="679" spans="1:16" hidden="1">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c r="A680" s="4" t="s">
        <v>878</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hidden="1">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c r="A682" s="4" t="s">
        <v>878</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hidden="1">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hidden="1">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hidden="1">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hidden="1">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hidden="1">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hidden="1">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hidden="1">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hidden="1">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hidden="1">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hidden="1">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hidden="1">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hidden="1">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hidden="1">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hidden="1">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hidden="1">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hidden="1">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hidden="1">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hidden="1">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hidden="1">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c r="A703" s="4" t="s">
        <v>878</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c r="A704" s="4" t="s">
        <v>878</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hidden="1">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c r="A706" s="4" t="s">
        <v>878</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hidden="1">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hidden="1">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hidden="1">
      <c r="A709" s="4" t="s">
        <v>216</v>
      </c>
      <c r="B709" s="4">
        <v>2020</v>
      </c>
      <c r="C709" s="88">
        <v>43890</v>
      </c>
      <c r="D709" s="4" t="s">
        <v>19</v>
      </c>
      <c r="E709" s="23" t="s">
        <v>537</v>
      </c>
      <c r="F709">
        <v>8</v>
      </c>
      <c r="G709" t="s">
        <v>883</v>
      </c>
      <c r="H709" t="s">
        <v>26</v>
      </c>
      <c r="I709" s="11">
        <f>(C709-VLOOKUP(G709,Riders!$A$2:$E$7778,4,FALSE))/365</f>
        <v>32.104109589041094</v>
      </c>
      <c r="J709">
        <v>12</v>
      </c>
      <c r="K709">
        <v>2</v>
      </c>
      <c r="L709" s="16">
        <v>10.074</v>
      </c>
    </row>
    <row r="710" spans="1:18" hidden="1">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hidden="1">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hidden="1">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c r="A713" s="4" t="s">
        <v>878</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hidden="1">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hidden="1">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hidden="1">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hidden="1">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hidden="1">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hidden="1">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hidden="1">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hidden="1">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hidden="1">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hidden="1">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hidden="1">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hidden="1">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hidden="1">
      <c r="A727" s="1" t="s">
        <v>225</v>
      </c>
      <c r="B727" s="1">
        <v>2021</v>
      </c>
      <c r="C727" s="2">
        <v>44332</v>
      </c>
      <c r="D727" s="4" t="s">
        <v>65</v>
      </c>
      <c r="E727" s="23" t="s">
        <v>534</v>
      </c>
      <c r="F727">
        <v>1</v>
      </c>
      <c r="G727" t="s">
        <v>794</v>
      </c>
      <c r="H727" t="s">
        <v>795</v>
      </c>
      <c r="I727" s="11">
        <f>(C727-VLOOKUP(G727,Riders!$A$2:$E$7778,4,FALSE))/365</f>
        <v>24.926027397260274</v>
      </c>
      <c r="J727">
        <v>21</v>
      </c>
      <c r="K727">
        <v>2</v>
      </c>
      <c r="L727" s="16">
        <v>10.646000000000001</v>
      </c>
    </row>
    <row r="728" spans="1:18" hidden="1">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hidden="1">
      <c r="A729" s="1" t="s">
        <v>225</v>
      </c>
      <c r="B729" s="1">
        <v>2021</v>
      </c>
      <c r="C729" s="2">
        <v>44332</v>
      </c>
      <c r="D729" s="4" t="s">
        <v>65</v>
      </c>
      <c r="E729" s="23" t="s">
        <v>534</v>
      </c>
      <c r="F729">
        <v>2</v>
      </c>
      <c r="G729" t="s">
        <v>859</v>
      </c>
      <c r="H729" t="s">
        <v>51</v>
      </c>
      <c r="I729" s="11">
        <f>(C729-VLOOKUP(G729,Riders!$A$2:$E$7778,4,FALSE))/365</f>
        <v>21.068493150684933</v>
      </c>
      <c r="J729">
        <v>20</v>
      </c>
      <c r="K729">
        <v>2</v>
      </c>
      <c r="L729" s="16">
        <v>10.712</v>
      </c>
    </row>
    <row r="730" spans="1:18">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hidden="1">
      <c r="A731" s="1" t="s">
        <v>225</v>
      </c>
      <c r="B731" s="1">
        <v>2021</v>
      </c>
      <c r="C731" s="2">
        <v>44332</v>
      </c>
      <c r="D731" s="4" t="s">
        <v>65</v>
      </c>
      <c r="E731" s="23" t="s">
        <v>534</v>
      </c>
      <c r="F731">
        <v>3</v>
      </c>
      <c r="G731" t="s">
        <v>830</v>
      </c>
      <c r="H731" t="s">
        <v>206</v>
      </c>
      <c r="I731" s="11">
        <f>(C731-VLOOKUP(G731,Riders!$A$2:$E$7778,4,FALSE))/365</f>
        <v>19</v>
      </c>
      <c r="J731">
        <v>19</v>
      </c>
      <c r="K731">
        <v>2</v>
      </c>
      <c r="L731" s="16">
        <v>10.879</v>
      </c>
    </row>
    <row r="732" spans="1:18" hidden="1">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hidden="1">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hidden="1">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hidden="1">
      <c r="A735" s="1" t="s">
        <v>225</v>
      </c>
      <c r="B735" s="1">
        <v>2021</v>
      </c>
      <c r="C735" s="2">
        <v>44332</v>
      </c>
      <c r="D735" s="4" t="s">
        <v>65</v>
      </c>
      <c r="E735" s="23" t="s">
        <v>534</v>
      </c>
      <c r="F735">
        <v>5</v>
      </c>
      <c r="G735" t="s">
        <v>793</v>
      </c>
      <c r="H735" t="s">
        <v>206</v>
      </c>
      <c r="I735" s="11">
        <f>(C735-VLOOKUP(G735,Riders!$A$2:$E$7778,4,FALSE))/365</f>
        <v>20.408219178082192</v>
      </c>
      <c r="J735">
        <v>18</v>
      </c>
      <c r="K735">
        <v>2</v>
      </c>
      <c r="L735" s="16">
        <v>11.099</v>
      </c>
    </row>
    <row r="736" spans="1:18" hidden="1">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hidden="1">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hidden="1">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hidden="1">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hidden="1">
      <c r="A740" s="1" t="s">
        <v>225</v>
      </c>
      <c r="B740" s="1">
        <v>2021</v>
      </c>
      <c r="C740" s="2">
        <v>44332</v>
      </c>
      <c r="D740" s="4" t="s">
        <v>65</v>
      </c>
      <c r="E740" s="23" t="s">
        <v>537</v>
      </c>
      <c r="F740">
        <v>3</v>
      </c>
      <c r="G740" t="s">
        <v>256</v>
      </c>
      <c r="H740" t="s">
        <v>911</v>
      </c>
      <c r="I740" s="11">
        <f>(C740-VLOOKUP(G740,Riders!$A$2:$E$7778,4,FALSE))/365</f>
        <v>31.386301369863013</v>
      </c>
      <c r="J740">
        <v>3</v>
      </c>
      <c r="K740">
        <v>1</v>
      </c>
      <c r="L740" s="16">
        <v>10.551</v>
      </c>
    </row>
    <row r="741" spans="1:15">
      <c r="A741" s="4" t="s">
        <v>161</v>
      </c>
      <c r="B741" s="4">
        <v>2020</v>
      </c>
      <c r="C741" s="88">
        <v>43856</v>
      </c>
      <c r="D741" s="4" t="s">
        <v>65</v>
      </c>
      <c r="E741" s="23" t="s">
        <v>534</v>
      </c>
      <c r="F741">
        <v>5</v>
      </c>
      <c r="G741" t="s">
        <v>1319</v>
      </c>
      <c r="H741" t="s">
        <v>28</v>
      </c>
      <c r="I741" s="11">
        <f>(C741-VLOOKUP(G741,Riders!$A$2:$E$7778,4,FALSE))/365</f>
        <v>18.80821917808219</v>
      </c>
      <c r="J741">
        <v>25</v>
      </c>
      <c r="K741">
        <v>2</v>
      </c>
      <c r="L741" s="16">
        <v>12.516</v>
      </c>
    </row>
    <row r="742" spans="1:15" hidden="1">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hidden="1">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hidden="1">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hidden="1">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hidden="1">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hidden="1">
      <c r="A747" s="1" t="s">
        <v>225</v>
      </c>
      <c r="B747" s="1">
        <v>2021</v>
      </c>
      <c r="C747" s="2">
        <v>44332</v>
      </c>
      <c r="D747" s="4" t="s">
        <v>65</v>
      </c>
      <c r="E747" s="23" t="s">
        <v>537</v>
      </c>
      <c r="F747">
        <v>6</v>
      </c>
      <c r="G747" t="s">
        <v>66</v>
      </c>
      <c r="H747" t="s">
        <v>751</v>
      </c>
      <c r="I747" s="11">
        <f>(C747-VLOOKUP(G747,Riders!$A$2:$E$7778,4,FALSE))/365</f>
        <v>27.553424657534247</v>
      </c>
      <c r="J747">
        <v>11</v>
      </c>
      <c r="K747">
        <v>2</v>
      </c>
      <c r="L747" s="16">
        <v>10.332000000000001</v>
      </c>
    </row>
    <row r="748" spans="1:15" hidden="1">
      <c r="A748" s="1" t="s">
        <v>225</v>
      </c>
      <c r="B748" s="1">
        <v>2021</v>
      </c>
      <c r="C748" s="2">
        <v>44332</v>
      </c>
      <c r="D748" s="4" t="s">
        <v>65</v>
      </c>
      <c r="E748" s="23" t="s">
        <v>537</v>
      </c>
      <c r="F748">
        <v>7</v>
      </c>
      <c r="G748" t="s">
        <v>168</v>
      </c>
      <c r="H748" t="s">
        <v>911</v>
      </c>
      <c r="I748" s="11">
        <f>(C748-VLOOKUP(G748,Riders!$A$2:$E$7778,4,FALSE))/365</f>
        <v>21.953424657534246</v>
      </c>
      <c r="J748">
        <v>5</v>
      </c>
      <c r="K748">
        <v>1</v>
      </c>
      <c r="L748" s="16">
        <v>10.388999999999999</v>
      </c>
    </row>
    <row r="749" spans="1:15" hidden="1">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hidden="1">
      <c r="A750" s="29" t="s">
        <v>225</v>
      </c>
      <c r="B750" s="29">
        <v>2021</v>
      </c>
      <c r="C750" s="56">
        <v>44332</v>
      </c>
      <c r="D750" s="22" t="s">
        <v>65</v>
      </c>
      <c r="E750" s="23" t="s">
        <v>537</v>
      </c>
      <c r="F750">
        <v>8</v>
      </c>
      <c r="G750" t="s">
        <v>50</v>
      </c>
      <c r="H750" t="s">
        <v>909</v>
      </c>
      <c r="I750" s="11">
        <f>(C750-VLOOKUP(G750,Riders!$A$2:$E$7778,4,FALSE))/365</f>
        <v>23.465753424657535</v>
      </c>
      <c r="J750">
        <v>6</v>
      </c>
      <c r="K750">
        <v>1</v>
      </c>
      <c r="L750" s="16">
        <v>10.262</v>
      </c>
    </row>
    <row r="751" spans="1:15" hidden="1">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hidden="1">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hidden="1">
      <c r="A753" s="29" t="s">
        <v>225</v>
      </c>
      <c r="B753" s="29">
        <v>2021</v>
      </c>
      <c r="C753" s="56">
        <v>44332</v>
      </c>
      <c r="D753" s="22" t="s">
        <v>65</v>
      </c>
      <c r="E753" s="23" t="s">
        <v>538</v>
      </c>
      <c r="F753">
        <v>1</v>
      </c>
      <c r="G753" t="s">
        <v>50</v>
      </c>
      <c r="H753" t="s">
        <v>909</v>
      </c>
      <c r="I753" s="11">
        <f>(C753-VLOOKUP(G753,Riders!$A$2:$E$7778,4,FALSE))/365</f>
        <v>23.465753424657535</v>
      </c>
      <c r="J753">
        <v>6</v>
      </c>
      <c r="K753">
        <v>2</v>
      </c>
      <c r="L753" s="16">
        <v>10.295</v>
      </c>
      <c r="N753">
        <v>2</v>
      </c>
      <c r="O753">
        <v>10.465999999999999</v>
      </c>
    </row>
    <row r="754" spans="1:15" hidden="1">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hidden="1">
      <c r="A755" s="29" t="s">
        <v>225</v>
      </c>
      <c r="B755" s="29">
        <v>2021</v>
      </c>
      <c r="C755" s="56">
        <v>44332</v>
      </c>
      <c r="D755" s="22" t="s">
        <v>65</v>
      </c>
      <c r="E755" s="23" t="s">
        <v>538</v>
      </c>
      <c r="F755">
        <v>2</v>
      </c>
      <c r="G755" t="s">
        <v>168</v>
      </c>
      <c r="H755" t="s">
        <v>911</v>
      </c>
      <c r="I755" s="11">
        <f>(C755-VLOOKUP(G755,Riders!$A$2:$E$7778,4,FALSE))/365</f>
        <v>21.953424657534246</v>
      </c>
      <c r="J755">
        <v>5</v>
      </c>
      <c r="K755">
        <v>2</v>
      </c>
      <c r="L755" s="16">
        <v>10.593999999999999</v>
      </c>
      <c r="N755">
        <v>2</v>
      </c>
      <c r="O755">
        <v>10.641</v>
      </c>
    </row>
    <row r="756" spans="1:15" hidden="1">
      <c r="A756" s="29" t="s">
        <v>225</v>
      </c>
      <c r="B756" s="29">
        <v>2021</v>
      </c>
      <c r="C756" s="56">
        <v>44332</v>
      </c>
      <c r="D756" s="22" t="s">
        <v>65</v>
      </c>
      <c r="E756" s="23" t="s">
        <v>538</v>
      </c>
      <c r="F756">
        <v>3</v>
      </c>
      <c r="G756" t="s">
        <v>256</v>
      </c>
      <c r="H756" t="s">
        <v>911</v>
      </c>
      <c r="I756" s="11">
        <f>(C756-VLOOKUP(G756,Riders!$A$2:$E$7778,4,FALSE))/365</f>
        <v>31.386301369863013</v>
      </c>
      <c r="J756">
        <v>3</v>
      </c>
      <c r="K756">
        <v>1</v>
      </c>
      <c r="L756" s="16">
        <v>10.311</v>
      </c>
      <c r="N756">
        <v>1</v>
      </c>
      <c r="O756">
        <v>10.228</v>
      </c>
    </row>
    <row r="757" spans="1:15" hidden="1">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hidden="1">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hidden="1">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hidden="1">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hidden="1">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hidden="1">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hidden="1">
      <c r="A763" s="29" t="s">
        <v>225</v>
      </c>
      <c r="B763" s="29">
        <v>2021</v>
      </c>
      <c r="C763" s="56">
        <v>44332</v>
      </c>
      <c r="D763" s="22" t="s">
        <v>65</v>
      </c>
      <c r="E763" s="23" t="s">
        <v>539</v>
      </c>
      <c r="F763">
        <v>2</v>
      </c>
      <c r="G763" t="s">
        <v>256</v>
      </c>
      <c r="H763" t="s">
        <v>911</v>
      </c>
      <c r="I763" s="11">
        <f>(C763-VLOOKUP(G763,Riders!$A$2:$E$7778,4,FALSE))/365</f>
        <v>31.386301369863013</v>
      </c>
      <c r="J763">
        <v>3</v>
      </c>
      <c r="K763">
        <v>2</v>
      </c>
      <c r="L763" s="16">
        <v>10.455</v>
      </c>
      <c r="N763">
        <v>2</v>
      </c>
      <c r="O763">
        <v>11.191000000000001</v>
      </c>
    </row>
    <row r="764" spans="1:15" hidden="1">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hidden="1">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hidden="1">
      <c r="A766" s="29" t="s">
        <v>225</v>
      </c>
      <c r="B766" s="29">
        <v>2021</v>
      </c>
      <c r="C766" s="56">
        <v>44332</v>
      </c>
      <c r="D766" s="22" t="s">
        <v>65</v>
      </c>
      <c r="E766" s="23" t="s">
        <v>63</v>
      </c>
      <c r="F766" t="s">
        <v>541</v>
      </c>
      <c r="G766" t="s">
        <v>256</v>
      </c>
      <c r="H766" t="s">
        <v>911</v>
      </c>
      <c r="I766" s="11">
        <f>(C766-VLOOKUP(G766,Riders!$A$2:$E$7778,4,FALSE))/365</f>
        <v>31.386301369863013</v>
      </c>
      <c r="J766">
        <v>3</v>
      </c>
      <c r="K766">
        <v>1</v>
      </c>
      <c r="L766" s="16">
        <v>10.414</v>
      </c>
      <c r="N766">
        <v>1</v>
      </c>
      <c r="O766">
        <v>10.307</v>
      </c>
    </row>
    <row r="767" spans="1:15" hidden="1">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hidden="1">
      <c r="A768" s="22" t="s">
        <v>878</v>
      </c>
      <c r="B768" s="22">
        <v>2021</v>
      </c>
      <c r="C768" s="87">
        <v>44388</v>
      </c>
      <c r="D768" s="22" t="s">
        <v>65</v>
      </c>
      <c r="E768" s="23" t="s">
        <v>534</v>
      </c>
      <c r="F768">
        <v>1</v>
      </c>
      <c r="G768" t="s">
        <v>879</v>
      </c>
      <c r="H768" t="s">
        <v>880</v>
      </c>
      <c r="I768" s="11">
        <f>(C768-VLOOKUP(G768,Riders!$A$2:$E$7778,4,FALSE))/365</f>
        <v>22.509589041095889</v>
      </c>
      <c r="J768">
        <v>11</v>
      </c>
      <c r="K768">
        <v>1</v>
      </c>
      <c r="L768" s="16">
        <v>10.500999999999999</v>
      </c>
    </row>
    <row r="769" spans="1:12" hidden="1">
      <c r="A769" s="22" t="s">
        <v>878</v>
      </c>
      <c r="B769" s="22">
        <v>2021</v>
      </c>
      <c r="C769" s="87">
        <v>44388</v>
      </c>
      <c r="D769" s="22" t="s">
        <v>65</v>
      </c>
      <c r="E769" s="23" t="s">
        <v>534</v>
      </c>
      <c r="F769">
        <v>1</v>
      </c>
      <c r="G769" t="s">
        <v>885</v>
      </c>
      <c r="H769" t="s">
        <v>886</v>
      </c>
      <c r="I769" s="11">
        <f>(C769-VLOOKUP(G769,Riders!$A$2:$E$7778,4,FALSE))/365</f>
        <v>20.306849315068494</v>
      </c>
      <c r="J769">
        <v>23</v>
      </c>
      <c r="K769">
        <v>2</v>
      </c>
      <c r="L769" s="16">
        <v>10.583</v>
      </c>
    </row>
    <row r="770" spans="1:12">
      <c r="A770" s="22" t="s">
        <v>878</v>
      </c>
      <c r="B770" s="22">
        <v>2021</v>
      </c>
      <c r="C770" s="87">
        <v>44388</v>
      </c>
      <c r="D770" s="22" t="s">
        <v>65</v>
      </c>
      <c r="E770" s="23" t="s">
        <v>534</v>
      </c>
      <c r="F770">
        <v>2</v>
      </c>
      <c r="G770" t="s">
        <v>1319</v>
      </c>
      <c r="H770" t="s">
        <v>28</v>
      </c>
      <c r="I770" s="11">
        <f>(C770-VLOOKUP(G770,Riders!$A$2:$E$7778,4,FALSE))/365</f>
        <v>20.265753424657536</v>
      </c>
      <c r="J770">
        <v>12</v>
      </c>
      <c r="K770">
        <v>1</v>
      </c>
      <c r="L770" s="16">
        <v>10.507</v>
      </c>
    </row>
    <row r="771" spans="1:12" hidden="1">
      <c r="A771" s="22" t="s">
        <v>878</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hidden="1">
      <c r="A772" s="22" t="s">
        <v>878</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hidden="1">
      <c r="A773" s="22" t="s">
        <v>878</v>
      </c>
      <c r="B773" s="22">
        <v>2021</v>
      </c>
      <c r="C773" s="87">
        <v>44388</v>
      </c>
      <c r="D773" s="22" t="s">
        <v>65</v>
      </c>
      <c r="E773" s="23" t="s">
        <v>534</v>
      </c>
      <c r="F773">
        <v>3</v>
      </c>
      <c r="G773" t="s">
        <v>830</v>
      </c>
      <c r="H773" t="s">
        <v>206</v>
      </c>
      <c r="I773" s="11">
        <f>(C773-VLOOKUP(G773,Riders!$A$2:$E$7778,4,FALSE))/365</f>
        <v>19.153424657534245</v>
      </c>
      <c r="J773">
        <v>21</v>
      </c>
      <c r="K773">
        <v>2</v>
      </c>
      <c r="L773" s="16">
        <v>10.464</v>
      </c>
    </row>
    <row r="774" spans="1:12">
      <c r="A774" s="22" t="s">
        <v>878</v>
      </c>
      <c r="B774" s="22">
        <v>2021</v>
      </c>
      <c r="C774" s="87">
        <v>44388</v>
      </c>
      <c r="D774" s="22" t="s">
        <v>65</v>
      </c>
      <c r="E774" s="23" t="s">
        <v>537</v>
      </c>
      <c r="F774">
        <v>6</v>
      </c>
      <c r="G774" t="s">
        <v>1319</v>
      </c>
      <c r="H774" t="s">
        <v>28</v>
      </c>
      <c r="I774" s="11">
        <f>(C774-VLOOKUP(G774,Riders!$A$2:$E$7778,4,FALSE))/365</f>
        <v>20.265753424657536</v>
      </c>
      <c r="J774">
        <v>12</v>
      </c>
      <c r="K774">
        <v>2</v>
      </c>
      <c r="L774" s="16">
        <v>10.631</v>
      </c>
    </row>
    <row r="775" spans="1:12" hidden="1">
      <c r="A775" s="22" t="s">
        <v>878</v>
      </c>
      <c r="B775" s="22">
        <v>2021</v>
      </c>
      <c r="C775" s="87">
        <v>44388</v>
      </c>
      <c r="D775" s="22" t="s">
        <v>65</v>
      </c>
      <c r="E775" s="23" t="s">
        <v>534</v>
      </c>
      <c r="F775">
        <v>4</v>
      </c>
      <c r="G775" t="s">
        <v>839</v>
      </c>
      <c r="H775" t="s">
        <v>187</v>
      </c>
      <c r="I775" s="11">
        <f>(C775-VLOOKUP(G775,Riders!$A$2:$E$7778,4,FALSE))/365</f>
        <v>21.063013698630137</v>
      </c>
      <c r="J775">
        <v>20</v>
      </c>
      <c r="K775">
        <v>2</v>
      </c>
      <c r="L775" s="16">
        <v>10.593</v>
      </c>
    </row>
    <row r="776" spans="1:12" hidden="1">
      <c r="A776" s="22" t="s">
        <v>878</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hidden="1">
      <c r="A777" s="22" t="s">
        <v>878</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hidden="1">
      <c r="A778" s="22" t="s">
        <v>878</v>
      </c>
      <c r="B778" s="22">
        <v>2021</v>
      </c>
      <c r="C778" s="87">
        <v>44388</v>
      </c>
      <c r="D778" s="22" t="s">
        <v>65</v>
      </c>
      <c r="E778" s="23" t="s">
        <v>534</v>
      </c>
      <c r="F778">
        <v>6</v>
      </c>
      <c r="G778" t="s">
        <v>881</v>
      </c>
      <c r="H778" t="s">
        <v>880</v>
      </c>
      <c r="I778" s="11">
        <f>(C778-VLOOKUP(G778,Riders!$A$2:$E$7778,4,FALSE))/365</f>
        <v>22.427397260273974</v>
      </c>
      <c r="J778">
        <v>8</v>
      </c>
      <c r="K778">
        <v>1</v>
      </c>
      <c r="L778" s="16">
        <v>10.704000000000001</v>
      </c>
    </row>
    <row r="779" spans="1:12" hidden="1">
      <c r="A779" s="22" t="s">
        <v>878</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hidden="1">
      <c r="A781" s="22" t="s">
        <v>878</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hidden="1">
      <c r="A784" s="22" t="s">
        <v>878</v>
      </c>
      <c r="B784" s="22">
        <v>2021</v>
      </c>
      <c r="C784" s="87">
        <v>44388</v>
      </c>
      <c r="D784" s="22" t="s">
        <v>65</v>
      </c>
      <c r="E784" s="23" t="s">
        <v>537</v>
      </c>
      <c r="F784">
        <v>2</v>
      </c>
      <c r="G784" t="s">
        <v>881</v>
      </c>
      <c r="H784" t="s">
        <v>880</v>
      </c>
      <c r="I784" s="11">
        <f>(C784-VLOOKUP(G784,Riders!$A$2:$E$7778,4,FALSE))/365</f>
        <v>22.427397260273974</v>
      </c>
      <c r="J784">
        <v>8</v>
      </c>
      <c r="K784">
        <v>1</v>
      </c>
      <c r="L784" s="16">
        <v>10.288</v>
      </c>
    </row>
    <row r="785" spans="1:18" hidden="1">
      <c r="A785" s="22" t="s">
        <v>878</v>
      </c>
      <c r="B785" s="22">
        <v>2021</v>
      </c>
      <c r="C785" s="87">
        <v>44388</v>
      </c>
      <c r="D785" s="22" t="s">
        <v>65</v>
      </c>
      <c r="E785" s="23" t="s">
        <v>537</v>
      </c>
      <c r="F785">
        <v>2</v>
      </c>
      <c r="G785" t="s">
        <v>883</v>
      </c>
      <c r="H785" t="s">
        <v>26</v>
      </c>
      <c r="I785" s="11">
        <f>(C785-VLOOKUP(G785,Riders!$A$2:$E$7778,4,FALSE))/365</f>
        <v>33.468493150684928</v>
      </c>
      <c r="J785">
        <v>9</v>
      </c>
      <c r="K785">
        <v>2</v>
      </c>
      <c r="L785" s="16" t="s">
        <v>535</v>
      </c>
    </row>
    <row r="786" spans="1:18" hidden="1">
      <c r="A786" s="22" t="s">
        <v>878</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hidden="1">
      <c r="A787" s="22" t="s">
        <v>878</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hidden="1">
      <c r="A788" s="22" t="s">
        <v>878</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c r="A789" s="22" t="s">
        <v>878</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c r="A790" s="22" t="s">
        <v>878</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hidden="1">
      <c r="A791" s="22" t="s">
        <v>878</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hidden="1">
      <c r="A792" s="22" t="s">
        <v>878</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c r="A793" s="22" t="s">
        <v>878</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hidden="1">
      <c r="A794" s="22" t="s">
        <v>878</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hidden="1">
      <c r="A795" s="22" t="s">
        <v>878</v>
      </c>
      <c r="B795" s="22">
        <v>2021</v>
      </c>
      <c r="C795" s="87">
        <v>44388</v>
      </c>
      <c r="D795" s="22" t="s">
        <v>65</v>
      </c>
      <c r="E795" s="23" t="s">
        <v>537</v>
      </c>
      <c r="F795">
        <v>7</v>
      </c>
      <c r="G795" t="s">
        <v>879</v>
      </c>
      <c r="H795" t="s">
        <v>880</v>
      </c>
      <c r="I795" s="11">
        <f>(C795-VLOOKUP(G795,Riders!$A$2:$E$7778,4,FALSE))/365</f>
        <v>22.509589041095889</v>
      </c>
      <c r="J795">
        <v>11</v>
      </c>
      <c r="K795">
        <v>2</v>
      </c>
      <c r="L795" s="16">
        <v>10.324</v>
      </c>
    </row>
    <row r="796" spans="1:18" hidden="1">
      <c r="A796" s="22" t="s">
        <v>878</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hidden="1">
      <c r="A797" s="22" t="s">
        <v>878</v>
      </c>
      <c r="B797" s="22">
        <v>2021</v>
      </c>
      <c r="C797" s="87">
        <v>44388</v>
      </c>
      <c r="D797" s="22" t="s">
        <v>65</v>
      </c>
      <c r="E797" s="23" t="s">
        <v>537</v>
      </c>
      <c r="F797">
        <v>8</v>
      </c>
      <c r="G797" t="s">
        <v>884</v>
      </c>
      <c r="H797" t="s">
        <v>197</v>
      </c>
      <c r="I797" s="11">
        <f>(C797-VLOOKUP(G797,Riders!$A$2:$E$7778,4,FALSE))/365</f>
        <v>20.712328767123289</v>
      </c>
      <c r="J797">
        <v>10</v>
      </c>
      <c r="K797">
        <v>2</v>
      </c>
      <c r="L797" s="16">
        <v>10.333</v>
      </c>
    </row>
    <row r="798" spans="1:18">
      <c r="A798" s="22" t="s">
        <v>878</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hidden="1">
      <c r="A799" s="22" t="s">
        <v>878</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hidden="1">
      <c r="A800" s="22" t="s">
        <v>878</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hidden="1">
      <c r="A801" s="22" t="s">
        <v>878</v>
      </c>
      <c r="B801" s="22">
        <v>2021</v>
      </c>
      <c r="C801" s="87">
        <v>44388</v>
      </c>
      <c r="D801" s="22" t="s">
        <v>65</v>
      </c>
      <c r="E801" s="23" t="s">
        <v>538</v>
      </c>
      <c r="F801">
        <v>2</v>
      </c>
      <c r="G801" t="s">
        <v>881</v>
      </c>
      <c r="H801" t="s">
        <v>880</v>
      </c>
      <c r="I801" s="11">
        <f>(C801-VLOOKUP(G801,Riders!$A$2:$E$7778,4,FALSE))/365</f>
        <v>22.427397260273974</v>
      </c>
      <c r="J801">
        <v>8</v>
      </c>
      <c r="K801">
        <v>1</v>
      </c>
      <c r="L801" s="16">
        <v>10.586</v>
      </c>
      <c r="N801">
        <v>2</v>
      </c>
      <c r="O801">
        <v>10.959999999999999</v>
      </c>
      <c r="Q801">
        <v>2</v>
      </c>
      <c r="R801">
        <v>10.657999999999999</v>
      </c>
    </row>
    <row r="802" spans="1:18" hidden="1">
      <c r="A802" s="22" t="s">
        <v>878</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hidden="1">
      <c r="A803" s="22" t="s">
        <v>878</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hidden="1">
      <c r="A804" s="22" t="s">
        <v>878</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c r="A805" s="29" t="s">
        <v>138</v>
      </c>
      <c r="B805" s="29">
        <v>2021</v>
      </c>
      <c r="C805" s="56">
        <v>44451</v>
      </c>
      <c r="D805" s="29" t="s">
        <v>65</v>
      </c>
      <c r="E805" s="23" t="s">
        <v>534</v>
      </c>
      <c r="F805">
        <v>1</v>
      </c>
      <c r="G805" t="s">
        <v>1866</v>
      </c>
      <c r="H805" t="s">
        <v>861</v>
      </c>
      <c r="I805" s="11">
        <f>(C805-VLOOKUP(G805,Riders!$A$2:$E$7778,4,FALSE))/365</f>
        <v>23.786301369863015</v>
      </c>
      <c r="J805">
        <v>22</v>
      </c>
      <c r="K805">
        <v>2</v>
      </c>
      <c r="L805" s="16">
        <v>11.356</v>
      </c>
    </row>
    <row r="806" spans="1:18">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hidden="1">
      <c r="A807" s="4" t="s">
        <v>878</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hidden="1">
      <c r="A808" s="4" t="s">
        <v>878</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hidden="1">
      <c r="A809" s="4" t="s">
        <v>878</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hidden="1">
      <c r="A810" s="4" t="s">
        <v>878</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hidden="1">
      <c r="A812" s="4" t="s">
        <v>878</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hidden="1">
      <c r="A813" s="4" t="s">
        <v>878</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hidden="1">
      <c r="A814" s="1" t="s">
        <v>1193</v>
      </c>
      <c r="B814" s="1">
        <v>2021</v>
      </c>
      <c r="C814" s="88">
        <v>44412</v>
      </c>
      <c r="D814" s="1" t="s">
        <v>190</v>
      </c>
      <c r="E814" s="26" t="s">
        <v>1195</v>
      </c>
      <c r="F814">
        <v>1</v>
      </c>
      <c r="G814" t="s">
        <v>21</v>
      </c>
      <c r="H814" t="s">
        <v>22</v>
      </c>
      <c r="I814" s="11">
        <f>(C814-VLOOKUP(G814,Riders!$A$2:$E$7778,4,FALSE))/365</f>
        <v>28.405479452054795</v>
      </c>
      <c r="J814">
        <v>2</v>
      </c>
      <c r="K814">
        <v>1</v>
      </c>
      <c r="L814" s="16">
        <v>9.8209999999999997</v>
      </c>
    </row>
    <row r="815" spans="1:18" hidden="1">
      <c r="A815" s="1" t="s">
        <v>1193</v>
      </c>
      <c r="B815" s="1">
        <v>2021</v>
      </c>
      <c r="C815" s="88">
        <v>44412</v>
      </c>
      <c r="D815" s="1" t="s">
        <v>190</v>
      </c>
      <c r="E815" s="26" t="s">
        <v>1195</v>
      </c>
      <c r="F815">
        <v>1</v>
      </c>
      <c r="G815" t="s">
        <v>917</v>
      </c>
      <c r="H815" t="s">
        <v>34</v>
      </c>
      <c r="I815" s="11">
        <f>(C815-VLOOKUP(G815,Riders!$A$2:$E$7778,4,FALSE))/365</f>
        <v>30.476712328767125</v>
      </c>
      <c r="J815">
        <v>24</v>
      </c>
      <c r="K815">
        <v>2</v>
      </c>
      <c r="L815" s="16">
        <v>10.054</v>
      </c>
    </row>
    <row r="816" spans="1:18" hidden="1">
      <c r="A816" s="1" t="s">
        <v>1193</v>
      </c>
      <c r="B816" s="1">
        <v>2021</v>
      </c>
      <c r="C816" s="88">
        <v>44412</v>
      </c>
      <c r="D816" s="1" t="s">
        <v>190</v>
      </c>
      <c r="E816" s="26" t="s">
        <v>1195</v>
      </c>
      <c r="F816">
        <v>2</v>
      </c>
      <c r="G816" t="s">
        <v>91</v>
      </c>
      <c r="H816" t="s">
        <v>22</v>
      </c>
      <c r="I816" s="11">
        <f>(C816-VLOOKUP(G816,Riders!$A$2:$E$7778,4,FALSE))/365</f>
        <v>24.408219178082192</v>
      </c>
      <c r="J816">
        <v>1</v>
      </c>
      <c r="K816">
        <v>1</v>
      </c>
      <c r="L816" s="16">
        <v>10.005000000000001</v>
      </c>
    </row>
    <row r="817" spans="1:12" hidden="1">
      <c r="A817" s="1" t="s">
        <v>1193</v>
      </c>
      <c r="B817" s="1">
        <v>2021</v>
      </c>
      <c r="C817" s="88">
        <v>44412</v>
      </c>
      <c r="D817" s="1" t="s">
        <v>190</v>
      </c>
      <c r="E817" s="26" t="s">
        <v>1195</v>
      </c>
      <c r="F817">
        <v>2</v>
      </c>
      <c r="G817" t="s">
        <v>92</v>
      </c>
      <c r="H817" t="s">
        <v>51</v>
      </c>
      <c r="I817" s="11">
        <f>(C817-VLOOKUP(G817,Riders!$A$2:$E$7778,4,FALSE))/365</f>
        <v>25.706849315068492</v>
      </c>
      <c r="J817">
        <v>12</v>
      </c>
      <c r="K817">
        <v>2</v>
      </c>
      <c r="L817" s="16">
        <v>10.068000000000001</v>
      </c>
    </row>
    <row r="818" spans="1:12" hidden="1">
      <c r="A818" s="1" t="s">
        <v>1193</v>
      </c>
      <c r="B818" s="1">
        <v>2021</v>
      </c>
      <c r="C818" s="88">
        <v>44412</v>
      </c>
      <c r="D818" s="1" t="s">
        <v>190</v>
      </c>
      <c r="E818" s="26" t="s">
        <v>1195</v>
      </c>
      <c r="F818">
        <v>3</v>
      </c>
      <c r="G818" t="s">
        <v>111</v>
      </c>
      <c r="H818" t="s">
        <v>112</v>
      </c>
      <c r="I818" s="11">
        <f>(C818-VLOOKUP(G818,Riders!$A$2:$E$7778,4,FALSE))/365</f>
        <v>24.298630136986301</v>
      </c>
      <c r="J818">
        <v>3</v>
      </c>
      <c r="K818">
        <v>1</v>
      </c>
      <c r="L818" s="16">
        <v>9.8290000000000006</v>
      </c>
    </row>
    <row r="819" spans="1:12" hidden="1">
      <c r="A819" s="1" t="s">
        <v>1193</v>
      </c>
      <c r="B819" s="1">
        <v>2021</v>
      </c>
      <c r="C819" s="88">
        <v>44412</v>
      </c>
      <c r="D819" s="1" t="s">
        <v>190</v>
      </c>
      <c r="E819" s="26" t="s">
        <v>1195</v>
      </c>
      <c r="F819">
        <v>3</v>
      </c>
      <c r="G819" t="s">
        <v>241</v>
      </c>
      <c r="H819" t="s">
        <v>101</v>
      </c>
      <c r="I819" s="11">
        <f>(C819-VLOOKUP(G819,Riders!$A$2:$E$7778,4,FALSE))/365</f>
        <v>28.438356164383563</v>
      </c>
      <c r="J819">
        <v>23</v>
      </c>
      <c r="K819">
        <v>2</v>
      </c>
      <c r="L819" s="16">
        <v>10.135</v>
      </c>
    </row>
    <row r="820" spans="1:12" hidden="1">
      <c r="A820" s="1" t="s">
        <v>1193</v>
      </c>
      <c r="B820" s="1">
        <v>2021</v>
      </c>
      <c r="C820" s="88">
        <v>44412</v>
      </c>
      <c r="D820" s="1" t="s">
        <v>190</v>
      </c>
      <c r="E820" s="26" t="s">
        <v>1195</v>
      </c>
      <c r="F820">
        <v>4</v>
      </c>
      <c r="G820" t="s">
        <v>127</v>
      </c>
      <c r="H820" t="s">
        <v>103</v>
      </c>
      <c r="I820" s="11">
        <f>(C820-VLOOKUP(G820,Riders!$A$2:$E$7778,4,FALSE))/365</f>
        <v>22.87945205479452</v>
      </c>
      <c r="J820">
        <v>6</v>
      </c>
      <c r="K820">
        <v>1</v>
      </c>
      <c r="L820" s="16">
        <v>9.8239999999999998</v>
      </c>
    </row>
    <row r="821" spans="1:12" hidden="1">
      <c r="A821" s="1" t="s">
        <v>1193</v>
      </c>
      <c r="B821" s="1">
        <v>2021</v>
      </c>
      <c r="C821" s="88">
        <v>44412</v>
      </c>
      <c r="D821" s="1" t="s">
        <v>190</v>
      </c>
      <c r="E821" s="26" t="s">
        <v>1195</v>
      </c>
      <c r="F821">
        <v>4</v>
      </c>
      <c r="G821" t="s">
        <v>100</v>
      </c>
      <c r="H821" t="s">
        <v>101</v>
      </c>
      <c r="I821" s="11">
        <f>(C821-VLOOKUP(G821,Riders!$A$2:$E$7778,4,FALSE))/365</f>
        <v>22.315068493150687</v>
      </c>
      <c r="J821">
        <v>22</v>
      </c>
      <c r="K821">
        <v>2</v>
      </c>
      <c r="L821" s="16">
        <v>10.442</v>
      </c>
    </row>
    <row r="822" spans="1:12" hidden="1">
      <c r="A822" s="1" t="s">
        <v>1193</v>
      </c>
      <c r="B822" s="1">
        <v>2021</v>
      </c>
      <c r="C822" s="88">
        <v>44412</v>
      </c>
      <c r="D822" s="1" t="s">
        <v>190</v>
      </c>
      <c r="E822" s="26" t="s">
        <v>1195</v>
      </c>
      <c r="F822">
        <v>5</v>
      </c>
      <c r="G822" t="s">
        <v>196</v>
      </c>
      <c r="H822" t="s">
        <v>1194</v>
      </c>
      <c r="I822" s="11">
        <f>(C822-VLOOKUP(G822,Riders!$A$2:$E$7778,4,FALSE))/365</f>
        <v>35.391780821917806</v>
      </c>
      <c r="J822">
        <v>4</v>
      </c>
      <c r="K822">
        <v>1</v>
      </c>
      <c r="L822" s="16">
        <v>9.859</v>
      </c>
    </row>
    <row r="823" spans="1:12" hidden="1">
      <c r="A823" s="1" t="s">
        <v>1193</v>
      </c>
      <c r="B823" s="1">
        <v>2021</v>
      </c>
      <c r="C823" s="88">
        <v>44412</v>
      </c>
      <c r="D823" s="1" t="s">
        <v>190</v>
      </c>
      <c r="E823" s="26" t="s">
        <v>1195</v>
      </c>
      <c r="F823">
        <v>5</v>
      </c>
      <c r="G823" t="s">
        <v>95</v>
      </c>
      <c r="H823" t="s">
        <v>26</v>
      </c>
      <c r="I823" s="11">
        <f>(C823-VLOOKUP(G823,Riders!$A$2:$E$7778,4,FALSE))/365</f>
        <v>22.550684931506851</v>
      </c>
      <c r="J823">
        <v>21</v>
      </c>
      <c r="K823">
        <v>2</v>
      </c>
      <c r="L823" s="16">
        <v>10.337999999999999</v>
      </c>
    </row>
    <row r="824" spans="1:12" hidden="1">
      <c r="A824" s="1" t="s">
        <v>1193</v>
      </c>
      <c r="B824" s="1">
        <v>2021</v>
      </c>
      <c r="C824" s="88">
        <v>44412</v>
      </c>
      <c r="D824" s="1" t="s">
        <v>190</v>
      </c>
      <c r="E824" s="26" t="s">
        <v>1195</v>
      </c>
      <c r="F824">
        <v>6</v>
      </c>
      <c r="G824" t="s">
        <v>193</v>
      </c>
      <c r="H824" t="s">
        <v>28</v>
      </c>
      <c r="I824" s="11">
        <f>(C824-VLOOKUP(G824,Riders!$A$2:$E$7778,4,FALSE))/365</f>
        <v>34.131506849315066</v>
      </c>
      <c r="J824">
        <v>5</v>
      </c>
      <c r="K824">
        <v>1</v>
      </c>
      <c r="L824" s="16">
        <v>9.9220000000000006</v>
      </c>
    </row>
    <row r="825" spans="1:12">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hidden="1">
      <c r="A826" s="1" t="s">
        <v>1193</v>
      </c>
      <c r="B826" s="1">
        <v>2021</v>
      </c>
      <c r="C826" s="88">
        <v>44412</v>
      </c>
      <c r="D826" s="1" t="s">
        <v>190</v>
      </c>
      <c r="E826" s="26" t="s">
        <v>1195</v>
      </c>
      <c r="F826">
        <v>7</v>
      </c>
      <c r="G826" t="s">
        <v>128</v>
      </c>
      <c r="H826" t="s">
        <v>34</v>
      </c>
      <c r="I826" s="11">
        <f>(C826-VLOOKUP(G826,Riders!$A$2:$E$7778,4,FALSE))/365</f>
        <v>30.073972602739726</v>
      </c>
      <c r="J826">
        <v>11</v>
      </c>
      <c r="K826">
        <v>1</v>
      </c>
      <c r="L826" s="16">
        <v>10.099</v>
      </c>
    </row>
    <row r="827" spans="1:12" hidden="1">
      <c r="A827" s="1" t="s">
        <v>1193</v>
      </c>
      <c r="B827" s="1">
        <v>2021</v>
      </c>
      <c r="C827" s="88">
        <v>44412</v>
      </c>
      <c r="D827" s="1" t="s">
        <v>190</v>
      </c>
      <c r="E827" s="26" t="s">
        <v>1195</v>
      </c>
      <c r="F827">
        <v>7</v>
      </c>
      <c r="G827" t="s">
        <v>201</v>
      </c>
      <c r="H827" t="s">
        <v>45</v>
      </c>
      <c r="I827" s="11">
        <f>(C827-VLOOKUP(G827,Riders!$A$2:$E$7778,4,FALSE))/365</f>
        <v>26.06027397260274</v>
      </c>
      <c r="J827">
        <v>17</v>
      </c>
      <c r="K827">
        <v>2</v>
      </c>
      <c r="L827" s="16">
        <v>10.279</v>
      </c>
    </row>
    <row r="828" spans="1:12" hidden="1">
      <c r="A828" s="1" t="s">
        <v>1193</v>
      </c>
      <c r="B828" s="1">
        <v>2021</v>
      </c>
      <c r="C828" s="88">
        <v>44412</v>
      </c>
      <c r="D828" s="1" t="s">
        <v>190</v>
      </c>
      <c r="E828" s="26" t="s">
        <v>1195</v>
      </c>
      <c r="F828">
        <v>8</v>
      </c>
      <c r="G828" t="s">
        <v>191</v>
      </c>
      <c r="H828" t="s">
        <v>112</v>
      </c>
      <c r="I828" s="11">
        <f>(C828-VLOOKUP(G828,Riders!$A$2:$E$7778,4,FALSE))/365</f>
        <v>33.389041095890413</v>
      </c>
      <c r="J828">
        <v>8</v>
      </c>
      <c r="K828">
        <v>1</v>
      </c>
      <c r="L828" s="16">
        <v>9.7910000000000004</v>
      </c>
    </row>
    <row r="829" spans="1:12" hidden="1">
      <c r="A829" s="1" t="s">
        <v>1193</v>
      </c>
      <c r="B829" s="1">
        <v>2021</v>
      </c>
      <c r="C829" s="88">
        <v>44412</v>
      </c>
      <c r="D829" s="1" t="s">
        <v>190</v>
      </c>
      <c r="E829" s="26" t="s">
        <v>1195</v>
      </c>
      <c r="F829">
        <v>8</v>
      </c>
      <c r="G829" t="s">
        <v>195</v>
      </c>
      <c r="H829" t="s">
        <v>51</v>
      </c>
      <c r="I829" s="11">
        <f>(C829-VLOOKUP(G829,Riders!$A$2:$E$7778,4,FALSE))/365</f>
        <v>33.602739726027394</v>
      </c>
      <c r="J829">
        <v>10</v>
      </c>
      <c r="K829">
        <v>2</v>
      </c>
      <c r="L829" s="16">
        <v>9.8230000000000004</v>
      </c>
    </row>
    <row r="830" spans="1:12" hidden="1">
      <c r="A830" s="1" t="s">
        <v>1193</v>
      </c>
      <c r="B830" s="1">
        <v>2021</v>
      </c>
      <c r="C830" s="88">
        <v>44412</v>
      </c>
      <c r="D830" s="1" t="s">
        <v>190</v>
      </c>
      <c r="E830" s="26" t="s">
        <v>1195</v>
      </c>
      <c r="F830">
        <v>9</v>
      </c>
      <c r="G830" t="s">
        <v>194</v>
      </c>
      <c r="H830" t="s">
        <v>30</v>
      </c>
      <c r="I830" s="11">
        <f>(C830-VLOOKUP(G830,Riders!$A$2:$E$7778,4,FALSE))/365</f>
        <v>32.394520547945206</v>
      </c>
      <c r="J830">
        <v>9</v>
      </c>
      <c r="K830">
        <v>1</v>
      </c>
      <c r="L830" s="16">
        <v>9.9969999999999999</v>
      </c>
    </row>
    <row r="831" spans="1:12" hidden="1">
      <c r="A831" s="1" t="s">
        <v>1193</v>
      </c>
      <c r="B831" s="1">
        <v>2021</v>
      </c>
      <c r="C831" s="88">
        <v>44412</v>
      </c>
      <c r="D831" s="1" t="s">
        <v>190</v>
      </c>
      <c r="E831" s="26" t="s">
        <v>1195</v>
      </c>
      <c r="F831">
        <v>9</v>
      </c>
      <c r="G831" t="s">
        <v>99</v>
      </c>
      <c r="H831" t="s">
        <v>43</v>
      </c>
      <c r="I831" s="11">
        <f>(C831-VLOOKUP(G831,Riders!$A$2:$E$7778,4,FALSE))/365</f>
        <v>22.783561643835615</v>
      </c>
      <c r="J831">
        <v>20</v>
      </c>
      <c r="K831">
        <v>2</v>
      </c>
      <c r="L831" s="16">
        <v>10.081</v>
      </c>
    </row>
    <row r="832" spans="1:12" hidden="1">
      <c r="A832" s="1" t="s">
        <v>1193</v>
      </c>
      <c r="B832" s="1">
        <v>2021</v>
      </c>
      <c r="C832" s="88">
        <v>44412</v>
      </c>
      <c r="D832" s="1" t="s">
        <v>190</v>
      </c>
      <c r="E832" s="26" t="s">
        <v>1195</v>
      </c>
      <c r="F832">
        <v>10</v>
      </c>
      <c r="G832" t="s">
        <v>98</v>
      </c>
      <c r="H832" t="s">
        <v>26</v>
      </c>
      <c r="I832" s="11">
        <f>(C832-VLOOKUP(G832,Riders!$A$2:$E$7778,4,FALSE))/365</f>
        <v>24.312328767123287</v>
      </c>
      <c r="J832">
        <v>7</v>
      </c>
      <c r="K832">
        <v>1</v>
      </c>
      <c r="L832" s="16">
        <v>10.182</v>
      </c>
    </row>
    <row r="833" spans="1:15" hidden="1">
      <c r="A833" s="1" t="s">
        <v>1193</v>
      </c>
      <c r="B833" s="1">
        <v>2021</v>
      </c>
      <c r="C833" s="88">
        <v>44412</v>
      </c>
      <c r="D833" s="1" t="s">
        <v>190</v>
      </c>
      <c r="E833" s="26" t="s">
        <v>1195</v>
      </c>
      <c r="F833">
        <v>10</v>
      </c>
      <c r="G833" t="s">
        <v>182</v>
      </c>
      <c r="H833" t="s">
        <v>32</v>
      </c>
      <c r="I833" s="11">
        <f>(C833-VLOOKUP(G833,Riders!$A$2:$E$7778,4,FALSE))/365</f>
        <v>30.106849315068494</v>
      </c>
      <c r="J833">
        <v>19</v>
      </c>
      <c r="K833">
        <v>2</v>
      </c>
      <c r="L833" s="16">
        <v>10.202</v>
      </c>
    </row>
    <row r="834" spans="1:15" hidden="1">
      <c r="A834" s="1" t="s">
        <v>1193</v>
      </c>
      <c r="B834" s="1">
        <v>2021</v>
      </c>
      <c r="C834" s="88">
        <v>44412</v>
      </c>
      <c r="D834" s="1" t="s">
        <v>190</v>
      </c>
      <c r="E834" s="26" t="s">
        <v>1195</v>
      </c>
      <c r="F834">
        <v>11</v>
      </c>
      <c r="G834" t="s">
        <v>44</v>
      </c>
      <c r="H834" t="s">
        <v>45</v>
      </c>
      <c r="I834" s="11">
        <f>(C834-VLOOKUP(G834,Riders!$A$2:$E$7778,4,FALSE))/365</f>
        <v>25.465753424657535</v>
      </c>
      <c r="J834">
        <v>16</v>
      </c>
      <c r="K834">
        <v>1</v>
      </c>
      <c r="L834" s="16">
        <v>10.465</v>
      </c>
    </row>
    <row r="835" spans="1:15" hidden="1">
      <c r="A835" s="1" t="s">
        <v>1193</v>
      </c>
      <c r="B835" s="1">
        <v>2021</v>
      </c>
      <c r="C835" s="88">
        <v>44412</v>
      </c>
      <c r="D835" s="1" t="s">
        <v>190</v>
      </c>
      <c r="E835" s="26" t="s">
        <v>1195</v>
      </c>
      <c r="F835">
        <v>11</v>
      </c>
      <c r="G835" t="s">
        <v>200</v>
      </c>
      <c r="H835" t="s">
        <v>38</v>
      </c>
      <c r="I835" s="11">
        <f>(C835-VLOOKUP(G835,Riders!$A$2:$E$7778,4,FALSE))/365</f>
        <v>26.764383561643836</v>
      </c>
      <c r="J835">
        <v>18</v>
      </c>
      <c r="K835">
        <v>2</v>
      </c>
      <c r="L835" s="16">
        <v>10.756</v>
      </c>
    </row>
    <row r="836" spans="1:15" hidden="1">
      <c r="A836" s="1" t="s">
        <v>1193</v>
      </c>
      <c r="B836" s="1">
        <v>2021</v>
      </c>
      <c r="C836" s="88">
        <v>44412</v>
      </c>
      <c r="D836" s="1" t="s">
        <v>190</v>
      </c>
      <c r="E836" s="26" t="s">
        <v>1195</v>
      </c>
      <c r="F836">
        <v>12</v>
      </c>
      <c r="G836" t="s">
        <v>133</v>
      </c>
      <c r="H836" t="s">
        <v>32</v>
      </c>
      <c r="I836" s="11">
        <f>(C836-VLOOKUP(G836,Riders!$A$2:$E$7778,4,FALSE))/365</f>
        <v>21.802739726027397</v>
      </c>
      <c r="J836">
        <v>14</v>
      </c>
      <c r="K836">
        <v>1</v>
      </c>
      <c r="L836" s="16">
        <v>10.228</v>
      </c>
    </row>
    <row r="837" spans="1:1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hidden="1">
      <c r="A838" s="1" t="s">
        <v>1193</v>
      </c>
      <c r="B838" s="1">
        <v>2021</v>
      </c>
      <c r="C838" s="88">
        <v>44412</v>
      </c>
      <c r="D838" s="1" t="s">
        <v>190</v>
      </c>
      <c r="E838" s="26" t="s">
        <v>1207</v>
      </c>
      <c r="F838">
        <v>1</v>
      </c>
      <c r="G838" t="s">
        <v>195</v>
      </c>
      <c r="H838" t="s">
        <v>51</v>
      </c>
      <c r="I838" s="11">
        <f>(C838-VLOOKUP(G838,Riders!$A$2:$E$7778,4,FALSE))/365</f>
        <v>33.602739726027394</v>
      </c>
      <c r="J838">
        <v>10</v>
      </c>
      <c r="K838">
        <v>1</v>
      </c>
      <c r="L838" s="16">
        <v>10.055999999999999</v>
      </c>
    </row>
    <row r="839" spans="1:15" hidden="1">
      <c r="A839" s="1" t="s">
        <v>1193</v>
      </c>
      <c r="B839" s="1">
        <v>2021</v>
      </c>
      <c r="C839" s="88">
        <v>44412</v>
      </c>
      <c r="D839" s="1" t="s">
        <v>190</v>
      </c>
      <c r="E839" s="26" t="s">
        <v>1207</v>
      </c>
      <c r="F839">
        <v>1</v>
      </c>
      <c r="G839" t="s">
        <v>99</v>
      </c>
      <c r="H839" t="s">
        <v>43</v>
      </c>
      <c r="I839" s="11">
        <f>(C839-VLOOKUP(G839,Riders!$A$2:$E$7778,4,FALSE))/365</f>
        <v>22.783561643835615</v>
      </c>
      <c r="J839">
        <v>20</v>
      </c>
      <c r="K839">
        <v>2</v>
      </c>
      <c r="L839" s="16">
        <v>10.26</v>
      </c>
    </row>
    <row r="840" spans="1:15" hidden="1">
      <c r="A840" s="1" t="s">
        <v>1193</v>
      </c>
      <c r="B840" s="1">
        <v>2021</v>
      </c>
      <c r="C840" s="88">
        <v>44412</v>
      </c>
      <c r="D840" s="1" t="s">
        <v>190</v>
      </c>
      <c r="E840" s="26" t="s">
        <v>1207</v>
      </c>
      <c r="F840">
        <v>1</v>
      </c>
      <c r="G840" t="s">
        <v>917</v>
      </c>
      <c r="H840" t="s">
        <v>34</v>
      </c>
      <c r="I840" s="11">
        <f>(C840-VLOOKUP(G840,Riders!$A$2:$E$7778,4,FALSE))/365</f>
        <v>30.476712328767125</v>
      </c>
      <c r="J840">
        <v>24</v>
      </c>
      <c r="K840">
        <v>3</v>
      </c>
      <c r="L840" s="16">
        <v>10.604999999999999</v>
      </c>
    </row>
    <row r="841" spans="1:15" hidden="1">
      <c r="A841" s="1" t="s">
        <v>1193</v>
      </c>
      <c r="B841" s="1">
        <v>2021</v>
      </c>
      <c r="C841" s="88">
        <v>44412</v>
      </c>
      <c r="D841" s="1" t="s">
        <v>190</v>
      </c>
      <c r="E841" s="26" t="s">
        <v>1207</v>
      </c>
      <c r="F841">
        <v>2</v>
      </c>
      <c r="G841" t="s">
        <v>92</v>
      </c>
      <c r="H841" t="s">
        <v>51</v>
      </c>
      <c r="I841" s="11">
        <f>(C841-VLOOKUP(G841,Riders!$A$2:$E$7778,4,FALSE))/365</f>
        <v>25.706849315068492</v>
      </c>
      <c r="J841">
        <v>12</v>
      </c>
      <c r="K841">
        <v>1</v>
      </c>
      <c r="L841" s="16">
        <v>9.6669999999999998</v>
      </c>
    </row>
    <row r="842" spans="1:15" hidden="1">
      <c r="A842" s="1" t="s">
        <v>1193</v>
      </c>
      <c r="B842" s="1">
        <v>2021</v>
      </c>
      <c r="C842" s="88">
        <v>44412</v>
      </c>
      <c r="D842" s="1" t="s">
        <v>190</v>
      </c>
      <c r="E842" s="26" t="s">
        <v>1207</v>
      </c>
      <c r="F842">
        <v>2</v>
      </c>
      <c r="G842" t="s">
        <v>182</v>
      </c>
      <c r="H842" t="s">
        <v>32</v>
      </c>
      <c r="I842" s="11">
        <f>(C842-VLOOKUP(G842,Riders!$A$2:$E$7778,4,FALSE))/365</f>
        <v>30.106849315068494</v>
      </c>
      <c r="J842">
        <v>19</v>
      </c>
      <c r="K842">
        <v>2</v>
      </c>
      <c r="L842" s="16">
        <v>10.286</v>
      </c>
    </row>
    <row r="843" spans="1:15" hidden="1">
      <c r="A843" s="1" t="s">
        <v>1193</v>
      </c>
      <c r="B843" s="1">
        <v>2021</v>
      </c>
      <c r="C843" s="88">
        <v>44412</v>
      </c>
      <c r="D843" s="1" t="s">
        <v>190</v>
      </c>
      <c r="E843" s="26" t="s">
        <v>1207</v>
      </c>
      <c r="F843">
        <v>2</v>
      </c>
      <c r="G843" t="s">
        <v>201</v>
      </c>
      <c r="H843" t="s">
        <v>45</v>
      </c>
      <c r="I843" s="11">
        <f>(C843-VLOOKUP(G843,Riders!$A$2:$E$7778,4,FALSE))/365</f>
        <v>26.06027397260274</v>
      </c>
      <c r="J843">
        <v>17</v>
      </c>
      <c r="K843">
        <v>3</v>
      </c>
      <c r="L843" s="16">
        <v>10.334999999999999</v>
      </c>
    </row>
    <row r="844" spans="1:1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hidden="1">
      <c r="A845" s="1" t="s">
        <v>1193</v>
      </c>
      <c r="B845" s="1">
        <v>2021</v>
      </c>
      <c r="C845" s="88">
        <v>44412</v>
      </c>
      <c r="D845" s="1" t="s">
        <v>190</v>
      </c>
      <c r="E845" s="26" t="s">
        <v>1207</v>
      </c>
      <c r="F845">
        <v>3</v>
      </c>
      <c r="G845" t="s">
        <v>200</v>
      </c>
      <c r="H845" t="s">
        <v>38</v>
      </c>
      <c r="I845" s="11">
        <f>(C845-VLOOKUP(G845,Riders!$A$2:$E$7778,4,FALSE))/365</f>
        <v>26.764383561643836</v>
      </c>
      <c r="J845">
        <v>18</v>
      </c>
      <c r="K845">
        <v>2</v>
      </c>
      <c r="L845" s="16">
        <v>10.077999999999999</v>
      </c>
    </row>
    <row r="846" spans="1:15" hidden="1">
      <c r="A846" s="1" t="s">
        <v>1193</v>
      </c>
      <c r="B846" s="1">
        <v>2021</v>
      </c>
      <c r="C846" s="88">
        <v>44412</v>
      </c>
      <c r="D846" s="1" t="s">
        <v>190</v>
      </c>
      <c r="E846" s="26" t="s">
        <v>1207</v>
      </c>
      <c r="F846">
        <v>3</v>
      </c>
      <c r="G846" t="s">
        <v>241</v>
      </c>
      <c r="H846" t="s">
        <v>101</v>
      </c>
      <c r="I846" s="11">
        <f>(C846-VLOOKUP(G846,Riders!$A$2:$E$7778,4,FALSE))/365</f>
        <v>28.438356164383563</v>
      </c>
      <c r="J846">
        <v>23</v>
      </c>
      <c r="K846">
        <v>3</v>
      </c>
      <c r="L846" s="16">
        <v>10.201000000000001</v>
      </c>
    </row>
    <row r="847" spans="1:1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hidden="1">
      <c r="A848" s="1" t="s">
        <v>1193</v>
      </c>
      <c r="B848" s="1">
        <v>2021</v>
      </c>
      <c r="C848" s="88">
        <v>44412</v>
      </c>
      <c r="D848" s="1" t="s">
        <v>190</v>
      </c>
      <c r="E848" s="26" t="s">
        <v>1207</v>
      </c>
      <c r="F848">
        <v>4</v>
      </c>
      <c r="G848" t="s">
        <v>95</v>
      </c>
      <c r="H848" t="s">
        <v>26</v>
      </c>
      <c r="I848" s="11">
        <f>(C848-VLOOKUP(G848,Riders!$A$2:$E$7778,4,FALSE))/365</f>
        <v>22.550684931506851</v>
      </c>
      <c r="J848">
        <v>21</v>
      </c>
      <c r="K848">
        <v>2</v>
      </c>
      <c r="L848" s="16">
        <v>10.061999999999999</v>
      </c>
    </row>
    <row r="849" spans="1:12" hidden="1">
      <c r="A849" s="1" t="s">
        <v>1193</v>
      </c>
      <c r="B849" s="1">
        <v>2021</v>
      </c>
      <c r="C849" s="88">
        <v>44412</v>
      </c>
      <c r="D849" s="1" t="s">
        <v>190</v>
      </c>
      <c r="E849" s="26" t="s">
        <v>1207</v>
      </c>
      <c r="F849">
        <v>4</v>
      </c>
      <c r="G849" t="s">
        <v>100</v>
      </c>
      <c r="H849" t="s">
        <v>101</v>
      </c>
      <c r="I849" s="11">
        <f>(C849-VLOOKUP(G849,Riders!$A$2:$E$7778,4,FALSE))/365</f>
        <v>22.315068493150687</v>
      </c>
      <c r="J849">
        <v>22</v>
      </c>
      <c r="K849">
        <v>3</v>
      </c>
      <c r="L849" s="16">
        <v>10.450999999999999</v>
      </c>
    </row>
    <row r="850" spans="1:12" hidden="1">
      <c r="A850" s="1" t="s">
        <v>1193</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hidden="1">
      <c r="A852" s="1" t="s">
        <v>1193</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hidden="1">
      <c r="A854" s="1" t="s">
        <v>1193</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hidden="1">
      <c r="A855" s="1" t="s">
        <v>1193</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hidden="1">
      <c r="A856" s="1" t="s">
        <v>1193</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hidden="1">
      <c r="A857" s="1" t="s">
        <v>1193</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hidden="1">
      <c r="A858" s="1" t="s">
        <v>1193</v>
      </c>
      <c r="B858" s="1">
        <v>2021</v>
      </c>
      <c r="C858" s="88">
        <v>44412</v>
      </c>
      <c r="D858" s="1" t="s">
        <v>190</v>
      </c>
      <c r="E858" s="26" t="s">
        <v>534</v>
      </c>
      <c r="F858">
        <v>5</v>
      </c>
      <c r="G858" t="s">
        <v>196</v>
      </c>
      <c r="H858" t="s">
        <v>1194</v>
      </c>
      <c r="I858" s="11">
        <f>(C858-VLOOKUP(G858,Riders!$A$2:$E$7778,4,FALSE))/365</f>
        <v>35.391780821917806</v>
      </c>
      <c r="J858">
        <v>4</v>
      </c>
      <c r="K858">
        <v>1</v>
      </c>
      <c r="L858" s="16">
        <v>10.127000000000001</v>
      </c>
    </row>
    <row r="859" spans="1:12" hidden="1">
      <c r="A859" s="1" t="s">
        <v>1193</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hidden="1">
      <c r="A860" s="1" t="s">
        <v>1193</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hidden="1">
      <c r="A861" s="1" t="s">
        <v>1193</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hidden="1">
      <c r="A862" s="1" t="s">
        <v>1193</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hidden="1">
      <c r="A863" s="1" t="s">
        <v>1193</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hidden="1">
      <c r="A864" s="1" t="s">
        <v>1193</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hidden="1">
      <c r="A865" s="1" t="s">
        <v>1193</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hidden="1">
      <c r="A866" s="1" t="s">
        <v>1193</v>
      </c>
      <c r="B866" s="1">
        <v>2021</v>
      </c>
      <c r="C866" s="88">
        <v>44412</v>
      </c>
      <c r="D866" s="1" t="s">
        <v>190</v>
      </c>
      <c r="E866" s="26" t="s">
        <v>1208</v>
      </c>
      <c r="F866">
        <v>1</v>
      </c>
      <c r="G866" t="s">
        <v>194</v>
      </c>
      <c r="H866" t="s">
        <v>30</v>
      </c>
      <c r="I866" s="11">
        <f>(C866-VLOOKUP(G866,Riders!$A$2:$E$7778,4,FALSE))/365</f>
        <v>32.394520547945206</v>
      </c>
      <c r="J866">
        <v>9</v>
      </c>
      <c r="K866">
        <v>1</v>
      </c>
      <c r="L866" s="16">
        <v>10.323</v>
      </c>
    </row>
    <row r="867" spans="1:1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hidden="1">
      <c r="A868" s="1" t="s">
        <v>1193</v>
      </c>
      <c r="B868" s="1">
        <v>2021</v>
      </c>
      <c r="C868" s="88">
        <v>44412</v>
      </c>
      <c r="D868" s="1" t="s">
        <v>190</v>
      </c>
      <c r="E868" s="26" t="s">
        <v>1208</v>
      </c>
      <c r="F868">
        <v>2</v>
      </c>
      <c r="G868" t="s">
        <v>98</v>
      </c>
      <c r="H868" t="s">
        <v>26</v>
      </c>
      <c r="I868" s="11">
        <f>(C868-VLOOKUP(G868,Riders!$A$2:$E$7778,4,FALSE))/365</f>
        <v>24.312328767123287</v>
      </c>
      <c r="J868">
        <v>7</v>
      </c>
      <c r="K868">
        <v>1</v>
      </c>
      <c r="L868" s="16">
        <v>9.9</v>
      </c>
    </row>
    <row r="869" spans="1:1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hidden="1">
      <c r="A870" s="1" t="s">
        <v>1193</v>
      </c>
      <c r="B870" s="1">
        <v>2021</v>
      </c>
      <c r="C870" s="88">
        <v>44412</v>
      </c>
      <c r="D870" s="1" t="s">
        <v>190</v>
      </c>
      <c r="E870" s="26" t="s">
        <v>1208</v>
      </c>
      <c r="F870">
        <v>3</v>
      </c>
      <c r="G870" t="s">
        <v>92</v>
      </c>
      <c r="H870" t="s">
        <v>51</v>
      </c>
      <c r="I870" s="11">
        <f>(C870-VLOOKUP(G870,Riders!$A$2:$E$7778,4,FALSE))/365</f>
        <v>25.706849315068492</v>
      </c>
      <c r="J870">
        <v>12</v>
      </c>
      <c r="K870">
        <v>1</v>
      </c>
      <c r="L870" s="16">
        <v>10.317</v>
      </c>
    </row>
    <row r="871" spans="1:15" hidden="1">
      <c r="A871" s="1" t="s">
        <v>1193</v>
      </c>
      <c r="B871" s="1">
        <v>2021</v>
      </c>
      <c r="C871" s="88">
        <v>44412</v>
      </c>
      <c r="D871" s="1" t="s">
        <v>190</v>
      </c>
      <c r="E871" s="26" t="s">
        <v>1208</v>
      </c>
      <c r="F871">
        <v>3</v>
      </c>
      <c r="G871" t="s">
        <v>44</v>
      </c>
      <c r="H871" t="s">
        <v>45</v>
      </c>
      <c r="I871" s="11">
        <f>(C871-VLOOKUP(G871,Riders!$A$2:$E$7778,4,FALSE))/365</f>
        <v>25.465753424657535</v>
      </c>
      <c r="J871">
        <v>16</v>
      </c>
      <c r="K871">
        <v>2</v>
      </c>
      <c r="L871" s="16">
        <v>10.577</v>
      </c>
    </row>
    <row r="872" spans="1:15" hidden="1">
      <c r="A872" s="1" t="s">
        <v>1193</v>
      </c>
      <c r="B872" s="1">
        <v>2021</v>
      </c>
      <c r="C872" s="88">
        <v>44412</v>
      </c>
      <c r="D872" s="1" t="s">
        <v>190</v>
      </c>
      <c r="E872" s="26" t="s">
        <v>1208</v>
      </c>
      <c r="F872">
        <v>4</v>
      </c>
      <c r="G872" t="s">
        <v>195</v>
      </c>
      <c r="H872" t="s">
        <v>51</v>
      </c>
      <c r="I872" s="11">
        <f>(C872-VLOOKUP(G872,Riders!$A$2:$E$7778,4,FALSE))/365</f>
        <v>33.602739726027394</v>
      </c>
      <c r="J872">
        <v>10</v>
      </c>
      <c r="K872">
        <v>1</v>
      </c>
      <c r="L872" s="16">
        <v>10.131</v>
      </c>
    </row>
    <row r="873" spans="1:15" hidden="1">
      <c r="A873" s="1" t="s">
        <v>1193</v>
      </c>
      <c r="B873" s="1">
        <v>2021</v>
      </c>
      <c r="C873" s="88">
        <v>44412</v>
      </c>
      <c r="D873" s="1" t="s">
        <v>190</v>
      </c>
      <c r="E873" s="26" t="s">
        <v>1208</v>
      </c>
      <c r="F873">
        <v>4</v>
      </c>
      <c r="G873" t="s">
        <v>133</v>
      </c>
      <c r="H873" t="s">
        <v>32</v>
      </c>
      <c r="I873" s="11">
        <f>(C873-VLOOKUP(G873,Riders!$A$2:$E$7778,4,FALSE))/365</f>
        <v>21.802739726027397</v>
      </c>
      <c r="J873">
        <v>14</v>
      </c>
      <c r="K873">
        <v>2</v>
      </c>
      <c r="L873" s="16">
        <v>10.234999999999999</v>
      </c>
    </row>
    <row r="874" spans="1:15" hidden="1">
      <c r="A874" s="1" t="s">
        <v>1193</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hidden="1">
      <c r="A875" s="1" t="s">
        <v>1193</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hidden="1">
      <c r="A876" s="1" t="s">
        <v>1193</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hidden="1">
      <c r="A877" s="1" t="s">
        <v>1193</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hidden="1">
      <c r="A878" s="1" t="s">
        <v>1193</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hidden="1">
      <c r="A879" s="1" t="s">
        <v>1193</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hidden="1">
      <c r="A880" s="1" t="s">
        <v>1193</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hidden="1">
      <c r="A881" s="1" t="s">
        <v>1193</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hidden="1">
      <c r="A882" s="1" t="s">
        <v>1193</v>
      </c>
      <c r="B882" s="1">
        <v>2021</v>
      </c>
      <c r="C882" s="88">
        <v>44412</v>
      </c>
      <c r="D882" s="1" t="s">
        <v>190</v>
      </c>
      <c r="E882" s="26" t="s">
        <v>537</v>
      </c>
      <c r="F882">
        <v>5</v>
      </c>
      <c r="G882" t="s">
        <v>196</v>
      </c>
      <c r="H882" t="s">
        <v>1194</v>
      </c>
      <c r="I882" s="11">
        <f>(C882-VLOOKUP(G882,Riders!$A$2:$E$7778,4,FALSE))/365</f>
        <v>35.391780821917806</v>
      </c>
      <c r="J882">
        <v>4</v>
      </c>
      <c r="K882">
        <v>1</v>
      </c>
      <c r="L882" s="16">
        <v>9.8279999999999994</v>
      </c>
    </row>
    <row r="883" spans="1:15" hidden="1">
      <c r="A883" s="1" t="s">
        <v>1193</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hidden="1">
      <c r="A884" s="1" t="s">
        <v>1193</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hidden="1">
      <c r="A885" s="1" t="s">
        <v>1193</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hidden="1">
      <c r="A886" s="1" t="s">
        <v>1193</v>
      </c>
      <c r="B886" s="1">
        <v>2021</v>
      </c>
      <c r="C886" s="88">
        <v>44412</v>
      </c>
      <c r="D886" s="1" t="s">
        <v>190</v>
      </c>
      <c r="E886" s="26" t="s">
        <v>1209</v>
      </c>
      <c r="F886">
        <v>1</v>
      </c>
      <c r="G886" t="s">
        <v>191</v>
      </c>
      <c r="H886" t="s">
        <v>112</v>
      </c>
      <c r="I886" s="11">
        <f>(C886-VLOOKUP(G886,Riders!$A$2:$E$7778,4,FALSE))/365</f>
        <v>33.389041095890413</v>
      </c>
      <c r="J886">
        <v>8</v>
      </c>
      <c r="K886">
        <v>1</v>
      </c>
      <c r="L886" s="16">
        <v>10.066000000000001</v>
      </c>
    </row>
    <row r="887" spans="1:15" hidden="1">
      <c r="A887" s="1" t="s">
        <v>1193</v>
      </c>
      <c r="B887" s="1">
        <v>2021</v>
      </c>
      <c r="C887" s="88">
        <v>44412</v>
      </c>
      <c r="D887" s="1" t="s">
        <v>190</v>
      </c>
      <c r="E887" s="26" t="s">
        <v>1209</v>
      </c>
      <c r="F887">
        <v>1</v>
      </c>
      <c r="G887" t="s">
        <v>195</v>
      </c>
      <c r="H887" t="s">
        <v>51</v>
      </c>
      <c r="I887" s="11">
        <f>(C887-VLOOKUP(G887,Riders!$A$2:$E$7778,4,FALSE))/365</f>
        <v>33.602739726027394</v>
      </c>
      <c r="J887">
        <v>10</v>
      </c>
      <c r="K887">
        <v>2</v>
      </c>
      <c r="L887" s="16">
        <v>10.108000000000001</v>
      </c>
    </row>
    <row r="888" spans="1:15" hidden="1">
      <c r="A888" s="1" t="s">
        <v>1193</v>
      </c>
      <c r="B888" s="1">
        <v>2021</v>
      </c>
      <c r="C888" s="88">
        <v>44412</v>
      </c>
      <c r="D888" s="1" t="s">
        <v>190</v>
      </c>
      <c r="E888" s="26" t="s">
        <v>1209</v>
      </c>
      <c r="F888">
        <v>1</v>
      </c>
      <c r="G888" t="s">
        <v>194</v>
      </c>
      <c r="H888" t="s">
        <v>30</v>
      </c>
      <c r="I888" s="11">
        <f>(C888-VLOOKUP(G888,Riders!$A$2:$E$7778,4,FALSE))/365</f>
        <v>32.394520547945206</v>
      </c>
      <c r="J888">
        <v>9</v>
      </c>
      <c r="K888">
        <v>3</v>
      </c>
      <c r="L888" s="16">
        <v>10.391</v>
      </c>
    </row>
    <row r="889" spans="1:15" hidden="1">
      <c r="A889" s="1" t="s">
        <v>1193</v>
      </c>
      <c r="B889" s="1">
        <v>2021</v>
      </c>
      <c r="C889" s="88">
        <v>44412</v>
      </c>
      <c r="D889" s="1" t="s">
        <v>190</v>
      </c>
      <c r="E889" s="26" t="s">
        <v>1209</v>
      </c>
      <c r="F889">
        <v>2</v>
      </c>
      <c r="G889" t="s">
        <v>98</v>
      </c>
      <c r="H889" t="s">
        <v>26</v>
      </c>
      <c r="I889" s="11">
        <f>(C889-VLOOKUP(G889,Riders!$A$2:$E$7778,4,FALSE))/365</f>
        <v>24.312328767123287</v>
      </c>
      <c r="J889">
        <v>7</v>
      </c>
      <c r="K889">
        <v>1</v>
      </c>
      <c r="L889" s="16">
        <v>10.169</v>
      </c>
    </row>
    <row r="890" spans="1:15" hidden="1">
      <c r="A890" s="1" t="s">
        <v>1193</v>
      </c>
      <c r="B890" s="1">
        <v>2021</v>
      </c>
      <c r="C890" s="88">
        <v>44412</v>
      </c>
      <c r="D890" s="1" t="s">
        <v>190</v>
      </c>
      <c r="E890" s="26" t="s">
        <v>1209</v>
      </c>
      <c r="F890">
        <v>2</v>
      </c>
      <c r="G890" t="s">
        <v>128</v>
      </c>
      <c r="H890" t="s">
        <v>34</v>
      </c>
      <c r="I890" s="11">
        <f>(C890-VLOOKUP(G890,Riders!$A$2:$E$7778,4,FALSE))/365</f>
        <v>30.073972602739726</v>
      </c>
      <c r="J890">
        <v>11</v>
      </c>
      <c r="K890">
        <v>2</v>
      </c>
      <c r="L890" s="16">
        <v>10.270000000000001</v>
      </c>
    </row>
    <row r="891" spans="1:15" hidden="1">
      <c r="A891" s="1" t="s">
        <v>1193</v>
      </c>
      <c r="B891" s="1">
        <v>2021</v>
      </c>
      <c r="C891" s="88">
        <v>44412</v>
      </c>
      <c r="D891" s="1" t="s">
        <v>190</v>
      </c>
      <c r="E891" s="26" t="s">
        <v>1209</v>
      </c>
      <c r="F891">
        <v>2</v>
      </c>
      <c r="G891" t="s">
        <v>92</v>
      </c>
      <c r="H891" t="s">
        <v>51</v>
      </c>
      <c r="I891" s="11">
        <f>(C891-VLOOKUP(G891,Riders!$A$2:$E$7778,4,FALSE))/365</f>
        <v>25.706849315068492</v>
      </c>
      <c r="J891">
        <v>12</v>
      </c>
      <c r="K891">
        <v>3</v>
      </c>
      <c r="L891" s="16">
        <v>10.302</v>
      </c>
    </row>
    <row r="892" spans="1:15" hidden="1">
      <c r="A892" s="1" t="s">
        <v>1193</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hidden="1">
      <c r="A893" s="1" t="s">
        <v>1193</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hidden="1">
      <c r="A894" s="1" t="s">
        <v>1193</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hidden="1">
      <c r="A895" s="1" t="s">
        <v>1193</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hidden="1">
      <c r="A896" s="1" t="s">
        <v>1193</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hidden="1">
      <c r="A897" s="1" t="s">
        <v>1193</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hidden="1">
      <c r="A898" s="1" t="s">
        <v>1193</v>
      </c>
      <c r="B898" s="1">
        <v>2021</v>
      </c>
      <c r="C898" s="88">
        <v>44412</v>
      </c>
      <c r="D898" s="1" t="s">
        <v>190</v>
      </c>
      <c r="E898" s="26" t="s">
        <v>538</v>
      </c>
      <c r="F898">
        <v>4</v>
      </c>
      <c r="G898" t="s">
        <v>196</v>
      </c>
      <c r="H898" t="s">
        <v>1194</v>
      </c>
      <c r="I898" s="11">
        <f>(C898-VLOOKUP(G898,Riders!$A$2:$E$7778,4,FALSE))/365</f>
        <v>35.391780821917806</v>
      </c>
      <c r="J898">
        <v>4</v>
      </c>
      <c r="K898">
        <v>2</v>
      </c>
      <c r="L898" s="16">
        <v>9.9429999999999996</v>
      </c>
      <c r="N898">
        <v>1</v>
      </c>
      <c r="O898">
        <v>9.8239999999999998</v>
      </c>
      <c r="Q898">
        <v>1</v>
      </c>
      <c r="R898">
        <v>10.381</v>
      </c>
    </row>
    <row r="899" spans="1:18" hidden="1">
      <c r="A899" s="1" t="s">
        <v>1193</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hidden="1">
      <c r="A900" s="1" t="s">
        <v>1193</v>
      </c>
      <c r="B900" s="1">
        <v>2021</v>
      </c>
      <c r="C900" s="88">
        <v>44412</v>
      </c>
      <c r="D900" s="1" t="s">
        <v>190</v>
      </c>
      <c r="E900" s="26" t="s">
        <v>1210</v>
      </c>
      <c r="F900">
        <v>1</v>
      </c>
      <c r="G900" t="s">
        <v>193</v>
      </c>
      <c r="H900" t="s">
        <v>28</v>
      </c>
      <c r="I900" s="11">
        <f>(C900-VLOOKUP(G900,Riders!$A$2:$E$7778,4,FALSE))/365</f>
        <v>34.131506849315066</v>
      </c>
      <c r="J900">
        <v>5</v>
      </c>
      <c r="K900">
        <v>1</v>
      </c>
      <c r="L900" s="16">
        <v>9.8789999999999996</v>
      </c>
    </row>
    <row r="901" spans="1:18" hidden="1">
      <c r="A901" s="1" t="s">
        <v>1193</v>
      </c>
      <c r="B901" s="1">
        <v>2021</v>
      </c>
      <c r="C901" s="88">
        <v>44412</v>
      </c>
      <c r="D901" s="1" t="s">
        <v>190</v>
      </c>
      <c r="E901" s="26" t="s">
        <v>1210</v>
      </c>
      <c r="F901">
        <v>1</v>
      </c>
      <c r="G901" t="s">
        <v>127</v>
      </c>
      <c r="H901" t="s">
        <v>103</v>
      </c>
      <c r="I901" s="11">
        <f>(C901-VLOOKUP(G901,Riders!$A$2:$E$7778,4,FALSE))/365</f>
        <v>22.87945205479452</v>
      </c>
      <c r="J901">
        <v>6</v>
      </c>
      <c r="K901">
        <v>2</v>
      </c>
      <c r="L901" s="16">
        <v>10.030999999999999</v>
      </c>
    </row>
    <row r="902" spans="1:18" hidden="1">
      <c r="A902" s="1" t="s">
        <v>1193</v>
      </c>
      <c r="B902" s="1">
        <v>2021</v>
      </c>
      <c r="C902" s="88">
        <v>44412</v>
      </c>
      <c r="D902" s="1" t="s">
        <v>190</v>
      </c>
      <c r="E902" s="26" t="s">
        <v>1210</v>
      </c>
      <c r="F902">
        <v>1</v>
      </c>
      <c r="G902" t="s">
        <v>98</v>
      </c>
      <c r="H902" t="s">
        <v>26</v>
      </c>
      <c r="I902" s="11">
        <f>(C902-VLOOKUP(G902,Riders!$A$2:$E$7778,4,FALSE))/365</f>
        <v>24.312328767123287</v>
      </c>
      <c r="J902">
        <v>7</v>
      </c>
      <c r="K902">
        <v>3</v>
      </c>
      <c r="L902" s="16">
        <v>10.674999999999999</v>
      </c>
    </row>
    <row r="903" spans="1:18" hidden="1">
      <c r="A903" s="1" t="s">
        <v>1193</v>
      </c>
      <c r="B903" s="1">
        <v>2021</v>
      </c>
      <c r="C903" s="88">
        <v>44412</v>
      </c>
      <c r="D903" s="1" t="s">
        <v>190</v>
      </c>
      <c r="E903" s="26" t="s">
        <v>1210</v>
      </c>
      <c r="F903">
        <v>1</v>
      </c>
      <c r="G903" t="s">
        <v>191</v>
      </c>
      <c r="H903" t="s">
        <v>112</v>
      </c>
      <c r="I903" s="11">
        <f>(C903-VLOOKUP(G903,Riders!$A$2:$E$7778,4,FALSE))/365</f>
        <v>33.389041095890413</v>
      </c>
      <c r="J903">
        <v>8</v>
      </c>
      <c r="K903">
        <v>4</v>
      </c>
      <c r="L903" s="16">
        <v>11.553999999999998</v>
      </c>
    </row>
    <row r="904" spans="1:18" hidden="1">
      <c r="A904" s="1" t="s">
        <v>1193</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hidden="1">
      <c r="A905" s="1" t="s">
        <v>1193</v>
      </c>
      <c r="B905" s="1">
        <v>2021</v>
      </c>
      <c r="C905" s="88">
        <v>44412</v>
      </c>
      <c r="D905" s="1" t="s">
        <v>190</v>
      </c>
      <c r="E905" s="26" t="s">
        <v>539</v>
      </c>
      <c r="F905">
        <v>1</v>
      </c>
      <c r="G905" t="s">
        <v>196</v>
      </c>
      <c r="H905" t="s">
        <v>1194</v>
      </c>
      <c r="I905" s="11">
        <f>(C905-VLOOKUP(G905,Riders!$A$2:$E$7778,4,FALSE))/365</f>
        <v>35.391780821917806</v>
      </c>
      <c r="J905">
        <v>4</v>
      </c>
      <c r="K905">
        <v>2</v>
      </c>
      <c r="L905" s="16">
        <v>9.7989999999999995</v>
      </c>
      <c r="N905">
        <v>2</v>
      </c>
      <c r="O905">
        <v>9.7959999999999994</v>
      </c>
    </row>
    <row r="906" spans="1:18" hidden="1">
      <c r="A906" s="1" t="s">
        <v>1193</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hidden="1">
      <c r="A907" s="1" t="s">
        <v>1193</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hidden="1">
      <c r="A908" s="1" t="s">
        <v>1193</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hidden="1">
      <c r="A909" s="1" t="s">
        <v>1193</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hidden="1">
      <c r="A910" s="1" t="s">
        <v>1193</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hidden="1">
      <c r="A911" s="1" t="s">
        <v>1193</v>
      </c>
      <c r="B911" s="1">
        <v>2021</v>
      </c>
      <c r="C911" s="88">
        <v>44412</v>
      </c>
      <c r="D911" s="1" t="s">
        <v>190</v>
      </c>
      <c r="E911" s="26" t="s">
        <v>63</v>
      </c>
      <c r="F911" t="s">
        <v>541</v>
      </c>
      <c r="G911" t="s">
        <v>196</v>
      </c>
      <c r="H911" t="s">
        <v>1194</v>
      </c>
      <c r="I911" s="11">
        <f>(C911-VLOOKUP(G911,Riders!$A$2:$E$7778,4,FALSE))/365</f>
        <v>35.391780821917806</v>
      </c>
      <c r="J911">
        <v>4</v>
      </c>
      <c r="K911">
        <v>2</v>
      </c>
      <c r="L911" s="16">
        <v>10.272</v>
      </c>
      <c r="N911">
        <v>2</v>
      </c>
      <c r="O911">
        <v>9.9580000000000002</v>
      </c>
    </row>
    <row r="912" spans="1:18" hidden="1">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hidden="1">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hidden="1">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hidden="1">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hidden="1">
      <c r="A917" s="1" t="s">
        <v>138</v>
      </c>
      <c r="B917" s="1">
        <v>2021</v>
      </c>
      <c r="C917" s="2">
        <v>44451</v>
      </c>
      <c r="D917" s="1" t="s">
        <v>65</v>
      </c>
      <c r="E917" s="23" t="s">
        <v>534</v>
      </c>
      <c r="F917">
        <v>3</v>
      </c>
      <c r="G917" t="s">
        <v>860</v>
      </c>
      <c r="H917" t="s">
        <v>861</v>
      </c>
      <c r="I917" s="11">
        <f>(C917-VLOOKUP(G917,Riders!$A$2:$E$7778,4,FALSE))/365</f>
        <v>20.893150684931506</v>
      </c>
      <c r="J917">
        <v>20</v>
      </c>
      <c r="K917">
        <v>2</v>
      </c>
      <c r="L917" s="16">
        <v>10.722999999999999</v>
      </c>
    </row>
    <row r="918" spans="1:12">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hidden="1">
      <c r="A919" s="1" t="s">
        <v>138</v>
      </c>
      <c r="B919" s="1">
        <v>2021</v>
      </c>
      <c r="C919" s="2">
        <v>44451</v>
      </c>
      <c r="D919" s="1" t="s">
        <v>65</v>
      </c>
      <c r="E919" s="23" t="s">
        <v>534</v>
      </c>
      <c r="F919">
        <v>4</v>
      </c>
      <c r="G919" t="s">
        <v>830</v>
      </c>
      <c r="H919" t="s">
        <v>206</v>
      </c>
      <c r="I919" s="11">
        <f>(C919-VLOOKUP(G919,Riders!$A$2:$E$7778,4,FALSE))/365</f>
        <v>19.326027397260273</v>
      </c>
      <c r="J919">
        <v>19</v>
      </c>
      <c r="K919">
        <v>2</v>
      </c>
      <c r="L919" s="16">
        <v>10.997</v>
      </c>
    </row>
    <row r="920" spans="1:12" hidden="1">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hidden="1">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hidden="1">
      <c r="A922" s="1" t="s">
        <v>138</v>
      </c>
      <c r="B922" s="1">
        <v>2021</v>
      </c>
      <c r="C922" s="2">
        <v>44451</v>
      </c>
      <c r="D922" s="1" t="s">
        <v>65</v>
      </c>
      <c r="E922" s="23" t="s">
        <v>534</v>
      </c>
      <c r="F922">
        <v>6</v>
      </c>
      <c r="G922" t="s">
        <v>859</v>
      </c>
      <c r="H922" t="s">
        <v>51</v>
      </c>
      <c r="I922" s="11">
        <f>(C922-VLOOKUP(G922,Riders!$A$2:$E$7778,4,FALSE))/365</f>
        <v>21.394520547945206</v>
      </c>
      <c r="J922">
        <v>16</v>
      </c>
      <c r="K922">
        <v>1</v>
      </c>
      <c r="L922" s="16">
        <v>10.752000000000001</v>
      </c>
    </row>
    <row r="923" spans="1:12" hidden="1">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hidden="1">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hidden="1">
      <c r="A925" s="1" t="s">
        <v>138</v>
      </c>
      <c r="B925" s="1">
        <v>2021</v>
      </c>
      <c r="C925" s="2">
        <v>44451</v>
      </c>
      <c r="D925" s="1" t="s">
        <v>65</v>
      </c>
      <c r="E925" s="23" t="s">
        <v>537</v>
      </c>
      <c r="F925">
        <v>1</v>
      </c>
      <c r="G925" t="s">
        <v>859</v>
      </c>
      <c r="H925" t="s">
        <v>51</v>
      </c>
      <c r="I925" s="11">
        <f>(C925-VLOOKUP(G925,Riders!$A$2:$E$7778,4,FALSE))/365</f>
        <v>21.394520547945206</v>
      </c>
      <c r="J925">
        <v>16</v>
      </c>
      <c r="K925">
        <v>2</v>
      </c>
      <c r="L925" s="16">
        <v>10.747999999999999</v>
      </c>
    </row>
    <row r="926" spans="1:12" hidden="1">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hidden="1">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hidden="1">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hidden="1">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hidden="1">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hidden="1">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hidden="1">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hidden="1">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hidden="1">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hidden="1">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hidden="1">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hidden="1">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hidden="1">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hidden="1">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hidden="1">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hidden="1">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hidden="1">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hidden="1">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hidden="1">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hidden="1">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hidden="1">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hidden="1">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hidden="1">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hidden="1">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hidden="1">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hidden="1">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hidden="1">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hidden="1">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hidden="1">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hidden="1">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hidden="1">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hidden="1">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hidden="1">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hidden="1">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hidden="1">
      <c r="A963" s="4" t="s">
        <v>181</v>
      </c>
      <c r="B963" s="4">
        <v>2021</v>
      </c>
      <c r="C963" s="5">
        <v>44492</v>
      </c>
      <c r="D963" s="4" t="s">
        <v>19</v>
      </c>
      <c r="E963" s="23" t="s">
        <v>534</v>
      </c>
      <c r="F963">
        <v>4</v>
      </c>
      <c r="G963" t="s">
        <v>704</v>
      </c>
      <c r="H963" t="s">
        <v>43</v>
      </c>
      <c r="I963" s="11">
        <f>(C963-VLOOKUP(G963,Riders!$A$2:$E$7778,4,FALSE))/365</f>
        <v>23.835616438356166</v>
      </c>
      <c r="J963">
        <v>25</v>
      </c>
      <c r="K963">
        <v>2</v>
      </c>
      <c r="L963" s="16">
        <v>10.451000000000001</v>
      </c>
    </row>
    <row r="964" spans="1:12" hidden="1">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hidden="1">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hidden="1">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hidden="1">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hidden="1">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hidden="1">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hidden="1">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hidden="1">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hidden="1">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hidden="1">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hidden="1">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hidden="1">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hidden="1">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hidden="1">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hidden="1">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hidden="1">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hidden="1">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hidden="1">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hidden="1">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hidden="1">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hidden="1">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hidden="1">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hidden="1">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hidden="1">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hidden="1">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hidden="1">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hidden="1">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hidden="1">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hidden="1">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hidden="1">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hidden="1">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hidden="1">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hidden="1">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hidden="1">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hidden="1">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c r="A1007" s="1" t="s">
        <v>1193</v>
      </c>
      <c r="B1007" s="1">
        <v>2021</v>
      </c>
      <c r="C1007" s="88">
        <v>44412</v>
      </c>
      <c r="D1007" s="1" t="s">
        <v>190</v>
      </c>
      <c r="E1007" s="26" t="s">
        <v>1195</v>
      </c>
      <c r="F1007">
        <v>6</v>
      </c>
      <c r="G1007" t="s">
        <v>107</v>
      </c>
      <c r="H1007" t="s">
        <v>108</v>
      </c>
      <c r="I1007" s="11">
        <f>(C1007-VLOOKUP(G1007,Riders!$A$2:$E$7778,4,FALSE))/365</f>
        <v>27.81095890410959</v>
      </c>
      <c r="J1007">
        <v>13</v>
      </c>
      <c r="K1007">
        <v>2</v>
      </c>
      <c r="L1007" s="16">
        <v>9.9240000000000013</v>
      </c>
    </row>
    <row r="1008" spans="1:18" hidden="1">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hidden="1">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hidden="1">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c r="A1011" s="1" t="s">
        <v>1193</v>
      </c>
      <c r="B1011" s="1">
        <v>2021</v>
      </c>
      <c r="C1011" s="88">
        <v>44412</v>
      </c>
      <c r="D1011" s="1" t="s">
        <v>190</v>
      </c>
      <c r="E1011" s="26" t="s">
        <v>1207</v>
      </c>
      <c r="F1011">
        <v>3</v>
      </c>
      <c r="G1011" t="s">
        <v>107</v>
      </c>
      <c r="H1011" t="s">
        <v>108</v>
      </c>
      <c r="I1011" s="11">
        <f>(C1011-VLOOKUP(G1011,Riders!$A$2:$E$7778,4,FALSE))/365</f>
        <v>27.81095890410959</v>
      </c>
      <c r="J1011">
        <v>13</v>
      </c>
      <c r="K1011">
        <v>1</v>
      </c>
      <c r="L1011" s="16">
        <v>10.016</v>
      </c>
    </row>
    <row r="1012" spans="1:16" hidden="1">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c r="A1013" s="1" t="s">
        <v>1193</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hidden="1">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hidden="1">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c r="A1016" s="1" t="s">
        <v>1193</v>
      </c>
      <c r="B1016" s="1">
        <v>2021</v>
      </c>
      <c r="C1016" s="88">
        <v>44412</v>
      </c>
      <c r="D1016" s="1" t="s">
        <v>190</v>
      </c>
      <c r="E1016" s="26" t="s">
        <v>1208</v>
      </c>
      <c r="F1016">
        <v>2</v>
      </c>
      <c r="G1016" t="s">
        <v>107</v>
      </c>
      <c r="H1016" t="s">
        <v>108</v>
      </c>
      <c r="I1016" s="11">
        <f>(C1016-VLOOKUP(G1016,Riders!$A$2:$E$7778,4,FALSE))/365</f>
        <v>27.81095890410959</v>
      </c>
      <c r="J1016">
        <v>13</v>
      </c>
      <c r="K1016">
        <v>2</v>
      </c>
      <c r="L1016" s="16">
        <v>9.9850000000000012</v>
      </c>
    </row>
    <row r="1017" spans="1:16" hidden="1">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hidden="1">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hidden="1">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hidden="1">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hidden="1">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hidden="1">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hidden="1">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hidden="1">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hidden="1">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hidden="1">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hidden="1">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hidden="1">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hidden="1">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hidden="1">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hidden="1">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hidden="1">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hidden="1">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hidden="1">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hidden="1">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hidden="1">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hidden="1">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hidden="1">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hidden="1">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hidden="1">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hidden="1">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hidden="1">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hidden="1">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hidden="1">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hidden="1">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hidden="1">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hidden="1">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hidden="1">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hidden="1">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hidden="1">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hidden="1">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hidden="1">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hidden="1">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hidden="1">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hidden="1">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hidden="1">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hidden="1">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hidden="1">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hidden="1">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hidden="1">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hidden="1">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750</v>
      </c>
      <c r="P1063" s="95"/>
    </row>
    <row r="1064" spans="1:19" hidden="1">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hidden="1">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hidden="1">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hidden="1">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750</v>
      </c>
      <c r="O1067" t="s">
        <v>750</v>
      </c>
    </row>
    <row r="1068" spans="1:19" hidden="1">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hidden="1">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hidden="1">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hidden="1">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hidden="1">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hidden="1">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hidden="1">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hidden="1">
      <c r="A1075" s="4" t="s">
        <v>161</v>
      </c>
      <c r="B1075" s="4">
        <v>2022</v>
      </c>
      <c r="C1075" s="88">
        <v>44696</v>
      </c>
      <c r="D1075" s="4" t="s">
        <v>65</v>
      </c>
      <c r="E1075" s="93" t="s">
        <v>534</v>
      </c>
      <c r="F1075" s="93">
        <v>4</v>
      </c>
      <c r="G1075" t="s">
        <v>739</v>
      </c>
      <c r="H1075" t="s">
        <v>41</v>
      </c>
      <c r="I1075" s="11">
        <f>(C1075-VLOOKUP(G1075,Riders!$A$2:$E$7778,4,FALSE))/365</f>
        <v>28.80821917808219</v>
      </c>
      <c r="J1075">
        <v>25</v>
      </c>
      <c r="K1075">
        <v>2</v>
      </c>
      <c r="L1075" s="16">
        <v>10.456</v>
      </c>
      <c r="M1075" s="95">
        <f t="shared" si="4"/>
        <v>68.859984697781186</v>
      </c>
      <c r="P1075" s="95"/>
    </row>
    <row r="1076" spans="1:16" hidden="1">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hidden="1">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hidden="1">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hidden="1">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hidden="1">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hidden="1">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hidden="1">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hidden="1">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hidden="1">
      <c r="A1084" s="4" t="s">
        <v>161</v>
      </c>
      <c r="B1084" s="4">
        <v>2022</v>
      </c>
      <c r="C1084" s="88">
        <v>44696</v>
      </c>
      <c r="D1084" s="4" t="s">
        <v>65</v>
      </c>
      <c r="E1084" s="93" t="s">
        <v>534</v>
      </c>
      <c r="F1084" s="93">
        <v>9</v>
      </c>
      <c r="G1084" t="s">
        <v>672</v>
      </c>
      <c r="H1084" t="s">
        <v>38</v>
      </c>
      <c r="I1084" s="11">
        <f>(C1084-VLOOKUP(G1084,Riders!$A$2:$E$7778,4,FALSE))/365</f>
        <v>24.18082191780822</v>
      </c>
      <c r="J1084">
        <v>13</v>
      </c>
      <c r="K1084">
        <v>1</v>
      </c>
      <c r="L1084" s="16">
        <v>10.14</v>
      </c>
      <c r="M1084" s="95">
        <f t="shared" si="4"/>
        <v>71.005917159763314</v>
      </c>
      <c r="P1084" s="95"/>
    </row>
    <row r="1085" spans="1:16" hidden="1">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hidden="1">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hidden="1">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hidden="1">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hidden="1">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hidden="1">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hidden="1">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hidden="1">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hidden="1">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hidden="1">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hidden="1">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hidden="1">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hidden="1">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hidden="1">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hidden="1">
      <c r="A1099" s="4" t="s">
        <v>161</v>
      </c>
      <c r="B1099" s="4">
        <v>2022</v>
      </c>
      <c r="C1099" s="88">
        <v>44696</v>
      </c>
      <c r="D1099" s="4" t="s">
        <v>65</v>
      </c>
      <c r="E1099" s="93" t="s">
        <v>537</v>
      </c>
      <c r="F1099" s="93">
        <v>4</v>
      </c>
      <c r="G1099" t="s">
        <v>672</v>
      </c>
      <c r="H1099" t="s">
        <v>38</v>
      </c>
      <c r="I1099" s="11">
        <f>(C1099-VLOOKUP(G1099,Riders!$A$2:$E$7778,4,FALSE))/365</f>
        <v>24.18082191780822</v>
      </c>
      <c r="J1099">
        <v>13</v>
      </c>
      <c r="K1099">
        <v>2</v>
      </c>
      <c r="L1099" s="16">
        <v>10.215</v>
      </c>
      <c r="M1099" s="95">
        <f t="shared" si="4"/>
        <v>70.484581497797365</v>
      </c>
      <c r="P1099" s="95"/>
    </row>
    <row r="1100" spans="1:16" hidden="1">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hidden="1">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hidden="1">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hidden="1">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hidden="1">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hidden="1">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hidden="1">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hidden="1">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hidden="1">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hidden="1">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29">
        <v>11.482999999999999</v>
      </c>
      <c r="M1109" s="95">
        <f t="shared" si="5"/>
        <v>62.701384655577819</v>
      </c>
      <c r="N1109">
        <v>2</v>
      </c>
      <c r="O1109">
        <v>10.209000000000001</v>
      </c>
      <c r="P1109" s="95">
        <f t="shared" si="6"/>
        <v>70.52600646488392</v>
      </c>
    </row>
    <row r="1110" spans="1:19" hidden="1">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29">
        <v>10.046000000000001</v>
      </c>
      <c r="M1110" s="95">
        <f t="shared" si="5"/>
        <v>71.670316543898068</v>
      </c>
      <c r="N1110">
        <v>1</v>
      </c>
      <c r="O1110">
        <v>9.9190000000000005</v>
      </c>
      <c r="P1110" s="95">
        <f t="shared" si="6"/>
        <v>72.587962496219376</v>
      </c>
      <c r="Q1110">
        <v>1</v>
      </c>
      <c r="R1110">
        <v>10.135</v>
      </c>
      <c r="S1110" s="95">
        <f>3.6*200/(R1110)</f>
        <v>71.040947212629504</v>
      </c>
    </row>
    <row r="1111" spans="1:19" hidden="1">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29">
        <v>9.9830000000000005</v>
      </c>
      <c r="M1111" s="95">
        <f t="shared" si="5"/>
        <v>72.122608434338375</v>
      </c>
      <c r="N1111">
        <v>2</v>
      </c>
      <c r="O1111">
        <v>9.9380000000000006</v>
      </c>
      <c r="P1111" s="95">
        <f t="shared" si="6"/>
        <v>72.449184946669348</v>
      </c>
      <c r="Q1111">
        <v>2</v>
      </c>
      <c r="R1111">
        <v>11.436</v>
      </c>
      <c r="S1111" s="95">
        <f>3.6*200/(R1111)</f>
        <v>62.959076600209862</v>
      </c>
    </row>
    <row r="1112" spans="1:19" hidden="1">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29">
        <v>10.095000000000001</v>
      </c>
      <c r="M1112" s="95">
        <f t="shared" si="5"/>
        <v>71.322436849925708</v>
      </c>
      <c r="N1112">
        <v>1</v>
      </c>
      <c r="O1112">
        <v>10.26</v>
      </c>
      <c r="P1112" s="95">
        <f t="shared" si="6"/>
        <v>70.175438596491233</v>
      </c>
      <c r="S1112" s="95"/>
    </row>
    <row r="1113" spans="1:19" hidden="1">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29">
        <v>10.217000000000001</v>
      </c>
      <c r="M1113" s="95">
        <f t="shared" si="5"/>
        <v>70.470783987471862</v>
      </c>
      <c r="N1113">
        <v>2</v>
      </c>
      <c r="O1113">
        <v>10.315999999999999</v>
      </c>
      <c r="P1113" s="95">
        <f t="shared" si="6"/>
        <v>69.794493989918578</v>
      </c>
      <c r="S1113" s="95"/>
    </row>
    <row r="1114" spans="1:19" hidden="1">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29">
        <v>10.257</v>
      </c>
      <c r="M1114" s="95">
        <f t="shared" si="5"/>
        <v>70.195963732085403</v>
      </c>
      <c r="N1114">
        <v>1</v>
      </c>
      <c r="O1114">
        <v>10.284000000000001</v>
      </c>
      <c r="P1114" s="95">
        <f t="shared" si="6"/>
        <v>70.01166861143524</v>
      </c>
      <c r="S1114" s="95"/>
    </row>
    <row r="1115" spans="1:19" hidden="1">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29">
        <v>10.283999999999999</v>
      </c>
      <c r="M1115" s="95">
        <f t="shared" si="5"/>
        <v>70.01166861143524</v>
      </c>
      <c r="N1115">
        <v>2</v>
      </c>
      <c r="O1115">
        <v>10.433</v>
      </c>
      <c r="P1115" s="95">
        <f t="shared" si="6"/>
        <v>69.011789514041979</v>
      </c>
      <c r="S1115" s="95"/>
    </row>
    <row r="1116" spans="1:19" hidden="1">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29">
        <v>9.8689999999999998</v>
      </c>
      <c r="M1116" s="95">
        <f t="shared" si="5"/>
        <v>72.955719931097377</v>
      </c>
      <c r="N1116">
        <v>1</v>
      </c>
      <c r="O1116">
        <v>9.83</v>
      </c>
      <c r="P1116" s="95">
        <f t="shared" si="6"/>
        <v>73.24516785350967</v>
      </c>
      <c r="S1116" s="95"/>
    </row>
    <row r="1117" spans="1:19" hidden="1">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29">
        <v>10.154999999999999</v>
      </c>
      <c r="M1117" s="95">
        <f t="shared" si="5"/>
        <v>70.901033973412112</v>
      </c>
      <c r="N1117">
        <v>2</v>
      </c>
      <c r="O1117">
        <v>10.01</v>
      </c>
      <c r="P1117" s="95">
        <f t="shared" si="6"/>
        <v>71.92807192807193</v>
      </c>
      <c r="S1117" s="95"/>
    </row>
    <row r="1118" spans="1:19" hidden="1">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29">
        <v>10.214</v>
      </c>
      <c r="M1118" s="95">
        <f t="shared" si="5"/>
        <v>70.491482279224584</v>
      </c>
      <c r="N1118">
        <v>1</v>
      </c>
      <c r="O1118">
        <v>10.183999999999999</v>
      </c>
      <c r="P1118" s="95">
        <f t="shared" si="6"/>
        <v>70.699135899450127</v>
      </c>
      <c r="Q1118">
        <v>1</v>
      </c>
      <c r="R1118">
        <v>10.331</v>
      </c>
      <c r="S1118" s="95">
        <f>3.6*200/(R1118)</f>
        <v>69.693156519214014</v>
      </c>
    </row>
    <row r="1119" spans="1:19" hidden="1">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29">
        <v>10.122</v>
      </c>
      <c r="M1119" s="95">
        <f t="shared" si="5"/>
        <v>71.132187314759932</v>
      </c>
      <c r="N1119">
        <v>2</v>
      </c>
      <c r="O1119">
        <v>10.199</v>
      </c>
      <c r="P1119" s="95">
        <f t="shared" si="6"/>
        <v>70.595156387881161</v>
      </c>
      <c r="Q1119">
        <v>2</v>
      </c>
      <c r="R1119">
        <v>10.695</v>
      </c>
      <c r="S1119" s="95">
        <f>3.6*200/(R1119)</f>
        <v>67.321178120617105</v>
      </c>
    </row>
    <row r="1120" spans="1:19" hidden="1">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29">
        <v>9.9559999999999995</v>
      </c>
      <c r="M1120" s="95">
        <f t="shared" si="5"/>
        <v>72.318200080353563</v>
      </c>
      <c r="N1120">
        <v>1</v>
      </c>
      <c r="O1120">
        <v>9.9450000000000003</v>
      </c>
      <c r="P1120" s="95">
        <f t="shared" si="6"/>
        <v>72.398190045248867</v>
      </c>
      <c r="S1120" s="95"/>
    </row>
    <row r="1121" spans="1:19" hidden="1">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hidden="1">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hidden="1">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hidden="1">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hidden="1">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hidden="1">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hidden="1">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hidden="1">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hidden="1">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hidden="1">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hidden="1">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hidden="1">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hidden="1">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hidden="1">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hidden="1">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hidden="1">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hidden="1">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hidden="1">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hidden="1">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hidden="1">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hidden="1">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hidden="1">
      <c r="A1142" s="1" t="s">
        <v>138</v>
      </c>
      <c r="B1142" s="1">
        <v>2022</v>
      </c>
      <c r="C1142" s="2">
        <v>44752</v>
      </c>
      <c r="D1142" s="1" t="s">
        <v>65</v>
      </c>
      <c r="E1142" s="42" t="s">
        <v>534</v>
      </c>
      <c r="F1142" s="42">
        <v>10</v>
      </c>
      <c r="G1142" s="42" t="s">
        <v>48</v>
      </c>
      <c r="H1142" s="42" t="s">
        <v>720</v>
      </c>
      <c r="I1142" s="11">
        <f>(C1142-VLOOKUP(G1142,Riders!$A$2:$E$7778,4,FALSE))/365</f>
        <v>21.624657534246577</v>
      </c>
      <c r="J1142" s="42">
        <v>12</v>
      </c>
      <c r="K1142">
        <v>1</v>
      </c>
      <c r="L1142" s="16">
        <v>10.409000000000001</v>
      </c>
      <c r="M1142" s="95">
        <f t="shared" si="7"/>
        <v>69.170909789605147</v>
      </c>
    </row>
    <row r="1143" spans="1:13" hidden="1">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hidden="1">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hidden="1">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hidden="1">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hidden="1">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hidden="1">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hidden="1">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hidden="1">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hidden="1">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hidden="1">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hidden="1">
      <c r="A1153" s="12" t="s">
        <v>138</v>
      </c>
      <c r="B1153" s="12">
        <v>2022</v>
      </c>
      <c r="C1153" s="17">
        <v>44752</v>
      </c>
      <c r="D1153" s="12" t="s">
        <v>65</v>
      </c>
      <c r="E1153" s="45" t="s">
        <v>537</v>
      </c>
      <c r="F1153" s="45">
        <v>3</v>
      </c>
      <c r="G1153" s="45" t="s">
        <v>48</v>
      </c>
      <c r="H1153" s="45" t="s">
        <v>720</v>
      </c>
      <c r="I1153" s="11">
        <f>(C1153-VLOOKUP(G1153,Riders!$A$2:$E$7778,4,FALSE))/365</f>
        <v>21.624657534246577</v>
      </c>
      <c r="J1153" s="45">
        <v>12</v>
      </c>
      <c r="K1153">
        <v>2</v>
      </c>
      <c r="L1153" s="16">
        <v>10.416</v>
      </c>
      <c r="M1153" s="95">
        <f t="shared" si="7"/>
        <v>69.124423963133637</v>
      </c>
    </row>
    <row r="1154" spans="1:16" hidden="1">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hidden="1">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hidden="1">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hidden="1">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hidden="1">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hidden="1">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hidden="1">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hidden="1">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hidden="1">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hidden="1">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hidden="1">
      <c r="A1164" s="125" t="s">
        <v>138</v>
      </c>
      <c r="B1164" s="125">
        <v>2022</v>
      </c>
      <c r="C1164" s="127">
        <v>44752</v>
      </c>
      <c r="D1164" s="125" t="s">
        <v>65</v>
      </c>
      <c r="E1164" s="31" t="s">
        <v>538</v>
      </c>
      <c r="F1164" s="31">
        <v>1</v>
      </c>
      <c r="G1164" s="31" t="s">
        <v>91</v>
      </c>
      <c r="H1164" s="31" t="s">
        <v>22</v>
      </c>
      <c r="I1164" s="11">
        <f>(C1164-VLOOKUP(G1164,Riders!$A$2:$E$7778,4,FALSE))/365</f>
        <v>25.339726027397262</v>
      </c>
      <c r="J1164" s="31">
        <v>2</v>
      </c>
      <c r="K1164">
        <v>1</v>
      </c>
      <c r="L1164" s="16">
        <v>10.259</v>
      </c>
      <c r="M1164" s="95">
        <f t="shared" ref="M1164:M1184" si="8">3.6*200/(L1164)</f>
        <v>70.182278974558926</v>
      </c>
      <c r="N1164">
        <v>1</v>
      </c>
      <c r="O1164">
        <v>10.206</v>
      </c>
      <c r="P1164" s="95">
        <f t="shared" ref="P1164:P1179" si="9">3.6*200/(O1164)</f>
        <v>70.546737213403887</v>
      </c>
    </row>
    <row r="1165" spans="1:16" hidden="1">
      <c r="A1165" s="125" t="s">
        <v>138</v>
      </c>
      <c r="B1165" s="125">
        <v>2022</v>
      </c>
      <c r="C1165" s="127">
        <v>44752</v>
      </c>
      <c r="D1165" s="125"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hidden="1">
      <c r="A1166" s="125" t="s">
        <v>138</v>
      </c>
      <c r="B1166" s="125">
        <v>2022</v>
      </c>
      <c r="C1166" s="127">
        <v>44752</v>
      </c>
      <c r="D1166" s="125"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hidden="1">
      <c r="A1167" s="125" t="s">
        <v>138</v>
      </c>
      <c r="B1167" s="125">
        <v>2022</v>
      </c>
      <c r="C1167" s="127">
        <v>44752</v>
      </c>
      <c r="D1167" s="125"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hidden="1">
      <c r="A1168" s="125" t="s">
        <v>138</v>
      </c>
      <c r="B1168" s="125">
        <v>2022</v>
      </c>
      <c r="C1168" s="127">
        <v>44752</v>
      </c>
      <c r="D1168" s="125"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hidden="1">
      <c r="A1169" s="125" t="s">
        <v>138</v>
      </c>
      <c r="B1169" s="125">
        <v>2022</v>
      </c>
      <c r="C1169" s="127">
        <v>44752</v>
      </c>
      <c r="D1169" s="125"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hidden="1">
      <c r="A1170" s="125" t="s">
        <v>138</v>
      </c>
      <c r="B1170" s="125">
        <v>2022</v>
      </c>
      <c r="C1170" s="127">
        <v>44752</v>
      </c>
      <c r="D1170" s="125"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hidden="1">
      <c r="A1171" s="125" t="s">
        <v>138</v>
      </c>
      <c r="B1171" s="125">
        <v>2022</v>
      </c>
      <c r="C1171" s="127">
        <v>44752</v>
      </c>
      <c r="D1171" s="125"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hidden="1">
      <c r="A1172" s="124" t="s">
        <v>138</v>
      </c>
      <c r="B1172" s="124">
        <v>2022</v>
      </c>
      <c r="C1172" s="126">
        <v>44752</v>
      </c>
      <c r="D1172" s="124"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hidden="1">
      <c r="A1173" s="124" t="s">
        <v>138</v>
      </c>
      <c r="B1173" s="124">
        <v>2022</v>
      </c>
      <c r="C1173" s="126">
        <v>44752</v>
      </c>
      <c r="D1173" s="124"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hidden="1">
      <c r="A1174" s="124" t="s">
        <v>138</v>
      </c>
      <c r="B1174" s="124">
        <v>2022</v>
      </c>
      <c r="C1174" s="126">
        <v>44752</v>
      </c>
      <c r="D1174" s="124"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hidden="1">
      <c r="A1175" s="124" t="s">
        <v>138</v>
      </c>
      <c r="B1175" s="124">
        <v>2022</v>
      </c>
      <c r="C1175" s="126">
        <v>44752</v>
      </c>
      <c r="D1175" s="124"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hidden="1">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hidden="1">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hidden="1">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hidden="1">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hidden="1">
      <c r="A1180" s="1" t="s">
        <v>18</v>
      </c>
      <c r="B1180" s="1">
        <v>2022</v>
      </c>
      <c r="C1180" s="2">
        <v>44849</v>
      </c>
      <c r="D1180" s="1" t="s">
        <v>19</v>
      </c>
      <c r="E1180" s="42" t="s">
        <v>534</v>
      </c>
      <c r="F1180" s="42">
        <v>1</v>
      </c>
      <c r="G1180" s="42" t="s">
        <v>113</v>
      </c>
      <c r="H1180" s="42" t="s">
        <v>101</v>
      </c>
      <c r="I1180" s="11">
        <f>(C1180-VLOOKUP(G1180,Riders!$A$2:$E$7778,4,FALSE))/365</f>
        <v>22.67945205479452</v>
      </c>
      <c r="J1180" s="112">
        <v>9</v>
      </c>
      <c r="K1180">
        <v>1</v>
      </c>
      <c r="L1180" s="16">
        <v>10.263</v>
      </c>
      <c r="M1180" s="95">
        <f t="shared" si="8"/>
        <v>70.154925460391695</v>
      </c>
    </row>
    <row r="1181" spans="1:16" hidden="1">
      <c r="A1181" s="1" t="s">
        <v>18</v>
      </c>
      <c r="B1181" s="1">
        <v>2022</v>
      </c>
      <c r="C1181" s="2">
        <v>44849</v>
      </c>
      <c r="D1181" s="1" t="s">
        <v>19</v>
      </c>
      <c r="E1181" s="42" t="s">
        <v>534</v>
      </c>
      <c r="F1181" s="42">
        <v>1</v>
      </c>
      <c r="G1181" s="42" t="s">
        <v>35</v>
      </c>
      <c r="H1181" s="42" t="s">
        <v>36</v>
      </c>
      <c r="I1181" s="11">
        <f>(C1181-VLOOKUP(G1181,Riders!$A$2:$E$7778,4,FALSE))/365</f>
        <v>24.4</v>
      </c>
      <c r="J1181" s="112">
        <v>28</v>
      </c>
      <c r="K1181">
        <v>2</v>
      </c>
      <c r="L1181" s="16">
        <f>L1180+0.186</f>
        <v>10.449</v>
      </c>
      <c r="M1181" s="95">
        <f t="shared" si="8"/>
        <v>68.906115417743322</v>
      </c>
    </row>
    <row r="1182" spans="1:16" hidden="1">
      <c r="A1182" s="1" t="s">
        <v>18</v>
      </c>
      <c r="B1182" s="1">
        <v>2022</v>
      </c>
      <c r="C1182" s="2">
        <v>44849</v>
      </c>
      <c r="D1182" s="1" t="s">
        <v>19</v>
      </c>
      <c r="E1182" s="42" t="s">
        <v>534</v>
      </c>
      <c r="F1182" s="42">
        <v>2</v>
      </c>
      <c r="G1182" s="42" t="s">
        <v>468</v>
      </c>
      <c r="H1182" s="42" t="s">
        <v>30</v>
      </c>
      <c r="I1182" s="11">
        <f>(C1182-VLOOKUP(G1182,Riders!$A$2:$E$7778,4,FALSE))/365</f>
        <v>23.235616438356164</v>
      </c>
      <c r="J1182" s="112">
        <v>10</v>
      </c>
      <c r="K1182">
        <v>1</v>
      </c>
      <c r="L1182" s="16">
        <v>10.272</v>
      </c>
      <c r="M1182" s="95">
        <f t="shared" si="8"/>
        <v>70.09345794392523</v>
      </c>
    </row>
    <row r="1183" spans="1:16" hidden="1">
      <c r="A1183" s="1" t="s">
        <v>18</v>
      </c>
      <c r="B1183" s="1">
        <v>2022</v>
      </c>
      <c r="C1183" s="2">
        <v>44849</v>
      </c>
      <c r="D1183" s="1" t="s">
        <v>19</v>
      </c>
      <c r="E1183" s="42" t="s">
        <v>534</v>
      </c>
      <c r="F1183" s="42">
        <v>2</v>
      </c>
      <c r="G1183" s="42" t="s">
        <v>92</v>
      </c>
      <c r="H1183" s="42" t="s">
        <v>51</v>
      </c>
      <c r="I1183" s="11">
        <f>(C1183-VLOOKUP(G1183,Riders!$A$2:$E$7778,4,FALSE))/365</f>
        <v>26.904109589041095</v>
      </c>
      <c r="J1183" s="112">
        <v>27</v>
      </c>
      <c r="K1183">
        <v>2</v>
      </c>
      <c r="L1183" s="16">
        <f>L1182+0.073</f>
        <v>10.345000000000001</v>
      </c>
      <c r="M1183" s="95">
        <f t="shared" si="8"/>
        <v>69.598840019333011</v>
      </c>
    </row>
    <row r="1184" spans="1:16" hidden="1">
      <c r="A1184" s="1" t="s">
        <v>18</v>
      </c>
      <c r="B1184" s="1">
        <v>2022</v>
      </c>
      <c r="C1184" s="2">
        <v>44849</v>
      </c>
      <c r="D1184" s="1" t="s">
        <v>19</v>
      </c>
      <c r="E1184" s="42" t="s">
        <v>534</v>
      </c>
      <c r="F1184" s="42">
        <v>3</v>
      </c>
      <c r="G1184" s="42" t="s">
        <v>166</v>
      </c>
      <c r="H1184" s="42" t="s">
        <v>45</v>
      </c>
      <c r="I1184" s="11">
        <f>(C1184-VLOOKUP(G1184,Riders!$A$2:$E$7778,4,FALSE))/365</f>
        <v>32.789041095890411</v>
      </c>
      <c r="J1184" s="112">
        <v>16</v>
      </c>
      <c r="K1184">
        <v>1</v>
      </c>
      <c r="L1184" s="16">
        <v>10.082000000000001</v>
      </c>
      <c r="M1184" s="95">
        <f t="shared" si="8"/>
        <v>71.41440190438405</v>
      </c>
    </row>
    <row r="1185" spans="1:13" hidden="1">
      <c r="A1185" s="1" t="s">
        <v>18</v>
      </c>
      <c r="B1185" s="1">
        <v>2022</v>
      </c>
      <c r="C1185" s="2">
        <v>44849</v>
      </c>
      <c r="D1185" s="1" t="s">
        <v>19</v>
      </c>
      <c r="E1185" s="42" t="s">
        <v>534</v>
      </c>
      <c r="F1185" s="42">
        <v>3</v>
      </c>
      <c r="G1185" s="42" t="s">
        <v>469</v>
      </c>
      <c r="H1185" s="42" t="s">
        <v>26</v>
      </c>
      <c r="I1185" s="11">
        <f>(C1185-VLOOKUP(G1185,Riders!$A$2:$E$7778,4,FALSE))/365</f>
        <v>23.726027397260275</v>
      </c>
      <c r="J1185" s="112">
        <v>17</v>
      </c>
      <c r="K1185">
        <v>2</v>
      </c>
      <c r="L1185" s="16" t="s">
        <v>535</v>
      </c>
      <c r="M1185" s="95"/>
    </row>
    <row r="1186" spans="1:13" hidden="1">
      <c r="A1186" s="1" t="s">
        <v>18</v>
      </c>
      <c r="B1186" s="1">
        <v>2022</v>
      </c>
      <c r="C1186" s="2">
        <v>44849</v>
      </c>
      <c r="D1186" s="1" t="s">
        <v>19</v>
      </c>
      <c r="E1186" s="42" t="s">
        <v>534</v>
      </c>
      <c r="F1186" s="42">
        <v>4</v>
      </c>
      <c r="G1186" s="42" t="s">
        <v>98</v>
      </c>
      <c r="H1186" s="42" t="s">
        <v>26</v>
      </c>
      <c r="I1186" s="11">
        <f>(C1186-VLOOKUP(G1186,Riders!$A$2:$E$7778,4,FALSE))/365</f>
        <v>25.509589041095889</v>
      </c>
      <c r="J1186" s="112">
        <v>11</v>
      </c>
      <c r="K1186">
        <v>1</v>
      </c>
      <c r="L1186" s="16">
        <v>10.361000000000001</v>
      </c>
      <c r="M1186" s="95">
        <f t="shared" ref="M1186:M1217" si="10">3.6*200/(L1186)</f>
        <v>69.491361837660449</v>
      </c>
    </row>
    <row r="1187" spans="1:13" hidden="1">
      <c r="A1187" s="1" t="s">
        <v>18</v>
      </c>
      <c r="B1187" s="1">
        <v>2022</v>
      </c>
      <c r="C1187" s="2">
        <v>44849</v>
      </c>
      <c r="D1187" s="1" t="s">
        <v>19</v>
      </c>
      <c r="E1187" s="42" t="s">
        <v>534</v>
      </c>
      <c r="F1187" s="42">
        <v>4</v>
      </c>
      <c r="G1187" s="42" t="s">
        <v>48</v>
      </c>
      <c r="H1187" s="42" t="s">
        <v>38</v>
      </c>
      <c r="I1187" s="11">
        <f>(C1187-VLOOKUP(G1187,Riders!$A$2:$E$7778,4,FALSE))/365</f>
        <v>21.890410958904109</v>
      </c>
      <c r="J1187" s="112">
        <v>26</v>
      </c>
      <c r="K1187">
        <v>2</v>
      </c>
      <c r="L1187" s="16">
        <f>L1186+0.047</f>
        <v>10.408000000000001</v>
      </c>
      <c r="M1187" s="95">
        <f t="shared" si="10"/>
        <v>69.177555726364332</v>
      </c>
    </row>
    <row r="1188" spans="1:13" hidden="1">
      <c r="A1188" s="1" t="s">
        <v>18</v>
      </c>
      <c r="B1188" s="1">
        <v>2022</v>
      </c>
      <c r="C1188" s="2">
        <v>44849</v>
      </c>
      <c r="D1188" s="1" t="s">
        <v>19</v>
      </c>
      <c r="E1188" s="42" t="s">
        <v>534</v>
      </c>
      <c r="F1188" s="42">
        <v>5</v>
      </c>
      <c r="G1188" s="42" t="s">
        <v>131</v>
      </c>
      <c r="H1188" s="42" t="s">
        <v>112</v>
      </c>
      <c r="I1188" s="11">
        <f>(C1188-VLOOKUP(G1188,Riders!$A$2:$E$7778,4,FALSE))/365</f>
        <v>23.273972602739725</v>
      </c>
      <c r="J1188" s="112">
        <v>5</v>
      </c>
      <c r="K1188">
        <v>1</v>
      </c>
      <c r="L1188" s="16">
        <v>10.206</v>
      </c>
      <c r="M1188" s="95">
        <f t="shared" si="10"/>
        <v>70.546737213403887</v>
      </c>
    </row>
    <row r="1189" spans="1:13" hidden="1">
      <c r="A1189" s="1" t="s">
        <v>18</v>
      </c>
      <c r="B1189" s="1">
        <v>2022</v>
      </c>
      <c r="C1189" s="2">
        <v>44849</v>
      </c>
      <c r="D1189" s="1" t="s">
        <v>19</v>
      </c>
      <c r="E1189" s="42" t="s">
        <v>534</v>
      </c>
      <c r="F1189" s="42">
        <v>5</v>
      </c>
      <c r="G1189" s="42" t="s">
        <v>46</v>
      </c>
      <c r="H1189" s="42" t="s">
        <v>32</v>
      </c>
      <c r="I1189" s="11">
        <f>(C1189-VLOOKUP(G1189,Riders!$A$2:$E$7778,4,FALSE))/365</f>
        <v>25.87945205479452</v>
      </c>
      <c r="J1189" s="112">
        <v>25</v>
      </c>
      <c r="K1189">
        <v>2</v>
      </c>
      <c r="L1189" s="16">
        <f>L1188+0.159</f>
        <v>10.365</v>
      </c>
      <c r="M1189" s="95">
        <f t="shared" si="10"/>
        <v>69.464544138929085</v>
      </c>
    </row>
    <row r="1190" spans="1:13" hidden="1">
      <c r="A1190" s="1" t="s">
        <v>18</v>
      </c>
      <c r="B1190" s="1">
        <v>2022</v>
      </c>
      <c r="C1190" s="2">
        <v>44849</v>
      </c>
      <c r="D1190" s="1" t="s">
        <v>19</v>
      </c>
      <c r="E1190" s="42" t="s">
        <v>534</v>
      </c>
      <c r="F1190" s="42">
        <v>6</v>
      </c>
      <c r="G1190" s="42" t="s">
        <v>111</v>
      </c>
      <c r="H1190" s="42" t="s">
        <v>112</v>
      </c>
      <c r="I1190" s="11">
        <f>(C1190-VLOOKUP(G1190,Riders!$A$2:$E$7778,4,FALSE))/365</f>
        <v>25.495890410958904</v>
      </c>
      <c r="J1190" s="112">
        <v>6</v>
      </c>
      <c r="K1190">
        <v>1</v>
      </c>
      <c r="L1190" s="16">
        <v>10.282</v>
      </c>
      <c r="M1190" s="95">
        <f t="shared" si="10"/>
        <v>70.025286909161636</v>
      </c>
    </row>
    <row r="1191" spans="1:13" hidden="1">
      <c r="A1191" s="1" t="s">
        <v>18</v>
      </c>
      <c r="B1191" s="1">
        <v>2022</v>
      </c>
      <c r="C1191" s="2">
        <v>44849</v>
      </c>
      <c r="D1191" s="1" t="s">
        <v>19</v>
      </c>
      <c r="E1191" s="42" t="s">
        <v>534</v>
      </c>
      <c r="F1191" s="42">
        <v>6</v>
      </c>
      <c r="G1191" s="42" t="s">
        <v>27</v>
      </c>
      <c r="H1191" s="42" t="s">
        <v>28</v>
      </c>
      <c r="I1191" s="11">
        <f>(C1191-VLOOKUP(G1191,Riders!$A$2:$E$7778,4,FALSE))/365</f>
        <v>26.827397260273973</v>
      </c>
      <c r="J1191" s="112">
        <v>24</v>
      </c>
      <c r="K1191">
        <v>2</v>
      </c>
      <c r="L1191" s="16">
        <f>L1190+0.089</f>
        <v>10.371</v>
      </c>
      <c r="M1191" s="95">
        <f t="shared" si="10"/>
        <v>69.424356378362745</v>
      </c>
    </row>
    <row r="1192" spans="1:13" hidden="1">
      <c r="A1192" s="1" t="s">
        <v>18</v>
      </c>
      <c r="B1192" s="1">
        <v>2022</v>
      </c>
      <c r="C1192" s="2">
        <v>44849</v>
      </c>
      <c r="D1192" s="1" t="s">
        <v>19</v>
      </c>
      <c r="E1192" s="42" t="s">
        <v>534</v>
      </c>
      <c r="F1192" s="42">
        <v>7</v>
      </c>
      <c r="G1192" s="42" t="s">
        <v>95</v>
      </c>
      <c r="H1192" s="42" t="s">
        <v>26</v>
      </c>
      <c r="I1192" s="11">
        <f>(C1192-VLOOKUP(G1192,Riders!$A$2:$E$7778,4,FALSE))/365</f>
        <v>23.747945205479454</v>
      </c>
      <c r="J1192" s="112">
        <v>7</v>
      </c>
      <c r="K1192">
        <v>1</v>
      </c>
      <c r="L1192" s="16">
        <v>10.028</v>
      </c>
      <c r="M1192" s="95">
        <f t="shared" si="10"/>
        <v>71.798962903869167</v>
      </c>
    </row>
    <row r="1193" spans="1:13" hidden="1">
      <c r="A1193" s="1" t="s">
        <v>18</v>
      </c>
      <c r="B1193" s="1">
        <v>2022</v>
      </c>
      <c r="C1193" s="2">
        <v>44849</v>
      </c>
      <c r="D1193" s="1" t="s">
        <v>19</v>
      </c>
      <c r="E1193" s="42" t="s">
        <v>534</v>
      </c>
      <c r="F1193" s="42">
        <v>7</v>
      </c>
      <c r="G1193" s="42" t="s">
        <v>106</v>
      </c>
      <c r="H1193" s="42" t="s">
        <v>30</v>
      </c>
      <c r="I1193" s="11">
        <f>(C1193-VLOOKUP(G1193,Riders!$A$2:$E$7778,4,FALSE))/365</f>
        <v>29.846575342465755</v>
      </c>
      <c r="J1193" s="112">
        <v>23</v>
      </c>
      <c r="K1193">
        <v>2</v>
      </c>
      <c r="L1193" s="16">
        <f>L1192+0.024</f>
        <v>10.052</v>
      </c>
      <c r="M1193" s="95">
        <f t="shared" si="10"/>
        <v>71.627536808595309</v>
      </c>
    </row>
    <row r="1194" spans="1:13" hidden="1">
      <c r="A1194" s="29" t="s">
        <v>18</v>
      </c>
      <c r="B1194" s="29">
        <v>2022</v>
      </c>
      <c r="C1194" s="56">
        <v>44849</v>
      </c>
      <c r="D1194" s="29" t="s">
        <v>19</v>
      </c>
      <c r="E1194" s="42" t="s">
        <v>534</v>
      </c>
      <c r="F1194" s="42">
        <v>8</v>
      </c>
      <c r="G1194" s="42" t="s">
        <v>107</v>
      </c>
      <c r="H1194" s="42" t="s">
        <v>108</v>
      </c>
      <c r="I1194" s="11">
        <f>(C1194-VLOOKUP(G1194,Riders!$A$2:$E$7778,4,FALSE))/365</f>
        <v>29.008219178082193</v>
      </c>
      <c r="J1194" s="112">
        <v>8</v>
      </c>
      <c r="K1194">
        <v>1</v>
      </c>
      <c r="L1194" s="16">
        <v>10.077999999999999</v>
      </c>
      <c r="M1194" s="95">
        <f t="shared" si="10"/>
        <v>71.442746576701737</v>
      </c>
    </row>
    <row r="1195" spans="1:13" hidden="1">
      <c r="A1195" s="29" t="s">
        <v>18</v>
      </c>
      <c r="B1195" s="29">
        <v>2022</v>
      </c>
      <c r="C1195" s="56">
        <v>44849</v>
      </c>
      <c r="D1195" s="29" t="s">
        <v>19</v>
      </c>
      <c r="E1195" s="42" t="s">
        <v>534</v>
      </c>
      <c r="F1195" s="42">
        <v>8</v>
      </c>
      <c r="G1195" s="42" t="s">
        <v>133</v>
      </c>
      <c r="H1195" s="42" t="s">
        <v>32</v>
      </c>
      <c r="I1195" s="11">
        <f>(C1195-VLOOKUP(G1195,Riders!$A$2:$E$7778,4,FALSE))/365</f>
        <v>23</v>
      </c>
      <c r="J1195" s="112">
        <v>18</v>
      </c>
      <c r="K1195">
        <v>2</v>
      </c>
      <c r="L1195" s="16">
        <f>L1194+0.133</f>
        <v>10.210999999999999</v>
      </c>
      <c r="M1195" s="95">
        <f t="shared" si="10"/>
        <v>70.512192733326813</v>
      </c>
    </row>
    <row r="1196" spans="1:13" hidden="1">
      <c r="A1196" s="29" t="s">
        <v>18</v>
      </c>
      <c r="B1196" s="29">
        <v>2022</v>
      </c>
      <c r="C1196" s="56">
        <v>44849</v>
      </c>
      <c r="D1196" s="29" t="s">
        <v>19</v>
      </c>
      <c r="E1196" s="42" t="s">
        <v>534</v>
      </c>
      <c r="F1196" s="42">
        <v>9</v>
      </c>
      <c r="G1196" s="42" t="s">
        <v>96</v>
      </c>
      <c r="H1196" s="42" t="s">
        <v>28</v>
      </c>
      <c r="I1196" s="11">
        <f>(C1196-VLOOKUP(G1196,Riders!$A$2:$E$7778,4,FALSE))/365</f>
        <v>30.723287671232878</v>
      </c>
      <c r="J1196" s="112">
        <v>12</v>
      </c>
      <c r="K1196">
        <v>1</v>
      </c>
      <c r="L1196" s="16">
        <v>10.02</v>
      </c>
      <c r="M1196" s="95">
        <f t="shared" si="10"/>
        <v>71.856287425149702</v>
      </c>
    </row>
    <row r="1197" spans="1:13" hidden="1">
      <c r="A1197" s="29" t="s">
        <v>18</v>
      </c>
      <c r="B1197" s="29">
        <v>2022</v>
      </c>
      <c r="C1197" s="56">
        <v>44849</v>
      </c>
      <c r="D1197" s="29" t="s">
        <v>19</v>
      </c>
      <c r="E1197" s="42" t="s">
        <v>534</v>
      </c>
      <c r="F1197" s="42">
        <v>9</v>
      </c>
      <c r="G1197" s="42" t="s">
        <v>536</v>
      </c>
      <c r="H1197" s="42" t="s">
        <v>22</v>
      </c>
      <c r="I1197" s="11">
        <f>(C1197-VLOOKUP(G1197,Riders!$A$2:$E$7778,4,FALSE))/365</f>
        <v>21.586301369863012</v>
      </c>
      <c r="J1197" s="112">
        <v>22</v>
      </c>
      <c r="K1197">
        <v>2</v>
      </c>
      <c r="L1197" s="16">
        <f>L1196+0.078</f>
        <v>10.097999999999999</v>
      </c>
      <c r="M1197" s="95">
        <f t="shared" si="10"/>
        <v>71.301247771836017</v>
      </c>
    </row>
    <row r="1198" spans="1:13" hidden="1">
      <c r="A1198" s="29" t="s">
        <v>18</v>
      </c>
      <c r="B1198" s="29">
        <v>2022</v>
      </c>
      <c r="C1198" s="56">
        <v>44849</v>
      </c>
      <c r="D1198" s="29" t="s">
        <v>19</v>
      </c>
      <c r="E1198" s="42" t="s">
        <v>534</v>
      </c>
      <c r="F1198" s="42">
        <v>10</v>
      </c>
      <c r="G1198" s="42" t="s">
        <v>171</v>
      </c>
      <c r="H1198" s="42" t="s">
        <v>41</v>
      </c>
      <c r="I1198" s="11">
        <f>(C1198-VLOOKUP(G1198,Riders!$A$2:$E$7778,4,FALSE))/365</f>
        <v>24.002739726027396</v>
      </c>
      <c r="J1198" s="112">
        <v>15</v>
      </c>
      <c r="K1198">
        <v>1</v>
      </c>
      <c r="L1198" s="16">
        <v>10.231999999999999</v>
      </c>
      <c r="M1198" s="95">
        <f t="shared" si="10"/>
        <v>70.36747458952307</v>
      </c>
    </row>
    <row r="1199" spans="1:13" hidden="1">
      <c r="A1199" s="29" t="s">
        <v>18</v>
      </c>
      <c r="B1199" s="29">
        <v>2022</v>
      </c>
      <c r="C1199" s="56">
        <v>44849</v>
      </c>
      <c r="D1199" s="29" t="s">
        <v>19</v>
      </c>
      <c r="E1199" s="42" t="s">
        <v>534</v>
      </c>
      <c r="F1199" s="42">
        <v>10</v>
      </c>
      <c r="G1199" s="42" t="s">
        <v>170</v>
      </c>
      <c r="H1199" s="42" t="s">
        <v>81</v>
      </c>
      <c r="I1199" s="11">
        <f>(C1199-VLOOKUP(G1199,Riders!$A$2:$E$7778,4,FALSE))/365</f>
        <v>32.30684931506849</v>
      </c>
      <c r="J1199" s="112">
        <v>19</v>
      </c>
      <c r="K1199">
        <v>2</v>
      </c>
      <c r="L1199" s="16">
        <v>10.332000000000001</v>
      </c>
      <c r="M1199" s="95">
        <f t="shared" si="10"/>
        <v>69.686411149825773</v>
      </c>
    </row>
    <row r="1200" spans="1:13" hidden="1">
      <c r="A1200" s="29" t="s">
        <v>18</v>
      </c>
      <c r="B1200" s="29">
        <v>2022</v>
      </c>
      <c r="C1200" s="56">
        <v>44849</v>
      </c>
      <c r="D1200" s="29" t="s">
        <v>19</v>
      </c>
      <c r="E1200" s="42" t="s">
        <v>534</v>
      </c>
      <c r="F1200" s="42">
        <v>11</v>
      </c>
      <c r="G1200" s="42" t="s">
        <v>42</v>
      </c>
      <c r="H1200" s="42" t="s">
        <v>43</v>
      </c>
      <c r="I1200" s="11">
        <f>(C1200-VLOOKUP(G1200,Riders!$A$2:$E$7778,4,FALSE))/365</f>
        <v>22.057534246575344</v>
      </c>
      <c r="J1200" s="112">
        <v>13</v>
      </c>
      <c r="K1200">
        <v>1</v>
      </c>
      <c r="L1200" s="16">
        <v>9.9420000000000002</v>
      </c>
      <c r="M1200" s="95">
        <f t="shared" si="10"/>
        <v>72.420036210018097</v>
      </c>
    </row>
    <row r="1201" spans="1:13" hidden="1">
      <c r="A1201" s="29" t="s">
        <v>18</v>
      </c>
      <c r="B1201" s="29">
        <v>2022</v>
      </c>
      <c r="C1201" s="56">
        <v>44849</v>
      </c>
      <c r="D1201" s="29" t="s">
        <v>19</v>
      </c>
      <c r="E1201" s="42" t="s">
        <v>534</v>
      </c>
      <c r="F1201" s="42">
        <v>11</v>
      </c>
      <c r="G1201" s="42" t="s">
        <v>294</v>
      </c>
      <c r="H1201" s="42" t="s">
        <v>22</v>
      </c>
      <c r="I1201" s="11">
        <f>(C1201-VLOOKUP(G1201,Riders!$A$2:$E$7778,4,FALSE))/365</f>
        <v>24.857534246575341</v>
      </c>
      <c r="J1201" s="112">
        <v>21</v>
      </c>
      <c r="K1201">
        <v>2</v>
      </c>
      <c r="L1201" s="16">
        <f>L1200+0.339</f>
        <v>10.281000000000001</v>
      </c>
      <c r="M1201" s="95">
        <f t="shared" si="10"/>
        <v>70.032098044937257</v>
      </c>
    </row>
    <row r="1202" spans="1:13" hidden="1">
      <c r="A1202" s="29" t="s">
        <v>18</v>
      </c>
      <c r="B1202" s="29">
        <v>2022</v>
      </c>
      <c r="C1202" s="56">
        <v>44849</v>
      </c>
      <c r="D1202" s="29" t="s">
        <v>19</v>
      </c>
      <c r="E1202" s="42" t="s">
        <v>534</v>
      </c>
      <c r="F1202" s="42">
        <v>12</v>
      </c>
      <c r="G1202" s="42" t="s">
        <v>99</v>
      </c>
      <c r="H1202" s="42" t="s">
        <v>43</v>
      </c>
      <c r="I1202" s="11">
        <f>(C1202-VLOOKUP(G1202,Riders!$A$2:$E$7778,4,FALSE))/365</f>
        <v>23.980821917808218</v>
      </c>
      <c r="J1202" s="112">
        <v>14</v>
      </c>
      <c r="K1202">
        <v>1</v>
      </c>
      <c r="L1202" s="16">
        <v>10.112</v>
      </c>
      <c r="M1202" s="95">
        <f t="shared" si="10"/>
        <v>71.202531645569621</v>
      </c>
    </row>
    <row r="1203" spans="1:13" hidden="1">
      <c r="A1203" s="29" t="s">
        <v>18</v>
      </c>
      <c r="B1203" s="29">
        <v>2022</v>
      </c>
      <c r="C1203" s="56">
        <v>44849</v>
      </c>
      <c r="D1203" s="29" t="s">
        <v>19</v>
      </c>
      <c r="E1203" s="42" t="s">
        <v>534</v>
      </c>
      <c r="F1203" s="42">
        <v>12</v>
      </c>
      <c r="G1203" s="42" t="s">
        <v>97</v>
      </c>
      <c r="H1203" s="42" t="s">
        <v>30</v>
      </c>
      <c r="I1203" s="11">
        <f>(C1203-VLOOKUP(G1203,Riders!$A$2:$E$7778,4,FALSE))/365</f>
        <v>28.797260273972604</v>
      </c>
      <c r="J1203" s="112">
        <v>20</v>
      </c>
      <c r="K1203">
        <v>2</v>
      </c>
      <c r="L1203" s="16">
        <f>L1202+0.036</f>
        <v>10.148</v>
      </c>
      <c r="M1203" s="95">
        <f t="shared" si="10"/>
        <v>70.949940875049279</v>
      </c>
    </row>
    <row r="1204" spans="1:13" hidden="1">
      <c r="A1204" s="90" t="s">
        <v>18</v>
      </c>
      <c r="B1204" s="90">
        <v>2022</v>
      </c>
      <c r="C1204" s="92">
        <v>44849</v>
      </c>
      <c r="D1204" s="90" t="s">
        <v>19</v>
      </c>
      <c r="E1204" s="45" t="s">
        <v>537</v>
      </c>
      <c r="F1204" s="45">
        <v>1</v>
      </c>
      <c r="G1204" s="45" t="s">
        <v>91</v>
      </c>
      <c r="H1204" s="45" t="s">
        <v>22</v>
      </c>
      <c r="I1204" s="11">
        <f>(C1204-VLOOKUP(G1204,Riders!$A$2:$E$7778,4,FALSE))/365</f>
        <v>25.605479452054794</v>
      </c>
      <c r="J1204" s="111">
        <v>1</v>
      </c>
      <c r="K1204">
        <v>1</v>
      </c>
      <c r="L1204" s="16">
        <v>9.8889999999999993</v>
      </c>
      <c r="M1204" s="95">
        <f t="shared" si="10"/>
        <v>72.808170694711293</v>
      </c>
    </row>
    <row r="1205" spans="1:13" hidden="1">
      <c r="A1205" s="90" t="s">
        <v>18</v>
      </c>
      <c r="B1205" s="90">
        <v>2022</v>
      </c>
      <c r="C1205" s="92">
        <v>44849</v>
      </c>
      <c r="D1205" s="90" t="s">
        <v>19</v>
      </c>
      <c r="E1205" s="45" t="s">
        <v>537</v>
      </c>
      <c r="F1205" s="45">
        <v>1</v>
      </c>
      <c r="G1205" s="45" t="s">
        <v>99</v>
      </c>
      <c r="H1205" s="45" t="s">
        <v>43</v>
      </c>
      <c r="I1205" s="11">
        <f>(C1205-VLOOKUP(G1205,Riders!$A$2:$E$7778,4,FALSE))/365</f>
        <v>23.980821917808218</v>
      </c>
      <c r="J1205" s="111">
        <v>14</v>
      </c>
      <c r="K1205">
        <v>2</v>
      </c>
      <c r="L1205" s="16">
        <f>L1204+0.474</f>
        <v>10.363</v>
      </c>
      <c r="M1205" s="95">
        <f t="shared" si="10"/>
        <v>69.477950400463186</v>
      </c>
    </row>
    <row r="1206" spans="1:13" hidden="1">
      <c r="A1206" s="90" t="s">
        <v>18</v>
      </c>
      <c r="B1206" s="90">
        <v>2022</v>
      </c>
      <c r="C1206" s="92">
        <v>44849</v>
      </c>
      <c r="D1206" s="90" t="s">
        <v>19</v>
      </c>
      <c r="E1206" s="45" t="s">
        <v>537</v>
      </c>
      <c r="F1206" s="45">
        <v>2</v>
      </c>
      <c r="G1206" s="45" t="s">
        <v>100</v>
      </c>
      <c r="H1206" s="45" t="s">
        <v>101</v>
      </c>
      <c r="I1206" s="11">
        <f>(C1206-VLOOKUP(G1206,Riders!$A$2:$E$7778,4,FALSE))/365</f>
        <v>23.512328767123286</v>
      </c>
      <c r="J1206" s="111">
        <v>2</v>
      </c>
      <c r="K1206">
        <v>1</v>
      </c>
      <c r="L1206" s="16">
        <v>9.8569999999999993</v>
      </c>
      <c r="M1206" s="95">
        <f t="shared" si="10"/>
        <v>73.044536877346047</v>
      </c>
    </row>
    <row r="1207" spans="1:13" hidden="1">
      <c r="A1207" s="90" t="s">
        <v>18</v>
      </c>
      <c r="B1207" s="90">
        <v>2022</v>
      </c>
      <c r="C1207" s="92">
        <v>44849</v>
      </c>
      <c r="D1207" s="90" t="s">
        <v>19</v>
      </c>
      <c r="E1207" s="45" t="s">
        <v>537</v>
      </c>
      <c r="F1207" s="45">
        <v>2</v>
      </c>
      <c r="G1207" s="45" t="s">
        <v>42</v>
      </c>
      <c r="H1207" s="45" t="s">
        <v>43</v>
      </c>
      <c r="I1207" s="11">
        <f>(C1207-VLOOKUP(G1207,Riders!$A$2:$E$7778,4,FALSE))/365</f>
        <v>22.057534246575344</v>
      </c>
      <c r="J1207" s="111">
        <v>13</v>
      </c>
      <c r="K1207">
        <v>2</v>
      </c>
      <c r="L1207" s="16">
        <f>L1206+0.176</f>
        <v>10.032999999999999</v>
      </c>
      <c r="M1207" s="95">
        <f t="shared" si="10"/>
        <v>71.763181501046546</v>
      </c>
    </row>
    <row r="1208" spans="1:13" hidden="1">
      <c r="A1208" s="90" t="s">
        <v>18</v>
      </c>
      <c r="B1208" s="90">
        <v>2022</v>
      </c>
      <c r="C1208" s="92">
        <v>44849</v>
      </c>
      <c r="D1208" s="90" t="s">
        <v>19</v>
      </c>
      <c r="E1208" s="45" t="s">
        <v>537</v>
      </c>
      <c r="F1208" s="45">
        <v>3</v>
      </c>
      <c r="G1208" s="45" t="s">
        <v>105</v>
      </c>
      <c r="H1208" s="45" t="s">
        <v>101</v>
      </c>
      <c r="I1208" s="11">
        <f>(C1208-VLOOKUP(G1208,Riders!$A$2:$E$7778,4,FALSE))/365</f>
        <v>30.161643835616438</v>
      </c>
      <c r="J1208" s="111">
        <v>3</v>
      </c>
      <c r="K1208">
        <v>1</v>
      </c>
      <c r="L1208" s="16">
        <v>9.9619999999999997</v>
      </c>
      <c r="M1208" s="95">
        <f t="shared" si="10"/>
        <v>72.274643645854255</v>
      </c>
    </row>
    <row r="1209" spans="1:13" hidden="1">
      <c r="A1209" s="90" t="s">
        <v>18</v>
      </c>
      <c r="B1209" s="90">
        <v>2022</v>
      </c>
      <c r="C1209" s="92">
        <v>44849</v>
      </c>
      <c r="D1209" s="90" t="s">
        <v>19</v>
      </c>
      <c r="E1209" s="45" t="s">
        <v>537</v>
      </c>
      <c r="F1209" s="45">
        <v>3</v>
      </c>
      <c r="G1209" s="45" t="s">
        <v>171</v>
      </c>
      <c r="H1209" s="45" t="s">
        <v>41</v>
      </c>
      <c r="I1209" s="11">
        <f>(C1209-VLOOKUP(G1209,Riders!$A$2:$E$7778,4,FALSE))/365</f>
        <v>24.002739726027396</v>
      </c>
      <c r="J1209" s="111">
        <v>15</v>
      </c>
      <c r="K1209">
        <v>2</v>
      </c>
      <c r="L1209" s="16">
        <f>L1208+0.094</f>
        <v>10.055999999999999</v>
      </c>
      <c r="M1209" s="95">
        <f t="shared" si="10"/>
        <v>71.599045346062056</v>
      </c>
    </row>
    <row r="1210" spans="1:13" hidden="1">
      <c r="A1210" s="90" t="s">
        <v>18</v>
      </c>
      <c r="B1210" s="90">
        <v>2022</v>
      </c>
      <c r="C1210" s="92">
        <v>44849</v>
      </c>
      <c r="D1210" s="90" t="s">
        <v>19</v>
      </c>
      <c r="E1210" s="45" t="s">
        <v>537</v>
      </c>
      <c r="F1210" s="45">
        <v>4</v>
      </c>
      <c r="G1210" s="45" t="s">
        <v>201</v>
      </c>
      <c r="H1210" s="45" t="s">
        <v>45</v>
      </c>
      <c r="I1210" s="11">
        <f>(C1210-VLOOKUP(G1210,Riders!$A$2:$E$7778,4,FALSE))/365</f>
        <v>27.257534246575343</v>
      </c>
      <c r="J1210" s="111">
        <v>4</v>
      </c>
      <c r="K1210">
        <v>1</v>
      </c>
      <c r="L1210" s="16">
        <v>10.108000000000001</v>
      </c>
      <c r="M1210" s="95">
        <f t="shared" si="10"/>
        <v>71.230708349821924</v>
      </c>
    </row>
    <row r="1211" spans="1:13" hidden="1">
      <c r="A1211" s="90" t="s">
        <v>18</v>
      </c>
      <c r="B1211" s="90">
        <v>2022</v>
      </c>
      <c r="C1211" s="92">
        <v>44849</v>
      </c>
      <c r="D1211" s="90" t="s">
        <v>19</v>
      </c>
      <c r="E1211" s="45" t="s">
        <v>537</v>
      </c>
      <c r="F1211" s="45">
        <v>4</v>
      </c>
      <c r="G1211" s="45" t="s">
        <v>96</v>
      </c>
      <c r="H1211" s="45" t="s">
        <v>28</v>
      </c>
      <c r="I1211" s="11">
        <f>(C1211-VLOOKUP(G1211,Riders!$A$2:$E$7778,4,FALSE))/365</f>
        <v>30.723287671232878</v>
      </c>
      <c r="J1211" s="111">
        <v>12</v>
      </c>
      <c r="K1211">
        <v>2</v>
      </c>
      <c r="L1211" s="16">
        <f>L1210+0.054</f>
        <v>10.162000000000001</v>
      </c>
      <c r="M1211" s="95">
        <f t="shared" si="10"/>
        <v>70.852194449911423</v>
      </c>
    </row>
    <row r="1212" spans="1:13" hidden="1">
      <c r="A1212" s="90" t="s">
        <v>18</v>
      </c>
      <c r="B1212" s="90">
        <v>2022</v>
      </c>
      <c r="C1212" s="92">
        <v>44849</v>
      </c>
      <c r="D1212" s="90" t="s">
        <v>19</v>
      </c>
      <c r="E1212" s="45" t="s">
        <v>537</v>
      </c>
      <c r="F1212" s="45">
        <v>5</v>
      </c>
      <c r="G1212" s="45" t="s">
        <v>107</v>
      </c>
      <c r="H1212" s="45" t="s">
        <v>108</v>
      </c>
      <c r="I1212" s="11">
        <f>(C1212-VLOOKUP(G1212,Riders!$A$2:$E$7778,4,FALSE))/365</f>
        <v>29.008219178082193</v>
      </c>
      <c r="J1212" s="111">
        <v>8</v>
      </c>
      <c r="K1212">
        <v>1</v>
      </c>
      <c r="L1212" s="16">
        <v>10.117000000000001</v>
      </c>
      <c r="M1212" s="95">
        <f t="shared" si="10"/>
        <v>71.167342097459709</v>
      </c>
    </row>
    <row r="1213" spans="1:13" hidden="1">
      <c r="A1213" s="90" t="s">
        <v>18</v>
      </c>
      <c r="B1213" s="90">
        <v>2022</v>
      </c>
      <c r="C1213" s="92">
        <v>44849</v>
      </c>
      <c r="D1213" s="90" t="s">
        <v>19</v>
      </c>
      <c r="E1213" s="45" t="s">
        <v>537</v>
      </c>
      <c r="F1213" s="45">
        <v>5</v>
      </c>
      <c r="G1213" s="45" t="s">
        <v>113</v>
      </c>
      <c r="H1213" s="45" t="s">
        <v>101</v>
      </c>
      <c r="I1213" s="11">
        <f>(C1213-VLOOKUP(G1213,Riders!$A$2:$E$7778,4,FALSE))/365</f>
        <v>22.67945205479452</v>
      </c>
      <c r="J1213" s="111">
        <v>9</v>
      </c>
      <c r="K1213">
        <v>2</v>
      </c>
      <c r="L1213" s="16">
        <f>L1212+0.531</f>
        <v>10.648000000000001</v>
      </c>
      <c r="M1213" s="95">
        <f t="shared" si="10"/>
        <v>67.618332081141986</v>
      </c>
    </row>
    <row r="1214" spans="1:13" hidden="1">
      <c r="A1214" s="90" t="s">
        <v>18</v>
      </c>
      <c r="B1214" s="90">
        <v>2022</v>
      </c>
      <c r="C1214" s="92">
        <v>44849</v>
      </c>
      <c r="D1214" s="90" t="s">
        <v>19</v>
      </c>
      <c r="E1214" s="45" t="s">
        <v>537</v>
      </c>
      <c r="F1214" s="45">
        <v>6</v>
      </c>
      <c r="G1214" s="45" t="s">
        <v>95</v>
      </c>
      <c r="H1214" s="45" t="s">
        <v>26</v>
      </c>
      <c r="I1214" s="11">
        <f>(C1214-VLOOKUP(G1214,Riders!$A$2:$E$7778,4,FALSE))/365</f>
        <v>23.747945205479454</v>
      </c>
      <c r="J1214" s="111">
        <v>7</v>
      </c>
      <c r="K1214">
        <v>1</v>
      </c>
      <c r="L1214" s="16">
        <v>9.8539999999999992</v>
      </c>
      <c r="M1214" s="95">
        <f t="shared" si="10"/>
        <v>73.066774913740616</v>
      </c>
    </row>
    <row r="1215" spans="1:13" hidden="1">
      <c r="A1215" s="90" t="s">
        <v>18</v>
      </c>
      <c r="B1215" s="90">
        <v>2022</v>
      </c>
      <c r="C1215" s="92">
        <v>44849</v>
      </c>
      <c r="D1215" s="90" t="s">
        <v>19</v>
      </c>
      <c r="E1215" s="45" t="s">
        <v>537</v>
      </c>
      <c r="F1215" s="45">
        <v>6</v>
      </c>
      <c r="G1215" s="45" t="s">
        <v>468</v>
      </c>
      <c r="H1215" s="45" t="s">
        <v>30</v>
      </c>
      <c r="I1215" s="11">
        <f>(C1215-VLOOKUP(G1215,Riders!$A$2:$E$7778,4,FALSE))/365</f>
        <v>23.235616438356164</v>
      </c>
      <c r="J1215" s="111">
        <v>10</v>
      </c>
      <c r="K1215">
        <v>2</v>
      </c>
      <c r="L1215" s="16">
        <f>L1214+0.027</f>
        <v>9.8809999999999985</v>
      </c>
      <c r="M1215" s="95">
        <f t="shared" si="10"/>
        <v>72.86711871268092</v>
      </c>
    </row>
    <row r="1216" spans="1:13" hidden="1">
      <c r="A1216" s="90" t="s">
        <v>18</v>
      </c>
      <c r="B1216" s="90">
        <v>2022</v>
      </c>
      <c r="C1216" s="92">
        <v>44849</v>
      </c>
      <c r="D1216" s="90" t="s">
        <v>19</v>
      </c>
      <c r="E1216" s="45" t="s">
        <v>537</v>
      </c>
      <c r="F1216" s="45">
        <v>7</v>
      </c>
      <c r="G1216" s="45" t="s">
        <v>111</v>
      </c>
      <c r="H1216" s="45" t="s">
        <v>112</v>
      </c>
      <c r="I1216" s="11">
        <f>(C1216-VLOOKUP(G1216,Riders!$A$2:$E$7778,4,FALSE))/365</f>
        <v>25.495890410958904</v>
      </c>
      <c r="J1216" s="111">
        <v>6</v>
      </c>
      <c r="K1216">
        <v>1</v>
      </c>
      <c r="L1216" s="16">
        <v>10.282999999999999</v>
      </c>
      <c r="M1216" s="95">
        <f t="shared" si="10"/>
        <v>70.018477098123114</v>
      </c>
    </row>
    <row r="1217" spans="1:16" hidden="1">
      <c r="A1217" s="90" t="s">
        <v>18</v>
      </c>
      <c r="B1217" s="90">
        <v>2022</v>
      </c>
      <c r="C1217" s="92">
        <v>44849</v>
      </c>
      <c r="D1217" s="90" t="s">
        <v>19</v>
      </c>
      <c r="E1217" s="45" t="s">
        <v>537</v>
      </c>
      <c r="F1217" s="45">
        <v>7</v>
      </c>
      <c r="G1217" s="45" t="s">
        <v>166</v>
      </c>
      <c r="H1217" s="45" t="s">
        <v>45</v>
      </c>
      <c r="I1217" s="11">
        <f>(C1217-VLOOKUP(G1217,Riders!$A$2:$E$7778,4,FALSE))/365</f>
        <v>32.789041095890411</v>
      </c>
      <c r="J1217" s="111">
        <v>16</v>
      </c>
      <c r="K1217">
        <v>2</v>
      </c>
      <c r="L1217" s="16">
        <f>L1216+0.056</f>
        <v>10.338999999999999</v>
      </c>
      <c r="M1217" s="95">
        <f t="shared" si="10"/>
        <v>69.639230099622793</v>
      </c>
    </row>
    <row r="1218" spans="1:16" hidden="1">
      <c r="A1218" s="90" t="s">
        <v>18</v>
      </c>
      <c r="B1218" s="90">
        <v>2022</v>
      </c>
      <c r="C1218" s="92">
        <v>44849</v>
      </c>
      <c r="D1218" s="90" t="s">
        <v>19</v>
      </c>
      <c r="E1218" s="45" t="s">
        <v>537</v>
      </c>
      <c r="F1218" s="45">
        <v>8</v>
      </c>
      <c r="G1218" s="45" t="s">
        <v>131</v>
      </c>
      <c r="H1218" s="45" t="s">
        <v>112</v>
      </c>
      <c r="I1218" s="11">
        <f>(C1218-VLOOKUP(G1218,Riders!$A$2:$E$7778,4,FALSE))/365</f>
        <v>23.273972602739725</v>
      </c>
      <c r="J1218" s="111">
        <v>5</v>
      </c>
      <c r="K1218">
        <v>1</v>
      </c>
      <c r="L1218" s="16">
        <v>9.99</v>
      </c>
      <c r="M1218" s="95">
        <f t="shared" ref="M1218:M1235" si="11">3.6*200/(L1218)</f>
        <v>72.072072072072075</v>
      </c>
    </row>
    <row r="1219" spans="1:16" hidden="1">
      <c r="A1219" s="90" t="s">
        <v>18</v>
      </c>
      <c r="B1219" s="90">
        <v>2022</v>
      </c>
      <c r="C1219" s="92">
        <v>44849</v>
      </c>
      <c r="D1219" s="90" t="s">
        <v>19</v>
      </c>
      <c r="E1219" s="45" t="s">
        <v>537</v>
      </c>
      <c r="F1219" s="45">
        <v>8</v>
      </c>
      <c r="G1219" s="45" t="s">
        <v>98</v>
      </c>
      <c r="H1219" s="45" t="s">
        <v>26</v>
      </c>
      <c r="I1219" s="11">
        <f>(C1219-VLOOKUP(G1219,Riders!$A$2:$E$7778,4,FALSE))/365</f>
        <v>25.509589041095889</v>
      </c>
      <c r="J1219" s="111">
        <v>11</v>
      </c>
      <c r="K1219">
        <v>2</v>
      </c>
      <c r="L1219" s="16">
        <f>L1218+0.001</f>
        <v>9.9909999999999997</v>
      </c>
      <c r="M1219" s="95">
        <f t="shared" si="11"/>
        <v>72.064858372535284</v>
      </c>
    </row>
    <row r="1220" spans="1:16" hidden="1">
      <c r="A1220" s="108" t="s">
        <v>18</v>
      </c>
      <c r="B1220" s="108">
        <v>2022</v>
      </c>
      <c r="C1220" s="128">
        <v>44849</v>
      </c>
      <c r="D1220" s="108" t="s">
        <v>19</v>
      </c>
      <c r="E1220" s="109" t="s">
        <v>538</v>
      </c>
      <c r="F1220" s="109">
        <v>1</v>
      </c>
      <c r="G1220" s="109" t="s">
        <v>91</v>
      </c>
      <c r="H1220" s="109" t="s">
        <v>22</v>
      </c>
      <c r="I1220" s="11">
        <f>(C1220-VLOOKUP(G1220,Riders!$A$2:$E$7778,4,FALSE))/365</f>
        <v>25.605479452054794</v>
      </c>
      <c r="J1220" s="110">
        <v>1</v>
      </c>
      <c r="K1220">
        <v>1</v>
      </c>
      <c r="L1220" s="16">
        <v>10.039999999999999</v>
      </c>
      <c r="M1220" s="95">
        <f t="shared" si="11"/>
        <v>71.713147410358573</v>
      </c>
    </row>
    <row r="1221" spans="1:16" hidden="1">
      <c r="A1221" s="108" t="s">
        <v>18</v>
      </c>
      <c r="B1221" s="108">
        <v>2022</v>
      </c>
      <c r="C1221" s="128">
        <v>44849</v>
      </c>
      <c r="D1221" s="108" t="s">
        <v>19</v>
      </c>
      <c r="E1221" s="109" t="s">
        <v>538</v>
      </c>
      <c r="F1221" s="109">
        <v>1</v>
      </c>
      <c r="G1221" s="109" t="s">
        <v>131</v>
      </c>
      <c r="H1221" s="109" t="s">
        <v>112</v>
      </c>
      <c r="I1221" s="11">
        <f>(C1221-VLOOKUP(G1221,Riders!$A$2:$E$7778,4,FALSE))/365</f>
        <v>23.273972602739725</v>
      </c>
      <c r="J1221" s="110">
        <v>5</v>
      </c>
      <c r="K1221">
        <v>2</v>
      </c>
      <c r="L1221" s="16">
        <f>L1220+0.094</f>
        <v>10.133999999999999</v>
      </c>
      <c r="M1221" s="95">
        <f t="shared" si="11"/>
        <v>71.047957371225593</v>
      </c>
    </row>
    <row r="1222" spans="1:16" hidden="1">
      <c r="A1222" s="108" t="s">
        <v>18</v>
      </c>
      <c r="B1222" s="108">
        <v>2022</v>
      </c>
      <c r="C1222" s="128">
        <v>44849</v>
      </c>
      <c r="D1222" s="108" t="s">
        <v>19</v>
      </c>
      <c r="E1222" s="109" t="s">
        <v>538</v>
      </c>
      <c r="F1222" s="109">
        <v>2</v>
      </c>
      <c r="G1222" s="109" t="s">
        <v>100</v>
      </c>
      <c r="H1222" s="109" t="s">
        <v>101</v>
      </c>
      <c r="I1222" s="11">
        <f>(C1222-VLOOKUP(G1222,Riders!$A$2:$E$7778,4,FALSE))/365</f>
        <v>23.512328767123286</v>
      </c>
      <c r="J1222" s="110">
        <v>2</v>
      </c>
      <c r="K1222">
        <v>1</v>
      </c>
      <c r="L1222" s="16">
        <v>9.8719999999999999</v>
      </c>
      <c r="M1222" s="95">
        <f t="shared" si="11"/>
        <v>72.933549432739056</v>
      </c>
    </row>
    <row r="1223" spans="1:16" hidden="1">
      <c r="A1223" s="108" t="s">
        <v>18</v>
      </c>
      <c r="B1223" s="108">
        <v>2022</v>
      </c>
      <c r="C1223" s="128">
        <v>44849</v>
      </c>
      <c r="D1223" s="108" t="s">
        <v>19</v>
      </c>
      <c r="E1223" s="109" t="s">
        <v>538</v>
      </c>
      <c r="F1223" s="109">
        <v>2</v>
      </c>
      <c r="G1223" s="109" t="s">
        <v>111</v>
      </c>
      <c r="H1223" s="109" t="s">
        <v>112</v>
      </c>
      <c r="I1223" s="11">
        <f>(C1223-VLOOKUP(G1223,Riders!$A$2:$E$7778,4,FALSE))/365</f>
        <v>25.495890410958904</v>
      </c>
      <c r="J1223" s="110">
        <v>6</v>
      </c>
      <c r="K1223">
        <v>2</v>
      </c>
      <c r="L1223" s="16">
        <f>L1222+2.267</f>
        <v>12.138999999999999</v>
      </c>
      <c r="M1223" s="95">
        <f t="shared" si="11"/>
        <v>59.31295823379191</v>
      </c>
    </row>
    <row r="1224" spans="1:16" hidden="1">
      <c r="A1224" s="108" t="s">
        <v>18</v>
      </c>
      <c r="B1224" s="108">
        <v>2022</v>
      </c>
      <c r="C1224" s="128">
        <v>44849</v>
      </c>
      <c r="D1224" s="108" t="s">
        <v>19</v>
      </c>
      <c r="E1224" s="109" t="s">
        <v>538</v>
      </c>
      <c r="F1224" s="109">
        <v>3</v>
      </c>
      <c r="G1224" s="109" t="s">
        <v>105</v>
      </c>
      <c r="H1224" s="109" t="s">
        <v>101</v>
      </c>
      <c r="I1224" s="11">
        <f>(C1224-VLOOKUP(G1224,Riders!$A$2:$E$7778,4,FALSE))/365</f>
        <v>30.161643835616438</v>
      </c>
      <c r="J1224" s="110">
        <v>3</v>
      </c>
      <c r="K1224">
        <v>1</v>
      </c>
      <c r="L1224" s="16">
        <v>9.7650000000000006</v>
      </c>
      <c r="M1224" s="95">
        <f t="shared" si="11"/>
        <v>73.73271889400921</v>
      </c>
    </row>
    <row r="1225" spans="1:16" hidden="1">
      <c r="A1225" s="108" t="s">
        <v>18</v>
      </c>
      <c r="B1225" s="108">
        <v>2022</v>
      </c>
      <c r="C1225" s="128">
        <v>44849</v>
      </c>
      <c r="D1225" s="108" t="s">
        <v>19</v>
      </c>
      <c r="E1225" s="109" t="s">
        <v>538</v>
      </c>
      <c r="F1225" s="109">
        <v>3</v>
      </c>
      <c r="G1225" s="109" t="s">
        <v>95</v>
      </c>
      <c r="H1225" s="109" t="s">
        <v>26</v>
      </c>
      <c r="I1225" s="11">
        <f>(C1225-VLOOKUP(G1225,Riders!$A$2:$E$7778,4,FALSE))/365</f>
        <v>23.747945205479454</v>
      </c>
      <c r="J1225" s="110">
        <v>7</v>
      </c>
      <c r="K1225">
        <v>2</v>
      </c>
      <c r="L1225" s="16">
        <f>L1224+0.573</f>
        <v>10.338000000000001</v>
      </c>
      <c r="M1225" s="95">
        <f t="shared" si="11"/>
        <v>69.645966337782937</v>
      </c>
    </row>
    <row r="1226" spans="1:16" hidden="1">
      <c r="A1226" s="108" t="s">
        <v>18</v>
      </c>
      <c r="B1226" s="108">
        <v>2022</v>
      </c>
      <c r="C1226" s="128">
        <v>44849</v>
      </c>
      <c r="D1226" s="108" t="s">
        <v>19</v>
      </c>
      <c r="E1226" s="109" t="s">
        <v>538</v>
      </c>
      <c r="F1226" s="109">
        <v>4</v>
      </c>
      <c r="G1226" s="109" t="s">
        <v>201</v>
      </c>
      <c r="H1226" s="109" t="s">
        <v>45</v>
      </c>
      <c r="I1226" s="11">
        <f>(C1226-VLOOKUP(G1226,Riders!$A$2:$E$7778,4,FALSE))/365</f>
        <v>27.257534246575343</v>
      </c>
      <c r="J1226" s="110">
        <v>4</v>
      </c>
      <c r="K1226">
        <v>1</v>
      </c>
      <c r="L1226" s="16">
        <v>10.007</v>
      </c>
      <c r="M1226" s="95">
        <f t="shared" si="11"/>
        <v>71.949635255321283</v>
      </c>
    </row>
    <row r="1227" spans="1:16" hidden="1">
      <c r="A1227" s="108" t="s">
        <v>18</v>
      </c>
      <c r="B1227" s="108">
        <v>2022</v>
      </c>
      <c r="C1227" s="128">
        <v>44849</v>
      </c>
      <c r="D1227" s="108" t="s">
        <v>19</v>
      </c>
      <c r="E1227" s="109" t="s">
        <v>538</v>
      </c>
      <c r="F1227" s="109">
        <v>4</v>
      </c>
      <c r="G1227" s="109" t="s">
        <v>107</v>
      </c>
      <c r="H1227" s="109" t="s">
        <v>108</v>
      </c>
      <c r="I1227" s="11">
        <f>(C1227-VLOOKUP(G1227,Riders!$A$2:$E$7778,4,FALSE))/365</f>
        <v>29.008219178082193</v>
      </c>
      <c r="J1227" s="110">
        <v>8</v>
      </c>
      <c r="K1227">
        <v>2</v>
      </c>
      <c r="L1227" s="16">
        <f>L1226+0.041</f>
        <v>10.048</v>
      </c>
      <c r="M1227" s="95">
        <f t="shared" si="11"/>
        <v>71.656050955414017</v>
      </c>
    </row>
    <row r="1228" spans="1:16" hidden="1">
      <c r="A1228" s="91" t="s">
        <v>18</v>
      </c>
      <c r="B1228" s="91">
        <v>2022</v>
      </c>
      <c r="C1228" s="56">
        <v>44849</v>
      </c>
      <c r="D1228" s="91" t="s">
        <v>19</v>
      </c>
      <c r="E1228" s="94" t="s">
        <v>539</v>
      </c>
      <c r="F1228" s="94">
        <v>1</v>
      </c>
      <c r="G1228" s="94" t="s">
        <v>91</v>
      </c>
      <c r="H1228" s="94" t="s">
        <v>22</v>
      </c>
      <c r="I1228" s="11">
        <f>(C1228-VLOOKUP(G1228,Riders!$A$2:$E$7778,4,FALSE))/365</f>
        <v>25.605479452054794</v>
      </c>
      <c r="J1228" s="113">
        <v>1</v>
      </c>
      <c r="K1228">
        <v>1</v>
      </c>
      <c r="L1228" s="16">
        <v>9.9339999999999993</v>
      </c>
      <c r="M1228" s="95">
        <f t="shared" si="11"/>
        <v>72.478357157237781</v>
      </c>
      <c r="N1228">
        <v>1</v>
      </c>
      <c r="O1228">
        <v>9.6989999999999998</v>
      </c>
      <c r="P1228" s="95">
        <f t="shared" ref="P1228:P1235" si="12">3.6*200/(O1228)</f>
        <v>74.234457160532017</v>
      </c>
    </row>
    <row r="1229" spans="1:16" hidden="1">
      <c r="A1229" s="91" t="s">
        <v>18</v>
      </c>
      <c r="B1229" s="91">
        <v>2022</v>
      </c>
      <c r="C1229" s="56">
        <v>44849</v>
      </c>
      <c r="D1229" s="91" t="s">
        <v>19</v>
      </c>
      <c r="E1229" s="94" t="s">
        <v>539</v>
      </c>
      <c r="F1229" s="94">
        <v>1</v>
      </c>
      <c r="G1229" s="94" t="s">
        <v>201</v>
      </c>
      <c r="H1229" s="94" t="s">
        <v>45</v>
      </c>
      <c r="I1229" s="11">
        <f>(C1229-VLOOKUP(G1229,Riders!$A$2:$E$7778,4,FALSE))/365</f>
        <v>27.257534246575343</v>
      </c>
      <c r="J1229" s="113">
        <v>4</v>
      </c>
      <c r="K1229">
        <v>2</v>
      </c>
      <c r="L1229" s="16">
        <f>L1228+0.399</f>
        <v>10.332999999999998</v>
      </c>
      <c r="M1229" s="95">
        <f t="shared" si="11"/>
        <v>69.679667086035039</v>
      </c>
      <c r="N1229">
        <v>2</v>
      </c>
      <c r="O1229">
        <f>O1228+0.146</f>
        <v>9.8450000000000006</v>
      </c>
      <c r="P1229" s="95">
        <f t="shared" si="12"/>
        <v>73.133570340274247</v>
      </c>
    </row>
    <row r="1230" spans="1:16" hidden="1">
      <c r="A1230" s="91" t="s">
        <v>18</v>
      </c>
      <c r="B1230" s="91">
        <v>2022</v>
      </c>
      <c r="C1230" s="56">
        <v>44849</v>
      </c>
      <c r="D1230" s="91" t="s">
        <v>19</v>
      </c>
      <c r="E1230" s="94" t="s">
        <v>539</v>
      </c>
      <c r="F1230" s="94">
        <v>2</v>
      </c>
      <c r="G1230" s="94" t="s">
        <v>100</v>
      </c>
      <c r="H1230" s="94" t="s">
        <v>101</v>
      </c>
      <c r="I1230" s="11">
        <f>(C1230-VLOOKUP(G1230,Riders!$A$2:$E$7778,4,FALSE))/365</f>
        <v>23.512328767123286</v>
      </c>
      <c r="J1230" s="113">
        <v>2</v>
      </c>
      <c r="K1230">
        <v>1</v>
      </c>
      <c r="L1230" s="16">
        <v>9.7899999999999991</v>
      </c>
      <c r="M1230" s="95">
        <f t="shared" si="11"/>
        <v>73.544433094994901</v>
      </c>
      <c r="N1230">
        <v>1</v>
      </c>
      <c r="O1230">
        <v>9.6839999999999993</v>
      </c>
      <c r="P1230" s="95">
        <f t="shared" si="12"/>
        <v>74.349442379182165</v>
      </c>
    </row>
    <row r="1231" spans="1:16" hidden="1">
      <c r="A1231" s="91" t="s">
        <v>18</v>
      </c>
      <c r="B1231" s="91">
        <v>2022</v>
      </c>
      <c r="C1231" s="56">
        <v>44849</v>
      </c>
      <c r="D1231" s="91" t="s">
        <v>19</v>
      </c>
      <c r="E1231" s="94" t="s">
        <v>539</v>
      </c>
      <c r="F1231" s="94">
        <v>2</v>
      </c>
      <c r="G1231" s="94" t="s">
        <v>105</v>
      </c>
      <c r="H1231" s="94" t="s">
        <v>101</v>
      </c>
      <c r="I1231" s="11">
        <f>(C1231-VLOOKUP(G1231,Riders!$A$2:$E$7778,4,FALSE))/365</f>
        <v>30.161643835616438</v>
      </c>
      <c r="J1231" s="113">
        <v>3</v>
      </c>
      <c r="K1231">
        <v>2</v>
      </c>
      <c r="L1231" s="16">
        <f>L1230+0.015</f>
        <v>9.8049999999999997</v>
      </c>
      <c r="M1231" s="95">
        <f t="shared" si="11"/>
        <v>73.431922488526268</v>
      </c>
      <c r="N1231">
        <v>2</v>
      </c>
      <c r="O1231">
        <f>O1230+0.038</f>
        <v>9.7219999999999995</v>
      </c>
      <c r="P1231" s="95">
        <f t="shared" si="12"/>
        <v>74.058835630528705</v>
      </c>
    </row>
    <row r="1232" spans="1:16" hidden="1">
      <c r="A1232" s="22" t="s">
        <v>18</v>
      </c>
      <c r="B1232" s="22">
        <v>2022</v>
      </c>
      <c r="C1232" s="56">
        <v>44849</v>
      </c>
      <c r="D1232" s="22" t="s">
        <v>19</v>
      </c>
      <c r="E1232" s="44" t="s">
        <v>63</v>
      </c>
      <c r="F1232" s="44" t="s">
        <v>540</v>
      </c>
      <c r="G1232" s="44" t="s">
        <v>91</v>
      </c>
      <c r="H1232" s="44" t="s">
        <v>22</v>
      </c>
      <c r="I1232" s="11">
        <f>(C1232-VLOOKUP(G1232,Riders!$A$2:$E$7778,4,FALSE))/365</f>
        <v>25.605479452054794</v>
      </c>
      <c r="J1232" s="114">
        <v>1</v>
      </c>
      <c r="K1232">
        <v>1</v>
      </c>
      <c r="L1232" s="16">
        <v>9.6859999999999999</v>
      </c>
      <c r="M1232" s="95">
        <f t="shared" si="11"/>
        <v>74.334090439810041</v>
      </c>
      <c r="N1232">
        <v>1</v>
      </c>
      <c r="O1232">
        <v>9.7729999999999997</v>
      </c>
      <c r="P1232" s="95">
        <f t="shared" si="12"/>
        <v>73.672362631740512</v>
      </c>
    </row>
    <row r="1233" spans="1:16" hidden="1">
      <c r="A1233" s="22" t="s">
        <v>18</v>
      </c>
      <c r="B1233" s="22">
        <v>2022</v>
      </c>
      <c r="C1233" s="56">
        <v>44849</v>
      </c>
      <c r="D1233" s="22" t="s">
        <v>19</v>
      </c>
      <c r="E1233" s="44" t="s">
        <v>63</v>
      </c>
      <c r="F1233" s="44" t="s">
        <v>540</v>
      </c>
      <c r="G1233" s="44" t="s">
        <v>100</v>
      </c>
      <c r="H1233" s="44" t="s">
        <v>101</v>
      </c>
      <c r="I1233" s="11">
        <f>(C1233-VLOOKUP(G1233,Riders!$A$2:$E$7778,4,FALSE))/365</f>
        <v>23.512328767123286</v>
      </c>
      <c r="J1233" s="114">
        <v>2</v>
      </c>
      <c r="K1233">
        <v>2</v>
      </c>
      <c r="L1233" s="16">
        <f>9.686+0.155</f>
        <v>9.8409999999999993</v>
      </c>
      <c r="M1233" s="95">
        <f t="shared" si="11"/>
        <v>73.163296412966162</v>
      </c>
      <c r="N1233">
        <v>2</v>
      </c>
      <c r="O1233">
        <f>9.773+0.083</f>
        <v>9.8559999999999999</v>
      </c>
      <c r="P1233" s="95">
        <f t="shared" si="12"/>
        <v>73.05194805194806</v>
      </c>
    </row>
    <row r="1234" spans="1:16" hidden="1">
      <c r="A1234" s="22" t="s">
        <v>18</v>
      </c>
      <c r="B1234" s="22">
        <v>2022</v>
      </c>
      <c r="C1234" s="56">
        <v>44849</v>
      </c>
      <c r="D1234" s="22" t="s">
        <v>19</v>
      </c>
      <c r="E1234" s="44" t="s">
        <v>63</v>
      </c>
      <c r="F1234" s="44" t="s">
        <v>541</v>
      </c>
      <c r="G1234" s="44" t="s">
        <v>105</v>
      </c>
      <c r="H1234" s="44" t="s">
        <v>101</v>
      </c>
      <c r="I1234" s="11">
        <f>(C1234-VLOOKUP(G1234,Riders!$A$2:$E$7778,4,FALSE))/365</f>
        <v>30.161643835616438</v>
      </c>
      <c r="J1234" s="114">
        <v>3</v>
      </c>
      <c r="K1234">
        <v>1</v>
      </c>
      <c r="L1234" s="16">
        <f>9.838</f>
        <v>9.8379999999999992</v>
      </c>
      <c r="M1234" s="95">
        <f t="shared" si="11"/>
        <v>73.185606830656639</v>
      </c>
      <c r="N1234">
        <v>1</v>
      </c>
      <c r="O1234">
        <v>9.9640000000000004</v>
      </c>
      <c r="P1234" s="95">
        <f t="shared" si="12"/>
        <v>72.260136491368925</v>
      </c>
    </row>
    <row r="1235" spans="1:16" hidden="1">
      <c r="A1235" s="22" t="s">
        <v>18</v>
      </c>
      <c r="B1235" s="22">
        <v>2022</v>
      </c>
      <c r="C1235" s="56">
        <v>44849</v>
      </c>
      <c r="D1235" s="22" t="s">
        <v>19</v>
      </c>
      <c r="E1235" s="44" t="s">
        <v>63</v>
      </c>
      <c r="F1235" s="44" t="s">
        <v>541</v>
      </c>
      <c r="G1235" s="44" t="s">
        <v>201</v>
      </c>
      <c r="H1235" s="44" t="s">
        <v>45</v>
      </c>
      <c r="I1235" s="11">
        <f>(C1235-VLOOKUP(G1235,Riders!$A$2:$E$7778,4,FALSE))/365</f>
        <v>27.257534246575343</v>
      </c>
      <c r="J1235" s="114">
        <v>4</v>
      </c>
      <c r="K1235">
        <v>2</v>
      </c>
      <c r="L1235" s="16">
        <f>9.838+0.223</f>
        <v>10.061</v>
      </c>
      <c r="M1235" s="95">
        <f t="shared" si="11"/>
        <v>71.563462876453627</v>
      </c>
      <c r="N1235">
        <v>2</v>
      </c>
      <c r="O1235">
        <f>9.964+0.259</f>
        <v>10.223000000000001</v>
      </c>
      <c r="P1235" s="95">
        <f t="shared" si="12"/>
        <v>70.429423848185465</v>
      </c>
    </row>
    <row r="1236" spans="1:16" hidden="1">
      <c r="A1236" s="22" t="s">
        <v>1100</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hidden="1">
      <c r="A1237" s="22" t="s">
        <v>1100</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hidden="1">
      <c r="A1238" s="22" t="s">
        <v>1100</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hidden="1">
      <c r="A1239" s="22" t="s">
        <v>1100</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hidden="1">
      <c r="A1240" s="22" t="s">
        <v>1100</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hidden="1">
      <c r="A1241" s="22" t="s">
        <v>1100</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hidden="1">
      <c r="A1242" s="22" t="s">
        <v>1100</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hidden="1">
      <c r="A1243" s="22" t="s">
        <v>1100</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hidden="1">
      <c r="A1244" s="22" t="s">
        <v>1100</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hidden="1">
      <c r="A1245" s="22" t="s">
        <v>1100</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hidden="1">
      <c r="A1246" s="22" t="s">
        <v>1100</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hidden="1">
      <c r="A1247" s="22" t="s">
        <v>1100</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hidden="1">
      <c r="A1248" s="22" t="s">
        <v>1100</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hidden="1">
      <c r="A1250" s="22" t="s">
        <v>1100</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hidden="1">
      <c r="A1251" s="22" t="s">
        <v>1100</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hidden="1">
      <c r="A1252" s="22" t="s">
        <v>1100</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hidden="1">
      <c r="A1253" s="22" t="s">
        <v>1100</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hidden="1">
      <c r="A1255" s="22" t="s">
        <v>1100</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hidden="1">
      <c r="A1256" s="22" t="s">
        <v>1100</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hidden="1">
      <c r="A1258" s="22" t="s">
        <v>1100</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hidden="1">
      <c r="A1259" s="22" t="s">
        <v>1100</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hidden="1">
      <c r="A1260" s="22" t="s">
        <v>1100</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hidden="1">
      <c r="A1261" s="22" t="s">
        <v>1100</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hidden="1">
      <c r="A1262" s="22" t="s">
        <v>1100</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hidden="1">
      <c r="A1263" s="22" t="s">
        <v>1100</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hidden="1">
      <c r="A1264" s="22" t="s">
        <v>1100</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c r="A1265" s="22" t="s">
        <v>1100</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hidden="1">
      <c r="A1266" s="22" t="s">
        <v>1100</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hidden="1">
      <c r="A1267" s="22" t="s">
        <v>1100</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hidden="1">
      <c r="A1268" s="22" t="s">
        <v>1100</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hidden="1">
      <c r="A1269" s="22" t="s">
        <v>1100</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hidden="1">
      <c r="A1270" s="22" t="s">
        <v>1100</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hidden="1">
      <c r="A1271" s="22" t="s">
        <v>1100</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hidden="1">
      <c r="A1272" s="22" t="s">
        <v>1100</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hidden="1">
      <c r="A1273" s="22" t="s">
        <v>1100</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hidden="1">
      <c r="A1274" s="22" t="s">
        <v>1100</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hidden="1">
      <c r="A1275" s="22" t="s">
        <v>1100</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hidden="1">
      <c r="A1276" s="22" t="s">
        <v>1100</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hidden="1">
      <c r="A1277" s="22" t="s">
        <v>1100</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hidden="1">
      <c r="A1278" s="22" t="s">
        <v>1100</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hidden="1">
      <c r="A1279" s="22" t="s">
        <v>1100</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hidden="1">
      <c r="A1280" s="22" t="s">
        <v>1100</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hidden="1">
      <c r="A1281" s="22" t="s">
        <v>1100</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hidden="1">
      <c r="A1282" s="22" t="s">
        <v>1100</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hidden="1">
      <c r="A1283" s="22" t="s">
        <v>1100</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hidden="1">
      <c r="A1284" s="22" t="s">
        <v>1100</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hidden="1">
      <c r="A1285" s="22" t="s">
        <v>1100</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hidden="1">
      <c r="A1286" s="22" t="s">
        <v>1100</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hidden="1">
      <c r="A1287" s="22" t="s">
        <v>1100</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hidden="1">
      <c r="A1288" s="22" t="s">
        <v>1100</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hidden="1">
      <c r="A1289" s="22" t="s">
        <v>1100</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hidden="1">
      <c r="A1290" s="22" t="s">
        <v>1100</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hidden="1">
      <c r="A1291" s="22" t="s">
        <v>1100</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hidden="1">
      <c r="A1292" s="29" t="s">
        <v>1164</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hidden="1">
      <c r="A1293" s="29" t="s">
        <v>1164</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hidden="1">
      <c r="A1294" s="29" t="s">
        <v>1164</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hidden="1">
      <c r="A1295" s="29" t="s">
        <v>1164</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hidden="1">
      <c r="A1296" s="29" t="s">
        <v>1164</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hidden="1">
      <c r="A1297" s="29" t="s">
        <v>1164</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c r="A1298" s="29" t="s">
        <v>1164</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hidden="1">
      <c r="A1299" s="29" t="s">
        <v>1164</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hidden="1">
      <c r="A1300" s="29" t="s">
        <v>1164</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hidden="1">
      <c r="A1301" s="29" t="s">
        <v>1164</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hidden="1">
      <c r="A1302" s="29" t="s">
        <v>1164</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hidden="1">
      <c r="A1303" s="29" t="s">
        <v>1164</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hidden="1">
      <c r="A1304" s="29" t="s">
        <v>1164</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hidden="1">
      <c r="A1305" s="29" t="s">
        <v>1164</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hidden="1">
      <c r="A1306" s="29" t="s">
        <v>1164</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hidden="1">
      <c r="A1307" s="29" t="s">
        <v>1164</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hidden="1">
      <c r="A1308" s="29" t="s">
        <v>1164</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hidden="1">
      <c r="A1309" s="29" t="s">
        <v>1164</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hidden="1">
      <c r="A1310" s="29" t="s">
        <v>1164</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hidden="1">
      <c r="A1311" s="29" t="s">
        <v>1164</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hidden="1">
      <c r="A1312" s="29" t="s">
        <v>1164</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hidden="1">
      <c r="A1313" s="29" t="s">
        <v>1164</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hidden="1">
      <c r="A1314" s="29" t="s">
        <v>1164</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hidden="1">
      <c r="A1315" s="29" t="s">
        <v>1164</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hidden="1">
      <c r="A1316" s="29" t="s">
        <v>1164</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hidden="1">
      <c r="A1317" s="29" t="s">
        <v>1164</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hidden="1">
      <c r="A1318" s="29" t="s">
        <v>1164</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hidden="1">
      <c r="A1319" s="29" t="s">
        <v>1164</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hidden="1">
      <c r="A1320" s="29" t="s">
        <v>1164</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hidden="1">
      <c r="A1321" s="29" t="s">
        <v>1164</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hidden="1">
      <c r="A1322" s="29" t="s">
        <v>1164</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hidden="1">
      <c r="A1323" s="29" t="s">
        <v>1164</v>
      </c>
      <c r="B1323" s="29">
        <v>2023</v>
      </c>
      <c r="C1323" s="56">
        <v>45002</v>
      </c>
      <c r="D1323" s="29" t="s">
        <v>65</v>
      </c>
      <c r="E1323" t="s">
        <v>537</v>
      </c>
      <c r="F1323">
        <v>4</v>
      </c>
      <c r="G1323" t="s">
        <v>672</v>
      </c>
      <c r="H1323" t="s">
        <v>38</v>
      </c>
      <c r="I1323" s="11">
        <f>(C1323-VLOOKUP(G1323,Riders!$A$2:$E$7778,4,FALSE))/365</f>
        <v>25.019178082191782</v>
      </c>
      <c r="J1323">
        <v>9</v>
      </c>
      <c r="K1323">
        <v>2</v>
      </c>
      <c r="L1323" s="16">
        <v>10.379</v>
      </c>
    </row>
    <row r="1324" spans="1:12" hidden="1">
      <c r="A1324" s="29" t="s">
        <v>1164</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hidden="1">
      <c r="A1325" s="29" t="s">
        <v>1164</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hidden="1">
      <c r="A1326" s="29" t="s">
        <v>1164</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hidden="1">
      <c r="A1327" s="29" t="s">
        <v>1164</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hidden="1">
      <c r="A1328" s="29" t="s">
        <v>1164</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hidden="1">
      <c r="A1329" s="29" t="s">
        <v>1164</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c r="A1330" s="29" t="s">
        <v>1164</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hidden="1">
      <c r="A1331" s="29" t="s">
        <v>1164</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hidden="1">
      <c r="A1332" s="29" t="s">
        <v>1164</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c r="A1333" s="29" t="s">
        <v>1164</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hidden="1">
      <c r="A1334" s="29" t="s">
        <v>1164</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hidden="1">
      <c r="A1335" s="29" t="s">
        <v>1164</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hidden="1">
      <c r="A1336" s="29" t="s">
        <v>1164</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hidden="1">
      <c r="A1337" s="29" t="s">
        <v>1164</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hidden="1">
      <c r="A1338" s="29" t="s">
        <v>1164</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hidden="1">
      <c r="A1339" s="29" t="s">
        <v>1164</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hidden="1">
      <c r="A1340" s="29" t="s">
        <v>1164</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hidden="1">
      <c r="A1341" s="29" t="s">
        <v>1164</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hidden="1">
      <c r="A1342" s="29" t="s">
        <v>1164</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hidden="1">
      <c r="A1343" s="29" t="s">
        <v>1164</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hidden="1">
      <c r="A1344" s="29" t="s">
        <v>1164</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hidden="1">
      <c r="A1345" s="29" t="s">
        <v>1164</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hidden="1">
      <c r="A1346" s="29" t="s">
        <v>1164</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hidden="1">
      <c r="A1347" s="29" t="s">
        <v>1164</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c r="A1348" s="29"/>
      <c r="B1348" s="29"/>
      <c r="C1348" s="56"/>
      <c r="D1348" s="29"/>
    </row>
  </sheetData>
  <autoFilter ref="A1:S1347" xr:uid="{FDAE37D4-BBF6-44D2-B247-34646AA6BF41}">
    <filterColumn colId="8">
      <filters>
        <filter val="#N/A"/>
      </filters>
    </filterColumn>
    <sortState xmlns:xlrd2="http://schemas.microsoft.com/office/spreadsheetml/2017/richdata2" ref="A4:S1333">
      <sortCondition ref="G1:G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42" priority="36">
      <formula>$E2="F"</formula>
    </cfRule>
    <cfRule type="expression" dxfId="341" priority="37">
      <formula>$E2="SF"</formula>
    </cfRule>
    <cfRule type="expression" dxfId="340" priority="38">
      <formula>$E2="QF"</formula>
    </cfRule>
    <cfRule type="expression" dxfId="339" priority="39">
      <formula>$E2="R8"</formula>
    </cfRule>
    <cfRule type="expression" dxfId="338" priority="40">
      <formula>$E2="R16"</formula>
    </cfRule>
  </conditionalFormatting>
  <conditionalFormatting sqref="A806:D861">
    <cfRule type="expression" dxfId="337" priority="34">
      <formula>$E806="F"</formula>
    </cfRule>
    <cfRule type="expression" dxfId="336" priority="35">
      <formula>$E806="Q"</formula>
    </cfRule>
  </conditionalFormatting>
  <conditionalFormatting sqref="A862:B917 D862:D917">
    <cfRule type="expression" dxfId="335" priority="32">
      <formula>$E862="F"</formula>
    </cfRule>
    <cfRule type="expression" dxfId="334" priority="33">
      <formula>$E862="Q"</formula>
    </cfRule>
  </conditionalFormatting>
  <conditionalFormatting sqref="F922:F937">
    <cfRule type="expression" dxfId="333" priority="1535">
      <formula>$E918="F"</formula>
    </cfRule>
    <cfRule type="expression" dxfId="332" priority="1536">
      <formula>$E918="SF"</formula>
    </cfRule>
    <cfRule type="expression" dxfId="331" priority="1537">
      <formula>$E918="QF"</formula>
    </cfRule>
    <cfRule type="expression" dxfId="330" priority="1538">
      <formula>$E918="R8"</formula>
    </cfRule>
    <cfRule type="expression" dxfId="329"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28" priority="30">
      <formula>$E918="F"</formula>
    </cfRule>
    <cfRule type="expression" dxfId="327"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26" priority="28">
      <formula>$E919="F"</formula>
    </cfRule>
    <cfRule type="expression" dxfId="325" priority="29">
      <formula>$E919="Q"</formula>
    </cfRule>
  </conditionalFormatting>
  <conditionalFormatting sqref="A970:B1025 D970:D1025">
    <cfRule type="expression" dxfId="324" priority="26">
      <formula>$E970="F"</formula>
    </cfRule>
    <cfRule type="expression" dxfId="323" priority="27">
      <formula>$E970="Q"</formula>
    </cfRule>
  </conditionalFormatting>
  <conditionalFormatting sqref="D1026:D1081">
    <cfRule type="expression" dxfId="322" priority="24">
      <formula>#REF!="F"</formula>
    </cfRule>
    <cfRule type="expression" dxfId="321"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20" priority="22">
      <formula>#REF!="F"</formula>
    </cfRule>
    <cfRule type="expression" dxfId="319"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318" priority="20">
      <formula>#REF!="F"</formula>
    </cfRule>
    <cfRule type="expression" dxfId="317" priority="21">
      <formula>#REF!="Q"</formula>
    </cfRule>
  </conditionalFormatting>
  <conditionalFormatting sqref="A1194:D1291">
    <cfRule type="expression" dxfId="316" priority="17">
      <formula>$E1194="R1"</formula>
    </cfRule>
    <cfRule type="expression" dxfId="315" priority="18">
      <formula>$E1194="F"</formula>
    </cfRule>
    <cfRule type="expression" dxfId="314" priority="19">
      <formula>$E1194="Q"</formula>
    </cfRule>
  </conditionalFormatting>
  <conditionalFormatting sqref="A1292:D1347">
    <cfRule type="expression" dxfId="313" priority="14">
      <formula>$E1292="R1"</formula>
    </cfRule>
    <cfRule type="expression" dxfId="312" priority="15">
      <formula>$E1292="F"</formula>
    </cfRule>
    <cfRule type="expression" dxfId="311" priority="16">
      <formula>$E1292="Q"</formula>
    </cfRule>
  </conditionalFormatting>
  <conditionalFormatting sqref="G1353:G1354">
    <cfRule type="expression" dxfId="310" priority="1920">
      <formula>$E1352="F"</formula>
    </cfRule>
    <cfRule type="expression" dxfId="309" priority="1921">
      <formula>$E1352="SF"</formula>
    </cfRule>
    <cfRule type="expression" dxfId="308" priority="1922">
      <formula>$E1352="QF"</formula>
    </cfRule>
    <cfRule type="expression" dxfId="307" priority="1923">
      <formula>$E1352="R8"</formula>
    </cfRule>
    <cfRule type="expression" dxfId="306" priority="1924">
      <formula>$E1352="R16"</formula>
    </cfRule>
  </conditionalFormatting>
  <conditionalFormatting sqref="A1348:D1348">
    <cfRule type="expression" dxfId="305" priority="1">
      <formula>$E1348="R1"</formula>
    </cfRule>
    <cfRule type="expression" dxfId="304" priority="2">
      <formula>$E1348="F"</formula>
    </cfRule>
    <cfRule type="expression" dxfId="303"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021" activePane="bottomLeft" state="frozen"/>
      <selection pane="bottomLeft" activeCell="H1021" sqref="H1021"/>
    </sheetView>
  </sheetViews>
  <sheetFormatPr defaultRowHeight="14.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c r="A1" t="s">
        <v>0</v>
      </c>
      <c r="B1" t="s">
        <v>1</v>
      </c>
      <c r="C1" s="10" t="s">
        <v>2</v>
      </c>
      <c r="D1" t="s">
        <v>3</v>
      </c>
      <c r="E1" t="s">
        <v>4</v>
      </c>
      <c r="F1" t="s">
        <v>88</v>
      </c>
      <c r="G1" t="s">
        <v>87</v>
      </c>
      <c r="H1" t="s">
        <v>5</v>
      </c>
      <c r="I1" t="s">
        <v>7</v>
      </c>
      <c r="J1" t="s">
        <v>6</v>
      </c>
      <c r="K1" t="s">
        <v>524</v>
      </c>
      <c r="L1" t="s">
        <v>8</v>
      </c>
      <c r="M1" t="s">
        <v>467</v>
      </c>
      <c r="N1" t="s">
        <v>1211</v>
      </c>
      <c r="O1" t="s">
        <v>1215</v>
      </c>
      <c r="P1" t="s">
        <v>1216</v>
      </c>
      <c r="Q1" t="s">
        <v>1203</v>
      </c>
      <c r="R1" t="s">
        <v>1204</v>
      </c>
      <c r="S1" t="s">
        <v>1200</v>
      </c>
      <c r="T1" t="s">
        <v>1201</v>
      </c>
    </row>
    <row r="2" spans="1:20">
      <c r="A2" t="s">
        <v>161</v>
      </c>
      <c r="B2">
        <v>2018</v>
      </c>
      <c r="C2" s="10">
        <v>43401</v>
      </c>
      <c r="D2" t="s">
        <v>65</v>
      </c>
      <c r="E2">
        <v>1</v>
      </c>
      <c r="F2" t="s">
        <v>534</v>
      </c>
      <c r="G2">
        <v>1</v>
      </c>
      <c r="H2" t="s">
        <v>182</v>
      </c>
      <c r="I2" t="s">
        <v>32</v>
      </c>
      <c r="J2" s="11">
        <f>(C2-VLOOKUP(H2,Riders!$A$2:$E$7778,4,FALSE))/365</f>
        <v>27.336986301369862</v>
      </c>
      <c r="K2">
        <v>16</v>
      </c>
      <c r="L2">
        <v>1</v>
      </c>
      <c r="M2">
        <v>10.178000000000001</v>
      </c>
      <c r="O2">
        <v>9</v>
      </c>
      <c r="P2">
        <v>15.054</v>
      </c>
      <c r="Q2">
        <v>29.396000000000001</v>
      </c>
      <c r="R2">
        <v>7.1710000000000003</v>
      </c>
      <c r="S2">
        <v>1</v>
      </c>
      <c r="T2" t="s">
        <v>1214</v>
      </c>
    </row>
    <row r="3" spans="1:20">
      <c r="A3" t="s">
        <v>161</v>
      </c>
      <c r="B3">
        <v>2018</v>
      </c>
      <c r="C3" s="10">
        <v>43401</v>
      </c>
      <c r="D3" t="s">
        <v>65</v>
      </c>
      <c r="E3">
        <v>1</v>
      </c>
      <c r="F3" t="s">
        <v>534</v>
      </c>
      <c r="G3">
        <v>1</v>
      </c>
      <c r="H3" t="s">
        <v>917</v>
      </c>
      <c r="I3" t="s">
        <v>34</v>
      </c>
      <c r="J3" s="11">
        <f>(C3-VLOOKUP(H3,Riders!$A$2:$E$7778,4,FALSE))/365</f>
        <v>27.706849315068492</v>
      </c>
      <c r="K3">
        <v>17</v>
      </c>
      <c r="L3">
        <v>2</v>
      </c>
      <c r="M3">
        <v>10.225</v>
      </c>
      <c r="O3">
        <v>9</v>
      </c>
      <c r="P3">
        <v>6.2619999999999898</v>
      </c>
      <c r="Q3">
        <v>20.603999999999999</v>
      </c>
      <c r="R3">
        <v>7.1710000000000003</v>
      </c>
      <c r="S3">
        <v>1</v>
      </c>
      <c r="T3" t="s">
        <v>1214</v>
      </c>
    </row>
    <row r="4" spans="1:20">
      <c r="A4" t="s">
        <v>161</v>
      </c>
      <c r="B4">
        <v>2018</v>
      </c>
      <c r="C4" s="10">
        <v>43401</v>
      </c>
      <c r="D4" t="s">
        <v>65</v>
      </c>
      <c r="E4">
        <v>1</v>
      </c>
      <c r="F4" t="s">
        <v>534</v>
      </c>
      <c r="G4">
        <v>2</v>
      </c>
      <c r="H4" t="s">
        <v>2051</v>
      </c>
      <c r="I4" t="s">
        <v>26</v>
      </c>
      <c r="J4" s="11">
        <f>(C4-VLOOKUP(H4,Riders!$A$2:$E$7778,4,FALSE))/365</f>
        <v>33.761643835616439</v>
      </c>
      <c r="K4">
        <v>5</v>
      </c>
      <c r="L4">
        <v>1</v>
      </c>
      <c r="M4">
        <v>10.595000000000001</v>
      </c>
      <c r="O4">
        <v>9</v>
      </c>
      <c r="P4">
        <v>15.054</v>
      </c>
      <c r="Q4">
        <v>29.396000000000001</v>
      </c>
      <c r="R4">
        <v>7.1710000000000003</v>
      </c>
      <c r="S4">
        <v>1</v>
      </c>
      <c r="T4" t="s">
        <v>1214</v>
      </c>
    </row>
    <row r="5" spans="1:20">
      <c r="A5" t="s">
        <v>161</v>
      </c>
      <c r="B5">
        <v>2018</v>
      </c>
      <c r="C5" s="10">
        <v>43401</v>
      </c>
      <c r="D5" t="s">
        <v>65</v>
      </c>
      <c r="E5">
        <v>1</v>
      </c>
      <c r="F5" t="s">
        <v>534</v>
      </c>
      <c r="G5">
        <v>2</v>
      </c>
      <c r="H5" t="s">
        <v>58</v>
      </c>
      <c r="I5" t="s">
        <v>36</v>
      </c>
      <c r="J5" s="11">
        <f>(C5-VLOOKUP(H5,Riders!$A$2:$E$7778,4,FALSE))/365</f>
        <v>24.958904109589042</v>
      </c>
      <c r="K5">
        <v>28</v>
      </c>
      <c r="L5">
        <v>2</v>
      </c>
      <c r="M5">
        <v>10.676</v>
      </c>
      <c r="O5">
        <v>9</v>
      </c>
      <c r="P5">
        <v>6.2619999999999898</v>
      </c>
      <c r="Q5">
        <v>20.603999999999999</v>
      </c>
      <c r="R5">
        <v>7.1710000000000003</v>
      </c>
      <c r="S5">
        <v>1</v>
      </c>
      <c r="T5" t="s">
        <v>1214</v>
      </c>
    </row>
    <row r="6" spans="1:20">
      <c r="A6" t="s">
        <v>161</v>
      </c>
      <c r="B6">
        <v>2018</v>
      </c>
      <c r="C6" s="10">
        <v>43401</v>
      </c>
      <c r="D6" t="s">
        <v>65</v>
      </c>
      <c r="E6">
        <v>1</v>
      </c>
      <c r="F6" t="s">
        <v>534</v>
      </c>
      <c r="G6">
        <v>3</v>
      </c>
      <c r="H6" t="s">
        <v>201</v>
      </c>
      <c r="I6" t="s">
        <v>45</v>
      </c>
      <c r="J6" s="11">
        <f>(C6-VLOOKUP(H6,Riders!$A$2:$E$7778,4,FALSE))/365</f>
        <v>23.290410958904111</v>
      </c>
      <c r="K6">
        <v>9</v>
      </c>
      <c r="L6">
        <v>1</v>
      </c>
      <c r="M6">
        <v>10.204000000000001</v>
      </c>
      <c r="O6">
        <v>9</v>
      </c>
      <c r="P6">
        <v>15.054</v>
      </c>
      <c r="Q6">
        <v>29.396000000000001</v>
      </c>
      <c r="R6">
        <v>7.1710000000000003</v>
      </c>
      <c r="S6">
        <v>1</v>
      </c>
      <c r="T6" t="s">
        <v>1214</v>
      </c>
    </row>
    <row r="7" spans="1:20">
      <c r="A7" t="s">
        <v>161</v>
      </c>
      <c r="B7">
        <v>2018</v>
      </c>
      <c r="C7" s="10">
        <v>43401</v>
      </c>
      <c r="D7" t="s">
        <v>65</v>
      </c>
      <c r="E7">
        <v>1</v>
      </c>
      <c r="F7" t="s">
        <v>534</v>
      </c>
      <c r="G7">
        <v>3</v>
      </c>
      <c r="H7" t="s">
        <v>173</v>
      </c>
      <c r="I7" t="s">
        <v>36</v>
      </c>
      <c r="J7" s="11">
        <f>(C7-VLOOKUP(H7,Riders!$A$2:$E$7778,4,FALSE))/365</f>
        <v>28.468493150684932</v>
      </c>
      <c r="K7">
        <v>27</v>
      </c>
      <c r="L7">
        <v>2</v>
      </c>
      <c r="M7">
        <v>10.292999999999999</v>
      </c>
      <c r="O7">
        <v>9</v>
      </c>
      <c r="P7">
        <v>6.2619999999999898</v>
      </c>
      <c r="Q7">
        <v>20.603999999999999</v>
      </c>
      <c r="R7">
        <v>7.1710000000000003</v>
      </c>
      <c r="S7">
        <v>1</v>
      </c>
      <c r="T7" t="s">
        <v>1214</v>
      </c>
    </row>
    <row r="8" spans="1:20">
      <c r="A8" t="s">
        <v>161</v>
      </c>
      <c r="B8">
        <v>2018</v>
      </c>
      <c r="C8" s="10">
        <v>43401</v>
      </c>
      <c r="D8" t="s">
        <v>65</v>
      </c>
      <c r="E8">
        <v>1</v>
      </c>
      <c r="F8" t="s">
        <v>534</v>
      </c>
      <c r="G8">
        <v>4</v>
      </c>
      <c r="H8" t="s">
        <v>338</v>
      </c>
      <c r="I8" t="s">
        <v>26</v>
      </c>
      <c r="J8" s="11">
        <f>(C8-VLOOKUP(H8,Riders!$A$2:$E$7778,4,FALSE))/365</f>
        <v>31.172602739726027</v>
      </c>
      <c r="K8">
        <v>10</v>
      </c>
      <c r="L8">
        <v>1</v>
      </c>
      <c r="M8">
        <v>10.128</v>
      </c>
      <c r="O8">
        <v>9</v>
      </c>
      <c r="P8">
        <v>15.054</v>
      </c>
      <c r="Q8">
        <v>29.396000000000001</v>
      </c>
      <c r="R8">
        <v>7.1710000000000003</v>
      </c>
      <c r="S8">
        <v>1</v>
      </c>
      <c r="T8" t="s">
        <v>1214</v>
      </c>
    </row>
    <row r="9" spans="1:20">
      <c r="A9" t="s">
        <v>161</v>
      </c>
      <c r="B9">
        <v>2018</v>
      </c>
      <c r="C9" s="10">
        <v>43401</v>
      </c>
      <c r="D9" t="s">
        <v>65</v>
      </c>
      <c r="E9">
        <v>1</v>
      </c>
      <c r="F9" t="s">
        <v>534</v>
      </c>
      <c r="G9">
        <v>4</v>
      </c>
      <c r="H9" t="s">
        <v>27</v>
      </c>
      <c r="I9" t="s">
        <v>28</v>
      </c>
      <c r="J9" s="11">
        <f>(C9-VLOOKUP(H9,Riders!$A$2:$E$7778,4,FALSE))/365</f>
        <v>22.860273972602741</v>
      </c>
      <c r="K9">
        <v>26</v>
      </c>
      <c r="L9">
        <v>2</v>
      </c>
      <c r="M9">
        <v>10.835000000000001</v>
      </c>
      <c r="O9">
        <v>9</v>
      </c>
      <c r="P9">
        <v>6.2619999999999898</v>
      </c>
      <c r="Q9">
        <v>20.603999999999999</v>
      </c>
      <c r="R9">
        <v>7.1710000000000003</v>
      </c>
      <c r="S9">
        <v>1</v>
      </c>
      <c r="T9" t="s">
        <v>1214</v>
      </c>
    </row>
    <row r="10" spans="1:20">
      <c r="A10" t="s">
        <v>161</v>
      </c>
      <c r="B10">
        <v>2018</v>
      </c>
      <c r="C10" s="10">
        <v>43401</v>
      </c>
      <c r="D10" t="s">
        <v>65</v>
      </c>
      <c r="E10">
        <v>1</v>
      </c>
      <c r="F10" t="s">
        <v>534</v>
      </c>
      <c r="G10">
        <v>5</v>
      </c>
      <c r="H10" t="s">
        <v>256</v>
      </c>
      <c r="I10" t="s">
        <v>30</v>
      </c>
      <c r="J10" s="11">
        <f>(C10-VLOOKUP(H10,Riders!$A$2:$E$7778,4,FALSE))/365</f>
        <v>28.835616438356166</v>
      </c>
      <c r="K10">
        <v>6</v>
      </c>
      <c r="L10">
        <v>1</v>
      </c>
      <c r="M10">
        <v>10.388999999999999</v>
      </c>
      <c r="O10">
        <v>9</v>
      </c>
      <c r="P10">
        <v>15.054</v>
      </c>
      <c r="Q10">
        <v>29.396000000000001</v>
      </c>
      <c r="R10">
        <v>7.1710000000000003</v>
      </c>
      <c r="S10">
        <v>1</v>
      </c>
      <c r="T10" t="s">
        <v>1214</v>
      </c>
    </row>
    <row r="11" spans="1:20">
      <c r="A11" t="s">
        <v>161</v>
      </c>
      <c r="B11">
        <v>2018</v>
      </c>
      <c r="C11" s="10">
        <v>43401</v>
      </c>
      <c r="D11" t="s">
        <v>65</v>
      </c>
      <c r="E11">
        <v>1</v>
      </c>
      <c r="F11" t="s">
        <v>534</v>
      </c>
      <c r="G11">
        <v>5</v>
      </c>
      <c r="H11" t="s">
        <v>166</v>
      </c>
      <c r="I11" t="s">
        <v>45</v>
      </c>
      <c r="J11" s="11">
        <f>(C11-VLOOKUP(H11,Riders!$A$2:$E$7778,4,FALSE))/365</f>
        <v>28.82191780821918</v>
      </c>
      <c r="K11">
        <v>25</v>
      </c>
      <c r="L11">
        <v>2</v>
      </c>
      <c r="M11" t="s">
        <v>535</v>
      </c>
      <c r="O11">
        <v>9</v>
      </c>
      <c r="P11">
        <v>6.2619999999999898</v>
      </c>
      <c r="Q11">
        <v>20.603999999999999</v>
      </c>
      <c r="R11">
        <v>7.1710000000000003</v>
      </c>
      <c r="S11">
        <v>1</v>
      </c>
      <c r="T11" t="s">
        <v>1214</v>
      </c>
    </row>
    <row r="12" spans="1:20">
      <c r="A12" t="s">
        <v>161</v>
      </c>
      <c r="B12">
        <v>2018</v>
      </c>
      <c r="C12" s="10">
        <v>43401</v>
      </c>
      <c r="D12" t="s">
        <v>65</v>
      </c>
      <c r="E12">
        <v>1</v>
      </c>
      <c r="F12" t="s">
        <v>534</v>
      </c>
      <c r="G12">
        <v>6</v>
      </c>
      <c r="H12" t="s">
        <v>196</v>
      </c>
      <c r="I12" t="s">
        <v>197</v>
      </c>
      <c r="J12" s="11">
        <f>(C12-VLOOKUP(H12,Riders!$A$2:$E$7778,4,FALSE))/365</f>
        <v>32.62191780821918</v>
      </c>
      <c r="K12">
        <v>7</v>
      </c>
      <c r="L12">
        <v>1</v>
      </c>
      <c r="M12">
        <v>10.236000000000001</v>
      </c>
      <c r="O12">
        <v>9</v>
      </c>
      <c r="P12">
        <v>15.054</v>
      </c>
      <c r="Q12">
        <v>29.396000000000001</v>
      </c>
      <c r="R12">
        <v>7.1710000000000003</v>
      </c>
      <c r="S12">
        <v>1</v>
      </c>
      <c r="T12" t="s">
        <v>1214</v>
      </c>
    </row>
    <row r="13" spans="1:20">
      <c r="A13" t="s">
        <v>161</v>
      </c>
      <c r="B13">
        <v>2018</v>
      </c>
      <c r="C13" s="10">
        <v>43401</v>
      </c>
      <c r="D13" t="s">
        <v>65</v>
      </c>
      <c r="E13">
        <v>1</v>
      </c>
      <c r="F13" t="s">
        <v>534</v>
      </c>
      <c r="G13">
        <v>6</v>
      </c>
      <c r="H13" t="s">
        <v>288</v>
      </c>
      <c r="I13" t="s">
        <v>206</v>
      </c>
      <c r="J13" s="11">
        <f>(C13-VLOOKUP(H13,Riders!$A$2:$E$7778,4,FALSE))/365</f>
        <v>36.230136986301368</v>
      </c>
      <c r="K13">
        <v>24</v>
      </c>
      <c r="L13">
        <v>2</v>
      </c>
      <c r="M13">
        <v>10.372</v>
      </c>
      <c r="O13">
        <v>9</v>
      </c>
      <c r="P13">
        <v>6.2619999999999898</v>
      </c>
      <c r="Q13">
        <v>20.603999999999999</v>
      </c>
      <c r="R13">
        <v>7.1710000000000003</v>
      </c>
      <c r="S13">
        <v>1</v>
      </c>
      <c r="T13" t="s">
        <v>1214</v>
      </c>
    </row>
    <row r="14" spans="1:20">
      <c r="A14" t="s">
        <v>161</v>
      </c>
      <c r="B14">
        <v>2018</v>
      </c>
      <c r="C14" s="10">
        <v>43401</v>
      </c>
      <c r="D14" t="s">
        <v>65</v>
      </c>
      <c r="E14">
        <v>1</v>
      </c>
      <c r="F14" t="s">
        <v>534</v>
      </c>
      <c r="G14">
        <v>7</v>
      </c>
      <c r="H14" t="s">
        <v>107</v>
      </c>
      <c r="I14" t="s">
        <v>108</v>
      </c>
      <c r="J14" s="11">
        <f>(C14-VLOOKUP(H14,Riders!$A$2:$E$7778,4,FALSE))/365</f>
        <v>25.041095890410958</v>
      </c>
      <c r="K14">
        <v>15</v>
      </c>
      <c r="L14">
        <v>1</v>
      </c>
      <c r="M14">
        <v>10.204000000000001</v>
      </c>
      <c r="O14">
        <v>9</v>
      </c>
      <c r="P14">
        <v>15.054</v>
      </c>
      <c r="Q14">
        <v>29.396000000000001</v>
      </c>
      <c r="R14">
        <v>7.1710000000000003</v>
      </c>
      <c r="S14">
        <v>1</v>
      </c>
      <c r="T14" t="s">
        <v>1214</v>
      </c>
    </row>
    <row r="15" spans="1:20">
      <c r="A15" t="s">
        <v>161</v>
      </c>
      <c r="B15">
        <v>2018</v>
      </c>
      <c r="C15" s="10">
        <v>43401</v>
      </c>
      <c r="D15" t="s">
        <v>65</v>
      </c>
      <c r="E15">
        <v>1</v>
      </c>
      <c r="F15" t="s">
        <v>534</v>
      </c>
      <c r="G15">
        <v>7</v>
      </c>
      <c r="H15" t="s">
        <v>212</v>
      </c>
      <c r="I15" t="s">
        <v>41</v>
      </c>
      <c r="J15" s="11">
        <f>(C15-VLOOKUP(H15,Riders!$A$2:$E$7778,4,FALSE))/365</f>
        <v>27.438356164383563</v>
      </c>
      <c r="K15">
        <v>18</v>
      </c>
      <c r="L15">
        <v>2</v>
      </c>
      <c r="M15">
        <v>10.224</v>
      </c>
      <c r="O15">
        <v>9</v>
      </c>
      <c r="P15">
        <v>6.2619999999999898</v>
      </c>
      <c r="Q15">
        <v>20.603999999999999</v>
      </c>
      <c r="R15">
        <v>7.1710000000000003</v>
      </c>
      <c r="S15">
        <v>1</v>
      </c>
      <c r="T15" t="s">
        <v>1214</v>
      </c>
    </row>
    <row r="16" spans="1:20">
      <c r="A16" t="s">
        <v>161</v>
      </c>
      <c r="B16">
        <v>2018</v>
      </c>
      <c r="C16" s="10">
        <v>43401</v>
      </c>
      <c r="D16" t="s">
        <v>65</v>
      </c>
      <c r="E16">
        <v>1</v>
      </c>
      <c r="F16" t="s">
        <v>534</v>
      </c>
      <c r="G16">
        <v>8</v>
      </c>
      <c r="H16" t="s">
        <v>218</v>
      </c>
      <c r="I16" t="s">
        <v>227</v>
      </c>
      <c r="J16" s="11">
        <f>(C16-VLOOKUP(H16,Riders!$A$2:$E$7778,4,FALSE))/365</f>
        <v>35.208219178082189</v>
      </c>
      <c r="K16">
        <v>8</v>
      </c>
      <c r="L16">
        <v>1</v>
      </c>
      <c r="M16">
        <v>10.179</v>
      </c>
      <c r="O16">
        <v>9</v>
      </c>
      <c r="P16">
        <v>15.054</v>
      </c>
      <c r="Q16">
        <v>29.396000000000001</v>
      </c>
      <c r="R16">
        <v>7.1710000000000003</v>
      </c>
      <c r="S16">
        <v>1</v>
      </c>
      <c r="T16" t="s">
        <v>1214</v>
      </c>
    </row>
    <row r="17" spans="1:20">
      <c r="A17" t="s">
        <v>161</v>
      </c>
      <c r="B17">
        <v>2018</v>
      </c>
      <c r="C17" s="10">
        <v>43401</v>
      </c>
      <c r="D17" t="s">
        <v>65</v>
      </c>
      <c r="E17">
        <v>1</v>
      </c>
      <c r="F17" t="s">
        <v>534</v>
      </c>
      <c r="G17">
        <v>8</v>
      </c>
      <c r="H17" t="s">
        <v>195</v>
      </c>
      <c r="I17" t="s">
        <v>51</v>
      </c>
      <c r="J17" s="11">
        <f>(C17-VLOOKUP(H17,Riders!$A$2:$E$7778,4,FALSE))/365</f>
        <v>30.832876712328765</v>
      </c>
      <c r="K17">
        <v>23</v>
      </c>
      <c r="L17">
        <v>2</v>
      </c>
      <c r="M17">
        <v>10.179</v>
      </c>
      <c r="O17">
        <v>9</v>
      </c>
      <c r="P17">
        <v>6.2619999999999898</v>
      </c>
      <c r="Q17">
        <v>20.603999999999999</v>
      </c>
      <c r="R17">
        <v>7.1710000000000003</v>
      </c>
      <c r="S17">
        <v>1</v>
      </c>
      <c r="T17" t="s">
        <v>1214</v>
      </c>
    </row>
    <row r="18" spans="1:20">
      <c r="A18" t="s">
        <v>161</v>
      </c>
      <c r="B18">
        <v>2018</v>
      </c>
      <c r="C18" s="10">
        <v>43401</v>
      </c>
      <c r="D18" t="s">
        <v>65</v>
      </c>
      <c r="E18">
        <v>1</v>
      </c>
      <c r="F18" t="s">
        <v>534</v>
      </c>
      <c r="G18">
        <v>9</v>
      </c>
      <c r="H18" t="s">
        <v>194</v>
      </c>
      <c r="I18" t="s">
        <v>226</v>
      </c>
      <c r="J18" s="11">
        <f>(C18-VLOOKUP(H18,Riders!$A$2:$E$7778,4,FALSE))/365</f>
        <v>29.624657534246577</v>
      </c>
      <c r="K18">
        <v>14</v>
      </c>
      <c r="L18">
        <v>1</v>
      </c>
      <c r="M18">
        <v>10.371</v>
      </c>
      <c r="O18">
        <v>9</v>
      </c>
      <c r="P18">
        <v>15.054</v>
      </c>
      <c r="Q18">
        <v>29.396000000000001</v>
      </c>
      <c r="R18">
        <v>7.1710000000000003</v>
      </c>
      <c r="S18">
        <v>1</v>
      </c>
      <c r="T18" t="s">
        <v>1214</v>
      </c>
    </row>
    <row r="19" spans="1:20">
      <c r="A19" t="s">
        <v>161</v>
      </c>
      <c r="B19">
        <v>2018</v>
      </c>
      <c r="C19" s="10">
        <v>43401</v>
      </c>
      <c r="D19" t="s">
        <v>65</v>
      </c>
      <c r="E19">
        <v>1</v>
      </c>
      <c r="F19" t="s">
        <v>534</v>
      </c>
      <c r="G19">
        <v>9</v>
      </c>
      <c r="H19" t="s">
        <v>310</v>
      </c>
      <c r="I19" t="s">
        <v>112</v>
      </c>
      <c r="J19" s="11">
        <f>(C19-VLOOKUP(H19,Riders!$A$2:$E$7778,4,FALSE))/365</f>
        <v>23.095890410958905</v>
      </c>
      <c r="K19">
        <v>19</v>
      </c>
      <c r="L19">
        <v>2</v>
      </c>
      <c r="M19">
        <v>10.388</v>
      </c>
      <c r="O19">
        <v>9</v>
      </c>
      <c r="P19">
        <v>6.2619999999999898</v>
      </c>
      <c r="Q19">
        <v>20.603999999999999</v>
      </c>
      <c r="R19">
        <v>7.1710000000000003</v>
      </c>
      <c r="S19">
        <v>1</v>
      </c>
      <c r="T19" t="s">
        <v>1214</v>
      </c>
    </row>
    <row r="20" spans="1:20">
      <c r="A20" t="s">
        <v>161</v>
      </c>
      <c r="B20">
        <v>2018</v>
      </c>
      <c r="C20" s="10">
        <v>43401</v>
      </c>
      <c r="D20" t="s">
        <v>65</v>
      </c>
      <c r="E20">
        <v>1</v>
      </c>
      <c r="F20" t="s">
        <v>534</v>
      </c>
      <c r="G20">
        <v>10</v>
      </c>
      <c r="H20" t="s">
        <v>128</v>
      </c>
      <c r="I20" t="s">
        <v>34</v>
      </c>
      <c r="J20" s="11">
        <f>(C20-VLOOKUP(H20,Riders!$A$2:$E$7778,4,FALSE))/365</f>
        <v>27.304109589041097</v>
      </c>
      <c r="K20">
        <v>11</v>
      </c>
      <c r="L20">
        <v>1</v>
      </c>
      <c r="M20">
        <v>10.237</v>
      </c>
      <c r="O20">
        <v>9</v>
      </c>
      <c r="P20">
        <v>15.054</v>
      </c>
      <c r="Q20">
        <v>29.396000000000001</v>
      </c>
      <c r="R20">
        <v>7.1710000000000003</v>
      </c>
      <c r="S20">
        <v>1</v>
      </c>
      <c r="T20" t="s">
        <v>1214</v>
      </c>
    </row>
    <row r="21" spans="1:20">
      <c r="A21" t="s">
        <v>161</v>
      </c>
      <c r="B21">
        <v>2018</v>
      </c>
      <c r="C21" s="10">
        <v>43401</v>
      </c>
      <c r="D21" t="s">
        <v>65</v>
      </c>
      <c r="E21">
        <v>1</v>
      </c>
      <c r="F21" t="s">
        <v>534</v>
      </c>
      <c r="G21">
        <v>10</v>
      </c>
      <c r="H21" t="s">
        <v>238</v>
      </c>
      <c r="I21" t="s">
        <v>197</v>
      </c>
      <c r="J21" s="11">
        <f>(C21-VLOOKUP(H21,Riders!$A$2:$E$7778,4,FALSE))/365</f>
        <v>31.115068493150684</v>
      </c>
      <c r="K21">
        <v>22</v>
      </c>
      <c r="L21">
        <v>2</v>
      </c>
      <c r="M21">
        <v>10.46</v>
      </c>
      <c r="O21">
        <v>9</v>
      </c>
      <c r="P21">
        <v>6.2619999999999898</v>
      </c>
      <c r="Q21">
        <v>20.603999999999999</v>
      </c>
      <c r="R21">
        <v>7.1710000000000003</v>
      </c>
      <c r="S21">
        <v>1</v>
      </c>
      <c r="T21" t="s">
        <v>1214</v>
      </c>
    </row>
    <row r="22" spans="1:20">
      <c r="A22" t="s">
        <v>161</v>
      </c>
      <c r="B22">
        <v>2018</v>
      </c>
      <c r="C22" s="10">
        <v>43401</v>
      </c>
      <c r="D22" t="s">
        <v>65</v>
      </c>
      <c r="E22">
        <v>1</v>
      </c>
      <c r="F22" t="s">
        <v>534</v>
      </c>
      <c r="G22">
        <v>11</v>
      </c>
      <c r="H22" t="s">
        <v>260</v>
      </c>
      <c r="I22" t="s">
        <v>112</v>
      </c>
      <c r="J22" s="11">
        <f>(C22-VLOOKUP(H22,Riders!$A$2:$E$7778,4,FALSE))/365</f>
        <v>26.115068493150684</v>
      </c>
      <c r="K22">
        <v>12</v>
      </c>
      <c r="L22">
        <v>1</v>
      </c>
      <c r="M22">
        <v>10.255000000000001</v>
      </c>
      <c r="O22">
        <v>9</v>
      </c>
      <c r="P22">
        <v>15.054</v>
      </c>
      <c r="Q22">
        <v>29.396000000000001</v>
      </c>
      <c r="R22">
        <v>7.1710000000000003</v>
      </c>
      <c r="S22">
        <v>1</v>
      </c>
      <c r="T22" t="s">
        <v>1214</v>
      </c>
    </row>
    <row r="23" spans="1:20">
      <c r="A23" t="s">
        <v>161</v>
      </c>
      <c r="B23">
        <v>2018</v>
      </c>
      <c r="C23" s="10">
        <v>43401</v>
      </c>
      <c r="D23" t="s">
        <v>65</v>
      </c>
      <c r="E23">
        <v>1</v>
      </c>
      <c r="F23" t="s">
        <v>534</v>
      </c>
      <c r="G23">
        <v>11</v>
      </c>
      <c r="H23" t="s">
        <v>353</v>
      </c>
      <c r="I23" t="s">
        <v>28</v>
      </c>
      <c r="J23" s="11">
        <f>(C23-VLOOKUP(H23,Riders!$A$2:$E$7778,4,FALSE))/365</f>
        <v>27.12054794520548</v>
      </c>
      <c r="K23">
        <v>21</v>
      </c>
      <c r="L23">
        <v>2</v>
      </c>
      <c r="M23">
        <v>10.381</v>
      </c>
      <c r="O23">
        <v>9</v>
      </c>
      <c r="P23">
        <v>6.2619999999999898</v>
      </c>
      <c r="Q23">
        <v>20.603999999999999</v>
      </c>
      <c r="R23">
        <v>7.1710000000000003</v>
      </c>
      <c r="S23">
        <v>1</v>
      </c>
      <c r="T23" t="s">
        <v>1214</v>
      </c>
    </row>
    <row r="24" spans="1:20">
      <c r="A24" t="s">
        <v>161</v>
      </c>
      <c r="B24">
        <v>2018</v>
      </c>
      <c r="C24" s="10">
        <v>43401</v>
      </c>
      <c r="D24" t="s">
        <v>65</v>
      </c>
      <c r="E24">
        <v>1</v>
      </c>
      <c r="F24" t="s">
        <v>534</v>
      </c>
      <c r="G24">
        <v>12</v>
      </c>
      <c r="H24" t="s">
        <v>142</v>
      </c>
      <c r="I24" t="s">
        <v>94</v>
      </c>
      <c r="J24" s="11">
        <f>(C24-VLOOKUP(H24,Riders!$A$2:$E$7778,4,FALSE))/365</f>
        <v>23.56986301369863</v>
      </c>
      <c r="K24">
        <v>13</v>
      </c>
      <c r="L24">
        <v>1</v>
      </c>
      <c r="M24">
        <v>10.249000000000001</v>
      </c>
      <c r="O24">
        <v>9</v>
      </c>
      <c r="P24">
        <v>15.054</v>
      </c>
      <c r="Q24">
        <v>29.396000000000001</v>
      </c>
      <c r="R24">
        <v>7.1710000000000003</v>
      </c>
      <c r="S24">
        <v>1</v>
      </c>
      <c r="T24" t="s">
        <v>1214</v>
      </c>
    </row>
    <row r="25" spans="1:20">
      <c r="A25" t="s">
        <v>161</v>
      </c>
      <c r="B25">
        <v>2018</v>
      </c>
      <c r="C25" s="10">
        <v>43401</v>
      </c>
      <c r="D25" t="s">
        <v>65</v>
      </c>
      <c r="E25">
        <v>1</v>
      </c>
      <c r="F25" t="s">
        <v>534</v>
      </c>
      <c r="G25">
        <v>12</v>
      </c>
      <c r="H25" t="s">
        <v>220</v>
      </c>
      <c r="I25" t="s">
        <v>30</v>
      </c>
      <c r="J25" s="11">
        <f>(C25-VLOOKUP(H25,Riders!$A$2:$E$7778,4,FALSE))/365</f>
        <v>33.742465753424661</v>
      </c>
      <c r="K25">
        <v>20</v>
      </c>
      <c r="L25">
        <v>2</v>
      </c>
      <c r="M25">
        <v>10.273999999999999</v>
      </c>
      <c r="O25">
        <v>9</v>
      </c>
      <c r="P25">
        <v>6.2619999999999898</v>
      </c>
      <c r="Q25">
        <v>20.603999999999999</v>
      </c>
      <c r="R25">
        <v>7.1710000000000003</v>
      </c>
      <c r="S25">
        <v>1</v>
      </c>
      <c r="T25" t="s">
        <v>1214</v>
      </c>
    </row>
    <row r="26" spans="1:20">
      <c r="A26" t="s">
        <v>161</v>
      </c>
      <c r="B26">
        <v>2018</v>
      </c>
      <c r="C26" s="10">
        <v>43401</v>
      </c>
      <c r="D26" t="s">
        <v>65</v>
      </c>
      <c r="E26">
        <v>1</v>
      </c>
      <c r="F26" t="s">
        <v>537</v>
      </c>
      <c r="G26">
        <v>1</v>
      </c>
      <c r="H26" t="s">
        <v>105</v>
      </c>
      <c r="I26" t="s">
        <v>101</v>
      </c>
      <c r="J26" s="11">
        <f>(C26-VLOOKUP(H26,Riders!$A$2:$E$7778,4,FALSE))/365</f>
        <v>26.194520547945206</v>
      </c>
      <c r="K26">
        <v>1</v>
      </c>
      <c r="L26">
        <v>1</v>
      </c>
      <c r="M26">
        <v>10.182</v>
      </c>
      <c r="O26">
        <v>9</v>
      </c>
      <c r="P26">
        <v>17.253</v>
      </c>
      <c r="Q26">
        <v>30.997</v>
      </c>
      <c r="R26">
        <v>6.8719999999999999</v>
      </c>
      <c r="S26">
        <v>2</v>
      </c>
      <c r="T26" t="s">
        <v>1214</v>
      </c>
    </row>
    <row r="27" spans="1:20">
      <c r="A27" t="s">
        <v>161</v>
      </c>
      <c r="B27">
        <v>2018</v>
      </c>
      <c r="C27" s="10">
        <v>43401</v>
      </c>
      <c r="D27" t="s">
        <v>65</v>
      </c>
      <c r="E27">
        <v>1</v>
      </c>
      <c r="F27" t="s">
        <v>537</v>
      </c>
      <c r="G27">
        <v>1</v>
      </c>
      <c r="H27" t="s">
        <v>142</v>
      </c>
      <c r="I27" t="s">
        <v>94</v>
      </c>
      <c r="J27" s="11">
        <f>(C27-VLOOKUP(H27,Riders!$A$2:$E$7778,4,FALSE))/365</f>
        <v>23.56986301369863</v>
      </c>
      <c r="K27">
        <v>13</v>
      </c>
      <c r="L27">
        <v>2</v>
      </c>
      <c r="M27">
        <v>10.279</v>
      </c>
      <c r="O27">
        <v>15.054</v>
      </c>
      <c r="P27">
        <v>12.424999999999899</v>
      </c>
      <c r="Q27">
        <v>24.954999999999998</v>
      </c>
      <c r="R27">
        <v>6.2649999999999997</v>
      </c>
      <c r="S27">
        <v>1</v>
      </c>
      <c r="T27" t="s">
        <v>1214</v>
      </c>
    </row>
    <row r="28" spans="1:20">
      <c r="A28" t="s">
        <v>161</v>
      </c>
      <c r="B28">
        <v>2018</v>
      </c>
      <c r="C28" s="10">
        <v>43401</v>
      </c>
      <c r="D28" t="s">
        <v>65</v>
      </c>
      <c r="E28">
        <v>1</v>
      </c>
      <c r="F28" t="s">
        <v>537</v>
      </c>
      <c r="G28">
        <v>2</v>
      </c>
      <c r="H28" t="s">
        <v>91</v>
      </c>
      <c r="I28" t="s">
        <v>22</v>
      </c>
      <c r="J28" s="11">
        <f>(C28-VLOOKUP(H28,Riders!$A$2:$E$7778,4,FALSE))/365</f>
        <v>21.638356164383563</v>
      </c>
      <c r="K28">
        <v>2</v>
      </c>
      <c r="L28">
        <v>1</v>
      </c>
      <c r="M28">
        <v>10.262</v>
      </c>
      <c r="O28">
        <v>9</v>
      </c>
      <c r="P28">
        <v>17.253</v>
      </c>
      <c r="Q28">
        <v>30.997</v>
      </c>
      <c r="R28">
        <v>6.8719999999999999</v>
      </c>
      <c r="S28">
        <v>2</v>
      </c>
      <c r="T28" t="s">
        <v>1214</v>
      </c>
    </row>
    <row r="29" spans="1:20">
      <c r="A29" t="s">
        <v>161</v>
      </c>
      <c r="B29">
        <v>2018</v>
      </c>
      <c r="C29" s="10">
        <v>43401</v>
      </c>
      <c r="D29" t="s">
        <v>65</v>
      </c>
      <c r="E29">
        <v>1</v>
      </c>
      <c r="F29" t="s">
        <v>537</v>
      </c>
      <c r="G29">
        <v>2</v>
      </c>
      <c r="H29" t="s">
        <v>260</v>
      </c>
      <c r="I29" t="s">
        <v>112</v>
      </c>
      <c r="J29" s="11">
        <f>(C29-VLOOKUP(H29,Riders!$A$2:$E$7778,4,FALSE))/365</f>
        <v>26.115068493150684</v>
      </c>
      <c r="K29">
        <v>12</v>
      </c>
      <c r="L29">
        <v>2</v>
      </c>
      <c r="M29">
        <v>10.332000000000001</v>
      </c>
      <c r="O29">
        <v>15.054</v>
      </c>
      <c r="P29">
        <v>12.424999999999899</v>
      </c>
      <c r="Q29">
        <v>24.954999999999998</v>
      </c>
      <c r="R29">
        <v>6.2649999999999997</v>
      </c>
      <c r="S29">
        <v>1</v>
      </c>
      <c r="T29" t="s">
        <v>1214</v>
      </c>
    </row>
    <row r="30" spans="1:20">
      <c r="A30" t="s">
        <v>161</v>
      </c>
      <c r="B30">
        <v>2018</v>
      </c>
      <c r="C30" s="10">
        <v>43401</v>
      </c>
      <c r="D30" t="s">
        <v>65</v>
      </c>
      <c r="E30">
        <v>1</v>
      </c>
      <c r="F30" t="s">
        <v>537</v>
      </c>
      <c r="G30">
        <v>3</v>
      </c>
      <c r="H30" t="s">
        <v>21</v>
      </c>
      <c r="I30" t="s">
        <v>22</v>
      </c>
      <c r="J30" s="11">
        <f>(C30-VLOOKUP(H30,Riders!$A$2:$E$7778,4,FALSE))/365</f>
        <v>25.635616438356163</v>
      </c>
      <c r="K30">
        <v>3</v>
      </c>
      <c r="L30">
        <v>1</v>
      </c>
      <c r="M30">
        <v>10.159000000000001</v>
      </c>
      <c r="O30">
        <v>9</v>
      </c>
      <c r="P30">
        <v>17.253</v>
      </c>
      <c r="Q30">
        <v>30.997</v>
      </c>
      <c r="R30">
        <v>6.8719999999999999</v>
      </c>
      <c r="S30">
        <v>2</v>
      </c>
      <c r="T30" t="s">
        <v>1214</v>
      </c>
    </row>
    <row r="31" spans="1:20">
      <c r="A31" t="s">
        <v>161</v>
      </c>
      <c r="B31">
        <v>2018</v>
      </c>
      <c r="C31" s="10">
        <v>43401</v>
      </c>
      <c r="D31" t="s">
        <v>65</v>
      </c>
      <c r="E31">
        <v>1</v>
      </c>
      <c r="F31" t="s">
        <v>537</v>
      </c>
      <c r="G31">
        <v>3</v>
      </c>
      <c r="H31" t="s">
        <v>128</v>
      </c>
      <c r="I31" t="s">
        <v>34</v>
      </c>
      <c r="J31" s="11">
        <f>(C31-VLOOKUP(H31,Riders!$A$2:$E$7778,4,FALSE))/365</f>
        <v>27.304109589041097</v>
      </c>
      <c r="K31">
        <v>11</v>
      </c>
      <c r="L31">
        <v>2</v>
      </c>
      <c r="M31" t="s">
        <v>535</v>
      </c>
      <c r="O31">
        <v>15.054</v>
      </c>
      <c r="P31">
        <v>12.424999999999899</v>
      </c>
      <c r="Q31">
        <v>24.954999999999998</v>
      </c>
      <c r="R31">
        <v>6.2649999999999997</v>
      </c>
      <c r="S31">
        <v>1</v>
      </c>
      <c r="T31" t="s">
        <v>1214</v>
      </c>
    </row>
    <row r="32" spans="1:20">
      <c r="A32" t="s">
        <v>161</v>
      </c>
      <c r="B32">
        <v>2018</v>
      </c>
      <c r="C32" s="10">
        <v>43401</v>
      </c>
      <c r="D32" t="s">
        <v>65</v>
      </c>
      <c r="E32">
        <v>1</v>
      </c>
      <c r="F32" t="s">
        <v>537</v>
      </c>
      <c r="G32">
        <v>4</v>
      </c>
      <c r="H32" t="s">
        <v>241</v>
      </c>
      <c r="I32" t="s">
        <v>101</v>
      </c>
      <c r="J32" s="11">
        <f>(C32-VLOOKUP(H32,Riders!$A$2:$E$7778,4,FALSE))/365</f>
        <v>25.668493150684931</v>
      </c>
      <c r="K32">
        <v>4</v>
      </c>
      <c r="L32">
        <v>1</v>
      </c>
      <c r="M32">
        <v>10.196</v>
      </c>
      <c r="O32">
        <v>9</v>
      </c>
      <c r="P32">
        <v>17.253</v>
      </c>
      <c r="Q32">
        <v>30.997</v>
      </c>
      <c r="R32">
        <v>6.8719999999999999</v>
      </c>
      <c r="S32">
        <v>2</v>
      </c>
      <c r="T32" t="s">
        <v>1214</v>
      </c>
    </row>
    <row r="33" spans="1:20">
      <c r="A33" t="s">
        <v>161</v>
      </c>
      <c r="B33">
        <v>2018</v>
      </c>
      <c r="C33" s="10">
        <v>43401</v>
      </c>
      <c r="D33" t="s">
        <v>65</v>
      </c>
      <c r="E33">
        <v>1</v>
      </c>
      <c r="F33" t="s">
        <v>537</v>
      </c>
      <c r="G33">
        <v>4</v>
      </c>
      <c r="H33" t="s">
        <v>194</v>
      </c>
      <c r="I33" t="s">
        <v>226</v>
      </c>
      <c r="J33" s="11">
        <f>(C33-VLOOKUP(H33,Riders!$A$2:$E$7778,4,FALSE))/365</f>
        <v>29.624657534246577</v>
      </c>
      <c r="K33">
        <v>14</v>
      </c>
      <c r="L33">
        <v>2</v>
      </c>
      <c r="M33">
        <v>10.241</v>
      </c>
      <c r="O33">
        <v>15.054</v>
      </c>
      <c r="P33">
        <v>12.424999999999899</v>
      </c>
      <c r="Q33">
        <v>24.954999999999998</v>
      </c>
      <c r="R33">
        <v>6.2649999999999997</v>
      </c>
      <c r="S33">
        <v>1</v>
      </c>
      <c r="T33" t="s">
        <v>1214</v>
      </c>
    </row>
    <row r="34" spans="1:20">
      <c r="A34" t="s">
        <v>161</v>
      </c>
      <c r="B34">
        <v>2018</v>
      </c>
      <c r="C34" s="10">
        <v>43401</v>
      </c>
      <c r="D34" t="s">
        <v>65</v>
      </c>
      <c r="E34">
        <v>1</v>
      </c>
      <c r="F34" t="s">
        <v>537</v>
      </c>
      <c r="G34">
        <v>5</v>
      </c>
      <c r="H34" t="s">
        <v>218</v>
      </c>
      <c r="I34" t="s">
        <v>227</v>
      </c>
      <c r="J34" s="11">
        <f>(C34-VLOOKUP(H34,Riders!$A$2:$E$7778,4,FALSE))/365</f>
        <v>35.208219178082189</v>
      </c>
      <c r="K34">
        <v>8</v>
      </c>
      <c r="L34">
        <v>1</v>
      </c>
      <c r="M34">
        <v>10.728</v>
      </c>
      <c r="O34">
        <v>15.054</v>
      </c>
      <c r="P34">
        <v>20.594999999999999</v>
      </c>
      <c r="Q34">
        <v>33.073</v>
      </c>
      <c r="R34">
        <v>6.2389999999999999</v>
      </c>
      <c r="S34">
        <v>1</v>
      </c>
      <c r="T34" t="s">
        <v>1214</v>
      </c>
    </row>
    <row r="35" spans="1:20">
      <c r="A35" t="s">
        <v>161</v>
      </c>
      <c r="B35">
        <v>2018</v>
      </c>
      <c r="C35" s="10">
        <v>43401</v>
      </c>
      <c r="D35" t="s">
        <v>65</v>
      </c>
      <c r="E35">
        <v>1</v>
      </c>
      <c r="F35" t="s">
        <v>537</v>
      </c>
      <c r="G35">
        <v>5</v>
      </c>
      <c r="H35" t="s">
        <v>182</v>
      </c>
      <c r="I35" t="s">
        <v>32</v>
      </c>
      <c r="J35" s="11">
        <f>(C35-VLOOKUP(H35,Riders!$A$2:$E$7778,4,FALSE))/365</f>
        <v>27.336986301369862</v>
      </c>
      <c r="K35">
        <v>16</v>
      </c>
      <c r="L35">
        <v>2</v>
      </c>
      <c r="M35">
        <v>10.792</v>
      </c>
      <c r="O35">
        <v>15.054</v>
      </c>
      <c r="P35">
        <v>13.241</v>
      </c>
      <c r="Q35">
        <v>25.719000000000001</v>
      </c>
      <c r="R35">
        <v>6.2389999999999999</v>
      </c>
      <c r="S35">
        <v>1</v>
      </c>
      <c r="T35" t="s">
        <v>1214</v>
      </c>
    </row>
    <row r="36" spans="1:20">
      <c r="A36" t="s">
        <v>161</v>
      </c>
      <c r="B36">
        <v>2018</v>
      </c>
      <c r="C36" s="10">
        <v>43401</v>
      </c>
      <c r="D36" t="s">
        <v>65</v>
      </c>
      <c r="E36">
        <v>1</v>
      </c>
      <c r="F36" t="s">
        <v>537</v>
      </c>
      <c r="G36">
        <v>6</v>
      </c>
      <c r="H36" t="s">
        <v>2051</v>
      </c>
      <c r="I36" t="s">
        <v>26</v>
      </c>
      <c r="J36" s="11">
        <f>(C36-VLOOKUP(H36,Riders!$A$2:$E$7778,4,FALSE))/365</f>
        <v>33.761643835616439</v>
      </c>
      <c r="K36">
        <v>5</v>
      </c>
      <c r="L36">
        <v>1</v>
      </c>
      <c r="M36">
        <v>10.154999999999999</v>
      </c>
      <c r="O36">
        <v>15.054</v>
      </c>
      <c r="P36">
        <v>20.594999999999999</v>
      </c>
      <c r="Q36">
        <v>33.073</v>
      </c>
      <c r="R36">
        <v>6.2389999999999999</v>
      </c>
      <c r="S36">
        <v>1</v>
      </c>
      <c r="T36" t="s">
        <v>1214</v>
      </c>
    </row>
    <row r="37" spans="1:20">
      <c r="A37" t="s">
        <v>161</v>
      </c>
      <c r="B37">
        <v>2018</v>
      </c>
      <c r="C37" s="10">
        <v>43401</v>
      </c>
      <c r="D37" t="s">
        <v>65</v>
      </c>
      <c r="E37">
        <v>1</v>
      </c>
      <c r="F37" t="s">
        <v>537</v>
      </c>
      <c r="G37">
        <v>6</v>
      </c>
      <c r="H37" t="s">
        <v>107</v>
      </c>
      <c r="I37" t="s">
        <v>108</v>
      </c>
      <c r="J37" s="11">
        <f>(C37-VLOOKUP(H37,Riders!$A$2:$E$7778,4,FALSE))/365</f>
        <v>25.041095890410958</v>
      </c>
      <c r="K37">
        <v>15</v>
      </c>
      <c r="L37">
        <v>2</v>
      </c>
      <c r="M37">
        <v>10.173</v>
      </c>
      <c r="O37">
        <v>15.054</v>
      </c>
      <c r="P37">
        <v>13.241</v>
      </c>
      <c r="Q37">
        <v>25.719000000000001</v>
      </c>
      <c r="R37">
        <v>6.2389999999999999</v>
      </c>
      <c r="S37">
        <v>1</v>
      </c>
      <c r="T37" t="s">
        <v>1214</v>
      </c>
    </row>
    <row r="38" spans="1:20">
      <c r="A38" t="s">
        <v>161</v>
      </c>
      <c r="B38">
        <v>2018</v>
      </c>
      <c r="C38" s="10">
        <v>43401</v>
      </c>
      <c r="D38" t="s">
        <v>65</v>
      </c>
      <c r="E38">
        <v>1</v>
      </c>
      <c r="F38" t="s">
        <v>537</v>
      </c>
      <c r="G38">
        <v>7</v>
      </c>
      <c r="H38" t="s">
        <v>196</v>
      </c>
      <c r="I38" t="s">
        <v>197</v>
      </c>
      <c r="J38" s="11">
        <f>(C38-VLOOKUP(H38,Riders!$A$2:$E$7778,4,FALSE))/365</f>
        <v>32.62191780821918</v>
      </c>
      <c r="K38">
        <v>7</v>
      </c>
      <c r="L38">
        <v>1</v>
      </c>
      <c r="M38">
        <v>10.212999999999999</v>
      </c>
      <c r="O38">
        <v>15.054</v>
      </c>
      <c r="P38">
        <v>20.594999999999999</v>
      </c>
      <c r="Q38">
        <v>33.073</v>
      </c>
      <c r="R38">
        <v>6.2389999999999999</v>
      </c>
      <c r="S38">
        <v>1</v>
      </c>
      <c r="T38" t="s">
        <v>1214</v>
      </c>
    </row>
    <row r="39" spans="1:20">
      <c r="A39" t="s">
        <v>161</v>
      </c>
      <c r="B39">
        <v>2018</v>
      </c>
      <c r="C39" s="10">
        <v>43401</v>
      </c>
      <c r="D39" t="s">
        <v>65</v>
      </c>
      <c r="E39">
        <v>1</v>
      </c>
      <c r="F39" t="s">
        <v>537</v>
      </c>
      <c r="G39">
        <v>7</v>
      </c>
      <c r="H39" t="s">
        <v>201</v>
      </c>
      <c r="I39" t="s">
        <v>45</v>
      </c>
      <c r="J39" s="11">
        <f>(C39-VLOOKUP(H39,Riders!$A$2:$E$7778,4,FALSE))/365</f>
        <v>23.290410958904111</v>
      </c>
      <c r="K39">
        <v>9</v>
      </c>
      <c r="L39">
        <v>2</v>
      </c>
      <c r="M39">
        <v>10.226999999999901</v>
      </c>
      <c r="O39">
        <v>15.054</v>
      </c>
      <c r="P39">
        <v>13.241</v>
      </c>
      <c r="Q39">
        <v>25.719000000000001</v>
      </c>
      <c r="R39">
        <v>6.2389999999999999</v>
      </c>
      <c r="S39">
        <v>1</v>
      </c>
      <c r="T39" t="s">
        <v>1214</v>
      </c>
    </row>
    <row r="40" spans="1:20">
      <c r="A40" t="s">
        <v>161</v>
      </c>
      <c r="B40">
        <v>2018</v>
      </c>
      <c r="C40" s="10">
        <v>43401</v>
      </c>
      <c r="D40" t="s">
        <v>65</v>
      </c>
      <c r="E40">
        <v>1</v>
      </c>
      <c r="F40" t="s">
        <v>537</v>
      </c>
      <c r="G40">
        <v>8</v>
      </c>
      <c r="H40" t="s">
        <v>256</v>
      </c>
      <c r="I40" t="s">
        <v>30</v>
      </c>
      <c r="J40" s="11">
        <f>(C40-VLOOKUP(H40,Riders!$A$2:$E$7778,4,FALSE))/365</f>
        <v>28.835616438356166</v>
      </c>
      <c r="K40">
        <v>6</v>
      </c>
      <c r="L40">
        <v>1</v>
      </c>
      <c r="M40">
        <v>10.382</v>
      </c>
      <c r="O40">
        <v>15.054</v>
      </c>
      <c r="P40">
        <v>20.594999999999999</v>
      </c>
      <c r="Q40">
        <v>33.073</v>
      </c>
      <c r="R40">
        <v>6.2389999999999999</v>
      </c>
      <c r="S40">
        <v>1</v>
      </c>
      <c r="T40" t="s">
        <v>1214</v>
      </c>
    </row>
    <row r="41" spans="1:20">
      <c r="A41" t="s">
        <v>161</v>
      </c>
      <c r="B41">
        <v>2018</v>
      </c>
      <c r="C41" s="10">
        <v>43401</v>
      </c>
      <c r="D41" t="s">
        <v>65</v>
      </c>
      <c r="E41">
        <v>1</v>
      </c>
      <c r="F41" t="s">
        <v>537</v>
      </c>
      <c r="G41">
        <v>8</v>
      </c>
      <c r="H41" t="s">
        <v>338</v>
      </c>
      <c r="I41" t="s">
        <v>26</v>
      </c>
      <c r="J41" s="11">
        <f>(C41-VLOOKUP(H41,Riders!$A$2:$E$7778,4,FALSE))/365</f>
        <v>31.172602739726027</v>
      </c>
      <c r="K41">
        <v>10</v>
      </c>
      <c r="L41">
        <v>2</v>
      </c>
      <c r="M41">
        <v>10.401</v>
      </c>
      <c r="O41">
        <v>15.054</v>
      </c>
      <c r="P41">
        <v>13.241</v>
      </c>
      <c r="Q41">
        <v>25.719000000000001</v>
      </c>
      <c r="R41">
        <v>6.2389999999999999</v>
      </c>
      <c r="S41">
        <v>1</v>
      </c>
      <c r="T41" t="s">
        <v>1214</v>
      </c>
    </row>
    <row r="42" spans="1:20">
      <c r="A42" t="s">
        <v>161</v>
      </c>
      <c r="B42">
        <v>2018</v>
      </c>
      <c r="C42" s="10">
        <v>43401</v>
      </c>
      <c r="D42" t="s">
        <v>65</v>
      </c>
      <c r="E42">
        <v>1</v>
      </c>
      <c r="F42" t="s">
        <v>538</v>
      </c>
      <c r="G42">
        <v>1</v>
      </c>
      <c r="H42" t="s">
        <v>105</v>
      </c>
      <c r="I42" t="s">
        <v>101</v>
      </c>
      <c r="J42" s="11">
        <f>(C42-VLOOKUP(H42,Riders!$A$2:$E$7778,4,FALSE))/365</f>
        <v>26.194520547945206</v>
      </c>
      <c r="K42">
        <v>1</v>
      </c>
      <c r="L42">
        <v>1</v>
      </c>
      <c r="M42">
        <v>10.49</v>
      </c>
      <c r="O42">
        <v>17.253</v>
      </c>
      <c r="P42">
        <v>23.402000000000001</v>
      </c>
      <c r="Q42">
        <v>35.154000000000003</v>
      </c>
      <c r="R42">
        <v>5.8760000000000003</v>
      </c>
      <c r="S42">
        <v>2</v>
      </c>
      <c r="T42" t="s">
        <v>1214</v>
      </c>
    </row>
    <row r="43" spans="1:20">
      <c r="A43" t="s">
        <v>161</v>
      </c>
      <c r="B43">
        <v>2018</v>
      </c>
      <c r="C43" s="10">
        <v>43401</v>
      </c>
      <c r="D43" t="s">
        <v>65</v>
      </c>
      <c r="E43">
        <v>1</v>
      </c>
      <c r="F43" t="s">
        <v>538</v>
      </c>
      <c r="G43">
        <v>1</v>
      </c>
      <c r="H43" t="s">
        <v>256</v>
      </c>
      <c r="I43" t="s">
        <v>30</v>
      </c>
      <c r="J43" s="11">
        <f>(C43-VLOOKUP(H43,Riders!$A$2:$E$7778,4,FALSE))/365</f>
        <v>28.835616438356166</v>
      </c>
      <c r="K43">
        <v>6</v>
      </c>
      <c r="L43">
        <v>2</v>
      </c>
      <c r="M43">
        <v>10.568</v>
      </c>
      <c r="O43">
        <v>20.594999999999999</v>
      </c>
      <c r="P43">
        <v>18.638000000000002</v>
      </c>
      <c r="Q43">
        <v>29.646000000000001</v>
      </c>
      <c r="R43">
        <v>5.5039999999999996</v>
      </c>
      <c r="S43">
        <v>1</v>
      </c>
      <c r="T43" t="s">
        <v>1214</v>
      </c>
    </row>
    <row r="44" spans="1:20">
      <c r="A44" t="s">
        <v>161</v>
      </c>
      <c r="B44">
        <v>2018</v>
      </c>
      <c r="C44" s="10">
        <v>43401</v>
      </c>
      <c r="D44" t="s">
        <v>65</v>
      </c>
      <c r="E44">
        <v>1</v>
      </c>
      <c r="F44" t="s">
        <v>538</v>
      </c>
      <c r="G44">
        <v>2</v>
      </c>
      <c r="H44" t="s">
        <v>91</v>
      </c>
      <c r="I44" t="s">
        <v>22</v>
      </c>
      <c r="J44" s="11">
        <f>(C44-VLOOKUP(H44,Riders!$A$2:$E$7778,4,FALSE))/365</f>
        <v>21.638356164383563</v>
      </c>
      <c r="K44">
        <v>2</v>
      </c>
      <c r="L44">
        <v>1</v>
      </c>
      <c r="M44">
        <v>10.221</v>
      </c>
      <c r="O44">
        <v>17.253</v>
      </c>
      <c r="P44">
        <v>23.402000000000001</v>
      </c>
      <c r="Q44">
        <v>35.154000000000003</v>
      </c>
      <c r="R44">
        <v>5.8760000000000003</v>
      </c>
      <c r="S44">
        <v>2</v>
      </c>
      <c r="T44" t="s">
        <v>1214</v>
      </c>
    </row>
    <row r="45" spans="1:20">
      <c r="A45" t="s">
        <v>161</v>
      </c>
      <c r="B45">
        <v>2018</v>
      </c>
      <c r="C45" s="10">
        <v>43401</v>
      </c>
      <c r="D45" t="s">
        <v>65</v>
      </c>
      <c r="E45">
        <v>1</v>
      </c>
      <c r="F45" t="s">
        <v>538</v>
      </c>
      <c r="G45">
        <v>2</v>
      </c>
      <c r="H45" t="s">
        <v>196</v>
      </c>
      <c r="I45" t="s">
        <v>197</v>
      </c>
      <c r="J45" s="11">
        <f>(C45-VLOOKUP(H45,Riders!$A$2:$E$7778,4,FALSE))/365</f>
        <v>32.62191780821918</v>
      </c>
      <c r="K45">
        <v>7</v>
      </c>
      <c r="L45">
        <v>2</v>
      </c>
      <c r="M45">
        <v>10.268000000000001</v>
      </c>
      <c r="O45">
        <v>20.594999999999999</v>
      </c>
      <c r="P45">
        <v>18.638000000000002</v>
      </c>
      <c r="Q45">
        <v>29.646000000000001</v>
      </c>
      <c r="R45">
        <v>5.5039999999999996</v>
      </c>
      <c r="S45">
        <v>1</v>
      </c>
      <c r="T45" t="s">
        <v>1214</v>
      </c>
    </row>
    <row r="46" spans="1:20">
      <c r="A46" t="s">
        <v>161</v>
      </c>
      <c r="B46">
        <v>2018</v>
      </c>
      <c r="C46" s="10">
        <v>43401</v>
      </c>
      <c r="D46" t="s">
        <v>65</v>
      </c>
      <c r="E46">
        <v>1</v>
      </c>
      <c r="F46" t="s">
        <v>538</v>
      </c>
      <c r="G46">
        <v>3</v>
      </c>
      <c r="H46" t="s">
        <v>21</v>
      </c>
      <c r="I46" t="s">
        <v>22</v>
      </c>
      <c r="J46" s="11">
        <f>(C46-VLOOKUP(H46,Riders!$A$2:$E$7778,4,FALSE))/365</f>
        <v>25.635616438356163</v>
      </c>
      <c r="K46">
        <v>3</v>
      </c>
      <c r="L46">
        <v>1</v>
      </c>
      <c r="M46">
        <v>10.209</v>
      </c>
      <c r="O46">
        <v>17.253</v>
      </c>
      <c r="P46">
        <v>23.402000000000001</v>
      </c>
      <c r="Q46">
        <v>35.154000000000003</v>
      </c>
      <c r="R46">
        <v>5.8760000000000003</v>
      </c>
      <c r="S46">
        <v>2</v>
      </c>
      <c r="T46" t="s">
        <v>1214</v>
      </c>
    </row>
    <row r="47" spans="1:20">
      <c r="A47" t="s">
        <v>161</v>
      </c>
      <c r="B47">
        <v>2018</v>
      </c>
      <c r="C47" s="10">
        <v>43401</v>
      </c>
      <c r="D47" t="s">
        <v>65</v>
      </c>
      <c r="E47">
        <v>1</v>
      </c>
      <c r="F47" t="s">
        <v>538</v>
      </c>
      <c r="G47">
        <v>3</v>
      </c>
      <c r="H47" t="s">
        <v>2051</v>
      </c>
      <c r="I47" t="s">
        <v>26</v>
      </c>
      <c r="J47" s="11">
        <f>(C47-VLOOKUP(H47,Riders!$A$2:$E$7778,4,FALSE))/365</f>
        <v>33.761643835616439</v>
      </c>
      <c r="K47">
        <v>5</v>
      </c>
      <c r="L47">
        <v>2</v>
      </c>
      <c r="M47">
        <v>10.442</v>
      </c>
      <c r="O47">
        <v>20.594999999999999</v>
      </c>
      <c r="P47">
        <v>18.638000000000002</v>
      </c>
      <c r="Q47">
        <v>29.646000000000001</v>
      </c>
      <c r="R47">
        <v>5.5039999999999996</v>
      </c>
      <c r="S47">
        <v>1</v>
      </c>
      <c r="T47" t="s">
        <v>1214</v>
      </c>
    </row>
    <row r="48" spans="1:20">
      <c r="A48" t="s">
        <v>161</v>
      </c>
      <c r="B48">
        <v>2018</v>
      </c>
      <c r="C48" s="10">
        <v>43401</v>
      </c>
      <c r="D48" t="s">
        <v>65</v>
      </c>
      <c r="E48">
        <v>1</v>
      </c>
      <c r="F48" t="s">
        <v>538</v>
      </c>
      <c r="G48">
        <v>4</v>
      </c>
      <c r="H48" t="s">
        <v>241</v>
      </c>
      <c r="I48" t="s">
        <v>101</v>
      </c>
      <c r="J48" s="11">
        <f>(C48-VLOOKUP(H48,Riders!$A$2:$E$7778,4,FALSE))/365</f>
        <v>25.668493150684931</v>
      </c>
      <c r="K48">
        <v>4</v>
      </c>
      <c r="L48">
        <v>1</v>
      </c>
      <c r="M48">
        <v>10.384</v>
      </c>
      <c r="O48">
        <v>17.253</v>
      </c>
      <c r="P48">
        <v>23.402000000000001</v>
      </c>
      <c r="Q48">
        <v>35.154000000000003</v>
      </c>
      <c r="R48">
        <v>5.8760000000000003</v>
      </c>
      <c r="S48">
        <v>2</v>
      </c>
      <c r="T48" t="s">
        <v>1214</v>
      </c>
    </row>
    <row r="49" spans="1:20">
      <c r="A49" t="s">
        <v>161</v>
      </c>
      <c r="B49">
        <v>2018</v>
      </c>
      <c r="C49" s="10">
        <v>43401</v>
      </c>
      <c r="D49" t="s">
        <v>65</v>
      </c>
      <c r="E49">
        <v>1</v>
      </c>
      <c r="F49" t="s">
        <v>538</v>
      </c>
      <c r="G49">
        <v>4</v>
      </c>
      <c r="H49" t="s">
        <v>218</v>
      </c>
      <c r="I49" t="s">
        <v>227</v>
      </c>
      <c r="J49" s="11">
        <f>(C49-VLOOKUP(H49,Riders!$A$2:$E$7778,4,FALSE))/365</f>
        <v>35.208219178082189</v>
      </c>
      <c r="K49">
        <v>8</v>
      </c>
      <c r="L49">
        <v>2</v>
      </c>
      <c r="M49">
        <v>11.157</v>
      </c>
      <c r="O49">
        <v>20.594999999999999</v>
      </c>
      <c r="P49">
        <v>18.638000000000002</v>
      </c>
      <c r="Q49">
        <v>29.646000000000001</v>
      </c>
      <c r="R49">
        <v>5.5039999999999996</v>
      </c>
      <c r="S49">
        <v>1</v>
      </c>
      <c r="T49" t="s">
        <v>1214</v>
      </c>
    </row>
    <row r="50" spans="1:20">
      <c r="A50" t="s">
        <v>161</v>
      </c>
      <c r="B50">
        <v>2018</v>
      </c>
      <c r="C50" s="10">
        <v>43401</v>
      </c>
      <c r="D50" t="s">
        <v>65</v>
      </c>
      <c r="E50">
        <v>2</v>
      </c>
      <c r="F50" t="s">
        <v>538</v>
      </c>
      <c r="G50">
        <v>1</v>
      </c>
      <c r="H50" t="s">
        <v>105</v>
      </c>
      <c r="I50" t="s">
        <v>101</v>
      </c>
      <c r="J50" s="11">
        <f>(C50-VLOOKUP(H50,Riders!$A$2:$E$7778,4,FALSE))/365</f>
        <v>26.194520547945206</v>
      </c>
      <c r="K50">
        <v>1</v>
      </c>
      <c r="L50">
        <v>1</v>
      </c>
      <c r="M50">
        <v>10.212999999999999</v>
      </c>
      <c r="O50">
        <v>23.402000000000001</v>
      </c>
      <c r="P50">
        <v>26.315999999999999</v>
      </c>
      <c r="Q50">
        <v>36.956000000000003</v>
      </c>
      <c r="R50">
        <v>5.32</v>
      </c>
      <c r="S50">
        <v>1</v>
      </c>
      <c r="T50" t="s">
        <v>1214</v>
      </c>
    </row>
    <row r="51" spans="1:20">
      <c r="A51" t="s">
        <v>161</v>
      </c>
      <c r="B51">
        <v>2018</v>
      </c>
      <c r="C51" s="10">
        <v>43401</v>
      </c>
      <c r="D51" t="s">
        <v>65</v>
      </c>
      <c r="E51">
        <v>2</v>
      </c>
      <c r="F51" t="s">
        <v>538</v>
      </c>
      <c r="G51">
        <v>1</v>
      </c>
      <c r="H51" t="s">
        <v>256</v>
      </c>
      <c r="I51" t="s">
        <v>30</v>
      </c>
      <c r="J51" s="11">
        <f>(C51-VLOOKUP(H51,Riders!$A$2:$E$7778,4,FALSE))/365</f>
        <v>28.835616438356166</v>
      </c>
      <c r="K51">
        <v>6</v>
      </c>
      <c r="L51">
        <v>2</v>
      </c>
      <c r="M51">
        <v>10.254</v>
      </c>
      <c r="O51">
        <v>18.638000000000002</v>
      </c>
      <c r="P51">
        <v>17.965</v>
      </c>
      <c r="Q51">
        <v>28.065000000000001</v>
      </c>
      <c r="R51">
        <v>5.05</v>
      </c>
      <c r="S51">
        <v>2</v>
      </c>
      <c r="T51" t="s">
        <v>1214</v>
      </c>
    </row>
    <row r="52" spans="1:20">
      <c r="A52" t="s">
        <v>161</v>
      </c>
      <c r="B52">
        <v>2018</v>
      </c>
      <c r="C52" s="10">
        <v>43401</v>
      </c>
      <c r="D52" t="s">
        <v>65</v>
      </c>
      <c r="E52">
        <v>2</v>
      </c>
      <c r="F52" t="s">
        <v>538</v>
      </c>
      <c r="G52">
        <v>2</v>
      </c>
      <c r="H52" t="s">
        <v>91</v>
      </c>
      <c r="I52" t="s">
        <v>22</v>
      </c>
      <c r="J52" s="11">
        <f>(C52-VLOOKUP(H52,Riders!$A$2:$E$7778,4,FALSE))/365</f>
        <v>21.638356164383563</v>
      </c>
      <c r="K52">
        <v>2</v>
      </c>
      <c r="L52">
        <v>1</v>
      </c>
      <c r="M52">
        <v>10.164999999999999</v>
      </c>
      <c r="O52">
        <v>23.402000000000001</v>
      </c>
      <c r="P52">
        <v>26.315999999999999</v>
      </c>
      <c r="Q52">
        <v>36.956000000000003</v>
      </c>
      <c r="R52">
        <v>5.32</v>
      </c>
      <c r="S52">
        <v>1</v>
      </c>
      <c r="T52" t="s">
        <v>1214</v>
      </c>
    </row>
    <row r="53" spans="1:20">
      <c r="A53" t="s">
        <v>161</v>
      </c>
      <c r="B53">
        <v>2018</v>
      </c>
      <c r="C53" s="10">
        <v>43401</v>
      </c>
      <c r="D53" t="s">
        <v>65</v>
      </c>
      <c r="E53">
        <v>2</v>
      </c>
      <c r="F53" t="s">
        <v>538</v>
      </c>
      <c r="G53">
        <v>2</v>
      </c>
      <c r="H53" t="s">
        <v>196</v>
      </c>
      <c r="I53" t="s">
        <v>197</v>
      </c>
      <c r="J53" s="11">
        <f>(C53-VLOOKUP(H53,Riders!$A$2:$E$7778,4,FALSE))/365</f>
        <v>32.62191780821918</v>
      </c>
      <c r="K53">
        <v>7</v>
      </c>
      <c r="L53">
        <v>2</v>
      </c>
      <c r="M53">
        <v>10.257</v>
      </c>
      <c r="O53">
        <v>18.638000000000002</v>
      </c>
      <c r="P53">
        <v>17.965</v>
      </c>
      <c r="Q53">
        <v>28.065000000000001</v>
      </c>
      <c r="R53">
        <v>5.05</v>
      </c>
      <c r="S53">
        <v>2</v>
      </c>
      <c r="T53" t="s">
        <v>1214</v>
      </c>
    </row>
    <row r="54" spans="1:20">
      <c r="A54" t="s">
        <v>161</v>
      </c>
      <c r="B54">
        <v>2018</v>
      </c>
      <c r="C54" s="10">
        <v>43401</v>
      </c>
      <c r="D54" t="s">
        <v>65</v>
      </c>
      <c r="E54">
        <v>2</v>
      </c>
      <c r="F54" t="s">
        <v>538</v>
      </c>
      <c r="G54">
        <v>3</v>
      </c>
      <c r="H54" t="s">
        <v>21</v>
      </c>
      <c r="I54" t="s">
        <v>22</v>
      </c>
      <c r="J54" s="11">
        <f>(C54-VLOOKUP(H54,Riders!$A$2:$E$7778,4,FALSE))/365</f>
        <v>25.635616438356163</v>
      </c>
      <c r="K54">
        <v>3</v>
      </c>
      <c r="L54">
        <v>1</v>
      </c>
      <c r="M54">
        <v>10.045</v>
      </c>
      <c r="O54">
        <v>23.402000000000001</v>
      </c>
      <c r="P54">
        <v>26.315999999999999</v>
      </c>
      <c r="Q54">
        <v>36.956000000000003</v>
      </c>
      <c r="R54">
        <v>5.32</v>
      </c>
      <c r="S54">
        <v>1</v>
      </c>
      <c r="T54" t="s">
        <v>1214</v>
      </c>
    </row>
    <row r="55" spans="1:20">
      <c r="A55" t="s">
        <v>161</v>
      </c>
      <c r="B55">
        <v>2018</v>
      </c>
      <c r="C55" s="10">
        <v>43401</v>
      </c>
      <c r="D55" t="s">
        <v>65</v>
      </c>
      <c r="E55">
        <v>2</v>
      </c>
      <c r="F55" t="s">
        <v>538</v>
      </c>
      <c r="G55">
        <v>3</v>
      </c>
      <c r="H55" t="s">
        <v>2051</v>
      </c>
      <c r="I55" t="s">
        <v>26</v>
      </c>
      <c r="J55" s="11">
        <f>(C55-VLOOKUP(H55,Riders!$A$2:$E$7778,4,FALSE))/365</f>
        <v>33.761643835616439</v>
      </c>
      <c r="K55">
        <v>5</v>
      </c>
      <c r="L55">
        <v>2</v>
      </c>
      <c r="M55">
        <v>10.526999999999999</v>
      </c>
      <c r="O55">
        <v>18.638000000000002</v>
      </c>
      <c r="P55">
        <v>17.965</v>
      </c>
      <c r="Q55">
        <v>28.065000000000001</v>
      </c>
      <c r="R55">
        <v>5.05</v>
      </c>
      <c r="S55">
        <v>2</v>
      </c>
      <c r="T55" t="s">
        <v>1214</v>
      </c>
    </row>
    <row r="56" spans="1:20">
      <c r="A56" t="s">
        <v>161</v>
      </c>
      <c r="B56">
        <v>2018</v>
      </c>
      <c r="C56" s="10">
        <v>43401</v>
      </c>
      <c r="D56" t="s">
        <v>65</v>
      </c>
      <c r="E56">
        <v>2</v>
      </c>
      <c r="F56" t="s">
        <v>538</v>
      </c>
      <c r="G56">
        <v>4</v>
      </c>
      <c r="H56" t="s">
        <v>241</v>
      </c>
      <c r="I56" t="s">
        <v>101</v>
      </c>
      <c r="J56" s="11">
        <f>(C56-VLOOKUP(H56,Riders!$A$2:$E$7778,4,FALSE))/365</f>
        <v>25.668493150684931</v>
      </c>
      <c r="K56">
        <v>4</v>
      </c>
      <c r="L56">
        <v>1</v>
      </c>
      <c r="M56">
        <v>10.784000000000001</v>
      </c>
      <c r="O56">
        <v>23.402000000000001</v>
      </c>
      <c r="P56">
        <v>26.315999999999999</v>
      </c>
      <c r="Q56">
        <v>36.956000000000003</v>
      </c>
      <c r="R56">
        <v>5.32</v>
      </c>
      <c r="S56">
        <v>1</v>
      </c>
      <c r="T56" t="s">
        <v>1214</v>
      </c>
    </row>
    <row r="57" spans="1:20">
      <c r="A57" t="s">
        <v>161</v>
      </c>
      <c r="B57">
        <v>2018</v>
      </c>
      <c r="C57" s="10">
        <v>43401</v>
      </c>
      <c r="D57" t="s">
        <v>65</v>
      </c>
      <c r="E57">
        <v>2</v>
      </c>
      <c r="F57" t="s">
        <v>538</v>
      </c>
      <c r="G57">
        <v>4</v>
      </c>
      <c r="H57" t="s">
        <v>218</v>
      </c>
      <c r="I57" t="s">
        <v>227</v>
      </c>
      <c r="J57" s="11">
        <f>(C57-VLOOKUP(H57,Riders!$A$2:$E$7778,4,FALSE))/365</f>
        <v>35.208219178082189</v>
      </c>
      <c r="K57">
        <v>8</v>
      </c>
      <c r="L57">
        <v>2</v>
      </c>
      <c r="M57">
        <v>10.88</v>
      </c>
      <c r="O57">
        <v>18.638000000000002</v>
      </c>
      <c r="P57">
        <v>17.965</v>
      </c>
      <c r="Q57">
        <v>28.065000000000001</v>
      </c>
      <c r="R57">
        <v>5.05</v>
      </c>
      <c r="S57">
        <v>2</v>
      </c>
      <c r="T57" t="s">
        <v>1214</v>
      </c>
    </row>
    <row r="58" spans="1:20">
      <c r="A58" t="s">
        <v>161</v>
      </c>
      <c r="B58">
        <v>2018</v>
      </c>
      <c r="C58" s="10">
        <v>43401</v>
      </c>
      <c r="D58" t="s">
        <v>65</v>
      </c>
      <c r="E58">
        <v>1</v>
      </c>
      <c r="F58" t="s">
        <v>539</v>
      </c>
      <c r="G58">
        <v>1</v>
      </c>
      <c r="H58" t="s">
        <v>105</v>
      </c>
      <c r="I58" t="s">
        <v>101</v>
      </c>
      <c r="J58" s="11">
        <f>(C58-VLOOKUP(H58,Riders!$A$2:$E$7778,4,FALSE))/365</f>
        <v>26.194520547945206</v>
      </c>
      <c r="K58">
        <v>1</v>
      </c>
      <c r="L58">
        <v>1</v>
      </c>
      <c r="M58">
        <v>10.218</v>
      </c>
      <c r="O58">
        <v>26.315999999999999</v>
      </c>
      <c r="P58">
        <v>29.963000000000001</v>
      </c>
      <c r="Q58">
        <v>39.466999999999999</v>
      </c>
      <c r="R58">
        <v>4.7519999999999998</v>
      </c>
      <c r="S58">
        <v>1</v>
      </c>
      <c r="T58" t="s">
        <v>1214</v>
      </c>
    </row>
    <row r="59" spans="1:20">
      <c r="A59" t="s">
        <v>161</v>
      </c>
      <c r="B59">
        <v>2018</v>
      </c>
      <c r="C59" s="10">
        <v>43401</v>
      </c>
      <c r="D59" t="s">
        <v>65</v>
      </c>
      <c r="E59">
        <v>1</v>
      </c>
      <c r="F59" t="s">
        <v>539</v>
      </c>
      <c r="G59">
        <v>1</v>
      </c>
      <c r="H59" t="s">
        <v>241</v>
      </c>
      <c r="I59" t="s">
        <v>101</v>
      </c>
      <c r="J59" s="11">
        <f>(C59-VLOOKUP(H59,Riders!$A$2:$E$7778,4,FALSE))/365</f>
        <v>25.668493150684931</v>
      </c>
      <c r="K59">
        <v>4</v>
      </c>
      <c r="L59">
        <v>2</v>
      </c>
      <c r="M59">
        <v>10.246</v>
      </c>
      <c r="O59">
        <v>26.315999999999999</v>
      </c>
      <c r="P59">
        <v>24.940999999999999</v>
      </c>
      <c r="Q59">
        <v>34.445</v>
      </c>
      <c r="R59">
        <v>4.7519999999999998</v>
      </c>
      <c r="S59">
        <v>1</v>
      </c>
      <c r="T59" t="s">
        <v>1214</v>
      </c>
    </row>
    <row r="60" spans="1:20">
      <c r="A60" t="s">
        <v>161</v>
      </c>
      <c r="B60">
        <v>2018</v>
      </c>
      <c r="C60" s="10">
        <v>43401</v>
      </c>
      <c r="D60" t="s">
        <v>65</v>
      </c>
      <c r="E60">
        <v>1</v>
      </c>
      <c r="F60" t="s">
        <v>539</v>
      </c>
      <c r="G60">
        <v>2</v>
      </c>
      <c r="H60" t="s">
        <v>91</v>
      </c>
      <c r="I60" t="s">
        <v>22</v>
      </c>
      <c r="J60" s="11">
        <f>(C60-VLOOKUP(H60,Riders!$A$2:$E$7778,4,FALSE))/365</f>
        <v>21.638356164383563</v>
      </c>
      <c r="K60">
        <v>2</v>
      </c>
      <c r="L60">
        <v>1</v>
      </c>
      <c r="M60">
        <v>10.194000000000001</v>
      </c>
      <c r="O60">
        <v>26.315999999999999</v>
      </c>
      <c r="P60">
        <v>29.963000000000001</v>
      </c>
      <c r="Q60">
        <v>39.466999999999999</v>
      </c>
      <c r="R60">
        <v>4.7519999999999998</v>
      </c>
      <c r="S60">
        <v>1</v>
      </c>
      <c r="T60" t="s">
        <v>1214</v>
      </c>
    </row>
    <row r="61" spans="1:20">
      <c r="A61" t="s">
        <v>161</v>
      </c>
      <c r="B61">
        <v>2018</v>
      </c>
      <c r="C61" s="10">
        <v>43401</v>
      </c>
      <c r="D61" t="s">
        <v>65</v>
      </c>
      <c r="E61">
        <v>1</v>
      </c>
      <c r="F61" t="s">
        <v>539</v>
      </c>
      <c r="G61">
        <v>2</v>
      </c>
      <c r="H61" t="s">
        <v>21</v>
      </c>
      <c r="I61" t="s">
        <v>22</v>
      </c>
      <c r="J61" s="11">
        <f>(C61-VLOOKUP(H61,Riders!$A$2:$E$7778,4,FALSE))/365</f>
        <v>25.635616438356163</v>
      </c>
      <c r="K61">
        <v>3</v>
      </c>
      <c r="L61">
        <v>2</v>
      </c>
      <c r="M61">
        <v>10.458</v>
      </c>
      <c r="O61">
        <v>26.315999999999999</v>
      </c>
      <c r="P61">
        <v>24.940999999999999</v>
      </c>
      <c r="Q61">
        <v>34.445</v>
      </c>
      <c r="R61">
        <v>4.7519999999999998</v>
      </c>
      <c r="S61">
        <v>1</v>
      </c>
      <c r="T61" t="s">
        <v>1214</v>
      </c>
    </row>
    <row r="62" spans="1:20">
      <c r="A62" t="s">
        <v>161</v>
      </c>
      <c r="B62">
        <v>2018</v>
      </c>
      <c r="C62" s="10">
        <v>43401</v>
      </c>
      <c r="D62" t="s">
        <v>65</v>
      </c>
      <c r="E62">
        <v>2</v>
      </c>
      <c r="F62" t="s">
        <v>539</v>
      </c>
      <c r="G62">
        <v>2</v>
      </c>
      <c r="H62" t="s">
        <v>91</v>
      </c>
      <c r="I62" t="s">
        <v>22</v>
      </c>
      <c r="J62" s="11">
        <f>(C62-VLOOKUP(H62,Riders!$A$2:$E$7778,4,FALSE))/365</f>
        <v>21.638356164383563</v>
      </c>
      <c r="K62">
        <v>2</v>
      </c>
      <c r="L62">
        <v>1</v>
      </c>
      <c r="M62">
        <v>10.208</v>
      </c>
      <c r="O62">
        <v>29.963000000000001</v>
      </c>
      <c r="P62">
        <v>32.99</v>
      </c>
      <c r="Q62">
        <v>41.386000000000003</v>
      </c>
      <c r="R62">
        <v>4.1980000000000004</v>
      </c>
      <c r="S62">
        <v>1</v>
      </c>
      <c r="T62" t="s">
        <v>1214</v>
      </c>
    </row>
    <row r="63" spans="1:20">
      <c r="A63" t="s">
        <v>161</v>
      </c>
      <c r="B63">
        <v>2018</v>
      </c>
      <c r="C63" s="10">
        <v>43401</v>
      </c>
      <c r="D63" t="s">
        <v>65</v>
      </c>
      <c r="E63">
        <v>2</v>
      </c>
      <c r="F63" t="s">
        <v>539</v>
      </c>
      <c r="G63">
        <v>2</v>
      </c>
      <c r="H63" t="s">
        <v>21</v>
      </c>
      <c r="I63" t="s">
        <v>22</v>
      </c>
      <c r="J63" s="11">
        <f>(C63-VLOOKUP(H63,Riders!$A$2:$E$7778,4,FALSE))/365</f>
        <v>25.635616438356163</v>
      </c>
      <c r="K63">
        <v>3</v>
      </c>
      <c r="L63">
        <v>2</v>
      </c>
      <c r="M63">
        <v>10.465</v>
      </c>
      <c r="O63">
        <v>24.940999999999999</v>
      </c>
      <c r="P63">
        <v>27.161999999999999</v>
      </c>
      <c r="Q63">
        <v>34.9</v>
      </c>
      <c r="R63">
        <v>3.8690000000000002</v>
      </c>
      <c r="S63">
        <v>2</v>
      </c>
      <c r="T63" t="s">
        <v>1214</v>
      </c>
    </row>
    <row r="64" spans="1:20">
      <c r="A64" t="s">
        <v>161</v>
      </c>
      <c r="B64">
        <v>2018</v>
      </c>
      <c r="C64" s="10">
        <v>43401</v>
      </c>
      <c r="D64" t="s">
        <v>65</v>
      </c>
      <c r="E64">
        <v>1</v>
      </c>
      <c r="F64" t="s">
        <v>63</v>
      </c>
      <c r="G64" t="s">
        <v>540</v>
      </c>
      <c r="H64" t="s">
        <v>105</v>
      </c>
      <c r="I64" t="s">
        <v>101</v>
      </c>
      <c r="J64" s="11">
        <f>(C64-VLOOKUP(H64,Riders!$A$2:$E$7778,4,FALSE))/365</f>
        <v>26.194520547945206</v>
      </c>
      <c r="K64">
        <v>1</v>
      </c>
      <c r="L64">
        <v>2</v>
      </c>
      <c r="M64">
        <v>10.013</v>
      </c>
      <c r="O64">
        <v>29.963000000000001</v>
      </c>
      <c r="P64">
        <v>29.350999999999999</v>
      </c>
      <c r="Q64">
        <v>37.093000000000004</v>
      </c>
      <c r="R64">
        <v>3.871</v>
      </c>
      <c r="S64">
        <v>1</v>
      </c>
      <c r="T64" t="s">
        <v>1214</v>
      </c>
    </row>
    <row r="65" spans="1:20">
      <c r="A65" t="s">
        <v>161</v>
      </c>
      <c r="B65">
        <v>2018</v>
      </c>
      <c r="C65" s="10">
        <v>43401</v>
      </c>
      <c r="D65" t="s">
        <v>65</v>
      </c>
      <c r="E65">
        <v>1</v>
      </c>
      <c r="F65" t="s">
        <v>63</v>
      </c>
      <c r="G65" t="s">
        <v>540</v>
      </c>
      <c r="H65" t="s">
        <v>91</v>
      </c>
      <c r="I65" t="s">
        <v>22</v>
      </c>
      <c r="J65" s="11">
        <f>(C65-VLOOKUP(H65,Riders!$A$2:$E$7778,4,FALSE))/365</f>
        <v>21.638356164383563</v>
      </c>
      <c r="K65">
        <v>2</v>
      </c>
      <c r="L65">
        <v>1</v>
      </c>
      <c r="M65">
        <v>9.9120000000000008</v>
      </c>
      <c r="O65">
        <v>32.99</v>
      </c>
      <c r="P65">
        <v>33.311</v>
      </c>
      <c r="Q65">
        <v>40.337000000000003</v>
      </c>
      <c r="R65">
        <v>3.5129999999999999</v>
      </c>
      <c r="S65">
        <v>1</v>
      </c>
      <c r="T65" t="s">
        <v>1214</v>
      </c>
    </row>
    <row r="66" spans="1:20">
      <c r="A66" t="s">
        <v>161</v>
      </c>
      <c r="B66">
        <v>2018</v>
      </c>
      <c r="C66" s="10">
        <v>43401</v>
      </c>
      <c r="D66" t="s">
        <v>65</v>
      </c>
      <c r="E66">
        <v>1</v>
      </c>
      <c r="F66" t="s">
        <v>63</v>
      </c>
      <c r="G66" t="s">
        <v>541</v>
      </c>
      <c r="H66" t="s">
        <v>21</v>
      </c>
      <c r="I66" t="s">
        <v>22</v>
      </c>
      <c r="J66" s="11">
        <f>(C66-VLOOKUP(H66,Riders!$A$2:$E$7778,4,FALSE))/365</f>
        <v>25.635616438356163</v>
      </c>
      <c r="K66">
        <v>3</v>
      </c>
      <c r="L66">
        <v>1</v>
      </c>
      <c r="M66">
        <v>10</v>
      </c>
      <c r="O66">
        <v>27.161999999999999</v>
      </c>
      <c r="P66">
        <v>30.280999999999999</v>
      </c>
      <c r="Q66">
        <v>36.935000000000002</v>
      </c>
      <c r="R66">
        <v>3.327</v>
      </c>
      <c r="S66">
        <v>1</v>
      </c>
      <c r="T66" t="s">
        <v>1214</v>
      </c>
    </row>
    <row r="67" spans="1:20">
      <c r="A67" t="s">
        <v>161</v>
      </c>
      <c r="B67">
        <v>2018</v>
      </c>
      <c r="C67" s="10">
        <v>43401</v>
      </c>
      <c r="D67" t="s">
        <v>65</v>
      </c>
      <c r="E67">
        <v>1</v>
      </c>
      <c r="F67" t="s">
        <v>63</v>
      </c>
      <c r="G67" t="s">
        <v>541</v>
      </c>
      <c r="H67" t="s">
        <v>241</v>
      </c>
      <c r="I67" t="s">
        <v>101</v>
      </c>
      <c r="J67" s="11">
        <f>(C67-VLOOKUP(H67,Riders!$A$2:$E$7778,4,FALSE))/365</f>
        <v>25.668493150684931</v>
      </c>
      <c r="K67">
        <v>4</v>
      </c>
      <c r="L67">
        <v>2</v>
      </c>
      <c r="M67">
        <v>10.044</v>
      </c>
      <c r="O67">
        <v>24.940999999999999</v>
      </c>
      <c r="P67">
        <v>24.311</v>
      </c>
      <c r="Q67">
        <v>32.719000000000001</v>
      </c>
      <c r="R67">
        <v>4.2039999999999997</v>
      </c>
      <c r="S67">
        <v>2</v>
      </c>
      <c r="T67" t="s">
        <v>1214</v>
      </c>
    </row>
    <row r="68" spans="1:20">
      <c r="A68" t="s">
        <v>161</v>
      </c>
      <c r="B68">
        <v>2018</v>
      </c>
      <c r="C68" s="10">
        <v>43401</v>
      </c>
      <c r="D68" t="s">
        <v>65</v>
      </c>
      <c r="E68">
        <v>2</v>
      </c>
      <c r="F68" t="s">
        <v>63</v>
      </c>
      <c r="G68" t="s">
        <v>540</v>
      </c>
      <c r="H68" t="s">
        <v>105</v>
      </c>
      <c r="I68" t="s">
        <v>101</v>
      </c>
      <c r="J68" s="11">
        <f>(C68-VLOOKUP(H68,Riders!$A$2:$E$7778,4,FALSE))/365</f>
        <v>26.194520547945206</v>
      </c>
      <c r="K68">
        <v>1</v>
      </c>
      <c r="L68">
        <v>1</v>
      </c>
      <c r="M68">
        <v>10.085000000000001</v>
      </c>
      <c r="O68">
        <v>29.350999999999999</v>
      </c>
      <c r="P68">
        <v>32.245999999999903</v>
      </c>
      <c r="Q68">
        <v>39.271999999999998</v>
      </c>
      <c r="R68">
        <v>3.5129999999999999</v>
      </c>
      <c r="S68">
        <v>2</v>
      </c>
      <c r="T68" t="s">
        <v>1214</v>
      </c>
    </row>
    <row r="69" spans="1:20">
      <c r="A69" t="s">
        <v>161</v>
      </c>
      <c r="B69">
        <v>2018</v>
      </c>
      <c r="C69" s="10">
        <v>43401</v>
      </c>
      <c r="D69" t="s">
        <v>65</v>
      </c>
      <c r="E69">
        <v>2</v>
      </c>
      <c r="F69" t="s">
        <v>63</v>
      </c>
      <c r="G69" t="s">
        <v>540</v>
      </c>
      <c r="H69" t="s">
        <v>91</v>
      </c>
      <c r="I69" t="s">
        <v>22</v>
      </c>
      <c r="J69" s="11">
        <f>(C69-VLOOKUP(H69,Riders!$A$2:$E$7778,4,FALSE))/365</f>
        <v>21.638356164383563</v>
      </c>
      <c r="K69">
        <v>2</v>
      </c>
      <c r="L69">
        <v>2</v>
      </c>
      <c r="M69">
        <v>10.125</v>
      </c>
      <c r="O69">
        <v>33.311</v>
      </c>
      <c r="P69">
        <v>32.045999999999999</v>
      </c>
      <c r="Q69">
        <v>38.542000000000002</v>
      </c>
      <c r="R69">
        <v>3.2480000000000002</v>
      </c>
      <c r="S69">
        <v>1</v>
      </c>
      <c r="T69" t="s">
        <v>1214</v>
      </c>
    </row>
    <row r="70" spans="1:20">
      <c r="A70" t="s">
        <v>161</v>
      </c>
      <c r="B70">
        <v>2018</v>
      </c>
      <c r="C70" s="10">
        <v>43401</v>
      </c>
      <c r="D70" t="s">
        <v>65</v>
      </c>
      <c r="E70">
        <v>2</v>
      </c>
      <c r="F70" t="s">
        <v>63</v>
      </c>
      <c r="G70" t="s">
        <v>541</v>
      </c>
      <c r="H70" t="s">
        <v>21</v>
      </c>
      <c r="I70" t="s">
        <v>22</v>
      </c>
      <c r="J70" s="11">
        <f>(C70-VLOOKUP(H70,Riders!$A$2:$E$7778,4,FALSE))/365</f>
        <v>25.635616438356163</v>
      </c>
      <c r="K70">
        <v>3</v>
      </c>
      <c r="L70">
        <v>1</v>
      </c>
      <c r="M70">
        <v>9.9559999999999995</v>
      </c>
      <c r="O70">
        <v>30.280999999999999</v>
      </c>
      <c r="P70">
        <v>31.349</v>
      </c>
      <c r="Q70">
        <v>37.689</v>
      </c>
      <c r="R70">
        <v>3.17</v>
      </c>
      <c r="S70">
        <v>1</v>
      </c>
      <c r="T70" t="s">
        <v>1214</v>
      </c>
    </row>
    <row r="71" spans="1:20">
      <c r="A71" t="s">
        <v>161</v>
      </c>
      <c r="B71">
        <v>2018</v>
      </c>
      <c r="C71" s="10">
        <v>43401</v>
      </c>
      <c r="D71" t="s">
        <v>65</v>
      </c>
      <c r="E71">
        <v>2</v>
      </c>
      <c r="F71" t="s">
        <v>63</v>
      </c>
      <c r="G71" t="s">
        <v>541</v>
      </c>
      <c r="H71" t="s">
        <v>241</v>
      </c>
      <c r="I71" t="s">
        <v>101</v>
      </c>
      <c r="J71" s="11">
        <f>(C71-VLOOKUP(H71,Riders!$A$2:$E$7778,4,FALSE))/365</f>
        <v>25.668493150684931</v>
      </c>
      <c r="K71">
        <v>4</v>
      </c>
      <c r="L71">
        <v>2</v>
      </c>
      <c r="M71">
        <v>10.700999999999899</v>
      </c>
      <c r="O71">
        <v>24.311</v>
      </c>
      <c r="P71">
        <v>23.753</v>
      </c>
      <c r="Q71">
        <v>31.515000000000001</v>
      </c>
      <c r="R71">
        <v>3.8809999999999998</v>
      </c>
      <c r="S71">
        <v>2</v>
      </c>
      <c r="T71" t="s">
        <v>1214</v>
      </c>
    </row>
    <row r="72" spans="1:20">
      <c r="A72" t="s">
        <v>161</v>
      </c>
      <c r="B72">
        <v>2018</v>
      </c>
      <c r="C72" s="10">
        <v>43401</v>
      </c>
      <c r="D72" t="s">
        <v>65</v>
      </c>
      <c r="E72">
        <v>3</v>
      </c>
      <c r="F72" t="s">
        <v>63</v>
      </c>
      <c r="G72" t="s">
        <v>540</v>
      </c>
      <c r="H72" t="s">
        <v>105</v>
      </c>
      <c r="I72" t="s">
        <v>101</v>
      </c>
      <c r="J72" s="11">
        <f>(C72-VLOOKUP(H72,Riders!$A$2:$E$7778,4,FALSE))/365</f>
        <v>26.194520547945206</v>
      </c>
      <c r="K72">
        <v>1</v>
      </c>
      <c r="L72">
        <v>1</v>
      </c>
      <c r="M72">
        <v>10.271000000000001</v>
      </c>
      <c r="O72">
        <v>32.245999999999903</v>
      </c>
      <c r="P72">
        <v>34.040999999999997</v>
      </c>
      <c r="Q72">
        <v>40.570999999999998</v>
      </c>
      <c r="R72">
        <v>3.2650000000000001</v>
      </c>
      <c r="S72">
        <v>1</v>
      </c>
      <c r="T72" t="s">
        <v>1214</v>
      </c>
    </row>
    <row r="73" spans="1:20">
      <c r="A73" t="s">
        <v>161</v>
      </c>
      <c r="B73">
        <v>2018</v>
      </c>
      <c r="C73" s="10">
        <v>43401</v>
      </c>
      <c r="D73" t="s">
        <v>65</v>
      </c>
      <c r="E73">
        <v>3</v>
      </c>
      <c r="F73" t="s">
        <v>63</v>
      </c>
      <c r="G73" t="s">
        <v>540</v>
      </c>
      <c r="H73" t="s">
        <v>91</v>
      </c>
      <c r="I73" t="s">
        <v>22</v>
      </c>
      <c r="J73" s="11">
        <f>(C73-VLOOKUP(H73,Riders!$A$2:$E$7778,4,FALSE))/365</f>
        <v>21.638356164383563</v>
      </c>
      <c r="K73">
        <v>2</v>
      </c>
      <c r="L73">
        <v>2</v>
      </c>
      <c r="M73">
        <v>10.364000000000001</v>
      </c>
      <c r="O73">
        <v>32.045999999999999</v>
      </c>
      <c r="P73">
        <v>31.322999999999901</v>
      </c>
      <c r="Q73">
        <v>37.430999999999997</v>
      </c>
      <c r="R73">
        <v>3.0539999999999998</v>
      </c>
      <c r="S73">
        <v>2</v>
      </c>
      <c r="T73" t="s">
        <v>1214</v>
      </c>
    </row>
    <row r="74" spans="1:20">
      <c r="A74" t="s">
        <v>216</v>
      </c>
      <c r="B74">
        <v>2018</v>
      </c>
      <c r="C74" s="10">
        <v>43436</v>
      </c>
      <c r="D74" t="s">
        <v>65</v>
      </c>
      <c r="E74">
        <v>1</v>
      </c>
      <c r="F74" t="s">
        <v>534</v>
      </c>
      <c r="G74">
        <v>1</v>
      </c>
      <c r="H74" t="s">
        <v>199</v>
      </c>
      <c r="I74" t="s">
        <v>227</v>
      </c>
      <c r="J74" s="11">
        <f>(C74-VLOOKUP(H74,Riders!$A$2:$E$7778,4,FALSE))/365</f>
        <v>25.986301369863014</v>
      </c>
      <c r="K74">
        <v>2</v>
      </c>
      <c r="L74">
        <v>1</v>
      </c>
      <c r="M74">
        <v>10.468</v>
      </c>
      <c r="O74">
        <v>9</v>
      </c>
      <c r="P74">
        <v>14.0579999999999</v>
      </c>
      <c r="Q74">
        <v>28.457999999999998</v>
      </c>
      <c r="R74">
        <v>7.2</v>
      </c>
      <c r="S74">
        <v>1</v>
      </c>
      <c r="T74" t="s">
        <v>1214</v>
      </c>
    </row>
    <row r="75" spans="1:20">
      <c r="A75" t="s">
        <v>216</v>
      </c>
      <c r="B75">
        <v>2018</v>
      </c>
      <c r="C75" s="10">
        <v>43436</v>
      </c>
      <c r="D75" t="s">
        <v>65</v>
      </c>
      <c r="E75">
        <v>1</v>
      </c>
      <c r="F75" t="s">
        <v>534</v>
      </c>
      <c r="G75">
        <v>1</v>
      </c>
      <c r="H75" t="s">
        <v>238</v>
      </c>
      <c r="I75" t="s">
        <v>197</v>
      </c>
      <c r="J75" s="11">
        <f>(C75-VLOOKUP(H75,Riders!$A$2:$E$7778,4,FALSE))/365</f>
        <v>31.210958904109589</v>
      </c>
      <c r="L75">
        <v>2</v>
      </c>
      <c r="M75">
        <v>10.541</v>
      </c>
      <c r="O75">
        <v>6.2619999999999898</v>
      </c>
      <c r="P75">
        <v>5.1169999999999902</v>
      </c>
      <c r="Q75">
        <v>18.042999999999999</v>
      </c>
      <c r="R75">
        <v>6.4630000000000001</v>
      </c>
      <c r="S75">
        <v>2</v>
      </c>
      <c r="T75" t="s">
        <v>1214</v>
      </c>
    </row>
    <row r="76" spans="1:20">
      <c r="A76" t="s">
        <v>216</v>
      </c>
      <c r="B76">
        <v>2018</v>
      </c>
      <c r="C76" s="10">
        <v>43436</v>
      </c>
      <c r="D76" t="s">
        <v>65</v>
      </c>
      <c r="E76">
        <v>1</v>
      </c>
      <c r="F76" t="s">
        <v>534</v>
      </c>
      <c r="G76">
        <v>2</v>
      </c>
      <c r="H76" t="s">
        <v>127</v>
      </c>
      <c r="I76" t="s">
        <v>103</v>
      </c>
      <c r="J76" s="11">
        <f>(C76-VLOOKUP(H76,Riders!$A$2:$E$7778,4,FALSE))/365</f>
        <v>20.205479452054796</v>
      </c>
      <c r="L76">
        <v>1</v>
      </c>
      <c r="M76">
        <v>10.256</v>
      </c>
      <c r="O76">
        <v>9</v>
      </c>
      <c r="P76">
        <v>14.0579999999999</v>
      </c>
      <c r="Q76">
        <v>28.457999999999998</v>
      </c>
      <c r="R76">
        <v>7.2</v>
      </c>
      <c r="S76">
        <v>1</v>
      </c>
      <c r="T76" t="s">
        <v>1214</v>
      </c>
    </row>
    <row r="77" spans="1:20">
      <c r="A77" t="s">
        <v>216</v>
      </c>
      <c r="B77">
        <v>2018</v>
      </c>
      <c r="C77" s="10">
        <v>43436</v>
      </c>
      <c r="D77" t="s">
        <v>65</v>
      </c>
      <c r="E77">
        <v>1</v>
      </c>
      <c r="F77" t="s">
        <v>534</v>
      </c>
      <c r="G77">
        <v>2</v>
      </c>
      <c r="H77" t="s">
        <v>166</v>
      </c>
      <c r="I77" t="s">
        <v>45</v>
      </c>
      <c r="J77" s="11">
        <f>(C77-VLOOKUP(H77,Riders!$A$2:$E$7778,4,FALSE))/365</f>
        <v>28.917808219178081</v>
      </c>
      <c r="L77">
        <v>2</v>
      </c>
      <c r="M77">
        <v>10.584</v>
      </c>
      <c r="O77">
        <v>6.2619999999999898</v>
      </c>
      <c r="P77">
        <v>5.1169999999999902</v>
      </c>
      <c r="Q77">
        <v>18.042999999999999</v>
      </c>
      <c r="R77">
        <v>6.4630000000000001</v>
      </c>
      <c r="S77">
        <v>2</v>
      </c>
      <c r="T77" t="s">
        <v>1214</v>
      </c>
    </row>
    <row r="78" spans="1:20">
      <c r="A78" t="s">
        <v>216</v>
      </c>
      <c r="B78">
        <v>2018</v>
      </c>
      <c r="C78" s="10">
        <v>43436</v>
      </c>
      <c r="D78" t="s">
        <v>65</v>
      </c>
      <c r="E78">
        <v>1</v>
      </c>
      <c r="F78" t="s">
        <v>534</v>
      </c>
      <c r="G78">
        <v>3</v>
      </c>
      <c r="H78" t="s">
        <v>95</v>
      </c>
      <c r="I78" t="s">
        <v>26</v>
      </c>
      <c r="J78" s="11">
        <f>(C78-VLOOKUP(H78,Riders!$A$2:$E$7778,4,FALSE))/365</f>
        <v>19.876712328767123</v>
      </c>
      <c r="K78">
        <v>3</v>
      </c>
      <c r="L78">
        <v>1</v>
      </c>
      <c r="M78">
        <v>10.282</v>
      </c>
      <c r="O78">
        <v>9</v>
      </c>
      <c r="P78">
        <v>15.054</v>
      </c>
      <c r="Q78">
        <v>29.396000000000001</v>
      </c>
      <c r="R78">
        <v>7.1710000000000003</v>
      </c>
      <c r="S78">
        <v>1</v>
      </c>
      <c r="T78" t="s">
        <v>1214</v>
      </c>
    </row>
    <row r="79" spans="1:20">
      <c r="A79" t="s">
        <v>216</v>
      </c>
      <c r="B79">
        <v>2018</v>
      </c>
      <c r="C79" s="10">
        <v>43436</v>
      </c>
      <c r="D79" t="s">
        <v>65</v>
      </c>
      <c r="E79">
        <v>1</v>
      </c>
      <c r="F79" t="s">
        <v>534</v>
      </c>
      <c r="G79">
        <v>3</v>
      </c>
      <c r="H79" t="s">
        <v>257</v>
      </c>
      <c r="I79" t="s">
        <v>255</v>
      </c>
      <c r="J79" s="11">
        <f>(C79-VLOOKUP(H79,Riders!$A$2:$E$7778,4,FALSE))/365</f>
        <v>21.219178082191782</v>
      </c>
      <c r="L79">
        <v>2</v>
      </c>
      <c r="M79">
        <v>10.510999999999999</v>
      </c>
      <c r="O79">
        <v>9</v>
      </c>
      <c r="P79">
        <v>6.2619999999999898</v>
      </c>
      <c r="Q79">
        <v>20.603999999999999</v>
      </c>
      <c r="R79">
        <v>7.1710000000000003</v>
      </c>
      <c r="S79">
        <v>1</v>
      </c>
      <c r="T79" t="s">
        <v>1214</v>
      </c>
    </row>
    <row r="80" spans="1:20">
      <c r="A80" t="s">
        <v>216</v>
      </c>
      <c r="B80">
        <v>2018</v>
      </c>
      <c r="C80" s="10">
        <v>43436</v>
      </c>
      <c r="D80" t="s">
        <v>65</v>
      </c>
      <c r="E80">
        <v>1</v>
      </c>
      <c r="F80" t="s">
        <v>534</v>
      </c>
      <c r="G80">
        <v>4</v>
      </c>
      <c r="H80" t="s">
        <v>200</v>
      </c>
      <c r="I80" t="s">
        <v>38</v>
      </c>
      <c r="J80" s="11">
        <f>(C80-VLOOKUP(H80,Riders!$A$2:$E$7778,4,FALSE))/365</f>
        <v>24.090410958904108</v>
      </c>
      <c r="L80">
        <v>1</v>
      </c>
      <c r="M80">
        <v>10.298999999999999</v>
      </c>
      <c r="O80">
        <v>9</v>
      </c>
      <c r="P80">
        <v>16.361999999999998</v>
      </c>
      <c r="Q80">
        <v>30.091999999999999</v>
      </c>
      <c r="R80">
        <v>6.8650000000000002</v>
      </c>
      <c r="S80">
        <v>2</v>
      </c>
      <c r="T80" t="s">
        <v>1214</v>
      </c>
    </row>
    <row r="81" spans="1:20">
      <c r="A81" t="s">
        <v>216</v>
      </c>
      <c r="B81">
        <v>2018</v>
      </c>
      <c r="C81" s="10">
        <v>43436</v>
      </c>
      <c r="D81" t="s">
        <v>65</v>
      </c>
      <c r="E81">
        <v>1</v>
      </c>
      <c r="F81" t="s">
        <v>534</v>
      </c>
      <c r="G81">
        <v>4</v>
      </c>
      <c r="H81" t="s">
        <v>107</v>
      </c>
      <c r="I81" t="s">
        <v>108</v>
      </c>
      <c r="J81" s="11">
        <f>(C81-VLOOKUP(H81,Riders!$A$2:$E$7778,4,FALSE))/365</f>
        <v>25.136986301369863</v>
      </c>
      <c r="L81">
        <v>2</v>
      </c>
      <c r="M81">
        <v>10.322999999999899</v>
      </c>
      <c r="O81">
        <v>13.241</v>
      </c>
      <c r="P81">
        <v>11.566000000000001</v>
      </c>
      <c r="Q81">
        <v>22.864000000000001</v>
      </c>
      <c r="R81">
        <v>5.649</v>
      </c>
      <c r="S81">
        <v>1</v>
      </c>
      <c r="T81" t="s">
        <v>1214</v>
      </c>
    </row>
    <row r="82" spans="1:20">
      <c r="A82" t="s">
        <v>216</v>
      </c>
      <c r="B82">
        <v>2018</v>
      </c>
      <c r="C82" s="10">
        <v>43436</v>
      </c>
      <c r="D82" t="s">
        <v>65</v>
      </c>
      <c r="E82">
        <v>1</v>
      </c>
      <c r="F82" t="s">
        <v>534</v>
      </c>
      <c r="G82">
        <v>5</v>
      </c>
      <c r="H82" t="s">
        <v>193</v>
      </c>
      <c r="I82" t="s">
        <v>28</v>
      </c>
      <c r="J82" s="11">
        <f>(C82-VLOOKUP(H82,Riders!$A$2:$E$7778,4,FALSE))/365</f>
        <v>31.457534246575342</v>
      </c>
      <c r="L82">
        <v>1</v>
      </c>
      <c r="M82">
        <v>10.38</v>
      </c>
      <c r="O82">
        <v>9</v>
      </c>
      <c r="P82">
        <v>18.073</v>
      </c>
      <c r="Q82">
        <v>31.233000000000001</v>
      </c>
      <c r="R82">
        <v>6.58</v>
      </c>
      <c r="S82">
        <v>2</v>
      </c>
      <c r="T82" t="s">
        <v>1214</v>
      </c>
    </row>
    <row r="83" spans="1:20">
      <c r="A83" t="s">
        <v>216</v>
      </c>
      <c r="B83">
        <v>2018</v>
      </c>
      <c r="C83" s="10">
        <v>43436</v>
      </c>
      <c r="D83" t="s">
        <v>65</v>
      </c>
      <c r="E83">
        <v>1</v>
      </c>
      <c r="F83" t="s">
        <v>534</v>
      </c>
      <c r="G83">
        <v>5</v>
      </c>
      <c r="H83" t="s">
        <v>256</v>
      </c>
      <c r="I83" t="s">
        <v>30</v>
      </c>
      <c r="J83" s="11">
        <f>(C83-VLOOKUP(H83,Riders!$A$2:$E$7778,4,FALSE))/365</f>
        <v>28.931506849315067</v>
      </c>
      <c r="L83">
        <v>2</v>
      </c>
      <c r="M83">
        <v>10.39</v>
      </c>
      <c r="O83">
        <v>17.965</v>
      </c>
      <c r="P83">
        <v>16.399000000000001</v>
      </c>
      <c r="Q83">
        <v>25.774999999999999</v>
      </c>
      <c r="R83">
        <v>4.6879999999999997</v>
      </c>
      <c r="S83">
        <v>1</v>
      </c>
      <c r="T83" t="s">
        <v>1214</v>
      </c>
    </row>
    <row r="84" spans="1:20">
      <c r="A84" t="s">
        <v>216</v>
      </c>
      <c r="B84">
        <v>2018</v>
      </c>
      <c r="C84" s="10">
        <v>43436</v>
      </c>
      <c r="D84" t="s">
        <v>65</v>
      </c>
      <c r="E84">
        <v>1</v>
      </c>
      <c r="F84" t="s">
        <v>534</v>
      </c>
      <c r="G84">
        <v>6</v>
      </c>
      <c r="H84" t="s">
        <v>191</v>
      </c>
      <c r="I84" t="s">
        <v>112</v>
      </c>
      <c r="J84" s="11">
        <f>(C84-VLOOKUP(H84,Riders!$A$2:$E$7778,4,FALSE))/365</f>
        <v>30.715068493150685</v>
      </c>
      <c r="L84">
        <v>1</v>
      </c>
      <c r="M84">
        <v>10.340999999999999</v>
      </c>
      <c r="O84">
        <v>9</v>
      </c>
      <c r="P84">
        <v>15.054</v>
      </c>
      <c r="Q84">
        <v>29.396000000000001</v>
      </c>
      <c r="R84">
        <v>7.1710000000000003</v>
      </c>
      <c r="S84">
        <v>1</v>
      </c>
      <c r="T84" t="s">
        <v>1214</v>
      </c>
    </row>
    <row r="85" spans="1:20">
      <c r="A85" t="s">
        <v>216</v>
      </c>
      <c r="B85">
        <v>2018</v>
      </c>
      <c r="C85" s="10">
        <v>43436</v>
      </c>
      <c r="D85" t="s">
        <v>65</v>
      </c>
      <c r="E85">
        <v>1</v>
      </c>
      <c r="F85" t="s">
        <v>534</v>
      </c>
      <c r="G85">
        <v>6</v>
      </c>
      <c r="H85" t="s">
        <v>96</v>
      </c>
      <c r="I85" t="s">
        <v>28</v>
      </c>
      <c r="J85" s="11">
        <f>(C85-VLOOKUP(H85,Riders!$A$2:$E$7778,4,FALSE))/365</f>
        <v>26.852054794520548</v>
      </c>
      <c r="L85">
        <v>2</v>
      </c>
      <c r="M85">
        <v>10.58</v>
      </c>
      <c r="O85">
        <v>9</v>
      </c>
      <c r="P85">
        <v>6.2619999999999898</v>
      </c>
      <c r="Q85">
        <v>20.603999999999999</v>
      </c>
      <c r="R85">
        <v>7.1710000000000003</v>
      </c>
      <c r="S85">
        <v>1</v>
      </c>
      <c r="T85" t="s">
        <v>1214</v>
      </c>
    </row>
    <row r="86" spans="1:20">
      <c r="A86" t="s">
        <v>216</v>
      </c>
      <c r="B86">
        <v>2018</v>
      </c>
      <c r="C86" s="10">
        <v>43436</v>
      </c>
      <c r="D86" t="s">
        <v>65</v>
      </c>
      <c r="E86">
        <v>1</v>
      </c>
      <c r="F86" t="s">
        <v>534</v>
      </c>
      <c r="G86">
        <v>7</v>
      </c>
      <c r="H86" t="s">
        <v>196</v>
      </c>
      <c r="I86" t="s">
        <v>197</v>
      </c>
      <c r="J86" s="11">
        <f>(C86-VLOOKUP(H86,Riders!$A$2:$E$7778,4,FALSE))/365</f>
        <v>32.717808219178082</v>
      </c>
      <c r="L86">
        <v>1</v>
      </c>
      <c r="M86">
        <v>10.539</v>
      </c>
      <c r="O86">
        <v>17.965</v>
      </c>
      <c r="P86">
        <v>20.073999999999899</v>
      </c>
      <c r="Q86">
        <v>29.571999999999999</v>
      </c>
      <c r="R86">
        <v>4.7489999999999997</v>
      </c>
      <c r="S86">
        <v>1</v>
      </c>
      <c r="T86" t="s">
        <v>1214</v>
      </c>
    </row>
    <row r="87" spans="1:20">
      <c r="A87" t="s">
        <v>216</v>
      </c>
      <c r="B87">
        <v>2018</v>
      </c>
      <c r="C87" s="10">
        <v>43436</v>
      </c>
      <c r="D87" t="s">
        <v>65</v>
      </c>
      <c r="E87">
        <v>1</v>
      </c>
      <c r="F87" t="s">
        <v>534</v>
      </c>
      <c r="G87">
        <v>7</v>
      </c>
      <c r="H87" t="s">
        <v>99</v>
      </c>
      <c r="I87" t="s">
        <v>43</v>
      </c>
      <c r="J87" s="11">
        <f>(C87-VLOOKUP(H87,Riders!$A$2:$E$7778,4,FALSE))/365</f>
        <v>20.109589041095891</v>
      </c>
      <c r="L87">
        <v>2</v>
      </c>
      <c r="M87">
        <v>10.5689999999999</v>
      </c>
      <c r="O87">
        <v>9</v>
      </c>
      <c r="P87">
        <v>7.1120000000000001</v>
      </c>
      <c r="Q87">
        <v>20.898</v>
      </c>
      <c r="R87">
        <v>6.8929999999999998</v>
      </c>
      <c r="S87">
        <v>2</v>
      </c>
      <c r="T87" t="s">
        <v>1214</v>
      </c>
    </row>
    <row r="88" spans="1:20">
      <c r="A88" t="s">
        <v>216</v>
      </c>
      <c r="B88">
        <v>2018</v>
      </c>
      <c r="C88" s="10">
        <v>43436</v>
      </c>
      <c r="D88" t="s">
        <v>65</v>
      </c>
      <c r="E88">
        <v>1</v>
      </c>
      <c r="F88" t="s">
        <v>534</v>
      </c>
      <c r="G88">
        <v>8</v>
      </c>
      <c r="H88" t="s">
        <v>260</v>
      </c>
      <c r="I88" t="s">
        <v>112</v>
      </c>
      <c r="J88" s="11">
        <f>(C88-VLOOKUP(H88,Riders!$A$2:$E$7778,4,FALSE))/365</f>
        <v>26.210958904109589</v>
      </c>
      <c r="L88">
        <v>1</v>
      </c>
      <c r="M88">
        <v>10.332000000000001</v>
      </c>
      <c r="O88">
        <v>12.424999999999899</v>
      </c>
      <c r="P88">
        <v>15.696</v>
      </c>
      <c r="Q88">
        <v>27.074000000000002</v>
      </c>
      <c r="R88">
        <v>5.6890000000000001</v>
      </c>
      <c r="S88">
        <v>1</v>
      </c>
      <c r="T88" t="s">
        <v>1214</v>
      </c>
    </row>
    <row r="89" spans="1:20">
      <c r="A89" t="s">
        <v>216</v>
      </c>
      <c r="B89">
        <v>2018</v>
      </c>
      <c r="C89" s="10">
        <v>43436</v>
      </c>
      <c r="D89" t="s">
        <v>65</v>
      </c>
      <c r="E89">
        <v>1</v>
      </c>
      <c r="F89" t="s">
        <v>534</v>
      </c>
      <c r="G89">
        <v>8</v>
      </c>
      <c r="H89" t="s">
        <v>288</v>
      </c>
      <c r="I89" t="s">
        <v>206</v>
      </c>
      <c r="J89" s="11">
        <f>(C89-VLOOKUP(H89,Riders!$A$2:$E$7778,4,FALSE))/365</f>
        <v>36.326027397260276</v>
      </c>
      <c r="L89">
        <v>2</v>
      </c>
      <c r="M89">
        <v>10.44</v>
      </c>
      <c r="O89">
        <v>6.2619999999999898</v>
      </c>
      <c r="P89">
        <v>5.2389999999999999</v>
      </c>
      <c r="Q89">
        <v>17.827000000000002</v>
      </c>
      <c r="R89">
        <v>6.2939999999999996</v>
      </c>
      <c r="S89">
        <v>2</v>
      </c>
      <c r="T89" t="s">
        <v>1214</v>
      </c>
    </row>
    <row r="90" spans="1:20">
      <c r="A90" t="s">
        <v>216</v>
      </c>
      <c r="B90">
        <v>2018</v>
      </c>
      <c r="C90" s="10">
        <v>43436</v>
      </c>
      <c r="D90" t="s">
        <v>65</v>
      </c>
      <c r="E90">
        <v>1</v>
      </c>
      <c r="F90" t="s">
        <v>534</v>
      </c>
      <c r="G90">
        <v>9</v>
      </c>
      <c r="H90" t="s">
        <v>212</v>
      </c>
      <c r="I90" t="s">
        <v>41</v>
      </c>
      <c r="J90" s="11">
        <f>(C90-VLOOKUP(H90,Riders!$A$2:$E$7778,4,FALSE))/365</f>
        <v>27.534246575342465</v>
      </c>
      <c r="L90">
        <v>1</v>
      </c>
      <c r="M90">
        <v>10.382</v>
      </c>
      <c r="O90">
        <v>6.2619999999999898</v>
      </c>
      <c r="P90">
        <v>12.515000000000001</v>
      </c>
      <c r="Q90">
        <v>25.045000000000002</v>
      </c>
      <c r="R90">
        <v>6.2649999999999997</v>
      </c>
      <c r="S90">
        <v>2</v>
      </c>
      <c r="T90" t="s">
        <v>1214</v>
      </c>
    </row>
    <row r="91" spans="1:20">
      <c r="A91" t="s">
        <v>216</v>
      </c>
      <c r="B91">
        <v>2018</v>
      </c>
      <c r="C91" s="10">
        <v>43436</v>
      </c>
      <c r="D91" t="s">
        <v>65</v>
      </c>
      <c r="E91">
        <v>1</v>
      </c>
      <c r="F91" t="s">
        <v>534</v>
      </c>
      <c r="G91">
        <v>9</v>
      </c>
      <c r="H91" t="s">
        <v>40</v>
      </c>
      <c r="I91" t="s">
        <v>41</v>
      </c>
      <c r="J91" s="11">
        <f>(C91-VLOOKUP(H91,Riders!$A$2:$E$7778,4,FALSE))/365</f>
        <v>25.830136986301369</v>
      </c>
      <c r="L91">
        <v>2</v>
      </c>
      <c r="M91">
        <v>10.433</v>
      </c>
      <c r="O91">
        <v>9</v>
      </c>
      <c r="P91">
        <v>5.2590000000000003</v>
      </c>
      <c r="Q91">
        <v>19.003</v>
      </c>
      <c r="R91">
        <v>6.8719999999999999</v>
      </c>
      <c r="S91">
        <v>1</v>
      </c>
      <c r="T91" t="s">
        <v>1214</v>
      </c>
    </row>
    <row r="92" spans="1:20">
      <c r="A92" t="s">
        <v>216</v>
      </c>
      <c r="B92">
        <v>2018</v>
      </c>
      <c r="C92" s="10">
        <v>43436</v>
      </c>
      <c r="D92" t="s">
        <v>65</v>
      </c>
      <c r="E92">
        <v>1</v>
      </c>
      <c r="F92" t="s">
        <v>534</v>
      </c>
      <c r="G92">
        <v>10</v>
      </c>
      <c r="H92" t="s">
        <v>142</v>
      </c>
      <c r="I92" t="s">
        <v>94</v>
      </c>
      <c r="J92" s="11">
        <f>(C92-VLOOKUP(H92,Riders!$A$2:$E$7778,4,FALSE))/365</f>
        <v>23.665753424657535</v>
      </c>
      <c r="L92">
        <v>1</v>
      </c>
      <c r="M92">
        <v>10.148</v>
      </c>
      <c r="O92">
        <v>12.424999999999899</v>
      </c>
      <c r="P92">
        <v>16.349</v>
      </c>
      <c r="Q92">
        <v>27.709</v>
      </c>
      <c r="R92">
        <v>5.68</v>
      </c>
      <c r="S92">
        <v>1</v>
      </c>
      <c r="T92" t="s">
        <v>1214</v>
      </c>
    </row>
    <row r="93" spans="1:20">
      <c r="A93" t="s">
        <v>216</v>
      </c>
      <c r="B93">
        <v>2018</v>
      </c>
      <c r="C93" s="10">
        <v>43436</v>
      </c>
      <c r="D93" t="s">
        <v>65</v>
      </c>
      <c r="E93">
        <v>1</v>
      </c>
      <c r="F93" t="s">
        <v>534</v>
      </c>
      <c r="G93">
        <v>10</v>
      </c>
      <c r="H93" t="s">
        <v>294</v>
      </c>
      <c r="I93" t="s">
        <v>22</v>
      </c>
      <c r="J93" s="11">
        <f>(C93-VLOOKUP(H93,Riders!$A$2:$E$7778,4,FALSE))/365</f>
        <v>20.986301369863014</v>
      </c>
      <c r="L93">
        <v>2</v>
      </c>
      <c r="M93">
        <v>10.19</v>
      </c>
      <c r="O93">
        <v>9</v>
      </c>
      <c r="P93">
        <v>6.3339999999999996</v>
      </c>
      <c r="Q93">
        <v>20.128</v>
      </c>
      <c r="R93">
        <v>6.8970000000000002</v>
      </c>
      <c r="S93">
        <v>2</v>
      </c>
      <c r="T93" t="s">
        <v>1214</v>
      </c>
    </row>
    <row r="94" spans="1:20">
      <c r="A94" t="s">
        <v>216</v>
      </c>
      <c r="B94">
        <v>2018</v>
      </c>
      <c r="C94" s="10">
        <v>43436</v>
      </c>
      <c r="D94" t="s">
        <v>65</v>
      </c>
      <c r="E94">
        <v>1</v>
      </c>
      <c r="F94" t="s">
        <v>534</v>
      </c>
      <c r="G94">
        <v>11</v>
      </c>
      <c r="H94" t="s">
        <v>124</v>
      </c>
      <c r="I94" t="s">
        <v>74</v>
      </c>
      <c r="J94" s="11">
        <f>(C94-VLOOKUP(H94,Riders!$A$2:$E$7778,4,FALSE))/365</f>
        <v>21.81095890410959</v>
      </c>
      <c r="L94">
        <v>1</v>
      </c>
      <c r="M94">
        <v>10.257999999999999</v>
      </c>
      <c r="O94">
        <v>9</v>
      </c>
      <c r="P94">
        <v>15.054</v>
      </c>
      <c r="Q94">
        <v>29.396000000000001</v>
      </c>
      <c r="R94">
        <v>7.1710000000000003</v>
      </c>
      <c r="S94">
        <v>1</v>
      </c>
      <c r="T94" t="s">
        <v>1214</v>
      </c>
    </row>
    <row r="95" spans="1:20">
      <c r="A95" t="s">
        <v>216</v>
      </c>
      <c r="B95">
        <v>2018</v>
      </c>
      <c r="C95" s="10">
        <v>43436</v>
      </c>
      <c r="D95" t="s">
        <v>65</v>
      </c>
      <c r="E95">
        <v>1</v>
      </c>
      <c r="F95" t="s">
        <v>534</v>
      </c>
      <c r="G95">
        <v>11</v>
      </c>
      <c r="H95" t="s">
        <v>311</v>
      </c>
      <c r="I95" t="s">
        <v>103</v>
      </c>
      <c r="J95" s="11">
        <f>(C95-VLOOKUP(H95,Riders!$A$2:$E$7778,4,FALSE))/365</f>
        <v>27.531506849315068</v>
      </c>
      <c r="L95">
        <v>2</v>
      </c>
      <c r="M95">
        <v>12.484999999999999</v>
      </c>
      <c r="O95">
        <v>9</v>
      </c>
      <c r="P95">
        <v>6.2619999999999898</v>
      </c>
      <c r="Q95">
        <v>20.603999999999999</v>
      </c>
      <c r="R95">
        <v>7.1710000000000003</v>
      </c>
      <c r="S95">
        <v>1</v>
      </c>
      <c r="T95" t="s">
        <v>1214</v>
      </c>
    </row>
    <row r="96" spans="1:20">
      <c r="A96" t="s">
        <v>216</v>
      </c>
      <c r="B96">
        <v>2018</v>
      </c>
      <c r="C96" s="10">
        <v>43436</v>
      </c>
      <c r="D96" t="s">
        <v>65</v>
      </c>
      <c r="E96">
        <v>1</v>
      </c>
      <c r="F96" t="s">
        <v>534</v>
      </c>
      <c r="G96">
        <v>12</v>
      </c>
      <c r="H96" t="s">
        <v>173</v>
      </c>
      <c r="I96" t="s">
        <v>36</v>
      </c>
      <c r="J96" s="11">
        <f>(C96-VLOOKUP(H96,Riders!$A$2:$E$7778,4,FALSE))/365</f>
        <v>28.564383561643837</v>
      </c>
      <c r="L96">
        <v>1</v>
      </c>
      <c r="M96">
        <v>10.429</v>
      </c>
      <c r="O96">
        <v>6.2619999999999898</v>
      </c>
      <c r="P96">
        <v>13.951000000000001</v>
      </c>
      <c r="Q96">
        <v>25.931000000000001</v>
      </c>
      <c r="R96">
        <v>5.99</v>
      </c>
      <c r="S96">
        <v>2</v>
      </c>
      <c r="T96" t="s">
        <v>1214</v>
      </c>
    </row>
    <row r="97" spans="1:20">
      <c r="A97" t="s">
        <v>216</v>
      </c>
      <c r="B97">
        <v>2018</v>
      </c>
      <c r="C97" s="10">
        <v>43436</v>
      </c>
      <c r="D97" t="s">
        <v>65</v>
      </c>
      <c r="E97">
        <v>1</v>
      </c>
      <c r="F97" t="s">
        <v>534</v>
      </c>
      <c r="G97">
        <v>12</v>
      </c>
      <c r="H97" t="s">
        <v>182</v>
      </c>
      <c r="I97" t="s">
        <v>32</v>
      </c>
      <c r="J97" s="11">
        <f>(C97-VLOOKUP(H97,Riders!$A$2:$E$7778,4,FALSE))/365</f>
        <v>27.432876712328767</v>
      </c>
      <c r="L97">
        <v>2</v>
      </c>
      <c r="M97" t="s">
        <v>535</v>
      </c>
      <c r="O97">
        <v>13.241</v>
      </c>
      <c r="P97">
        <v>10.728999999999999</v>
      </c>
      <c r="Q97">
        <v>21.687000000000001</v>
      </c>
      <c r="R97">
        <v>5.4790000000000001</v>
      </c>
      <c r="S97">
        <v>1</v>
      </c>
      <c r="T97" t="s">
        <v>1214</v>
      </c>
    </row>
    <row r="98" spans="1:20">
      <c r="A98" t="s">
        <v>216</v>
      </c>
      <c r="B98">
        <v>2018</v>
      </c>
      <c r="C98" s="10">
        <v>43436</v>
      </c>
      <c r="D98" t="s">
        <v>65</v>
      </c>
      <c r="E98">
        <v>1</v>
      </c>
      <c r="F98" t="s">
        <v>537</v>
      </c>
      <c r="G98">
        <v>1</v>
      </c>
      <c r="H98" t="s">
        <v>201</v>
      </c>
      <c r="I98" t="s">
        <v>45</v>
      </c>
      <c r="J98" s="11">
        <f>(C98-VLOOKUP(H98,Riders!$A$2:$E$7778,4,FALSE))/365</f>
        <v>23.386301369863013</v>
      </c>
      <c r="K98">
        <v>4</v>
      </c>
      <c r="L98">
        <v>1</v>
      </c>
      <c r="M98">
        <v>10.305</v>
      </c>
      <c r="O98">
        <v>13.241</v>
      </c>
      <c r="P98">
        <v>17.977999999999899</v>
      </c>
      <c r="Q98">
        <v>28.905999999999999</v>
      </c>
      <c r="R98">
        <v>5.4640000000000004</v>
      </c>
      <c r="S98">
        <v>2</v>
      </c>
      <c r="T98" t="s">
        <v>1214</v>
      </c>
    </row>
    <row r="99" spans="1:20">
      <c r="A99" t="s">
        <v>216</v>
      </c>
      <c r="B99">
        <v>2018</v>
      </c>
      <c r="C99" s="10">
        <v>43436</v>
      </c>
      <c r="D99" t="s">
        <v>65</v>
      </c>
      <c r="E99">
        <v>1</v>
      </c>
      <c r="F99" t="s">
        <v>537</v>
      </c>
      <c r="G99">
        <v>1</v>
      </c>
      <c r="H99" t="s">
        <v>173</v>
      </c>
      <c r="I99" t="s">
        <v>36</v>
      </c>
      <c r="J99" s="11">
        <f>(C99-VLOOKUP(H99,Riders!$A$2:$E$7778,4,FALSE))/365</f>
        <v>28.564383561643837</v>
      </c>
      <c r="L99">
        <v>2</v>
      </c>
      <c r="M99">
        <v>10.484</v>
      </c>
      <c r="O99">
        <v>13.951000000000001</v>
      </c>
      <c r="P99">
        <v>12.376999999999899</v>
      </c>
      <c r="Q99">
        <v>22.992999999999999</v>
      </c>
      <c r="R99">
        <v>5.3079999999999998</v>
      </c>
      <c r="S99">
        <v>1</v>
      </c>
      <c r="T99" t="s">
        <v>1214</v>
      </c>
    </row>
    <row r="100" spans="1:20">
      <c r="A100" t="s">
        <v>216</v>
      </c>
      <c r="B100">
        <v>2018</v>
      </c>
      <c r="C100" s="10">
        <v>43436</v>
      </c>
      <c r="D100" t="s">
        <v>65</v>
      </c>
      <c r="E100">
        <v>1</v>
      </c>
      <c r="F100" t="s">
        <v>537</v>
      </c>
      <c r="G100">
        <v>2</v>
      </c>
      <c r="H100" t="s">
        <v>124</v>
      </c>
      <c r="I100" t="s">
        <v>74</v>
      </c>
      <c r="J100" s="11">
        <f>(C100-VLOOKUP(H100,Riders!$A$2:$E$7778,4,FALSE))/365</f>
        <v>21.81095890410959</v>
      </c>
      <c r="L100">
        <v>1</v>
      </c>
      <c r="M100">
        <v>10.114000000000001</v>
      </c>
      <c r="O100">
        <v>15.054</v>
      </c>
      <c r="P100">
        <v>26.169</v>
      </c>
      <c r="Q100">
        <v>37.063000000000002</v>
      </c>
      <c r="R100">
        <v>5.4470000000000001</v>
      </c>
      <c r="S100">
        <v>2</v>
      </c>
      <c r="T100" t="s">
        <v>1214</v>
      </c>
    </row>
    <row r="101" spans="1:20">
      <c r="A101" t="s">
        <v>216</v>
      </c>
      <c r="B101">
        <v>2018</v>
      </c>
      <c r="C101" s="10">
        <v>43436</v>
      </c>
      <c r="D101" t="s">
        <v>65</v>
      </c>
      <c r="E101">
        <v>1</v>
      </c>
      <c r="F101" t="s">
        <v>537</v>
      </c>
      <c r="G101">
        <v>2</v>
      </c>
      <c r="H101" t="s">
        <v>21</v>
      </c>
      <c r="I101" t="s">
        <v>22</v>
      </c>
      <c r="J101" s="11">
        <f>(C101-VLOOKUP(H101,Riders!$A$2:$E$7778,4,FALSE))/365</f>
        <v>25.731506849315068</v>
      </c>
      <c r="L101">
        <v>2</v>
      </c>
      <c r="M101">
        <v>10.151</v>
      </c>
      <c r="O101">
        <v>31.349</v>
      </c>
      <c r="P101">
        <v>30.116</v>
      </c>
      <c r="Q101">
        <v>36.19</v>
      </c>
      <c r="R101">
        <v>3.0369999999999999</v>
      </c>
      <c r="S101">
        <v>1</v>
      </c>
      <c r="T101" t="s">
        <v>1214</v>
      </c>
    </row>
    <row r="102" spans="1:20">
      <c r="A102" t="s">
        <v>216</v>
      </c>
      <c r="B102">
        <v>2018</v>
      </c>
      <c r="C102" s="10">
        <v>43436</v>
      </c>
      <c r="D102" t="s">
        <v>65</v>
      </c>
      <c r="E102">
        <v>1</v>
      </c>
      <c r="F102" t="s">
        <v>537</v>
      </c>
      <c r="G102">
        <v>3</v>
      </c>
      <c r="H102" t="s">
        <v>105</v>
      </c>
      <c r="I102" t="s">
        <v>101</v>
      </c>
      <c r="J102" s="11">
        <f>(C102-VLOOKUP(H102,Riders!$A$2:$E$7778,4,FALSE))/365</f>
        <v>26.290410958904111</v>
      </c>
      <c r="K102">
        <v>1</v>
      </c>
      <c r="L102">
        <v>1</v>
      </c>
      <c r="M102">
        <v>10.292999999999999</v>
      </c>
      <c r="O102">
        <v>34.040999999999997</v>
      </c>
      <c r="P102">
        <v>34.362000000000002</v>
      </c>
      <c r="Q102">
        <v>40.776000000000003</v>
      </c>
      <c r="R102">
        <v>3.2069999999999999</v>
      </c>
      <c r="S102">
        <v>1</v>
      </c>
      <c r="T102" t="s">
        <v>1214</v>
      </c>
    </row>
    <row r="103" spans="1:20">
      <c r="A103" t="s">
        <v>216</v>
      </c>
      <c r="B103">
        <v>2018</v>
      </c>
      <c r="C103" s="10">
        <v>43436</v>
      </c>
      <c r="D103" t="s">
        <v>65</v>
      </c>
      <c r="E103">
        <v>1</v>
      </c>
      <c r="F103" t="s">
        <v>537</v>
      </c>
      <c r="G103">
        <v>3</v>
      </c>
      <c r="H103" t="s">
        <v>142</v>
      </c>
      <c r="I103" t="s">
        <v>94</v>
      </c>
      <c r="J103" s="11">
        <f>(C103-VLOOKUP(H103,Riders!$A$2:$E$7778,4,FALSE))/365</f>
        <v>23.665753424657535</v>
      </c>
      <c r="L103">
        <v>2</v>
      </c>
      <c r="M103">
        <v>10.372</v>
      </c>
      <c r="O103">
        <v>16.349</v>
      </c>
      <c r="P103">
        <v>16.363</v>
      </c>
      <c r="Q103">
        <v>27.088999999999999</v>
      </c>
      <c r="R103">
        <v>5.3630000000000004</v>
      </c>
      <c r="S103">
        <v>2</v>
      </c>
      <c r="T103" t="s">
        <v>1214</v>
      </c>
    </row>
    <row r="104" spans="1:20">
      <c r="A104" t="s">
        <v>216</v>
      </c>
      <c r="B104">
        <v>2018</v>
      </c>
      <c r="C104" s="10">
        <v>43436</v>
      </c>
      <c r="D104" t="s">
        <v>65</v>
      </c>
      <c r="E104">
        <v>1</v>
      </c>
      <c r="F104" t="s">
        <v>537</v>
      </c>
      <c r="G104">
        <v>4</v>
      </c>
      <c r="H104" t="s">
        <v>212</v>
      </c>
      <c r="I104" t="s">
        <v>41</v>
      </c>
      <c r="J104" s="11">
        <f>(C104-VLOOKUP(H104,Riders!$A$2:$E$7778,4,FALSE))/365</f>
        <v>27.534246575342465</v>
      </c>
      <c r="L104">
        <v>1</v>
      </c>
      <c r="M104">
        <v>10.247999999999999</v>
      </c>
      <c r="O104">
        <v>12.515000000000001</v>
      </c>
      <c r="P104">
        <v>16.419</v>
      </c>
      <c r="Q104">
        <v>27.783000000000001</v>
      </c>
      <c r="R104">
        <v>5.6820000000000004</v>
      </c>
      <c r="S104">
        <v>1</v>
      </c>
      <c r="T104" t="s">
        <v>1214</v>
      </c>
    </row>
    <row r="105" spans="1:20">
      <c r="A105" t="s">
        <v>216</v>
      </c>
      <c r="B105">
        <v>2018</v>
      </c>
      <c r="C105" s="10">
        <v>43436</v>
      </c>
      <c r="D105" t="s">
        <v>65</v>
      </c>
      <c r="E105">
        <v>1</v>
      </c>
      <c r="F105" t="s">
        <v>537</v>
      </c>
      <c r="G105">
        <v>4</v>
      </c>
      <c r="H105" t="s">
        <v>883</v>
      </c>
      <c r="I105" t="s">
        <v>26</v>
      </c>
      <c r="J105" s="11">
        <f>(C105-VLOOKUP(H105,Riders!$A$2:$E$7778,4,FALSE))/365</f>
        <v>30.860273972602741</v>
      </c>
      <c r="L105">
        <v>2</v>
      </c>
      <c r="M105">
        <v>10.337</v>
      </c>
      <c r="O105">
        <v>9</v>
      </c>
      <c r="P105">
        <v>6.3550000000000004</v>
      </c>
      <c r="Q105">
        <v>20.157</v>
      </c>
      <c r="R105">
        <v>6.9009999999999998</v>
      </c>
      <c r="S105">
        <v>2</v>
      </c>
      <c r="T105" t="s">
        <v>1214</v>
      </c>
    </row>
    <row r="106" spans="1:20">
      <c r="A106" t="s">
        <v>216</v>
      </c>
      <c r="B106">
        <v>2018</v>
      </c>
      <c r="C106" s="10">
        <v>43436</v>
      </c>
      <c r="D106" t="s">
        <v>65</v>
      </c>
      <c r="E106">
        <v>1</v>
      </c>
      <c r="F106" t="s">
        <v>537</v>
      </c>
      <c r="G106">
        <v>5</v>
      </c>
      <c r="H106" t="s">
        <v>199</v>
      </c>
      <c r="I106" t="s">
        <v>227</v>
      </c>
      <c r="J106" s="11">
        <f>(C106-VLOOKUP(H106,Riders!$A$2:$E$7778,4,FALSE))/365</f>
        <v>25.986301369863014</v>
      </c>
      <c r="K106">
        <v>2</v>
      </c>
      <c r="L106">
        <v>1</v>
      </c>
      <c r="M106">
        <v>10.122</v>
      </c>
      <c r="O106">
        <v>14.0579999999999</v>
      </c>
      <c r="P106">
        <v>19.785999999999898</v>
      </c>
      <c r="Q106">
        <v>32.073999999999998</v>
      </c>
      <c r="R106">
        <v>6.1440000000000001</v>
      </c>
      <c r="S106">
        <v>2</v>
      </c>
      <c r="T106" t="s">
        <v>1214</v>
      </c>
    </row>
    <row r="107" spans="1:20">
      <c r="A107" t="s">
        <v>216</v>
      </c>
      <c r="B107">
        <v>2018</v>
      </c>
      <c r="C107" s="10">
        <v>43436</v>
      </c>
      <c r="D107" t="s">
        <v>65</v>
      </c>
      <c r="E107">
        <v>1</v>
      </c>
      <c r="F107" t="s">
        <v>537</v>
      </c>
      <c r="G107">
        <v>5</v>
      </c>
      <c r="H107" t="s">
        <v>260</v>
      </c>
      <c r="I107" t="s">
        <v>112</v>
      </c>
      <c r="J107" s="11">
        <f>(C107-VLOOKUP(H107,Riders!$A$2:$E$7778,4,FALSE))/365</f>
        <v>26.210958904109589</v>
      </c>
      <c r="L107">
        <v>2</v>
      </c>
      <c r="M107">
        <v>10.946</v>
      </c>
      <c r="O107">
        <v>15.696</v>
      </c>
      <c r="P107">
        <v>14.447999999999899</v>
      </c>
      <c r="Q107">
        <v>24.815999999999999</v>
      </c>
      <c r="R107">
        <v>5.1840000000000002</v>
      </c>
      <c r="S107">
        <v>1</v>
      </c>
      <c r="T107" t="s">
        <v>1214</v>
      </c>
    </row>
    <row r="108" spans="1:20">
      <c r="A108" t="s">
        <v>216</v>
      </c>
      <c r="B108">
        <v>2018</v>
      </c>
      <c r="C108" s="10">
        <v>43436</v>
      </c>
      <c r="D108" t="s">
        <v>65</v>
      </c>
      <c r="E108">
        <v>1</v>
      </c>
      <c r="F108" t="s">
        <v>537</v>
      </c>
      <c r="G108">
        <v>6</v>
      </c>
      <c r="H108" t="s">
        <v>196</v>
      </c>
      <c r="I108" t="s">
        <v>197</v>
      </c>
      <c r="J108" s="11">
        <f>(C108-VLOOKUP(H108,Riders!$A$2:$E$7778,4,FALSE))/365</f>
        <v>32.717808219178082</v>
      </c>
      <c r="L108">
        <v>1</v>
      </c>
      <c r="M108">
        <v>10.41</v>
      </c>
      <c r="O108">
        <v>20.073999999999899</v>
      </c>
      <c r="P108">
        <v>22.385999999999999</v>
      </c>
      <c r="Q108">
        <v>31.245999999999999</v>
      </c>
      <c r="R108">
        <v>4.43</v>
      </c>
      <c r="S108">
        <v>1</v>
      </c>
      <c r="T108" t="s">
        <v>1214</v>
      </c>
    </row>
    <row r="109" spans="1:20">
      <c r="A109" t="s">
        <v>216</v>
      </c>
      <c r="B109">
        <v>2018</v>
      </c>
      <c r="C109" s="10">
        <v>43436</v>
      </c>
      <c r="D109" t="s">
        <v>65</v>
      </c>
      <c r="E109">
        <v>1</v>
      </c>
      <c r="F109" t="s">
        <v>537</v>
      </c>
      <c r="G109">
        <v>6</v>
      </c>
      <c r="H109" t="s">
        <v>127</v>
      </c>
      <c r="I109" t="s">
        <v>103</v>
      </c>
      <c r="J109" s="11">
        <f>(C109-VLOOKUP(H109,Riders!$A$2:$E$7778,4,FALSE))/365</f>
        <v>20.205479452054796</v>
      </c>
      <c r="L109">
        <v>2</v>
      </c>
      <c r="M109">
        <v>10.473000000000001</v>
      </c>
      <c r="O109">
        <v>14.0579999999999</v>
      </c>
      <c r="P109">
        <v>12.549999999999899</v>
      </c>
      <c r="Q109">
        <v>24.61</v>
      </c>
      <c r="R109">
        <v>6.03</v>
      </c>
      <c r="S109">
        <v>2</v>
      </c>
      <c r="T109" t="s">
        <v>1214</v>
      </c>
    </row>
    <row r="110" spans="1:20">
      <c r="A110" t="s">
        <v>216</v>
      </c>
      <c r="B110">
        <v>2018</v>
      </c>
      <c r="C110" s="10">
        <v>43436</v>
      </c>
      <c r="D110" t="s">
        <v>65</v>
      </c>
      <c r="E110">
        <v>1</v>
      </c>
      <c r="F110" t="s">
        <v>537</v>
      </c>
      <c r="G110">
        <v>7</v>
      </c>
      <c r="H110" t="s">
        <v>95</v>
      </c>
      <c r="I110" t="s">
        <v>26</v>
      </c>
      <c r="J110" s="11">
        <f>(C110-VLOOKUP(H110,Riders!$A$2:$E$7778,4,FALSE))/365</f>
        <v>19.876712328767123</v>
      </c>
      <c r="K110">
        <v>3</v>
      </c>
      <c r="L110">
        <v>1</v>
      </c>
      <c r="M110">
        <v>10.279</v>
      </c>
      <c r="O110">
        <v>15.054</v>
      </c>
      <c r="P110">
        <v>20.594999999999999</v>
      </c>
      <c r="Q110">
        <v>33.073</v>
      </c>
      <c r="R110">
        <v>6.2389999999999999</v>
      </c>
      <c r="S110">
        <v>1</v>
      </c>
      <c r="T110" t="s">
        <v>1214</v>
      </c>
    </row>
    <row r="111" spans="1:20">
      <c r="A111" t="s">
        <v>216</v>
      </c>
      <c r="B111">
        <v>2018</v>
      </c>
      <c r="C111" s="10">
        <v>43436</v>
      </c>
      <c r="D111" t="s">
        <v>65</v>
      </c>
      <c r="E111">
        <v>1</v>
      </c>
      <c r="F111" t="s">
        <v>537</v>
      </c>
      <c r="G111">
        <v>7</v>
      </c>
      <c r="H111" t="s">
        <v>191</v>
      </c>
      <c r="I111" t="s">
        <v>112</v>
      </c>
      <c r="J111" s="11">
        <f>(C111-VLOOKUP(H111,Riders!$A$2:$E$7778,4,FALSE))/365</f>
        <v>30.715068493150685</v>
      </c>
      <c r="L111">
        <v>2</v>
      </c>
      <c r="M111">
        <v>10.4279999999999</v>
      </c>
      <c r="O111">
        <v>15.054</v>
      </c>
      <c r="P111">
        <v>13.241</v>
      </c>
      <c r="Q111">
        <v>25.719000000000001</v>
      </c>
      <c r="R111">
        <v>6.2389999999999999</v>
      </c>
      <c r="S111">
        <v>1</v>
      </c>
      <c r="T111" t="s">
        <v>1214</v>
      </c>
    </row>
    <row r="112" spans="1:20">
      <c r="A112" t="s">
        <v>216</v>
      </c>
      <c r="B112">
        <v>2018</v>
      </c>
      <c r="C112" s="10">
        <v>43436</v>
      </c>
      <c r="D112" t="s">
        <v>65</v>
      </c>
      <c r="E112">
        <v>1</v>
      </c>
      <c r="F112" t="s">
        <v>537</v>
      </c>
      <c r="G112">
        <v>8</v>
      </c>
      <c r="H112" t="s">
        <v>193</v>
      </c>
      <c r="I112" t="s">
        <v>28</v>
      </c>
      <c r="J112" s="11">
        <f>(C112-VLOOKUP(H112,Riders!$A$2:$E$7778,4,FALSE))/365</f>
        <v>31.457534246575342</v>
      </c>
      <c r="L112">
        <v>1</v>
      </c>
      <c r="M112">
        <v>10.208</v>
      </c>
      <c r="O112">
        <v>18.073</v>
      </c>
      <c r="P112">
        <v>22.591999999999999</v>
      </c>
      <c r="Q112">
        <v>34.234000000000002</v>
      </c>
      <c r="R112">
        <v>5.8209999999999997</v>
      </c>
      <c r="S112">
        <v>1</v>
      </c>
      <c r="T112" t="s">
        <v>1214</v>
      </c>
    </row>
    <row r="113" spans="1:20">
      <c r="A113" t="s">
        <v>216</v>
      </c>
      <c r="B113">
        <v>2018</v>
      </c>
      <c r="C113" s="10">
        <v>43436</v>
      </c>
      <c r="D113" t="s">
        <v>65</v>
      </c>
      <c r="E113">
        <v>1</v>
      </c>
      <c r="F113" t="s">
        <v>537</v>
      </c>
      <c r="G113">
        <v>8</v>
      </c>
      <c r="H113" t="s">
        <v>200</v>
      </c>
      <c r="I113" t="s">
        <v>38</v>
      </c>
      <c r="J113" s="11">
        <f>(C113-VLOOKUP(H113,Riders!$A$2:$E$7778,4,FALSE))/365</f>
        <v>24.090410958904108</v>
      </c>
      <c r="L113">
        <v>2</v>
      </c>
      <c r="M113">
        <v>10.287000000000001</v>
      </c>
      <c r="O113">
        <v>16.361999999999998</v>
      </c>
      <c r="P113">
        <v>14.83</v>
      </c>
      <c r="Q113">
        <v>26.826000000000001</v>
      </c>
      <c r="R113">
        <v>5.9980000000000002</v>
      </c>
      <c r="S113">
        <v>2</v>
      </c>
      <c r="T113" t="s">
        <v>1214</v>
      </c>
    </row>
    <row r="114" spans="1:20">
      <c r="A114" t="s">
        <v>216</v>
      </c>
      <c r="B114">
        <v>2018</v>
      </c>
      <c r="C114" s="10">
        <v>43436</v>
      </c>
      <c r="D114" t="s">
        <v>65</v>
      </c>
      <c r="E114">
        <v>1</v>
      </c>
      <c r="F114" t="s">
        <v>538</v>
      </c>
      <c r="G114">
        <v>1</v>
      </c>
      <c r="H114" t="s">
        <v>201</v>
      </c>
      <c r="I114" t="s">
        <v>45</v>
      </c>
      <c r="J114" s="11">
        <f>(C114-VLOOKUP(H114,Riders!$A$2:$E$7778,4,FALSE))/365</f>
        <v>23.386301369863013</v>
      </c>
      <c r="K114">
        <v>4</v>
      </c>
      <c r="L114">
        <v>1</v>
      </c>
      <c r="M114">
        <v>10.048999999999999</v>
      </c>
      <c r="O114">
        <v>17.977999999999899</v>
      </c>
      <c r="P114">
        <v>22.98</v>
      </c>
      <c r="Q114">
        <v>32.588000000000001</v>
      </c>
      <c r="R114">
        <v>4.8040000000000003</v>
      </c>
      <c r="S114">
        <v>2</v>
      </c>
      <c r="T114" t="s">
        <v>1214</v>
      </c>
    </row>
    <row r="115" spans="1:20">
      <c r="A115" t="s">
        <v>216</v>
      </c>
      <c r="B115">
        <v>2018</v>
      </c>
      <c r="C115" s="10">
        <v>43436</v>
      </c>
      <c r="D115" t="s">
        <v>65</v>
      </c>
      <c r="E115">
        <v>1</v>
      </c>
      <c r="F115" t="s">
        <v>538</v>
      </c>
      <c r="G115">
        <v>1</v>
      </c>
      <c r="H115" t="s">
        <v>193</v>
      </c>
      <c r="I115" t="s">
        <v>28</v>
      </c>
      <c r="J115" s="11">
        <f>(C115-VLOOKUP(H115,Riders!$A$2:$E$7778,4,FALSE))/365</f>
        <v>31.457534246575342</v>
      </c>
      <c r="L115">
        <v>2</v>
      </c>
      <c r="M115">
        <v>15.032999999999999</v>
      </c>
      <c r="O115">
        <v>22.591999999999999</v>
      </c>
      <c r="P115">
        <v>20.024999999999999</v>
      </c>
      <c r="Q115">
        <v>30.055</v>
      </c>
      <c r="R115">
        <v>5.0149999999999997</v>
      </c>
      <c r="S115">
        <v>1</v>
      </c>
      <c r="T115" t="s">
        <v>1214</v>
      </c>
    </row>
    <row r="116" spans="1:20">
      <c r="A116" t="s">
        <v>216</v>
      </c>
      <c r="B116">
        <v>2018</v>
      </c>
      <c r="C116" s="10">
        <v>43436</v>
      </c>
      <c r="D116" t="s">
        <v>65</v>
      </c>
      <c r="E116">
        <v>1</v>
      </c>
      <c r="F116" t="s">
        <v>538</v>
      </c>
      <c r="G116">
        <v>2</v>
      </c>
      <c r="H116" t="s">
        <v>95</v>
      </c>
      <c r="I116" t="s">
        <v>26</v>
      </c>
      <c r="J116" s="11">
        <f>(C116-VLOOKUP(H116,Riders!$A$2:$E$7778,4,FALSE))/365</f>
        <v>19.876712328767123</v>
      </c>
      <c r="K116">
        <v>3</v>
      </c>
      <c r="L116">
        <v>1</v>
      </c>
      <c r="M116">
        <v>10.25</v>
      </c>
      <c r="O116">
        <v>20.594999999999999</v>
      </c>
      <c r="P116">
        <v>26.710999999999999</v>
      </c>
      <c r="Q116">
        <v>37.347000000000001</v>
      </c>
      <c r="R116">
        <v>5.3179999999999996</v>
      </c>
      <c r="S116">
        <v>2</v>
      </c>
      <c r="T116" t="s">
        <v>1214</v>
      </c>
    </row>
    <row r="117" spans="1:20">
      <c r="A117" t="s">
        <v>216</v>
      </c>
      <c r="B117">
        <v>2018</v>
      </c>
      <c r="C117" s="10">
        <v>43436</v>
      </c>
      <c r="D117" t="s">
        <v>65</v>
      </c>
      <c r="E117">
        <v>1</v>
      </c>
      <c r="F117" t="s">
        <v>538</v>
      </c>
      <c r="G117">
        <v>2</v>
      </c>
      <c r="H117" t="s">
        <v>124</v>
      </c>
      <c r="I117" t="s">
        <v>74</v>
      </c>
      <c r="J117" s="11">
        <f>(C117-VLOOKUP(H117,Riders!$A$2:$E$7778,4,FALSE))/365</f>
        <v>21.81095890410959</v>
      </c>
      <c r="L117">
        <v>2</v>
      </c>
      <c r="M117">
        <v>10.289</v>
      </c>
      <c r="O117">
        <v>26.169</v>
      </c>
      <c r="P117">
        <v>24.110999999999901</v>
      </c>
      <c r="Q117">
        <v>33.805</v>
      </c>
      <c r="R117">
        <v>4.8470000000000004</v>
      </c>
      <c r="S117">
        <v>1</v>
      </c>
      <c r="T117" t="s">
        <v>1214</v>
      </c>
    </row>
    <row r="118" spans="1:20">
      <c r="A118" t="s">
        <v>216</v>
      </c>
      <c r="B118">
        <v>2018</v>
      </c>
      <c r="C118" s="10">
        <v>43436</v>
      </c>
      <c r="D118" t="s">
        <v>65</v>
      </c>
      <c r="E118">
        <v>1</v>
      </c>
      <c r="F118" t="s">
        <v>538</v>
      </c>
      <c r="G118">
        <v>3</v>
      </c>
      <c r="H118" t="s">
        <v>105</v>
      </c>
      <c r="I118" t="s">
        <v>101</v>
      </c>
      <c r="J118" s="11">
        <f>(C118-VLOOKUP(H118,Riders!$A$2:$E$7778,4,FALSE))/365</f>
        <v>26.290410958904111</v>
      </c>
      <c r="K118">
        <v>1</v>
      </c>
      <c r="L118">
        <v>1</v>
      </c>
      <c r="M118">
        <v>10.220000000000001</v>
      </c>
      <c r="O118">
        <v>34.362000000000002</v>
      </c>
      <c r="P118">
        <v>34.863999999999997</v>
      </c>
      <c r="Q118">
        <v>41.101999999999997</v>
      </c>
      <c r="R118">
        <v>3.1190000000000002</v>
      </c>
      <c r="S118">
        <v>1</v>
      </c>
      <c r="T118" t="s">
        <v>1214</v>
      </c>
    </row>
    <row r="119" spans="1:20">
      <c r="A119" t="s">
        <v>216</v>
      </c>
      <c r="B119">
        <v>2018</v>
      </c>
      <c r="C119" s="10">
        <v>43436</v>
      </c>
      <c r="D119" t="s">
        <v>65</v>
      </c>
      <c r="E119">
        <v>1</v>
      </c>
      <c r="F119" t="s">
        <v>538</v>
      </c>
      <c r="G119">
        <v>3</v>
      </c>
      <c r="H119" t="s">
        <v>196</v>
      </c>
      <c r="I119" t="s">
        <v>197</v>
      </c>
      <c r="J119" s="11">
        <f>(C119-VLOOKUP(H119,Riders!$A$2:$E$7778,4,FALSE))/365</f>
        <v>32.717808219178082</v>
      </c>
      <c r="L119">
        <v>2</v>
      </c>
      <c r="M119">
        <v>10.269</v>
      </c>
      <c r="O119">
        <v>22.385999999999999</v>
      </c>
      <c r="P119">
        <v>22.236999999999998</v>
      </c>
      <c r="Q119">
        <v>30.625</v>
      </c>
      <c r="R119">
        <v>4.194</v>
      </c>
      <c r="S119">
        <v>2</v>
      </c>
      <c r="T119" t="s">
        <v>1214</v>
      </c>
    </row>
    <row r="120" spans="1:20">
      <c r="A120" t="s">
        <v>216</v>
      </c>
      <c r="B120">
        <v>2018</v>
      </c>
      <c r="C120" s="10">
        <v>43436</v>
      </c>
      <c r="D120" t="s">
        <v>65</v>
      </c>
      <c r="E120">
        <v>1</v>
      </c>
      <c r="F120" t="s">
        <v>538</v>
      </c>
      <c r="G120">
        <v>4</v>
      </c>
      <c r="H120" t="s">
        <v>199</v>
      </c>
      <c r="I120" t="s">
        <v>227</v>
      </c>
      <c r="J120" s="11">
        <f>(C120-VLOOKUP(H120,Riders!$A$2:$E$7778,4,FALSE))/365</f>
        <v>25.986301369863014</v>
      </c>
      <c r="K120">
        <v>2</v>
      </c>
      <c r="L120">
        <v>1</v>
      </c>
      <c r="M120">
        <v>10.271000000000001</v>
      </c>
      <c r="O120">
        <v>19.785999999999898</v>
      </c>
      <c r="P120">
        <v>23.259999999999899</v>
      </c>
      <c r="Q120">
        <v>34.253999999999998</v>
      </c>
      <c r="R120">
        <v>5.4969999999999999</v>
      </c>
      <c r="S120">
        <v>1</v>
      </c>
      <c r="T120" t="s">
        <v>1214</v>
      </c>
    </row>
    <row r="121" spans="1:20">
      <c r="A121" t="s">
        <v>216</v>
      </c>
      <c r="B121">
        <v>2018</v>
      </c>
      <c r="C121" s="10">
        <v>43436</v>
      </c>
      <c r="D121" t="s">
        <v>65</v>
      </c>
      <c r="E121">
        <v>1</v>
      </c>
      <c r="F121" t="s">
        <v>538</v>
      </c>
      <c r="G121">
        <v>4</v>
      </c>
      <c r="H121" t="s">
        <v>212</v>
      </c>
      <c r="I121" t="s">
        <v>41</v>
      </c>
      <c r="J121" s="11">
        <f>(C121-VLOOKUP(H121,Riders!$A$2:$E$7778,4,FALSE))/365</f>
        <v>27.534246575342465</v>
      </c>
      <c r="L121">
        <v>2</v>
      </c>
      <c r="M121">
        <v>10.307</v>
      </c>
      <c r="O121">
        <v>16.419</v>
      </c>
      <c r="P121">
        <v>15.569000000000001</v>
      </c>
      <c r="Q121">
        <v>25.919</v>
      </c>
      <c r="R121">
        <v>5.1749999999999998</v>
      </c>
      <c r="S121">
        <v>2</v>
      </c>
      <c r="T121" t="s">
        <v>1214</v>
      </c>
    </row>
    <row r="122" spans="1:20">
      <c r="A122" t="s">
        <v>216</v>
      </c>
      <c r="B122">
        <v>2018</v>
      </c>
      <c r="C122" s="10">
        <v>43436</v>
      </c>
      <c r="D122" t="s">
        <v>65</v>
      </c>
      <c r="E122">
        <v>2</v>
      </c>
      <c r="F122" t="s">
        <v>538</v>
      </c>
      <c r="G122">
        <v>1</v>
      </c>
      <c r="H122" t="s">
        <v>201</v>
      </c>
      <c r="I122" t="s">
        <v>45</v>
      </c>
      <c r="J122" s="11">
        <f>(C122-VLOOKUP(H122,Riders!$A$2:$E$7778,4,FALSE))/365</f>
        <v>23.386301369863013</v>
      </c>
      <c r="K122">
        <v>4</v>
      </c>
      <c r="L122">
        <v>1</v>
      </c>
      <c r="M122">
        <v>10.09</v>
      </c>
      <c r="O122">
        <v>22.98</v>
      </c>
      <c r="P122">
        <v>25.52</v>
      </c>
      <c r="Q122">
        <v>34.304000000000002</v>
      </c>
      <c r="R122">
        <v>4.3920000000000003</v>
      </c>
      <c r="S122">
        <v>1</v>
      </c>
      <c r="T122" t="s">
        <v>1214</v>
      </c>
    </row>
    <row r="123" spans="1:20">
      <c r="A123" t="s">
        <v>216</v>
      </c>
      <c r="B123">
        <v>2018</v>
      </c>
      <c r="C123" s="10">
        <v>43436</v>
      </c>
      <c r="D123" t="s">
        <v>65</v>
      </c>
      <c r="E123">
        <v>2</v>
      </c>
      <c r="F123" t="s">
        <v>538</v>
      </c>
      <c r="G123">
        <v>1</v>
      </c>
      <c r="H123" t="s">
        <v>193</v>
      </c>
      <c r="I123" t="s">
        <v>28</v>
      </c>
      <c r="J123" s="11">
        <f>(C123-VLOOKUP(H123,Riders!$A$2:$E$7778,4,FALSE))/365</f>
        <v>31.457534246575342</v>
      </c>
      <c r="L123">
        <v>2</v>
      </c>
      <c r="M123">
        <v>10.180999999999999</v>
      </c>
      <c r="O123">
        <v>20.024999999999999</v>
      </c>
      <c r="P123">
        <v>19.097000000000001</v>
      </c>
      <c r="Q123">
        <v>28.184999999999999</v>
      </c>
      <c r="R123">
        <v>4.5439999999999996</v>
      </c>
      <c r="S123">
        <v>2</v>
      </c>
      <c r="T123" t="s">
        <v>1214</v>
      </c>
    </row>
    <row r="124" spans="1:20">
      <c r="A124" t="s">
        <v>216</v>
      </c>
      <c r="B124">
        <v>2018</v>
      </c>
      <c r="C124" s="10">
        <v>43436</v>
      </c>
      <c r="D124" t="s">
        <v>65</v>
      </c>
      <c r="E124">
        <v>2</v>
      </c>
      <c r="F124" t="s">
        <v>538</v>
      </c>
      <c r="G124">
        <v>2</v>
      </c>
      <c r="H124" t="s">
        <v>95</v>
      </c>
      <c r="I124" t="s">
        <v>26</v>
      </c>
      <c r="J124" s="11">
        <f>(C124-VLOOKUP(H124,Riders!$A$2:$E$7778,4,FALSE))/365</f>
        <v>19.876712328767123</v>
      </c>
      <c r="K124">
        <v>3</v>
      </c>
      <c r="L124">
        <v>1</v>
      </c>
      <c r="M124">
        <v>10.295</v>
      </c>
      <c r="O124">
        <v>26.710999999999999</v>
      </c>
      <c r="P124">
        <v>29.62</v>
      </c>
      <c r="Q124">
        <v>39.222000000000001</v>
      </c>
      <c r="R124">
        <v>4.8010000000000002</v>
      </c>
      <c r="S124">
        <v>1</v>
      </c>
      <c r="T124" t="s">
        <v>1214</v>
      </c>
    </row>
    <row r="125" spans="1:20">
      <c r="A125" t="s">
        <v>216</v>
      </c>
      <c r="B125">
        <v>2018</v>
      </c>
      <c r="C125" s="10">
        <v>43436</v>
      </c>
      <c r="D125" t="s">
        <v>65</v>
      </c>
      <c r="E125">
        <v>2</v>
      </c>
      <c r="F125" t="s">
        <v>538</v>
      </c>
      <c r="G125">
        <v>2</v>
      </c>
      <c r="H125" t="s">
        <v>124</v>
      </c>
      <c r="I125" t="s">
        <v>74</v>
      </c>
      <c r="J125" s="11">
        <f>(C125-VLOOKUP(H125,Riders!$A$2:$E$7778,4,FALSE))/365</f>
        <v>21.81095890410959</v>
      </c>
      <c r="L125">
        <v>2</v>
      </c>
      <c r="M125">
        <v>10.343</v>
      </c>
      <c r="O125">
        <v>24.110999999999901</v>
      </c>
      <c r="P125">
        <v>23.326999999999899</v>
      </c>
      <c r="Q125">
        <v>32.247</v>
      </c>
      <c r="R125">
        <v>4.46</v>
      </c>
      <c r="S125">
        <v>2</v>
      </c>
      <c r="T125" t="s">
        <v>1214</v>
      </c>
    </row>
    <row r="126" spans="1:20">
      <c r="A126" t="s">
        <v>216</v>
      </c>
      <c r="B126">
        <v>2018</v>
      </c>
      <c r="C126" s="10">
        <v>43436</v>
      </c>
      <c r="D126" t="s">
        <v>65</v>
      </c>
      <c r="E126">
        <v>2</v>
      </c>
      <c r="F126" t="s">
        <v>538</v>
      </c>
      <c r="G126">
        <v>3</v>
      </c>
      <c r="H126" t="s">
        <v>105</v>
      </c>
      <c r="I126" t="s">
        <v>101</v>
      </c>
      <c r="J126" s="11">
        <f>(C126-VLOOKUP(H126,Riders!$A$2:$E$7778,4,FALSE))/365</f>
        <v>26.290410958904111</v>
      </c>
      <c r="K126">
        <v>1</v>
      </c>
      <c r="L126">
        <v>1</v>
      </c>
      <c r="M126">
        <v>10.16</v>
      </c>
      <c r="O126">
        <v>34.863999999999997</v>
      </c>
      <c r="P126">
        <v>35.268000000000001</v>
      </c>
      <c r="Q126">
        <v>41.36</v>
      </c>
      <c r="R126">
        <v>3.0459999999999998</v>
      </c>
      <c r="S126">
        <v>1</v>
      </c>
      <c r="T126" t="s">
        <v>1214</v>
      </c>
    </row>
    <row r="127" spans="1:20">
      <c r="A127" t="s">
        <v>216</v>
      </c>
      <c r="B127">
        <v>2018</v>
      </c>
      <c r="C127" s="10">
        <v>43436</v>
      </c>
      <c r="D127" t="s">
        <v>65</v>
      </c>
      <c r="E127">
        <v>2</v>
      </c>
      <c r="F127" t="s">
        <v>538</v>
      </c>
      <c r="G127">
        <v>3</v>
      </c>
      <c r="H127" t="s">
        <v>196</v>
      </c>
      <c r="I127" t="s">
        <v>197</v>
      </c>
      <c r="J127" s="11">
        <f>(C127-VLOOKUP(H127,Riders!$A$2:$E$7778,4,FALSE))/365</f>
        <v>32.717808219178082</v>
      </c>
      <c r="L127">
        <v>2</v>
      </c>
      <c r="M127">
        <v>10.608000000000001</v>
      </c>
      <c r="O127">
        <v>22.236999999999998</v>
      </c>
      <c r="P127">
        <v>22.134999999999899</v>
      </c>
      <c r="Q127">
        <v>30.158999999999999</v>
      </c>
      <c r="R127">
        <v>4.0119999999999996</v>
      </c>
      <c r="S127">
        <v>2</v>
      </c>
      <c r="T127" t="s">
        <v>1214</v>
      </c>
    </row>
    <row r="128" spans="1:20">
      <c r="A128" t="s">
        <v>216</v>
      </c>
      <c r="B128">
        <v>2018</v>
      </c>
      <c r="C128" s="10">
        <v>43436</v>
      </c>
      <c r="D128" t="s">
        <v>65</v>
      </c>
      <c r="E128">
        <v>2</v>
      </c>
      <c r="F128" t="s">
        <v>538</v>
      </c>
      <c r="G128">
        <v>4</v>
      </c>
      <c r="H128" t="s">
        <v>199</v>
      </c>
      <c r="I128" t="s">
        <v>227</v>
      </c>
      <c r="J128" s="11">
        <f>(C128-VLOOKUP(H128,Riders!$A$2:$E$7778,4,FALSE))/365</f>
        <v>25.986301369863014</v>
      </c>
      <c r="K128">
        <v>2</v>
      </c>
      <c r="L128">
        <v>1</v>
      </c>
      <c r="M128">
        <v>10.178000000000001</v>
      </c>
      <c r="O128">
        <v>23.259999999999899</v>
      </c>
      <c r="P128">
        <v>25.239000000000001</v>
      </c>
      <c r="Q128">
        <v>35.423000000000002</v>
      </c>
      <c r="R128">
        <v>5.0919999999999996</v>
      </c>
      <c r="S128">
        <v>1</v>
      </c>
      <c r="T128" t="s">
        <v>1214</v>
      </c>
    </row>
    <row r="129" spans="1:20">
      <c r="A129" t="s">
        <v>216</v>
      </c>
      <c r="B129">
        <v>2018</v>
      </c>
      <c r="C129" s="10">
        <v>43436</v>
      </c>
      <c r="D129" t="s">
        <v>65</v>
      </c>
      <c r="E129">
        <v>2</v>
      </c>
      <c r="F129" t="s">
        <v>538</v>
      </c>
      <c r="G129">
        <v>4</v>
      </c>
      <c r="H129" t="s">
        <v>212</v>
      </c>
      <c r="I129" t="s">
        <v>41</v>
      </c>
      <c r="J129" s="11">
        <f>(C129-VLOOKUP(H129,Riders!$A$2:$E$7778,4,FALSE))/365</f>
        <v>27.534246575342465</v>
      </c>
      <c r="L129">
        <v>2</v>
      </c>
      <c r="M129">
        <v>10.222</v>
      </c>
      <c r="O129">
        <v>15.569000000000001</v>
      </c>
      <c r="P129">
        <v>15.204000000000001</v>
      </c>
      <c r="Q129">
        <v>24.882000000000001</v>
      </c>
      <c r="R129">
        <v>4.8390000000000004</v>
      </c>
      <c r="S129">
        <v>2</v>
      </c>
      <c r="T129" t="s">
        <v>1214</v>
      </c>
    </row>
    <row r="130" spans="1:20">
      <c r="A130" t="s">
        <v>216</v>
      </c>
      <c r="B130">
        <v>2018</v>
      </c>
      <c r="C130" s="10">
        <v>43436</v>
      </c>
      <c r="D130" t="s">
        <v>65</v>
      </c>
      <c r="E130">
        <v>1</v>
      </c>
      <c r="F130" t="s">
        <v>539</v>
      </c>
      <c r="G130">
        <v>1</v>
      </c>
      <c r="H130" t="s">
        <v>199</v>
      </c>
      <c r="I130" t="s">
        <v>227</v>
      </c>
      <c r="J130" s="11">
        <f>(C130-VLOOKUP(H130,Riders!$A$2:$E$7778,4,FALSE))/365</f>
        <v>25.986301369863014</v>
      </c>
      <c r="K130">
        <v>2</v>
      </c>
      <c r="L130">
        <v>1</v>
      </c>
      <c r="M130">
        <v>10.295999999999999</v>
      </c>
      <c r="O130">
        <v>25.239000000000001</v>
      </c>
      <c r="P130">
        <v>28.569999999999901</v>
      </c>
      <c r="Q130">
        <v>37.659999999999997</v>
      </c>
      <c r="R130">
        <v>4.5449999999999999</v>
      </c>
      <c r="S130">
        <v>2</v>
      </c>
      <c r="T130" t="s">
        <v>1214</v>
      </c>
    </row>
    <row r="131" spans="1:20">
      <c r="A131" t="s">
        <v>216</v>
      </c>
      <c r="B131">
        <v>2018</v>
      </c>
      <c r="C131" s="10">
        <v>43436</v>
      </c>
      <c r="D131" t="s">
        <v>65</v>
      </c>
      <c r="E131">
        <v>1</v>
      </c>
      <c r="F131" t="s">
        <v>539</v>
      </c>
      <c r="G131">
        <v>1</v>
      </c>
      <c r="H131" t="s">
        <v>201</v>
      </c>
      <c r="I131" t="s">
        <v>45</v>
      </c>
      <c r="J131" s="11">
        <f>(C131-VLOOKUP(H131,Riders!$A$2:$E$7778,4,FALSE))/365</f>
        <v>23.386301369863013</v>
      </c>
      <c r="K131">
        <v>4</v>
      </c>
      <c r="L131">
        <v>2</v>
      </c>
      <c r="M131">
        <v>10.439</v>
      </c>
      <c r="O131">
        <v>25.52</v>
      </c>
      <c r="P131">
        <v>24.545999999999999</v>
      </c>
      <c r="Q131">
        <v>32.64</v>
      </c>
      <c r="R131">
        <v>4.0469999999999997</v>
      </c>
      <c r="S131">
        <v>1</v>
      </c>
      <c r="T131" t="s">
        <v>1214</v>
      </c>
    </row>
    <row r="132" spans="1:20">
      <c r="A132" t="s">
        <v>216</v>
      </c>
      <c r="B132">
        <v>2018</v>
      </c>
      <c r="C132" s="10">
        <v>43436</v>
      </c>
      <c r="D132" t="s">
        <v>65</v>
      </c>
      <c r="E132">
        <v>1</v>
      </c>
      <c r="F132" t="s">
        <v>539</v>
      </c>
      <c r="G132">
        <v>2</v>
      </c>
      <c r="H132" t="s">
        <v>105</v>
      </c>
      <c r="I132" t="s">
        <v>101</v>
      </c>
      <c r="J132" s="11">
        <f>(C132-VLOOKUP(H132,Riders!$A$2:$E$7778,4,FALSE))/365</f>
        <v>26.290410958904111</v>
      </c>
      <c r="K132">
        <v>1</v>
      </c>
      <c r="L132">
        <v>1</v>
      </c>
      <c r="M132">
        <v>10.220000000000001</v>
      </c>
      <c r="O132">
        <v>35.268000000000001</v>
      </c>
      <c r="P132">
        <v>36.308999999999997</v>
      </c>
      <c r="Q132">
        <v>42.145000000000003</v>
      </c>
      <c r="R132">
        <v>2.9180000000000001</v>
      </c>
      <c r="S132">
        <v>1</v>
      </c>
      <c r="T132" t="s">
        <v>1214</v>
      </c>
    </row>
    <row r="133" spans="1:20">
      <c r="A133" t="s">
        <v>216</v>
      </c>
      <c r="B133">
        <v>2018</v>
      </c>
      <c r="C133" s="10">
        <v>43436</v>
      </c>
      <c r="D133" t="s">
        <v>65</v>
      </c>
      <c r="E133">
        <v>1</v>
      </c>
      <c r="F133" t="s">
        <v>539</v>
      </c>
      <c r="G133">
        <v>2</v>
      </c>
      <c r="H133" t="s">
        <v>95</v>
      </c>
      <c r="I133" t="s">
        <v>26</v>
      </c>
      <c r="J133" s="11">
        <f>(C133-VLOOKUP(H133,Riders!$A$2:$E$7778,4,FALSE))/365</f>
        <v>19.876712328767123</v>
      </c>
      <c r="K133">
        <v>3</v>
      </c>
      <c r="L133">
        <v>2</v>
      </c>
      <c r="M133">
        <v>10.305999999999999</v>
      </c>
      <c r="O133">
        <v>29.62</v>
      </c>
      <c r="P133">
        <v>28.7119999999999</v>
      </c>
      <c r="Q133">
        <v>37.271999999999998</v>
      </c>
      <c r="R133">
        <v>4.28</v>
      </c>
      <c r="S133">
        <v>2</v>
      </c>
      <c r="T133" t="s">
        <v>1214</v>
      </c>
    </row>
    <row r="134" spans="1:20">
      <c r="A134" t="s">
        <v>216</v>
      </c>
      <c r="B134">
        <v>2018</v>
      </c>
      <c r="C134" s="10">
        <v>43436</v>
      </c>
      <c r="D134" t="s">
        <v>65</v>
      </c>
      <c r="E134">
        <v>2</v>
      </c>
      <c r="F134" t="s">
        <v>539</v>
      </c>
      <c r="G134">
        <v>1</v>
      </c>
      <c r="H134" t="s">
        <v>199</v>
      </c>
      <c r="I134" t="s">
        <v>227</v>
      </c>
      <c r="J134" s="11">
        <f>(C134-VLOOKUP(H134,Riders!$A$2:$E$7778,4,FALSE))/365</f>
        <v>25.986301369863014</v>
      </c>
      <c r="K134">
        <v>2</v>
      </c>
      <c r="L134">
        <v>1</v>
      </c>
      <c r="M134">
        <v>10.446</v>
      </c>
      <c r="O134">
        <v>28.569999999999901</v>
      </c>
      <c r="P134">
        <v>32.395000000000003</v>
      </c>
      <c r="Q134">
        <v>40.207000000000001</v>
      </c>
      <c r="R134">
        <v>3.9060000000000001</v>
      </c>
      <c r="S134">
        <v>1</v>
      </c>
      <c r="T134" t="s">
        <v>1214</v>
      </c>
    </row>
    <row r="135" spans="1:20">
      <c r="A135" t="s">
        <v>216</v>
      </c>
      <c r="B135">
        <v>2018</v>
      </c>
      <c r="C135" s="10">
        <v>43436</v>
      </c>
      <c r="D135" t="s">
        <v>65</v>
      </c>
      <c r="E135">
        <v>2</v>
      </c>
      <c r="F135" t="s">
        <v>539</v>
      </c>
      <c r="G135">
        <v>1</v>
      </c>
      <c r="H135" t="s">
        <v>201</v>
      </c>
      <c r="I135" t="s">
        <v>45</v>
      </c>
      <c r="J135" s="11">
        <f>(C135-VLOOKUP(H135,Riders!$A$2:$E$7778,4,FALSE))/365</f>
        <v>23.386301369863013</v>
      </c>
      <c r="K135">
        <v>4</v>
      </c>
      <c r="L135">
        <v>2</v>
      </c>
      <c r="M135">
        <v>10.664</v>
      </c>
      <c r="O135">
        <v>24.545999999999999</v>
      </c>
      <c r="P135">
        <v>27.655999999999999</v>
      </c>
      <c r="Q135">
        <v>34.363999999999997</v>
      </c>
      <c r="R135">
        <v>3.3540000000000001</v>
      </c>
      <c r="S135">
        <v>2</v>
      </c>
      <c r="T135" t="s">
        <v>1214</v>
      </c>
    </row>
    <row r="136" spans="1:20">
      <c r="A136" t="s">
        <v>216</v>
      </c>
      <c r="B136">
        <v>2018</v>
      </c>
      <c r="C136" s="10">
        <v>43436</v>
      </c>
      <c r="D136" t="s">
        <v>65</v>
      </c>
      <c r="E136">
        <v>2</v>
      </c>
      <c r="F136" t="s">
        <v>539</v>
      </c>
      <c r="G136">
        <v>2</v>
      </c>
      <c r="H136" t="s">
        <v>105</v>
      </c>
      <c r="I136" t="s">
        <v>101</v>
      </c>
      <c r="J136" s="11">
        <f>(C136-VLOOKUP(H136,Riders!$A$2:$E$7778,4,FALSE))/365</f>
        <v>26.290410958904111</v>
      </c>
      <c r="K136">
        <v>1</v>
      </c>
      <c r="L136">
        <v>2</v>
      </c>
      <c r="M136">
        <v>10.321</v>
      </c>
      <c r="O136">
        <v>36.308999999999997</v>
      </c>
      <c r="P136">
        <v>34.9</v>
      </c>
      <c r="Q136">
        <v>40.198</v>
      </c>
      <c r="R136">
        <v>2.649</v>
      </c>
      <c r="S136">
        <v>1</v>
      </c>
      <c r="T136" t="s">
        <v>1214</v>
      </c>
    </row>
    <row r="137" spans="1:20">
      <c r="A137" t="s">
        <v>216</v>
      </c>
      <c r="B137">
        <v>2018</v>
      </c>
      <c r="C137" s="10">
        <v>43436</v>
      </c>
      <c r="D137" t="s">
        <v>65</v>
      </c>
      <c r="E137">
        <v>2</v>
      </c>
      <c r="F137" t="s">
        <v>539</v>
      </c>
      <c r="G137">
        <v>2</v>
      </c>
      <c r="H137" t="s">
        <v>95</v>
      </c>
      <c r="I137" t="s">
        <v>26</v>
      </c>
      <c r="J137" s="11">
        <f>(C137-VLOOKUP(H137,Riders!$A$2:$E$7778,4,FALSE))/365</f>
        <v>19.876712328767123</v>
      </c>
      <c r="K137">
        <v>3</v>
      </c>
      <c r="L137">
        <v>1</v>
      </c>
      <c r="M137">
        <v>10.316000000000001</v>
      </c>
      <c r="O137">
        <v>28.7119999999999</v>
      </c>
      <c r="P137">
        <v>31.951000000000001</v>
      </c>
      <c r="Q137">
        <v>38.905000000000001</v>
      </c>
      <c r="R137">
        <v>3.4769999999999999</v>
      </c>
      <c r="S137">
        <v>1</v>
      </c>
      <c r="T137" t="s">
        <v>1214</v>
      </c>
    </row>
    <row r="138" spans="1:20">
      <c r="A138" t="s">
        <v>216</v>
      </c>
      <c r="B138">
        <v>2018</v>
      </c>
      <c r="C138" s="10">
        <v>43436</v>
      </c>
      <c r="D138" t="s">
        <v>65</v>
      </c>
      <c r="E138">
        <v>3</v>
      </c>
      <c r="F138" t="s">
        <v>539</v>
      </c>
      <c r="G138">
        <v>2</v>
      </c>
      <c r="H138" t="s">
        <v>105</v>
      </c>
      <c r="I138" t="s">
        <v>101</v>
      </c>
      <c r="J138" s="11">
        <f>(C138-VLOOKUP(H138,Riders!$A$2:$E$7778,4,FALSE))/365</f>
        <v>26.290410958904111</v>
      </c>
      <c r="K138">
        <v>1</v>
      </c>
      <c r="L138">
        <v>1</v>
      </c>
      <c r="M138">
        <v>10.163</v>
      </c>
      <c r="O138">
        <v>34.9</v>
      </c>
      <c r="P138">
        <v>35.380000000000003</v>
      </c>
      <c r="Q138">
        <v>40.276000000000003</v>
      </c>
      <c r="R138">
        <v>2.448</v>
      </c>
      <c r="S138">
        <v>1</v>
      </c>
      <c r="T138" t="s">
        <v>1214</v>
      </c>
    </row>
    <row r="139" spans="1:20">
      <c r="A139" t="s">
        <v>216</v>
      </c>
      <c r="B139">
        <v>2018</v>
      </c>
      <c r="C139" s="10">
        <v>43436</v>
      </c>
      <c r="D139" t="s">
        <v>65</v>
      </c>
      <c r="E139">
        <v>3</v>
      </c>
      <c r="F139" t="s">
        <v>539</v>
      </c>
      <c r="G139">
        <v>2</v>
      </c>
      <c r="H139" t="s">
        <v>95</v>
      </c>
      <c r="I139" t="s">
        <v>26</v>
      </c>
      <c r="J139" s="11">
        <f>(C139-VLOOKUP(H139,Riders!$A$2:$E$7778,4,FALSE))/365</f>
        <v>19.876712328767123</v>
      </c>
      <c r="K139">
        <v>3</v>
      </c>
      <c r="L139">
        <v>2</v>
      </c>
      <c r="M139">
        <v>10.198</v>
      </c>
      <c r="O139">
        <v>31.951000000000001</v>
      </c>
      <c r="P139">
        <v>27.876999999999999</v>
      </c>
      <c r="Q139">
        <v>35.435000000000002</v>
      </c>
      <c r="R139">
        <v>3.7789999999999999</v>
      </c>
      <c r="S139">
        <v>2</v>
      </c>
      <c r="T139" t="s">
        <v>1214</v>
      </c>
    </row>
    <row r="140" spans="1:20">
      <c r="A140" t="s">
        <v>216</v>
      </c>
      <c r="B140">
        <v>2018</v>
      </c>
      <c r="C140" s="10">
        <v>43436</v>
      </c>
      <c r="D140" t="s">
        <v>65</v>
      </c>
      <c r="E140">
        <v>1</v>
      </c>
      <c r="F140" t="s">
        <v>63</v>
      </c>
      <c r="G140" t="s">
        <v>540</v>
      </c>
      <c r="H140" t="s">
        <v>105</v>
      </c>
      <c r="I140" t="s">
        <v>101</v>
      </c>
      <c r="J140" s="11">
        <f>(C140-VLOOKUP(H140,Riders!$A$2:$E$7778,4,FALSE))/365</f>
        <v>26.290410958904111</v>
      </c>
      <c r="K140">
        <v>1</v>
      </c>
      <c r="L140">
        <v>1</v>
      </c>
      <c r="M140">
        <v>10.223000000000001</v>
      </c>
      <c r="O140">
        <v>35.380000000000003</v>
      </c>
      <c r="P140">
        <v>36.238</v>
      </c>
      <c r="Q140">
        <v>40.962000000000003</v>
      </c>
      <c r="R140">
        <v>2.3620000000000001</v>
      </c>
      <c r="S140">
        <v>1</v>
      </c>
      <c r="T140" t="s">
        <v>1214</v>
      </c>
    </row>
    <row r="141" spans="1:20">
      <c r="A141" t="s">
        <v>216</v>
      </c>
      <c r="B141">
        <v>2018</v>
      </c>
      <c r="C141" s="10">
        <v>43436</v>
      </c>
      <c r="D141" t="s">
        <v>65</v>
      </c>
      <c r="E141">
        <v>1</v>
      </c>
      <c r="F141" t="s">
        <v>63</v>
      </c>
      <c r="G141" t="s">
        <v>540</v>
      </c>
      <c r="H141" t="s">
        <v>199</v>
      </c>
      <c r="I141" t="s">
        <v>227</v>
      </c>
      <c r="J141" s="11">
        <f>(C141-VLOOKUP(H141,Riders!$A$2:$E$7778,4,FALSE))/365</f>
        <v>25.986301369863014</v>
      </c>
      <c r="K141">
        <v>2</v>
      </c>
      <c r="L141">
        <v>2</v>
      </c>
      <c r="M141">
        <v>10.255000000000001</v>
      </c>
      <c r="O141">
        <v>32.395000000000003</v>
      </c>
      <c r="P141">
        <v>31.381</v>
      </c>
      <c r="Q141">
        <v>38.460999999999999</v>
      </c>
      <c r="R141">
        <v>3.54</v>
      </c>
      <c r="S141">
        <v>2</v>
      </c>
      <c r="T141" t="s">
        <v>1214</v>
      </c>
    </row>
    <row r="142" spans="1:20">
      <c r="A142" t="s">
        <v>216</v>
      </c>
      <c r="B142">
        <v>2018</v>
      </c>
      <c r="C142" s="10">
        <v>43436</v>
      </c>
      <c r="D142" t="s">
        <v>65</v>
      </c>
      <c r="E142">
        <v>1</v>
      </c>
      <c r="F142" t="s">
        <v>63</v>
      </c>
      <c r="G142" t="s">
        <v>541</v>
      </c>
      <c r="H142" t="s">
        <v>95</v>
      </c>
      <c r="I142" t="s">
        <v>26</v>
      </c>
      <c r="J142" s="11">
        <f>(C142-VLOOKUP(H142,Riders!$A$2:$E$7778,4,FALSE))/365</f>
        <v>19.876712328767123</v>
      </c>
      <c r="K142">
        <v>3</v>
      </c>
      <c r="L142">
        <v>1</v>
      </c>
      <c r="M142">
        <v>10.419</v>
      </c>
      <c r="O142">
        <v>27.876999999999999</v>
      </c>
      <c r="P142">
        <v>29.878</v>
      </c>
      <c r="Q142">
        <v>36.853999999999999</v>
      </c>
      <c r="R142">
        <v>3.488</v>
      </c>
      <c r="S142">
        <v>1</v>
      </c>
      <c r="T142" t="s">
        <v>1214</v>
      </c>
    </row>
    <row r="143" spans="1:20">
      <c r="A143" t="s">
        <v>216</v>
      </c>
      <c r="B143">
        <v>2018</v>
      </c>
      <c r="C143" s="10">
        <v>43436</v>
      </c>
      <c r="D143" t="s">
        <v>65</v>
      </c>
      <c r="E143">
        <v>1</v>
      </c>
      <c r="F143" t="s">
        <v>63</v>
      </c>
      <c r="G143" t="s">
        <v>541</v>
      </c>
      <c r="H143" t="s">
        <v>201</v>
      </c>
      <c r="I143" t="s">
        <v>45</v>
      </c>
      <c r="J143" s="11">
        <f>(C143-VLOOKUP(H143,Riders!$A$2:$E$7778,4,FALSE))/365</f>
        <v>23.386301369863013</v>
      </c>
      <c r="K143">
        <v>4</v>
      </c>
      <c r="L143">
        <v>2</v>
      </c>
      <c r="M143">
        <v>10.459</v>
      </c>
      <c r="O143">
        <v>27.655999999999999</v>
      </c>
      <c r="P143">
        <v>26.942</v>
      </c>
      <c r="Q143">
        <v>33.246000000000002</v>
      </c>
      <c r="R143">
        <v>3.1520000000000001</v>
      </c>
      <c r="S143">
        <v>2</v>
      </c>
      <c r="T143" t="s">
        <v>1214</v>
      </c>
    </row>
    <row r="144" spans="1:20">
      <c r="A144" t="s">
        <v>216</v>
      </c>
      <c r="B144">
        <v>2018</v>
      </c>
      <c r="C144" s="10">
        <v>43436</v>
      </c>
      <c r="D144" t="s">
        <v>65</v>
      </c>
      <c r="E144">
        <v>2</v>
      </c>
      <c r="F144" t="s">
        <v>63</v>
      </c>
      <c r="G144" t="s">
        <v>540</v>
      </c>
      <c r="H144" t="s">
        <v>105</v>
      </c>
      <c r="I144" t="s">
        <v>101</v>
      </c>
      <c r="J144" s="11">
        <f>(C144-VLOOKUP(H144,Riders!$A$2:$E$7778,4,FALSE))/365</f>
        <v>26.290410958904111</v>
      </c>
      <c r="K144">
        <v>1</v>
      </c>
      <c r="L144">
        <v>1</v>
      </c>
      <c r="M144">
        <v>10.433</v>
      </c>
      <c r="O144">
        <v>36.238</v>
      </c>
      <c r="P144">
        <v>36.881999999999998</v>
      </c>
      <c r="Q144">
        <v>41.462000000000003</v>
      </c>
      <c r="R144">
        <v>2.29</v>
      </c>
      <c r="S144">
        <v>1</v>
      </c>
      <c r="T144" t="s">
        <v>1214</v>
      </c>
    </row>
    <row r="145" spans="1:20">
      <c r="A145" t="s">
        <v>216</v>
      </c>
      <c r="B145">
        <v>2018</v>
      </c>
      <c r="C145" s="10">
        <v>43436</v>
      </c>
      <c r="D145" t="s">
        <v>65</v>
      </c>
      <c r="E145">
        <v>2</v>
      </c>
      <c r="F145" t="s">
        <v>63</v>
      </c>
      <c r="G145" t="s">
        <v>540</v>
      </c>
      <c r="H145" t="s">
        <v>199</v>
      </c>
      <c r="I145" t="s">
        <v>227</v>
      </c>
      <c r="J145" s="11">
        <f>(C145-VLOOKUP(H145,Riders!$A$2:$E$7778,4,FALSE))/365</f>
        <v>25.986301369863014</v>
      </c>
      <c r="K145">
        <v>2</v>
      </c>
      <c r="L145">
        <v>2</v>
      </c>
      <c r="M145">
        <v>10.465</v>
      </c>
      <c r="O145">
        <v>31.381</v>
      </c>
      <c r="P145">
        <v>30.762999999999899</v>
      </c>
      <c r="Q145">
        <v>37.338999999999999</v>
      </c>
      <c r="R145">
        <v>3.2879999999999998</v>
      </c>
      <c r="S145">
        <v>2</v>
      </c>
      <c r="T145" t="s">
        <v>1214</v>
      </c>
    </row>
    <row r="146" spans="1:20">
      <c r="A146" t="s">
        <v>216</v>
      </c>
      <c r="B146">
        <v>2018</v>
      </c>
      <c r="C146" s="10">
        <v>43436</v>
      </c>
      <c r="D146" t="s">
        <v>65</v>
      </c>
      <c r="E146">
        <v>2</v>
      </c>
      <c r="F146" t="s">
        <v>63</v>
      </c>
      <c r="G146" t="s">
        <v>541</v>
      </c>
      <c r="H146" t="s">
        <v>95</v>
      </c>
      <c r="I146" t="s">
        <v>26</v>
      </c>
      <c r="J146" s="11">
        <f>(C146-VLOOKUP(H146,Riders!$A$2:$E$7778,4,FALSE))/365</f>
        <v>19.876712328767123</v>
      </c>
      <c r="K146">
        <v>3</v>
      </c>
      <c r="L146">
        <v>1</v>
      </c>
      <c r="M146">
        <v>10.381</v>
      </c>
      <c r="O146">
        <v>29.878</v>
      </c>
      <c r="P146">
        <v>31.22</v>
      </c>
      <c r="Q146">
        <v>37.777999999999999</v>
      </c>
      <c r="R146">
        <v>3.2789999999999999</v>
      </c>
      <c r="S146">
        <v>1</v>
      </c>
      <c r="T146" t="s">
        <v>1214</v>
      </c>
    </row>
    <row r="147" spans="1:20">
      <c r="A147" t="s">
        <v>216</v>
      </c>
      <c r="B147">
        <v>2018</v>
      </c>
      <c r="C147" s="10">
        <v>43436</v>
      </c>
      <c r="D147" t="s">
        <v>65</v>
      </c>
      <c r="E147">
        <v>2</v>
      </c>
      <c r="F147" t="s">
        <v>63</v>
      </c>
      <c r="G147" t="s">
        <v>541</v>
      </c>
      <c r="H147" t="s">
        <v>201</v>
      </c>
      <c r="I147" t="s">
        <v>45</v>
      </c>
      <c r="J147" s="11">
        <f>(C147-VLOOKUP(H147,Riders!$A$2:$E$7778,4,FALSE))/365</f>
        <v>23.386301369863013</v>
      </c>
      <c r="K147">
        <v>4</v>
      </c>
      <c r="L147">
        <v>2</v>
      </c>
      <c r="M147">
        <v>10.614000000000001</v>
      </c>
      <c r="O147">
        <v>26.942</v>
      </c>
      <c r="P147">
        <v>26.492999999999999</v>
      </c>
      <c r="Q147">
        <v>32.491</v>
      </c>
      <c r="R147">
        <v>2.9990000000000001</v>
      </c>
      <c r="S147">
        <v>2</v>
      </c>
      <c r="T147" t="s">
        <v>1214</v>
      </c>
    </row>
    <row r="148" spans="1:20">
      <c r="A148" t="s">
        <v>287</v>
      </c>
      <c r="B148">
        <v>2018</v>
      </c>
      <c r="C148" s="10">
        <v>43450</v>
      </c>
      <c r="D148" t="s">
        <v>65</v>
      </c>
      <c r="E148">
        <v>1</v>
      </c>
      <c r="F148" t="s">
        <v>534</v>
      </c>
      <c r="G148">
        <v>1</v>
      </c>
      <c r="H148" t="s">
        <v>111</v>
      </c>
      <c r="I148" t="s">
        <v>74</v>
      </c>
      <c r="J148" s="11">
        <f>(C148-VLOOKUP(H148,Riders!$A$2:$E$7778,4,FALSE))/365</f>
        <v>21.663013698630138</v>
      </c>
      <c r="K148">
        <v>4</v>
      </c>
      <c r="L148">
        <v>1</v>
      </c>
      <c r="M148">
        <v>10.236000000000001</v>
      </c>
      <c r="O148">
        <v>9</v>
      </c>
      <c r="P148">
        <v>14.0579999999999</v>
      </c>
      <c r="Q148">
        <v>28.457999999999998</v>
      </c>
      <c r="R148">
        <v>7.2</v>
      </c>
      <c r="S148">
        <v>1</v>
      </c>
      <c r="T148" t="s">
        <v>1214</v>
      </c>
    </row>
    <row r="149" spans="1:20">
      <c r="A149" t="s">
        <v>287</v>
      </c>
      <c r="B149">
        <v>2018</v>
      </c>
      <c r="C149" s="10">
        <v>43450</v>
      </c>
      <c r="D149" t="s">
        <v>65</v>
      </c>
      <c r="E149">
        <v>1</v>
      </c>
      <c r="F149" t="s">
        <v>534</v>
      </c>
      <c r="G149">
        <v>1</v>
      </c>
      <c r="H149" t="s">
        <v>58</v>
      </c>
      <c r="I149" t="s">
        <v>36</v>
      </c>
      <c r="J149" s="11">
        <f>(C149-VLOOKUP(H149,Riders!$A$2:$E$7778,4,FALSE))/365</f>
        <v>25.093150684931508</v>
      </c>
      <c r="K149">
        <v>28</v>
      </c>
      <c r="L149">
        <v>2</v>
      </c>
      <c r="M149">
        <v>10.558999999999999</v>
      </c>
      <c r="O149">
        <v>6.2619999999999898</v>
      </c>
      <c r="P149">
        <v>5.1169999999999902</v>
      </c>
      <c r="Q149">
        <v>18.042999999999999</v>
      </c>
      <c r="R149">
        <v>6.4630000000000001</v>
      </c>
      <c r="S149">
        <v>2</v>
      </c>
      <c r="T149" t="s">
        <v>1214</v>
      </c>
    </row>
    <row r="150" spans="1:20">
      <c r="A150" t="s">
        <v>287</v>
      </c>
      <c r="B150">
        <v>2018</v>
      </c>
      <c r="C150" s="10">
        <v>43450</v>
      </c>
      <c r="D150" t="s">
        <v>65</v>
      </c>
      <c r="E150">
        <v>1</v>
      </c>
      <c r="F150" t="s">
        <v>534</v>
      </c>
      <c r="G150">
        <v>2</v>
      </c>
      <c r="H150" t="s">
        <v>107</v>
      </c>
      <c r="I150" t="s">
        <v>108</v>
      </c>
      <c r="J150" s="11">
        <f>(C150-VLOOKUP(H150,Riders!$A$2:$E$7778,4,FALSE))/365</f>
        <v>25.175342465753424</v>
      </c>
      <c r="K150">
        <v>6</v>
      </c>
      <c r="L150">
        <v>1</v>
      </c>
      <c r="M150">
        <v>10.444000000000001</v>
      </c>
      <c r="O150">
        <v>11.566000000000001</v>
      </c>
      <c r="P150">
        <v>15.144</v>
      </c>
      <c r="Q150">
        <v>25.494</v>
      </c>
      <c r="R150">
        <v>5.1749999999999998</v>
      </c>
      <c r="S150">
        <v>1</v>
      </c>
      <c r="T150" t="s">
        <v>1214</v>
      </c>
    </row>
    <row r="151" spans="1:20">
      <c r="A151" t="s">
        <v>287</v>
      </c>
      <c r="B151">
        <v>2018</v>
      </c>
      <c r="C151" s="10">
        <v>43450</v>
      </c>
      <c r="D151" t="s">
        <v>65</v>
      </c>
      <c r="E151">
        <v>1</v>
      </c>
      <c r="F151" t="s">
        <v>534</v>
      </c>
      <c r="G151">
        <v>2</v>
      </c>
      <c r="H151" t="s">
        <v>214</v>
      </c>
      <c r="I151" t="s">
        <v>215</v>
      </c>
      <c r="J151" s="11">
        <f>(C151-VLOOKUP(H151,Riders!$A$2:$E$7778,4,FALSE))/365</f>
        <v>26.709589041095889</v>
      </c>
      <c r="K151">
        <v>27</v>
      </c>
      <c r="L151">
        <v>2</v>
      </c>
      <c r="M151">
        <v>11.048</v>
      </c>
      <c r="O151">
        <v>9</v>
      </c>
      <c r="P151">
        <v>5.8459999999999903</v>
      </c>
      <c r="Q151">
        <v>19.277999999999999</v>
      </c>
      <c r="R151">
        <v>6.7160000000000002</v>
      </c>
      <c r="S151">
        <v>2</v>
      </c>
      <c r="T151" t="s">
        <v>1214</v>
      </c>
    </row>
    <row r="152" spans="1:20">
      <c r="A152" t="s">
        <v>287</v>
      </c>
      <c r="B152">
        <v>2018</v>
      </c>
      <c r="C152" s="10">
        <v>43450</v>
      </c>
      <c r="D152" t="s">
        <v>65</v>
      </c>
      <c r="E152">
        <v>1</v>
      </c>
      <c r="F152" t="s">
        <v>534</v>
      </c>
      <c r="G152">
        <v>3</v>
      </c>
      <c r="H152" t="s">
        <v>310</v>
      </c>
      <c r="I152" t="s">
        <v>112</v>
      </c>
      <c r="J152" s="11">
        <f>(C152-VLOOKUP(H152,Riders!$A$2:$E$7778,4,FALSE))/365</f>
        <v>23.230136986301371</v>
      </c>
      <c r="K152">
        <v>7</v>
      </c>
      <c r="L152">
        <v>1</v>
      </c>
      <c r="M152">
        <v>10.259</v>
      </c>
      <c r="O152">
        <v>6.2619999999999898</v>
      </c>
      <c r="P152">
        <v>12.515000000000001</v>
      </c>
      <c r="Q152">
        <v>25.045000000000002</v>
      </c>
      <c r="R152">
        <v>6.2649999999999997</v>
      </c>
      <c r="S152">
        <v>2</v>
      </c>
      <c r="T152" t="s">
        <v>1214</v>
      </c>
    </row>
    <row r="153" spans="1:20">
      <c r="A153" t="s">
        <v>287</v>
      </c>
      <c r="B153">
        <v>2018</v>
      </c>
      <c r="C153" s="10">
        <v>43450</v>
      </c>
      <c r="D153" t="s">
        <v>65</v>
      </c>
      <c r="E153">
        <v>1</v>
      </c>
      <c r="F153" t="s">
        <v>534</v>
      </c>
      <c r="G153">
        <v>3</v>
      </c>
      <c r="H153" t="s">
        <v>376</v>
      </c>
      <c r="I153" t="s">
        <v>197</v>
      </c>
      <c r="J153" s="11">
        <f>(C153-VLOOKUP(H153,Riders!$A$2:$E$7778,4,FALSE))/365</f>
        <v>29.794520547945204</v>
      </c>
      <c r="K153">
        <v>26</v>
      </c>
      <c r="L153">
        <v>2</v>
      </c>
      <c r="M153">
        <v>10.738</v>
      </c>
      <c r="O153">
        <v>9</v>
      </c>
      <c r="P153">
        <v>5.2590000000000003</v>
      </c>
      <c r="Q153">
        <v>19.003</v>
      </c>
      <c r="R153">
        <v>6.8719999999999999</v>
      </c>
      <c r="S153">
        <v>1</v>
      </c>
      <c r="T153" t="s">
        <v>1214</v>
      </c>
    </row>
    <row r="154" spans="1:20">
      <c r="A154" t="s">
        <v>287</v>
      </c>
      <c r="B154">
        <v>2018</v>
      </c>
      <c r="C154" s="10">
        <v>43450</v>
      </c>
      <c r="D154" t="s">
        <v>65</v>
      </c>
      <c r="E154">
        <v>1</v>
      </c>
      <c r="F154" t="s">
        <v>534</v>
      </c>
      <c r="G154">
        <v>4</v>
      </c>
      <c r="H154" t="s">
        <v>201</v>
      </c>
      <c r="I154" t="s">
        <v>45</v>
      </c>
      <c r="J154" s="11">
        <f>(C154-VLOOKUP(H154,Riders!$A$2:$E$7778,4,FALSE))/365</f>
        <v>23.424657534246574</v>
      </c>
      <c r="K154">
        <v>8</v>
      </c>
      <c r="L154">
        <v>1</v>
      </c>
      <c r="M154">
        <v>10.599</v>
      </c>
      <c r="O154">
        <v>26.492999999999999</v>
      </c>
      <c r="P154">
        <v>26.693999999999999</v>
      </c>
      <c r="Q154">
        <v>32.622</v>
      </c>
      <c r="R154">
        <v>2.964</v>
      </c>
      <c r="S154">
        <v>1</v>
      </c>
      <c r="T154" t="s">
        <v>1214</v>
      </c>
    </row>
    <row r="155" spans="1:20">
      <c r="A155" t="s">
        <v>287</v>
      </c>
      <c r="B155">
        <v>2018</v>
      </c>
      <c r="C155" s="10">
        <v>43450</v>
      </c>
      <c r="D155" t="s">
        <v>65</v>
      </c>
      <c r="E155">
        <v>1</v>
      </c>
      <c r="F155" t="s">
        <v>534</v>
      </c>
      <c r="G155">
        <v>4</v>
      </c>
      <c r="H155" t="s">
        <v>288</v>
      </c>
      <c r="I155" t="s">
        <v>206</v>
      </c>
      <c r="J155" s="11">
        <f>(C155-VLOOKUP(H155,Riders!$A$2:$E$7778,4,FALSE))/365</f>
        <v>36.364383561643834</v>
      </c>
      <c r="K155">
        <v>25</v>
      </c>
      <c r="L155">
        <v>2</v>
      </c>
      <c r="M155">
        <v>10.673</v>
      </c>
      <c r="O155">
        <v>5.2389999999999999</v>
      </c>
      <c r="P155">
        <v>5.3389999999999898</v>
      </c>
      <c r="Q155">
        <v>17.248999999999999</v>
      </c>
      <c r="R155">
        <v>5.9550000000000001</v>
      </c>
      <c r="S155">
        <v>2</v>
      </c>
      <c r="T155" t="s">
        <v>1214</v>
      </c>
    </row>
    <row r="156" spans="1:20">
      <c r="A156" t="s">
        <v>287</v>
      </c>
      <c r="B156">
        <v>2018</v>
      </c>
      <c r="C156" s="10">
        <v>43450</v>
      </c>
      <c r="D156" t="s">
        <v>65</v>
      </c>
      <c r="E156">
        <v>1</v>
      </c>
      <c r="F156" t="s">
        <v>534</v>
      </c>
      <c r="G156">
        <v>5</v>
      </c>
      <c r="H156" t="s">
        <v>191</v>
      </c>
      <c r="I156" t="s">
        <v>112</v>
      </c>
      <c r="J156" s="11">
        <f>(C156-VLOOKUP(H156,Riders!$A$2:$E$7778,4,FALSE))/365</f>
        <v>30.753424657534246</v>
      </c>
      <c r="K156">
        <v>9</v>
      </c>
      <c r="L156">
        <v>1</v>
      </c>
      <c r="M156">
        <v>10.609</v>
      </c>
      <c r="O156">
        <v>13.241</v>
      </c>
      <c r="P156">
        <v>16.972999999999999</v>
      </c>
      <c r="Q156">
        <v>28.318999999999999</v>
      </c>
      <c r="R156">
        <v>5.673</v>
      </c>
      <c r="S156">
        <v>1</v>
      </c>
      <c r="T156" t="s">
        <v>1214</v>
      </c>
    </row>
    <row r="157" spans="1:20">
      <c r="A157" t="s">
        <v>287</v>
      </c>
      <c r="B157">
        <v>2018</v>
      </c>
      <c r="C157" s="10">
        <v>43450</v>
      </c>
      <c r="D157" t="s">
        <v>65</v>
      </c>
      <c r="E157">
        <v>1</v>
      </c>
      <c r="F157" t="s">
        <v>534</v>
      </c>
      <c r="G157">
        <v>5</v>
      </c>
      <c r="H157" t="s">
        <v>92</v>
      </c>
      <c r="I157" t="s">
        <v>51</v>
      </c>
      <c r="J157" s="11">
        <f>(C157-VLOOKUP(H157,Riders!$A$2:$E$7778,4,FALSE))/365</f>
        <v>23.07123287671233</v>
      </c>
      <c r="K157">
        <v>24</v>
      </c>
      <c r="L157">
        <v>2</v>
      </c>
      <c r="M157">
        <v>12.157</v>
      </c>
      <c r="O157">
        <v>9</v>
      </c>
      <c r="P157">
        <v>6.5069999999999997</v>
      </c>
      <c r="Q157">
        <v>20.361000000000001</v>
      </c>
      <c r="R157">
        <v>6.9269999999999996</v>
      </c>
      <c r="S157">
        <v>2</v>
      </c>
      <c r="T157" t="s">
        <v>1214</v>
      </c>
    </row>
    <row r="158" spans="1:20">
      <c r="A158" t="s">
        <v>287</v>
      </c>
      <c r="B158">
        <v>2018</v>
      </c>
      <c r="C158" s="10">
        <v>43450</v>
      </c>
      <c r="D158" t="s">
        <v>65</v>
      </c>
      <c r="E158">
        <v>1</v>
      </c>
      <c r="F158" t="s">
        <v>534</v>
      </c>
      <c r="G158">
        <v>6</v>
      </c>
      <c r="H158" t="s">
        <v>257</v>
      </c>
      <c r="I158" t="s">
        <v>255</v>
      </c>
      <c r="J158" s="11">
        <f>(C158-VLOOKUP(H158,Riders!$A$2:$E$7778,4,FALSE))/365</f>
        <v>21.257534246575343</v>
      </c>
      <c r="K158">
        <v>16</v>
      </c>
      <c r="L158">
        <v>1</v>
      </c>
      <c r="M158">
        <v>10.426</v>
      </c>
      <c r="O158">
        <v>6.2619999999999898</v>
      </c>
      <c r="P158">
        <v>15.657</v>
      </c>
      <c r="Q158">
        <v>27.169</v>
      </c>
      <c r="R158">
        <v>5.7560000000000002</v>
      </c>
      <c r="S158">
        <v>2</v>
      </c>
      <c r="T158" t="s">
        <v>1214</v>
      </c>
    </row>
    <row r="159" spans="1:20">
      <c r="A159" t="s">
        <v>287</v>
      </c>
      <c r="B159">
        <v>2018</v>
      </c>
      <c r="C159" s="10">
        <v>43450</v>
      </c>
      <c r="D159" t="s">
        <v>65</v>
      </c>
      <c r="E159">
        <v>1</v>
      </c>
      <c r="F159" t="s">
        <v>534</v>
      </c>
      <c r="G159">
        <v>6</v>
      </c>
      <c r="H159" t="s">
        <v>218</v>
      </c>
      <c r="I159" t="s">
        <v>227</v>
      </c>
      <c r="J159" s="11">
        <f>(C159-VLOOKUP(H159,Riders!$A$2:$E$7778,4,FALSE))/365</f>
        <v>35.342465753424655</v>
      </c>
      <c r="K159">
        <v>17</v>
      </c>
      <c r="L159">
        <v>2</v>
      </c>
      <c r="M159">
        <v>10.429</v>
      </c>
      <c r="O159">
        <v>17.965</v>
      </c>
      <c r="P159">
        <v>15.643000000000001</v>
      </c>
      <c r="Q159">
        <v>24.809000000000001</v>
      </c>
      <c r="R159">
        <v>4.5830000000000002</v>
      </c>
      <c r="S159">
        <v>1</v>
      </c>
      <c r="T159" t="s">
        <v>1214</v>
      </c>
    </row>
    <row r="160" spans="1:20">
      <c r="A160" t="s">
        <v>287</v>
      </c>
      <c r="B160">
        <v>2018</v>
      </c>
      <c r="C160" s="10">
        <v>43450</v>
      </c>
      <c r="D160" t="s">
        <v>65</v>
      </c>
      <c r="E160">
        <v>1</v>
      </c>
      <c r="F160" t="s">
        <v>534</v>
      </c>
      <c r="G160">
        <v>7</v>
      </c>
      <c r="H160" t="s">
        <v>142</v>
      </c>
      <c r="I160" t="s">
        <v>94</v>
      </c>
      <c r="J160" s="11">
        <f>(C160-VLOOKUP(H160,Riders!$A$2:$E$7778,4,FALSE))/365</f>
        <v>23.704109589041096</v>
      </c>
      <c r="K160">
        <v>10</v>
      </c>
      <c r="L160">
        <v>1</v>
      </c>
      <c r="M160">
        <v>10.239000000000001</v>
      </c>
      <c r="O160">
        <v>16.363</v>
      </c>
      <c r="P160">
        <v>18.904</v>
      </c>
      <c r="Q160">
        <v>28.898</v>
      </c>
      <c r="R160">
        <v>4.9969999999999999</v>
      </c>
      <c r="S160">
        <v>1</v>
      </c>
      <c r="T160" t="s">
        <v>1214</v>
      </c>
    </row>
    <row r="161" spans="1:20">
      <c r="A161" t="s">
        <v>287</v>
      </c>
      <c r="B161">
        <v>2018</v>
      </c>
      <c r="C161" s="10">
        <v>43450</v>
      </c>
      <c r="D161" t="s">
        <v>65</v>
      </c>
      <c r="E161">
        <v>1</v>
      </c>
      <c r="F161" t="s">
        <v>534</v>
      </c>
      <c r="G161">
        <v>7</v>
      </c>
      <c r="H161" t="s">
        <v>170</v>
      </c>
      <c r="I161" t="s">
        <v>81</v>
      </c>
      <c r="J161" s="11">
        <f>(C161-VLOOKUP(H161,Riders!$A$2:$E$7778,4,FALSE))/365</f>
        <v>28.473972602739725</v>
      </c>
      <c r="K161">
        <v>23</v>
      </c>
      <c r="L161">
        <v>2</v>
      </c>
      <c r="M161">
        <v>10.52</v>
      </c>
      <c r="O161">
        <v>9</v>
      </c>
      <c r="P161">
        <v>6.8780000000000001</v>
      </c>
      <c r="Q161">
        <v>20.634</v>
      </c>
      <c r="R161">
        <v>6.8780000000000001</v>
      </c>
      <c r="S161">
        <v>2</v>
      </c>
      <c r="T161" t="s">
        <v>1214</v>
      </c>
    </row>
    <row r="162" spans="1:20">
      <c r="A162" t="s">
        <v>287</v>
      </c>
      <c r="B162">
        <v>2018</v>
      </c>
      <c r="C162" s="10">
        <v>43450</v>
      </c>
      <c r="D162" t="s">
        <v>65</v>
      </c>
      <c r="E162">
        <v>1</v>
      </c>
      <c r="F162" t="s">
        <v>534</v>
      </c>
      <c r="G162">
        <v>8</v>
      </c>
      <c r="H162" t="s">
        <v>195</v>
      </c>
      <c r="I162" t="s">
        <v>51</v>
      </c>
      <c r="J162" s="11">
        <f>(C162-VLOOKUP(H162,Riders!$A$2:$E$7778,4,FALSE))/365</f>
        <v>30.967123287671232</v>
      </c>
      <c r="K162">
        <v>15</v>
      </c>
      <c r="L162">
        <v>1</v>
      </c>
      <c r="M162">
        <v>10.215999999999999</v>
      </c>
      <c r="O162">
        <v>6.2619999999999898</v>
      </c>
      <c r="P162">
        <v>11.8029999999999</v>
      </c>
      <c r="Q162">
        <v>24.280999999999999</v>
      </c>
      <c r="R162">
        <v>6.2389999999999999</v>
      </c>
      <c r="S162">
        <v>1</v>
      </c>
      <c r="T162" t="s">
        <v>1214</v>
      </c>
    </row>
    <row r="163" spans="1:20">
      <c r="A163" t="s">
        <v>287</v>
      </c>
      <c r="B163">
        <v>2018</v>
      </c>
      <c r="C163" s="10">
        <v>43450</v>
      </c>
      <c r="D163" t="s">
        <v>65</v>
      </c>
      <c r="E163">
        <v>1</v>
      </c>
      <c r="F163" t="s">
        <v>534</v>
      </c>
      <c r="G163">
        <v>8</v>
      </c>
      <c r="H163" t="s">
        <v>311</v>
      </c>
      <c r="I163" t="s">
        <v>103</v>
      </c>
      <c r="J163" s="11">
        <f>(C163-VLOOKUP(H163,Riders!$A$2:$E$7778,4,FALSE))/365</f>
        <v>27.56986301369863</v>
      </c>
      <c r="K163">
        <v>18</v>
      </c>
      <c r="L163">
        <v>2</v>
      </c>
      <c r="M163">
        <v>10.28</v>
      </c>
      <c r="O163">
        <v>6.2619999999999898</v>
      </c>
      <c r="P163">
        <v>4.4489999999999998</v>
      </c>
      <c r="Q163">
        <v>16.927</v>
      </c>
      <c r="R163">
        <v>6.2389999999999999</v>
      </c>
      <c r="S163">
        <v>1</v>
      </c>
      <c r="T163" t="s">
        <v>1214</v>
      </c>
    </row>
    <row r="164" spans="1:20">
      <c r="A164" t="s">
        <v>287</v>
      </c>
      <c r="B164">
        <v>2018</v>
      </c>
      <c r="C164" s="10">
        <v>43450</v>
      </c>
      <c r="D164" t="s">
        <v>65</v>
      </c>
      <c r="E164">
        <v>1</v>
      </c>
      <c r="F164" t="s">
        <v>534</v>
      </c>
      <c r="G164">
        <v>9</v>
      </c>
      <c r="H164" t="s">
        <v>99</v>
      </c>
      <c r="I164" t="s">
        <v>43</v>
      </c>
      <c r="J164" s="11">
        <f>(C164-VLOOKUP(H164,Riders!$A$2:$E$7778,4,FALSE))/365</f>
        <v>20.147945205479452</v>
      </c>
      <c r="K164">
        <v>14</v>
      </c>
      <c r="L164">
        <v>1</v>
      </c>
      <c r="M164">
        <v>10.365</v>
      </c>
      <c r="O164">
        <v>7.1120000000000001</v>
      </c>
      <c r="P164">
        <v>12.855</v>
      </c>
      <c r="Q164">
        <v>25.003</v>
      </c>
      <c r="R164">
        <v>6.0739999999999998</v>
      </c>
      <c r="S164">
        <v>2</v>
      </c>
      <c r="T164" t="s">
        <v>1214</v>
      </c>
    </row>
    <row r="165" spans="1:20">
      <c r="A165" t="s">
        <v>287</v>
      </c>
      <c r="B165">
        <v>2018</v>
      </c>
      <c r="C165" s="10">
        <v>43450</v>
      </c>
      <c r="D165" t="s">
        <v>65</v>
      </c>
      <c r="E165">
        <v>1</v>
      </c>
      <c r="F165" t="s">
        <v>534</v>
      </c>
      <c r="G165">
        <v>9</v>
      </c>
      <c r="H165" t="s">
        <v>47</v>
      </c>
      <c r="I165" t="s">
        <v>26</v>
      </c>
      <c r="J165" s="11">
        <f>(C165-VLOOKUP(H165,Riders!$A$2:$E$7778,4,FALSE))/365</f>
        <v>28.098630136986301</v>
      </c>
      <c r="K165">
        <v>19</v>
      </c>
      <c r="L165">
        <v>2</v>
      </c>
      <c r="M165">
        <v>10.369</v>
      </c>
      <c r="O165">
        <v>9</v>
      </c>
      <c r="P165">
        <v>5.3250000000000002</v>
      </c>
      <c r="Q165">
        <v>19.001000000000001</v>
      </c>
      <c r="R165">
        <v>6.8380000000000001</v>
      </c>
      <c r="S165">
        <v>1</v>
      </c>
      <c r="T165" t="s">
        <v>1214</v>
      </c>
    </row>
    <row r="166" spans="1:20">
      <c r="A166" t="s">
        <v>287</v>
      </c>
      <c r="B166">
        <v>2018</v>
      </c>
      <c r="C166" s="10">
        <v>43450</v>
      </c>
      <c r="D166" t="s">
        <v>65</v>
      </c>
      <c r="E166">
        <v>1</v>
      </c>
      <c r="F166" t="s">
        <v>534</v>
      </c>
      <c r="G166">
        <v>10</v>
      </c>
      <c r="H166" t="s">
        <v>25</v>
      </c>
      <c r="I166" t="s">
        <v>26</v>
      </c>
      <c r="J166" s="11">
        <f>(C166-VLOOKUP(H166,Riders!$A$2:$E$7778,4,FALSE))/365</f>
        <v>21.230136986301371</v>
      </c>
      <c r="K166">
        <v>13</v>
      </c>
      <c r="L166">
        <v>1</v>
      </c>
      <c r="M166">
        <v>10.378</v>
      </c>
      <c r="O166">
        <v>9</v>
      </c>
      <c r="P166">
        <v>15.053000000000001</v>
      </c>
      <c r="Q166">
        <v>28.969000000000001</v>
      </c>
      <c r="R166">
        <v>6.9580000000000002</v>
      </c>
      <c r="S166">
        <v>2</v>
      </c>
      <c r="T166" t="s">
        <v>1214</v>
      </c>
    </row>
    <row r="167" spans="1:20">
      <c r="A167" t="s">
        <v>287</v>
      </c>
      <c r="B167">
        <v>2018</v>
      </c>
      <c r="C167" s="10">
        <v>43450</v>
      </c>
      <c r="D167" t="s">
        <v>65</v>
      </c>
      <c r="E167">
        <v>1</v>
      </c>
      <c r="F167" t="s">
        <v>534</v>
      </c>
      <c r="G167">
        <v>10</v>
      </c>
      <c r="H167" t="s">
        <v>182</v>
      </c>
      <c r="I167" t="s">
        <v>32</v>
      </c>
      <c r="J167" s="11">
        <f>(C167-VLOOKUP(H167,Riders!$A$2:$E$7778,4,FALSE))/365</f>
        <v>27.471232876712328</v>
      </c>
      <c r="K167">
        <v>20</v>
      </c>
      <c r="L167">
        <v>2</v>
      </c>
      <c r="M167">
        <v>10.382</v>
      </c>
      <c r="O167">
        <v>10.728999999999999</v>
      </c>
      <c r="P167">
        <v>9.7550000000000008</v>
      </c>
      <c r="Q167">
        <v>19.971</v>
      </c>
      <c r="R167">
        <v>5.1079999999999997</v>
      </c>
      <c r="S167">
        <v>1</v>
      </c>
      <c r="T167" t="s">
        <v>1214</v>
      </c>
    </row>
    <row r="168" spans="1:20">
      <c r="A168" t="s">
        <v>287</v>
      </c>
      <c r="B168">
        <v>2018</v>
      </c>
      <c r="C168" s="10">
        <v>43450</v>
      </c>
      <c r="D168" t="s">
        <v>65</v>
      </c>
      <c r="E168">
        <v>1</v>
      </c>
      <c r="F168" t="s">
        <v>534</v>
      </c>
      <c r="G168">
        <v>11</v>
      </c>
      <c r="H168" t="s">
        <v>96</v>
      </c>
      <c r="I168" t="s">
        <v>28</v>
      </c>
      <c r="J168" s="11">
        <f>(C168-VLOOKUP(H168,Riders!$A$2:$E$7778,4,FALSE))/365</f>
        <v>26.890410958904109</v>
      </c>
      <c r="K168">
        <v>11</v>
      </c>
      <c r="L168">
        <v>1</v>
      </c>
      <c r="M168">
        <v>10.356999999999999</v>
      </c>
      <c r="O168">
        <v>6.2619999999999898</v>
      </c>
      <c r="P168">
        <v>14.500999999999999</v>
      </c>
      <c r="Q168">
        <v>26.137</v>
      </c>
      <c r="R168">
        <v>5.8179999999999996</v>
      </c>
      <c r="S168">
        <v>2</v>
      </c>
      <c r="T168" t="s">
        <v>1214</v>
      </c>
    </row>
    <row r="169" spans="1:20">
      <c r="A169" t="s">
        <v>287</v>
      </c>
      <c r="B169">
        <v>2018</v>
      </c>
      <c r="C169" s="10">
        <v>43450</v>
      </c>
      <c r="D169" t="s">
        <v>65</v>
      </c>
      <c r="E169">
        <v>1</v>
      </c>
      <c r="F169" t="s">
        <v>534</v>
      </c>
      <c r="G169">
        <v>11</v>
      </c>
      <c r="H169" t="s">
        <v>212</v>
      </c>
      <c r="I169" t="s">
        <v>41</v>
      </c>
      <c r="J169" s="11">
        <f>(C169-VLOOKUP(H169,Riders!$A$2:$E$7778,4,FALSE))/365</f>
        <v>27.572602739726026</v>
      </c>
      <c r="K169">
        <v>22</v>
      </c>
      <c r="L169">
        <v>2</v>
      </c>
      <c r="M169">
        <v>10.420999999999999</v>
      </c>
      <c r="O169">
        <v>15.204000000000001</v>
      </c>
      <c r="P169">
        <v>13.4679999999999</v>
      </c>
      <c r="Q169">
        <v>22.361999999999998</v>
      </c>
      <c r="R169">
        <v>4.4470000000000001</v>
      </c>
      <c r="S169">
        <v>1</v>
      </c>
      <c r="T169" t="s">
        <v>1214</v>
      </c>
    </row>
    <row r="170" spans="1:20">
      <c r="A170" t="s">
        <v>287</v>
      </c>
      <c r="B170">
        <v>2018</v>
      </c>
      <c r="C170" s="10">
        <v>43450</v>
      </c>
      <c r="D170" t="s">
        <v>65</v>
      </c>
      <c r="E170">
        <v>1</v>
      </c>
      <c r="F170" t="s">
        <v>534</v>
      </c>
      <c r="G170">
        <v>12</v>
      </c>
      <c r="H170" t="s">
        <v>27</v>
      </c>
      <c r="I170" t="s">
        <v>28</v>
      </c>
      <c r="J170" s="11">
        <f>(C170-VLOOKUP(H170,Riders!$A$2:$E$7778,4,FALSE))/365</f>
        <v>22.994520547945207</v>
      </c>
      <c r="K170">
        <v>12</v>
      </c>
      <c r="L170">
        <v>1</v>
      </c>
      <c r="M170">
        <v>10.528</v>
      </c>
      <c r="O170">
        <v>6.2619999999999898</v>
      </c>
      <c r="P170">
        <v>13.489999999999901</v>
      </c>
      <c r="Q170">
        <v>25.38</v>
      </c>
      <c r="R170">
        <v>5.9450000000000003</v>
      </c>
      <c r="S170">
        <v>2</v>
      </c>
      <c r="T170" t="s">
        <v>1214</v>
      </c>
    </row>
    <row r="171" spans="1:20">
      <c r="A171" t="s">
        <v>287</v>
      </c>
      <c r="B171">
        <v>2018</v>
      </c>
      <c r="C171" s="10">
        <v>43450</v>
      </c>
      <c r="D171" t="s">
        <v>65</v>
      </c>
      <c r="E171">
        <v>1</v>
      </c>
      <c r="F171" t="s">
        <v>534</v>
      </c>
      <c r="G171">
        <v>12</v>
      </c>
      <c r="H171" t="s">
        <v>173</v>
      </c>
      <c r="I171" t="s">
        <v>36</v>
      </c>
      <c r="J171" s="11">
        <f>(C171-VLOOKUP(H171,Riders!$A$2:$E$7778,4,FALSE))/365</f>
        <v>28.602739726027398</v>
      </c>
      <c r="K171">
        <v>21</v>
      </c>
      <c r="L171">
        <v>2</v>
      </c>
      <c r="M171">
        <v>10.577</v>
      </c>
      <c r="O171">
        <v>12.376999999999899</v>
      </c>
      <c r="P171">
        <v>10.712</v>
      </c>
      <c r="Q171">
        <v>20.376000000000001</v>
      </c>
      <c r="R171">
        <v>4.8319999999999999</v>
      </c>
      <c r="S171">
        <v>1</v>
      </c>
      <c r="T171" t="s">
        <v>1214</v>
      </c>
    </row>
    <row r="172" spans="1:20">
      <c r="A172" t="s">
        <v>287</v>
      </c>
      <c r="B172">
        <v>2018</v>
      </c>
      <c r="C172" s="10">
        <v>43450</v>
      </c>
      <c r="D172" t="s">
        <v>65</v>
      </c>
      <c r="E172">
        <v>1</v>
      </c>
      <c r="F172" t="s">
        <v>537</v>
      </c>
      <c r="G172">
        <v>1</v>
      </c>
      <c r="H172" t="s">
        <v>91</v>
      </c>
      <c r="I172" t="s">
        <v>22</v>
      </c>
      <c r="J172" s="11">
        <f>(C172-VLOOKUP(H172,Riders!$A$2:$E$7778,4,FALSE))/365</f>
        <v>21.772602739726029</v>
      </c>
      <c r="K172">
        <v>1</v>
      </c>
      <c r="L172">
        <v>1</v>
      </c>
      <c r="M172">
        <v>10.074999999999999</v>
      </c>
      <c r="O172">
        <v>31.322999999999901</v>
      </c>
      <c r="P172">
        <v>31.635000000000002</v>
      </c>
      <c r="Q172">
        <v>37.639000000000003</v>
      </c>
      <c r="R172">
        <v>3.0019999999999998</v>
      </c>
      <c r="S172">
        <v>1</v>
      </c>
      <c r="T172" t="s">
        <v>1214</v>
      </c>
    </row>
    <row r="173" spans="1:20">
      <c r="A173" t="s">
        <v>287</v>
      </c>
      <c r="B173">
        <v>2018</v>
      </c>
      <c r="C173" s="10">
        <v>43450</v>
      </c>
      <c r="D173" t="s">
        <v>65</v>
      </c>
      <c r="E173">
        <v>1</v>
      </c>
      <c r="F173" t="s">
        <v>537</v>
      </c>
      <c r="G173">
        <v>1</v>
      </c>
      <c r="H173" t="s">
        <v>27</v>
      </c>
      <c r="I173" t="s">
        <v>28</v>
      </c>
      <c r="J173" s="11">
        <f>(C173-VLOOKUP(H173,Riders!$A$2:$E$7778,4,FALSE))/365</f>
        <v>22.994520547945207</v>
      </c>
      <c r="K173">
        <v>12</v>
      </c>
      <c r="L173">
        <v>2</v>
      </c>
      <c r="M173">
        <v>10.154999999999999</v>
      </c>
      <c r="O173">
        <v>13.489999999999901</v>
      </c>
      <c r="P173">
        <v>13.499999999999901</v>
      </c>
      <c r="Q173">
        <v>24.591999999999999</v>
      </c>
      <c r="R173">
        <v>5.5460000000000003</v>
      </c>
      <c r="S173">
        <v>2</v>
      </c>
      <c r="T173" t="s">
        <v>1214</v>
      </c>
    </row>
    <row r="174" spans="1:20">
      <c r="A174" t="s">
        <v>287</v>
      </c>
      <c r="B174">
        <v>2018</v>
      </c>
      <c r="C174" s="10">
        <v>43450</v>
      </c>
      <c r="D174" t="s">
        <v>65</v>
      </c>
      <c r="E174">
        <v>1</v>
      </c>
      <c r="F174" t="s">
        <v>537</v>
      </c>
      <c r="G174">
        <v>2</v>
      </c>
      <c r="H174" t="s">
        <v>21</v>
      </c>
      <c r="I174" t="s">
        <v>22</v>
      </c>
      <c r="J174" s="11">
        <f>(C174-VLOOKUP(H174,Riders!$A$2:$E$7778,4,FALSE))/365</f>
        <v>25.769863013698629</v>
      </c>
      <c r="K174">
        <v>3</v>
      </c>
      <c r="L174">
        <v>1</v>
      </c>
      <c r="M174">
        <v>10.106999999999999</v>
      </c>
      <c r="O174">
        <v>30.116</v>
      </c>
      <c r="P174">
        <v>30.521999999999998</v>
      </c>
      <c r="Q174">
        <v>36.47</v>
      </c>
      <c r="R174">
        <v>2.9740000000000002</v>
      </c>
      <c r="S174">
        <v>1</v>
      </c>
      <c r="T174" t="s">
        <v>1214</v>
      </c>
    </row>
    <row r="175" spans="1:20">
      <c r="A175" t="s">
        <v>287</v>
      </c>
      <c r="B175">
        <v>2018</v>
      </c>
      <c r="C175" s="10">
        <v>43450</v>
      </c>
      <c r="D175" t="s">
        <v>65</v>
      </c>
      <c r="E175">
        <v>1</v>
      </c>
      <c r="F175" t="s">
        <v>537</v>
      </c>
      <c r="G175">
        <v>2</v>
      </c>
      <c r="H175" t="s">
        <v>96</v>
      </c>
      <c r="I175" t="s">
        <v>28</v>
      </c>
      <c r="J175" s="11">
        <f>(C175-VLOOKUP(H175,Riders!$A$2:$E$7778,4,FALSE))/365</f>
        <v>26.890410958904109</v>
      </c>
      <c r="K175">
        <v>11</v>
      </c>
      <c r="L175">
        <v>2</v>
      </c>
      <c r="M175">
        <v>10.148999999999999</v>
      </c>
      <c r="O175">
        <v>14.500999999999999</v>
      </c>
      <c r="P175">
        <v>14.407</v>
      </c>
      <c r="Q175">
        <v>25.111000000000001</v>
      </c>
      <c r="R175">
        <v>5.3520000000000003</v>
      </c>
      <c r="S175">
        <v>2</v>
      </c>
      <c r="T175" t="s">
        <v>1214</v>
      </c>
    </row>
    <row r="176" spans="1:20">
      <c r="A176" t="s">
        <v>287</v>
      </c>
      <c r="B176">
        <v>2018</v>
      </c>
      <c r="C176" s="10">
        <v>43450</v>
      </c>
      <c r="D176" t="s">
        <v>65</v>
      </c>
      <c r="E176">
        <v>1</v>
      </c>
      <c r="F176" t="s">
        <v>537</v>
      </c>
      <c r="G176">
        <v>3</v>
      </c>
      <c r="H176" t="s">
        <v>105</v>
      </c>
      <c r="I176" t="s">
        <v>101</v>
      </c>
      <c r="J176" s="11">
        <f>(C176-VLOOKUP(H176,Riders!$A$2:$E$7778,4,FALSE))/365</f>
        <v>26.328767123287673</v>
      </c>
      <c r="K176">
        <v>2</v>
      </c>
      <c r="L176">
        <v>1</v>
      </c>
      <c r="M176">
        <v>10.179</v>
      </c>
      <c r="O176">
        <v>36.881999999999998</v>
      </c>
      <c r="P176">
        <v>37.033999999999999</v>
      </c>
      <c r="Q176">
        <v>41.576000000000001</v>
      </c>
      <c r="R176">
        <v>2.2709999999999999</v>
      </c>
      <c r="S176">
        <v>1</v>
      </c>
      <c r="T176" t="s">
        <v>1214</v>
      </c>
    </row>
    <row r="177" spans="1:20">
      <c r="A177" t="s">
        <v>287</v>
      </c>
      <c r="B177">
        <v>2018</v>
      </c>
      <c r="C177" s="10">
        <v>43450</v>
      </c>
      <c r="D177" t="s">
        <v>65</v>
      </c>
      <c r="E177">
        <v>1</v>
      </c>
      <c r="F177" t="s">
        <v>537</v>
      </c>
      <c r="G177">
        <v>3</v>
      </c>
      <c r="H177" t="s">
        <v>25</v>
      </c>
      <c r="I177" t="s">
        <v>26</v>
      </c>
      <c r="J177" s="11">
        <f>(C177-VLOOKUP(H177,Riders!$A$2:$E$7778,4,FALSE))/365</f>
        <v>21.230136986301371</v>
      </c>
      <c r="K177">
        <v>13</v>
      </c>
      <c r="L177">
        <v>2</v>
      </c>
      <c r="M177">
        <v>10.333</v>
      </c>
      <c r="O177">
        <v>15.053000000000001</v>
      </c>
      <c r="P177">
        <v>15.183</v>
      </c>
      <c r="Q177">
        <v>27.917000000000002</v>
      </c>
      <c r="R177">
        <v>6.367</v>
      </c>
      <c r="S177">
        <v>2</v>
      </c>
      <c r="T177" t="s">
        <v>1214</v>
      </c>
    </row>
    <row r="178" spans="1:20">
      <c r="A178" t="s">
        <v>287</v>
      </c>
      <c r="B178">
        <v>2018</v>
      </c>
      <c r="C178" s="10">
        <v>43450</v>
      </c>
      <c r="D178" t="s">
        <v>65</v>
      </c>
      <c r="E178">
        <v>1</v>
      </c>
      <c r="F178" t="s">
        <v>537</v>
      </c>
      <c r="G178">
        <v>4</v>
      </c>
      <c r="H178" t="s">
        <v>127</v>
      </c>
      <c r="I178" t="s">
        <v>103</v>
      </c>
      <c r="J178" s="11">
        <f>(C178-VLOOKUP(H178,Riders!$A$2:$E$7778,4,FALSE))/365</f>
        <v>20.243835616438357</v>
      </c>
      <c r="K178">
        <v>5</v>
      </c>
      <c r="L178">
        <v>1</v>
      </c>
      <c r="M178">
        <v>10.173999999999999</v>
      </c>
      <c r="O178">
        <v>12.549999999999899</v>
      </c>
      <c r="P178">
        <v>17.012</v>
      </c>
      <c r="Q178">
        <v>27.65</v>
      </c>
      <c r="R178">
        <v>5.319</v>
      </c>
      <c r="S178">
        <v>2</v>
      </c>
      <c r="T178" t="s">
        <v>1214</v>
      </c>
    </row>
    <row r="179" spans="1:20">
      <c r="A179" t="s">
        <v>287</v>
      </c>
      <c r="B179">
        <v>2018</v>
      </c>
      <c r="C179" s="10">
        <v>43450</v>
      </c>
      <c r="D179" t="s">
        <v>65</v>
      </c>
      <c r="E179">
        <v>1</v>
      </c>
      <c r="F179" t="s">
        <v>537</v>
      </c>
      <c r="G179">
        <v>4</v>
      </c>
      <c r="H179" t="s">
        <v>99</v>
      </c>
      <c r="I179" t="s">
        <v>43</v>
      </c>
      <c r="J179" s="11">
        <f>(C179-VLOOKUP(H179,Riders!$A$2:$E$7778,4,FALSE))/365</f>
        <v>20.147945205479452</v>
      </c>
      <c r="K179">
        <v>14</v>
      </c>
      <c r="L179">
        <v>2</v>
      </c>
      <c r="M179">
        <v>10.253</v>
      </c>
      <c r="O179">
        <v>12.855</v>
      </c>
      <c r="P179">
        <v>11.227</v>
      </c>
      <c r="Q179">
        <v>21.919</v>
      </c>
      <c r="R179">
        <v>5.3460000000000001</v>
      </c>
      <c r="S179">
        <v>1</v>
      </c>
      <c r="T179" t="s">
        <v>1214</v>
      </c>
    </row>
    <row r="180" spans="1:20">
      <c r="A180" t="s">
        <v>287</v>
      </c>
      <c r="B180">
        <v>2018</v>
      </c>
      <c r="C180" s="10">
        <v>43450</v>
      </c>
      <c r="D180" t="s">
        <v>65</v>
      </c>
      <c r="E180">
        <v>1</v>
      </c>
      <c r="F180" t="s">
        <v>537</v>
      </c>
      <c r="G180">
        <v>5</v>
      </c>
      <c r="H180" t="s">
        <v>111</v>
      </c>
      <c r="I180" t="s">
        <v>74</v>
      </c>
      <c r="J180" s="11">
        <f>(C180-VLOOKUP(H180,Riders!$A$2:$E$7778,4,FALSE))/365</f>
        <v>21.663013698630138</v>
      </c>
      <c r="K180">
        <v>4</v>
      </c>
      <c r="L180">
        <v>1</v>
      </c>
      <c r="M180">
        <v>10.262</v>
      </c>
      <c r="O180">
        <v>14.0579999999999</v>
      </c>
      <c r="P180">
        <v>18.687000000000001</v>
      </c>
      <c r="Q180">
        <v>31.297000000000001</v>
      </c>
      <c r="R180">
        <v>6.3049999999999997</v>
      </c>
      <c r="S180">
        <v>1</v>
      </c>
      <c r="T180" t="s">
        <v>1214</v>
      </c>
    </row>
    <row r="181" spans="1:20">
      <c r="A181" t="s">
        <v>287</v>
      </c>
      <c r="B181">
        <v>2018</v>
      </c>
      <c r="C181" s="10">
        <v>43450</v>
      </c>
      <c r="D181" t="s">
        <v>65</v>
      </c>
      <c r="E181">
        <v>1</v>
      </c>
      <c r="F181" t="s">
        <v>537</v>
      </c>
      <c r="G181">
        <v>5</v>
      </c>
      <c r="H181" t="s">
        <v>195</v>
      </c>
      <c r="I181" t="s">
        <v>51</v>
      </c>
      <c r="J181" s="11">
        <f>(C181-VLOOKUP(H181,Riders!$A$2:$E$7778,4,FALSE))/365</f>
        <v>30.967123287671232</v>
      </c>
      <c r="K181">
        <v>15</v>
      </c>
      <c r="L181">
        <v>2</v>
      </c>
      <c r="M181">
        <v>10.275</v>
      </c>
      <c r="O181">
        <v>11.8029999999999</v>
      </c>
      <c r="P181">
        <v>10.815</v>
      </c>
      <c r="Q181">
        <v>22.149000000000001</v>
      </c>
      <c r="R181">
        <v>5.6669999999999998</v>
      </c>
      <c r="S181">
        <v>2</v>
      </c>
      <c r="T181" t="s">
        <v>1214</v>
      </c>
    </row>
    <row r="182" spans="1:20">
      <c r="A182" t="s">
        <v>287</v>
      </c>
      <c r="B182">
        <v>2018</v>
      </c>
      <c r="C182" s="10">
        <v>43450</v>
      </c>
      <c r="D182" t="s">
        <v>65</v>
      </c>
      <c r="E182">
        <v>1</v>
      </c>
      <c r="F182" t="s">
        <v>537</v>
      </c>
      <c r="G182">
        <v>6</v>
      </c>
      <c r="H182" t="s">
        <v>107</v>
      </c>
      <c r="I182" t="s">
        <v>108</v>
      </c>
      <c r="J182" s="11">
        <f>(C182-VLOOKUP(H182,Riders!$A$2:$E$7778,4,FALSE))/365</f>
        <v>25.175342465753424</v>
      </c>
      <c r="K182">
        <v>6</v>
      </c>
      <c r="L182">
        <v>1</v>
      </c>
      <c r="M182">
        <v>10.27</v>
      </c>
      <c r="O182">
        <v>15.144</v>
      </c>
      <c r="P182">
        <v>19.547000000000001</v>
      </c>
      <c r="Q182">
        <v>28.667000000000002</v>
      </c>
      <c r="R182">
        <v>4.5599999999999996</v>
      </c>
      <c r="S182">
        <v>2</v>
      </c>
      <c r="T182" t="s">
        <v>1214</v>
      </c>
    </row>
    <row r="183" spans="1:20">
      <c r="A183" t="s">
        <v>287</v>
      </c>
      <c r="B183">
        <v>2018</v>
      </c>
      <c r="C183" s="10">
        <v>43450</v>
      </c>
      <c r="D183" t="s">
        <v>65</v>
      </c>
      <c r="E183">
        <v>1</v>
      </c>
      <c r="F183" t="s">
        <v>537</v>
      </c>
      <c r="G183">
        <v>6</v>
      </c>
      <c r="H183" t="s">
        <v>142</v>
      </c>
      <c r="I183" t="s">
        <v>94</v>
      </c>
      <c r="J183" s="11">
        <f>(C183-VLOOKUP(H183,Riders!$A$2:$E$7778,4,FALSE))/365</f>
        <v>23.704109589041096</v>
      </c>
      <c r="K183">
        <v>10</v>
      </c>
      <c r="L183">
        <v>2</v>
      </c>
      <c r="M183">
        <v>10.272</v>
      </c>
      <c r="O183">
        <v>18.904</v>
      </c>
      <c r="P183">
        <v>17.047000000000001</v>
      </c>
      <c r="Q183">
        <v>25.939</v>
      </c>
      <c r="R183">
        <v>4.4459999999999997</v>
      </c>
      <c r="S183">
        <v>1</v>
      </c>
      <c r="T183" t="s">
        <v>1214</v>
      </c>
    </row>
    <row r="184" spans="1:20">
      <c r="A184" t="s">
        <v>287</v>
      </c>
      <c r="B184">
        <v>2018</v>
      </c>
      <c r="C184" s="10">
        <v>43450</v>
      </c>
      <c r="D184" t="s">
        <v>65</v>
      </c>
      <c r="E184">
        <v>1</v>
      </c>
      <c r="F184" t="s">
        <v>537</v>
      </c>
      <c r="G184">
        <v>7</v>
      </c>
      <c r="H184" t="s">
        <v>310</v>
      </c>
      <c r="I184" t="s">
        <v>112</v>
      </c>
      <c r="J184" s="11">
        <f>(C184-VLOOKUP(H184,Riders!$A$2:$E$7778,4,FALSE))/365</f>
        <v>23.230136986301371</v>
      </c>
      <c r="K184">
        <v>7</v>
      </c>
      <c r="L184">
        <v>1</v>
      </c>
      <c r="M184">
        <v>10.343999999999999</v>
      </c>
      <c r="O184">
        <v>12.515000000000001</v>
      </c>
      <c r="P184">
        <v>17.945999999999898</v>
      </c>
      <c r="Q184">
        <v>28.77</v>
      </c>
      <c r="R184">
        <v>5.4119999999999999</v>
      </c>
      <c r="S184">
        <v>2</v>
      </c>
      <c r="T184" t="s">
        <v>1214</v>
      </c>
    </row>
    <row r="185" spans="1:20">
      <c r="A185" t="s">
        <v>287</v>
      </c>
      <c r="B185">
        <v>2018</v>
      </c>
      <c r="C185" s="10">
        <v>43450</v>
      </c>
      <c r="D185" t="s">
        <v>65</v>
      </c>
      <c r="E185">
        <v>1</v>
      </c>
      <c r="F185" t="s">
        <v>537</v>
      </c>
      <c r="G185">
        <v>7</v>
      </c>
      <c r="H185" t="s">
        <v>257</v>
      </c>
      <c r="I185" t="s">
        <v>255</v>
      </c>
      <c r="J185" s="11">
        <f>(C185-VLOOKUP(H185,Riders!$A$2:$E$7778,4,FALSE))/365</f>
        <v>21.257534246575343</v>
      </c>
      <c r="K185">
        <v>16</v>
      </c>
      <c r="L185">
        <v>2</v>
      </c>
      <c r="M185">
        <v>10.376999999999899</v>
      </c>
      <c r="O185">
        <v>15.657</v>
      </c>
      <c r="P185">
        <v>13.8189999999999</v>
      </c>
      <c r="Q185">
        <v>24.024999999999999</v>
      </c>
      <c r="R185">
        <v>5.1029999999999998</v>
      </c>
      <c r="S185">
        <v>1</v>
      </c>
      <c r="T185" t="s">
        <v>1214</v>
      </c>
    </row>
    <row r="186" spans="1:20">
      <c r="A186" t="s">
        <v>287</v>
      </c>
      <c r="B186">
        <v>2018</v>
      </c>
      <c r="C186" s="10">
        <v>43450</v>
      </c>
      <c r="D186" t="s">
        <v>65</v>
      </c>
      <c r="E186">
        <v>1</v>
      </c>
      <c r="F186" t="s">
        <v>537</v>
      </c>
      <c r="G186">
        <v>8</v>
      </c>
      <c r="H186" t="s">
        <v>201</v>
      </c>
      <c r="I186" t="s">
        <v>45</v>
      </c>
      <c r="J186" s="11">
        <f>(C186-VLOOKUP(H186,Riders!$A$2:$E$7778,4,FALSE))/365</f>
        <v>23.424657534246574</v>
      </c>
      <c r="K186">
        <v>8</v>
      </c>
      <c r="L186">
        <v>1</v>
      </c>
      <c r="M186">
        <v>10.271000000000001</v>
      </c>
      <c r="O186">
        <v>26.693999999999999</v>
      </c>
      <c r="P186">
        <v>27.443000000000001</v>
      </c>
      <c r="Q186">
        <v>33.185000000000002</v>
      </c>
      <c r="R186">
        <v>2.871</v>
      </c>
      <c r="S186">
        <v>1</v>
      </c>
      <c r="T186" t="s">
        <v>1214</v>
      </c>
    </row>
    <row r="187" spans="1:20">
      <c r="A187" t="s">
        <v>287</v>
      </c>
      <c r="B187">
        <v>2018</v>
      </c>
      <c r="C187" s="10">
        <v>43450</v>
      </c>
      <c r="D187" t="s">
        <v>65</v>
      </c>
      <c r="E187">
        <v>1</v>
      </c>
      <c r="F187" t="s">
        <v>537</v>
      </c>
      <c r="G187">
        <v>8</v>
      </c>
      <c r="H187" t="s">
        <v>191</v>
      </c>
      <c r="I187" t="s">
        <v>112</v>
      </c>
      <c r="J187" s="11">
        <f>(C187-VLOOKUP(H187,Riders!$A$2:$E$7778,4,FALSE))/365</f>
        <v>30.753424657534246</v>
      </c>
      <c r="K187">
        <v>9</v>
      </c>
      <c r="L187">
        <v>2</v>
      </c>
      <c r="M187">
        <v>10.346</v>
      </c>
      <c r="O187">
        <v>16.972999999999999</v>
      </c>
      <c r="P187">
        <v>16.292999999999999</v>
      </c>
      <c r="Q187">
        <v>26.259</v>
      </c>
      <c r="R187">
        <v>4.9829999999999997</v>
      </c>
      <c r="S187">
        <v>2</v>
      </c>
      <c r="T187" t="s">
        <v>1214</v>
      </c>
    </row>
    <row r="188" spans="1:20">
      <c r="A188" t="s">
        <v>287</v>
      </c>
      <c r="B188">
        <v>2018</v>
      </c>
      <c r="C188" s="10">
        <v>43450</v>
      </c>
      <c r="D188" t="s">
        <v>65</v>
      </c>
      <c r="E188">
        <v>1</v>
      </c>
      <c r="F188" t="s">
        <v>538</v>
      </c>
      <c r="G188">
        <v>1</v>
      </c>
      <c r="H188" t="s">
        <v>91</v>
      </c>
      <c r="I188" t="s">
        <v>22</v>
      </c>
      <c r="J188" s="11">
        <f>(C188-VLOOKUP(H188,Riders!$A$2:$E$7778,4,FALSE))/365</f>
        <v>21.772602739726029</v>
      </c>
      <c r="K188">
        <v>1</v>
      </c>
      <c r="L188">
        <v>1</v>
      </c>
      <c r="M188">
        <v>10.33</v>
      </c>
      <c r="O188">
        <v>31.635000000000002</v>
      </c>
      <c r="P188">
        <v>32.531999999999996</v>
      </c>
      <c r="Q188">
        <v>38.265999999999998</v>
      </c>
      <c r="R188">
        <v>2.867</v>
      </c>
      <c r="S188">
        <v>1</v>
      </c>
      <c r="T188" t="s">
        <v>1214</v>
      </c>
    </row>
    <row r="189" spans="1:20">
      <c r="A189" t="s">
        <v>287</v>
      </c>
      <c r="B189">
        <v>2018</v>
      </c>
      <c r="C189" s="10">
        <v>43450</v>
      </c>
      <c r="D189" t="s">
        <v>65</v>
      </c>
      <c r="E189">
        <v>1</v>
      </c>
      <c r="F189" t="s">
        <v>538</v>
      </c>
      <c r="G189">
        <v>1</v>
      </c>
      <c r="H189" t="s">
        <v>201</v>
      </c>
      <c r="I189" t="s">
        <v>45</v>
      </c>
      <c r="J189" s="11">
        <f>(C189-VLOOKUP(H189,Riders!$A$2:$E$7778,4,FALSE))/365</f>
        <v>23.424657534246574</v>
      </c>
      <c r="K189">
        <v>8</v>
      </c>
      <c r="L189">
        <v>2</v>
      </c>
      <c r="M189">
        <v>10.411</v>
      </c>
      <c r="O189">
        <v>27.443000000000001</v>
      </c>
      <c r="P189">
        <v>27.102999999999899</v>
      </c>
      <c r="Q189">
        <v>32.610999999999997</v>
      </c>
      <c r="R189">
        <v>2.754</v>
      </c>
      <c r="S189">
        <v>2</v>
      </c>
      <c r="T189" t="s">
        <v>1214</v>
      </c>
    </row>
    <row r="190" spans="1:20">
      <c r="A190" t="s">
        <v>287</v>
      </c>
      <c r="B190">
        <v>2018</v>
      </c>
      <c r="C190" s="10">
        <v>43450</v>
      </c>
      <c r="D190" t="s">
        <v>65</v>
      </c>
      <c r="E190">
        <v>1</v>
      </c>
      <c r="F190" t="s">
        <v>538</v>
      </c>
      <c r="G190">
        <v>2</v>
      </c>
      <c r="H190" t="s">
        <v>21</v>
      </c>
      <c r="I190" t="s">
        <v>22</v>
      </c>
      <c r="J190" s="11">
        <f>(C190-VLOOKUP(H190,Riders!$A$2:$E$7778,4,FALSE))/365</f>
        <v>25.769863013698629</v>
      </c>
      <c r="K190">
        <v>3</v>
      </c>
      <c r="L190">
        <v>1</v>
      </c>
      <c r="M190">
        <v>9.8889999999999993</v>
      </c>
      <c r="O190">
        <v>30.521999999999998</v>
      </c>
      <c r="P190">
        <v>31.05</v>
      </c>
      <c r="Q190">
        <v>36.844000000000001</v>
      </c>
      <c r="R190">
        <v>2.8969999999999998</v>
      </c>
      <c r="S190">
        <v>1</v>
      </c>
      <c r="T190" t="s">
        <v>1214</v>
      </c>
    </row>
    <row r="191" spans="1:20">
      <c r="A191" t="s">
        <v>287</v>
      </c>
      <c r="B191">
        <v>2018</v>
      </c>
      <c r="C191" s="10">
        <v>43450</v>
      </c>
      <c r="D191" t="s">
        <v>65</v>
      </c>
      <c r="E191">
        <v>1</v>
      </c>
      <c r="F191" t="s">
        <v>538</v>
      </c>
      <c r="G191">
        <v>2</v>
      </c>
      <c r="H191" t="s">
        <v>310</v>
      </c>
      <c r="I191" t="s">
        <v>112</v>
      </c>
      <c r="J191" s="11">
        <f>(C191-VLOOKUP(H191,Riders!$A$2:$E$7778,4,FALSE))/365</f>
        <v>23.230136986301371</v>
      </c>
      <c r="K191">
        <v>7</v>
      </c>
      <c r="L191">
        <v>2</v>
      </c>
      <c r="M191">
        <v>9.9179999999999993</v>
      </c>
      <c r="O191">
        <v>17.945999999999898</v>
      </c>
      <c r="P191">
        <v>17.672999999999998</v>
      </c>
      <c r="Q191">
        <v>27.530999999999999</v>
      </c>
      <c r="R191">
        <v>4.9290000000000003</v>
      </c>
      <c r="S191">
        <v>2</v>
      </c>
      <c r="T191" t="s">
        <v>1214</v>
      </c>
    </row>
    <row r="192" spans="1:20">
      <c r="A192" t="s">
        <v>287</v>
      </c>
      <c r="B192">
        <v>2018</v>
      </c>
      <c r="C192" s="10">
        <v>43450</v>
      </c>
      <c r="D192" t="s">
        <v>65</v>
      </c>
      <c r="E192">
        <v>1</v>
      </c>
      <c r="F192" t="s">
        <v>538</v>
      </c>
      <c r="G192">
        <v>3</v>
      </c>
      <c r="H192" t="s">
        <v>105</v>
      </c>
      <c r="I192" t="s">
        <v>101</v>
      </c>
      <c r="J192" s="11">
        <f>(C192-VLOOKUP(H192,Riders!$A$2:$E$7778,4,FALSE))/365</f>
        <v>26.328767123287673</v>
      </c>
      <c r="K192">
        <v>2</v>
      </c>
      <c r="L192">
        <v>1</v>
      </c>
      <c r="M192">
        <v>10.266</v>
      </c>
      <c r="O192">
        <v>37.033999999999999</v>
      </c>
      <c r="P192">
        <v>37.155000000000001</v>
      </c>
      <c r="Q192">
        <v>41.658999999999999</v>
      </c>
      <c r="R192">
        <v>2.2519999999999998</v>
      </c>
      <c r="S192">
        <v>1</v>
      </c>
      <c r="T192" t="s">
        <v>1214</v>
      </c>
    </row>
    <row r="193" spans="1:20">
      <c r="A193" t="s">
        <v>287</v>
      </c>
      <c r="B193">
        <v>2018</v>
      </c>
      <c r="C193" s="10">
        <v>43450</v>
      </c>
      <c r="D193" t="s">
        <v>65</v>
      </c>
      <c r="E193">
        <v>1</v>
      </c>
      <c r="F193" t="s">
        <v>538</v>
      </c>
      <c r="G193">
        <v>3</v>
      </c>
      <c r="H193" t="s">
        <v>107</v>
      </c>
      <c r="I193" t="s">
        <v>108</v>
      </c>
      <c r="J193" s="11">
        <f>(C193-VLOOKUP(H193,Riders!$A$2:$E$7778,4,FALSE))/365</f>
        <v>25.175342465753424</v>
      </c>
      <c r="K193">
        <v>6</v>
      </c>
      <c r="L193">
        <v>2</v>
      </c>
      <c r="M193">
        <v>10.42</v>
      </c>
      <c r="O193">
        <v>19.547000000000001</v>
      </c>
      <c r="P193">
        <v>19.546999999999901</v>
      </c>
      <c r="Q193">
        <v>28.332999999999998</v>
      </c>
      <c r="R193">
        <v>4.3929999999999998</v>
      </c>
      <c r="S193">
        <v>2</v>
      </c>
      <c r="T193" t="s">
        <v>1214</v>
      </c>
    </row>
    <row r="194" spans="1:20">
      <c r="A194" t="s">
        <v>287</v>
      </c>
      <c r="B194">
        <v>2018</v>
      </c>
      <c r="C194" s="10">
        <v>43450</v>
      </c>
      <c r="D194" t="s">
        <v>65</v>
      </c>
      <c r="E194">
        <v>1</v>
      </c>
      <c r="F194" t="s">
        <v>538</v>
      </c>
      <c r="G194">
        <v>4</v>
      </c>
      <c r="H194" t="s">
        <v>111</v>
      </c>
      <c r="I194" t="s">
        <v>74</v>
      </c>
      <c r="J194" s="11">
        <f>(C194-VLOOKUP(H194,Riders!$A$2:$E$7778,4,FALSE))/365</f>
        <v>21.663013698630138</v>
      </c>
      <c r="K194">
        <v>4</v>
      </c>
      <c r="L194">
        <v>1</v>
      </c>
      <c r="M194">
        <v>10.669</v>
      </c>
      <c r="O194">
        <v>18.687000000000001</v>
      </c>
      <c r="P194">
        <v>22.611000000000001</v>
      </c>
      <c r="Q194">
        <v>33.747</v>
      </c>
      <c r="R194">
        <v>5.5679999999999996</v>
      </c>
      <c r="S194">
        <v>1</v>
      </c>
      <c r="T194" t="s">
        <v>1214</v>
      </c>
    </row>
    <row r="195" spans="1:20">
      <c r="A195" t="s">
        <v>287</v>
      </c>
      <c r="B195">
        <v>2018</v>
      </c>
      <c r="C195" s="10">
        <v>43450</v>
      </c>
      <c r="D195" t="s">
        <v>65</v>
      </c>
      <c r="E195">
        <v>1</v>
      </c>
      <c r="F195" t="s">
        <v>538</v>
      </c>
      <c r="G195">
        <v>4</v>
      </c>
      <c r="H195" t="s">
        <v>127</v>
      </c>
      <c r="I195" t="s">
        <v>103</v>
      </c>
      <c r="J195" s="11">
        <f>(C195-VLOOKUP(H195,Riders!$A$2:$E$7778,4,FALSE))/365</f>
        <v>20.243835616438357</v>
      </c>
      <c r="K195">
        <v>5</v>
      </c>
      <c r="L195">
        <v>2</v>
      </c>
      <c r="M195" t="s">
        <v>535</v>
      </c>
      <c r="O195">
        <v>17.012</v>
      </c>
      <c r="P195">
        <v>16.135999999999999</v>
      </c>
      <c r="Q195">
        <v>25.905999999999999</v>
      </c>
      <c r="R195">
        <v>4.8849999999999998</v>
      </c>
      <c r="S195">
        <v>2</v>
      </c>
      <c r="T195" t="s">
        <v>1214</v>
      </c>
    </row>
    <row r="196" spans="1:20">
      <c r="A196" t="s">
        <v>287</v>
      </c>
      <c r="B196">
        <v>2018</v>
      </c>
      <c r="C196" s="10">
        <v>43450</v>
      </c>
      <c r="D196" t="s">
        <v>65</v>
      </c>
      <c r="E196">
        <v>2</v>
      </c>
      <c r="F196" t="s">
        <v>538</v>
      </c>
      <c r="G196">
        <v>1</v>
      </c>
      <c r="H196" t="s">
        <v>91</v>
      </c>
      <c r="I196" t="s">
        <v>22</v>
      </c>
      <c r="J196" s="11">
        <f>(C196-VLOOKUP(H196,Riders!$A$2:$E$7778,4,FALSE))/365</f>
        <v>21.772602739726029</v>
      </c>
      <c r="K196">
        <v>1</v>
      </c>
      <c r="L196">
        <v>1</v>
      </c>
      <c r="M196">
        <v>10.105</v>
      </c>
      <c r="O196">
        <v>32.531999999999996</v>
      </c>
      <c r="P196">
        <v>33.228999999999999</v>
      </c>
      <c r="Q196">
        <v>38.747</v>
      </c>
      <c r="R196">
        <v>2.7589999999999999</v>
      </c>
      <c r="S196">
        <v>1</v>
      </c>
      <c r="T196" t="s">
        <v>1214</v>
      </c>
    </row>
    <row r="197" spans="1:20">
      <c r="A197" t="s">
        <v>287</v>
      </c>
      <c r="B197">
        <v>2018</v>
      </c>
      <c r="C197" s="10">
        <v>43450</v>
      </c>
      <c r="D197" t="s">
        <v>65</v>
      </c>
      <c r="E197">
        <v>2</v>
      </c>
      <c r="F197" t="s">
        <v>538</v>
      </c>
      <c r="G197">
        <v>1</v>
      </c>
      <c r="H197" t="s">
        <v>201</v>
      </c>
      <c r="I197" t="s">
        <v>45</v>
      </c>
      <c r="J197" s="11">
        <f>(C197-VLOOKUP(H197,Riders!$A$2:$E$7778,4,FALSE))/365</f>
        <v>23.424657534246574</v>
      </c>
      <c r="K197">
        <v>8</v>
      </c>
      <c r="L197">
        <v>2</v>
      </c>
      <c r="M197">
        <v>10.163</v>
      </c>
      <c r="O197">
        <v>27.102999999999899</v>
      </c>
      <c r="P197">
        <v>26.850999999999999</v>
      </c>
      <c r="Q197">
        <v>32.167000000000002</v>
      </c>
      <c r="R197">
        <v>2.6579999999999999</v>
      </c>
      <c r="S197">
        <v>2</v>
      </c>
      <c r="T197" t="s">
        <v>1214</v>
      </c>
    </row>
    <row r="198" spans="1:20">
      <c r="A198" t="s">
        <v>287</v>
      </c>
      <c r="B198">
        <v>2018</v>
      </c>
      <c r="C198" s="10">
        <v>43450</v>
      </c>
      <c r="D198" t="s">
        <v>65</v>
      </c>
      <c r="E198">
        <v>2</v>
      </c>
      <c r="F198" t="s">
        <v>538</v>
      </c>
      <c r="G198">
        <v>2</v>
      </c>
      <c r="H198" t="s">
        <v>21</v>
      </c>
      <c r="I198" t="s">
        <v>22</v>
      </c>
      <c r="J198" s="11">
        <f>(C198-VLOOKUP(H198,Riders!$A$2:$E$7778,4,FALSE))/365</f>
        <v>25.769863013698629</v>
      </c>
      <c r="K198">
        <v>3</v>
      </c>
      <c r="L198">
        <v>1</v>
      </c>
      <c r="M198">
        <v>10.092000000000001</v>
      </c>
      <c r="O198">
        <v>31.05</v>
      </c>
      <c r="P198">
        <v>31.456</v>
      </c>
      <c r="Q198">
        <v>37.122</v>
      </c>
      <c r="R198">
        <v>2.8330000000000002</v>
      </c>
      <c r="S198">
        <v>1</v>
      </c>
      <c r="T198" t="s">
        <v>1214</v>
      </c>
    </row>
    <row r="199" spans="1:20">
      <c r="A199" t="s">
        <v>287</v>
      </c>
      <c r="B199">
        <v>2018</v>
      </c>
      <c r="C199" s="10">
        <v>43450</v>
      </c>
      <c r="D199" t="s">
        <v>65</v>
      </c>
      <c r="E199">
        <v>2</v>
      </c>
      <c r="F199" t="s">
        <v>538</v>
      </c>
      <c r="G199">
        <v>2</v>
      </c>
      <c r="H199" t="s">
        <v>310</v>
      </c>
      <c r="I199" t="s">
        <v>112</v>
      </c>
      <c r="J199" s="11">
        <f>(C199-VLOOKUP(H199,Riders!$A$2:$E$7778,4,FALSE))/365</f>
        <v>23.230136986301371</v>
      </c>
      <c r="K199">
        <v>7</v>
      </c>
      <c r="L199">
        <v>2</v>
      </c>
      <c r="M199">
        <v>11.021000000000001</v>
      </c>
      <c r="O199">
        <v>17.672999999999998</v>
      </c>
      <c r="P199">
        <v>17.524999999999999</v>
      </c>
      <c r="Q199">
        <v>26.727</v>
      </c>
      <c r="R199">
        <v>4.601</v>
      </c>
      <c r="S199">
        <v>2</v>
      </c>
      <c r="T199" t="s">
        <v>1214</v>
      </c>
    </row>
    <row r="200" spans="1:20">
      <c r="A200" t="s">
        <v>287</v>
      </c>
      <c r="B200">
        <v>2018</v>
      </c>
      <c r="C200" s="10">
        <v>43450</v>
      </c>
      <c r="D200" t="s">
        <v>65</v>
      </c>
      <c r="E200">
        <v>2</v>
      </c>
      <c r="F200" t="s">
        <v>538</v>
      </c>
      <c r="G200">
        <v>3</v>
      </c>
      <c r="H200" t="s">
        <v>105</v>
      </c>
      <c r="I200" t="s">
        <v>101</v>
      </c>
      <c r="J200" s="11">
        <f>(C200-VLOOKUP(H200,Riders!$A$2:$E$7778,4,FALSE))/365</f>
        <v>26.328767123287673</v>
      </c>
      <c r="K200">
        <v>2</v>
      </c>
      <c r="L200">
        <v>1</v>
      </c>
      <c r="M200">
        <v>10.233000000000001</v>
      </c>
      <c r="O200">
        <v>37.155000000000001</v>
      </c>
      <c r="P200">
        <v>37.262</v>
      </c>
      <c r="Q200">
        <v>41.731999999999999</v>
      </c>
      <c r="R200">
        <v>2.2349999999999999</v>
      </c>
      <c r="S200">
        <v>1</v>
      </c>
      <c r="T200" t="s">
        <v>1214</v>
      </c>
    </row>
    <row r="201" spans="1:20">
      <c r="A201" t="s">
        <v>287</v>
      </c>
      <c r="B201">
        <v>2018</v>
      </c>
      <c r="C201" s="10">
        <v>43450</v>
      </c>
      <c r="D201" t="s">
        <v>65</v>
      </c>
      <c r="E201">
        <v>2</v>
      </c>
      <c r="F201" t="s">
        <v>538</v>
      </c>
      <c r="G201">
        <v>3</v>
      </c>
      <c r="H201" t="s">
        <v>107</v>
      </c>
      <c r="I201" t="s">
        <v>108</v>
      </c>
      <c r="J201" s="11">
        <f>(C201-VLOOKUP(H201,Riders!$A$2:$E$7778,4,FALSE))/365</f>
        <v>25.175342465753424</v>
      </c>
      <c r="K201">
        <v>6</v>
      </c>
      <c r="L201">
        <v>2</v>
      </c>
      <c r="M201">
        <v>10.372999999999999</v>
      </c>
      <c r="O201">
        <v>19.546999999999901</v>
      </c>
      <c r="P201">
        <v>19.548999999999999</v>
      </c>
      <c r="Q201">
        <v>28.056999999999999</v>
      </c>
      <c r="R201">
        <v>4.2539999999999996</v>
      </c>
      <c r="S201">
        <v>2</v>
      </c>
      <c r="T201" t="s">
        <v>1214</v>
      </c>
    </row>
    <row r="202" spans="1:20">
      <c r="A202" t="s">
        <v>287</v>
      </c>
      <c r="B202">
        <v>2018</v>
      </c>
      <c r="C202" s="10">
        <v>43450</v>
      </c>
      <c r="D202" t="s">
        <v>65</v>
      </c>
      <c r="E202">
        <v>2</v>
      </c>
      <c r="F202" t="s">
        <v>538</v>
      </c>
      <c r="G202">
        <v>4</v>
      </c>
      <c r="H202" t="s">
        <v>111</v>
      </c>
      <c r="I202" t="s">
        <v>74</v>
      </c>
      <c r="J202" s="11">
        <f>(C202-VLOOKUP(H202,Riders!$A$2:$E$7778,4,FALSE))/365</f>
        <v>21.663013698630138</v>
      </c>
      <c r="K202">
        <v>4</v>
      </c>
      <c r="L202">
        <v>1</v>
      </c>
      <c r="M202">
        <v>10.199999999999999</v>
      </c>
      <c r="O202">
        <v>22.611000000000001</v>
      </c>
      <c r="P202">
        <v>27.927999999999901</v>
      </c>
      <c r="Q202">
        <v>37.113999999999997</v>
      </c>
      <c r="R202">
        <v>4.593</v>
      </c>
      <c r="S202">
        <v>1</v>
      </c>
      <c r="T202" t="s">
        <v>1214</v>
      </c>
    </row>
    <row r="203" spans="1:20">
      <c r="A203" t="s">
        <v>287</v>
      </c>
      <c r="B203">
        <v>2018</v>
      </c>
      <c r="C203" s="10">
        <v>43450</v>
      </c>
      <c r="D203" t="s">
        <v>65</v>
      </c>
      <c r="E203">
        <v>2</v>
      </c>
      <c r="F203" t="s">
        <v>538</v>
      </c>
      <c r="G203">
        <v>4</v>
      </c>
      <c r="H203" t="s">
        <v>127</v>
      </c>
      <c r="I203" t="s">
        <v>103</v>
      </c>
      <c r="J203" s="11">
        <f>(C203-VLOOKUP(H203,Riders!$A$2:$E$7778,4,FALSE))/365</f>
        <v>20.243835616438357</v>
      </c>
      <c r="K203">
        <v>5</v>
      </c>
      <c r="L203">
        <v>2</v>
      </c>
      <c r="M203">
        <v>10.362</v>
      </c>
      <c r="O203">
        <v>16.135999999999999</v>
      </c>
      <c r="P203">
        <v>21.937999999999999</v>
      </c>
      <c r="Q203">
        <v>29.54</v>
      </c>
      <c r="R203">
        <v>3.8010000000000002</v>
      </c>
      <c r="S203">
        <v>2</v>
      </c>
      <c r="T203" t="s">
        <v>1214</v>
      </c>
    </row>
    <row r="204" spans="1:20">
      <c r="A204" t="s">
        <v>287</v>
      </c>
      <c r="B204">
        <v>2018</v>
      </c>
      <c r="C204" s="10">
        <v>43450</v>
      </c>
      <c r="D204" t="s">
        <v>65</v>
      </c>
      <c r="E204">
        <v>1</v>
      </c>
      <c r="F204" t="s">
        <v>539</v>
      </c>
      <c r="G204">
        <v>1</v>
      </c>
      <c r="H204" t="s">
        <v>91</v>
      </c>
      <c r="I204" t="s">
        <v>22</v>
      </c>
      <c r="J204" s="11">
        <f>(C204-VLOOKUP(H204,Riders!$A$2:$E$7778,4,FALSE))/365</f>
        <v>21.772602739726029</v>
      </c>
      <c r="K204">
        <v>1</v>
      </c>
      <c r="L204">
        <v>2</v>
      </c>
      <c r="M204">
        <v>15.4599999999999</v>
      </c>
      <c r="O204">
        <v>33.228999999999999</v>
      </c>
      <c r="P204">
        <v>31.655999999999999</v>
      </c>
      <c r="Q204">
        <v>36.76</v>
      </c>
      <c r="R204">
        <v>2.552</v>
      </c>
      <c r="S204">
        <v>1</v>
      </c>
      <c r="T204" t="s">
        <v>1214</v>
      </c>
    </row>
    <row r="205" spans="1:20">
      <c r="A205" t="s">
        <v>287</v>
      </c>
      <c r="B205">
        <v>2018</v>
      </c>
      <c r="C205" s="10">
        <v>43450</v>
      </c>
      <c r="D205" t="s">
        <v>65</v>
      </c>
      <c r="E205">
        <v>1</v>
      </c>
      <c r="F205" t="s">
        <v>539</v>
      </c>
      <c r="G205">
        <v>1</v>
      </c>
      <c r="H205" t="s">
        <v>111</v>
      </c>
      <c r="I205" t="s">
        <v>74</v>
      </c>
      <c r="J205" s="11">
        <f>(C205-VLOOKUP(H205,Riders!$A$2:$E$7778,4,FALSE))/365</f>
        <v>21.663013698630138</v>
      </c>
      <c r="K205">
        <v>4</v>
      </c>
      <c r="L205">
        <v>1</v>
      </c>
      <c r="M205">
        <v>11.013999999999999</v>
      </c>
      <c r="O205">
        <v>27.927999999999901</v>
      </c>
      <c r="P205">
        <v>32.237000000000002</v>
      </c>
      <c r="Q205">
        <v>39.439</v>
      </c>
      <c r="R205">
        <v>3.601</v>
      </c>
      <c r="S205">
        <v>1</v>
      </c>
      <c r="T205" t="s">
        <v>1214</v>
      </c>
    </row>
    <row r="206" spans="1:20">
      <c r="A206" t="s">
        <v>287</v>
      </c>
      <c r="B206">
        <v>2018</v>
      </c>
      <c r="C206" s="10">
        <v>43450</v>
      </c>
      <c r="D206" t="s">
        <v>65</v>
      </c>
      <c r="E206">
        <v>1</v>
      </c>
      <c r="F206" t="s">
        <v>539</v>
      </c>
      <c r="G206">
        <v>2</v>
      </c>
      <c r="H206" t="s">
        <v>105</v>
      </c>
      <c r="I206" t="s">
        <v>101</v>
      </c>
      <c r="J206" s="11">
        <f>(C206-VLOOKUP(H206,Riders!$A$2:$E$7778,4,FALSE))/365</f>
        <v>26.328767123287673</v>
      </c>
      <c r="K206">
        <v>2</v>
      </c>
      <c r="L206">
        <v>1</v>
      </c>
      <c r="M206">
        <v>10.536</v>
      </c>
      <c r="O206">
        <v>37.262</v>
      </c>
      <c r="P206">
        <v>37.430999999999997</v>
      </c>
      <c r="Q206">
        <v>41.651000000000003</v>
      </c>
      <c r="R206">
        <v>2.11</v>
      </c>
      <c r="S206">
        <v>1</v>
      </c>
      <c r="T206" t="s">
        <v>1214</v>
      </c>
    </row>
    <row r="207" spans="1:20">
      <c r="A207" t="s">
        <v>287</v>
      </c>
      <c r="B207">
        <v>2018</v>
      </c>
      <c r="C207" s="10">
        <v>43450</v>
      </c>
      <c r="D207" t="s">
        <v>65</v>
      </c>
      <c r="E207">
        <v>1</v>
      </c>
      <c r="F207" t="s">
        <v>539</v>
      </c>
      <c r="G207">
        <v>2</v>
      </c>
      <c r="H207" t="s">
        <v>21</v>
      </c>
      <c r="I207" t="s">
        <v>22</v>
      </c>
      <c r="J207" s="11">
        <f>(C207-VLOOKUP(H207,Riders!$A$2:$E$7778,4,FALSE))/365</f>
        <v>25.769863013698629</v>
      </c>
      <c r="K207">
        <v>3</v>
      </c>
      <c r="L207">
        <v>2</v>
      </c>
      <c r="M207">
        <v>10.6299999999999</v>
      </c>
      <c r="O207">
        <v>31.456</v>
      </c>
      <c r="P207">
        <v>31.026999999999902</v>
      </c>
      <c r="Q207">
        <v>36.366999999999997</v>
      </c>
      <c r="R207">
        <v>2.67</v>
      </c>
      <c r="S207">
        <v>2</v>
      </c>
      <c r="T207" t="s">
        <v>1214</v>
      </c>
    </row>
    <row r="208" spans="1:20">
      <c r="A208" t="s">
        <v>287</v>
      </c>
      <c r="B208">
        <v>2018</v>
      </c>
      <c r="C208" s="10">
        <v>43450</v>
      </c>
      <c r="D208" t="s">
        <v>65</v>
      </c>
      <c r="E208">
        <v>2</v>
      </c>
      <c r="F208" t="s">
        <v>539</v>
      </c>
      <c r="G208">
        <v>1</v>
      </c>
      <c r="H208" t="s">
        <v>91</v>
      </c>
      <c r="I208" t="s">
        <v>22</v>
      </c>
      <c r="J208" s="11">
        <f>(C208-VLOOKUP(H208,Riders!$A$2:$E$7778,4,FALSE))/365</f>
        <v>21.772602739726029</v>
      </c>
      <c r="K208">
        <v>1</v>
      </c>
      <c r="L208">
        <v>1</v>
      </c>
      <c r="M208">
        <v>10.182</v>
      </c>
      <c r="O208">
        <v>31.655999999999999</v>
      </c>
      <c r="P208">
        <v>33.472000000000001</v>
      </c>
      <c r="Q208">
        <v>38.213999999999999</v>
      </c>
      <c r="R208">
        <v>2.371</v>
      </c>
      <c r="S208">
        <v>2</v>
      </c>
      <c r="T208" t="s">
        <v>1214</v>
      </c>
    </row>
    <row r="209" spans="1:20">
      <c r="A209" t="s">
        <v>287</v>
      </c>
      <c r="B209">
        <v>2018</v>
      </c>
      <c r="C209" s="10">
        <v>43450</v>
      </c>
      <c r="D209" t="s">
        <v>65</v>
      </c>
      <c r="E209">
        <v>2</v>
      </c>
      <c r="F209" t="s">
        <v>539</v>
      </c>
      <c r="G209">
        <v>1</v>
      </c>
      <c r="H209" t="s">
        <v>111</v>
      </c>
      <c r="I209" t="s">
        <v>74</v>
      </c>
      <c r="J209" s="11">
        <f>(C209-VLOOKUP(H209,Riders!$A$2:$E$7778,4,FALSE))/365</f>
        <v>21.663013698630138</v>
      </c>
      <c r="K209">
        <v>4</v>
      </c>
      <c r="L209">
        <v>2</v>
      </c>
      <c r="M209">
        <v>10.231</v>
      </c>
      <c r="O209">
        <v>32.237000000000002</v>
      </c>
      <c r="P209">
        <v>32.726999999999997</v>
      </c>
      <c r="Q209">
        <v>38.771000000000001</v>
      </c>
      <c r="R209">
        <v>3.0219999999999998</v>
      </c>
      <c r="S209">
        <v>1</v>
      </c>
      <c r="T209" t="s">
        <v>1214</v>
      </c>
    </row>
    <row r="210" spans="1:20">
      <c r="A210" t="s">
        <v>287</v>
      </c>
      <c r="B210">
        <v>2018</v>
      </c>
      <c r="C210" s="10">
        <v>43450</v>
      </c>
      <c r="D210" t="s">
        <v>65</v>
      </c>
      <c r="E210">
        <v>2</v>
      </c>
      <c r="F210" t="s">
        <v>539</v>
      </c>
      <c r="G210">
        <v>2</v>
      </c>
      <c r="H210" t="s">
        <v>105</v>
      </c>
      <c r="I210" t="s">
        <v>101</v>
      </c>
      <c r="J210" s="11">
        <f>(C210-VLOOKUP(H210,Riders!$A$2:$E$7778,4,FALSE))/365</f>
        <v>26.328767123287673</v>
      </c>
      <c r="K210">
        <v>2</v>
      </c>
      <c r="L210">
        <v>2</v>
      </c>
      <c r="M210">
        <v>10.144</v>
      </c>
      <c r="O210">
        <v>37.430999999999997</v>
      </c>
      <c r="P210">
        <v>36.915999999999997</v>
      </c>
      <c r="Q210">
        <v>40.886000000000003</v>
      </c>
      <c r="R210">
        <v>1.9850000000000001</v>
      </c>
      <c r="S210">
        <v>1</v>
      </c>
      <c r="T210" t="s">
        <v>1214</v>
      </c>
    </row>
    <row r="211" spans="1:20">
      <c r="A211" t="s">
        <v>287</v>
      </c>
      <c r="B211">
        <v>2018</v>
      </c>
      <c r="C211" s="10">
        <v>43450</v>
      </c>
      <c r="D211" t="s">
        <v>65</v>
      </c>
      <c r="E211">
        <v>2</v>
      </c>
      <c r="F211" t="s">
        <v>539</v>
      </c>
      <c r="G211">
        <v>2</v>
      </c>
      <c r="H211" t="s">
        <v>21</v>
      </c>
      <c r="I211" t="s">
        <v>22</v>
      </c>
      <c r="J211" s="11">
        <f>(C211-VLOOKUP(H211,Riders!$A$2:$E$7778,4,FALSE))/365</f>
        <v>25.769863013698629</v>
      </c>
      <c r="K211">
        <v>3</v>
      </c>
      <c r="L211">
        <v>1</v>
      </c>
      <c r="M211">
        <v>9.9860000000000007</v>
      </c>
      <c r="O211">
        <v>31.026999999999902</v>
      </c>
      <c r="P211">
        <v>32.380000000000003</v>
      </c>
      <c r="Q211">
        <v>37.218000000000004</v>
      </c>
      <c r="R211">
        <v>2.419</v>
      </c>
      <c r="S211">
        <v>1</v>
      </c>
      <c r="T211" t="s">
        <v>1214</v>
      </c>
    </row>
    <row r="212" spans="1:20">
      <c r="A212" t="s">
        <v>287</v>
      </c>
      <c r="B212">
        <v>2018</v>
      </c>
      <c r="C212" s="10">
        <v>43450</v>
      </c>
      <c r="D212" t="s">
        <v>65</v>
      </c>
      <c r="E212">
        <v>3</v>
      </c>
      <c r="F212" t="s">
        <v>539</v>
      </c>
      <c r="G212">
        <v>1</v>
      </c>
      <c r="H212" t="s">
        <v>91</v>
      </c>
      <c r="I212" t="s">
        <v>22</v>
      </c>
      <c r="J212" s="11">
        <f>(C212-VLOOKUP(H212,Riders!$A$2:$E$7778,4,FALSE))/365</f>
        <v>21.772602739726029</v>
      </c>
      <c r="K212">
        <v>1</v>
      </c>
      <c r="L212">
        <v>1</v>
      </c>
      <c r="M212">
        <v>10.26</v>
      </c>
      <c r="O212">
        <v>33.472000000000001</v>
      </c>
      <c r="P212">
        <v>34.096999999999902</v>
      </c>
      <c r="Q212">
        <v>38.482999999999997</v>
      </c>
      <c r="R212">
        <v>2.1930000000000001</v>
      </c>
      <c r="S212">
        <v>1</v>
      </c>
      <c r="T212" t="s">
        <v>1214</v>
      </c>
    </row>
    <row r="213" spans="1:20">
      <c r="A213" t="s">
        <v>287</v>
      </c>
      <c r="B213">
        <v>2018</v>
      </c>
      <c r="C213" s="10">
        <v>43450</v>
      </c>
      <c r="D213" t="s">
        <v>65</v>
      </c>
      <c r="E213">
        <v>3</v>
      </c>
      <c r="F213" t="s">
        <v>539</v>
      </c>
      <c r="G213">
        <v>1</v>
      </c>
      <c r="H213" t="s">
        <v>111</v>
      </c>
      <c r="I213" t="s">
        <v>74</v>
      </c>
      <c r="J213" s="11">
        <f>(C213-VLOOKUP(H213,Riders!$A$2:$E$7778,4,FALSE))/365</f>
        <v>21.663013698630138</v>
      </c>
      <c r="K213">
        <v>4</v>
      </c>
      <c r="L213">
        <v>2</v>
      </c>
      <c r="M213">
        <v>10.353</v>
      </c>
      <c r="O213">
        <v>32.726999999999997</v>
      </c>
      <c r="P213">
        <v>31.73</v>
      </c>
      <c r="Q213">
        <v>37.244</v>
      </c>
      <c r="R213">
        <v>2.7570000000000001</v>
      </c>
      <c r="S213">
        <v>2</v>
      </c>
      <c r="T213" t="s">
        <v>1214</v>
      </c>
    </row>
    <row r="214" spans="1:20">
      <c r="A214" t="s">
        <v>287</v>
      </c>
      <c r="B214">
        <v>2018</v>
      </c>
      <c r="C214" s="10">
        <v>43450</v>
      </c>
      <c r="D214" t="s">
        <v>65</v>
      </c>
      <c r="E214">
        <v>3</v>
      </c>
      <c r="F214" t="s">
        <v>539</v>
      </c>
      <c r="G214">
        <v>2</v>
      </c>
      <c r="H214" t="s">
        <v>105</v>
      </c>
      <c r="I214" t="s">
        <v>101</v>
      </c>
      <c r="J214" s="11">
        <f>(C214-VLOOKUP(H214,Riders!$A$2:$E$7778,4,FALSE))/365</f>
        <v>26.328767123287673</v>
      </c>
      <c r="K214">
        <v>2</v>
      </c>
      <c r="L214">
        <v>1</v>
      </c>
      <c r="M214">
        <v>10.412000000000001</v>
      </c>
      <c r="O214">
        <v>36.915999999999997</v>
      </c>
      <c r="P214">
        <v>37.328000000000003</v>
      </c>
      <c r="Q214">
        <v>41.206000000000003</v>
      </c>
      <c r="R214">
        <v>1.9390000000000001</v>
      </c>
      <c r="S214">
        <v>1</v>
      </c>
      <c r="T214" t="s">
        <v>1214</v>
      </c>
    </row>
    <row r="215" spans="1:20">
      <c r="A215" t="s">
        <v>287</v>
      </c>
      <c r="B215">
        <v>2018</v>
      </c>
      <c r="C215" s="10">
        <v>43450</v>
      </c>
      <c r="D215" t="s">
        <v>65</v>
      </c>
      <c r="E215">
        <v>3</v>
      </c>
      <c r="F215" t="s">
        <v>539</v>
      </c>
      <c r="G215">
        <v>2</v>
      </c>
      <c r="H215" t="s">
        <v>21</v>
      </c>
      <c r="I215" t="s">
        <v>22</v>
      </c>
      <c r="J215" s="11">
        <f>(C215-VLOOKUP(H215,Riders!$A$2:$E$7778,4,FALSE))/365</f>
        <v>25.769863013698629</v>
      </c>
      <c r="K215">
        <v>3</v>
      </c>
      <c r="L215">
        <v>2</v>
      </c>
      <c r="M215">
        <v>10.724</v>
      </c>
      <c r="O215">
        <v>32.380000000000003</v>
      </c>
      <c r="P215">
        <v>32.075000000000003</v>
      </c>
      <c r="Q215">
        <v>36.743000000000002</v>
      </c>
      <c r="R215">
        <v>2.3340000000000001</v>
      </c>
      <c r="S215">
        <v>2</v>
      </c>
      <c r="T215" t="s">
        <v>1214</v>
      </c>
    </row>
    <row r="216" spans="1:20">
      <c r="A216" t="s">
        <v>287</v>
      </c>
      <c r="B216">
        <v>2018</v>
      </c>
      <c r="C216" s="10">
        <v>43450</v>
      </c>
      <c r="D216" t="s">
        <v>65</v>
      </c>
      <c r="E216">
        <v>1</v>
      </c>
      <c r="F216" t="s">
        <v>63</v>
      </c>
      <c r="G216" t="s">
        <v>540</v>
      </c>
      <c r="H216" t="s">
        <v>91</v>
      </c>
      <c r="I216" t="s">
        <v>22</v>
      </c>
      <c r="J216" s="11">
        <f>(C216-VLOOKUP(H216,Riders!$A$2:$E$7778,4,FALSE))/365</f>
        <v>21.772602739726029</v>
      </c>
      <c r="K216">
        <v>1</v>
      </c>
      <c r="L216">
        <v>1</v>
      </c>
      <c r="M216">
        <v>10.108000000000001</v>
      </c>
      <c r="O216">
        <v>34.096999999999902</v>
      </c>
      <c r="P216">
        <v>35.110999999999997</v>
      </c>
      <c r="Q216">
        <v>39.277000000000001</v>
      </c>
      <c r="R216">
        <v>2.0830000000000002</v>
      </c>
      <c r="S216">
        <v>2</v>
      </c>
      <c r="T216" t="s">
        <v>1214</v>
      </c>
    </row>
    <row r="217" spans="1:20">
      <c r="A217" t="s">
        <v>287</v>
      </c>
      <c r="B217">
        <v>2018</v>
      </c>
      <c r="C217" s="10">
        <v>43450</v>
      </c>
      <c r="D217" t="s">
        <v>65</v>
      </c>
      <c r="E217">
        <v>1</v>
      </c>
      <c r="F217" t="s">
        <v>63</v>
      </c>
      <c r="G217" t="s">
        <v>540</v>
      </c>
      <c r="H217" t="s">
        <v>105</v>
      </c>
      <c r="I217" t="s">
        <v>101</v>
      </c>
      <c r="J217" s="11">
        <f>(C217-VLOOKUP(H217,Riders!$A$2:$E$7778,4,FALSE))/365</f>
        <v>26.328767123287673</v>
      </c>
      <c r="K217">
        <v>2</v>
      </c>
      <c r="L217">
        <v>2</v>
      </c>
      <c r="M217">
        <v>10.199999999999999</v>
      </c>
      <c r="O217">
        <v>37.328000000000003</v>
      </c>
      <c r="P217">
        <v>36.830999999999896</v>
      </c>
      <c r="Q217">
        <v>40.500999999999998</v>
      </c>
      <c r="R217">
        <v>1.835</v>
      </c>
      <c r="S217">
        <v>1</v>
      </c>
      <c r="T217" t="s">
        <v>1214</v>
      </c>
    </row>
    <row r="218" spans="1:20">
      <c r="A218" t="s">
        <v>287</v>
      </c>
      <c r="B218">
        <v>2018</v>
      </c>
      <c r="C218" s="10">
        <v>43450</v>
      </c>
      <c r="D218" t="s">
        <v>65</v>
      </c>
      <c r="E218">
        <v>1</v>
      </c>
      <c r="F218" t="s">
        <v>63</v>
      </c>
      <c r="G218" t="s">
        <v>541</v>
      </c>
      <c r="H218" t="s">
        <v>21</v>
      </c>
      <c r="I218" t="s">
        <v>22</v>
      </c>
      <c r="J218" s="11">
        <f>(C218-VLOOKUP(H218,Riders!$A$2:$E$7778,4,FALSE))/365</f>
        <v>25.769863013698629</v>
      </c>
      <c r="K218">
        <v>3</v>
      </c>
      <c r="L218">
        <v>2</v>
      </c>
      <c r="M218">
        <v>10.472</v>
      </c>
      <c r="O218">
        <v>32.075000000000003</v>
      </c>
      <c r="P218">
        <v>32.555999999999997</v>
      </c>
      <c r="Q218">
        <v>36.863999999999997</v>
      </c>
      <c r="R218">
        <v>2.1539999999999999</v>
      </c>
      <c r="S218">
        <v>1</v>
      </c>
      <c r="T218" t="s">
        <v>1214</v>
      </c>
    </row>
    <row r="219" spans="1:20">
      <c r="A219" t="s">
        <v>287</v>
      </c>
      <c r="B219">
        <v>2018</v>
      </c>
      <c r="C219" s="10">
        <v>43450</v>
      </c>
      <c r="D219" t="s">
        <v>65</v>
      </c>
      <c r="E219">
        <v>1</v>
      </c>
      <c r="F219" t="s">
        <v>63</v>
      </c>
      <c r="G219" t="s">
        <v>541</v>
      </c>
      <c r="H219" t="s">
        <v>111</v>
      </c>
      <c r="I219" t="s">
        <v>74</v>
      </c>
      <c r="J219" s="11">
        <f>(C219-VLOOKUP(H219,Riders!$A$2:$E$7778,4,FALSE))/365</f>
        <v>21.663013698630138</v>
      </c>
      <c r="K219">
        <v>4</v>
      </c>
      <c r="L219">
        <v>1</v>
      </c>
      <c r="M219">
        <v>10.451000000000001</v>
      </c>
      <c r="O219">
        <v>31.73</v>
      </c>
      <c r="P219">
        <v>33.35</v>
      </c>
      <c r="Q219">
        <v>38.286000000000001</v>
      </c>
      <c r="R219">
        <v>2.468</v>
      </c>
      <c r="S219">
        <v>1</v>
      </c>
      <c r="T219" t="s">
        <v>1214</v>
      </c>
    </row>
    <row r="220" spans="1:20">
      <c r="A220" t="s">
        <v>287</v>
      </c>
      <c r="B220">
        <v>2018</v>
      </c>
      <c r="C220" s="10">
        <v>43450</v>
      </c>
      <c r="D220" t="s">
        <v>65</v>
      </c>
      <c r="E220">
        <v>2</v>
      </c>
      <c r="F220" t="s">
        <v>63</v>
      </c>
      <c r="G220" t="s">
        <v>540</v>
      </c>
      <c r="H220" t="s">
        <v>91</v>
      </c>
      <c r="I220" t="s">
        <v>22</v>
      </c>
      <c r="J220" s="11">
        <f>(C220-VLOOKUP(H220,Riders!$A$2:$E$7778,4,FALSE))/365</f>
        <v>21.772602739726029</v>
      </c>
      <c r="K220">
        <v>1</v>
      </c>
      <c r="L220">
        <v>1</v>
      </c>
      <c r="M220">
        <v>10.282</v>
      </c>
      <c r="O220">
        <v>35.110999999999997</v>
      </c>
      <c r="P220">
        <v>35.650999999999897</v>
      </c>
      <c r="Q220">
        <v>39.558999999999997</v>
      </c>
      <c r="R220">
        <v>1.954</v>
      </c>
      <c r="S220">
        <v>2</v>
      </c>
      <c r="T220" t="s">
        <v>1214</v>
      </c>
    </row>
    <row r="221" spans="1:20">
      <c r="A221" t="s">
        <v>287</v>
      </c>
      <c r="B221">
        <v>2018</v>
      </c>
      <c r="C221" s="10">
        <v>43450</v>
      </c>
      <c r="D221" t="s">
        <v>65</v>
      </c>
      <c r="E221">
        <v>2</v>
      </c>
      <c r="F221" t="s">
        <v>63</v>
      </c>
      <c r="G221" t="s">
        <v>540</v>
      </c>
      <c r="H221" t="s">
        <v>105</v>
      </c>
      <c r="I221" t="s">
        <v>101</v>
      </c>
      <c r="J221" s="11">
        <f>(C221-VLOOKUP(H221,Riders!$A$2:$E$7778,4,FALSE))/365</f>
        <v>26.328767123287673</v>
      </c>
      <c r="K221">
        <v>2</v>
      </c>
      <c r="L221">
        <v>2</v>
      </c>
      <c r="M221">
        <v>10.693</v>
      </c>
      <c r="O221">
        <v>36.830999999999896</v>
      </c>
      <c r="P221">
        <v>36.29</v>
      </c>
      <c r="Q221">
        <v>39.82</v>
      </c>
      <c r="R221">
        <v>1.7649999999999999</v>
      </c>
      <c r="S221">
        <v>1</v>
      </c>
      <c r="T221" t="s">
        <v>1214</v>
      </c>
    </row>
    <row r="222" spans="1:20">
      <c r="A222" t="s">
        <v>287</v>
      </c>
      <c r="B222">
        <v>2018</v>
      </c>
      <c r="C222" s="10">
        <v>43450</v>
      </c>
      <c r="D222" t="s">
        <v>65</v>
      </c>
      <c r="E222">
        <v>2</v>
      </c>
      <c r="F222" t="s">
        <v>63</v>
      </c>
      <c r="G222" t="s">
        <v>541</v>
      </c>
      <c r="H222" t="s">
        <v>21</v>
      </c>
      <c r="I222" t="s">
        <v>22</v>
      </c>
      <c r="J222" s="11">
        <f>(C222-VLOOKUP(H222,Riders!$A$2:$E$7778,4,FALSE))/365</f>
        <v>25.769863013698629</v>
      </c>
      <c r="K222">
        <v>3</v>
      </c>
      <c r="L222">
        <v>1</v>
      </c>
      <c r="M222">
        <v>10.595000000000001</v>
      </c>
      <c r="O222">
        <v>32.555999999999997</v>
      </c>
      <c r="P222">
        <v>33.408000000000001</v>
      </c>
      <c r="Q222">
        <v>37.561999999999998</v>
      </c>
      <c r="R222">
        <v>2.077</v>
      </c>
      <c r="S222">
        <v>2</v>
      </c>
      <c r="T222" t="s">
        <v>1214</v>
      </c>
    </row>
    <row r="223" spans="1:20">
      <c r="A223" t="s">
        <v>287</v>
      </c>
      <c r="B223">
        <v>2018</v>
      </c>
      <c r="C223" s="10">
        <v>43450</v>
      </c>
      <c r="D223" t="s">
        <v>65</v>
      </c>
      <c r="E223">
        <v>2</v>
      </c>
      <c r="F223" t="s">
        <v>63</v>
      </c>
      <c r="G223" t="s">
        <v>541</v>
      </c>
      <c r="H223" t="s">
        <v>111</v>
      </c>
      <c r="I223" t="s">
        <v>74</v>
      </c>
      <c r="J223" s="11">
        <f>(C223-VLOOKUP(H223,Riders!$A$2:$E$7778,4,FALSE))/365</f>
        <v>21.663013698630138</v>
      </c>
      <c r="K223">
        <v>4</v>
      </c>
      <c r="L223">
        <v>2</v>
      </c>
      <c r="M223">
        <v>10.715999999999999</v>
      </c>
      <c r="O223">
        <v>33.35</v>
      </c>
      <c r="P223">
        <v>32.667999999999999</v>
      </c>
      <c r="Q223">
        <v>37.369999999999997</v>
      </c>
      <c r="R223">
        <v>2.351</v>
      </c>
      <c r="S223">
        <v>1</v>
      </c>
      <c r="T223" t="s">
        <v>1214</v>
      </c>
    </row>
    <row r="224" spans="1:20">
      <c r="A224" t="s">
        <v>287</v>
      </c>
      <c r="B224">
        <v>2018</v>
      </c>
      <c r="C224" s="10">
        <v>43450</v>
      </c>
      <c r="D224" t="s">
        <v>65</v>
      </c>
      <c r="E224">
        <v>3</v>
      </c>
      <c r="F224" t="s">
        <v>63</v>
      </c>
      <c r="G224" t="s">
        <v>541</v>
      </c>
      <c r="H224" t="s">
        <v>21</v>
      </c>
      <c r="I224" t="s">
        <v>22</v>
      </c>
      <c r="J224" s="11">
        <f>(C224-VLOOKUP(H224,Riders!$A$2:$E$7778,4,FALSE))/365</f>
        <v>25.769863013698629</v>
      </c>
      <c r="K224">
        <v>3</v>
      </c>
      <c r="L224">
        <v>1</v>
      </c>
      <c r="M224">
        <v>10.294</v>
      </c>
      <c r="O224">
        <v>33.408000000000001</v>
      </c>
      <c r="P224">
        <v>34.088999999999999</v>
      </c>
      <c r="Q224">
        <v>38.113</v>
      </c>
      <c r="R224">
        <v>2.012</v>
      </c>
      <c r="S224">
        <v>1</v>
      </c>
      <c r="T224" t="s">
        <v>1214</v>
      </c>
    </row>
    <row r="225" spans="1:20">
      <c r="A225" t="s">
        <v>287</v>
      </c>
      <c r="B225">
        <v>2018</v>
      </c>
      <c r="C225" s="10">
        <v>43450</v>
      </c>
      <c r="D225" t="s">
        <v>65</v>
      </c>
      <c r="E225">
        <v>3</v>
      </c>
      <c r="F225" t="s">
        <v>63</v>
      </c>
      <c r="G225" t="s">
        <v>541</v>
      </c>
      <c r="H225" t="s">
        <v>111</v>
      </c>
      <c r="I225" t="s">
        <v>74</v>
      </c>
      <c r="J225" s="11">
        <f>(C225-VLOOKUP(H225,Riders!$A$2:$E$7778,4,FALSE))/365</f>
        <v>21.663013698630138</v>
      </c>
      <c r="K225">
        <v>4</v>
      </c>
      <c r="L225">
        <v>2</v>
      </c>
      <c r="M225">
        <v>11.473000000000001</v>
      </c>
      <c r="O225">
        <v>32.667999999999999</v>
      </c>
      <c r="P225">
        <v>32.155000000000001</v>
      </c>
      <c r="Q225">
        <v>36.664999999999999</v>
      </c>
      <c r="R225">
        <v>2.2549999999999999</v>
      </c>
      <c r="S225">
        <v>2</v>
      </c>
      <c r="T225" t="s">
        <v>1214</v>
      </c>
    </row>
    <row r="226" spans="1:20">
      <c r="A226" t="s">
        <v>224</v>
      </c>
      <c r="B226">
        <v>2019</v>
      </c>
      <c r="C226" s="10">
        <v>43485</v>
      </c>
      <c r="D226" t="s">
        <v>65</v>
      </c>
      <c r="E226">
        <v>1</v>
      </c>
      <c r="F226" t="s">
        <v>534</v>
      </c>
      <c r="G226">
        <v>1</v>
      </c>
      <c r="H226" t="s">
        <v>2051</v>
      </c>
      <c r="I226" t="s">
        <v>26</v>
      </c>
      <c r="J226" s="11">
        <f>(C226-VLOOKUP(H226,Riders!$A$2:$E$7778,4,FALSE))/365</f>
        <v>33.991780821917807</v>
      </c>
      <c r="K226">
        <v>9</v>
      </c>
      <c r="L226">
        <v>1</v>
      </c>
      <c r="M226">
        <v>10.625999999999999</v>
      </c>
      <c r="O226">
        <v>17.965</v>
      </c>
      <c r="P226">
        <v>20.073999999999899</v>
      </c>
      <c r="Q226">
        <v>29.571999999999999</v>
      </c>
      <c r="R226">
        <v>4.7489999999999997</v>
      </c>
      <c r="S226">
        <v>1</v>
      </c>
      <c r="T226" t="s">
        <v>1214</v>
      </c>
    </row>
    <row r="227" spans="1:20">
      <c r="A227" t="s">
        <v>224</v>
      </c>
      <c r="B227">
        <v>2019</v>
      </c>
      <c r="C227" s="10">
        <v>43485</v>
      </c>
      <c r="D227" t="s">
        <v>65</v>
      </c>
      <c r="E227">
        <v>1</v>
      </c>
      <c r="F227" t="s">
        <v>534</v>
      </c>
      <c r="G227">
        <v>1</v>
      </c>
      <c r="H227" t="s">
        <v>185</v>
      </c>
      <c r="I227" t="s">
        <v>94</v>
      </c>
      <c r="J227" s="11">
        <f>(C227-VLOOKUP(H227,Riders!$A$2:$E$7778,4,FALSE))/365</f>
        <v>24.065753424657533</v>
      </c>
      <c r="K227">
        <v>26</v>
      </c>
      <c r="L227">
        <v>2</v>
      </c>
      <c r="M227">
        <v>10.702</v>
      </c>
      <c r="O227">
        <v>9</v>
      </c>
      <c r="P227">
        <v>7.1120000000000001</v>
      </c>
      <c r="Q227">
        <v>20.898</v>
      </c>
      <c r="R227">
        <v>6.8929999999999998</v>
      </c>
      <c r="S227">
        <v>2</v>
      </c>
      <c r="T227" t="s">
        <v>1214</v>
      </c>
    </row>
    <row r="228" spans="1:20">
      <c r="A228" t="s">
        <v>224</v>
      </c>
      <c r="B228">
        <v>2019</v>
      </c>
      <c r="C228" s="10">
        <v>43485</v>
      </c>
      <c r="D228" t="s">
        <v>65</v>
      </c>
      <c r="E228">
        <v>1</v>
      </c>
      <c r="F228" t="s">
        <v>534</v>
      </c>
      <c r="G228">
        <v>2</v>
      </c>
      <c r="H228" t="s">
        <v>170</v>
      </c>
      <c r="I228" t="s">
        <v>81</v>
      </c>
      <c r="J228" s="11">
        <f>(C228-VLOOKUP(H228,Riders!$A$2:$E$7778,4,FALSE))/365</f>
        <v>28.56986301369863</v>
      </c>
      <c r="K228">
        <v>10</v>
      </c>
      <c r="L228">
        <v>1</v>
      </c>
      <c r="M228">
        <v>10.659000000000001</v>
      </c>
      <c r="O228">
        <v>6.8780000000000001</v>
      </c>
      <c r="P228">
        <v>12.665999999999899</v>
      </c>
      <c r="Q228">
        <v>24.783999999999999</v>
      </c>
      <c r="R228">
        <v>6.0590000000000002</v>
      </c>
      <c r="S228">
        <v>2</v>
      </c>
      <c r="T228" t="s">
        <v>1214</v>
      </c>
    </row>
    <row r="229" spans="1:20">
      <c r="A229" t="s">
        <v>224</v>
      </c>
      <c r="B229">
        <v>2019</v>
      </c>
      <c r="C229" s="10">
        <v>43485</v>
      </c>
      <c r="D229" t="s">
        <v>65</v>
      </c>
      <c r="E229">
        <v>1</v>
      </c>
      <c r="F229" t="s">
        <v>534</v>
      </c>
      <c r="G229">
        <v>2</v>
      </c>
      <c r="H229" t="s">
        <v>998</v>
      </c>
      <c r="I229" t="s">
        <v>197</v>
      </c>
      <c r="J229" s="11">
        <f>(C229-VLOOKUP(H229,Riders!$A$2:$E$7778,4,FALSE))/365</f>
        <v>21.747945205479454</v>
      </c>
      <c r="K229">
        <v>25</v>
      </c>
      <c r="L229">
        <v>2</v>
      </c>
      <c r="M229">
        <v>10.815</v>
      </c>
      <c r="O229">
        <v>9</v>
      </c>
      <c r="P229">
        <v>5.2549999999999901</v>
      </c>
      <c r="Q229">
        <v>18.908999999999999</v>
      </c>
      <c r="R229">
        <v>6.827</v>
      </c>
      <c r="S229">
        <v>1</v>
      </c>
      <c r="T229" t="s">
        <v>1214</v>
      </c>
    </row>
    <row r="230" spans="1:20">
      <c r="A230" t="s">
        <v>224</v>
      </c>
      <c r="B230">
        <v>2019</v>
      </c>
      <c r="C230" s="10">
        <v>43485</v>
      </c>
      <c r="D230" t="s">
        <v>65</v>
      </c>
      <c r="E230">
        <v>1</v>
      </c>
      <c r="F230" t="s">
        <v>534</v>
      </c>
      <c r="G230">
        <v>3</v>
      </c>
      <c r="H230" t="s">
        <v>200</v>
      </c>
      <c r="I230" t="s">
        <v>38</v>
      </c>
      <c r="J230" s="11">
        <f>(C230-VLOOKUP(H230,Riders!$A$2:$E$7778,4,FALSE))/365</f>
        <v>24.224657534246575</v>
      </c>
      <c r="K230">
        <v>7</v>
      </c>
      <c r="L230">
        <v>1</v>
      </c>
      <c r="M230">
        <v>10.23</v>
      </c>
      <c r="O230">
        <v>14.83</v>
      </c>
      <c r="P230">
        <v>18.068999999999999</v>
      </c>
      <c r="Q230">
        <v>29.077000000000002</v>
      </c>
      <c r="R230">
        <v>5.5039999999999996</v>
      </c>
      <c r="S230">
        <v>1</v>
      </c>
      <c r="T230" t="s">
        <v>1214</v>
      </c>
    </row>
    <row r="231" spans="1:20">
      <c r="A231" t="s">
        <v>224</v>
      </c>
      <c r="B231">
        <v>2019</v>
      </c>
      <c r="C231" s="10">
        <v>43485</v>
      </c>
      <c r="D231" t="s">
        <v>65</v>
      </c>
      <c r="E231">
        <v>1</v>
      </c>
      <c r="F231" t="s">
        <v>534</v>
      </c>
      <c r="G231">
        <v>3</v>
      </c>
      <c r="H231" t="s">
        <v>133</v>
      </c>
      <c r="I231" t="s">
        <v>215</v>
      </c>
      <c r="J231" s="11">
        <f>(C231-VLOOKUP(H231,Riders!$A$2:$E$7778,4,FALSE))/365</f>
        <v>19.263013698630136</v>
      </c>
      <c r="K231">
        <v>24</v>
      </c>
      <c r="L231">
        <v>2</v>
      </c>
      <c r="M231">
        <v>10.445</v>
      </c>
      <c r="O231">
        <v>9</v>
      </c>
      <c r="P231">
        <v>6.7649999999999997</v>
      </c>
      <c r="Q231">
        <v>20.657</v>
      </c>
      <c r="R231">
        <v>6.9459999999999997</v>
      </c>
      <c r="S231">
        <v>2</v>
      </c>
      <c r="T231" t="s">
        <v>1214</v>
      </c>
    </row>
    <row r="232" spans="1:20">
      <c r="A232" t="s">
        <v>224</v>
      </c>
      <c r="B232">
        <v>2019</v>
      </c>
      <c r="C232" s="10">
        <v>43485</v>
      </c>
      <c r="D232" t="s">
        <v>65</v>
      </c>
      <c r="E232">
        <v>1</v>
      </c>
      <c r="F232" t="s">
        <v>534</v>
      </c>
      <c r="G232">
        <v>4</v>
      </c>
      <c r="H232" t="s">
        <v>256</v>
      </c>
      <c r="I232" t="s">
        <v>30</v>
      </c>
      <c r="J232" s="11">
        <f>(C232-VLOOKUP(H232,Riders!$A$2:$E$7778,4,FALSE))/365</f>
        <v>29.065753424657533</v>
      </c>
      <c r="K232">
        <v>8</v>
      </c>
      <c r="L232">
        <v>1</v>
      </c>
      <c r="M232">
        <v>10.500999999999999</v>
      </c>
      <c r="O232">
        <v>16.399000000000001</v>
      </c>
      <c r="P232">
        <v>18.491</v>
      </c>
      <c r="Q232">
        <v>27.332999999999998</v>
      </c>
      <c r="R232">
        <v>4.4210000000000003</v>
      </c>
      <c r="S232">
        <v>1</v>
      </c>
      <c r="T232" t="s">
        <v>1214</v>
      </c>
    </row>
    <row r="233" spans="1:20">
      <c r="A233" t="s">
        <v>224</v>
      </c>
      <c r="B233">
        <v>2019</v>
      </c>
      <c r="C233" s="10">
        <v>43485</v>
      </c>
      <c r="D233" t="s">
        <v>65</v>
      </c>
      <c r="E233">
        <v>1</v>
      </c>
      <c r="F233" t="s">
        <v>534</v>
      </c>
      <c r="G233">
        <v>4</v>
      </c>
      <c r="H233" t="s">
        <v>208</v>
      </c>
      <c r="I233" t="s">
        <v>197</v>
      </c>
      <c r="J233" s="11">
        <f>(C233-VLOOKUP(H233,Riders!$A$2:$E$7778,4,FALSE))/365</f>
        <v>23.934246575342467</v>
      </c>
      <c r="K233">
        <v>23</v>
      </c>
      <c r="L233">
        <v>2</v>
      </c>
      <c r="M233">
        <v>10.548</v>
      </c>
      <c r="O233">
        <v>9</v>
      </c>
      <c r="P233">
        <v>6.6429999999999998</v>
      </c>
      <c r="Q233">
        <v>20.079000000000001</v>
      </c>
      <c r="R233">
        <v>6.718</v>
      </c>
      <c r="S233">
        <v>2</v>
      </c>
      <c r="T233" t="s">
        <v>1214</v>
      </c>
    </row>
    <row r="234" spans="1:20">
      <c r="A234" t="s">
        <v>224</v>
      </c>
      <c r="B234">
        <v>2019</v>
      </c>
      <c r="C234" s="10">
        <v>43485</v>
      </c>
      <c r="D234" t="s">
        <v>65</v>
      </c>
      <c r="E234">
        <v>1</v>
      </c>
      <c r="F234" t="s">
        <v>534</v>
      </c>
      <c r="G234">
        <v>5</v>
      </c>
      <c r="H234" t="s">
        <v>212</v>
      </c>
      <c r="I234" t="s">
        <v>41</v>
      </c>
      <c r="J234" s="11">
        <f>(C234-VLOOKUP(H234,Riders!$A$2:$E$7778,4,FALSE))/365</f>
        <v>27.668493150684931</v>
      </c>
      <c r="K234">
        <v>11</v>
      </c>
      <c r="L234">
        <v>1</v>
      </c>
      <c r="M234">
        <v>10.464</v>
      </c>
      <c r="O234">
        <v>13.4679999999999</v>
      </c>
      <c r="P234">
        <v>15.754</v>
      </c>
      <c r="Q234">
        <v>24.14</v>
      </c>
      <c r="R234">
        <v>4.1929999999999996</v>
      </c>
      <c r="S234">
        <v>1</v>
      </c>
      <c r="T234" t="s">
        <v>1214</v>
      </c>
    </row>
    <row r="235" spans="1:20">
      <c r="A235" t="s">
        <v>224</v>
      </c>
      <c r="B235">
        <v>2019</v>
      </c>
      <c r="C235" s="10">
        <v>43485</v>
      </c>
      <c r="D235" t="s">
        <v>65</v>
      </c>
      <c r="E235">
        <v>1</v>
      </c>
      <c r="F235" t="s">
        <v>534</v>
      </c>
      <c r="G235">
        <v>5</v>
      </c>
      <c r="H235" t="s">
        <v>207</v>
      </c>
      <c r="I235" t="s">
        <v>57</v>
      </c>
      <c r="J235" s="11">
        <f>(C235-VLOOKUP(H235,Riders!$A$2:$E$7778,4,FALSE))/365</f>
        <v>25.328767123287673</v>
      </c>
      <c r="K235">
        <v>22</v>
      </c>
      <c r="L235">
        <v>2</v>
      </c>
      <c r="M235">
        <v>10.513</v>
      </c>
      <c r="O235">
        <v>9</v>
      </c>
      <c r="P235">
        <v>5.7510000000000003</v>
      </c>
      <c r="Q235">
        <v>18.759</v>
      </c>
      <c r="R235">
        <v>6.5039999999999996</v>
      </c>
      <c r="S235">
        <v>2</v>
      </c>
      <c r="T235" t="s">
        <v>1214</v>
      </c>
    </row>
    <row r="236" spans="1:20">
      <c r="A236" t="s">
        <v>224</v>
      </c>
      <c r="B236">
        <v>2019</v>
      </c>
      <c r="C236" s="10">
        <v>43485</v>
      </c>
      <c r="D236" t="s">
        <v>65</v>
      </c>
      <c r="E236">
        <v>1</v>
      </c>
      <c r="F236" t="s">
        <v>534</v>
      </c>
      <c r="G236">
        <v>6</v>
      </c>
      <c r="H236" t="s">
        <v>182</v>
      </c>
      <c r="I236" t="s">
        <v>32</v>
      </c>
      <c r="J236" s="11">
        <f>(C236-VLOOKUP(H236,Riders!$A$2:$E$7778,4,FALSE))/365</f>
        <v>27.567123287671233</v>
      </c>
      <c r="K236">
        <v>12</v>
      </c>
      <c r="L236">
        <v>1</v>
      </c>
      <c r="M236">
        <v>10.462999999999999</v>
      </c>
      <c r="O236">
        <v>9.7550000000000008</v>
      </c>
      <c r="P236">
        <v>13.1509999999999</v>
      </c>
      <c r="Q236">
        <v>22.588999999999999</v>
      </c>
      <c r="R236">
        <v>4.7190000000000003</v>
      </c>
      <c r="S236">
        <v>1</v>
      </c>
      <c r="T236" t="s">
        <v>1214</v>
      </c>
    </row>
    <row r="237" spans="1:20">
      <c r="A237" t="s">
        <v>224</v>
      </c>
      <c r="B237">
        <v>2019</v>
      </c>
      <c r="C237" s="10">
        <v>43485</v>
      </c>
      <c r="D237" t="s">
        <v>65</v>
      </c>
      <c r="E237">
        <v>1</v>
      </c>
      <c r="F237" t="s">
        <v>534</v>
      </c>
      <c r="G237">
        <v>6</v>
      </c>
      <c r="H237" t="s">
        <v>247</v>
      </c>
      <c r="I237" t="s">
        <v>1061</v>
      </c>
      <c r="J237" s="11">
        <f>(C237-VLOOKUP(H237,Riders!$A$2:$E$7778,4,FALSE))/365</f>
        <v>23.517808219178082</v>
      </c>
      <c r="K237">
        <v>21</v>
      </c>
      <c r="L237">
        <v>2</v>
      </c>
      <c r="M237">
        <v>10.665999999999899</v>
      </c>
      <c r="O237">
        <v>9</v>
      </c>
      <c r="P237">
        <v>5.0209999999999999</v>
      </c>
      <c r="Q237">
        <v>18.033000000000001</v>
      </c>
      <c r="R237">
        <v>6.5060000000000002</v>
      </c>
      <c r="S237">
        <v>2</v>
      </c>
      <c r="T237" t="s">
        <v>1214</v>
      </c>
    </row>
    <row r="238" spans="1:20">
      <c r="A238" t="s">
        <v>224</v>
      </c>
      <c r="B238">
        <v>2019</v>
      </c>
      <c r="C238" s="10">
        <v>43485</v>
      </c>
      <c r="D238" t="s">
        <v>65</v>
      </c>
      <c r="E238">
        <v>1</v>
      </c>
      <c r="F238" t="s">
        <v>534</v>
      </c>
      <c r="G238">
        <v>7</v>
      </c>
      <c r="H238" t="s">
        <v>173</v>
      </c>
      <c r="I238" t="s">
        <v>36</v>
      </c>
      <c r="J238" s="11">
        <f>(C238-VLOOKUP(H238,Riders!$A$2:$E$7778,4,FALSE))/365</f>
        <v>28.698630136986303</v>
      </c>
      <c r="K238">
        <v>13</v>
      </c>
      <c r="L238">
        <v>1</v>
      </c>
      <c r="M238">
        <v>10.420999999999999</v>
      </c>
      <c r="O238">
        <v>10.712</v>
      </c>
      <c r="P238">
        <v>13.7</v>
      </c>
      <c r="Q238">
        <v>22.698</v>
      </c>
      <c r="R238">
        <v>4.4989999999999997</v>
      </c>
      <c r="S238">
        <v>1</v>
      </c>
      <c r="T238" t="s">
        <v>1214</v>
      </c>
    </row>
    <row r="239" spans="1:20">
      <c r="A239" t="s">
        <v>224</v>
      </c>
      <c r="B239">
        <v>2019</v>
      </c>
      <c r="C239" s="10">
        <v>43485</v>
      </c>
      <c r="D239" t="s">
        <v>65</v>
      </c>
      <c r="E239">
        <v>1</v>
      </c>
      <c r="F239" t="s">
        <v>534</v>
      </c>
      <c r="G239">
        <v>7</v>
      </c>
      <c r="H239" t="s">
        <v>922</v>
      </c>
      <c r="I239" t="s">
        <v>57</v>
      </c>
      <c r="J239" s="11">
        <f>(C239-VLOOKUP(H239,Riders!$A$2:$E$7778,4,FALSE))/365</f>
        <v>20.542465753424658</v>
      </c>
      <c r="K239">
        <v>20</v>
      </c>
      <c r="L239">
        <v>2</v>
      </c>
      <c r="M239">
        <v>10.786</v>
      </c>
      <c r="O239">
        <v>9</v>
      </c>
      <c r="P239">
        <v>5.14299999999999</v>
      </c>
      <c r="Q239">
        <v>18.094999999999999</v>
      </c>
      <c r="R239">
        <v>6.476</v>
      </c>
      <c r="S239">
        <v>2</v>
      </c>
      <c r="T239" t="s">
        <v>1214</v>
      </c>
    </row>
    <row r="240" spans="1:20">
      <c r="A240" t="s">
        <v>224</v>
      </c>
      <c r="B240">
        <v>2019</v>
      </c>
      <c r="C240" s="10">
        <v>43485</v>
      </c>
      <c r="D240" t="s">
        <v>65</v>
      </c>
      <c r="E240">
        <v>1</v>
      </c>
      <c r="F240" t="s">
        <v>534</v>
      </c>
      <c r="G240">
        <v>8</v>
      </c>
      <c r="H240" t="s">
        <v>192</v>
      </c>
      <c r="I240" t="s">
        <v>30</v>
      </c>
      <c r="J240" s="11">
        <f>(C240-VLOOKUP(H240,Riders!$A$2:$E$7778,4,FALSE))/365</f>
        <v>33.008219178082193</v>
      </c>
      <c r="K240">
        <v>14</v>
      </c>
      <c r="L240">
        <v>1</v>
      </c>
      <c r="M240">
        <v>10.555999999999999</v>
      </c>
      <c r="O240">
        <v>9</v>
      </c>
      <c r="P240">
        <v>15.054</v>
      </c>
      <c r="Q240">
        <v>29.396000000000001</v>
      </c>
      <c r="R240">
        <v>7.1710000000000003</v>
      </c>
      <c r="S240">
        <v>1</v>
      </c>
      <c r="T240" t="s">
        <v>1214</v>
      </c>
    </row>
    <row r="241" spans="1:20">
      <c r="A241" t="s">
        <v>224</v>
      </c>
      <c r="B241">
        <v>2019</v>
      </c>
      <c r="C241" s="10">
        <v>43485</v>
      </c>
      <c r="D241" t="s">
        <v>65</v>
      </c>
      <c r="E241">
        <v>1</v>
      </c>
      <c r="F241" t="s">
        <v>534</v>
      </c>
      <c r="G241">
        <v>8</v>
      </c>
      <c r="H241" t="s">
        <v>286</v>
      </c>
      <c r="I241" t="s">
        <v>226</v>
      </c>
      <c r="J241" s="11">
        <f>(C241-VLOOKUP(H241,Riders!$A$2:$E$7778,4,FALSE))/365</f>
        <v>35.465753424657535</v>
      </c>
      <c r="K241">
        <v>19</v>
      </c>
      <c r="L241">
        <v>2</v>
      </c>
      <c r="M241">
        <v>10.607999999999899</v>
      </c>
      <c r="O241">
        <v>9</v>
      </c>
      <c r="P241">
        <v>6.2619999999999898</v>
      </c>
      <c r="Q241">
        <v>20.603999999999999</v>
      </c>
      <c r="R241">
        <v>7.1710000000000003</v>
      </c>
      <c r="S241">
        <v>1</v>
      </c>
      <c r="T241" t="s">
        <v>1214</v>
      </c>
    </row>
    <row r="242" spans="1:20">
      <c r="A242" t="s">
        <v>224</v>
      </c>
      <c r="B242">
        <v>2019</v>
      </c>
      <c r="C242" s="10">
        <v>43485</v>
      </c>
      <c r="D242" t="s">
        <v>65</v>
      </c>
      <c r="E242">
        <v>1</v>
      </c>
      <c r="F242" t="s">
        <v>534</v>
      </c>
      <c r="G242">
        <v>9</v>
      </c>
      <c r="H242" t="s">
        <v>773</v>
      </c>
      <c r="I242" t="s">
        <v>45</v>
      </c>
      <c r="J242" s="11">
        <f>(C242-VLOOKUP(H242,Riders!$A$2:$E$7778,4,FALSE))/365</f>
        <v>31.695890410958903</v>
      </c>
      <c r="K242">
        <v>16</v>
      </c>
      <c r="L242">
        <v>1</v>
      </c>
      <c r="M242">
        <v>10.609</v>
      </c>
      <c r="O242">
        <v>9</v>
      </c>
      <c r="P242">
        <v>13.6029999999999</v>
      </c>
      <c r="Q242">
        <v>28.088999999999999</v>
      </c>
      <c r="R242">
        <v>7.2430000000000003</v>
      </c>
      <c r="S242">
        <v>1</v>
      </c>
      <c r="T242" t="s">
        <v>1214</v>
      </c>
    </row>
    <row r="243" spans="1:20">
      <c r="A243" t="s">
        <v>224</v>
      </c>
      <c r="B243">
        <v>2019</v>
      </c>
      <c r="C243" s="10">
        <v>43485</v>
      </c>
      <c r="D243" t="s">
        <v>65</v>
      </c>
      <c r="E243">
        <v>1</v>
      </c>
      <c r="F243" t="s">
        <v>534</v>
      </c>
      <c r="G243">
        <v>9</v>
      </c>
      <c r="H243" t="s">
        <v>40</v>
      </c>
      <c r="I243" t="s">
        <v>41</v>
      </c>
      <c r="J243" s="11">
        <f>(C243-VLOOKUP(H243,Riders!$A$2:$E$7778,4,FALSE))/365</f>
        <v>25.964383561643835</v>
      </c>
      <c r="K243">
        <v>17</v>
      </c>
      <c r="L243">
        <v>2</v>
      </c>
      <c r="M243">
        <v>10.667</v>
      </c>
      <c r="O243">
        <v>5.2590000000000003</v>
      </c>
      <c r="P243">
        <v>4.3520000000000003</v>
      </c>
      <c r="Q243">
        <v>16.902000000000001</v>
      </c>
      <c r="R243">
        <v>6.2750000000000004</v>
      </c>
      <c r="S243">
        <v>2</v>
      </c>
      <c r="T243" t="s">
        <v>1214</v>
      </c>
    </row>
    <row r="244" spans="1:20">
      <c r="A244" t="s">
        <v>224</v>
      </c>
      <c r="B244">
        <v>2019</v>
      </c>
      <c r="C244" s="10">
        <v>43485</v>
      </c>
      <c r="D244" t="s">
        <v>65</v>
      </c>
      <c r="E244">
        <v>1</v>
      </c>
      <c r="F244" t="s">
        <v>534</v>
      </c>
      <c r="G244">
        <v>10</v>
      </c>
      <c r="H244" t="s">
        <v>58</v>
      </c>
      <c r="I244" t="s">
        <v>36</v>
      </c>
      <c r="J244" s="11">
        <f>(C244-VLOOKUP(H244,Riders!$A$2:$E$7778,4,FALSE))/365</f>
        <v>25.18904109589041</v>
      </c>
      <c r="K244">
        <v>15</v>
      </c>
      <c r="L244">
        <v>1</v>
      </c>
      <c r="M244">
        <v>10.279</v>
      </c>
      <c r="O244">
        <v>5.1169999999999902</v>
      </c>
      <c r="P244">
        <v>10.387</v>
      </c>
      <c r="Q244">
        <v>21.713000000000001</v>
      </c>
      <c r="R244">
        <v>5.6630000000000003</v>
      </c>
      <c r="S244">
        <v>2</v>
      </c>
      <c r="T244" t="s">
        <v>1214</v>
      </c>
    </row>
    <row r="245" spans="1:20">
      <c r="A245" t="s">
        <v>224</v>
      </c>
      <c r="B245">
        <v>2019</v>
      </c>
      <c r="C245" s="10">
        <v>43485</v>
      </c>
      <c r="D245" t="s">
        <v>65</v>
      </c>
      <c r="E245">
        <v>1</v>
      </c>
      <c r="F245" t="s">
        <v>534</v>
      </c>
      <c r="G245">
        <v>10</v>
      </c>
      <c r="H245" t="s">
        <v>92</v>
      </c>
      <c r="I245" t="s">
        <v>51</v>
      </c>
      <c r="J245" s="11">
        <f>(C245-VLOOKUP(H245,Riders!$A$2:$E$7778,4,FALSE))/365</f>
        <v>23.167123287671235</v>
      </c>
      <c r="K245">
        <v>18</v>
      </c>
      <c r="L245">
        <v>2</v>
      </c>
      <c r="M245">
        <v>10.315</v>
      </c>
      <c r="O245">
        <v>6.5069999999999997</v>
      </c>
      <c r="P245">
        <v>4.2809999999999899</v>
      </c>
      <c r="Q245">
        <v>16.145</v>
      </c>
      <c r="R245">
        <v>5.9320000000000004</v>
      </c>
      <c r="S245">
        <v>1</v>
      </c>
      <c r="T245" t="s">
        <v>1214</v>
      </c>
    </row>
    <row r="246" spans="1:20">
      <c r="A246" t="s">
        <v>224</v>
      </c>
      <c r="B246">
        <v>2019</v>
      </c>
      <c r="C246" s="10">
        <v>43485</v>
      </c>
      <c r="D246" t="s">
        <v>65</v>
      </c>
      <c r="E246">
        <v>1</v>
      </c>
      <c r="F246" t="s">
        <v>537</v>
      </c>
      <c r="G246">
        <v>1</v>
      </c>
      <c r="H246" t="s">
        <v>201</v>
      </c>
      <c r="I246" t="s">
        <v>45</v>
      </c>
      <c r="J246" s="11">
        <f>(C246-VLOOKUP(H246,Riders!$A$2:$E$7778,4,FALSE))/365</f>
        <v>23.520547945205479</v>
      </c>
      <c r="K246">
        <v>2</v>
      </c>
      <c r="L246">
        <v>1</v>
      </c>
      <c r="M246">
        <v>10.193</v>
      </c>
      <c r="O246">
        <v>26.850999999999999</v>
      </c>
      <c r="P246">
        <v>27.131999999999898</v>
      </c>
      <c r="Q246">
        <v>32.366</v>
      </c>
      <c r="R246">
        <v>2.617</v>
      </c>
      <c r="S246">
        <v>1</v>
      </c>
      <c r="T246" t="s">
        <v>1214</v>
      </c>
    </row>
    <row r="247" spans="1:20">
      <c r="A247" t="s">
        <v>224</v>
      </c>
      <c r="B247">
        <v>2019</v>
      </c>
      <c r="C247" s="10">
        <v>43485</v>
      </c>
      <c r="D247" t="s">
        <v>65</v>
      </c>
      <c r="E247">
        <v>1</v>
      </c>
      <c r="F247" t="s">
        <v>537</v>
      </c>
      <c r="G247">
        <v>1</v>
      </c>
      <c r="H247" t="s">
        <v>58</v>
      </c>
      <c r="I247" t="s">
        <v>36</v>
      </c>
      <c r="J247" s="11">
        <f>(C247-VLOOKUP(H247,Riders!$A$2:$E$7778,4,FALSE))/365</f>
        <v>25.18904109589041</v>
      </c>
      <c r="K247">
        <v>15</v>
      </c>
      <c r="L247">
        <v>2</v>
      </c>
      <c r="M247">
        <v>10.260999999999999</v>
      </c>
      <c r="O247">
        <v>10.387</v>
      </c>
      <c r="P247">
        <v>10.329999999999901</v>
      </c>
      <c r="Q247">
        <v>20.81</v>
      </c>
      <c r="R247">
        <v>5.24</v>
      </c>
      <c r="S247">
        <v>2</v>
      </c>
      <c r="T247" t="s">
        <v>1214</v>
      </c>
    </row>
    <row r="248" spans="1:20">
      <c r="A248" t="s">
        <v>224</v>
      </c>
      <c r="B248">
        <v>2019</v>
      </c>
      <c r="C248" s="10">
        <v>43485</v>
      </c>
      <c r="D248" t="s">
        <v>65</v>
      </c>
      <c r="E248">
        <v>1</v>
      </c>
      <c r="F248" t="s">
        <v>537</v>
      </c>
      <c r="G248">
        <v>2</v>
      </c>
      <c r="H248" t="s">
        <v>241</v>
      </c>
      <c r="I248" t="s">
        <v>101</v>
      </c>
      <c r="J248" s="11">
        <f>(C248-VLOOKUP(H248,Riders!$A$2:$E$7778,4,FALSE))/365</f>
        <v>25.898630136986302</v>
      </c>
      <c r="K248">
        <v>1</v>
      </c>
      <c r="L248">
        <v>1</v>
      </c>
      <c r="M248">
        <v>10.363</v>
      </c>
      <c r="O248">
        <v>23.753</v>
      </c>
      <c r="P248">
        <v>25.035999999999898</v>
      </c>
      <c r="Q248">
        <v>32.463999999999999</v>
      </c>
      <c r="R248">
        <v>3.714</v>
      </c>
      <c r="S248">
        <v>1</v>
      </c>
      <c r="T248" t="s">
        <v>1214</v>
      </c>
    </row>
    <row r="249" spans="1:20">
      <c r="A249" t="s">
        <v>224</v>
      </c>
      <c r="B249">
        <v>2019</v>
      </c>
      <c r="C249" s="10">
        <v>43485</v>
      </c>
      <c r="D249" t="s">
        <v>65</v>
      </c>
      <c r="E249">
        <v>1</v>
      </c>
      <c r="F249" t="s">
        <v>537</v>
      </c>
      <c r="G249">
        <v>2</v>
      </c>
      <c r="H249" t="s">
        <v>773</v>
      </c>
      <c r="I249" t="s">
        <v>45</v>
      </c>
      <c r="J249" s="11">
        <f>(C249-VLOOKUP(H249,Riders!$A$2:$E$7778,4,FALSE))/365</f>
        <v>31.695890410958903</v>
      </c>
      <c r="K249">
        <v>16</v>
      </c>
      <c r="L249">
        <v>2</v>
      </c>
      <c r="M249">
        <v>10.865</v>
      </c>
      <c r="O249">
        <v>13.6029999999999</v>
      </c>
      <c r="P249">
        <v>12.621</v>
      </c>
      <c r="Q249">
        <v>24.785</v>
      </c>
      <c r="R249">
        <v>6.0819999999999999</v>
      </c>
      <c r="S249">
        <v>2</v>
      </c>
      <c r="T249" t="s">
        <v>1214</v>
      </c>
    </row>
    <row r="250" spans="1:20">
      <c r="A250" t="s">
        <v>224</v>
      </c>
      <c r="B250">
        <v>2019</v>
      </c>
      <c r="C250" s="10">
        <v>43485</v>
      </c>
      <c r="D250" t="s">
        <v>65</v>
      </c>
      <c r="E250">
        <v>1</v>
      </c>
      <c r="F250" t="s">
        <v>537</v>
      </c>
      <c r="G250">
        <v>3</v>
      </c>
      <c r="H250" t="s">
        <v>285</v>
      </c>
      <c r="I250" t="s">
        <v>101</v>
      </c>
      <c r="J250" s="11">
        <f>(C250-VLOOKUP(H250,Riders!$A$2:$E$7778,4,FALSE))/365</f>
        <v>25.021917808219179</v>
      </c>
      <c r="K250">
        <v>5</v>
      </c>
      <c r="L250">
        <v>1</v>
      </c>
      <c r="M250">
        <v>10.605</v>
      </c>
      <c r="O250">
        <v>9</v>
      </c>
      <c r="P250">
        <v>17.253</v>
      </c>
      <c r="Q250">
        <v>30.997</v>
      </c>
      <c r="R250">
        <v>6.8719999999999999</v>
      </c>
      <c r="S250">
        <v>2</v>
      </c>
      <c r="T250" t="s">
        <v>1214</v>
      </c>
    </row>
    <row r="251" spans="1:20">
      <c r="A251" t="s">
        <v>224</v>
      </c>
      <c r="B251">
        <v>2019</v>
      </c>
      <c r="C251" s="10">
        <v>43485</v>
      </c>
      <c r="D251" t="s">
        <v>65</v>
      </c>
      <c r="E251">
        <v>1</v>
      </c>
      <c r="F251" t="s">
        <v>537</v>
      </c>
      <c r="G251">
        <v>3</v>
      </c>
      <c r="H251" t="s">
        <v>192</v>
      </c>
      <c r="I251" t="s">
        <v>30</v>
      </c>
      <c r="J251" s="11">
        <f>(C251-VLOOKUP(H251,Riders!$A$2:$E$7778,4,FALSE))/365</f>
        <v>33.008219178082193</v>
      </c>
      <c r="K251">
        <v>14</v>
      </c>
      <c r="L251">
        <v>2</v>
      </c>
      <c r="M251">
        <v>11.217000000000001</v>
      </c>
      <c r="O251">
        <v>15.054</v>
      </c>
      <c r="P251">
        <v>12.424999999999899</v>
      </c>
      <c r="Q251">
        <v>24.954999999999998</v>
      </c>
      <c r="R251">
        <v>6.2649999999999997</v>
      </c>
      <c r="S251">
        <v>1</v>
      </c>
      <c r="T251" t="s">
        <v>1214</v>
      </c>
    </row>
    <row r="252" spans="1:20">
      <c r="A252" t="s">
        <v>224</v>
      </c>
      <c r="B252">
        <v>2019</v>
      </c>
      <c r="C252" s="10">
        <v>43485</v>
      </c>
      <c r="D252" t="s">
        <v>65</v>
      </c>
      <c r="E252">
        <v>1</v>
      </c>
      <c r="F252" t="s">
        <v>537</v>
      </c>
      <c r="G252">
        <v>4</v>
      </c>
      <c r="H252" t="s">
        <v>128</v>
      </c>
      <c r="I252" t="s">
        <v>34</v>
      </c>
      <c r="J252" s="11">
        <f>(C252-VLOOKUP(H252,Riders!$A$2:$E$7778,4,FALSE))/365</f>
        <v>27.534246575342465</v>
      </c>
      <c r="K252">
        <v>6</v>
      </c>
      <c r="L252">
        <v>1</v>
      </c>
      <c r="M252">
        <v>10.4</v>
      </c>
      <c r="O252">
        <v>12.424999999999899</v>
      </c>
      <c r="P252">
        <v>16.942999999999898</v>
      </c>
      <c r="Q252">
        <v>27.791</v>
      </c>
      <c r="R252">
        <v>5.4240000000000004</v>
      </c>
      <c r="S252">
        <v>2</v>
      </c>
      <c r="T252" t="s">
        <v>1214</v>
      </c>
    </row>
    <row r="253" spans="1:20">
      <c r="A253" t="s">
        <v>224</v>
      </c>
      <c r="B253">
        <v>2019</v>
      </c>
      <c r="C253" s="10">
        <v>43485</v>
      </c>
      <c r="D253" t="s">
        <v>65</v>
      </c>
      <c r="E253">
        <v>1</v>
      </c>
      <c r="F253" t="s">
        <v>537</v>
      </c>
      <c r="G253">
        <v>4</v>
      </c>
      <c r="H253" t="s">
        <v>173</v>
      </c>
      <c r="I253" t="s">
        <v>36</v>
      </c>
      <c r="J253" s="11">
        <f>(C253-VLOOKUP(H253,Riders!$A$2:$E$7778,4,FALSE))/365</f>
        <v>28.698630136986303</v>
      </c>
      <c r="K253">
        <v>13</v>
      </c>
      <c r="L253">
        <v>2</v>
      </c>
      <c r="M253">
        <v>10.852</v>
      </c>
      <c r="O253">
        <v>13.7</v>
      </c>
      <c r="P253">
        <v>12.837</v>
      </c>
      <c r="Q253">
        <v>21.234999999999999</v>
      </c>
      <c r="R253">
        <v>4.1989999999999998</v>
      </c>
      <c r="S253">
        <v>1</v>
      </c>
      <c r="T253" t="s">
        <v>1214</v>
      </c>
    </row>
    <row r="254" spans="1:20">
      <c r="A254" t="s">
        <v>224</v>
      </c>
      <c r="B254">
        <v>2019</v>
      </c>
      <c r="C254" s="10">
        <v>43485</v>
      </c>
      <c r="D254" t="s">
        <v>65</v>
      </c>
      <c r="E254">
        <v>1</v>
      </c>
      <c r="F254" t="s">
        <v>537</v>
      </c>
      <c r="G254">
        <v>5</v>
      </c>
      <c r="H254" t="s">
        <v>917</v>
      </c>
      <c r="I254" t="s">
        <v>34</v>
      </c>
      <c r="J254" s="11">
        <f>(C254-VLOOKUP(H254,Riders!$A$2:$E$7778,4,FALSE))/365</f>
        <v>27.936986301369863</v>
      </c>
      <c r="K254">
        <v>4</v>
      </c>
      <c r="L254">
        <v>1</v>
      </c>
      <c r="M254">
        <v>10.039</v>
      </c>
      <c r="O254">
        <v>6.2619999999999898</v>
      </c>
      <c r="P254">
        <v>13.638999999999999</v>
      </c>
      <c r="Q254">
        <v>25.402999999999999</v>
      </c>
      <c r="R254">
        <v>5.8819999999999997</v>
      </c>
      <c r="S254">
        <v>2</v>
      </c>
      <c r="T254" t="s">
        <v>1214</v>
      </c>
    </row>
    <row r="255" spans="1:20">
      <c r="A255" t="s">
        <v>224</v>
      </c>
      <c r="B255">
        <v>2019</v>
      </c>
      <c r="C255" s="10">
        <v>43485</v>
      </c>
      <c r="D255" t="s">
        <v>65</v>
      </c>
      <c r="E255">
        <v>1</v>
      </c>
      <c r="F255" t="s">
        <v>537</v>
      </c>
      <c r="G255">
        <v>5</v>
      </c>
      <c r="H255" t="s">
        <v>182</v>
      </c>
      <c r="I255" t="s">
        <v>32</v>
      </c>
      <c r="J255" s="11">
        <f>(C255-VLOOKUP(H255,Riders!$A$2:$E$7778,4,FALSE))/365</f>
        <v>27.567123287671233</v>
      </c>
      <c r="K255">
        <v>12</v>
      </c>
      <c r="L255">
        <v>2</v>
      </c>
      <c r="M255">
        <v>10.125</v>
      </c>
      <c r="O255">
        <v>13.1509999999999</v>
      </c>
      <c r="P255">
        <v>11.763999999999999</v>
      </c>
      <c r="Q255">
        <v>20.51</v>
      </c>
      <c r="R255">
        <v>4.3730000000000002</v>
      </c>
      <c r="S255">
        <v>1</v>
      </c>
      <c r="T255" t="s">
        <v>1214</v>
      </c>
    </row>
    <row r="256" spans="1:20">
      <c r="A256" t="s">
        <v>224</v>
      </c>
      <c r="B256">
        <v>2019</v>
      </c>
      <c r="C256" s="10">
        <v>43485</v>
      </c>
      <c r="D256" t="s">
        <v>65</v>
      </c>
      <c r="E256">
        <v>1</v>
      </c>
      <c r="F256" t="s">
        <v>537</v>
      </c>
      <c r="G256">
        <v>6</v>
      </c>
      <c r="H256" t="s">
        <v>98</v>
      </c>
      <c r="I256" t="s">
        <v>26</v>
      </c>
      <c r="J256" s="11">
        <f>(C256-VLOOKUP(H256,Riders!$A$2:$E$7778,4,FALSE))/365</f>
        <v>21.772602739726029</v>
      </c>
      <c r="K256">
        <v>3</v>
      </c>
      <c r="L256">
        <v>1</v>
      </c>
      <c r="M256">
        <v>10.243</v>
      </c>
      <c r="O256">
        <v>9</v>
      </c>
      <c r="P256">
        <v>16.661999999999999</v>
      </c>
      <c r="Q256">
        <v>29.978000000000002</v>
      </c>
      <c r="R256">
        <v>6.6580000000000004</v>
      </c>
      <c r="S256">
        <v>2</v>
      </c>
      <c r="T256" t="s">
        <v>1214</v>
      </c>
    </row>
    <row r="257" spans="1:20">
      <c r="A257" t="s">
        <v>224</v>
      </c>
      <c r="B257">
        <v>2019</v>
      </c>
      <c r="C257" s="10">
        <v>43485</v>
      </c>
      <c r="D257" t="s">
        <v>65</v>
      </c>
      <c r="E257">
        <v>1</v>
      </c>
      <c r="F257" t="s">
        <v>537</v>
      </c>
      <c r="G257">
        <v>6</v>
      </c>
      <c r="H257" t="s">
        <v>212</v>
      </c>
      <c r="I257" t="s">
        <v>41</v>
      </c>
      <c r="J257" s="11">
        <f>(C257-VLOOKUP(H257,Riders!$A$2:$E$7778,4,FALSE))/365</f>
        <v>27.668493150684931</v>
      </c>
      <c r="K257">
        <v>11</v>
      </c>
      <c r="L257">
        <v>2</v>
      </c>
      <c r="M257">
        <v>10.327999999999999</v>
      </c>
      <c r="O257">
        <v>15.754</v>
      </c>
      <c r="P257">
        <v>14.885</v>
      </c>
      <c r="Q257">
        <v>22.879000000000001</v>
      </c>
      <c r="R257">
        <v>3.9969999999999999</v>
      </c>
      <c r="S257">
        <v>1</v>
      </c>
      <c r="T257" t="s">
        <v>1214</v>
      </c>
    </row>
    <row r="258" spans="1:20">
      <c r="A258" t="s">
        <v>224</v>
      </c>
      <c r="B258">
        <v>2019</v>
      </c>
      <c r="C258" s="10">
        <v>43485</v>
      </c>
      <c r="D258" t="s">
        <v>65</v>
      </c>
      <c r="E258">
        <v>1</v>
      </c>
      <c r="F258" t="s">
        <v>537</v>
      </c>
      <c r="G258">
        <v>7</v>
      </c>
      <c r="H258" t="s">
        <v>256</v>
      </c>
      <c r="I258" t="s">
        <v>30</v>
      </c>
      <c r="J258" s="11">
        <f>(C258-VLOOKUP(H258,Riders!$A$2:$E$7778,4,FALSE))/365</f>
        <v>29.065753424657533</v>
      </c>
      <c r="K258">
        <v>8</v>
      </c>
      <c r="L258">
        <v>1</v>
      </c>
      <c r="M258">
        <v>10.284000000000001</v>
      </c>
      <c r="O258">
        <v>18.491</v>
      </c>
      <c r="P258">
        <v>21.61</v>
      </c>
      <c r="Q258">
        <v>29.622</v>
      </c>
      <c r="R258">
        <v>4.0060000000000002</v>
      </c>
      <c r="S258">
        <v>2</v>
      </c>
      <c r="T258" t="s">
        <v>1214</v>
      </c>
    </row>
    <row r="259" spans="1:20">
      <c r="A259" t="s">
        <v>224</v>
      </c>
      <c r="B259">
        <v>2019</v>
      </c>
      <c r="C259" s="10">
        <v>43485</v>
      </c>
      <c r="D259" t="s">
        <v>65</v>
      </c>
      <c r="E259">
        <v>1</v>
      </c>
      <c r="F259" t="s">
        <v>537</v>
      </c>
      <c r="G259">
        <v>7</v>
      </c>
      <c r="H259" t="s">
        <v>2051</v>
      </c>
      <c r="I259" t="s">
        <v>26</v>
      </c>
      <c r="J259" s="11">
        <f>(C259-VLOOKUP(H259,Riders!$A$2:$E$7778,4,FALSE))/365</f>
        <v>33.991780821917807</v>
      </c>
      <c r="K259">
        <v>9</v>
      </c>
      <c r="L259">
        <v>2</v>
      </c>
      <c r="M259">
        <v>10.375</v>
      </c>
      <c r="O259">
        <v>20.073999999999899</v>
      </c>
      <c r="P259">
        <v>18.471</v>
      </c>
      <c r="Q259">
        <v>26.931000000000001</v>
      </c>
      <c r="R259">
        <v>4.2300000000000004</v>
      </c>
      <c r="S259">
        <v>1</v>
      </c>
      <c r="T259" t="s">
        <v>1214</v>
      </c>
    </row>
    <row r="260" spans="1:20">
      <c r="A260" t="s">
        <v>224</v>
      </c>
      <c r="B260">
        <v>2019</v>
      </c>
      <c r="C260" s="10">
        <v>43485</v>
      </c>
      <c r="D260" t="s">
        <v>65</v>
      </c>
      <c r="E260">
        <v>1</v>
      </c>
      <c r="F260" t="s">
        <v>537</v>
      </c>
      <c r="G260">
        <v>8</v>
      </c>
      <c r="H260" t="s">
        <v>200</v>
      </c>
      <c r="I260" t="s">
        <v>38</v>
      </c>
      <c r="J260" s="11">
        <f>(C260-VLOOKUP(H260,Riders!$A$2:$E$7778,4,FALSE))/365</f>
        <v>24.224657534246575</v>
      </c>
      <c r="K260">
        <v>7</v>
      </c>
      <c r="L260">
        <v>1</v>
      </c>
      <c r="M260">
        <v>10.346</v>
      </c>
      <c r="O260">
        <v>18.068999999999999</v>
      </c>
      <c r="P260">
        <v>20.780999999999999</v>
      </c>
      <c r="Q260">
        <v>30.843</v>
      </c>
      <c r="R260">
        <v>5.0309999999999997</v>
      </c>
      <c r="S260">
        <v>1</v>
      </c>
      <c r="T260" t="s">
        <v>1214</v>
      </c>
    </row>
    <row r="261" spans="1:20">
      <c r="A261" t="s">
        <v>224</v>
      </c>
      <c r="B261">
        <v>2019</v>
      </c>
      <c r="C261" s="10">
        <v>43485</v>
      </c>
      <c r="D261" t="s">
        <v>65</v>
      </c>
      <c r="E261">
        <v>1</v>
      </c>
      <c r="F261" t="s">
        <v>537</v>
      </c>
      <c r="G261">
        <v>8</v>
      </c>
      <c r="H261" t="s">
        <v>170</v>
      </c>
      <c r="I261" t="s">
        <v>81</v>
      </c>
      <c r="J261" s="11">
        <f>(C261-VLOOKUP(H261,Riders!$A$2:$E$7778,4,FALSE))/365</f>
        <v>28.56986301369863</v>
      </c>
      <c r="K261">
        <v>10</v>
      </c>
      <c r="L261">
        <v>2</v>
      </c>
      <c r="M261">
        <v>10.37</v>
      </c>
      <c r="O261">
        <v>12.665999999999899</v>
      </c>
      <c r="P261">
        <v>11.801</v>
      </c>
      <c r="Q261">
        <v>22.643000000000001</v>
      </c>
      <c r="R261">
        <v>5.4210000000000003</v>
      </c>
      <c r="S261">
        <v>2</v>
      </c>
      <c r="T261" t="s">
        <v>1214</v>
      </c>
    </row>
    <row r="262" spans="1:20">
      <c r="A262" t="s">
        <v>224</v>
      </c>
      <c r="B262">
        <v>2019</v>
      </c>
      <c r="C262" s="10">
        <v>43485</v>
      </c>
      <c r="D262" t="s">
        <v>65</v>
      </c>
      <c r="E262">
        <v>1</v>
      </c>
      <c r="F262" t="s">
        <v>538</v>
      </c>
      <c r="G262">
        <v>1</v>
      </c>
      <c r="H262" t="s">
        <v>201</v>
      </c>
      <c r="I262" t="s">
        <v>45</v>
      </c>
      <c r="J262" s="11">
        <f>(C262-VLOOKUP(H262,Riders!$A$2:$E$7778,4,FALSE))/365</f>
        <v>23.520547945205479</v>
      </c>
      <c r="K262">
        <v>2</v>
      </c>
      <c r="L262">
        <v>1</v>
      </c>
      <c r="M262">
        <v>10.205</v>
      </c>
      <c r="O262">
        <v>27.131999999999898</v>
      </c>
      <c r="P262">
        <v>27.917000000000002</v>
      </c>
      <c r="Q262">
        <v>32.984999999999999</v>
      </c>
      <c r="R262">
        <v>2.5339999999999998</v>
      </c>
      <c r="S262">
        <v>1</v>
      </c>
      <c r="T262" t="s">
        <v>1214</v>
      </c>
    </row>
    <row r="263" spans="1:20">
      <c r="A263" t="s">
        <v>224</v>
      </c>
      <c r="B263">
        <v>2019</v>
      </c>
      <c r="C263" s="10">
        <v>43485</v>
      </c>
      <c r="D263" t="s">
        <v>65</v>
      </c>
      <c r="E263">
        <v>1</v>
      </c>
      <c r="F263" t="s">
        <v>538</v>
      </c>
      <c r="G263">
        <v>1</v>
      </c>
      <c r="H263" t="s">
        <v>200</v>
      </c>
      <c r="I263" t="s">
        <v>38</v>
      </c>
      <c r="J263" s="11">
        <f>(C263-VLOOKUP(H263,Riders!$A$2:$E$7778,4,FALSE))/365</f>
        <v>24.224657534246575</v>
      </c>
      <c r="K263">
        <v>7</v>
      </c>
      <c r="L263">
        <v>2</v>
      </c>
      <c r="M263">
        <v>10.427</v>
      </c>
      <c r="O263">
        <v>20.780999999999999</v>
      </c>
      <c r="P263">
        <v>19.745000000000001</v>
      </c>
      <c r="Q263">
        <v>28.559000000000001</v>
      </c>
      <c r="R263">
        <v>4.407</v>
      </c>
      <c r="S263">
        <v>2</v>
      </c>
      <c r="T263" t="s">
        <v>1214</v>
      </c>
    </row>
    <row r="264" spans="1:20">
      <c r="A264" t="s">
        <v>224</v>
      </c>
      <c r="B264">
        <v>2019</v>
      </c>
      <c r="C264" s="10">
        <v>43485</v>
      </c>
      <c r="D264" t="s">
        <v>65</v>
      </c>
      <c r="E264">
        <v>1</v>
      </c>
      <c r="F264" t="s">
        <v>538</v>
      </c>
      <c r="G264">
        <v>2</v>
      </c>
      <c r="H264" t="s">
        <v>241</v>
      </c>
      <c r="I264" t="s">
        <v>101</v>
      </c>
      <c r="J264" s="11">
        <f>(C264-VLOOKUP(H264,Riders!$A$2:$E$7778,4,FALSE))/365</f>
        <v>25.898630136986302</v>
      </c>
      <c r="K264">
        <v>1</v>
      </c>
      <c r="L264">
        <v>1</v>
      </c>
      <c r="M264">
        <v>10.4</v>
      </c>
      <c r="O264">
        <v>25.035999999999898</v>
      </c>
      <c r="P264">
        <v>26.603999999999999</v>
      </c>
      <c r="Q264">
        <v>33.561999999999998</v>
      </c>
      <c r="R264">
        <v>3.4790000000000001</v>
      </c>
      <c r="S264">
        <v>1</v>
      </c>
      <c r="T264" t="s">
        <v>1214</v>
      </c>
    </row>
    <row r="265" spans="1:20">
      <c r="A265" t="s">
        <v>224</v>
      </c>
      <c r="B265">
        <v>2019</v>
      </c>
      <c r="C265" s="10">
        <v>43485</v>
      </c>
      <c r="D265" t="s">
        <v>65</v>
      </c>
      <c r="E265">
        <v>1</v>
      </c>
      <c r="F265" t="s">
        <v>538</v>
      </c>
      <c r="G265">
        <v>2</v>
      </c>
      <c r="H265" t="s">
        <v>256</v>
      </c>
      <c r="I265" t="s">
        <v>30</v>
      </c>
      <c r="J265" s="11">
        <f>(C265-VLOOKUP(H265,Riders!$A$2:$E$7778,4,FALSE))/365</f>
        <v>29.065753424657533</v>
      </c>
      <c r="K265">
        <v>8</v>
      </c>
      <c r="L265">
        <v>2</v>
      </c>
      <c r="M265">
        <v>10.776</v>
      </c>
      <c r="O265">
        <v>21.61</v>
      </c>
      <c r="P265">
        <v>20.927</v>
      </c>
      <c r="Q265">
        <v>28.344999999999999</v>
      </c>
      <c r="R265">
        <v>3.7090000000000001</v>
      </c>
      <c r="S265">
        <v>2</v>
      </c>
      <c r="T265" t="s">
        <v>1214</v>
      </c>
    </row>
    <row r="266" spans="1:20">
      <c r="A266" t="s">
        <v>224</v>
      </c>
      <c r="B266">
        <v>2019</v>
      </c>
      <c r="C266" s="10">
        <v>43485</v>
      </c>
      <c r="D266" t="s">
        <v>65</v>
      </c>
      <c r="E266">
        <v>1</v>
      </c>
      <c r="F266" t="s">
        <v>538</v>
      </c>
      <c r="G266">
        <v>3</v>
      </c>
      <c r="H266" t="s">
        <v>98</v>
      </c>
      <c r="I266" t="s">
        <v>26</v>
      </c>
      <c r="J266" s="11">
        <f>(C266-VLOOKUP(H266,Riders!$A$2:$E$7778,4,FALSE))/365</f>
        <v>21.772602739726029</v>
      </c>
      <c r="K266">
        <v>3</v>
      </c>
      <c r="L266">
        <v>1</v>
      </c>
      <c r="M266">
        <v>10.179</v>
      </c>
      <c r="O266">
        <v>16.661999999999999</v>
      </c>
      <c r="P266">
        <v>22.117000000000001</v>
      </c>
      <c r="Q266">
        <v>33.289000000000001</v>
      </c>
      <c r="R266">
        <v>5.5860000000000003</v>
      </c>
      <c r="S266">
        <v>2</v>
      </c>
      <c r="T266" t="s">
        <v>1214</v>
      </c>
    </row>
    <row r="267" spans="1:20">
      <c r="A267" t="s">
        <v>224</v>
      </c>
      <c r="B267">
        <v>2019</v>
      </c>
      <c r="C267" s="10">
        <v>43485</v>
      </c>
      <c r="D267" t="s">
        <v>65</v>
      </c>
      <c r="E267">
        <v>1</v>
      </c>
      <c r="F267" t="s">
        <v>538</v>
      </c>
      <c r="G267">
        <v>3</v>
      </c>
      <c r="H267" t="s">
        <v>285</v>
      </c>
      <c r="I267" t="s">
        <v>101</v>
      </c>
      <c r="J267" s="11">
        <f>(C267-VLOOKUP(H267,Riders!$A$2:$E$7778,4,FALSE))/365</f>
        <v>25.021917808219179</v>
      </c>
      <c r="K267">
        <v>5</v>
      </c>
      <c r="L267">
        <v>2</v>
      </c>
      <c r="M267">
        <v>10.319000000000001</v>
      </c>
      <c r="O267">
        <v>17.253</v>
      </c>
      <c r="P267">
        <v>17.128</v>
      </c>
      <c r="Q267">
        <v>27.158000000000001</v>
      </c>
      <c r="R267">
        <v>5.0149999999999997</v>
      </c>
      <c r="S267">
        <v>1</v>
      </c>
      <c r="T267" t="s">
        <v>1214</v>
      </c>
    </row>
    <row r="268" spans="1:20">
      <c r="A268" t="s">
        <v>224</v>
      </c>
      <c r="B268">
        <v>2019</v>
      </c>
      <c r="C268" s="10">
        <v>43485</v>
      </c>
      <c r="D268" t="s">
        <v>65</v>
      </c>
      <c r="E268">
        <v>1</v>
      </c>
      <c r="F268" t="s">
        <v>538</v>
      </c>
      <c r="G268">
        <v>4</v>
      </c>
      <c r="H268" t="s">
        <v>917</v>
      </c>
      <c r="I268" t="s">
        <v>34</v>
      </c>
      <c r="J268" s="11">
        <f>(C268-VLOOKUP(H268,Riders!$A$2:$E$7778,4,FALSE))/365</f>
        <v>27.936986301369863</v>
      </c>
      <c r="K268">
        <v>4</v>
      </c>
      <c r="L268">
        <v>2</v>
      </c>
      <c r="M268">
        <v>10.256</v>
      </c>
      <c r="O268">
        <v>13.638999999999999</v>
      </c>
      <c r="P268">
        <v>16.271000000000001</v>
      </c>
      <c r="Q268">
        <v>25.631</v>
      </c>
      <c r="R268">
        <v>4.68</v>
      </c>
      <c r="S268">
        <v>1</v>
      </c>
      <c r="T268" t="s">
        <v>1214</v>
      </c>
    </row>
    <row r="269" spans="1:20">
      <c r="A269" t="s">
        <v>224</v>
      </c>
      <c r="B269">
        <v>2019</v>
      </c>
      <c r="C269" s="10">
        <v>43485</v>
      </c>
      <c r="D269" t="s">
        <v>65</v>
      </c>
      <c r="E269">
        <v>1</v>
      </c>
      <c r="F269" t="s">
        <v>538</v>
      </c>
      <c r="G269">
        <v>4</v>
      </c>
      <c r="H269" t="s">
        <v>128</v>
      </c>
      <c r="I269" t="s">
        <v>34</v>
      </c>
      <c r="J269" s="11">
        <f>(C269-VLOOKUP(H269,Riders!$A$2:$E$7778,4,FALSE))/365</f>
        <v>27.534246575342465</v>
      </c>
      <c r="K269">
        <v>6</v>
      </c>
      <c r="L269">
        <v>1</v>
      </c>
      <c r="M269">
        <v>10.052</v>
      </c>
      <c r="O269">
        <v>16.942999999999898</v>
      </c>
      <c r="P269">
        <v>22.788</v>
      </c>
      <c r="Q269">
        <v>30.818000000000001</v>
      </c>
      <c r="R269">
        <v>4.0149999999999997</v>
      </c>
      <c r="S269">
        <v>1</v>
      </c>
      <c r="T269" t="s">
        <v>1214</v>
      </c>
    </row>
    <row r="270" spans="1:20">
      <c r="A270" t="s">
        <v>224</v>
      </c>
      <c r="B270">
        <v>2019</v>
      </c>
      <c r="C270" s="10">
        <v>43485</v>
      </c>
      <c r="D270" t="s">
        <v>65</v>
      </c>
      <c r="E270">
        <v>2</v>
      </c>
      <c r="F270" t="s">
        <v>538</v>
      </c>
      <c r="G270">
        <v>1</v>
      </c>
      <c r="H270" t="s">
        <v>201</v>
      </c>
      <c r="I270" t="s">
        <v>45</v>
      </c>
      <c r="J270" s="11">
        <f>(C270-VLOOKUP(H270,Riders!$A$2:$E$7778,4,FALSE))/365</f>
        <v>23.520547945205479</v>
      </c>
      <c r="K270">
        <v>2</v>
      </c>
      <c r="L270">
        <v>1</v>
      </c>
      <c r="M270">
        <v>10.236000000000001</v>
      </c>
      <c r="O270">
        <v>27.917000000000002</v>
      </c>
      <c r="P270">
        <v>28.135000000000002</v>
      </c>
      <c r="Q270">
        <v>32.887</v>
      </c>
      <c r="R270">
        <v>2.3759999999999999</v>
      </c>
      <c r="S270">
        <v>1</v>
      </c>
      <c r="T270" t="s">
        <v>1214</v>
      </c>
    </row>
    <row r="271" spans="1:20">
      <c r="A271" t="s">
        <v>224</v>
      </c>
      <c r="B271">
        <v>2019</v>
      </c>
      <c r="C271" s="10">
        <v>43485</v>
      </c>
      <c r="D271" t="s">
        <v>65</v>
      </c>
      <c r="E271">
        <v>2</v>
      </c>
      <c r="F271" t="s">
        <v>538</v>
      </c>
      <c r="G271">
        <v>1</v>
      </c>
      <c r="H271" t="s">
        <v>200</v>
      </c>
      <c r="I271" t="s">
        <v>38</v>
      </c>
      <c r="J271" s="11">
        <f>(C271-VLOOKUP(H271,Riders!$A$2:$E$7778,4,FALSE))/365</f>
        <v>24.224657534246575</v>
      </c>
      <c r="K271">
        <v>7</v>
      </c>
      <c r="L271">
        <v>2</v>
      </c>
      <c r="M271">
        <v>10.302</v>
      </c>
      <c r="O271">
        <v>19.745000000000001</v>
      </c>
      <c r="P271">
        <v>19.032</v>
      </c>
      <c r="Q271">
        <v>26.856000000000002</v>
      </c>
      <c r="R271">
        <v>3.9119999999999999</v>
      </c>
      <c r="S271">
        <v>2</v>
      </c>
      <c r="T271" t="s">
        <v>1214</v>
      </c>
    </row>
    <row r="272" spans="1:20">
      <c r="A272" t="s">
        <v>224</v>
      </c>
      <c r="B272">
        <v>2019</v>
      </c>
      <c r="C272" s="10">
        <v>43485</v>
      </c>
      <c r="D272" t="s">
        <v>65</v>
      </c>
      <c r="E272">
        <v>2</v>
      </c>
      <c r="F272" t="s">
        <v>538</v>
      </c>
      <c r="G272">
        <v>2</v>
      </c>
      <c r="H272" t="s">
        <v>241</v>
      </c>
      <c r="I272" t="s">
        <v>101</v>
      </c>
      <c r="J272" s="11">
        <f>(C272-VLOOKUP(H272,Riders!$A$2:$E$7778,4,FALSE))/365</f>
        <v>25.898630136986302</v>
      </c>
      <c r="K272">
        <v>1</v>
      </c>
      <c r="L272">
        <v>1</v>
      </c>
      <c r="M272">
        <v>10.148</v>
      </c>
      <c r="O272">
        <v>26.603999999999999</v>
      </c>
      <c r="P272">
        <v>28.106999999999999</v>
      </c>
      <c r="Q272">
        <v>34.570999999999998</v>
      </c>
      <c r="R272">
        <v>3.2320000000000002</v>
      </c>
      <c r="S272">
        <v>1</v>
      </c>
      <c r="T272" t="s">
        <v>1214</v>
      </c>
    </row>
    <row r="273" spans="1:20">
      <c r="A273" t="s">
        <v>224</v>
      </c>
      <c r="B273">
        <v>2019</v>
      </c>
      <c r="C273" s="10">
        <v>43485</v>
      </c>
      <c r="D273" t="s">
        <v>65</v>
      </c>
      <c r="E273">
        <v>2</v>
      </c>
      <c r="F273" t="s">
        <v>538</v>
      </c>
      <c r="G273">
        <v>2</v>
      </c>
      <c r="H273" t="s">
        <v>256</v>
      </c>
      <c r="I273" t="s">
        <v>30</v>
      </c>
      <c r="J273" s="11">
        <f>(C273-VLOOKUP(H273,Riders!$A$2:$E$7778,4,FALSE))/365</f>
        <v>29.065753424657533</v>
      </c>
      <c r="K273">
        <v>8</v>
      </c>
      <c r="L273">
        <v>2</v>
      </c>
      <c r="M273">
        <v>10.815</v>
      </c>
      <c r="O273">
        <v>20.927</v>
      </c>
      <c r="P273">
        <v>21.986999999999998</v>
      </c>
      <c r="Q273">
        <v>28.497</v>
      </c>
      <c r="R273">
        <v>3.2549999999999999</v>
      </c>
      <c r="S273">
        <v>2</v>
      </c>
      <c r="T273" t="s">
        <v>1214</v>
      </c>
    </row>
    <row r="274" spans="1:20">
      <c r="A274" t="s">
        <v>224</v>
      </c>
      <c r="B274">
        <v>2019</v>
      </c>
      <c r="C274" s="10">
        <v>43485</v>
      </c>
      <c r="D274" t="s">
        <v>65</v>
      </c>
      <c r="E274">
        <v>2</v>
      </c>
      <c r="F274" t="s">
        <v>538</v>
      </c>
      <c r="G274">
        <v>3</v>
      </c>
      <c r="H274" t="s">
        <v>98</v>
      </c>
      <c r="I274" t="s">
        <v>26</v>
      </c>
      <c r="J274" s="11">
        <f>(C274-VLOOKUP(H274,Riders!$A$2:$E$7778,4,FALSE))/365</f>
        <v>21.772602739726029</v>
      </c>
      <c r="K274">
        <v>3</v>
      </c>
      <c r="L274">
        <v>2</v>
      </c>
      <c r="M274">
        <v>10.407999999999999</v>
      </c>
      <c r="O274">
        <v>22.117000000000001</v>
      </c>
      <c r="P274">
        <v>22.015999999999998</v>
      </c>
      <c r="Q274">
        <v>30.344000000000001</v>
      </c>
      <c r="R274">
        <v>4.1639999999999997</v>
      </c>
      <c r="S274">
        <v>1</v>
      </c>
      <c r="T274" t="s">
        <v>1214</v>
      </c>
    </row>
    <row r="275" spans="1:20">
      <c r="A275" t="s">
        <v>224</v>
      </c>
      <c r="B275">
        <v>2019</v>
      </c>
      <c r="C275" s="10">
        <v>43485</v>
      </c>
      <c r="D275" t="s">
        <v>65</v>
      </c>
      <c r="E275">
        <v>2</v>
      </c>
      <c r="F275" t="s">
        <v>538</v>
      </c>
      <c r="G275">
        <v>3</v>
      </c>
      <c r="H275" t="s">
        <v>285</v>
      </c>
      <c r="I275" t="s">
        <v>101</v>
      </c>
      <c r="J275" s="11">
        <f>(C275-VLOOKUP(H275,Riders!$A$2:$E$7778,4,FALSE))/365</f>
        <v>25.021917808219179</v>
      </c>
      <c r="K275">
        <v>5</v>
      </c>
      <c r="L275">
        <v>1</v>
      </c>
      <c r="M275">
        <v>10.314</v>
      </c>
      <c r="O275">
        <v>17.128</v>
      </c>
      <c r="P275">
        <v>20.971999999999898</v>
      </c>
      <c r="Q275">
        <v>28.815999999999999</v>
      </c>
      <c r="R275">
        <v>3.9220000000000002</v>
      </c>
      <c r="S275">
        <v>1</v>
      </c>
      <c r="T275" t="s">
        <v>1214</v>
      </c>
    </row>
    <row r="276" spans="1:20">
      <c r="A276" t="s">
        <v>224</v>
      </c>
      <c r="B276">
        <v>2019</v>
      </c>
      <c r="C276" s="10">
        <v>43485</v>
      </c>
      <c r="D276" t="s">
        <v>65</v>
      </c>
      <c r="E276">
        <v>2</v>
      </c>
      <c r="F276" t="s">
        <v>538</v>
      </c>
      <c r="G276">
        <v>4</v>
      </c>
      <c r="H276" t="s">
        <v>917</v>
      </c>
      <c r="I276" t="s">
        <v>34</v>
      </c>
      <c r="J276" s="11">
        <f>(C276-VLOOKUP(H276,Riders!$A$2:$E$7778,4,FALSE))/365</f>
        <v>27.936986301369863</v>
      </c>
      <c r="K276">
        <v>4</v>
      </c>
      <c r="L276">
        <v>1</v>
      </c>
      <c r="M276">
        <v>10.048</v>
      </c>
      <c r="O276">
        <v>16.271000000000001</v>
      </c>
      <c r="P276">
        <v>20.513000000000002</v>
      </c>
      <c r="Q276">
        <v>28.053000000000001</v>
      </c>
      <c r="R276">
        <v>3.77</v>
      </c>
      <c r="S276">
        <v>2</v>
      </c>
      <c r="T276" t="s">
        <v>1214</v>
      </c>
    </row>
    <row r="277" spans="1:20">
      <c r="A277" t="s">
        <v>224</v>
      </c>
      <c r="B277">
        <v>2019</v>
      </c>
      <c r="C277" s="10">
        <v>43485</v>
      </c>
      <c r="D277" t="s">
        <v>65</v>
      </c>
      <c r="E277">
        <v>2</v>
      </c>
      <c r="F277" t="s">
        <v>538</v>
      </c>
      <c r="G277">
        <v>4</v>
      </c>
      <c r="H277" t="s">
        <v>128</v>
      </c>
      <c r="I277" t="s">
        <v>34</v>
      </c>
      <c r="J277" s="11">
        <f>(C277-VLOOKUP(H277,Riders!$A$2:$E$7778,4,FALSE))/365</f>
        <v>27.534246575342465</v>
      </c>
      <c r="K277">
        <v>6</v>
      </c>
      <c r="L277">
        <v>2</v>
      </c>
      <c r="M277">
        <v>10.083</v>
      </c>
      <c r="O277">
        <v>22.788</v>
      </c>
      <c r="P277">
        <v>20.916</v>
      </c>
      <c r="Q277">
        <v>27.972000000000001</v>
      </c>
      <c r="R277">
        <v>3.528</v>
      </c>
      <c r="S277">
        <v>1</v>
      </c>
      <c r="T277" t="s">
        <v>1214</v>
      </c>
    </row>
    <row r="278" spans="1:20">
      <c r="A278" t="s">
        <v>224</v>
      </c>
      <c r="B278">
        <v>2019</v>
      </c>
      <c r="C278" s="10">
        <v>43485</v>
      </c>
      <c r="D278" t="s">
        <v>65</v>
      </c>
      <c r="E278">
        <v>3</v>
      </c>
      <c r="F278" t="s">
        <v>538</v>
      </c>
      <c r="G278">
        <v>3</v>
      </c>
      <c r="H278" t="s">
        <v>98</v>
      </c>
      <c r="I278" t="s">
        <v>26</v>
      </c>
      <c r="J278" s="11">
        <f>(C278-VLOOKUP(H278,Riders!$A$2:$E$7778,4,FALSE))/365</f>
        <v>21.772602739726029</v>
      </c>
      <c r="K278">
        <v>3</v>
      </c>
      <c r="L278">
        <v>1</v>
      </c>
      <c r="M278">
        <v>10.420999999999999</v>
      </c>
      <c r="O278">
        <v>22.015999999999998</v>
      </c>
      <c r="P278">
        <v>24.26</v>
      </c>
      <c r="Q278">
        <v>31.902000000000001</v>
      </c>
      <c r="R278">
        <v>3.8210000000000002</v>
      </c>
      <c r="S278">
        <v>1</v>
      </c>
      <c r="T278" t="s">
        <v>1214</v>
      </c>
    </row>
    <row r="279" spans="1:20">
      <c r="A279" t="s">
        <v>224</v>
      </c>
      <c r="B279">
        <v>2019</v>
      </c>
      <c r="C279" s="10">
        <v>43485</v>
      </c>
      <c r="D279" t="s">
        <v>65</v>
      </c>
      <c r="E279">
        <v>3</v>
      </c>
      <c r="F279" t="s">
        <v>538</v>
      </c>
      <c r="G279">
        <v>3</v>
      </c>
      <c r="H279" t="s">
        <v>285</v>
      </c>
      <c r="I279" t="s">
        <v>101</v>
      </c>
      <c r="J279" s="11">
        <f>(C279-VLOOKUP(H279,Riders!$A$2:$E$7778,4,FALSE))/365</f>
        <v>25.021917808219179</v>
      </c>
      <c r="K279">
        <v>5</v>
      </c>
      <c r="L279">
        <v>2</v>
      </c>
      <c r="M279">
        <v>10.433</v>
      </c>
      <c r="O279">
        <v>20.971999999999898</v>
      </c>
      <c r="P279">
        <v>20.158999999999999</v>
      </c>
      <c r="Q279">
        <v>27.433</v>
      </c>
      <c r="R279">
        <v>3.637</v>
      </c>
      <c r="S279">
        <v>2</v>
      </c>
      <c r="T279" t="s">
        <v>1214</v>
      </c>
    </row>
    <row r="280" spans="1:20">
      <c r="A280" t="s">
        <v>224</v>
      </c>
      <c r="B280">
        <v>2019</v>
      </c>
      <c r="C280" s="10">
        <v>43485</v>
      </c>
      <c r="D280" t="s">
        <v>65</v>
      </c>
      <c r="E280">
        <v>3</v>
      </c>
      <c r="F280" t="s">
        <v>538</v>
      </c>
      <c r="G280">
        <v>4</v>
      </c>
      <c r="H280" t="s">
        <v>917</v>
      </c>
      <c r="I280" t="s">
        <v>34</v>
      </c>
      <c r="J280" s="11">
        <f>(C280-VLOOKUP(H280,Riders!$A$2:$E$7778,4,FALSE))/365</f>
        <v>27.936986301369863</v>
      </c>
      <c r="K280">
        <v>4</v>
      </c>
      <c r="L280">
        <v>1</v>
      </c>
      <c r="M280">
        <v>10.555</v>
      </c>
      <c r="O280">
        <v>20.513000000000002</v>
      </c>
      <c r="P280">
        <v>22.654</v>
      </c>
      <c r="Q280">
        <v>29.6</v>
      </c>
      <c r="R280">
        <v>3.4729999999999999</v>
      </c>
      <c r="S280">
        <v>2</v>
      </c>
      <c r="T280" t="s">
        <v>1214</v>
      </c>
    </row>
    <row r="281" spans="1:20">
      <c r="A281" t="s">
        <v>224</v>
      </c>
      <c r="B281">
        <v>2019</v>
      </c>
      <c r="C281" s="10">
        <v>43485</v>
      </c>
      <c r="D281" t="s">
        <v>65</v>
      </c>
      <c r="E281">
        <v>3</v>
      </c>
      <c r="F281" t="s">
        <v>538</v>
      </c>
      <c r="G281">
        <v>4</v>
      </c>
      <c r="H281" t="s">
        <v>128</v>
      </c>
      <c r="I281" t="s">
        <v>34</v>
      </c>
      <c r="J281" s="11">
        <f>(C281-VLOOKUP(H281,Riders!$A$2:$E$7778,4,FALSE))/365</f>
        <v>27.534246575342465</v>
      </c>
      <c r="K281">
        <v>6</v>
      </c>
      <c r="L281">
        <v>2</v>
      </c>
      <c r="M281">
        <v>10.935</v>
      </c>
      <c r="O281">
        <v>20.916</v>
      </c>
      <c r="P281">
        <v>20.045000000000002</v>
      </c>
      <c r="Q281">
        <v>26.617000000000001</v>
      </c>
      <c r="R281">
        <v>3.286</v>
      </c>
      <c r="S281">
        <v>1</v>
      </c>
      <c r="T281" t="s">
        <v>1214</v>
      </c>
    </row>
    <row r="282" spans="1:20">
      <c r="A282" t="s">
        <v>224</v>
      </c>
      <c r="B282">
        <v>2019</v>
      </c>
      <c r="C282" s="10">
        <v>43485</v>
      </c>
      <c r="D282" t="s">
        <v>65</v>
      </c>
      <c r="E282">
        <v>1</v>
      </c>
      <c r="F282" t="s">
        <v>539</v>
      </c>
      <c r="G282">
        <v>1</v>
      </c>
      <c r="H282" t="s">
        <v>201</v>
      </c>
      <c r="I282" t="s">
        <v>45</v>
      </c>
      <c r="J282" s="11">
        <f>(C282-VLOOKUP(H282,Riders!$A$2:$E$7778,4,FALSE))/365</f>
        <v>23.520547945205479</v>
      </c>
      <c r="K282">
        <v>2</v>
      </c>
      <c r="L282">
        <v>1</v>
      </c>
      <c r="M282">
        <v>10.132</v>
      </c>
      <c r="O282">
        <v>28.135000000000002</v>
      </c>
      <c r="P282">
        <v>28.733999999999899</v>
      </c>
      <c r="Q282">
        <v>33.345999999999997</v>
      </c>
      <c r="R282">
        <v>2.306</v>
      </c>
      <c r="S282">
        <v>1</v>
      </c>
      <c r="T282" t="s">
        <v>1214</v>
      </c>
    </row>
    <row r="283" spans="1:20">
      <c r="A283" t="s">
        <v>224</v>
      </c>
      <c r="B283">
        <v>2019</v>
      </c>
      <c r="C283" s="10">
        <v>43485</v>
      </c>
      <c r="D283" t="s">
        <v>65</v>
      </c>
      <c r="E283">
        <v>1</v>
      </c>
      <c r="F283" t="s">
        <v>539</v>
      </c>
      <c r="G283">
        <v>1</v>
      </c>
      <c r="H283" t="s">
        <v>917</v>
      </c>
      <c r="I283" t="s">
        <v>34</v>
      </c>
      <c r="J283" s="11">
        <f>(C283-VLOOKUP(H283,Riders!$A$2:$E$7778,4,FALSE))/365</f>
        <v>27.936986301369863</v>
      </c>
      <c r="K283">
        <v>4</v>
      </c>
      <c r="L283">
        <v>2</v>
      </c>
      <c r="M283">
        <v>10.148</v>
      </c>
      <c r="O283">
        <v>22.654</v>
      </c>
      <c r="P283">
        <v>22.13</v>
      </c>
      <c r="Q283">
        <v>28.62</v>
      </c>
      <c r="R283">
        <v>3.2450000000000001</v>
      </c>
      <c r="S283">
        <v>2</v>
      </c>
      <c r="T283" t="s">
        <v>1214</v>
      </c>
    </row>
    <row r="284" spans="1:20">
      <c r="A284" t="s">
        <v>224</v>
      </c>
      <c r="B284">
        <v>2019</v>
      </c>
      <c r="C284" s="10">
        <v>43485</v>
      </c>
      <c r="D284" t="s">
        <v>65</v>
      </c>
      <c r="E284">
        <v>1</v>
      </c>
      <c r="F284" t="s">
        <v>539</v>
      </c>
      <c r="G284">
        <v>2</v>
      </c>
      <c r="H284" t="s">
        <v>241</v>
      </c>
      <c r="I284" t="s">
        <v>101</v>
      </c>
      <c r="J284" s="11">
        <f>(C284-VLOOKUP(H284,Riders!$A$2:$E$7778,4,FALSE))/365</f>
        <v>25.898630136986302</v>
      </c>
      <c r="K284">
        <v>1</v>
      </c>
      <c r="L284">
        <v>1</v>
      </c>
      <c r="M284">
        <v>10.361000000000001</v>
      </c>
      <c r="O284">
        <v>28.106999999999999</v>
      </c>
      <c r="P284">
        <v>29.315000000000001</v>
      </c>
      <c r="Q284">
        <v>35.445</v>
      </c>
      <c r="R284">
        <v>3.0649999999999999</v>
      </c>
      <c r="S284">
        <v>1</v>
      </c>
      <c r="T284" t="s">
        <v>1214</v>
      </c>
    </row>
    <row r="285" spans="1:20">
      <c r="A285" t="s">
        <v>224</v>
      </c>
      <c r="B285">
        <v>2019</v>
      </c>
      <c r="C285" s="10">
        <v>43485</v>
      </c>
      <c r="D285" t="s">
        <v>65</v>
      </c>
      <c r="E285">
        <v>1</v>
      </c>
      <c r="F285" t="s">
        <v>539</v>
      </c>
      <c r="G285">
        <v>2</v>
      </c>
      <c r="H285" t="s">
        <v>98</v>
      </c>
      <c r="I285" t="s">
        <v>26</v>
      </c>
      <c r="J285" s="11">
        <f>(C285-VLOOKUP(H285,Riders!$A$2:$E$7778,4,FALSE))/365</f>
        <v>21.772602739726029</v>
      </c>
      <c r="K285">
        <v>3</v>
      </c>
      <c r="L285">
        <v>2</v>
      </c>
      <c r="M285">
        <v>10.407999999999999</v>
      </c>
      <c r="O285">
        <v>24.26</v>
      </c>
      <c r="P285">
        <v>23.599</v>
      </c>
      <c r="Q285">
        <v>30.681000000000001</v>
      </c>
      <c r="R285">
        <v>3.5409999999999999</v>
      </c>
      <c r="S285">
        <v>2</v>
      </c>
      <c r="T285" t="s">
        <v>1214</v>
      </c>
    </row>
    <row r="286" spans="1:20">
      <c r="A286" t="s">
        <v>224</v>
      </c>
      <c r="B286">
        <v>2019</v>
      </c>
      <c r="C286" s="10">
        <v>43485</v>
      </c>
      <c r="D286" t="s">
        <v>65</v>
      </c>
      <c r="E286">
        <v>2</v>
      </c>
      <c r="F286" t="s">
        <v>539</v>
      </c>
      <c r="G286">
        <v>1</v>
      </c>
      <c r="H286" t="s">
        <v>201</v>
      </c>
      <c r="I286" t="s">
        <v>45</v>
      </c>
      <c r="J286" s="11">
        <f>(C286-VLOOKUP(H286,Riders!$A$2:$E$7778,4,FALSE))/365</f>
        <v>23.520547945205479</v>
      </c>
      <c r="K286">
        <v>2</v>
      </c>
      <c r="L286">
        <v>1</v>
      </c>
      <c r="M286">
        <v>10.355</v>
      </c>
      <c r="O286">
        <v>28.733999999999899</v>
      </c>
      <c r="P286">
        <v>29.212</v>
      </c>
      <c r="Q286">
        <v>33.704000000000001</v>
      </c>
      <c r="R286">
        <v>2.246</v>
      </c>
      <c r="S286">
        <v>1</v>
      </c>
      <c r="T286" t="s">
        <v>1214</v>
      </c>
    </row>
    <row r="287" spans="1:20">
      <c r="A287" t="s">
        <v>224</v>
      </c>
      <c r="B287">
        <v>2019</v>
      </c>
      <c r="C287" s="10">
        <v>43485</v>
      </c>
      <c r="D287" t="s">
        <v>65</v>
      </c>
      <c r="E287">
        <v>2</v>
      </c>
      <c r="F287" t="s">
        <v>539</v>
      </c>
      <c r="G287">
        <v>1</v>
      </c>
      <c r="H287" t="s">
        <v>917</v>
      </c>
      <c r="I287" t="s">
        <v>34</v>
      </c>
      <c r="J287" s="11">
        <f>(C287-VLOOKUP(H287,Riders!$A$2:$E$7778,4,FALSE))/365</f>
        <v>27.936986301369863</v>
      </c>
      <c r="K287">
        <v>4</v>
      </c>
      <c r="L287">
        <v>2</v>
      </c>
      <c r="M287">
        <v>10.369</v>
      </c>
      <c r="O287">
        <v>22.13</v>
      </c>
      <c r="P287">
        <v>21.765000000000001</v>
      </c>
      <c r="Q287">
        <v>27.911000000000001</v>
      </c>
      <c r="R287">
        <v>3.073</v>
      </c>
      <c r="S287">
        <v>2</v>
      </c>
      <c r="T287" t="s">
        <v>1214</v>
      </c>
    </row>
    <row r="288" spans="1:20">
      <c r="A288" t="s">
        <v>224</v>
      </c>
      <c r="B288">
        <v>2019</v>
      </c>
      <c r="C288" s="10">
        <v>43485</v>
      </c>
      <c r="D288" t="s">
        <v>65</v>
      </c>
      <c r="E288">
        <v>2</v>
      </c>
      <c r="F288" t="s">
        <v>539</v>
      </c>
      <c r="G288">
        <v>2</v>
      </c>
      <c r="H288" t="s">
        <v>241</v>
      </c>
      <c r="I288" t="s">
        <v>101</v>
      </c>
      <c r="J288" s="11">
        <f>(C288-VLOOKUP(H288,Riders!$A$2:$E$7778,4,FALSE))/365</f>
        <v>25.898630136986302</v>
      </c>
      <c r="K288">
        <v>1</v>
      </c>
      <c r="L288">
        <v>1</v>
      </c>
      <c r="M288">
        <v>10.077999999999999</v>
      </c>
      <c r="O288">
        <v>29.315000000000001</v>
      </c>
      <c r="P288">
        <v>30.188999999999901</v>
      </c>
      <c r="Q288">
        <v>36.058999999999997</v>
      </c>
      <c r="R288">
        <v>2.9350000000000001</v>
      </c>
      <c r="S288">
        <v>1</v>
      </c>
      <c r="T288" t="s">
        <v>1214</v>
      </c>
    </row>
    <row r="289" spans="1:20">
      <c r="A289" t="s">
        <v>224</v>
      </c>
      <c r="B289">
        <v>2019</v>
      </c>
      <c r="C289" s="10">
        <v>43485</v>
      </c>
      <c r="D289" t="s">
        <v>65</v>
      </c>
      <c r="E289">
        <v>2</v>
      </c>
      <c r="F289" t="s">
        <v>539</v>
      </c>
      <c r="G289">
        <v>2</v>
      </c>
      <c r="H289" t="s">
        <v>98</v>
      </c>
      <c r="I289" t="s">
        <v>26</v>
      </c>
      <c r="J289" s="11">
        <f>(C289-VLOOKUP(H289,Riders!$A$2:$E$7778,4,FALSE))/365</f>
        <v>21.772602739726029</v>
      </c>
      <c r="K289">
        <v>3</v>
      </c>
      <c r="L289">
        <v>2</v>
      </c>
      <c r="M289">
        <v>10.975</v>
      </c>
      <c r="O289">
        <v>23.599</v>
      </c>
      <c r="P289">
        <v>23.186</v>
      </c>
      <c r="Q289">
        <v>29.861999999999998</v>
      </c>
      <c r="R289">
        <v>3.3380000000000001</v>
      </c>
      <c r="S289">
        <v>2</v>
      </c>
      <c r="T289" t="s">
        <v>1214</v>
      </c>
    </row>
    <row r="290" spans="1:20">
      <c r="A290" t="s">
        <v>224</v>
      </c>
      <c r="B290">
        <v>2019</v>
      </c>
      <c r="C290" s="10">
        <v>43485</v>
      </c>
      <c r="D290" t="s">
        <v>65</v>
      </c>
      <c r="E290">
        <v>1</v>
      </c>
      <c r="F290" t="s">
        <v>63</v>
      </c>
      <c r="G290" t="s">
        <v>540</v>
      </c>
      <c r="H290" t="s">
        <v>241</v>
      </c>
      <c r="I290" t="s">
        <v>101</v>
      </c>
      <c r="J290" s="11">
        <f>(C290-VLOOKUP(H290,Riders!$A$2:$E$7778,4,FALSE))/365</f>
        <v>25.898630136986302</v>
      </c>
      <c r="K290">
        <v>1</v>
      </c>
      <c r="L290">
        <v>1</v>
      </c>
      <c r="M290">
        <v>10.391</v>
      </c>
      <c r="O290">
        <v>30.188999999999901</v>
      </c>
      <c r="P290">
        <v>31.312000000000001</v>
      </c>
      <c r="Q290">
        <v>36.872</v>
      </c>
      <c r="R290">
        <v>2.78</v>
      </c>
      <c r="S290">
        <v>1</v>
      </c>
      <c r="T290" t="s">
        <v>1214</v>
      </c>
    </row>
    <row r="291" spans="1:20">
      <c r="A291" t="s">
        <v>224</v>
      </c>
      <c r="B291">
        <v>2019</v>
      </c>
      <c r="C291" s="10">
        <v>43485</v>
      </c>
      <c r="D291" t="s">
        <v>65</v>
      </c>
      <c r="E291">
        <v>1</v>
      </c>
      <c r="F291" t="s">
        <v>63</v>
      </c>
      <c r="G291" t="s">
        <v>540</v>
      </c>
      <c r="H291" t="s">
        <v>201</v>
      </c>
      <c r="I291" t="s">
        <v>45</v>
      </c>
      <c r="J291" s="11">
        <f>(C291-VLOOKUP(H291,Riders!$A$2:$E$7778,4,FALSE))/365</f>
        <v>23.520547945205479</v>
      </c>
      <c r="K291">
        <v>2</v>
      </c>
      <c r="L291">
        <v>2</v>
      </c>
      <c r="M291">
        <v>10.736000000000001</v>
      </c>
      <c r="O291">
        <v>29.212</v>
      </c>
      <c r="P291">
        <v>28.870999999999899</v>
      </c>
      <c r="Q291">
        <v>33.226999999999997</v>
      </c>
      <c r="R291">
        <v>2.1779999999999999</v>
      </c>
      <c r="S291">
        <v>2</v>
      </c>
      <c r="T291" t="s">
        <v>1214</v>
      </c>
    </row>
    <row r="292" spans="1:20">
      <c r="A292" t="s">
        <v>224</v>
      </c>
      <c r="B292">
        <v>2019</v>
      </c>
      <c r="C292" s="10">
        <v>43485</v>
      </c>
      <c r="D292" t="s">
        <v>65</v>
      </c>
      <c r="E292">
        <v>1</v>
      </c>
      <c r="F292" t="s">
        <v>63</v>
      </c>
      <c r="G292" t="s">
        <v>541</v>
      </c>
      <c r="H292" t="s">
        <v>98</v>
      </c>
      <c r="I292" t="s">
        <v>26</v>
      </c>
      <c r="J292" s="11">
        <f>(C292-VLOOKUP(H292,Riders!$A$2:$E$7778,4,FALSE))/365</f>
        <v>21.772602739726029</v>
      </c>
      <c r="K292">
        <v>3</v>
      </c>
      <c r="L292">
        <v>1</v>
      </c>
      <c r="M292">
        <v>10.298</v>
      </c>
      <c r="O292">
        <v>23.186</v>
      </c>
      <c r="P292">
        <v>24.645</v>
      </c>
      <c r="Q292">
        <v>30.907</v>
      </c>
      <c r="R292">
        <v>3.1309999999999998</v>
      </c>
      <c r="S292">
        <v>1</v>
      </c>
      <c r="T292" t="s">
        <v>1214</v>
      </c>
    </row>
    <row r="293" spans="1:20">
      <c r="A293" t="s">
        <v>224</v>
      </c>
      <c r="B293">
        <v>2019</v>
      </c>
      <c r="C293" s="10">
        <v>43485</v>
      </c>
      <c r="D293" t="s">
        <v>65</v>
      </c>
      <c r="E293">
        <v>1</v>
      </c>
      <c r="F293" t="s">
        <v>63</v>
      </c>
      <c r="G293" t="s">
        <v>541</v>
      </c>
      <c r="H293" t="s">
        <v>917</v>
      </c>
      <c r="I293" t="s">
        <v>34</v>
      </c>
      <c r="J293" s="11">
        <f>(C293-VLOOKUP(H293,Riders!$A$2:$E$7778,4,FALSE))/365</f>
        <v>27.936986301369863</v>
      </c>
      <c r="K293">
        <v>4</v>
      </c>
      <c r="L293">
        <v>2</v>
      </c>
      <c r="M293">
        <v>10.385999999999999</v>
      </c>
      <c r="O293">
        <v>21.765000000000001</v>
      </c>
      <c r="P293">
        <v>21.201000000000001</v>
      </c>
      <c r="Q293">
        <v>27.024999999999999</v>
      </c>
      <c r="R293">
        <v>2.9119999999999999</v>
      </c>
      <c r="S293">
        <v>2</v>
      </c>
      <c r="T293" t="s">
        <v>1214</v>
      </c>
    </row>
    <row r="294" spans="1:20">
      <c r="A294" t="s">
        <v>224</v>
      </c>
      <c r="B294">
        <v>2019</v>
      </c>
      <c r="C294" s="10">
        <v>43485</v>
      </c>
      <c r="D294" t="s">
        <v>65</v>
      </c>
      <c r="E294">
        <v>2</v>
      </c>
      <c r="F294" t="s">
        <v>63</v>
      </c>
      <c r="G294" t="s">
        <v>540</v>
      </c>
      <c r="H294" t="s">
        <v>241</v>
      </c>
      <c r="I294" t="s">
        <v>101</v>
      </c>
      <c r="J294" s="11">
        <f>(C294-VLOOKUP(H294,Riders!$A$2:$E$7778,4,FALSE))/365</f>
        <v>25.898630136986302</v>
      </c>
      <c r="K294">
        <v>1</v>
      </c>
      <c r="L294">
        <v>1</v>
      </c>
      <c r="M294">
        <v>10.115</v>
      </c>
      <c r="O294">
        <v>31.312000000000001</v>
      </c>
      <c r="P294">
        <v>32.143999999999998</v>
      </c>
      <c r="Q294">
        <v>37.426000000000002</v>
      </c>
      <c r="R294">
        <v>2.641</v>
      </c>
      <c r="S294">
        <v>1</v>
      </c>
      <c r="T294" t="s">
        <v>1214</v>
      </c>
    </row>
    <row r="295" spans="1:20">
      <c r="A295" t="s">
        <v>224</v>
      </c>
      <c r="B295">
        <v>2019</v>
      </c>
      <c r="C295" s="10">
        <v>43485</v>
      </c>
      <c r="D295" t="s">
        <v>65</v>
      </c>
      <c r="E295">
        <v>2</v>
      </c>
      <c r="F295" t="s">
        <v>63</v>
      </c>
      <c r="G295" t="s">
        <v>540</v>
      </c>
      <c r="H295" t="s">
        <v>201</v>
      </c>
      <c r="I295" t="s">
        <v>45</v>
      </c>
      <c r="J295" s="11">
        <f>(C295-VLOOKUP(H295,Riders!$A$2:$E$7778,4,FALSE))/365</f>
        <v>23.520547945205479</v>
      </c>
      <c r="K295">
        <v>2</v>
      </c>
      <c r="L295">
        <v>2</v>
      </c>
      <c r="M295">
        <v>10.222</v>
      </c>
      <c r="O295">
        <v>28.870999999999899</v>
      </c>
      <c r="P295">
        <v>28.713999999999999</v>
      </c>
      <c r="Q295">
        <v>32.816000000000003</v>
      </c>
      <c r="R295">
        <v>2.0510000000000002</v>
      </c>
      <c r="S295">
        <v>2</v>
      </c>
      <c r="T295" t="s">
        <v>1214</v>
      </c>
    </row>
    <row r="296" spans="1:20">
      <c r="A296" t="s">
        <v>224</v>
      </c>
      <c r="B296">
        <v>2019</v>
      </c>
      <c r="C296" s="10">
        <v>43485</v>
      </c>
      <c r="D296" t="s">
        <v>65</v>
      </c>
      <c r="E296">
        <v>2</v>
      </c>
      <c r="F296" t="s">
        <v>63</v>
      </c>
      <c r="G296" t="s">
        <v>541</v>
      </c>
      <c r="H296" t="s">
        <v>98</v>
      </c>
      <c r="I296" t="s">
        <v>26</v>
      </c>
      <c r="J296" s="11">
        <f>(C296-VLOOKUP(H296,Riders!$A$2:$E$7778,4,FALSE))/365</f>
        <v>21.772602739726029</v>
      </c>
      <c r="K296">
        <v>3</v>
      </c>
      <c r="L296">
        <v>2</v>
      </c>
      <c r="M296">
        <v>10.282</v>
      </c>
      <c r="O296">
        <v>24.645</v>
      </c>
      <c r="P296">
        <v>25.530999999999999</v>
      </c>
      <c r="Q296">
        <v>31.053000000000001</v>
      </c>
      <c r="R296">
        <v>2.7610000000000001</v>
      </c>
      <c r="S296">
        <v>1</v>
      </c>
      <c r="T296" t="s">
        <v>1214</v>
      </c>
    </row>
    <row r="297" spans="1:20">
      <c r="A297" t="s">
        <v>224</v>
      </c>
      <c r="B297">
        <v>2019</v>
      </c>
      <c r="C297" s="10">
        <v>43485</v>
      </c>
      <c r="D297" t="s">
        <v>65</v>
      </c>
      <c r="E297">
        <v>2</v>
      </c>
      <c r="F297" t="s">
        <v>63</v>
      </c>
      <c r="G297" t="s">
        <v>541</v>
      </c>
      <c r="H297" t="s">
        <v>917</v>
      </c>
      <c r="I297" t="s">
        <v>34</v>
      </c>
      <c r="J297" s="11">
        <f>(C297-VLOOKUP(H297,Riders!$A$2:$E$7778,4,FALSE))/365</f>
        <v>27.936986301369863</v>
      </c>
      <c r="K297">
        <v>4</v>
      </c>
      <c r="L297">
        <v>1</v>
      </c>
      <c r="M297">
        <v>10.259</v>
      </c>
      <c r="O297">
        <v>21.201000000000001</v>
      </c>
      <c r="P297">
        <v>22.922000000000001</v>
      </c>
      <c r="Q297">
        <v>28.141999999999999</v>
      </c>
      <c r="R297">
        <v>2.61</v>
      </c>
      <c r="S297">
        <v>1</v>
      </c>
      <c r="T297" t="s">
        <v>1214</v>
      </c>
    </row>
    <row r="298" spans="1:20">
      <c r="A298" t="s">
        <v>224</v>
      </c>
      <c r="B298">
        <v>2019</v>
      </c>
      <c r="C298" s="10">
        <v>43485</v>
      </c>
      <c r="D298" t="s">
        <v>65</v>
      </c>
      <c r="E298">
        <v>3</v>
      </c>
      <c r="F298" t="s">
        <v>63</v>
      </c>
      <c r="G298" t="s">
        <v>541</v>
      </c>
      <c r="H298" t="s">
        <v>98</v>
      </c>
      <c r="I298" t="s">
        <v>26</v>
      </c>
      <c r="J298" s="11">
        <f>(C298-VLOOKUP(H298,Riders!$A$2:$E$7778,4,FALSE))/365</f>
        <v>21.772602739726029</v>
      </c>
      <c r="K298">
        <v>3</v>
      </c>
      <c r="L298">
        <v>1</v>
      </c>
      <c r="M298">
        <v>10.342000000000001</v>
      </c>
      <c r="O298">
        <v>25.530999999999999</v>
      </c>
      <c r="P298">
        <v>25.864999999999998</v>
      </c>
      <c r="Q298">
        <v>30.869</v>
      </c>
      <c r="R298">
        <v>2.5019999999999998</v>
      </c>
      <c r="S298">
        <v>1</v>
      </c>
      <c r="T298" t="s">
        <v>1214</v>
      </c>
    </row>
    <row r="299" spans="1:20">
      <c r="A299" t="s">
        <v>224</v>
      </c>
      <c r="B299">
        <v>2019</v>
      </c>
      <c r="C299" s="10">
        <v>43485</v>
      </c>
      <c r="D299" t="s">
        <v>65</v>
      </c>
      <c r="E299">
        <v>3</v>
      </c>
      <c r="F299" t="s">
        <v>63</v>
      </c>
      <c r="G299" t="s">
        <v>541</v>
      </c>
      <c r="H299" t="s">
        <v>917</v>
      </c>
      <c r="I299" t="s">
        <v>34</v>
      </c>
      <c r="J299" s="11">
        <f>(C299-VLOOKUP(H299,Riders!$A$2:$E$7778,4,FALSE))/365</f>
        <v>27.936986301369863</v>
      </c>
      <c r="K299">
        <v>4</v>
      </c>
      <c r="L299">
        <v>2</v>
      </c>
      <c r="M299">
        <v>10.476000000000001</v>
      </c>
      <c r="O299">
        <v>22.922000000000001</v>
      </c>
      <c r="P299">
        <v>20.675999999999998</v>
      </c>
      <c r="Q299">
        <v>26.111999999999998</v>
      </c>
      <c r="R299">
        <v>2.718</v>
      </c>
      <c r="S299">
        <v>2</v>
      </c>
      <c r="T299" t="s">
        <v>1214</v>
      </c>
    </row>
    <row r="300" spans="1:20">
      <c r="A300" t="s">
        <v>225</v>
      </c>
      <c r="B300">
        <v>2019</v>
      </c>
      <c r="C300" s="10">
        <v>43492</v>
      </c>
      <c r="D300" t="s">
        <v>65</v>
      </c>
      <c r="E300">
        <v>1</v>
      </c>
      <c r="F300" t="s">
        <v>534</v>
      </c>
      <c r="G300">
        <v>1</v>
      </c>
      <c r="H300" t="s">
        <v>204</v>
      </c>
      <c r="I300" t="s">
        <v>101</v>
      </c>
      <c r="J300" s="11">
        <f>(C300-VLOOKUP(H300,Riders!$A$2:$E$7778,4,FALSE))/365</f>
        <v>19.898630136986302</v>
      </c>
      <c r="K300">
        <v>2</v>
      </c>
      <c r="L300">
        <v>1</v>
      </c>
      <c r="M300">
        <v>10.88</v>
      </c>
      <c r="O300">
        <v>9</v>
      </c>
      <c r="P300">
        <v>15.054</v>
      </c>
      <c r="Q300">
        <v>29.396000000000001</v>
      </c>
      <c r="R300">
        <v>7.1710000000000003</v>
      </c>
      <c r="S300">
        <v>1</v>
      </c>
      <c r="T300" t="s">
        <v>1214</v>
      </c>
    </row>
    <row r="301" spans="1:20">
      <c r="A301" t="s">
        <v>225</v>
      </c>
      <c r="B301">
        <v>2019</v>
      </c>
      <c r="C301" s="10">
        <v>43492</v>
      </c>
      <c r="D301" t="s">
        <v>65</v>
      </c>
      <c r="E301">
        <v>1</v>
      </c>
      <c r="F301" t="s">
        <v>534</v>
      </c>
      <c r="G301">
        <v>1</v>
      </c>
      <c r="H301" t="s">
        <v>44</v>
      </c>
      <c r="I301" t="s">
        <v>45</v>
      </c>
      <c r="J301" s="11">
        <f>(C301-VLOOKUP(H301,Riders!$A$2:$E$7778,4,FALSE))/365</f>
        <v>22.945205479452056</v>
      </c>
      <c r="K301">
        <v>28</v>
      </c>
      <c r="L301">
        <v>2</v>
      </c>
      <c r="M301">
        <v>11.025</v>
      </c>
      <c r="O301">
        <v>9</v>
      </c>
      <c r="P301">
        <v>6.2619999999999898</v>
      </c>
      <c r="Q301">
        <v>20.603999999999999</v>
      </c>
      <c r="R301">
        <v>7.1710000000000003</v>
      </c>
      <c r="S301">
        <v>1</v>
      </c>
      <c r="T301" t="s">
        <v>1214</v>
      </c>
    </row>
    <row r="302" spans="1:20">
      <c r="A302" t="s">
        <v>225</v>
      </c>
      <c r="B302">
        <v>2019</v>
      </c>
      <c r="C302" s="10">
        <v>43492</v>
      </c>
      <c r="D302" t="s">
        <v>65</v>
      </c>
      <c r="E302">
        <v>1</v>
      </c>
      <c r="F302" t="s">
        <v>534</v>
      </c>
      <c r="G302">
        <v>2</v>
      </c>
      <c r="H302" t="s">
        <v>95</v>
      </c>
      <c r="I302" t="s">
        <v>26</v>
      </c>
      <c r="J302" s="11">
        <f>(C302-VLOOKUP(H302,Riders!$A$2:$E$7778,4,FALSE))/365</f>
        <v>20.030136986301368</v>
      </c>
      <c r="K302">
        <v>7</v>
      </c>
      <c r="L302">
        <v>1</v>
      </c>
      <c r="M302">
        <v>10.49</v>
      </c>
      <c r="O302">
        <v>31.22</v>
      </c>
      <c r="P302">
        <v>31.338000000000001</v>
      </c>
      <c r="Q302">
        <v>37.847999999999999</v>
      </c>
      <c r="R302">
        <v>3.2549999999999999</v>
      </c>
      <c r="S302">
        <v>1</v>
      </c>
      <c r="T302" t="s">
        <v>1214</v>
      </c>
    </row>
    <row r="303" spans="1:20">
      <c r="A303" t="s">
        <v>225</v>
      </c>
      <c r="B303">
        <v>2019</v>
      </c>
      <c r="C303" s="10">
        <v>43492</v>
      </c>
      <c r="D303" t="s">
        <v>65</v>
      </c>
      <c r="E303">
        <v>1</v>
      </c>
      <c r="F303" t="s">
        <v>534</v>
      </c>
      <c r="G303">
        <v>2</v>
      </c>
      <c r="H303" t="s">
        <v>207</v>
      </c>
      <c r="I303" t="s">
        <v>57</v>
      </c>
      <c r="J303" s="11">
        <f>(C303-VLOOKUP(H303,Riders!$A$2:$E$7778,4,FALSE))/365</f>
        <v>25.347945205479451</v>
      </c>
      <c r="K303">
        <v>27</v>
      </c>
      <c r="L303">
        <v>2</v>
      </c>
      <c r="M303">
        <v>10.532999999999999</v>
      </c>
      <c r="O303">
        <v>5.7510000000000003</v>
      </c>
      <c r="P303">
        <v>5.8650000000000002</v>
      </c>
      <c r="Q303">
        <v>18.483000000000001</v>
      </c>
      <c r="R303">
        <v>6.3090000000000002</v>
      </c>
      <c r="S303">
        <v>2</v>
      </c>
      <c r="T303" t="s">
        <v>1214</v>
      </c>
    </row>
    <row r="304" spans="1:20">
      <c r="A304" t="s">
        <v>225</v>
      </c>
      <c r="B304">
        <v>2019</v>
      </c>
      <c r="C304" s="10">
        <v>43492</v>
      </c>
      <c r="D304" t="s">
        <v>65</v>
      </c>
      <c r="E304">
        <v>1</v>
      </c>
      <c r="F304" t="s">
        <v>534</v>
      </c>
      <c r="G304">
        <v>3</v>
      </c>
      <c r="H304" t="s">
        <v>230</v>
      </c>
      <c r="I304" t="s">
        <v>101</v>
      </c>
      <c r="J304" s="11">
        <f>(C304-VLOOKUP(H304,Riders!$A$2:$E$7778,4,FALSE))/365</f>
        <v>23.827397260273973</v>
      </c>
      <c r="K304">
        <v>1</v>
      </c>
      <c r="L304">
        <v>1</v>
      </c>
      <c r="M304">
        <v>10.32</v>
      </c>
      <c r="O304">
        <v>9</v>
      </c>
      <c r="P304">
        <v>15.054</v>
      </c>
      <c r="Q304">
        <v>29.396000000000001</v>
      </c>
      <c r="R304">
        <v>7.1710000000000003</v>
      </c>
      <c r="S304">
        <v>1</v>
      </c>
      <c r="T304" t="s">
        <v>1214</v>
      </c>
    </row>
    <row r="305" spans="1:20">
      <c r="A305" t="s">
        <v>225</v>
      </c>
      <c r="B305">
        <v>2019</v>
      </c>
      <c r="C305" s="10">
        <v>43492</v>
      </c>
      <c r="D305" t="s">
        <v>65</v>
      </c>
      <c r="E305">
        <v>1</v>
      </c>
      <c r="F305" t="s">
        <v>534</v>
      </c>
      <c r="G305">
        <v>3</v>
      </c>
      <c r="H305" t="s">
        <v>792</v>
      </c>
      <c r="I305" t="s">
        <v>197</v>
      </c>
      <c r="J305" s="11">
        <f>(C305-VLOOKUP(H305,Riders!$A$2:$E$7778,4,FALSE))/365</f>
        <v>24.912328767123288</v>
      </c>
      <c r="K305">
        <v>26</v>
      </c>
      <c r="L305">
        <v>2</v>
      </c>
      <c r="M305">
        <v>10.374000000000001</v>
      </c>
      <c r="O305">
        <v>9</v>
      </c>
      <c r="P305">
        <v>6.2619999999999898</v>
      </c>
      <c r="Q305">
        <v>20.603999999999999</v>
      </c>
      <c r="R305">
        <v>7.1710000000000003</v>
      </c>
      <c r="S305">
        <v>1</v>
      </c>
      <c r="T305" t="s">
        <v>1214</v>
      </c>
    </row>
    <row r="306" spans="1:20">
      <c r="A306" t="s">
        <v>225</v>
      </c>
      <c r="B306">
        <v>2019</v>
      </c>
      <c r="C306" s="10">
        <v>43492</v>
      </c>
      <c r="D306" t="s">
        <v>65</v>
      </c>
      <c r="E306">
        <v>1</v>
      </c>
      <c r="F306" t="s">
        <v>534</v>
      </c>
      <c r="G306">
        <v>4</v>
      </c>
      <c r="H306" t="s">
        <v>200</v>
      </c>
      <c r="I306" t="s">
        <v>38</v>
      </c>
      <c r="J306" s="11">
        <f>(C306-VLOOKUP(H306,Riders!$A$2:$E$7778,4,FALSE))/365</f>
        <v>24.243835616438357</v>
      </c>
      <c r="K306">
        <v>3</v>
      </c>
      <c r="L306">
        <v>1</v>
      </c>
      <c r="M306">
        <v>10.226000000000001</v>
      </c>
      <c r="O306">
        <v>19.032</v>
      </c>
      <c r="P306">
        <v>20.372</v>
      </c>
      <c r="Q306">
        <v>27.884</v>
      </c>
      <c r="R306">
        <v>3.7559999999999998</v>
      </c>
      <c r="S306">
        <v>1</v>
      </c>
      <c r="T306" t="s">
        <v>1214</v>
      </c>
    </row>
    <row r="307" spans="1:20">
      <c r="A307" t="s">
        <v>225</v>
      </c>
      <c r="B307">
        <v>2019</v>
      </c>
      <c r="C307" s="10">
        <v>43492</v>
      </c>
      <c r="D307" t="s">
        <v>65</v>
      </c>
      <c r="E307">
        <v>1</v>
      </c>
      <c r="F307" t="s">
        <v>534</v>
      </c>
      <c r="G307">
        <v>4</v>
      </c>
      <c r="H307" t="s">
        <v>240</v>
      </c>
      <c r="I307" t="s">
        <v>34</v>
      </c>
      <c r="J307" s="11">
        <f>(C307-VLOOKUP(H307,Riders!$A$2:$E$7778,4,FALSE))/365</f>
        <v>20.142465753424659</v>
      </c>
      <c r="K307">
        <v>25</v>
      </c>
      <c r="L307">
        <v>2</v>
      </c>
      <c r="M307">
        <v>10.326000000000001</v>
      </c>
      <c r="O307">
        <v>9</v>
      </c>
      <c r="P307">
        <v>6.9679999999999902</v>
      </c>
      <c r="Q307">
        <v>20.335999999999999</v>
      </c>
      <c r="R307">
        <v>6.6840000000000002</v>
      </c>
      <c r="S307">
        <v>2</v>
      </c>
      <c r="T307" t="s">
        <v>1214</v>
      </c>
    </row>
    <row r="308" spans="1:20">
      <c r="A308" t="s">
        <v>225</v>
      </c>
      <c r="B308">
        <v>2019</v>
      </c>
      <c r="C308" s="10">
        <v>43492</v>
      </c>
      <c r="D308" t="s">
        <v>65</v>
      </c>
      <c r="E308">
        <v>1</v>
      </c>
      <c r="F308" t="s">
        <v>534</v>
      </c>
      <c r="G308">
        <v>5</v>
      </c>
      <c r="H308" t="s">
        <v>182</v>
      </c>
      <c r="I308" t="s">
        <v>32</v>
      </c>
      <c r="J308" s="11">
        <f>(C308-VLOOKUP(H308,Riders!$A$2:$E$7778,4,FALSE))/365</f>
        <v>27.586301369863012</v>
      </c>
      <c r="K308">
        <v>10</v>
      </c>
      <c r="L308">
        <v>1</v>
      </c>
      <c r="M308">
        <v>10.403</v>
      </c>
      <c r="O308">
        <v>11.763999999999999</v>
      </c>
      <c r="P308">
        <v>13.641</v>
      </c>
      <c r="Q308">
        <v>21.853000000000002</v>
      </c>
      <c r="R308">
        <v>4.1059999999999999</v>
      </c>
      <c r="S308">
        <v>1</v>
      </c>
      <c r="T308" t="s">
        <v>1214</v>
      </c>
    </row>
    <row r="309" spans="1:20">
      <c r="A309" t="s">
        <v>225</v>
      </c>
      <c r="B309">
        <v>2019</v>
      </c>
      <c r="C309" s="10">
        <v>43492</v>
      </c>
      <c r="D309" t="s">
        <v>65</v>
      </c>
      <c r="E309">
        <v>1</v>
      </c>
      <c r="F309" t="s">
        <v>534</v>
      </c>
      <c r="G309">
        <v>5</v>
      </c>
      <c r="H309" t="s">
        <v>247</v>
      </c>
      <c r="I309" t="s">
        <v>34</v>
      </c>
      <c r="J309" s="11">
        <f>(C309-VLOOKUP(H309,Riders!$A$2:$E$7778,4,FALSE))/365</f>
        <v>23.536986301369861</v>
      </c>
      <c r="K309">
        <v>24</v>
      </c>
      <c r="L309">
        <v>2</v>
      </c>
      <c r="M309">
        <v>10.497999999999999</v>
      </c>
      <c r="O309">
        <v>5.0209999999999999</v>
      </c>
      <c r="P309">
        <v>3.8839999999999999</v>
      </c>
      <c r="Q309">
        <v>15.06</v>
      </c>
      <c r="R309">
        <v>5.5880000000000001</v>
      </c>
      <c r="S309">
        <v>2</v>
      </c>
      <c r="T309" t="s">
        <v>1214</v>
      </c>
    </row>
    <row r="310" spans="1:20">
      <c r="A310" t="s">
        <v>225</v>
      </c>
      <c r="B310">
        <v>2019</v>
      </c>
      <c r="C310" s="10">
        <v>43492</v>
      </c>
      <c r="D310" t="s">
        <v>65</v>
      </c>
      <c r="E310">
        <v>1</v>
      </c>
      <c r="F310" t="s">
        <v>534</v>
      </c>
      <c r="G310">
        <v>6</v>
      </c>
      <c r="H310" t="s">
        <v>256</v>
      </c>
      <c r="I310" t="s">
        <v>30</v>
      </c>
      <c r="J310" s="11">
        <f>(C310-VLOOKUP(H310,Riders!$A$2:$E$7778,4,FALSE))/365</f>
        <v>29.084931506849315</v>
      </c>
      <c r="K310">
        <v>11</v>
      </c>
      <c r="L310">
        <v>1</v>
      </c>
      <c r="M310">
        <v>10.689</v>
      </c>
      <c r="O310">
        <v>21.986999999999998</v>
      </c>
      <c r="P310">
        <v>22.440999999999999</v>
      </c>
      <c r="Q310">
        <v>28.809000000000001</v>
      </c>
      <c r="R310">
        <v>3.1840000000000002</v>
      </c>
      <c r="S310">
        <v>1</v>
      </c>
      <c r="T310" t="s">
        <v>1214</v>
      </c>
    </row>
    <row r="311" spans="1:20">
      <c r="A311" t="s">
        <v>225</v>
      </c>
      <c r="B311">
        <v>2019</v>
      </c>
      <c r="C311" s="10">
        <v>43492</v>
      </c>
      <c r="D311" t="s">
        <v>65</v>
      </c>
      <c r="E311">
        <v>1</v>
      </c>
      <c r="F311" t="s">
        <v>534</v>
      </c>
      <c r="G311">
        <v>6</v>
      </c>
      <c r="H311" t="s">
        <v>922</v>
      </c>
      <c r="I311" t="s">
        <v>57</v>
      </c>
      <c r="J311" s="11">
        <f>(C311-VLOOKUP(H311,Riders!$A$2:$E$7778,4,FALSE))/365</f>
        <v>20.561643835616437</v>
      </c>
      <c r="K311">
        <v>23</v>
      </c>
      <c r="L311">
        <v>2</v>
      </c>
      <c r="M311">
        <v>10.692</v>
      </c>
      <c r="O311">
        <v>5.14299999999999</v>
      </c>
      <c r="P311">
        <v>5.0819999999999901</v>
      </c>
      <c r="Q311">
        <v>16.86</v>
      </c>
      <c r="R311">
        <v>5.8890000000000002</v>
      </c>
      <c r="S311">
        <v>2</v>
      </c>
      <c r="T311" t="s">
        <v>1214</v>
      </c>
    </row>
    <row r="312" spans="1:20">
      <c r="A312" t="s">
        <v>225</v>
      </c>
      <c r="B312">
        <v>2019</v>
      </c>
      <c r="C312" s="10">
        <v>43492</v>
      </c>
      <c r="D312" t="s">
        <v>65</v>
      </c>
      <c r="E312">
        <v>1</v>
      </c>
      <c r="F312" t="s">
        <v>534</v>
      </c>
      <c r="G312">
        <v>7</v>
      </c>
      <c r="H312" t="s">
        <v>238</v>
      </c>
      <c r="I312" t="s">
        <v>197</v>
      </c>
      <c r="J312" s="11">
        <f>(C312-VLOOKUP(H312,Riders!$A$2:$E$7778,4,FALSE))/365</f>
        <v>31.364383561643837</v>
      </c>
      <c r="K312">
        <v>12</v>
      </c>
      <c r="L312">
        <v>1</v>
      </c>
      <c r="M312">
        <v>10.563000000000001</v>
      </c>
      <c r="O312">
        <v>5.1169999999999902</v>
      </c>
      <c r="P312">
        <v>10.891</v>
      </c>
      <c r="Q312">
        <v>22.341000000000001</v>
      </c>
      <c r="R312">
        <v>5.7249999999999996</v>
      </c>
      <c r="S312">
        <v>2</v>
      </c>
      <c r="T312" t="s">
        <v>1214</v>
      </c>
    </row>
    <row r="313" spans="1:20">
      <c r="A313" t="s">
        <v>225</v>
      </c>
      <c r="B313">
        <v>2019</v>
      </c>
      <c r="C313" s="10">
        <v>43492</v>
      </c>
      <c r="D313" t="s">
        <v>65</v>
      </c>
      <c r="E313">
        <v>1</v>
      </c>
      <c r="F313" t="s">
        <v>534</v>
      </c>
      <c r="G313">
        <v>7</v>
      </c>
      <c r="H313" t="s">
        <v>53</v>
      </c>
      <c r="I313" t="s">
        <v>41</v>
      </c>
      <c r="J313" s="11">
        <f>(C313-VLOOKUP(H313,Riders!$A$2:$E$7778,4,FALSE))/365</f>
        <v>31.671232876712327</v>
      </c>
      <c r="K313">
        <v>22</v>
      </c>
      <c r="L313">
        <v>2</v>
      </c>
      <c r="M313">
        <v>10.66</v>
      </c>
      <c r="O313">
        <v>9</v>
      </c>
      <c r="P313">
        <v>4.5030000000000001</v>
      </c>
      <c r="Q313">
        <v>17.855</v>
      </c>
      <c r="R313">
        <v>6.6760000000000002</v>
      </c>
      <c r="S313">
        <v>1</v>
      </c>
      <c r="T313" t="s">
        <v>1214</v>
      </c>
    </row>
    <row r="314" spans="1:20">
      <c r="A314" t="s">
        <v>225</v>
      </c>
      <c r="B314">
        <v>2019</v>
      </c>
      <c r="C314" s="10">
        <v>43492</v>
      </c>
      <c r="D314" t="s">
        <v>65</v>
      </c>
      <c r="E314">
        <v>1</v>
      </c>
      <c r="F314" t="s">
        <v>534</v>
      </c>
      <c r="G314">
        <v>8</v>
      </c>
      <c r="H314" t="s">
        <v>39</v>
      </c>
      <c r="I314" t="s">
        <v>28</v>
      </c>
      <c r="J314" s="11">
        <f>(C314-VLOOKUP(H314,Riders!$A$2:$E$7778,4,FALSE))/365</f>
        <v>23.032876712328768</v>
      </c>
      <c r="K314">
        <v>13</v>
      </c>
      <c r="L314">
        <v>1</v>
      </c>
      <c r="M314">
        <v>10.55</v>
      </c>
      <c r="O314">
        <v>9</v>
      </c>
      <c r="P314">
        <v>14.776</v>
      </c>
      <c r="Q314">
        <v>28.734000000000002</v>
      </c>
      <c r="R314">
        <v>6.9790000000000001</v>
      </c>
      <c r="S314">
        <v>2</v>
      </c>
      <c r="T314" t="s">
        <v>1214</v>
      </c>
    </row>
    <row r="315" spans="1:20">
      <c r="A315" t="s">
        <v>225</v>
      </c>
      <c r="B315">
        <v>2019</v>
      </c>
      <c r="C315" s="10">
        <v>43492</v>
      </c>
      <c r="D315" t="s">
        <v>65</v>
      </c>
      <c r="E315">
        <v>1</v>
      </c>
      <c r="F315" t="s">
        <v>534</v>
      </c>
      <c r="G315">
        <v>8</v>
      </c>
      <c r="H315" t="s">
        <v>58</v>
      </c>
      <c r="I315" t="s">
        <v>36</v>
      </c>
      <c r="J315" s="11">
        <f>(C315-VLOOKUP(H315,Riders!$A$2:$E$7778,4,FALSE))/365</f>
        <v>25.208219178082192</v>
      </c>
      <c r="K315">
        <v>21</v>
      </c>
      <c r="L315">
        <v>2</v>
      </c>
      <c r="M315">
        <v>10.582000000000001</v>
      </c>
      <c r="O315">
        <v>10.329999999999901</v>
      </c>
      <c r="P315">
        <v>9.4889999999999901</v>
      </c>
      <c r="Q315">
        <v>19.332999999999998</v>
      </c>
      <c r="R315">
        <v>4.9219999999999997</v>
      </c>
      <c r="S315">
        <v>1</v>
      </c>
      <c r="T315" t="s">
        <v>1214</v>
      </c>
    </row>
    <row r="316" spans="1:20">
      <c r="A316" t="s">
        <v>225</v>
      </c>
      <c r="B316">
        <v>2019</v>
      </c>
      <c r="C316" s="10">
        <v>43492</v>
      </c>
      <c r="D316" t="s">
        <v>65</v>
      </c>
      <c r="E316">
        <v>1</v>
      </c>
      <c r="F316" t="s">
        <v>534</v>
      </c>
      <c r="G316">
        <v>9</v>
      </c>
      <c r="H316" t="s">
        <v>218</v>
      </c>
      <c r="I316" t="s">
        <v>227</v>
      </c>
      <c r="J316" s="11">
        <f>(C316-VLOOKUP(H316,Riders!$A$2:$E$7778,4,FALSE))/365</f>
        <v>35.457534246575342</v>
      </c>
      <c r="K316">
        <v>8</v>
      </c>
      <c r="L316">
        <v>1</v>
      </c>
      <c r="M316">
        <v>10.473000000000001</v>
      </c>
      <c r="O316">
        <v>15.643000000000001</v>
      </c>
      <c r="P316">
        <v>18.826999999999899</v>
      </c>
      <c r="Q316">
        <v>27.081</v>
      </c>
      <c r="R316">
        <v>4.1269999999999998</v>
      </c>
      <c r="S316">
        <v>2</v>
      </c>
      <c r="T316" t="s">
        <v>1214</v>
      </c>
    </row>
    <row r="317" spans="1:20">
      <c r="A317" t="s">
        <v>225</v>
      </c>
      <c r="B317">
        <v>2019</v>
      </c>
      <c r="C317" s="10">
        <v>43492</v>
      </c>
      <c r="D317" t="s">
        <v>65</v>
      </c>
      <c r="E317">
        <v>1</v>
      </c>
      <c r="F317" t="s">
        <v>534</v>
      </c>
      <c r="G317">
        <v>9</v>
      </c>
      <c r="H317" t="s">
        <v>142</v>
      </c>
      <c r="I317" t="s">
        <v>94</v>
      </c>
      <c r="J317" s="11">
        <f>(C317-VLOOKUP(H317,Riders!$A$2:$E$7778,4,FALSE))/365</f>
        <v>23.81917808219178</v>
      </c>
      <c r="K317">
        <v>17</v>
      </c>
      <c r="L317">
        <v>2</v>
      </c>
      <c r="M317">
        <v>10.566000000000001</v>
      </c>
      <c r="O317">
        <v>17.047000000000001</v>
      </c>
      <c r="P317">
        <v>15.738</v>
      </c>
      <c r="Q317">
        <v>23.8</v>
      </c>
      <c r="R317">
        <v>4.0309999999999997</v>
      </c>
      <c r="S317">
        <v>1</v>
      </c>
      <c r="T317" t="s">
        <v>1214</v>
      </c>
    </row>
    <row r="318" spans="1:20">
      <c r="A318" t="s">
        <v>225</v>
      </c>
      <c r="B318">
        <v>2019</v>
      </c>
      <c r="C318" s="10">
        <v>43492</v>
      </c>
      <c r="D318" t="s">
        <v>65</v>
      </c>
      <c r="E318">
        <v>1</v>
      </c>
      <c r="F318" t="s">
        <v>534</v>
      </c>
      <c r="G318">
        <v>10</v>
      </c>
      <c r="H318" t="s">
        <v>173</v>
      </c>
      <c r="I318" t="s">
        <v>36</v>
      </c>
      <c r="J318" s="11">
        <f>(C318-VLOOKUP(H318,Riders!$A$2:$E$7778,4,FALSE))/365</f>
        <v>28.717808219178082</v>
      </c>
      <c r="K318">
        <v>14</v>
      </c>
      <c r="L318">
        <v>1</v>
      </c>
      <c r="M318">
        <v>10.704000000000001</v>
      </c>
      <c r="O318">
        <v>12.837</v>
      </c>
      <c r="P318">
        <v>14.698</v>
      </c>
      <c r="Q318">
        <v>22.628</v>
      </c>
      <c r="R318">
        <v>3.9649999999999999</v>
      </c>
      <c r="S318">
        <v>1</v>
      </c>
      <c r="T318" t="s">
        <v>1214</v>
      </c>
    </row>
    <row r="319" spans="1:20">
      <c r="A319" t="s">
        <v>225</v>
      </c>
      <c r="B319">
        <v>2019</v>
      </c>
      <c r="C319" s="10">
        <v>43492</v>
      </c>
      <c r="D319" t="s">
        <v>65</v>
      </c>
      <c r="E319">
        <v>1</v>
      </c>
      <c r="F319" t="s">
        <v>534</v>
      </c>
      <c r="G319">
        <v>10</v>
      </c>
      <c r="H319" t="s">
        <v>220</v>
      </c>
      <c r="I319" t="s">
        <v>226</v>
      </c>
      <c r="J319" s="11">
        <f>(C319-VLOOKUP(H319,Riders!$A$2:$E$7778,4,FALSE))/365</f>
        <v>33.991780821917807</v>
      </c>
      <c r="K319">
        <v>20</v>
      </c>
      <c r="L319">
        <v>2</v>
      </c>
      <c r="M319">
        <v>10.712999999999999</v>
      </c>
      <c r="O319">
        <v>6.2619999999999898</v>
      </c>
      <c r="P319">
        <v>4.6859999999999999</v>
      </c>
      <c r="Q319">
        <v>16.542000000000002</v>
      </c>
      <c r="R319">
        <v>5.9279999999999999</v>
      </c>
      <c r="S319">
        <v>2</v>
      </c>
      <c r="T319" t="s">
        <v>1214</v>
      </c>
    </row>
    <row r="320" spans="1:20">
      <c r="A320" t="s">
        <v>225</v>
      </c>
      <c r="B320">
        <v>2019</v>
      </c>
      <c r="C320" s="10">
        <v>43492</v>
      </c>
      <c r="D320" t="s">
        <v>65</v>
      </c>
      <c r="E320">
        <v>1</v>
      </c>
      <c r="F320" t="s">
        <v>534</v>
      </c>
      <c r="G320">
        <v>11</v>
      </c>
      <c r="H320" t="s">
        <v>257</v>
      </c>
      <c r="I320" t="s">
        <v>255</v>
      </c>
      <c r="J320" s="11">
        <f>(C320-VLOOKUP(H320,Riders!$A$2:$E$7778,4,FALSE))/365</f>
        <v>21.372602739726027</v>
      </c>
      <c r="K320">
        <v>16</v>
      </c>
      <c r="L320">
        <v>1</v>
      </c>
      <c r="M320">
        <v>10.566000000000001</v>
      </c>
      <c r="O320">
        <v>13.8189999999999</v>
      </c>
      <c r="P320">
        <v>17.134</v>
      </c>
      <c r="Q320">
        <v>26.388000000000002</v>
      </c>
      <c r="R320">
        <v>4.6269999999999998</v>
      </c>
      <c r="S320">
        <v>1</v>
      </c>
      <c r="T320" t="s">
        <v>1214</v>
      </c>
    </row>
    <row r="321" spans="1:20">
      <c r="A321" t="s">
        <v>225</v>
      </c>
      <c r="B321">
        <v>2019</v>
      </c>
      <c r="C321" s="10">
        <v>43492</v>
      </c>
      <c r="D321" t="s">
        <v>65</v>
      </c>
      <c r="E321">
        <v>1</v>
      </c>
      <c r="F321" t="s">
        <v>534</v>
      </c>
      <c r="G321">
        <v>11</v>
      </c>
      <c r="H321" t="s">
        <v>773</v>
      </c>
      <c r="I321" t="s">
        <v>45</v>
      </c>
      <c r="J321" s="11">
        <f>(C321-VLOOKUP(H321,Riders!$A$2:$E$7778,4,FALSE))/365</f>
        <v>31.715068493150685</v>
      </c>
      <c r="K321">
        <v>18</v>
      </c>
      <c r="L321">
        <v>2</v>
      </c>
      <c r="M321">
        <v>11.066000000000001</v>
      </c>
      <c r="O321">
        <v>12.621</v>
      </c>
      <c r="P321">
        <v>10.914999999999999</v>
      </c>
      <c r="Q321">
        <v>21.428999999999998</v>
      </c>
      <c r="R321">
        <v>5.2569999999999997</v>
      </c>
      <c r="S321">
        <v>2</v>
      </c>
      <c r="T321" t="s">
        <v>1214</v>
      </c>
    </row>
    <row r="322" spans="1:20">
      <c r="A322" t="s">
        <v>225</v>
      </c>
      <c r="B322">
        <v>2019</v>
      </c>
      <c r="C322" s="10">
        <v>43492</v>
      </c>
      <c r="D322" t="s">
        <v>65</v>
      </c>
      <c r="E322">
        <v>1</v>
      </c>
      <c r="F322" t="s">
        <v>534</v>
      </c>
      <c r="G322">
        <v>12</v>
      </c>
      <c r="H322" t="s">
        <v>192</v>
      </c>
      <c r="I322" t="s">
        <v>30</v>
      </c>
      <c r="J322" s="11">
        <f>(C322-VLOOKUP(H322,Riders!$A$2:$E$7778,4,FALSE))/365</f>
        <v>33.027397260273972</v>
      </c>
      <c r="K322">
        <v>15</v>
      </c>
      <c r="L322">
        <v>1</v>
      </c>
      <c r="M322">
        <v>10.701000000000001</v>
      </c>
      <c r="O322">
        <v>12.424999999999899</v>
      </c>
      <c r="P322">
        <v>15.0099999999999</v>
      </c>
      <c r="Q322">
        <v>26.495999999999999</v>
      </c>
      <c r="R322">
        <v>5.7430000000000003</v>
      </c>
      <c r="S322">
        <v>1</v>
      </c>
      <c r="T322" t="s">
        <v>1214</v>
      </c>
    </row>
    <row r="323" spans="1:20">
      <c r="A323" t="s">
        <v>225</v>
      </c>
      <c r="B323">
        <v>2019</v>
      </c>
      <c r="C323" s="10">
        <v>43492</v>
      </c>
      <c r="D323" t="s">
        <v>65</v>
      </c>
      <c r="E323">
        <v>1</v>
      </c>
      <c r="F323" t="s">
        <v>534</v>
      </c>
      <c r="G323">
        <v>12</v>
      </c>
      <c r="H323" t="s">
        <v>40</v>
      </c>
      <c r="I323" t="s">
        <v>41</v>
      </c>
      <c r="J323" s="11">
        <f>(C323-VLOOKUP(H323,Riders!$A$2:$E$7778,4,FALSE))/365</f>
        <v>25.983561643835618</v>
      </c>
      <c r="K323">
        <v>19</v>
      </c>
      <c r="L323">
        <v>2</v>
      </c>
      <c r="M323">
        <v>10.853</v>
      </c>
      <c r="O323">
        <v>4.3520000000000003</v>
      </c>
      <c r="P323">
        <v>3.8559999999999999</v>
      </c>
      <c r="Q323">
        <v>15.356</v>
      </c>
      <c r="R323">
        <v>5.75</v>
      </c>
      <c r="S323">
        <v>2</v>
      </c>
      <c r="T323" t="s">
        <v>1214</v>
      </c>
    </row>
    <row r="324" spans="1:20">
      <c r="A324" t="s">
        <v>225</v>
      </c>
      <c r="B324">
        <v>2019</v>
      </c>
      <c r="C324" s="10">
        <v>43492</v>
      </c>
      <c r="D324" t="s">
        <v>65</v>
      </c>
      <c r="E324">
        <v>1</v>
      </c>
      <c r="F324" t="s">
        <v>537</v>
      </c>
      <c r="G324">
        <v>1</v>
      </c>
      <c r="H324" t="s">
        <v>311</v>
      </c>
      <c r="I324" t="s">
        <v>103</v>
      </c>
      <c r="J324" s="11">
        <f>(C324-VLOOKUP(H324,Riders!$A$2:$E$7778,4,FALSE))/365</f>
        <v>27.684931506849313</v>
      </c>
      <c r="K324">
        <v>5</v>
      </c>
      <c r="L324">
        <v>1</v>
      </c>
      <c r="M324">
        <v>10.849</v>
      </c>
      <c r="O324">
        <v>4.4489999999999998</v>
      </c>
      <c r="P324">
        <v>12.173999999999999</v>
      </c>
      <c r="Q324">
        <v>22.672000000000001</v>
      </c>
      <c r="R324">
        <v>5.2489999999999997</v>
      </c>
      <c r="S324">
        <v>2</v>
      </c>
      <c r="T324" t="s">
        <v>1214</v>
      </c>
    </row>
    <row r="325" spans="1:20">
      <c r="A325" t="s">
        <v>225</v>
      </c>
      <c r="B325">
        <v>2019</v>
      </c>
      <c r="C325" s="10">
        <v>43492</v>
      </c>
      <c r="D325" t="s">
        <v>65</v>
      </c>
      <c r="E325">
        <v>1</v>
      </c>
      <c r="F325" t="s">
        <v>537</v>
      </c>
      <c r="G325">
        <v>1</v>
      </c>
      <c r="H325" t="s">
        <v>192</v>
      </c>
      <c r="I325" t="s">
        <v>30</v>
      </c>
      <c r="J325" s="11">
        <f>(C325-VLOOKUP(H325,Riders!$A$2:$E$7778,4,FALSE))/365</f>
        <v>33.027397260273972</v>
      </c>
      <c r="K325">
        <v>15</v>
      </c>
      <c r="L325">
        <v>2</v>
      </c>
      <c r="M325">
        <v>10.87</v>
      </c>
      <c r="O325">
        <v>15.0099999999999</v>
      </c>
      <c r="P325">
        <v>11.664</v>
      </c>
      <c r="Q325">
        <v>21.628</v>
      </c>
      <c r="R325">
        <v>4.9820000000000002</v>
      </c>
      <c r="S325">
        <v>1</v>
      </c>
      <c r="T325" t="s">
        <v>1214</v>
      </c>
    </row>
    <row r="326" spans="1:20">
      <c r="A326" t="s">
        <v>225</v>
      </c>
      <c r="B326">
        <v>2019</v>
      </c>
      <c r="C326" s="10">
        <v>43492</v>
      </c>
      <c r="D326" t="s">
        <v>65</v>
      </c>
      <c r="E326">
        <v>1</v>
      </c>
      <c r="F326" t="s">
        <v>537</v>
      </c>
      <c r="G326">
        <v>2</v>
      </c>
      <c r="H326" t="s">
        <v>127</v>
      </c>
      <c r="I326" t="s">
        <v>103</v>
      </c>
      <c r="J326" s="11">
        <f>(C326-VLOOKUP(H326,Riders!$A$2:$E$7778,4,FALSE))/365</f>
        <v>20.358904109589041</v>
      </c>
      <c r="K326">
        <v>6</v>
      </c>
      <c r="L326">
        <v>1</v>
      </c>
      <c r="M326">
        <v>10.147</v>
      </c>
      <c r="O326">
        <v>21.937999999999999</v>
      </c>
      <c r="P326">
        <v>23.468999999999902</v>
      </c>
      <c r="Q326">
        <v>30.614999999999998</v>
      </c>
      <c r="R326">
        <v>3.573</v>
      </c>
      <c r="S326">
        <v>1</v>
      </c>
      <c r="T326" t="s">
        <v>1214</v>
      </c>
    </row>
    <row r="327" spans="1:20">
      <c r="A327" t="s">
        <v>225</v>
      </c>
      <c r="B327">
        <v>2019</v>
      </c>
      <c r="C327" s="10">
        <v>43492</v>
      </c>
      <c r="D327" t="s">
        <v>65</v>
      </c>
      <c r="E327">
        <v>1</v>
      </c>
      <c r="F327" t="s">
        <v>537</v>
      </c>
      <c r="G327">
        <v>2</v>
      </c>
      <c r="H327" t="s">
        <v>257</v>
      </c>
      <c r="I327" t="s">
        <v>255</v>
      </c>
      <c r="J327" s="11">
        <f>(C327-VLOOKUP(H327,Riders!$A$2:$E$7778,4,FALSE))/365</f>
        <v>21.372602739726027</v>
      </c>
      <c r="K327">
        <v>16</v>
      </c>
      <c r="L327">
        <v>2</v>
      </c>
      <c r="M327">
        <v>10.667999999999999</v>
      </c>
      <c r="O327">
        <v>17.134</v>
      </c>
      <c r="P327">
        <v>16.378</v>
      </c>
      <c r="Q327">
        <v>24.795999999999999</v>
      </c>
      <c r="R327">
        <v>4.2089999999999996</v>
      </c>
      <c r="S327">
        <v>2</v>
      </c>
      <c r="T327" t="s">
        <v>1214</v>
      </c>
    </row>
    <row r="328" spans="1:20">
      <c r="A328" t="s">
        <v>225</v>
      </c>
      <c r="B328">
        <v>2019</v>
      </c>
      <c r="C328" s="10">
        <v>43492</v>
      </c>
      <c r="D328" t="s">
        <v>65</v>
      </c>
      <c r="E328">
        <v>1</v>
      </c>
      <c r="F328" t="s">
        <v>537</v>
      </c>
      <c r="G328">
        <v>3</v>
      </c>
      <c r="H328" t="s">
        <v>883</v>
      </c>
      <c r="I328" t="s">
        <v>26</v>
      </c>
      <c r="J328" s="11">
        <f>(C328-VLOOKUP(H328,Riders!$A$2:$E$7778,4,FALSE))/365</f>
        <v>31.013698630136986</v>
      </c>
      <c r="K328">
        <v>4</v>
      </c>
      <c r="L328">
        <v>1</v>
      </c>
      <c r="M328">
        <v>10.294</v>
      </c>
      <c r="O328">
        <v>6.3550000000000004</v>
      </c>
      <c r="P328">
        <v>13.831</v>
      </c>
      <c r="Q328">
        <v>25.039000000000001</v>
      </c>
      <c r="R328">
        <v>5.6040000000000001</v>
      </c>
      <c r="S328">
        <v>2</v>
      </c>
      <c r="T328" t="s">
        <v>1214</v>
      </c>
    </row>
    <row r="329" spans="1:20">
      <c r="A329" t="s">
        <v>225</v>
      </c>
      <c r="B329">
        <v>2019</v>
      </c>
      <c r="C329" s="10">
        <v>43492</v>
      </c>
      <c r="D329" t="s">
        <v>65</v>
      </c>
      <c r="E329">
        <v>1</v>
      </c>
      <c r="F329" t="s">
        <v>537</v>
      </c>
      <c r="G329">
        <v>3</v>
      </c>
      <c r="H329" t="s">
        <v>173</v>
      </c>
      <c r="I329" t="s">
        <v>36</v>
      </c>
      <c r="J329" s="11">
        <f>(C329-VLOOKUP(H329,Riders!$A$2:$E$7778,4,FALSE))/365</f>
        <v>28.717808219178082</v>
      </c>
      <c r="K329">
        <v>14</v>
      </c>
      <c r="L329">
        <v>2</v>
      </c>
      <c r="M329">
        <v>10.372999999999999</v>
      </c>
      <c r="O329">
        <v>14.698</v>
      </c>
      <c r="P329">
        <v>13.543999999999899</v>
      </c>
      <c r="Q329">
        <v>21.015999999999998</v>
      </c>
      <c r="R329">
        <v>3.7360000000000002</v>
      </c>
      <c r="S329">
        <v>1</v>
      </c>
      <c r="T329" t="s">
        <v>1214</v>
      </c>
    </row>
    <row r="330" spans="1:20">
      <c r="A330" t="s">
        <v>225</v>
      </c>
      <c r="B330">
        <v>2019</v>
      </c>
      <c r="C330" s="10">
        <v>43492</v>
      </c>
      <c r="D330" t="s">
        <v>65</v>
      </c>
      <c r="E330">
        <v>1</v>
      </c>
      <c r="F330" t="s">
        <v>537</v>
      </c>
      <c r="G330">
        <v>4</v>
      </c>
      <c r="H330" t="s">
        <v>218</v>
      </c>
      <c r="I330" t="s">
        <v>227</v>
      </c>
      <c r="J330" s="11">
        <f>(C330-VLOOKUP(H330,Riders!$A$2:$E$7778,4,FALSE))/365</f>
        <v>35.457534246575342</v>
      </c>
      <c r="K330">
        <v>8</v>
      </c>
      <c r="L330">
        <v>1</v>
      </c>
      <c r="M330">
        <v>10.561999999999999</v>
      </c>
      <c r="O330">
        <v>18.826999999999899</v>
      </c>
      <c r="P330">
        <v>20.356999999999999</v>
      </c>
      <c r="Q330">
        <v>28.132999999999999</v>
      </c>
      <c r="R330">
        <v>3.8879999999999999</v>
      </c>
      <c r="S330">
        <v>1</v>
      </c>
      <c r="T330" t="s">
        <v>1214</v>
      </c>
    </row>
    <row r="331" spans="1:20">
      <c r="A331" t="s">
        <v>225</v>
      </c>
      <c r="B331">
        <v>2019</v>
      </c>
      <c r="C331" s="10">
        <v>43492</v>
      </c>
      <c r="D331" t="s">
        <v>65</v>
      </c>
      <c r="E331">
        <v>1</v>
      </c>
      <c r="F331" t="s">
        <v>537</v>
      </c>
      <c r="G331">
        <v>4</v>
      </c>
      <c r="H331" t="s">
        <v>170</v>
      </c>
      <c r="I331" t="s">
        <v>81</v>
      </c>
      <c r="J331" s="11">
        <f>(C331-VLOOKUP(H331,Riders!$A$2:$E$7778,4,FALSE))/365</f>
        <v>28.589041095890412</v>
      </c>
      <c r="K331">
        <v>9</v>
      </c>
      <c r="L331">
        <v>2</v>
      </c>
      <c r="M331">
        <v>10.607999999999899</v>
      </c>
      <c r="O331">
        <v>11.801</v>
      </c>
      <c r="P331">
        <v>11.0979999999999</v>
      </c>
      <c r="Q331">
        <v>20.827999999999999</v>
      </c>
      <c r="R331">
        <v>4.8650000000000002</v>
      </c>
      <c r="S331">
        <v>2</v>
      </c>
      <c r="T331" t="s">
        <v>1214</v>
      </c>
    </row>
    <row r="332" spans="1:20">
      <c r="A332" t="s">
        <v>225</v>
      </c>
      <c r="B332">
        <v>2019</v>
      </c>
      <c r="C332" s="10">
        <v>43492</v>
      </c>
      <c r="D332" t="s">
        <v>65</v>
      </c>
      <c r="E332">
        <v>1</v>
      </c>
      <c r="F332" t="s">
        <v>537</v>
      </c>
      <c r="G332">
        <v>5</v>
      </c>
      <c r="H332" t="s">
        <v>204</v>
      </c>
      <c r="I332" t="s">
        <v>101</v>
      </c>
      <c r="J332" s="11">
        <f>(C332-VLOOKUP(H332,Riders!$A$2:$E$7778,4,FALSE))/365</f>
        <v>19.898630136986302</v>
      </c>
      <c r="K332">
        <v>2</v>
      </c>
      <c r="L332">
        <v>1</v>
      </c>
      <c r="M332">
        <v>10.622</v>
      </c>
      <c r="O332">
        <v>15.054</v>
      </c>
      <c r="P332">
        <v>20.472999999999999</v>
      </c>
      <c r="Q332">
        <v>32.948999999999998</v>
      </c>
      <c r="R332">
        <v>6.2380000000000004</v>
      </c>
      <c r="S332">
        <v>1</v>
      </c>
      <c r="T332" t="s">
        <v>1214</v>
      </c>
    </row>
    <row r="333" spans="1:20">
      <c r="A333" t="s">
        <v>225</v>
      </c>
      <c r="B333">
        <v>2019</v>
      </c>
      <c r="C333" s="10">
        <v>43492</v>
      </c>
      <c r="D333" t="s">
        <v>65</v>
      </c>
      <c r="E333">
        <v>1</v>
      </c>
      <c r="F333" t="s">
        <v>537</v>
      </c>
      <c r="G333">
        <v>5</v>
      </c>
      <c r="H333" t="s">
        <v>39</v>
      </c>
      <c r="I333" t="s">
        <v>28</v>
      </c>
      <c r="J333" s="11">
        <f>(C333-VLOOKUP(H333,Riders!$A$2:$E$7778,4,FALSE))/365</f>
        <v>23.032876712328768</v>
      </c>
      <c r="K333">
        <v>13</v>
      </c>
      <c r="L333">
        <v>2</v>
      </c>
      <c r="M333">
        <v>10.675000000000001</v>
      </c>
      <c r="O333">
        <v>14.776</v>
      </c>
      <c r="P333">
        <v>13.122999999999999</v>
      </c>
      <c r="Q333">
        <v>25.369</v>
      </c>
      <c r="R333">
        <v>6.1230000000000002</v>
      </c>
      <c r="S333">
        <v>2</v>
      </c>
      <c r="T333" t="s">
        <v>1214</v>
      </c>
    </row>
    <row r="334" spans="1:20">
      <c r="A334" t="s">
        <v>225</v>
      </c>
      <c r="B334">
        <v>2019</v>
      </c>
      <c r="C334" s="10">
        <v>43492</v>
      </c>
      <c r="D334" t="s">
        <v>65</v>
      </c>
      <c r="E334">
        <v>1</v>
      </c>
      <c r="F334" t="s">
        <v>537</v>
      </c>
      <c r="G334">
        <v>6</v>
      </c>
      <c r="H334" t="s">
        <v>95</v>
      </c>
      <c r="I334" t="s">
        <v>26</v>
      </c>
      <c r="J334" s="11">
        <f>(C334-VLOOKUP(H334,Riders!$A$2:$E$7778,4,FALSE))/365</f>
        <v>20.030136986301368</v>
      </c>
      <c r="K334">
        <v>7</v>
      </c>
      <c r="L334">
        <v>1</v>
      </c>
      <c r="M334">
        <v>10.343999999999999</v>
      </c>
      <c r="O334">
        <v>31.338000000000001</v>
      </c>
      <c r="P334">
        <v>31.542000000000002</v>
      </c>
      <c r="Q334">
        <v>37.972000000000001</v>
      </c>
      <c r="R334">
        <v>3.2149999999999999</v>
      </c>
      <c r="S334">
        <v>1</v>
      </c>
      <c r="T334" t="s">
        <v>1214</v>
      </c>
    </row>
    <row r="335" spans="1:20">
      <c r="A335" t="s">
        <v>225</v>
      </c>
      <c r="B335">
        <v>2019</v>
      </c>
      <c r="C335" s="10">
        <v>43492</v>
      </c>
      <c r="D335" t="s">
        <v>65</v>
      </c>
      <c r="E335">
        <v>1</v>
      </c>
      <c r="F335" t="s">
        <v>537</v>
      </c>
      <c r="G335">
        <v>6</v>
      </c>
      <c r="H335" t="s">
        <v>238</v>
      </c>
      <c r="I335" t="s">
        <v>197</v>
      </c>
      <c r="J335" s="11">
        <f>(C335-VLOOKUP(H335,Riders!$A$2:$E$7778,4,FALSE))/365</f>
        <v>31.364383561643837</v>
      </c>
      <c r="K335">
        <v>12</v>
      </c>
      <c r="L335">
        <v>2</v>
      </c>
      <c r="M335">
        <v>10.370999999999899</v>
      </c>
      <c r="O335">
        <v>10.891</v>
      </c>
      <c r="P335">
        <v>10.956</v>
      </c>
      <c r="Q335">
        <v>21.956</v>
      </c>
      <c r="R335">
        <v>5.5</v>
      </c>
      <c r="S335">
        <v>2</v>
      </c>
      <c r="T335" t="s">
        <v>1214</v>
      </c>
    </row>
    <row r="336" spans="1:20">
      <c r="A336" t="s">
        <v>225</v>
      </c>
      <c r="B336">
        <v>2019</v>
      </c>
      <c r="C336" s="10">
        <v>43492</v>
      </c>
      <c r="D336" t="s">
        <v>65</v>
      </c>
      <c r="E336">
        <v>1</v>
      </c>
      <c r="F336" t="s">
        <v>537</v>
      </c>
      <c r="G336">
        <v>7</v>
      </c>
      <c r="H336" t="s">
        <v>230</v>
      </c>
      <c r="I336" t="s">
        <v>101</v>
      </c>
      <c r="J336" s="11">
        <f>(C336-VLOOKUP(H336,Riders!$A$2:$E$7778,4,FALSE))/365</f>
        <v>23.827397260273973</v>
      </c>
      <c r="K336">
        <v>1</v>
      </c>
      <c r="L336">
        <v>1</v>
      </c>
      <c r="M336">
        <v>10.118</v>
      </c>
      <c r="O336">
        <v>15.054</v>
      </c>
      <c r="P336">
        <v>21.994</v>
      </c>
      <c r="Q336">
        <v>33.630000000000003</v>
      </c>
      <c r="R336">
        <v>5.8179999999999996</v>
      </c>
      <c r="S336">
        <v>2</v>
      </c>
      <c r="T336" t="s">
        <v>1214</v>
      </c>
    </row>
    <row r="337" spans="1:20">
      <c r="A337" t="s">
        <v>225</v>
      </c>
      <c r="B337">
        <v>2019</v>
      </c>
      <c r="C337" s="10">
        <v>43492</v>
      </c>
      <c r="D337" t="s">
        <v>65</v>
      </c>
      <c r="E337">
        <v>1</v>
      </c>
      <c r="F337" t="s">
        <v>537</v>
      </c>
      <c r="G337">
        <v>7</v>
      </c>
      <c r="H337" t="s">
        <v>256</v>
      </c>
      <c r="I337" t="s">
        <v>30</v>
      </c>
      <c r="J337" s="11">
        <f>(C337-VLOOKUP(H337,Riders!$A$2:$E$7778,4,FALSE))/365</f>
        <v>29.084931506849315</v>
      </c>
      <c r="K337">
        <v>11</v>
      </c>
      <c r="L337">
        <v>2</v>
      </c>
      <c r="M337">
        <v>10.119</v>
      </c>
      <c r="O337">
        <v>22.440999999999999</v>
      </c>
      <c r="P337">
        <v>21.821999999999999</v>
      </c>
      <c r="Q337">
        <v>27.974</v>
      </c>
      <c r="R337">
        <v>3.0760000000000001</v>
      </c>
      <c r="S337">
        <v>1</v>
      </c>
      <c r="T337" t="s">
        <v>1214</v>
      </c>
    </row>
    <row r="338" spans="1:20">
      <c r="A338" t="s">
        <v>225</v>
      </c>
      <c r="B338">
        <v>2019</v>
      </c>
      <c r="C338" s="10">
        <v>43492</v>
      </c>
      <c r="D338" t="s">
        <v>65</v>
      </c>
      <c r="E338">
        <v>1</v>
      </c>
      <c r="F338" t="s">
        <v>537</v>
      </c>
      <c r="G338">
        <v>8</v>
      </c>
      <c r="H338" t="s">
        <v>200</v>
      </c>
      <c r="I338" t="s">
        <v>38</v>
      </c>
      <c r="J338" s="11">
        <f>(C338-VLOOKUP(H338,Riders!$A$2:$E$7778,4,FALSE))/365</f>
        <v>24.243835616438357</v>
      </c>
      <c r="K338">
        <v>3</v>
      </c>
      <c r="L338">
        <v>1</v>
      </c>
      <c r="M338">
        <v>10.368</v>
      </c>
      <c r="O338">
        <v>20.372</v>
      </c>
      <c r="P338">
        <v>21.515999999999998</v>
      </c>
      <c r="Q338">
        <v>28.64</v>
      </c>
      <c r="R338">
        <v>3.5619999999999998</v>
      </c>
      <c r="S338">
        <v>1</v>
      </c>
      <c r="T338" t="s">
        <v>1214</v>
      </c>
    </row>
    <row r="339" spans="1:20">
      <c r="A339" t="s">
        <v>225</v>
      </c>
      <c r="B339">
        <v>2019</v>
      </c>
      <c r="C339" s="10">
        <v>43492</v>
      </c>
      <c r="D339" t="s">
        <v>65</v>
      </c>
      <c r="E339">
        <v>1</v>
      </c>
      <c r="F339" t="s">
        <v>537</v>
      </c>
      <c r="G339">
        <v>8</v>
      </c>
      <c r="H339" t="s">
        <v>182</v>
      </c>
      <c r="I339" t="s">
        <v>32</v>
      </c>
      <c r="J339" s="11">
        <f>(C339-VLOOKUP(H339,Riders!$A$2:$E$7778,4,FALSE))/365</f>
        <v>27.586301369863012</v>
      </c>
      <c r="K339">
        <v>10</v>
      </c>
      <c r="L339">
        <v>2</v>
      </c>
      <c r="M339">
        <v>10.397</v>
      </c>
      <c r="O339">
        <v>13.641</v>
      </c>
      <c r="P339">
        <v>13.25</v>
      </c>
      <c r="Q339">
        <v>20.95</v>
      </c>
      <c r="R339">
        <v>3.85</v>
      </c>
      <c r="S339">
        <v>2</v>
      </c>
      <c r="T339" t="s">
        <v>1214</v>
      </c>
    </row>
    <row r="340" spans="1:20">
      <c r="A340" t="s">
        <v>225</v>
      </c>
      <c r="B340">
        <v>2019</v>
      </c>
      <c r="C340" s="10">
        <v>43492</v>
      </c>
      <c r="D340" t="s">
        <v>65</v>
      </c>
      <c r="E340">
        <v>1</v>
      </c>
      <c r="F340" t="s">
        <v>538</v>
      </c>
      <c r="G340">
        <v>1</v>
      </c>
      <c r="H340" t="s">
        <v>200</v>
      </c>
      <c r="I340" t="s">
        <v>38</v>
      </c>
      <c r="J340" s="11">
        <f>(C340-VLOOKUP(H340,Riders!$A$2:$E$7778,4,FALSE))/365</f>
        <v>24.243835616438357</v>
      </c>
      <c r="K340">
        <v>3</v>
      </c>
      <c r="L340">
        <v>1</v>
      </c>
      <c r="M340">
        <v>10.348000000000001</v>
      </c>
      <c r="O340">
        <v>21.515999999999998</v>
      </c>
      <c r="P340">
        <v>22.484999999999999</v>
      </c>
      <c r="Q340">
        <v>29.311</v>
      </c>
      <c r="R340">
        <v>3.4129999999999998</v>
      </c>
      <c r="S340">
        <v>1</v>
      </c>
      <c r="T340" t="s">
        <v>1214</v>
      </c>
    </row>
    <row r="341" spans="1:20">
      <c r="A341" t="s">
        <v>225</v>
      </c>
      <c r="B341">
        <v>2019</v>
      </c>
      <c r="C341" s="10">
        <v>43492</v>
      </c>
      <c r="D341" t="s">
        <v>65</v>
      </c>
      <c r="E341">
        <v>1</v>
      </c>
      <c r="F341" t="s">
        <v>538</v>
      </c>
      <c r="G341">
        <v>1</v>
      </c>
      <c r="H341" t="s">
        <v>311</v>
      </c>
      <c r="I341" t="s">
        <v>103</v>
      </c>
      <c r="J341" s="11">
        <f>(C341-VLOOKUP(H341,Riders!$A$2:$E$7778,4,FALSE))/365</f>
        <v>27.684931506849313</v>
      </c>
      <c r="K341">
        <v>5</v>
      </c>
      <c r="L341">
        <v>2</v>
      </c>
      <c r="M341">
        <v>10.474</v>
      </c>
      <c r="O341">
        <v>12.173999999999999</v>
      </c>
      <c r="P341">
        <v>11.7</v>
      </c>
      <c r="Q341">
        <v>21.216000000000001</v>
      </c>
      <c r="R341">
        <v>4.758</v>
      </c>
      <c r="S341">
        <v>2</v>
      </c>
      <c r="T341" t="s">
        <v>1214</v>
      </c>
    </row>
    <row r="342" spans="1:20">
      <c r="A342" t="s">
        <v>225</v>
      </c>
      <c r="B342">
        <v>2019</v>
      </c>
      <c r="C342" s="10">
        <v>43492</v>
      </c>
      <c r="D342" t="s">
        <v>65</v>
      </c>
      <c r="E342">
        <v>1</v>
      </c>
      <c r="F342" t="s">
        <v>538</v>
      </c>
      <c r="G342">
        <v>2</v>
      </c>
      <c r="H342" t="s">
        <v>230</v>
      </c>
      <c r="I342" t="s">
        <v>101</v>
      </c>
      <c r="J342" s="11">
        <f>(C342-VLOOKUP(H342,Riders!$A$2:$E$7778,4,FALSE))/365</f>
        <v>23.827397260273973</v>
      </c>
      <c r="K342">
        <v>1</v>
      </c>
      <c r="L342">
        <v>1</v>
      </c>
      <c r="M342">
        <v>11.051</v>
      </c>
      <c r="O342">
        <v>21.994</v>
      </c>
      <c r="P342">
        <v>25.907999999999902</v>
      </c>
      <c r="Q342">
        <v>36.049999999999997</v>
      </c>
      <c r="R342">
        <v>5.0709999999999997</v>
      </c>
      <c r="S342">
        <v>2</v>
      </c>
      <c r="T342" t="s">
        <v>1214</v>
      </c>
    </row>
    <row r="343" spans="1:20">
      <c r="A343" t="s">
        <v>225</v>
      </c>
      <c r="B343">
        <v>2019</v>
      </c>
      <c r="C343" s="10">
        <v>43492</v>
      </c>
      <c r="D343" t="s">
        <v>65</v>
      </c>
      <c r="E343">
        <v>1</v>
      </c>
      <c r="F343" t="s">
        <v>538</v>
      </c>
      <c r="G343">
        <v>2</v>
      </c>
      <c r="H343" t="s">
        <v>127</v>
      </c>
      <c r="I343" t="s">
        <v>103</v>
      </c>
      <c r="J343" s="11">
        <f>(C343-VLOOKUP(H343,Riders!$A$2:$E$7778,4,FALSE))/365</f>
        <v>20.358904109589041</v>
      </c>
      <c r="K343">
        <v>6</v>
      </c>
      <c r="L343">
        <v>2</v>
      </c>
      <c r="M343">
        <v>11.308999999999999</v>
      </c>
      <c r="O343">
        <v>23.468999999999902</v>
      </c>
      <c r="P343">
        <v>22.885999999999999</v>
      </c>
      <c r="Q343">
        <v>29.702000000000002</v>
      </c>
      <c r="R343">
        <v>3.4079999999999999</v>
      </c>
      <c r="S343">
        <v>1</v>
      </c>
      <c r="T343" t="s">
        <v>1214</v>
      </c>
    </row>
    <row r="344" spans="1:20">
      <c r="A344" t="s">
        <v>225</v>
      </c>
      <c r="B344">
        <v>2019</v>
      </c>
      <c r="C344" s="10">
        <v>43492</v>
      </c>
      <c r="D344" t="s">
        <v>65</v>
      </c>
      <c r="E344">
        <v>1</v>
      </c>
      <c r="F344" t="s">
        <v>538</v>
      </c>
      <c r="G344">
        <v>3</v>
      </c>
      <c r="H344" t="s">
        <v>883</v>
      </c>
      <c r="I344" t="s">
        <v>26</v>
      </c>
      <c r="J344" s="11">
        <f>(C344-VLOOKUP(H344,Riders!$A$2:$E$7778,4,FALSE))/365</f>
        <v>31.013698630136986</v>
      </c>
      <c r="K344">
        <v>4</v>
      </c>
      <c r="L344">
        <v>1</v>
      </c>
      <c r="M344">
        <v>10.239000000000001</v>
      </c>
      <c r="O344">
        <v>13.831</v>
      </c>
      <c r="P344">
        <v>23.169</v>
      </c>
      <c r="Q344">
        <v>32.197000000000003</v>
      </c>
      <c r="R344">
        <v>4.5140000000000002</v>
      </c>
      <c r="S344">
        <v>2</v>
      </c>
      <c r="T344" t="s">
        <v>1214</v>
      </c>
    </row>
    <row r="345" spans="1:20">
      <c r="A345" t="s">
        <v>225</v>
      </c>
      <c r="B345">
        <v>2019</v>
      </c>
      <c r="C345" s="10">
        <v>43492</v>
      </c>
      <c r="D345" t="s">
        <v>65</v>
      </c>
      <c r="E345">
        <v>1</v>
      </c>
      <c r="F345" t="s">
        <v>538</v>
      </c>
      <c r="G345">
        <v>3</v>
      </c>
      <c r="H345" t="s">
        <v>95</v>
      </c>
      <c r="I345" t="s">
        <v>26</v>
      </c>
      <c r="J345" s="11">
        <f>(C345-VLOOKUP(H345,Riders!$A$2:$E$7778,4,FALSE))/365</f>
        <v>20.030136986301368</v>
      </c>
      <c r="K345">
        <v>7</v>
      </c>
      <c r="L345">
        <v>2</v>
      </c>
      <c r="M345">
        <v>10.301</v>
      </c>
      <c r="O345">
        <v>31.542000000000002</v>
      </c>
      <c r="P345">
        <v>29.567</v>
      </c>
      <c r="Q345">
        <v>35.615000000000002</v>
      </c>
      <c r="R345">
        <v>3.024</v>
      </c>
      <c r="S345">
        <v>1</v>
      </c>
      <c r="T345" t="s">
        <v>1214</v>
      </c>
    </row>
    <row r="346" spans="1:20">
      <c r="A346" t="s">
        <v>225</v>
      </c>
      <c r="B346">
        <v>2019</v>
      </c>
      <c r="C346" s="10">
        <v>43492</v>
      </c>
      <c r="D346" t="s">
        <v>65</v>
      </c>
      <c r="E346">
        <v>1</v>
      </c>
      <c r="F346" t="s">
        <v>538</v>
      </c>
      <c r="G346">
        <v>4</v>
      </c>
      <c r="H346" t="s">
        <v>204</v>
      </c>
      <c r="I346" t="s">
        <v>101</v>
      </c>
      <c r="J346" s="11">
        <f>(C346-VLOOKUP(H346,Riders!$A$2:$E$7778,4,FALSE))/365</f>
        <v>19.898630136986302</v>
      </c>
      <c r="K346">
        <v>2</v>
      </c>
      <c r="L346">
        <v>1</v>
      </c>
      <c r="M346">
        <v>10.551</v>
      </c>
      <c r="O346">
        <v>20.472999999999999</v>
      </c>
      <c r="P346">
        <v>24.271999999999998</v>
      </c>
      <c r="Q346">
        <v>35.198</v>
      </c>
      <c r="R346">
        <v>5.4630000000000001</v>
      </c>
      <c r="S346">
        <v>1</v>
      </c>
      <c r="T346" t="s">
        <v>1214</v>
      </c>
    </row>
    <row r="347" spans="1:20">
      <c r="A347" t="s">
        <v>225</v>
      </c>
      <c r="B347">
        <v>2019</v>
      </c>
      <c r="C347" s="10">
        <v>43492</v>
      </c>
      <c r="D347" t="s">
        <v>65</v>
      </c>
      <c r="E347">
        <v>1</v>
      </c>
      <c r="F347" t="s">
        <v>538</v>
      </c>
      <c r="G347">
        <v>4</v>
      </c>
      <c r="H347" t="s">
        <v>218</v>
      </c>
      <c r="I347" t="s">
        <v>227</v>
      </c>
      <c r="J347" s="11">
        <f>(C347-VLOOKUP(H347,Riders!$A$2:$E$7778,4,FALSE))/365</f>
        <v>35.457534246575342</v>
      </c>
      <c r="K347">
        <v>8</v>
      </c>
      <c r="L347">
        <v>2</v>
      </c>
      <c r="M347">
        <v>10.964</v>
      </c>
      <c r="O347">
        <v>20.356999999999999</v>
      </c>
      <c r="P347">
        <v>19.841000000000001</v>
      </c>
      <c r="Q347">
        <v>27.259</v>
      </c>
      <c r="R347">
        <v>3.7090000000000001</v>
      </c>
      <c r="S347">
        <v>2</v>
      </c>
      <c r="T347" t="s">
        <v>1214</v>
      </c>
    </row>
    <row r="348" spans="1:20">
      <c r="A348" t="s">
        <v>225</v>
      </c>
      <c r="B348">
        <v>2019</v>
      </c>
      <c r="C348" s="10">
        <v>43492</v>
      </c>
      <c r="D348" t="s">
        <v>65</v>
      </c>
      <c r="E348">
        <v>2</v>
      </c>
      <c r="F348" t="s">
        <v>538</v>
      </c>
      <c r="G348">
        <v>1</v>
      </c>
      <c r="H348" t="s">
        <v>200</v>
      </c>
      <c r="I348" t="s">
        <v>38</v>
      </c>
      <c r="J348" s="11">
        <f>(C348-VLOOKUP(H348,Riders!$A$2:$E$7778,4,FALSE))/365</f>
        <v>24.243835616438357</v>
      </c>
      <c r="K348">
        <v>3</v>
      </c>
      <c r="L348">
        <v>1</v>
      </c>
      <c r="M348">
        <v>10.372999999999999</v>
      </c>
      <c r="O348">
        <v>22.484999999999999</v>
      </c>
      <c r="P348">
        <v>23.187000000000001</v>
      </c>
      <c r="Q348">
        <v>29.777000000000001</v>
      </c>
      <c r="R348">
        <v>3.2949999999999999</v>
      </c>
      <c r="S348">
        <v>1</v>
      </c>
      <c r="T348" t="s">
        <v>1214</v>
      </c>
    </row>
    <row r="349" spans="1:20">
      <c r="A349" t="s">
        <v>225</v>
      </c>
      <c r="B349">
        <v>2019</v>
      </c>
      <c r="C349" s="10">
        <v>43492</v>
      </c>
      <c r="D349" t="s">
        <v>65</v>
      </c>
      <c r="E349">
        <v>2</v>
      </c>
      <c r="F349" t="s">
        <v>538</v>
      </c>
      <c r="G349">
        <v>1</v>
      </c>
      <c r="H349" t="s">
        <v>311</v>
      </c>
      <c r="I349" t="s">
        <v>103</v>
      </c>
      <c r="J349" s="11">
        <f>(C349-VLOOKUP(H349,Riders!$A$2:$E$7778,4,FALSE))/365</f>
        <v>27.684931506849313</v>
      </c>
      <c r="K349">
        <v>5</v>
      </c>
      <c r="L349">
        <v>2</v>
      </c>
      <c r="M349" t="s">
        <v>535</v>
      </c>
      <c r="O349">
        <v>11.7</v>
      </c>
      <c r="P349">
        <v>11.446999999999999</v>
      </c>
      <c r="Q349">
        <v>20.311</v>
      </c>
      <c r="R349">
        <v>4.4320000000000004</v>
      </c>
      <c r="S349">
        <v>2</v>
      </c>
      <c r="T349" t="s">
        <v>1214</v>
      </c>
    </row>
    <row r="350" spans="1:20">
      <c r="A350" t="s">
        <v>225</v>
      </c>
      <c r="B350">
        <v>2019</v>
      </c>
      <c r="C350" s="10">
        <v>43492</v>
      </c>
      <c r="D350" t="s">
        <v>65</v>
      </c>
      <c r="E350">
        <v>2</v>
      </c>
      <c r="F350" t="s">
        <v>538</v>
      </c>
      <c r="G350">
        <v>2</v>
      </c>
      <c r="H350" t="s">
        <v>230</v>
      </c>
      <c r="I350" t="s">
        <v>101</v>
      </c>
      <c r="J350" s="11">
        <f>(C350-VLOOKUP(H350,Riders!$A$2:$E$7778,4,FALSE))/365</f>
        <v>23.827397260273973</v>
      </c>
      <c r="K350">
        <v>1</v>
      </c>
      <c r="L350">
        <v>1</v>
      </c>
      <c r="M350">
        <v>10.201000000000001</v>
      </c>
      <c r="O350">
        <v>25.907999999999902</v>
      </c>
      <c r="P350">
        <v>28.595999999999901</v>
      </c>
      <c r="Q350">
        <v>37.601999999999997</v>
      </c>
      <c r="R350">
        <v>4.5030000000000001</v>
      </c>
      <c r="S350">
        <v>1</v>
      </c>
      <c r="T350" t="s">
        <v>1214</v>
      </c>
    </row>
    <row r="351" spans="1:20">
      <c r="A351" t="s">
        <v>225</v>
      </c>
      <c r="B351">
        <v>2019</v>
      </c>
      <c r="C351" s="10">
        <v>43492</v>
      </c>
      <c r="D351" t="s">
        <v>65</v>
      </c>
      <c r="E351">
        <v>2</v>
      </c>
      <c r="F351" t="s">
        <v>538</v>
      </c>
      <c r="G351">
        <v>2</v>
      </c>
      <c r="H351" t="s">
        <v>127</v>
      </c>
      <c r="I351" t="s">
        <v>103</v>
      </c>
      <c r="J351" s="11">
        <f>(C351-VLOOKUP(H351,Riders!$A$2:$E$7778,4,FALSE))/365</f>
        <v>20.358904109589041</v>
      </c>
      <c r="K351">
        <v>6</v>
      </c>
      <c r="L351">
        <v>2</v>
      </c>
      <c r="M351">
        <v>10.205</v>
      </c>
      <c r="O351">
        <v>22.885999999999999</v>
      </c>
      <c r="P351">
        <v>23.655999999999999</v>
      </c>
      <c r="Q351">
        <v>29.738</v>
      </c>
      <c r="R351">
        <v>3.0409999999999999</v>
      </c>
      <c r="S351">
        <v>2</v>
      </c>
      <c r="T351" t="s">
        <v>1214</v>
      </c>
    </row>
    <row r="352" spans="1:20">
      <c r="A352" t="s">
        <v>225</v>
      </c>
      <c r="B352">
        <v>2019</v>
      </c>
      <c r="C352" s="10">
        <v>43492</v>
      </c>
      <c r="D352" t="s">
        <v>65</v>
      </c>
      <c r="E352">
        <v>2</v>
      </c>
      <c r="F352" t="s">
        <v>538</v>
      </c>
      <c r="G352">
        <v>3</v>
      </c>
      <c r="H352" t="s">
        <v>883</v>
      </c>
      <c r="I352" t="s">
        <v>26</v>
      </c>
      <c r="J352" s="11">
        <f>(C352-VLOOKUP(H352,Riders!$A$2:$E$7778,4,FALSE))/365</f>
        <v>31.013698630136986</v>
      </c>
      <c r="K352">
        <v>4</v>
      </c>
      <c r="L352">
        <v>2</v>
      </c>
      <c r="M352">
        <v>10.29</v>
      </c>
      <c r="O352">
        <v>23.169</v>
      </c>
      <c r="P352">
        <v>23.545999999999999</v>
      </c>
      <c r="Q352">
        <v>30.904</v>
      </c>
      <c r="R352">
        <v>3.6789999999999998</v>
      </c>
      <c r="S352">
        <v>1</v>
      </c>
      <c r="T352" t="s">
        <v>1214</v>
      </c>
    </row>
    <row r="353" spans="1:20">
      <c r="A353" t="s">
        <v>225</v>
      </c>
      <c r="B353">
        <v>2019</v>
      </c>
      <c r="C353" s="10">
        <v>43492</v>
      </c>
      <c r="D353" t="s">
        <v>65</v>
      </c>
      <c r="E353">
        <v>2</v>
      </c>
      <c r="F353" t="s">
        <v>538</v>
      </c>
      <c r="G353">
        <v>3</v>
      </c>
      <c r="H353" t="s">
        <v>95</v>
      </c>
      <c r="I353" t="s">
        <v>26</v>
      </c>
      <c r="J353" s="11">
        <f>(C353-VLOOKUP(H353,Riders!$A$2:$E$7778,4,FALSE))/365</f>
        <v>20.030136986301368</v>
      </c>
      <c r="K353">
        <v>7</v>
      </c>
      <c r="L353">
        <v>1</v>
      </c>
      <c r="M353">
        <v>10.288</v>
      </c>
      <c r="O353">
        <v>29.567</v>
      </c>
      <c r="P353">
        <v>30.207000000000001</v>
      </c>
      <c r="Q353">
        <v>35.783000000000001</v>
      </c>
      <c r="R353">
        <v>2.7879999999999998</v>
      </c>
      <c r="S353">
        <v>1</v>
      </c>
      <c r="T353" t="s">
        <v>1214</v>
      </c>
    </row>
    <row r="354" spans="1:20">
      <c r="A354" t="s">
        <v>225</v>
      </c>
      <c r="B354">
        <v>2019</v>
      </c>
      <c r="C354" s="10">
        <v>43492</v>
      </c>
      <c r="D354" t="s">
        <v>65</v>
      </c>
      <c r="E354">
        <v>2</v>
      </c>
      <c r="F354" t="s">
        <v>538</v>
      </c>
      <c r="G354">
        <v>4</v>
      </c>
      <c r="H354" t="s">
        <v>204</v>
      </c>
      <c r="I354" t="s">
        <v>101</v>
      </c>
      <c r="J354" s="11">
        <f>(C354-VLOOKUP(H354,Riders!$A$2:$E$7778,4,FALSE))/365</f>
        <v>19.898630136986302</v>
      </c>
      <c r="K354">
        <v>2</v>
      </c>
      <c r="L354">
        <v>1</v>
      </c>
      <c r="M354">
        <v>10.656000000000001</v>
      </c>
      <c r="O354">
        <v>24.271999999999998</v>
      </c>
      <c r="P354">
        <v>27.535</v>
      </c>
      <c r="Q354">
        <v>35.771000000000001</v>
      </c>
      <c r="R354">
        <v>4.1180000000000003</v>
      </c>
      <c r="S354">
        <v>1</v>
      </c>
      <c r="T354" t="s">
        <v>1214</v>
      </c>
    </row>
    <row r="355" spans="1:20">
      <c r="A355" t="s">
        <v>225</v>
      </c>
      <c r="B355">
        <v>2019</v>
      </c>
      <c r="C355" s="10">
        <v>43492</v>
      </c>
      <c r="D355" t="s">
        <v>65</v>
      </c>
      <c r="E355">
        <v>2</v>
      </c>
      <c r="F355" t="s">
        <v>538</v>
      </c>
      <c r="G355">
        <v>4</v>
      </c>
      <c r="H355" t="s">
        <v>218</v>
      </c>
      <c r="I355" t="s">
        <v>227</v>
      </c>
      <c r="J355" s="11">
        <f>(C355-VLOOKUP(H355,Riders!$A$2:$E$7778,4,FALSE))/365</f>
        <v>35.457534246575342</v>
      </c>
      <c r="K355">
        <v>8</v>
      </c>
      <c r="L355">
        <v>2</v>
      </c>
      <c r="M355">
        <v>10.705</v>
      </c>
      <c r="O355">
        <v>19.841000000000001</v>
      </c>
      <c r="P355">
        <v>19.7</v>
      </c>
      <c r="Q355">
        <v>26.742000000000001</v>
      </c>
      <c r="R355">
        <v>3.5209999999999999</v>
      </c>
      <c r="S355">
        <v>2</v>
      </c>
      <c r="T355" t="s">
        <v>1214</v>
      </c>
    </row>
    <row r="356" spans="1:20">
      <c r="A356" t="s">
        <v>225</v>
      </c>
      <c r="B356">
        <v>2019</v>
      </c>
      <c r="C356" s="10">
        <v>43492</v>
      </c>
      <c r="D356" t="s">
        <v>65</v>
      </c>
      <c r="E356">
        <v>3</v>
      </c>
      <c r="F356" t="s">
        <v>538</v>
      </c>
      <c r="G356">
        <v>3</v>
      </c>
      <c r="H356" t="s">
        <v>883</v>
      </c>
      <c r="I356" t="s">
        <v>26</v>
      </c>
      <c r="J356" s="11">
        <f>(C356-VLOOKUP(H356,Riders!$A$2:$E$7778,4,FALSE))/365</f>
        <v>31.013698630136986</v>
      </c>
      <c r="K356">
        <v>4</v>
      </c>
      <c r="L356">
        <v>1</v>
      </c>
      <c r="M356">
        <v>10.391999999999999</v>
      </c>
      <c r="O356">
        <v>23.545999999999999</v>
      </c>
      <c r="P356">
        <v>26.668999999999901</v>
      </c>
      <c r="Q356">
        <v>33.308999999999997</v>
      </c>
      <c r="R356">
        <v>3.32</v>
      </c>
      <c r="S356">
        <v>2</v>
      </c>
      <c r="T356" t="s">
        <v>1214</v>
      </c>
    </row>
    <row r="357" spans="1:20">
      <c r="A357" t="s">
        <v>225</v>
      </c>
      <c r="B357">
        <v>2019</v>
      </c>
      <c r="C357" s="10">
        <v>43492</v>
      </c>
      <c r="D357" t="s">
        <v>65</v>
      </c>
      <c r="E357">
        <v>3</v>
      </c>
      <c r="F357" t="s">
        <v>538</v>
      </c>
      <c r="G357">
        <v>3</v>
      </c>
      <c r="H357" t="s">
        <v>95</v>
      </c>
      <c r="I357" t="s">
        <v>26</v>
      </c>
      <c r="J357" s="11">
        <f>(C357-VLOOKUP(H357,Riders!$A$2:$E$7778,4,FALSE))/365</f>
        <v>20.030136986301368</v>
      </c>
      <c r="K357">
        <v>7</v>
      </c>
      <c r="L357">
        <v>2</v>
      </c>
      <c r="M357">
        <v>11.9439999999999</v>
      </c>
      <c r="O357">
        <v>30.207000000000001</v>
      </c>
      <c r="P357">
        <v>29.13</v>
      </c>
      <c r="Q357">
        <v>34.402000000000001</v>
      </c>
      <c r="R357">
        <v>2.6360000000000001</v>
      </c>
      <c r="S357">
        <v>1</v>
      </c>
      <c r="T357" t="s">
        <v>1214</v>
      </c>
    </row>
    <row r="358" spans="1:20">
      <c r="A358" t="s">
        <v>225</v>
      </c>
      <c r="B358">
        <v>2019</v>
      </c>
      <c r="C358" s="10">
        <v>43492</v>
      </c>
      <c r="D358" t="s">
        <v>65</v>
      </c>
      <c r="E358">
        <v>1</v>
      </c>
      <c r="F358" t="s">
        <v>539</v>
      </c>
      <c r="G358">
        <v>1</v>
      </c>
      <c r="H358" t="s">
        <v>204</v>
      </c>
      <c r="I358" t="s">
        <v>101</v>
      </c>
      <c r="J358" s="11">
        <f>(C358-VLOOKUP(H358,Riders!$A$2:$E$7778,4,FALSE))/365</f>
        <v>19.898630136986302</v>
      </c>
      <c r="K358">
        <v>2</v>
      </c>
      <c r="L358">
        <v>1</v>
      </c>
      <c r="M358">
        <v>10.473000000000001</v>
      </c>
      <c r="O358">
        <v>27.535</v>
      </c>
      <c r="P358">
        <v>28.994</v>
      </c>
      <c r="Q358">
        <v>36.69</v>
      </c>
      <c r="R358">
        <v>3.8479999999999999</v>
      </c>
      <c r="S358">
        <v>1</v>
      </c>
      <c r="T358" t="s">
        <v>1214</v>
      </c>
    </row>
    <row r="359" spans="1:20">
      <c r="A359" t="s">
        <v>225</v>
      </c>
      <c r="B359">
        <v>2019</v>
      </c>
      <c r="C359" s="10">
        <v>43492</v>
      </c>
      <c r="D359" t="s">
        <v>65</v>
      </c>
      <c r="E359">
        <v>1</v>
      </c>
      <c r="F359" t="s">
        <v>539</v>
      </c>
      <c r="G359">
        <v>1</v>
      </c>
      <c r="H359" t="s">
        <v>200</v>
      </c>
      <c r="I359" t="s">
        <v>38</v>
      </c>
      <c r="J359" s="11">
        <f>(C359-VLOOKUP(H359,Riders!$A$2:$E$7778,4,FALSE))/365</f>
        <v>24.243835616438357</v>
      </c>
      <c r="K359">
        <v>3</v>
      </c>
      <c r="L359">
        <v>2</v>
      </c>
      <c r="M359">
        <v>10.59</v>
      </c>
      <c r="O359">
        <v>23.187000000000001</v>
      </c>
      <c r="P359">
        <v>22.869999999999902</v>
      </c>
      <c r="Q359">
        <v>29.187999999999999</v>
      </c>
      <c r="R359">
        <v>3.1589999999999998</v>
      </c>
      <c r="S359">
        <v>2</v>
      </c>
      <c r="T359" t="s">
        <v>1214</v>
      </c>
    </row>
    <row r="360" spans="1:20">
      <c r="A360" t="s">
        <v>225</v>
      </c>
      <c r="B360">
        <v>2019</v>
      </c>
      <c r="C360" s="10">
        <v>43492</v>
      </c>
      <c r="D360" t="s">
        <v>65</v>
      </c>
      <c r="E360">
        <v>1</v>
      </c>
      <c r="F360" t="s">
        <v>539</v>
      </c>
      <c r="G360">
        <v>2</v>
      </c>
      <c r="H360" t="s">
        <v>230</v>
      </c>
      <c r="I360" t="s">
        <v>101</v>
      </c>
      <c r="J360" s="11">
        <f>(C360-VLOOKUP(H360,Riders!$A$2:$E$7778,4,FALSE))/365</f>
        <v>23.827397260273973</v>
      </c>
      <c r="K360">
        <v>1</v>
      </c>
      <c r="L360">
        <v>1</v>
      </c>
      <c r="M360">
        <v>10.487</v>
      </c>
      <c r="O360">
        <v>28.595999999999901</v>
      </c>
      <c r="P360">
        <v>30.7149999999999</v>
      </c>
      <c r="Q360">
        <v>38.954999999999998</v>
      </c>
      <c r="R360">
        <v>4.12</v>
      </c>
      <c r="S360">
        <v>1</v>
      </c>
      <c r="T360" t="s">
        <v>1214</v>
      </c>
    </row>
    <row r="361" spans="1:20">
      <c r="A361" t="s">
        <v>225</v>
      </c>
      <c r="B361">
        <v>2019</v>
      </c>
      <c r="C361" s="10">
        <v>43492</v>
      </c>
      <c r="D361" t="s">
        <v>65</v>
      </c>
      <c r="E361">
        <v>1</v>
      </c>
      <c r="F361" t="s">
        <v>539</v>
      </c>
      <c r="G361">
        <v>2</v>
      </c>
      <c r="H361" t="s">
        <v>883</v>
      </c>
      <c r="I361" t="s">
        <v>26</v>
      </c>
      <c r="J361" s="11">
        <f>(C361-VLOOKUP(H361,Riders!$A$2:$E$7778,4,FALSE))/365</f>
        <v>31.013698630136986</v>
      </c>
      <c r="K361">
        <v>4</v>
      </c>
      <c r="L361">
        <v>2</v>
      </c>
      <c r="M361">
        <v>10.502000000000001</v>
      </c>
      <c r="O361">
        <v>26.668999999999901</v>
      </c>
      <c r="P361">
        <v>26.233000000000001</v>
      </c>
      <c r="Q361">
        <v>32.573</v>
      </c>
      <c r="R361">
        <v>3.17</v>
      </c>
      <c r="S361">
        <v>2</v>
      </c>
      <c r="T361" t="s">
        <v>1214</v>
      </c>
    </row>
    <row r="362" spans="1:20">
      <c r="A362" t="s">
        <v>225</v>
      </c>
      <c r="B362">
        <v>2019</v>
      </c>
      <c r="C362" s="10">
        <v>43492</v>
      </c>
      <c r="D362" t="s">
        <v>65</v>
      </c>
      <c r="E362">
        <v>2</v>
      </c>
      <c r="F362" t="s">
        <v>539</v>
      </c>
      <c r="G362">
        <v>1</v>
      </c>
      <c r="H362" t="s">
        <v>204</v>
      </c>
      <c r="I362" t="s">
        <v>101</v>
      </c>
      <c r="J362" s="11">
        <f>(C362-VLOOKUP(H362,Riders!$A$2:$E$7778,4,FALSE))/365</f>
        <v>19.898630136986302</v>
      </c>
      <c r="K362">
        <v>2</v>
      </c>
      <c r="L362">
        <v>1</v>
      </c>
      <c r="M362">
        <v>10.429</v>
      </c>
      <c r="O362">
        <v>28.994</v>
      </c>
      <c r="P362">
        <v>30.036000000000001</v>
      </c>
      <c r="Q362">
        <v>37.334000000000003</v>
      </c>
      <c r="R362">
        <v>3.649</v>
      </c>
      <c r="S362">
        <v>1</v>
      </c>
      <c r="T362" t="s">
        <v>1214</v>
      </c>
    </row>
    <row r="363" spans="1:20">
      <c r="A363" t="s">
        <v>225</v>
      </c>
      <c r="B363">
        <v>2019</v>
      </c>
      <c r="C363" s="10">
        <v>43492</v>
      </c>
      <c r="D363" t="s">
        <v>65</v>
      </c>
      <c r="E363">
        <v>2</v>
      </c>
      <c r="F363" t="s">
        <v>539</v>
      </c>
      <c r="G363">
        <v>1</v>
      </c>
      <c r="H363" t="s">
        <v>200</v>
      </c>
      <c r="I363" t="s">
        <v>38</v>
      </c>
      <c r="J363" s="11">
        <f>(C363-VLOOKUP(H363,Riders!$A$2:$E$7778,4,FALSE))/365</f>
        <v>24.243835616438357</v>
      </c>
      <c r="K363">
        <v>3</v>
      </c>
      <c r="L363">
        <v>2</v>
      </c>
      <c r="M363">
        <v>10.481</v>
      </c>
      <c r="O363">
        <v>22.869999999999902</v>
      </c>
      <c r="P363">
        <v>22.654</v>
      </c>
      <c r="Q363">
        <v>28.754000000000001</v>
      </c>
      <c r="R363">
        <v>3.05</v>
      </c>
      <c r="S363">
        <v>2</v>
      </c>
      <c r="T363" t="s">
        <v>1214</v>
      </c>
    </row>
    <row r="364" spans="1:20">
      <c r="A364" t="s">
        <v>225</v>
      </c>
      <c r="B364">
        <v>2019</v>
      </c>
      <c r="C364" s="10">
        <v>43492</v>
      </c>
      <c r="D364" t="s">
        <v>65</v>
      </c>
      <c r="E364">
        <v>2</v>
      </c>
      <c r="F364" t="s">
        <v>539</v>
      </c>
      <c r="G364">
        <v>2</v>
      </c>
      <c r="H364" t="s">
        <v>230</v>
      </c>
      <c r="I364" t="s">
        <v>101</v>
      </c>
      <c r="J364" s="11">
        <f>(C364-VLOOKUP(H364,Riders!$A$2:$E$7778,4,FALSE))/365</f>
        <v>23.827397260273973</v>
      </c>
      <c r="K364">
        <v>1</v>
      </c>
      <c r="L364">
        <v>1</v>
      </c>
      <c r="M364">
        <v>11.627000000000001</v>
      </c>
      <c r="O364">
        <v>30.7149999999999</v>
      </c>
      <c r="P364">
        <v>32.116</v>
      </c>
      <c r="Q364">
        <v>39.828000000000003</v>
      </c>
      <c r="R364">
        <v>3.8559999999999999</v>
      </c>
      <c r="S364">
        <v>1</v>
      </c>
      <c r="T364" t="s">
        <v>1214</v>
      </c>
    </row>
    <row r="365" spans="1:20">
      <c r="A365" t="s">
        <v>225</v>
      </c>
      <c r="B365">
        <v>2019</v>
      </c>
      <c r="C365" s="10">
        <v>43492</v>
      </c>
      <c r="D365" t="s">
        <v>65</v>
      </c>
      <c r="E365">
        <v>2</v>
      </c>
      <c r="F365" t="s">
        <v>539</v>
      </c>
      <c r="G365">
        <v>2</v>
      </c>
      <c r="H365" t="s">
        <v>883</v>
      </c>
      <c r="I365" t="s">
        <v>26</v>
      </c>
      <c r="J365" s="11">
        <f>(C365-VLOOKUP(H365,Riders!$A$2:$E$7778,4,FALSE))/365</f>
        <v>31.013698630136986</v>
      </c>
      <c r="K365">
        <v>4</v>
      </c>
      <c r="L365">
        <v>2</v>
      </c>
      <c r="M365">
        <v>12.177</v>
      </c>
      <c r="O365">
        <v>26.233000000000001</v>
      </c>
      <c r="P365">
        <v>25.951999999999899</v>
      </c>
      <c r="Q365">
        <v>32.055999999999997</v>
      </c>
      <c r="R365">
        <v>3.052</v>
      </c>
      <c r="S365">
        <v>2</v>
      </c>
      <c r="T365" t="s">
        <v>1214</v>
      </c>
    </row>
    <row r="366" spans="1:20">
      <c r="A366" t="s">
        <v>225</v>
      </c>
      <c r="B366">
        <v>2019</v>
      </c>
      <c r="C366" s="10">
        <v>43492</v>
      </c>
      <c r="D366" t="s">
        <v>65</v>
      </c>
      <c r="E366">
        <v>1</v>
      </c>
      <c r="F366" t="s">
        <v>63</v>
      </c>
      <c r="G366" t="s">
        <v>540</v>
      </c>
      <c r="H366" t="s">
        <v>230</v>
      </c>
      <c r="I366" t="s">
        <v>101</v>
      </c>
      <c r="J366" s="11">
        <f>(C366-VLOOKUP(H366,Riders!$A$2:$E$7778,4,FALSE))/365</f>
        <v>23.827397260273973</v>
      </c>
      <c r="K366">
        <v>1</v>
      </c>
      <c r="L366">
        <v>1</v>
      </c>
      <c r="M366">
        <v>10.823</v>
      </c>
      <c r="O366">
        <v>32.116</v>
      </c>
      <c r="P366">
        <v>33.911000000000001</v>
      </c>
      <c r="Q366">
        <v>41.070999999999998</v>
      </c>
      <c r="R366">
        <v>3.58</v>
      </c>
      <c r="S366">
        <v>1</v>
      </c>
      <c r="T366" t="s">
        <v>1214</v>
      </c>
    </row>
    <row r="367" spans="1:20">
      <c r="A367" t="s">
        <v>225</v>
      </c>
      <c r="B367">
        <v>2019</v>
      </c>
      <c r="C367" s="10">
        <v>43492</v>
      </c>
      <c r="D367" t="s">
        <v>65</v>
      </c>
      <c r="E367">
        <v>1</v>
      </c>
      <c r="F367" t="s">
        <v>63</v>
      </c>
      <c r="G367" t="s">
        <v>540</v>
      </c>
      <c r="H367" t="s">
        <v>204</v>
      </c>
      <c r="I367" t="s">
        <v>101</v>
      </c>
      <c r="J367" s="11">
        <f>(C367-VLOOKUP(H367,Riders!$A$2:$E$7778,4,FALSE))/365</f>
        <v>19.898630136986302</v>
      </c>
      <c r="K367">
        <v>2</v>
      </c>
      <c r="L367">
        <v>2</v>
      </c>
      <c r="M367">
        <v>10.837999999999999</v>
      </c>
      <c r="O367">
        <v>30.036000000000001</v>
      </c>
      <c r="P367">
        <v>29.3889999999999</v>
      </c>
      <c r="Q367">
        <v>36.220999999999997</v>
      </c>
      <c r="R367">
        <v>3.4159999999999999</v>
      </c>
      <c r="S367">
        <v>2</v>
      </c>
      <c r="T367" t="s">
        <v>1214</v>
      </c>
    </row>
    <row r="368" spans="1:20">
      <c r="A368" t="s">
        <v>225</v>
      </c>
      <c r="B368">
        <v>2019</v>
      </c>
      <c r="C368" s="10">
        <v>43492</v>
      </c>
      <c r="D368" t="s">
        <v>65</v>
      </c>
      <c r="E368">
        <v>1</v>
      </c>
      <c r="F368" t="s">
        <v>63</v>
      </c>
      <c r="G368" t="s">
        <v>541</v>
      </c>
      <c r="H368" t="s">
        <v>200</v>
      </c>
      <c r="I368" t="s">
        <v>38</v>
      </c>
      <c r="J368" s="11">
        <f>(C368-VLOOKUP(H368,Riders!$A$2:$E$7778,4,FALSE))/365</f>
        <v>24.243835616438357</v>
      </c>
      <c r="K368">
        <v>3</v>
      </c>
      <c r="L368">
        <v>1</v>
      </c>
      <c r="M368">
        <v>10.257999999999999</v>
      </c>
      <c r="O368">
        <v>22.654</v>
      </c>
      <c r="P368">
        <v>24.564</v>
      </c>
      <c r="Q368">
        <v>30.257999999999999</v>
      </c>
      <c r="R368">
        <v>2.847</v>
      </c>
      <c r="S368">
        <v>2</v>
      </c>
      <c r="T368" t="s">
        <v>1214</v>
      </c>
    </row>
    <row r="369" spans="1:20">
      <c r="A369" t="s">
        <v>225</v>
      </c>
      <c r="B369">
        <v>2019</v>
      </c>
      <c r="C369" s="10">
        <v>43492</v>
      </c>
      <c r="D369" t="s">
        <v>65</v>
      </c>
      <c r="E369">
        <v>1</v>
      </c>
      <c r="F369" t="s">
        <v>63</v>
      </c>
      <c r="G369" t="s">
        <v>541</v>
      </c>
      <c r="H369" t="s">
        <v>883</v>
      </c>
      <c r="I369" t="s">
        <v>26</v>
      </c>
      <c r="J369" s="11">
        <f>(C369-VLOOKUP(H369,Riders!$A$2:$E$7778,4,FALSE))/365</f>
        <v>31.013698630136986</v>
      </c>
      <c r="K369">
        <v>4</v>
      </c>
      <c r="L369">
        <v>2</v>
      </c>
      <c r="M369">
        <v>10.28</v>
      </c>
      <c r="O369">
        <v>25.951999999999899</v>
      </c>
      <c r="P369">
        <v>24.852</v>
      </c>
      <c r="Q369">
        <v>30.55</v>
      </c>
      <c r="R369">
        <v>2.8490000000000002</v>
      </c>
      <c r="S369">
        <v>1</v>
      </c>
      <c r="T369" t="s">
        <v>1214</v>
      </c>
    </row>
    <row r="370" spans="1:20">
      <c r="A370" t="s">
        <v>225</v>
      </c>
      <c r="B370">
        <v>2019</v>
      </c>
      <c r="C370" s="10">
        <v>43492</v>
      </c>
      <c r="D370" t="s">
        <v>65</v>
      </c>
      <c r="E370">
        <v>2</v>
      </c>
      <c r="F370" t="s">
        <v>63</v>
      </c>
      <c r="G370" t="s">
        <v>540</v>
      </c>
      <c r="H370" t="s">
        <v>230</v>
      </c>
      <c r="I370" t="s">
        <v>101</v>
      </c>
      <c r="J370" s="11">
        <f>(C370-VLOOKUP(H370,Riders!$A$2:$E$7778,4,FALSE))/365</f>
        <v>23.827397260273973</v>
      </c>
      <c r="K370">
        <v>1</v>
      </c>
      <c r="L370">
        <v>1</v>
      </c>
      <c r="M370">
        <v>10.417999999999999</v>
      </c>
      <c r="O370">
        <v>33.911000000000001</v>
      </c>
      <c r="P370">
        <v>35.131</v>
      </c>
      <c r="Q370">
        <v>41.890999999999998</v>
      </c>
      <c r="R370">
        <v>3.38</v>
      </c>
      <c r="S370">
        <v>1</v>
      </c>
      <c r="T370" t="s">
        <v>1214</v>
      </c>
    </row>
    <row r="371" spans="1:20">
      <c r="A371" t="s">
        <v>225</v>
      </c>
      <c r="B371">
        <v>2019</v>
      </c>
      <c r="C371" s="10">
        <v>43492</v>
      </c>
      <c r="D371" t="s">
        <v>65</v>
      </c>
      <c r="E371">
        <v>2</v>
      </c>
      <c r="F371" t="s">
        <v>63</v>
      </c>
      <c r="G371" t="s">
        <v>540</v>
      </c>
      <c r="H371" t="s">
        <v>204</v>
      </c>
      <c r="I371" t="s">
        <v>101</v>
      </c>
      <c r="J371" s="11">
        <f>(C371-VLOOKUP(H371,Riders!$A$2:$E$7778,4,FALSE))/365</f>
        <v>19.898630136986302</v>
      </c>
      <c r="K371">
        <v>2</v>
      </c>
      <c r="L371">
        <v>2</v>
      </c>
      <c r="M371">
        <v>10.494999999999999</v>
      </c>
      <c r="O371">
        <v>29.3889999999999</v>
      </c>
      <c r="P371">
        <v>28.989000000000001</v>
      </c>
      <c r="Q371">
        <v>35.475000000000001</v>
      </c>
      <c r="R371">
        <v>3.2429999999999999</v>
      </c>
      <c r="S371">
        <v>2</v>
      </c>
      <c r="T371" t="s">
        <v>1214</v>
      </c>
    </row>
    <row r="372" spans="1:20">
      <c r="A372" t="s">
        <v>225</v>
      </c>
      <c r="B372">
        <v>2019</v>
      </c>
      <c r="C372" s="10">
        <v>43492</v>
      </c>
      <c r="D372" t="s">
        <v>65</v>
      </c>
      <c r="E372">
        <v>2</v>
      </c>
      <c r="F372" t="s">
        <v>63</v>
      </c>
      <c r="G372" t="s">
        <v>541</v>
      </c>
      <c r="H372" t="s">
        <v>200</v>
      </c>
      <c r="I372" t="s">
        <v>38</v>
      </c>
      <c r="J372" s="11">
        <f>(C372-VLOOKUP(H372,Riders!$A$2:$E$7778,4,FALSE))/365</f>
        <v>24.243835616438357</v>
      </c>
      <c r="K372">
        <v>3</v>
      </c>
      <c r="L372">
        <v>1</v>
      </c>
      <c r="M372">
        <v>10.319000000000001</v>
      </c>
      <c r="O372">
        <v>24.564</v>
      </c>
      <c r="P372">
        <v>25.885999999999999</v>
      </c>
      <c r="Q372">
        <v>31.271999999999998</v>
      </c>
      <c r="R372">
        <v>2.6930000000000001</v>
      </c>
      <c r="S372">
        <v>2</v>
      </c>
      <c r="T372" t="s">
        <v>1214</v>
      </c>
    </row>
    <row r="373" spans="1:20">
      <c r="A373" t="s">
        <v>225</v>
      </c>
      <c r="B373">
        <v>2019</v>
      </c>
      <c r="C373" s="10">
        <v>43492</v>
      </c>
      <c r="D373" t="s">
        <v>65</v>
      </c>
      <c r="E373">
        <v>2</v>
      </c>
      <c r="F373" t="s">
        <v>63</v>
      </c>
      <c r="G373" t="s">
        <v>541</v>
      </c>
      <c r="H373" t="s">
        <v>883</v>
      </c>
      <c r="I373" t="s">
        <v>26</v>
      </c>
      <c r="J373" s="11">
        <f>(C373-VLOOKUP(H373,Riders!$A$2:$E$7778,4,FALSE))/365</f>
        <v>31.013698630136986</v>
      </c>
      <c r="K373">
        <v>4</v>
      </c>
      <c r="L373">
        <v>2</v>
      </c>
      <c r="M373">
        <v>10.49</v>
      </c>
      <c r="O373">
        <v>24.852</v>
      </c>
      <c r="P373">
        <v>24.146999999999998</v>
      </c>
      <c r="Q373">
        <v>29.535</v>
      </c>
      <c r="R373">
        <v>2.694</v>
      </c>
      <c r="S373">
        <v>1</v>
      </c>
      <c r="T373" t="s">
        <v>1214</v>
      </c>
    </row>
    <row r="374" spans="1:20">
      <c r="A374" t="s">
        <v>280</v>
      </c>
      <c r="B374">
        <v>2019</v>
      </c>
      <c r="C374" s="10">
        <v>43526</v>
      </c>
      <c r="D374" t="s">
        <v>19</v>
      </c>
      <c r="E374">
        <v>1</v>
      </c>
      <c r="F374" t="s">
        <v>534</v>
      </c>
      <c r="G374">
        <v>1</v>
      </c>
      <c r="H374" t="s">
        <v>105</v>
      </c>
      <c r="I374" t="s">
        <v>101</v>
      </c>
      <c r="J374" s="11">
        <f>(C374-VLOOKUP(H374,Riders!$A$2:$E$7778,4,FALSE))/365</f>
        <v>26.536986301369861</v>
      </c>
      <c r="K374">
        <v>4</v>
      </c>
      <c r="L374">
        <v>1</v>
      </c>
      <c r="M374">
        <v>10.3</v>
      </c>
      <c r="O374">
        <v>36.29</v>
      </c>
      <c r="P374">
        <v>36.311</v>
      </c>
      <c r="Q374">
        <v>39.837000000000003</v>
      </c>
      <c r="R374">
        <v>1.7629999999999999</v>
      </c>
      <c r="S374">
        <v>1</v>
      </c>
      <c r="T374" t="s">
        <v>1214</v>
      </c>
    </row>
    <row r="375" spans="1:20">
      <c r="A375" t="s">
        <v>280</v>
      </c>
      <c r="B375">
        <v>2019</v>
      </c>
      <c r="C375" s="10">
        <v>43526</v>
      </c>
      <c r="D375" t="s">
        <v>19</v>
      </c>
      <c r="E375">
        <v>1</v>
      </c>
      <c r="F375" t="s">
        <v>534</v>
      </c>
      <c r="G375">
        <v>1</v>
      </c>
      <c r="H375" t="s">
        <v>99</v>
      </c>
      <c r="I375" t="s">
        <v>43</v>
      </c>
      <c r="J375" s="11">
        <f>(C375-VLOOKUP(H375,Riders!$A$2:$E$7778,4,FALSE))/365</f>
        <v>20.356164383561644</v>
      </c>
      <c r="K375">
        <v>28</v>
      </c>
      <c r="L375">
        <v>2</v>
      </c>
      <c r="M375">
        <v>10.391</v>
      </c>
      <c r="O375">
        <v>11.227</v>
      </c>
      <c r="P375">
        <v>11.292</v>
      </c>
      <c r="Q375">
        <v>21.763999999999999</v>
      </c>
      <c r="R375">
        <v>5.2359999999999998</v>
      </c>
      <c r="S375">
        <v>2</v>
      </c>
      <c r="T375" t="s">
        <v>1214</v>
      </c>
    </row>
    <row r="376" spans="1:20">
      <c r="A376" t="s">
        <v>280</v>
      </c>
      <c r="B376">
        <v>2019</v>
      </c>
      <c r="C376" s="10">
        <v>43526</v>
      </c>
      <c r="D376" t="s">
        <v>19</v>
      </c>
      <c r="E376">
        <v>1</v>
      </c>
      <c r="F376" t="s">
        <v>534</v>
      </c>
      <c r="G376">
        <v>2</v>
      </c>
      <c r="H376" t="s">
        <v>196</v>
      </c>
      <c r="I376" t="s">
        <v>197</v>
      </c>
      <c r="J376" s="11">
        <f>(C376-VLOOKUP(H376,Riders!$A$2:$E$7778,4,FALSE))/365</f>
        <v>32.964383561643835</v>
      </c>
      <c r="K376">
        <v>5</v>
      </c>
      <c r="L376">
        <v>1</v>
      </c>
      <c r="M376">
        <v>10.035</v>
      </c>
      <c r="O376">
        <v>22.134999999999899</v>
      </c>
      <c r="P376">
        <v>23.414000000000001</v>
      </c>
      <c r="Q376">
        <v>30.981999999999999</v>
      </c>
      <c r="R376">
        <v>3.7839999999999998</v>
      </c>
      <c r="S376">
        <v>1</v>
      </c>
      <c r="T376" t="s">
        <v>1214</v>
      </c>
    </row>
    <row r="377" spans="1:20">
      <c r="A377" t="s">
        <v>280</v>
      </c>
      <c r="B377">
        <v>2019</v>
      </c>
      <c r="C377" s="10">
        <v>43526</v>
      </c>
      <c r="D377" t="s">
        <v>19</v>
      </c>
      <c r="E377">
        <v>1</v>
      </c>
      <c r="F377" t="s">
        <v>534</v>
      </c>
      <c r="G377">
        <v>2</v>
      </c>
      <c r="H377" t="s">
        <v>142</v>
      </c>
      <c r="I377" t="s">
        <v>94</v>
      </c>
      <c r="J377" s="11">
        <f>(C377-VLOOKUP(H377,Riders!$A$2:$E$7778,4,FALSE))/365</f>
        <v>23.912328767123288</v>
      </c>
      <c r="K377">
        <v>27</v>
      </c>
      <c r="L377">
        <v>2</v>
      </c>
      <c r="M377">
        <v>10.173999999999999</v>
      </c>
      <c r="O377">
        <v>15.738</v>
      </c>
      <c r="P377">
        <v>15.372</v>
      </c>
      <c r="Q377">
        <v>22.97</v>
      </c>
      <c r="R377">
        <v>3.7989999999999999</v>
      </c>
      <c r="S377">
        <v>2</v>
      </c>
      <c r="T377" t="s">
        <v>1214</v>
      </c>
    </row>
    <row r="378" spans="1:20">
      <c r="A378" t="s">
        <v>280</v>
      </c>
      <c r="B378">
        <v>2019</v>
      </c>
      <c r="C378" s="10">
        <v>43526</v>
      </c>
      <c r="D378" t="s">
        <v>19</v>
      </c>
      <c r="E378">
        <v>1</v>
      </c>
      <c r="F378" t="s">
        <v>534</v>
      </c>
      <c r="G378">
        <v>3</v>
      </c>
      <c r="H378" t="s">
        <v>241</v>
      </c>
      <c r="I378" t="s">
        <v>101</v>
      </c>
      <c r="J378" s="11">
        <f>(C378-VLOOKUP(H378,Riders!$A$2:$E$7778,4,FALSE))/365</f>
        <v>26.010958904109589</v>
      </c>
      <c r="K378">
        <v>6</v>
      </c>
      <c r="L378">
        <v>1</v>
      </c>
      <c r="M378">
        <v>10.108000000000001</v>
      </c>
      <c r="O378">
        <v>32.143999999999998</v>
      </c>
      <c r="P378">
        <v>32.216000000000001</v>
      </c>
      <c r="Q378">
        <v>37.468000000000004</v>
      </c>
      <c r="R378">
        <v>2.6259999999999999</v>
      </c>
      <c r="S378">
        <v>1</v>
      </c>
      <c r="T378" t="s">
        <v>1214</v>
      </c>
    </row>
    <row r="379" spans="1:20">
      <c r="A379" t="s">
        <v>280</v>
      </c>
      <c r="B379">
        <v>2019</v>
      </c>
      <c r="C379" s="10">
        <v>43526</v>
      </c>
      <c r="D379" t="s">
        <v>19</v>
      </c>
      <c r="E379">
        <v>1</v>
      </c>
      <c r="F379" t="s">
        <v>534</v>
      </c>
      <c r="G379">
        <v>3</v>
      </c>
      <c r="H379" t="s">
        <v>173</v>
      </c>
      <c r="I379" t="s">
        <v>36</v>
      </c>
      <c r="J379" s="11">
        <f>(C379-VLOOKUP(H379,Riders!$A$2:$E$7778,4,FALSE))/365</f>
        <v>28.81095890410959</v>
      </c>
      <c r="K379">
        <v>26</v>
      </c>
      <c r="L379">
        <v>2</v>
      </c>
      <c r="M379">
        <v>10.345000000000001</v>
      </c>
      <c r="O379">
        <v>13.543999999999899</v>
      </c>
      <c r="P379">
        <v>13.547999999999901</v>
      </c>
      <c r="Q379">
        <v>20.931999999999999</v>
      </c>
      <c r="R379">
        <v>3.6920000000000002</v>
      </c>
      <c r="S379">
        <v>2</v>
      </c>
      <c r="T379" t="s">
        <v>1214</v>
      </c>
    </row>
    <row r="380" spans="1:20">
      <c r="A380" t="s">
        <v>280</v>
      </c>
      <c r="B380">
        <v>2019</v>
      </c>
      <c r="C380" s="10">
        <v>43526</v>
      </c>
      <c r="D380" t="s">
        <v>19</v>
      </c>
      <c r="E380">
        <v>1</v>
      </c>
      <c r="F380" t="s">
        <v>534</v>
      </c>
      <c r="G380">
        <v>4</v>
      </c>
      <c r="H380" t="s">
        <v>127</v>
      </c>
      <c r="I380" t="s">
        <v>103</v>
      </c>
      <c r="J380" s="11">
        <f>(C380-VLOOKUP(H380,Riders!$A$2:$E$7778,4,FALSE))/365</f>
        <v>20.452054794520549</v>
      </c>
      <c r="K380">
        <v>7</v>
      </c>
      <c r="L380">
        <v>1</v>
      </c>
      <c r="M380">
        <v>10.374000000000001</v>
      </c>
      <c r="O380">
        <v>23.655999999999999</v>
      </c>
      <c r="P380">
        <v>24.382999999999999</v>
      </c>
      <c r="Q380">
        <v>30.285</v>
      </c>
      <c r="R380">
        <v>2.9510000000000001</v>
      </c>
      <c r="S380">
        <v>1</v>
      </c>
      <c r="T380" t="s">
        <v>1214</v>
      </c>
    </row>
    <row r="381" spans="1:20">
      <c r="A381" t="s">
        <v>280</v>
      </c>
      <c r="B381">
        <v>2019</v>
      </c>
      <c r="C381" s="10">
        <v>43526</v>
      </c>
      <c r="D381" t="s">
        <v>19</v>
      </c>
      <c r="E381">
        <v>1</v>
      </c>
      <c r="F381" t="s">
        <v>534</v>
      </c>
      <c r="G381">
        <v>4</v>
      </c>
      <c r="H381" t="s">
        <v>194</v>
      </c>
      <c r="I381" t="s">
        <v>30</v>
      </c>
      <c r="J381" s="11">
        <f>(C381-VLOOKUP(H381,Riders!$A$2:$E$7778,4,FALSE))/365</f>
        <v>29.967123287671232</v>
      </c>
      <c r="K381">
        <v>25</v>
      </c>
      <c r="L381">
        <v>2</v>
      </c>
      <c r="M381">
        <v>10.472</v>
      </c>
      <c r="O381">
        <v>12.424999999999899</v>
      </c>
      <c r="P381">
        <v>11.78</v>
      </c>
      <c r="Q381">
        <v>22.635999999999999</v>
      </c>
      <c r="R381">
        <v>5.4279999999999999</v>
      </c>
      <c r="S381">
        <v>2</v>
      </c>
      <c r="T381" t="s">
        <v>1214</v>
      </c>
    </row>
    <row r="382" spans="1:20">
      <c r="A382" t="s">
        <v>280</v>
      </c>
      <c r="B382">
        <v>2019</v>
      </c>
      <c r="C382" s="10">
        <v>43526</v>
      </c>
      <c r="D382" t="s">
        <v>19</v>
      </c>
      <c r="E382">
        <v>1</v>
      </c>
      <c r="F382" t="s">
        <v>534</v>
      </c>
      <c r="G382">
        <v>5</v>
      </c>
      <c r="H382" t="s">
        <v>96</v>
      </c>
      <c r="I382" t="s">
        <v>28</v>
      </c>
      <c r="J382" s="11">
        <f>(C382-VLOOKUP(H382,Riders!$A$2:$E$7778,4,FALSE))/365</f>
        <v>27.098630136986301</v>
      </c>
      <c r="K382">
        <v>10</v>
      </c>
      <c r="L382">
        <v>1</v>
      </c>
      <c r="M382">
        <v>10.159000000000001</v>
      </c>
      <c r="O382">
        <v>14.407</v>
      </c>
      <c r="P382">
        <v>20.975000000000001</v>
      </c>
      <c r="Q382">
        <v>29.829000000000001</v>
      </c>
      <c r="R382">
        <v>4.4269999999999996</v>
      </c>
      <c r="S382">
        <v>2</v>
      </c>
      <c r="T382" t="s">
        <v>1214</v>
      </c>
    </row>
    <row r="383" spans="1:20">
      <c r="A383" t="s">
        <v>280</v>
      </c>
      <c r="B383">
        <v>2019</v>
      </c>
      <c r="C383" s="10">
        <v>43526</v>
      </c>
      <c r="D383" t="s">
        <v>19</v>
      </c>
      <c r="E383">
        <v>1</v>
      </c>
      <c r="F383" t="s">
        <v>534</v>
      </c>
      <c r="G383">
        <v>5</v>
      </c>
      <c r="H383" t="s">
        <v>200</v>
      </c>
      <c r="I383" t="s">
        <v>38</v>
      </c>
      <c r="J383" s="11">
        <f>(C383-VLOOKUP(H383,Riders!$A$2:$E$7778,4,FALSE))/365</f>
        <v>24.336986301369862</v>
      </c>
      <c r="K383">
        <v>24</v>
      </c>
      <c r="L383">
        <v>2</v>
      </c>
      <c r="M383">
        <v>10.196999999999999</v>
      </c>
      <c r="O383">
        <v>25.885999999999999</v>
      </c>
      <c r="P383">
        <v>24.908999999999999</v>
      </c>
      <c r="Q383">
        <v>30.077000000000002</v>
      </c>
      <c r="R383">
        <v>2.5840000000000001</v>
      </c>
      <c r="S383">
        <v>1</v>
      </c>
      <c r="T383" t="s">
        <v>1214</v>
      </c>
    </row>
    <row r="384" spans="1:20">
      <c r="A384" t="s">
        <v>280</v>
      </c>
      <c r="B384">
        <v>2019</v>
      </c>
      <c r="C384" s="10">
        <v>43526</v>
      </c>
      <c r="D384" t="s">
        <v>19</v>
      </c>
      <c r="E384">
        <v>1</v>
      </c>
      <c r="F384" t="s">
        <v>534</v>
      </c>
      <c r="G384">
        <v>6</v>
      </c>
      <c r="H384" t="s">
        <v>124</v>
      </c>
      <c r="I384" t="s">
        <v>112</v>
      </c>
      <c r="J384" s="11">
        <f>(C384-VLOOKUP(H384,Riders!$A$2:$E$7778,4,FALSE))/365</f>
        <v>22.057534246575344</v>
      </c>
      <c r="K384">
        <v>11</v>
      </c>
      <c r="L384">
        <v>1</v>
      </c>
      <c r="M384">
        <v>10.144</v>
      </c>
      <c r="O384">
        <v>23.326999999999899</v>
      </c>
      <c r="P384">
        <v>24.300999999999998</v>
      </c>
      <c r="Q384">
        <v>32.838999999999999</v>
      </c>
      <c r="R384">
        <v>4.2690000000000001</v>
      </c>
      <c r="S384">
        <v>1</v>
      </c>
      <c r="T384" t="s">
        <v>1214</v>
      </c>
    </row>
    <row r="385" spans="1:20">
      <c r="A385" t="s">
        <v>280</v>
      </c>
      <c r="B385">
        <v>2019</v>
      </c>
      <c r="C385" s="10">
        <v>43526</v>
      </c>
      <c r="D385" t="s">
        <v>19</v>
      </c>
      <c r="E385">
        <v>1</v>
      </c>
      <c r="F385" t="s">
        <v>534</v>
      </c>
      <c r="G385">
        <v>6</v>
      </c>
      <c r="H385" t="s">
        <v>238</v>
      </c>
      <c r="I385" t="s">
        <v>197</v>
      </c>
      <c r="J385" s="11">
        <f>(C385-VLOOKUP(H385,Riders!$A$2:$E$7778,4,FALSE))/365</f>
        <v>31.457534246575342</v>
      </c>
      <c r="K385">
        <v>23</v>
      </c>
      <c r="L385">
        <v>2</v>
      </c>
      <c r="M385">
        <v>10.278</v>
      </c>
      <c r="O385">
        <v>10.956</v>
      </c>
      <c r="P385">
        <v>10.782999999999999</v>
      </c>
      <c r="Q385">
        <v>21.055</v>
      </c>
      <c r="R385">
        <v>5.1360000000000001</v>
      </c>
      <c r="S385">
        <v>2</v>
      </c>
      <c r="T385" t="s">
        <v>1214</v>
      </c>
    </row>
    <row r="386" spans="1:20">
      <c r="A386" t="s">
        <v>280</v>
      </c>
      <c r="B386">
        <v>2019</v>
      </c>
      <c r="C386" s="10">
        <v>43526</v>
      </c>
      <c r="D386" t="s">
        <v>19</v>
      </c>
      <c r="E386">
        <v>1</v>
      </c>
      <c r="F386" t="s">
        <v>534</v>
      </c>
      <c r="G386">
        <v>7</v>
      </c>
      <c r="H386" t="s">
        <v>111</v>
      </c>
      <c r="I386" t="s">
        <v>112</v>
      </c>
      <c r="J386" s="11">
        <f>(C386-VLOOKUP(H386,Riders!$A$2:$E$7778,4,FALSE))/365</f>
        <v>21.87123287671233</v>
      </c>
      <c r="K386">
        <v>12</v>
      </c>
      <c r="L386">
        <v>1</v>
      </c>
      <c r="M386">
        <v>10.173</v>
      </c>
      <c r="O386">
        <v>32.155000000000001</v>
      </c>
      <c r="P386">
        <v>32.302</v>
      </c>
      <c r="Q386">
        <v>36.771999999999998</v>
      </c>
      <c r="R386">
        <v>2.2349999999999999</v>
      </c>
      <c r="S386">
        <v>1</v>
      </c>
      <c r="T386" t="s">
        <v>1214</v>
      </c>
    </row>
    <row r="387" spans="1:20">
      <c r="A387" t="s">
        <v>280</v>
      </c>
      <c r="B387">
        <v>2019</v>
      </c>
      <c r="C387" s="10">
        <v>43526</v>
      </c>
      <c r="D387" t="s">
        <v>19</v>
      </c>
      <c r="E387">
        <v>1</v>
      </c>
      <c r="F387" t="s">
        <v>534</v>
      </c>
      <c r="G387">
        <v>7</v>
      </c>
      <c r="H387" t="s">
        <v>27</v>
      </c>
      <c r="I387" t="s">
        <v>28</v>
      </c>
      <c r="J387" s="11">
        <f>(C387-VLOOKUP(H387,Riders!$A$2:$E$7778,4,FALSE))/365</f>
        <v>23.202739726027396</v>
      </c>
      <c r="K387">
        <v>22</v>
      </c>
      <c r="L387">
        <v>2</v>
      </c>
      <c r="M387">
        <v>10.231</v>
      </c>
      <c r="O387">
        <v>13.499999999999901</v>
      </c>
      <c r="P387">
        <v>13.523</v>
      </c>
      <c r="Q387">
        <v>23.946999999999999</v>
      </c>
      <c r="R387">
        <v>5.2119999999999997</v>
      </c>
      <c r="S387">
        <v>2</v>
      </c>
      <c r="T387" t="s">
        <v>1214</v>
      </c>
    </row>
    <row r="388" spans="1:20">
      <c r="A388" t="s">
        <v>280</v>
      </c>
      <c r="B388">
        <v>2019</v>
      </c>
      <c r="C388" s="10">
        <v>43526</v>
      </c>
      <c r="D388" t="s">
        <v>19</v>
      </c>
      <c r="E388">
        <v>1</v>
      </c>
      <c r="F388" t="s">
        <v>534</v>
      </c>
      <c r="G388">
        <v>8</v>
      </c>
      <c r="H388" t="s">
        <v>256</v>
      </c>
      <c r="I388" t="s">
        <v>30</v>
      </c>
      <c r="J388" s="11">
        <f>(C388-VLOOKUP(H388,Riders!$A$2:$E$7778,4,FALSE))/365</f>
        <v>29.17808219178082</v>
      </c>
      <c r="K388">
        <v>16</v>
      </c>
      <c r="L388">
        <v>1</v>
      </c>
      <c r="M388">
        <v>10.335000000000001</v>
      </c>
      <c r="O388">
        <v>21.821999999999999</v>
      </c>
      <c r="P388">
        <v>23.173999999999999</v>
      </c>
      <c r="Q388">
        <v>29.012</v>
      </c>
      <c r="R388">
        <v>2.919</v>
      </c>
      <c r="S388">
        <v>1</v>
      </c>
      <c r="T388" t="s">
        <v>1214</v>
      </c>
    </row>
    <row r="389" spans="1:20">
      <c r="A389" t="s">
        <v>280</v>
      </c>
      <c r="B389">
        <v>2019</v>
      </c>
      <c r="C389" s="10">
        <v>43526</v>
      </c>
      <c r="D389" t="s">
        <v>19</v>
      </c>
      <c r="E389">
        <v>1</v>
      </c>
      <c r="F389" t="s">
        <v>534</v>
      </c>
      <c r="G389">
        <v>8</v>
      </c>
      <c r="H389" t="s">
        <v>107</v>
      </c>
      <c r="I389" t="s">
        <v>108</v>
      </c>
      <c r="J389" s="11">
        <f>(C389-VLOOKUP(H389,Riders!$A$2:$E$7778,4,FALSE))/365</f>
        <v>25.383561643835616</v>
      </c>
      <c r="K389">
        <v>17</v>
      </c>
      <c r="L389">
        <v>2</v>
      </c>
      <c r="M389">
        <v>10.369</v>
      </c>
      <c r="O389">
        <v>19.548999999999999</v>
      </c>
      <c r="P389">
        <v>18.419999999999899</v>
      </c>
      <c r="Q389">
        <v>26.071999999999999</v>
      </c>
      <c r="R389">
        <v>3.8260000000000001</v>
      </c>
      <c r="S389">
        <v>2</v>
      </c>
      <c r="T389" t="s">
        <v>1214</v>
      </c>
    </row>
    <row r="390" spans="1:20">
      <c r="A390" t="s">
        <v>280</v>
      </c>
      <c r="B390">
        <v>2019</v>
      </c>
      <c r="C390" s="10">
        <v>43526</v>
      </c>
      <c r="D390" t="s">
        <v>19</v>
      </c>
      <c r="E390">
        <v>1</v>
      </c>
      <c r="F390" t="s">
        <v>534</v>
      </c>
      <c r="G390">
        <v>9</v>
      </c>
      <c r="H390" t="s">
        <v>917</v>
      </c>
      <c r="I390" t="s">
        <v>34</v>
      </c>
      <c r="J390" s="11">
        <f>(C390-VLOOKUP(H390,Riders!$A$2:$E$7778,4,FALSE))/365</f>
        <v>28.049315068493151</v>
      </c>
      <c r="K390">
        <v>8</v>
      </c>
      <c r="L390">
        <v>1</v>
      </c>
      <c r="M390">
        <v>10.151</v>
      </c>
      <c r="O390">
        <v>20.675999999999998</v>
      </c>
      <c r="P390">
        <v>21.242000000000001</v>
      </c>
      <c r="Q390">
        <v>26.524000000000001</v>
      </c>
      <c r="R390">
        <v>2.641</v>
      </c>
      <c r="S390">
        <v>1</v>
      </c>
      <c r="T390" t="s">
        <v>1214</v>
      </c>
    </row>
    <row r="391" spans="1:20">
      <c r="A391" t="s">
        <v>280</v>
      </c>
      <c r="B391">
        <v>2019</v>
      </c>
      <c r="C391" s="10">
        <v>43526</v>
      </c>
      <c r="D391" t="s">
        <v>19</v>
      </c>
      <c r="E391">
        <v>1</v>
      </c>
      <c r="F391" t="s">
        <v>534</v>
      </c>
      <c r="G391">
        <v>9</v>
      </c>
      <c r="H391" t="s">
        <v>311</v>
      </c>
      <c r="I391" t="s">
        <v>103</v>
      </c>
      <c r="J391" s="11">
        <f>(C391-VLOOKUP(H391,Riders!$A$2:$E$7778,4,FALSE))/365</f>
        <v>27.778082191780822</v>
      </c>
      <c r="K391">
        <v>18</v>
      </c>
      <c r="L391">
        <v>2</v>
      </c>
      <c r="M391" t="s">
        <v>535</v>
      </c>
      <c r="O391">
        <v>11.446999999999999</v>
      </c>
      <c r="P391">
        <v>11.045999999999999</v>
      </c>
      <c r="Q391">
        <v>19.216000000000001</v>
      </c>
      <c r="R391">
        <v>4.085</v>
      </c>
      <c r="S391">
        <v>2</v>
      </c>
      <c r="T391" t="s">
        <v>1214</v>
      </c>
    </row>
    <row r="392" spans="1:20">
      <c r="A392" t="s">
        <v>280</v>
      </c>
      <c r="B392">
        <v>2019</v>
      </c>
      <c r="C392" s="10">
        <v>43526</v>
      </c>
      <c r="D392" t="s">
        <v>19</v>
      </c>
      <c r="E392">
        <v>1</v>
      </c>
      <c r="F392" t="s">
        <v>534</v>
      </c>
      <c r="G392">
        <v>10</v>
      </c>
      <c r="H392" t="s">
        <v>182</v>
      </c>
      <c r="I392" t="s">
        <v>32</v>
      </c>
      <c r="J392" s="11">
        <f>(C392-VLOOKUP(H392,Riders!$A$2:$E$7778,4,FALSE))/365</f>
        <v>27.67945205479452</v>
      </c>
      <c r="K392">
        <v>15</v>
      </c>
      <c r="L392">
        <v>1</v>
      </c>
      <c r="M392">
        <v>10.362</v>
      </c>
      <c r="O392">
        <v>13.25</v>
      </c>
      <c r="P392">
        <v>17.509999999999899</v>
      </c>
      <c r="Q392">
        <v>24.33</v>
      </c>
      <c r="R392">
        <v>3.41</v>
      </c>
      <c r="S392">
        <v>2</v>
      </c>
      <c r="T392" t="s">
        <v>1214</v>
      </c>
    </row>
    <row r="393" spans="1:20">
      <c r="A393" t="s">
        <v>280</v>
      </c>
      <c r="B393">
        <v>2019</v>
      </c>
      <c r="C393" s="10">
        <v>43526</v>
      </c>
      <c r="D393" t="s">
        <v>19</v>
      </c>
      <c r="E393">
        <v>1</v>
      </c>
      <c r="F393" t="s">
        <v>534</v>
      </c>
      <c r="G393">
        <v>10</v>
      </c>
      <c r="H393" t="s">
        <v>883</v>
      </c>
      <c r="I393" t="s">
        <v>26</v>
      </c>
      <c r="J393" s="11">
        <f>(C393-VLOOKUP(H393,Riders!$A$2:$E$7778,4,FALSE))/365</f>
        <v>31.106849315068494</v>
      </c>
      <c r="K393">
        <v>19</v>
      </c>
      <c r="L393">
        <v>2</v>
      </c>
      <c r="M393">
        <v>10.481</v>
      </c>
      <c r="O393">
        <v>24.146999999999998</v>
      </c>
      <c r="P393">
        <v>22.780999999999999</v>
      </c>
      <c r="Q393">
        <v>27.879000000000001</v>
      </c>
      <c r="R393">
        <v>2.5489999999999999</v>
      </c>
      <c r="S393">
        <v>1</v>
      </c>
      <c r="T393" t="s">
        <v>1214</v>
      </c>
    </row>
    <row r="394" spans="1:20">
      <c r="A394" t="s">
        <v>280</v>
      </c>
      <c r="B394">
        <v>2019</v>
      </c>
      <c r="C394" s="10">
        <v>43526</v>
      </c>
      <c r="D394" t="s">
        <v>19</v>
      </c>
      <c r="E394">
        <v>1</v>
      </c>
      <c r="F394" t="s">
        <v>534</v>
      </c>
      <c r="G394">
        <v>11</v>
      </c>
      <c r="H394" t="s">
        <v>128</v>
      </c>
      <c r="I394" t="s">
        <v>34</v>
      </c>
      <c r="J394" s="11">
        <f>(C394-VLOOKUP(H394,Riders!$A$2:$E$7778,4,FALSE))/365</f>
        <v>27.646575342465752</v>
      </c>
      <c r="K394">
        <v>14</v>
      </c>
      <c r="L394">
        <v>1</v>
      </c>
      <c r="M394">
        <v>10.266</v>
      </c>
      <c r="O394">
        <v>20.045000000000002</v>
      </c>
      <c r="P394">
        <v>23.428999999999998</v>
      </c>
      <c r="Q394">
        <v>29.440999999999999</v>
      </c>
      <c r="R394">
        <v>3.0059999999999998</v>
      </c>
      <c r="S394">
        <v>2</v>
      </c>
      <c r="T394" t="s">
        <v>1214</v>
      </c>
    </row>
    <row r="395" spans="1:20">
      <c r="A395" t="s">
        <v>280</v>
      </c>
      <c r="B395">
        <v>2019</v>
      </c>
      <c r="C395" s="10">
        <v>43526</v>
      </c>
      <c r="D395" t="s">
        <v>19</v>
      </c>
      <c r="E395">
        <v>1</v>
      </c>
      <c r="F395" t="s">
        <v>534</v>
      </c>
      <c r="G395">
        <v>11</v>
      </c>
      <c r="H395" t="s">
        <v>199</v>
      </c>
      <c r="I395" t="s">
        <v>22</v>
      </c>
      <c r="J395" s="11">
        <f>(C395-VLOOKUP(H395,Riders!$A$2:$E$7778,4,FALSE))/365</f>
        <v>26.232876712328768</v>
      </c>
      <c r="K395">
        <v>20</v>
      </c>
      <c r="L395">
        <v>2</v>
      </c>
      <c r="M395">
        <v>10.319000000000001</v>
      </c>
      <c r="O395">
        <v>30.762999999999899</v>
      </c>
      <c r="P395">
        <v>28.495999999999999</v>
      </c>
      <c r="Q395">
        <v>34.512</v>
      </c>
      <c r="R395">
        <v>3.008</v>
      </c>
      <c r="S395">
        <v>1</v>
      </c>
      <c r="T395" t="s">
        <v>1214</v>
      </c>
    </row>
    <row r="396" spans="1:20">
      <c r="A396" t="s">
        <v>280</v>
      </c>
      <c r="B396">
        <v>2019</v>
      </c>
      <c r="C396" s="10">
        <v>43526</v>
      </c>
      <c r="D396" t="s">
        <v>19</v>
      </c>
      <c r="E396">
        <v>1</v>
      </c>
      <c r="F396" t="s">
        <v>534</v>
      </c>
      <c r="G396">
        <v>12</v>
      </c>
      <c r="H396" t="s">
        <v>212</v>
      </c>
      <c r="I396" t="s">
        <v>41</v>
      </c>
      <c r="J396" s="11">
        <f>(C396-VLOOKUP(H396,Riders!$A$2:$E$7778,4,FALSE))/365</f>
        <v>27.780821917808218</v>
      </c>
      <c r="K396">
        <v>13</v>
      </c>
      <c r="L396">
        <v>1</v>
      </c>
      <c r="M396">
        <v>10.55</v>
      </c>
      <c r="O396">
        <v>14.885</v>
      </c>
      <c r="P396">
        <v>16.722999999999999</v>
      </c>
      <c r="Q396">
        <v>24.183</v>
      </c>
      <c r="R396">
        <v>3.73</v>
      </c>
      <c r="S396">
        <v>1</v>
      </c>
      <c r="T396" t="s">
        <v>1214</v>
      </c>
    </row>
    <row r="397" spans="1:20">
      <c r="A397" t="s">
        <v>280</v>
      </c>
      <c r="B397">
        <v>2019</v>
      </c>
      <c r="C397" s="10">
        <v>43526</v>
      </c>
      <c r="D397" t="s">
        <v>19</v>
      </c>
      <c r="E397">
        <v>1</v>
      </c>
      <c r="F397" t="s">
        <v>534</v>
      </c>
      <c r="G397">
        <v>12</v>
      </c>
      <c r="H397" t="s">
        <v>170</v>
      </c>
      <c r="I397" t="s">
        <v>81</v>
      </c>
      <c r="J397" s="11">
        <f>(C397-VLOOKUP(H397,Riders!$A$2:$E$7778,4,FALSE))/365</f>
        <v>28.682191780821917</v>
      </c>
      <c r="K397">
        <v>21</v>
      </c>
      <c r="L397">
        <v>2</v>
      </c>
      <c r="M397">
        <v>10.587</v>
      </c>
      <c r="O397">
        <v>11.0979999999999</v>
      </c>
      <c r="P397">
        <v>10.146000000000001</v>
      </c>
      <c r="Q397">
        <v>18.896000000000001</v>
      </c>
      <c r="R397">
        <v>4.375</v>
      </c>
      <c r="S397">
        <v>2</v>
      </c>
      <c r="T397" t="s">
        <v>1214</v>
      </c>
    </row>
    <row r="398" spans="1:20">
      <c r="A398" t="s">
        <v>280</v>
      </c>
      <c r="B398">
        <v>2019</v>
      </c>
      <c r="C398" s="10">
        <v>43526</v>
      </c>
      <c r="D398" t="s">
        <v>19</v>
      </c>
      <c r="E398">
        <v>1</v>
      </c>
      <c r="F398" t="s">
        <v>537</v>
      </c>
      <c r="G398">
        <v>1</v>
      </c>
      <c r="H398" t="s">
        <v>21</v>
      </c>
      <c r="I398" t="s">
        <v>22</v>
      </c>
      <c r="J398" s="11">
        <f>(C398-VLOOKUP(H398,Riders!$A$2:$E$7778,4,FALSE))/365</f>
        <v>25.978082191780821</v>
      </c>
      <c r="K398">
        <v>2</v>
      </c>
      <c r="L398">
        <v>1</v>
      </c>
      <c r="M398">
        <v>10.071999999999999</v>
      </c>
      <c r="O398">
        <v>34.088999999999999</v>
      </c>
      <c r="P398">
        <v>34.152999999999999</v>
      </c>
      <c r="Q398">
        <v>38.156999999999996</v>
      </c>
      <c r="R398">
        <v>2.0019999999999998</v>
      </c>
      <c r="S398">
        <v>1</v>
      </c>
      <c r="T398" t="s">
        <v>1214</v>
      </c>
    </row>
    <row r="399" spans="1:20">
      <c r="A399" t="s">
        <v>280</v>
      </c>
      <c r="B399">
        <v>2019</v>
      </c>
      <c r="C399" s="10">
        <v>43526</v>
      </c>
      <c r="D399" t="s">
        <v>19</v>
      </c>
      <c r="E399">
        <v>1</v>
      </c>
      <c r="F399" t="s">
        <v>537</v>
      </c>
      <c r="G399">
        <v>1</v>
      </c>
      <c r="H399" t="s">
        <v>212</v>
      </c>
      <c r="I399" t="s">
        <v>41</v>
      </c>
      <c r="J399" s="11">
        <f>(C399-VLOOKUP(H399,Riders!$A$2:$E$7778,4,FALSE))/365</f>
        <v>27.780821917808218</v>
      </c>
      <c r="K399">
        <v>13</v>
      </c>
      <c r="L399">
        <v>2</v>
      </c>
      <c r="M399">
        <v>10.145</v>
      </c>
      <c r="O399">
        <v>16.722999999999999</v>
      </c>
      <c r="P399">
        <v>16.718999999999902</v>
      </c>
      <c r="Q399">
        <v>24.030999999999999</v>
      </c>
      <c r="R399">
        <v>3.6560000000000001</v>
      </c>
      <c r="S399">
        <v>2</v>
      </c>
      <c r="T399" t="s">
        <v>1214</v>
      </c>
    </row>
    <row r="400" spans="1:20">
      <c r="A400" t="s">
        <v>280</v>
      </c>
      <c r="B400">
        <v>2019</v>
      </c>
      <c r="C400" s="10">
        <v>43526</v>
      </c>
      <c r="D400" t="s">
        <v>19</v>
      </c>
      <c r="E400">
        <v>1</v>
      </c>
      <c r="F400" t="s">
        <v>537</v>
      </c>
      <c r="G400">
        <v>2</v>
      </c>
      <c r="H400" t="s">
        <v>91</v>
      </c>
      <c r="I400" t="s">
        <v>22</v>
      </c>
      <c r="J400" s="11">
        <f>(C400-VLOOKUP(H400,Riders!$A$2:$E$7778,4,FALSE))/365</f>
        <v>21.980821917808218</v>
      </c>
      <c r="K400">
        <v>1</v>
      </c>
      <c r="L400">
        <v>1</v>
      </c>
      <c r="M400">
        <v>10.023</v>
      </c>
      <c r="O400">
        <v>35.650999999999897</v>
      </c>
      <c r="P400">
        <v>35.784999999999997</v>
      </c>
      <c r="Q400">
        <v>39.655000000000001</v>
      </c>
      <c r="R400">
        <v>1.9350000000000001</v>
      </c>
      <c r="S400">
        <v>1</v>
      </c>
      <c r="T400" t="s">
        <v>1214</v>
      </c>
    </row>
    <row r="401" spans="1:20">
      <c r="A401" t="s">
        <v>280</v>
      </c>
      <c r="B401">
        <v>2019</v>
      </c>
      <c r="C401" s="10">
        <v>43526</v>
      </c>
      <c r="D401" t="s">
        <v>19</v>
      </c>
      <c r="E401">
        <v>1</v>
      </c>
      <c r="F401" t="s">
        <v>537</v>
      </c>
      <c r="G401">
        <v>2</v>
      </c>
      <c r="H401" t="s">
        <v>128</v>
      </c>
      <c r="I401" t="s">
        <v>34</v>
      </c>
      <c r="J401" s="11">
        <f>(C401-VLOOKUP(H401,Riders!$A$2:$E$7778,4,FALSE))/365</f>
        <v>27.646575342465752</v>
      </c>
      <c r="K401">
        <v>14</v>
      </c>
      <c r="L401">
        <v>2</v>
      </c>
      <c r="M401">
        <v>11.468</v>
      </c>
      <c r="O401">
        <v>23.428999999999998</v>
      </c>
      <c r="P401">
        <v>23.353999999999999</v>
      </c>
      <c r="Q401">
        <v>29.213999999999999</v>
      </c>
      <c r="R401">
        <v>2.93</v>
      </c>
      <c r="S401">
        <v>2</v>
      </c>
      <c r="T401" t="s">
        <v>1214</v>
      </c>
    </row>
    <row r="402" spans="1:20">
      <c r="A402" t="s">
        <v>280</v>
      </c>
      <c r="B402">
        <v>2019</v>
      </c>
      <c r="C402" s="10">
        <v>43526</v>
      </c>
      <c r="D402" t="s">
        <v>19</v>
      </c>
      <c r="E402">
        <v>1</v>
      </c>
      <c r="F402" t="s">
        <v>537</v>
      </c>
      <c r="G402">
        <v>3</v>
      </c>
      <c r="H402" t="s">
        <v>201</v>
      </c>
      <c r="I402" t="s">
        <v>45</v>
      </c>
      <c r="J402" s="11">
        <f>(C402-VLOOKUP(H402,Riders!$A$2:$E$7778,4,FALSE))/365</f>
        <v>23.632876712328766</v>
      </c>
      <c r="K402">
        <v>3</v>
      </c>
      <c r="L402">
        <v>1</v>
      </c>
      <c r="M402">
        <v>10.26</v>
      </c>
      <c r="O402">
        <v>28.713999999999999</v>
      </c>
      <c r="P402">
        <v>28.922000000000001</v>
      </c>
      <c r="Q402">
        <v>32.968000000000004</v>
      </c>
      <c r="R402">
        <v>2.0230000000000001</v>
      </c>
      <c r="S402">
        <v>1</v>
      </c>
      <c r="T402" t="s">
        <v>1214</v>
      </c>
    </row>
    <row r="403" spans="1:20">
      <c r="A403" t="s">
        <v>280</v>
      </c>
      <c r="B403">
        <v>2019</v>
      </c>
      <c r="C403" s="10">
        <v>43526</v>
      </c>
      <c r="D403" t="s">
        <v>19</v>
      </c>
      <c r="E403">
        <v>1</v>
      </c>
      <c r="F403" t="s">
        <v>537</v>
      </c>
      <c r="G403">
        <v>3</v>
      </c>
      <c r="H403" t="s">
        <v>182</v>
      </c>
      <c r="I403" t="s">
        <v>32</v>
      </c>
      <c r="J403" s="11">
        <f>(C403-VLOOKUP(H403,Riders!$A$2:$E$7778,4,FALSE))/365</f>
        <v>27.67945205479452</v>
      </c>
      <c r="K403">
        <v>15</v>
      </c>
      <c r="L403">
        <v>2</v>
      </c>
      <c r="M403">
        <v>10.359</v>
      </c>
      <c r="O403">
        <v>17.509999999999899</v>
      </c>
      <c r="P403">
        <v>17.366</v>
      </c>
      <c r="Q403">
        <v>23.911999999999999</v>
      </c>
      <c r="R403">
        <v>3.2730000000000001</v>
      </c>
      <c r="S403">
        <v>2</v>
      </c>
      <c r="T403" t="s">
        <v>1214</v>
      </c>
    </row>
    <row r="404" spans="1:20">
      <c r="A404" t="s">
        <v>280</v>
      </c>
      <c r="B404">
        <v>2019</v>
      </c>
      <c r="C404" s="10">
        <v>43526</v>
      </c>
      <c r="D404" t="s">
        <v>19</v>
      </c>
      <c r="E404">
        <v>1</v>
      </c>
      <c r="F404" t="s">
        <v>537</v>
      </c>
      <c r="G404">
        <v>4</v>
      </c>
      <c r="H404" t="s">
        <v>917</v>
      </c>
      <c r="I404" t="s">
        <v>34</v>
      </c>
      <c r="J404" s="11">
        <f>(C404-VLOOKUP(H404,Riders!$A$2:$E$7778,4,FALSE))/365</f>
        <v>28.049315068493151</v>
      </c>
      <c r="K404">
        <v>8</v>
      </c>
      <c r="L404">
        <v>1</v>
      </c>
      <c r="M404">
        <v>10.286</v>
      </c>
      <c r="O404">
        <v>21.242000000000001</v>
      </c>
      <c r="P404">
        <v>22.870999999999999</v>
      </c>
      <c r="Q404">
        <v>27.850999999999999</v>
      </c>
      <c r="R404">
        <v>2.4900000000000002</v>
      </c>
      <c r="S404">
        <v>2</v>
      </c>
      <c r="T404" t="s">
        <v>1214</v>
      </c>
    </row>
    <row r="405" spans="1:20">
      <c r="A405" t="s">
        <v>280</v>
      </c>
      <c r="B405">
        <v>2019</v>
      </c>
      <c r="C405" s="10">
        <v>43526</v>
      </c>
      <c r="D405" t="s">
        <v>19</v>
      </c>
      <c r="E405">
        <v>1</v>
      </c>
      <c r="F405" t="s">
        <v>537</v>
      </c>
      <c r="G405">
        <v>4</v>
      </c>
      <c r="H405" t="s">
        <v>98</v>
      </c>
      <c r="I405" t="s">
        <v>26</v>
      </c>
      <c r="J405" s="11">
        <f>(C405-VLOOKUP(H405,Riders!$A$2:$E$7778,4,FALSE))/365</f>
        <v>21.884931506849316</v>
      </c>
      <c r="K405">
        <v>9</v>
      </c>
      <c r="L405">
        <v>2</v>
      </c>
      <c r="M405">
        <v>10.292999999999999</v>
      </c>
      <c r="O405">
        <v>25.864999999999998</v>
      </c>
      <c r="P405">
        <v>24.928000000000001</v>
      </c>
      <c r="Q405">
        <v>29.678000000000001</v>
      </c>
      <c r="R405">
        <v>2.375</v>
      </c>
      <c r="S405">
        <v>1</v>
      </c>
      <c r="T405" t="s">
        <v>1214</v>
      </c>
    </row>
    <row r="406" spans="1:20">
      <c r="A406" t="s">
        <v>280</v>
      </c>
      <c r="B406">
        <v>2019</v>
      </c>
      <c r="C406" s="10">
        <v>43526</v>
      </c>
      <c r="D406" t="s">
        <v>19</v>
      </c>
      <c r="E406">
        <v>1</v>
      </c>
      <c r="F406" t="s">
        <v>537</v>
      </c>
      <c r="G406">
        <v>5</v>
      </c>
      <c r="H406" t="s">
        <v>105</v>
      </c>
      <c r="I406" t="s">
        <v>101</v>
      </c>
      <c r="J406" s="11">
        <f>(C406-VLOOKUP(H406,Riders!$A$2:$E$7778,4,FALSE))/365</f>
        <v>26.536986301369861</v>
      </c>
      <c r="K406">
        <v>4</v>
      </c>
      <c r="L406">
        <v>1</v>
      </c>
      <c r="M406">
        <v>10.25</v>
      </c>
      <c r="O406">
        <v>36.311</v>
      </c>
      <c r="P406">
        <v>36.4</v>
      </c>
      <c r="Q406">
        <v>39.902000000000001</v>
      </c>
      <c r="R406">
        <v>1.7509999999999999</v>
      </c>
      <c r="S406">
        <v>1</v>
      </c>
      <c r="T406" t="s">
        <v>1214</v>
      </c>
    </row>
    <row r="407" spans="1:20">
      <c r="A407" t="s">
        <v>280</v>
      </c>
      <c r="B407">
        <v>2019</v>
      </c>
      <c r="C407" s="10">
        <v>43526</v>
      </c>
      <c r="D407" t="s">
        <v>19</v>
      </c>
      <c r="E407">
        <v>1</v>
      </c>
      <c r="F407" t="s">
        <v>537</v>
      </c>
      <c r="G407">
        <v>5</v>
      </c>
      <c r="H407" t="s">
        <v>256</v>
      </c>
      <c r="I407" t="s">
        <v>30</v>
      </c>
      <c r="J407" s="11">
        <f>(C407-VLOOKUP(H407,Riders!$A$2:$E$7778,4,FALSE))/365</f>
        <v>29.17808219178082</v>
      </c>
      <c r="K407">
        <v>16</v>
      </c>
      <c r="L407">
        <v>2</v>
      </c>
      <c r="M407">
        <v>10.34</v>
      </c>
      <c r="O407">
        <v>23.173999999999999</v>
      </c>
      <c r="P407">
        <v>23.119</v>
      </c>
      <c r="Q407">
        <v>28.832999999999998</v>
      </c>
      <c r="R407">
        <v>2.8570000000000002</v>
      </c>
      <c r="S407">
        <v>2</v>
      </c>
      <c r="T407" t="s">
        <v>1214</v>
      </c>
    </row>
    <row r="408" spans="1:20">
      <c r="A408" t="s">
        <v>280</v>
      </c>
      <c r="B408">
        <v>2019</v>
      </c>
      <c r="C408" s="10">
        <v>43526</v>
      </c>
      <c r="D408" t="s">
        <v>19</v>
      </c>
      <c r="E408">
        <v>1</v>
      </c>
      <c r="F408" t="s">
        <v>537</v>
      </c>
      <c r="G408">
        <v>6</v>
      </c>
      <c r="H408" t="s">
        <v>196</v>
      </c>
      <c r="I408" t="s">
        <v>197</v>
      </c>
      <c r="J408" s="11">
        <f>(C408-VLOOKUP(H408,Riders!$A$2:$E$7778,4,FALSE))/365</f>
        <v>32.964383561643835</v>
      </c>
      <c r="K408">
        <v>5</v>
      </c>
      <c r="L408">
        <v>1</v>
      </c>
      <c r="M408">
        <v>10.17</v>
      </c>
      <c r="O408">
        <v>23.414000000000001</v>
      </c>
      <c r="P408">
        <v>27.046999999999901</v>
      </c>
      <c r="Q408">
        <v>33.780999999999999</v>
      </c>
      <c r="R408">
        <v>3.367</v>
      </c>
      <c r="S408">
        <v>2</v>
      </c>
      <c r="T408" t="s">
        <v>1214</v>
      </c>
    </row>
    <row r="409" spans="1:20">
      <c r="A409" t="s">
        <v>280</v>
      </c>
      <c r="B409">
        <v>2019</v>
      </c>
      <c r="C409" s="10">
        <v>43526</v>
      </c>
      <c r="D409" t="s">
        <v>19</v>
      </c>
      <c r="E409">
        <v>1</v>
      </c>
      <c r="F409" t="s">
        <v>537</v>
      </c>
      <c r="G409">
        <v>6</v>
      </c>
      <c r="H409" t="s">
        <v>111</v>
      </c>
      <c r="I409" t="s">
        <v>112</v>
      </c>
      <c r="J409" s="11">
        <f>(C409-VLOOKUP(H409,Riders!$A$2:$E$7778,4,FALSE))/365</f>
        <v>21.87123287671233</v>
      </c>
      <c r="K409">
        <v>12</v>
      </c>
      <c r="L409">
        <v>2</v>
      </c>
      <c r="M409">
        <v>10.188000000000001</v>
      </c>
      <c r="O409">
        <v>32.302</v>
      </c>
      <c r="P409">
        <v>31.486999999999998</v>
      </c>
      <c r="Q409">
        <v>35.795000000000002</v>
      </c>
      <c r="R409">
        <v>2.1539999999999999</v>
      </c>
      <c r="S409">
        <v>1</v>
      </c>
      <c r="T409" t="s">
        <v>1214</v>
      </c>
    </row>
    <row r="410" spans="1:20">
      <c r="A410" t="s">
        <v>280</v>
      </c>
      <c r="B410">
        <v>2019</v>
      </c>
      <c r="C410" s="10">
        <v>43526</v>
      </c>
      <c r="D410" t="s">
        <v>19</v>
      </c>
      <c r="E410">
        <v>1</v>
      </c>
      <c r="F410" t="s">
        <v>537</v>
      </c>
      <c r="G410">
        <v>7</v>
      </c>
      <c r="H410" t="s">
        <v>241</v>
      </c>
      <c r="I410" t="s">
        <v>101</v>
      </c>
      <c r="J410" s="11">
        <f>(C410-VLOOKUP(H410,Riders!$A$2:$E$7778,4,FALSE))/365</f>
        <v>26.010958904109589</v>
      </c>
      <c r="K410">
        <v>6</v>
      </c>
      <c r="L410">
        <v>1</v>
      </c>
      <c r="M410">
        <v>10.183999999999999</v>
      </c>
      <c r="O410">
        <v>32.216000000000001</v>
      </c>
      <c r="P410">
        <v>32.825000000000003</v>
      </c>
      <c r="Q410">
        <v>37.920999999999999</v>
      </c>
      <c r="R410">
        <v>2.548</v>
      </c>
      <c r="S410">
        <v>1</v>
      </c>
      <c r="T410" t="s">
        <v>1214</v>
      </c>
    </row>
    <row r="411" spans="1:20">
      <c r="A411" t="s">
        <v>280</v>
      </c>
      <c r="B411">
        <v>2019</v>
      </c>
      <c r="C411" s="10">
        <v>43526</v>
      </c>
      <c r="D411" t="s">
        <v>19</v>
      </c>
      <c r="E411">
        <v>1</v>
      </c>
      <c r="F411" t="s">
        <v>537</v>
      </c>
      <c r="G411">
        <v>7</v>
      </c>
      <c r="H411" t="s">
        <v>124</v>
      </c>
      <c r="I411" t="s">
        <v>112</v>
      </c>
      <c r="J411" s="11">
        <f>(C411-VLOOKUP(H411,Riders!$A$2:$E$7778,4,FALSE))/365</f>
        <v>22.057534246575344</v>
      </c>
      <c r="K411">
        <v>11</v>
      </c>
      <c r="L411">
        <v>2</v>
      </c>
      <c r="M411" t="s">
        <v>535</v>
      </c>
      <c r="O411">
        <v>24.300999999999998</v>
      </c>
      <c r="P411">
        <v>23.797999999999998</v>
      </c>
      <c r="Q411">
        <v>31.641999999999999</v>
      </c>
      <c r="R411">
        <v>3.9220000000000002</v>
      </c>
      <c r="S411">
        <v>2</v>
      </c>
      <c r="T411" t="s">
        <v>1214</v>
      </c>
    </row>
    <row r="412" spans="1:20">
      <c r="A412" t="s">
        <v>280</v>
      </c>
      <c r="B412">
        <v>2019</v>
      </c>
      <c r="C412" s="10">
        <v>43526</v>
      </c>
      <c r="D412" t="s">
        <v>19</v>
      </c>
      <c r="E412">
        <v>1</v>
      </c>
      <c r="F412" t="s">
        <v>537</v>
      </c>
      <c r="G412">
        <v>8</v>
      </c>
      <c r="H412" t="s">
        <v>127</v>
      </c>
      <c r="I412" t="s">
        <v>103</v>
      </c>
      <c r="J412" s="11">
        <f>(C412-VLOOKUP(H412,Riders!$A$2:$E$7778,4,FALSE))/365</f>
        <v>20.452054794520549</v>
      </c>
      <c r="K412">
        <v>7</v>
      </c>
      <c r="L412">
        <v>1</v>
      </c>
      <c r="M412">
        <v>10.206</v>
      </c>
      <c r="O412">
        <v>24.382999999999999</v>
      </c>
      <c r="P412">
        <v>25.55</v>
      </c>
      <c r="Q412">
        <v>31.186</v>
      </c>
      <c r="R412">
        <v>2.8180000000000001</v>
      </c>
      <c r="S412">
        <v>1</v>
      </c>
      <c r="T412" t="s">
        <v>1214</v>
      </c>
    </row>
    <row r="413" spans="1:20">
      <c r="A413" t="s">
        <v>280</v>
      </c>
      <c r="B413">
        <v>2019</v>
      </c>
      <c r="C413" s="10">
        <v>43526</v>
      </c>
      <c r="D413" t="s">
        <v>19</v>
      </c>
      <c r="E413">
        <v>1</v>
      </c>
      <c r="F413" t="s">
        <v>537</v>
      </c>
      <c r="G413">
        <v>8</v>
      </c>
      <c r="H413" t="s">
        <v>96</v>
      </c>
      <c r="I413" t="s">
        <v>28</v>
      </c>
      <c r="J413" s="11">
        <f>(C413-VLOOKUP(H413,Riders!$A$2:$E$7778,4,FALSE))/365</f>
        <v>27.098630136986301</v>
      </c>
      <c r="K413">
        <v>10</v>
      </c>
      <c r="L413">
        <v>2</v>
      </c>
      <c r="M413">
        <v>10.2099999999999</v>
      </c>
      <c r="O413">
        <v>20.975000000000001</v>
      </c>
      <c r="P413">
        <v>19.884</v>
      </c>
      <c r="Q413">
        <v>27.802</v>
      </c>
      <c r="R413">
        <v>3.9590000000000001</v>
      </c>
      <c r="S413">
        <v>2</v>
      </c>
      <c r="T413" t="s">
        <v>1214</v>
      </c>
    </row>
    <row r="414" spans="1:20">
      <c r="A414" t="s">
        <v>280</v>
      </c>
      <c r="B414">
        <v>2019</v>
      </c>
      <c r="C414" s="10">
        <v>43526</v>
      </c>
      <c r="D414" t="s">
        <v>19</v>
      </c>
      <c r="E414">
        <v>1</v>
      </c>
      <c r="F414" t="s">
        <v>538</v>
      </c>
      <c r="G414">
        <v>1</v>
      </c>
      <c r="H414" t="s">
        <v>21</v>
      </c>
      <c r="I414" t="s">
        <v>22</v>
      </c>
      <c r="J414" s="11">
        <f>(C414-VLOOKUP(H414,Riders!$A$2:$E$7778,4,FALSE))/365</f>
        <v>25.978082191780821</v>
      </c>
      <c r="K414">
        <v>2</v>
      </c>
      <c r="L414">
        <v>1</v>
      </c>
      <c r="M414">
        <v>9.9830000000000005</v>
      </c>
      <c r="O414">
        <v>34.152999999999999</v>
      </c>
      <c r="P414">
        <v>34.407999999999902</v>
      </c>
      <c r="Q414">
        <v>38.345999999999997</v>
      </c>
      <c r="R414">
        <v>1.9690000000000001</v>
      </c>
      <c r="S414">
        <v>1</v>
      </c>
      <c r="T414" t="s">
        <v>1214</v>
      </c>
    </row>
    <row r="415" spans="1:20">
      <c r="A415" t="s">
        <v>280</v>
      </c>
      <c r="B415">
        <v>2019</v>
      </c>
      <c r="C415" s="10">
        <v>43526</v>
      </c>
      <c r="D415" t="s">
        <v>19</v>
      </c>
      <c r="E415">
        <v>1</v>
      </c>
      <c r="F415" t="s">
        <v>538</v>
      </c>
      <c r="G415">
        <v>1</v>
      </c>
      <c r="H415" t="s">
        <v>127</v>
      </c>
      <c r="I415" t="s">
        <v>103</v>
      </c>
      <c r="J415" s="11">
        <f>(C415-VLOOKUP(H415,Riders!$A$2:$E$7778,4,FALSE))/365</f>
        <v>20.452054794520549</v>
      </c>
      <c r="K415">
        <v>7</v>
      </c>
      <c r="L415">
        <v>2</v>
      </c>
      <c r="M415">
        <v>10.226000000000001</v>
      </c>
      <c r="O415">
        <v>25.55</v>
      </c>
      <c r="P415">
        <v>25.367999999999999</v>
      </c>
      <c r="Q415">
        <v>30.812000000000001</v>
      </c>
      <c r="R415">
        <v>2.722</v>
      </c>
      <c r="S415">
        <v>2</v>
      </c>
      <c r="T415" t="s">
        <v>1214</v>
      </c>
    </row>
    <row r="416" spans="1:20">
      <c r="A416" t="s">
        <v>280</v>
      </c>
      <c r="B416">
        <v>2019</v>
      </c>
      <c r="C416" s="10">
        <v>43526</v>
      </c>
      <c r="D416" t="s">
        <v>19</v>
      </c>
      <c r="E416">
        <v>1</v>
      </c>
      <c r="F416" t="s">
        <v>538</v>
      </c>
      <c r="G416">
        <v>2</v>
      </c>
      <c r="H416" t="s">
        <v>91</v>
      </c>
      <c r="I416" t="s">
        <v>22</v>
      </c>
      <c r="J416" s="11">
        <f>(C416-VLOOKUP(H416,Riders!$A$2:$E$7778,4,FALSE))/365</f>
        <v>21.980821917808218</v>
      </c>
      <c r="K416">
        <v>1</v>
      </c>
      <c r="L416">
        <v>1</v>
      </c>
      <c r="M416">
        <v>13.709</v>
      </c>
      <c r="O416">
        <v>35.784999999999997</v>
      </c>
      <c r="P416">
        <v>36.275999999999897</v>
      </c>
      <c r="Q416">
        <v>40.049999999999997</v>
      </c>
      <c r="R416">
        <v>1.887</v>
      </c>
      <c r="S416">
        <v>1</v>
      </c>
      <c r="T416" t="s">
        <v>1214</v>
      </c>
    </row>
    <row r="417" spans="1:20">
      <c r="A417" t="s">
        <v>280</v>
      </c>
      <c r="B417">
        <v>2019</v>
      </c>
      <c r="C417" s="10">
        <v>43526</v>
      </c>
      <c r="D417" t="s">
        <v>19</v>
      </c>
      <c r="E417">
        <v>1</v>
      </c>
      <c r="F417" t="s">
        <v>538</v>
      </c>
      <c r="G417">
        <v>2</v>
      </c>
      <c r="H417" t="s">
        <v>241</v>
      </c>
      <c r="I417" t="s">
        <v>101</v>
      </c>
      <c r="J417" s="11">
        <f>(C417-VLOOKUP(H417,Riders!$A$2:$E$7778,4,FALSE))/365</f>
        <v>26.010958904109589</v>
      </c>
      <c r="K417">
        <v>6</v>
      </c>
      <c r="L417">
        <v>2</v>
      </c>
      <c r="M417">
        <v>13.8509999999999</v>
      </c>
      <c r="O417">
        <v>32.825000000000003</v>
      </c>
      <c r="P417">
        <v>32.365000000000002</v>
      </c>
      <c r="Q417">
        <v>37.237000000000002</v>
      </c>
      <c r="R417">
        <v>2.4359999999999999</v>
      </c>
      <c r="S417">
        <v>2</v>
      </c>
      <c r="T417" t="s">
        <v>1214</v>
      </c>
    </row>
    <row r="418" spans="1:20">
      <c r="A418" t="s">
        <v>280</v>
      </c>
      <c r="B418">
        <v>2019</v>
      </c>
      <c r="C418" s="10">
        <v>43526</v>
      </c>
      <c r="D418" t="s">
        <v>19</v>
      </c>
      <c r="E418">
        <v>1</v>
      </c>
      <c r="F418" t="s">
        <v>538</v>
      </c>
      <c r="G418">
        <v>3</v>
      </c>
      <c r="H418" t="s">
        <v>201</v>
      </c>
      <c r="I418" t="s">
        <v>45</v>
      </c>
      <c r="J418" s="11">
        <f>(C418-VLOOKUP(H418,Riders!$A$2:$E$7778,4,FALSE))/365</f>
        <v>23.632876712328766</v>
      </c>
      <c r="K418">
        <v>3</v>
      </c>
      <c r="L418">
        <v>1</v>
      </c>
      <c r="M418">
        <v>10.239000000000001</v>
      </c>
      <c r="O418">
        <v>28.922000000000001</v>
      </c>
      <c r="P418">
        <v>29.577999999999999</v>
      </c>
      <c r="Q418">
        <v>33.514000000000003</v>
      </c>
      <c r="R418">
        <v>1.968</v>
      </c>
      <c r="S418">
        <v>1</v>
      </c>
      <c r="T418" t="s">
        <v>1214</v>
      </c>
    </row>
    <row r="419" spans="1:20">
      <c r="A419" t="s">
        <v>280</v>
      </c>
      <c r="B419">
        <v>2019</v>
      </c>
      <c r="C419" s="10">
        <v>43526</v>
      </c>
      <c r="D419" t="s">
        <v>19</v>
      </c>
      <c r="E419">
        <v>1</v>
      </c>
      <c r="F419" t="s">
        <v>538</v>
      </c>
      <c r="G419">
        <v>3</v>
      </c>
      <c r="H419" t="s">
        <v>196</v>
      </c>
      <c r="I419" t="s">
        <v>197</v>
      </c>
      <c r="J419" s="11">
        <f>(C419-VLOOKUP(H419,Riders!$A$2:$E$7778,4,FALSE))/365</f>
        <v>32.964383561643835</v>
      </c>
      <c r="K419">
        <v>5</v>
      </c>
      <c r="L419">
        <v>2</v>
      </c>
      <c r="M419">
        <v>10.499000000000001</v>
      </c>
      <c r="O419">
        <v>27.046999999999901</v>
      </c>
      <c r="P419">
        <v>26.074999999999999</v>
      </c>
      <c r="Q419">
        <v>32.271000000000001</v>
      </c>
      <c r="R419">
        <v>3.0979999999999999</v>
      </c>
      <c r="S419">
        <v>2</v>
      </c>
      <c r="T419" t="s">
        <v>1214</v>
      </c>
    </row>
    <row r="420" spans="1:20">
      <c r="A420" t="s">
        <v>280</v>
      </c>
      <c r="B420">
        <v>2019</v>
      </c>
      <c r="C420" s="10">
        <v>43526</v>
      </c>
      <c r="D420" t="s">
        <v>19</v>
      </c>
      <c r="E420">
        <v>1</v>
      </c>
      <c r="F420" t="s">
        <v>538</v>
      </c>
      <c r="G420">
        <v>4</v>
      </c>
      <c r="H420" t="s">
        <v>105</v>
      </c>
      <c r="I420" t="s">
        <v>101</v>
      </c>
      <c r="J420" s="11">
        <f>(C420-VLOOKUP(H420,Riders!$A$2:$E$7778,4,FALSE))/365</f>
        <v>26.536986301369861</v>
      </c>
      <c r="K420">
        <v>4</v>
      </c>
      <c r="L420">
        <v>1</v>
      </c>
      <c r="M420">
        <v>10.775</v>
      </c>
      <c r="O420">
        <v>36.4</v>
      </c>
      <c r="P420">
        <v>36.463000000000001</v>
      </c>
      <c r="Q420">
        <v>39.947000000000003</v>
      </c>
      <c r="R420">
        <v>1.742</v>
      </c>
      <c r="S420">
        <v>1</v>
      </c>
      <c r="T420" t="s">
        <v>1214</v>
      </c>
    </row>
    <row r="421" spans="1:20">
      <c r="A421" t="s">
        <v>280</v>
      </c>
      <c r="B421">
        <v>2019</v>
      </c>
      <c r="C421" s="10">
        <v>43526</v>
      </c>
      <c r="D421" t="s">
        <v>19</v>
      </c>
      <c r="E421">
        <v>1</v>
      </c>
      <c r="F421" t="s">
        <v>538</v>
      </c>
      <c r="G421">
        <v>4</v>
      </c>
      <c r="H421" t="s">
        <v>917</v>
      </c>
      <c r="I421" t="s">
        <v>34</v>
      </c>
      <c r="J421" s="11">
        <f>(C421-VLOOKUP(H421,Riders!$A$2:$E$7778,4,FALSE))/365</f>
        <v>28.049315068493151</v>
      </c>
      <c r="K421">
        <v>8</v>
      </c>
      <c r="L421">
        <v>2</v>
      </c>
      <c r="M421">
        <v>10.798999999999999</v>
      </c>
      <c r="O421">
        <v>22.870999999999999</v>
      </c>
      <c r="P421">
        <v>22.84</v>
      </c>
      <c r="Q421">
        <v>27.76</v>
      </c>
      <c r="R421">
        <v>2.46</v>
      </c>
      <c r="S421">
        <v>2</v>
      </c>
      <c r="T421" t="s">
        <v>1214</v>
      </c>
    </row>
    <row r="422" spans="1:20">
      <c r="A422" t="s">
        <v>280</v>
      </c>
      <c r="B422">
        <v>2019</v>
      </c>
      <c r="C422" s="10">
        <v>43526</v>
      </c>
      <c r="D422" t="s">
        <v>19</v>
      </c>
      <c r="E422">
        <v>2</v>
      </c>
      <c r="F422" t="s">
        <v>538</v>
      </c>
      <c r="G422">
        <v>1</v>
      </c>
      <c r="H422" t="s">
        <v>21</v>
      </c>
      <c r="I422" t="s">
        <v>22</v>
      </c>
      <c r="J422" s="11">
        <f>(C422-VLOOKUP(H422,Riders!$A$2:$E$7778,4,FALSE))/365</f>
        <v>25.978082191780821</v>
      </c>
      <c r="K422">
        <v>2</v>
      </c>
      <c r="L422">
        <v>1</v>
      </c>
      <c r="M422">
        <v>9.9909999999999997</v>
      </c>
      <c r="O422">
        <v>34.407999999999902</v>
      </c>
      <c r="P422">
        <v>34.629999999999903</v>
      </c>
      <c r="Q422">
        <v>38.51</v>
      </c>
      <c r="R422">
        <v>1.94</v>
      </c>
      <c r="S422">
        <v>1</v>
      </c>
      <c r="T422" t="s">
        <v>1214</v>
      </c>
    </row>
    <row r="423" spans="1:20">
      <c r="A423" t="s">
        <v>280</v>
      </c>
      <c r="B423">
        <v>2019</v>
      </c>
      <c r="C423" s="10">
        <v>43526</v>
      </c>
      <c r="D423" t="s">
        <v>19</v>
      </c>
      <c r="E423">
        <v>2</v>
      </c>
      <c r="F423" t="s">
        <v>538</v>
      </c>
      <c r="G423">
        <v>1</v>
      </c>
      <c r="H423" t="s">
        <v>127</v>
      </c>
      <c r="I423" t="s">
        <v>103</v>
      </c>
      <c r="J423" s="11">
        <f>(C423-VLOOKUP(H423,Riders!$A$2:$E$7778,4,FALSE))/365</f>
        <v>20.452054794520549</v>
      </c>
      <c r="K423">
        <v>7</v>
      </c>
      <c r="L423">
        <v>2</v>
      </c>
      <c r="M423">
        <v>11.170999999999999</v>
      </c>
      <c r="O423">
        <v>25.367999999999999</v>
      </c>
      <c r="P423">
        <v>25.216000000000001</v>
      </c>
      <c r="Q423">
        <v>30.498000000000001</v>
      </c>
      <c r="R423">
        <v>2.641</v>
      </c>
      <c r="S423">
        <v>2</v>
      </c>
      <c r="T423" t="s">
        <v>1214</v>
      </c>
    </row>
    <row r="424" spans="1:20">
      <c r="A424" t="s">
        <v>280</v>
      </c>
      <c r="B424">
        <v>2019</v>
      </c>
      <c r="C424" s="10">
        <v>43526</v>
      </c>
      <c r="D424" t="s">
        <v>19</v>
      </c>
      <c r="E424">
        <v>2</v>
      </c>
      <c r="F424" t="s">
        <v>538</v>
      </c>
      <c r="G424">
        <v>2</v>
      </c>
      <c r="H424" t="s">
        <v>91</v>
      </c>
      <c r="I424" t="s">
        <v>22</v>
      </c>
      <c r="J424" s="11">
        <f>(C424-VLOOKUP(H424,Riders!$A$2:$E$7778,4,FALSE))/365</f>
        <v>21.980821917808218</v>
      </c>
      <c r="K424">
        <v>1</v>
      </c>
      <c r="L424">
        <v>1</v>
      </c>
      <c r="M424">
        <v>10.042</v>
      </c>
      <c r="O424">
        <v>36.275999999999897</v>
      </c>
      <c r="P424">
        <v>36.688000000000002</v>
      </c>
      <c r="Q424">
        <v>40.378</v>
      </c>
      <c r="R424">
        <v>1.845</v>
      </c>
      <c r="S424">
        <v>1</v>
      </c>
      <c r="T424" t="s">
        <v>1214</v>
      </c>
    </row>
    <row r="425" spans="1:20">
      <c r="A425" t="s">
        <v>280</v>
      </c>
      <c r="B425">
        <v>2019</v>
      </c>
      <c r="C425" s="10">
        <v>43526</v>
      </c>
      <c r="D425" t="s">
        <v>19</v>
      </c>
      <c r="E425">
        <v>2</v>
      </c>
      <c r="F425" t="s">
        <v>538</v>
      </c>
      <c r="G425">
        <v>2</v>
      </c>
      <c r="H425" t="s">
        <v>241</v>
      </c>
      <c r="I425" t="s">
        <v>101</v>
      </c>
      <c r="J425" s="11">
        <f>(C425-VLOOKUP(H425,Riders!$A$2:$E$7778,4,FALSE))/365</f>
        <v>26.010958904109589</v>
      </c>
      <c r="K425">
        <v>6</v>
      </c>
      <c r="L425">
        <v>2</v>
      </c>
      <c r="M425">
        <v>10.196</v>
      </c>
      <c r="O425">
        <v>32.365000000000002</v>
      </c>
      <c r="P425">
        <v>32.006</v>
      </c>
      <c r="Q425">
        <v>36.692</v>
      </c>
      <c r="R425">
        <v>2.343</v>
      </c>
      <c r="S425">
        <v>2</v>
      </c>
      <c r="T425" t="s">
        <v>1214</v>
      </c>
    </row>
    <row r="426" spans="1:20">
      <c r="A426" t="s">
        <v>280</v>
      </c>
      <c r="B426">
        <v>2019</v>
      </c>
      <c r="C426" s="10">
        <v>43526</v>
      </c>
      <c r="D426" t="s">
        <v>19</v>
      </c>
      <c r="E426">
        <v>2</v>
      </c>
      <c r="F426" t="s">
        <v>538</v>
      </c>
      <c r="G426">
        <v>3</v>
      </c>
      <c r="H426" t="s">
        <v>201</v>
      </c>
      <c r="I426" t="s">
        <v>45</v>
      </c>
      <c r="J426" s="11">
        <f>(C426-VLOOKUP(H426,Riders!$A$2:$E$7778,4,FALSE))/365</f>
        <v>23.632876712328766</v>
      </c>
      <c r="K426">
        <v>3</v>
      </c>
      <c r="L426">
        <v>1</v>
      </c>
      <c r="M426">
        <v>9.9329999999999998</v>
      </c>
      <c r="O426">
        <v>29.577999999999999</v>
      </c>
      <c r="P426">
        <v>30.093999999999902</v>
      </c>
      <c r="Q426">
        <v>33.933999999999997</v>
      </c>
      <c r="R426">
        <v>1.92</v>
      </c>
      <c r="S426">
        <v>1</v>
      </c>
      <c r="T426" t="s">
        <v>1214</v>
      </c>
    </row>
    <row r="427" spans="1:20">
      <c r="A427" t="s">
        <v>280</v>
      </c>
      <c r="B427">
        <v>2019</v>
      </c>
      <c r="C427" s="10">
        <v>43526</v>
      </c>
      <c r="D427" t="s">
        <v>19</v>
      </c>
      <c r="E427">
        <v>2</v>
      </c>
      <c r="F427" t="s">
        <v>538</v>
      </c>
      <c r="G427">
        <v>3</v>
      </c>
      <c r="H427" t="s">
        <v>196</v>
      </c>
      <c r="I427" t="s">
        <v>197</v>
      </c>
      <c r="J427" s="11">
        <f>(C427-VLOOKUP(H427,Riders!$A$2:$E$7778,4,FALSE))/365</f>
        <v>32.964383561643835</v>
      </c>
      <c r="K427">
        <v>5</v>
      </c>
      <c r="L427">
        <v>2</v>
      </c>
      <c r="M427">
        <v>11.1009999999999</v>
      </c>
      <c r="O427">
        <v>26.074999999999999</v>
      </c>
      <c r="P427">
        <v>25.428000000000001</v>
      </c>
      <c r="Q427">
        <v>31.23</v>
      </c>
      <c r="R427">
        <v>2.9009999999999998</v>
      </c>
      <c r="S427">
        <v>2</v>
      </c>
      <c r="T427" t="s">
        <v>1214</v>
      </c>
    </row>
    <row r="428" spans="1:20">
      <c r="A428" t="s">
        <v>280</v>
      </c>
      <c r="B428">
        <v>2019</v>
      </c>
      <c r="C428" s="10">
        <v>43526</v>
      </c>
      <c r="D428" t="s">
        <v>19</v>
      </c>
      <c r="E428">
        <v>2</v>
      </c>
      <c r="F428" t="s">
        <v>538</v>
      </c>
      <c r="G428">
        <v>4</v>
      </c>
      <c r="H428" t="s">
        <v>105</v>
      </c>
      <c r="I428" t="s">
        <v>101</v>
      </c>
      <c r="J428" s="11">
        <f>(C428-VLOOKUP(H428,Riders!$A$2:$E$7778,4,FALSE))/365</f>
        <v>26.536986301369861</v>
      </c>
      <c r="K428">
        <v>4</v>
      </c>
      <c r="L428">
        <v>1</v>
      </c>
      <c r="M428">
        <v>10.183</v>
      </c>
      <c r="O428">
        <v>36.463000000000001</v>
      </c>
      <c r="P428">
        <v>36.521999999999998</v>
      </c>
      <c r="Q428">
        <v>39.99</v>
      </c>
      <c r="R428">
        <v>1.734</v>
      </c>
      <c r="S428">
        <v>1</v>
      </c>
      <c r="T428" t="s">
        <v>1214</v>
      </c>
    </row>
    <row r="429" spans="1:20">
      <c r="A429" t="s">
        <v>280</v>
      </c>
      <c r="B429">
        <v>2019</v>
      </c>
      <c r="C429" s="10">
        <v>43526</v>
      </c>
      <c r="D429" t="s">
        <v>19</v>
      </c>
      <c r="E429">
        <v>2</v>
      </c>
      <c r="F429" t="s">
        <v>538</v>
      </c>
      <c r="G429">
        <v>4</v>
      </c>
      <c r="H429" t="s">
        <v>917</v>
      </c>
      <c r="I429" t="s">
        <v>34</v>
      </c>
      <c r="J429" s="11">
        <f>(C429-VLOOKUP(H429,Riders!$A$2:$E$7778,4,FALSE))/365</f>
        <v>28.049315068493151</v>
      </c>
      <c r="K429">
        <v>8</v>
      </c>
      <c r="L429">
        <v>2</v>
      </c>
      <c r="M429">
        <v>10.250999999999999</v>
      </c>
      <c r="O429">
        <v>22.84</v>
      </c>
      <c r="P429">
        <v>22.811</v>
      </c>
      <c r="Q429">
        <v>27.675000000000001</v>
      </c>
      <c r="R429">
        <v>2.4319999999999999</v>
      </c>
      <c r="S429">
        <v>2</v>
      </c>
      <c r="T429" t="s">
        <v>1214</v>
      </c>
    </row>
    <row r="430" spans="1:20">
      <c r="A430" t="s">
        <v>280</v>
      </c>
      <c r="B430">
        <v>2019</v>
      </c>
      <c r="C430" s="10">
        <v>43526</v>
      </c>
      <c r="D430" t="s">
        <v>19</v>
      </c>
      <c r="E430">
        <v>1</v>
      </c>
      <c r="F430" t="s">
        <v>539</v>
      </c>
      <c r="G430">
        <v>1</v>
      </c>
      <c r="H430" t="s">
        <v>21</v>
      </c>
      <c r="I430" t="s">
        <v>22</v>
      </c>
      <c r="J430" s="11">
        <f>(C430-VLOOKUP(H430,Riders!$A$2:$E$7778,4,FALSE))/365</f>
        <v>25.978082191780821</v>
      </c>
      <c r="K430">
        <v>2</v>
      </c>
      <c r="L430">
        <v>1</v>
      </c>
      <c r="M430">
        <v>10.012</v>
      </c>
      <c r="O430">
        <v>34.629999999999903</v>
      </c>
      <c r="P430">
        <v>35.530999999999999</v>
      </c>
      <c r="Q430">
        <v>39.243000000000002</v>
      </c>
      <c r="R430">
        <v>1.8560000000000001</v>
      </c>
      <c r="S430">
        <v>2</v>
      </c>
      <c r="T430" t="s">
        <v>1214</v>
      </c>
    </row>
    <row r="431" spans="1:20">
      <c r="A431" t="s">
        <v>280</v>
      </c>
      <c r="B431">
        <v>2019</v>
      </c>
      <c r="C431" s="10">
        <v>43526</v>
      </c>
      <c r="D431" t="s">
        <v>19</v>
      </c>
      <c r="E431">
        <v>1</v>
      </c>
      <c r="F431" t="s">
        <v>539</v>
      </c>
      <c r="G431">
        <v>1</v>
      </c>
      <c r="H431" t="s">
        <v>105</v>
      </c>
      <c r="I431" t="s">
        <v>101</v>
      </c>
      <c r="J431" s="11">
        <f>(C431-VLOOKUP(H431,Riders!$A$2:$E$7778,4,FALSE))/365</f>
        <v>26.536986301369861</v>
      </c>
      <c r="K431">
        <v>4</v>
      </c>
      <c r="L431">
        <v>2</v>
      </c>
      <c r="M431">
        <v>10.028</v>
      </c>
      <c r="O431">
        <v>36.521999999999998</v>
      </c>
      <c r="P431">
        <v>36.410999999999902</v>
      </c>
      <c r="Q431">
        <v>39.720999999999997</v>
      </c>
      <c r="R431">
        <v>1.655</v>
      </c>
      <c r="S431">
        <v>1</v>
      </c>
      <c r="T431" t="s">
        <v>1214</v>
      </c>
    </row>
    <row r="432" spans="1:20">
      <c r="A432" t="s">
        <v>280</v>
      </c>
      <c r="B432">
        <v>2019</v>
      </c>
      <c r="C432" s="10">
        <v>43526</v>
      </c>
      <c r="D432" t="s">
        <v>19</v>
      </c>
      <c r="E432">
        <v>1</v>
      </c>
      <c r="F432" t="s">
        <v>539</v>
      </c>
      <c r="G432">
        <v>2</v>
      </c>
      <c r="H432" t="s">
        <v>91</v>
      </c>
      <c r="I432" t="s">
        <v>22</v>
      </c>
      <c r="J432" s="11">
        <f>(C432-VLOOKUP(H432,Riders!$A$2:$E$7778,4,FALSE))/365</f>
        <v>21.980821917808218</v>
      </c>
      <c r="K432">
        <v>1</v>
      </c>
      <c r="L432">
        <v>2</v>
      </c>
      <c r="M432">
        <v>10.081</v>
      </c>
      <c r="O432">
        <v>36.688000000000002</v>
      </c>
      <c r="P432">
        <v>36.516999999999904</v>
      </c>
      <c r="Q432">
        <v>40.018999999999998</v>
      </c>
      <c r="R432">
        <v>1.7509999999999999</v>
      </c>
      <c r="S432">
        <v>1</v>
      </c>
      <c r="T432" t="s">
        <v>1214</v>
      </c>
    </row>
    <row r="433" spans="1:20">
      <c r="A433" t="s">
        <v>280</v>
      </c>
      <c r="B433">
        <v>2019</v>
      </c>
      <c r="C433" s="10">
        <v>43526</v>
      </c>
      <c r="D433" t="s">
        <v>19</v>
      </c>
      <c r="E433">
        <v>1</v>
      </c>
      <c r="F433" t="s">
        <v>539</v>
      </c>
      <c r="G433">
        <v>2</v>
      </c>
      <c r="H433" t="s">
        <v>201</v>
      </c>
      <c r="I433" t="s">
        <v>45</v>
      </c>
      <c r="J433" s="11">
        <f>(C433-VLOOKUP(H433,Riders!$A$2:$E$7778,4,FALSE))/365</f>
        <v>23.632876712328766</v>
      </c>
      <c r="K433">
        <v>3</v>
      </c>
      <c r="L433">
        <v>1</v>
      </c>
      <c r="M433">
        <v>10.074999999999999</v>
      </c>
      <c r="O433">
        <v>30.093999999999902</v>
      </c>
      <c r="P433">
        <v>31.199000000000002</v>
      </c>
      <c r="Q433">
        <v>34.825000000000003</v>
      </c>
      <c r="R433">
        <v>1.8129999999999999</v>
      </c>
      <c r="S433">
        <v>1</v>
      </c>
      <c r="T433" t="s">
        <v>1214</v>
      </c>
    </row>
    <row r="434" spans="1:20">
      <c r="A434" t="s">
        <v>280</v>
      </c>
      <c r="B434">
        <v>2019</v>
      </c>
      <c r="C434" s="10">
        <v>43526</v>
      </c>
      <c r="D434" t="s">
        <v>19</v>
      </c>
      <c r="E434">
        <v>2</v>
      </c>
      <c r="F434" t="s">
        <v>539</v>
      </c>
      <c r="G434">
        <v>1</v>
      </c>
      <c r="H434" t="s">
        <v>21</v>
      </c>
      <c r="I434" t="s">
        <v>22</v>
      </c>
      <c r="J434" s="11">
        <f>(C434-VLOOKUP(H434,Riders!$A$2:$E$7778,4,FALSE))/365</f>
        <v>25.978082191780821</v>
      </c>
      <c r="K434">
        <v>2</v>
      </c>
      <c r="L434">
        <v>1</v>
      </c>
      <c r="M434">
        <v>10.004</v>
      </c>
      <c r="O434">
        <v>35.530999999999999</v>
      </c>
      <c r="P434">
        <v>35.695</v>
      </c>
      <c r="Q434">
        <v>39.213000000000001</v>
      </c>
      <c r="R434">
        <v>1.7589999999999999</v>
      </c>
      <c r="S434">
        <v>2</v>
      </c>
      <c r="T434" t="s">
        <v>1214</v>
      </c>
    </row>
    <row r="435" spans="1:20">
      <c r="A435" t="s">
        <v>280</v>
      </c>
      <c r="B435">
        <v>2019</v>
      </c>
      <c r="C435" s="10">
        <v>43526</v>
      </c>
      <c r="D435" t="s">
        <v>19</v>
      </c>
      <c r="E435">
        <v>2</v>
      </c>
      <c r="F435" t="s">
        <v>539</v>
      </c>
      <c r="G435">
        <v>1</v>
      </c>
      <c r="H435" t="s">
        <v>105</v>
      </c>
      <c r="I435" t="s">
        <v>101</v>
      </c>
      <c r="J435" s="11">
        <f>(C435-VLOOKUP(H435,Riders!$A$2:$E$7778,4,FALSE))/365</f>
        <v>26.536986301369861</v>
      </c>
      <c r="K435">
        <v>4</v>
      </c>
      <c r="L435">
        <v>2</v>
      </c>
      <c r="M435">
        <v>10.1299999999999</v>
      </c>
      <c r="O435">
        <v>36.410999999999902</v>
      </c>
      <c r="P435">
        <v>35.881999999999998</v>
      </c>
      <c r="Q435">
        <v>39.082000000000001</v>
      </c>
      <c r="R435">
        <v>1.6</v>
      </c>
      <c r="S435">
        <v>1</v>
      </c>
      <c r="T435" t="s">
        <v>1214</v>
      </c>
    </row>
    <row r="436" spans="1:20">
      <c r="A436" t="s">
        <v>280</v>
      </c>
      <c r="B436">
        <v>2019</v>
      </c>
      <c r="C436" s="10">
        <v>43526</v>
      </c>
      <c r="D436" t="s">
        <v>19</v>
      </c>
      <c r="E436">
        <v>2</v>
      </c>
      <c r="F436" t="s">
        <v>539</v>
      </c>
      <c r="G436">
        <v>2</v>
      </c>
      <c r="H436" t="s">
        <v>91</v>
      </c>
      <c r="I436" t="s">
        <v>22</v>
      </c>
      <c r="J436" s="11">
        <f>(C436-VLOOKUP(H436,Riders!$A$2:$E$7778,4,FALSE))/365</f>
        <v>21.980821917808218</v>
      </c>
      <c r="K436">
        <v>1</v>
      </c>
      <c r="L436">
        <v>1</v>
      </c>
      <c r="M436">
        <v>10.17</v>
      </c>
      <c r="O436">
        <v>36.516999999999904</v>
      </c>
      <c r="P436">
        <v>36.771999999999998</v>
      </c>
      <c r="Q436">
        <v>40.218000000000004</v>
      </c>
      <c r="R436">
        <v>1.7230000000000001</v>
      </c>
      <c r="S436">
        <v>1</v>
      </c>
      <c r="T436" t="s">
        <v>1214</v>
      </c>
    </row>
    <row r="437" spans="1:20">
      <c r="A437" t="s">
        <v>280</v>
      </c>
      <c r="B437">
        <v>2019</v>
      </c>
      <c r="C437" s="10">
        <v>43526</v>
      </c>
      <c r="D437" t="s">
        <v>19</v>
      </c>
      <c r="E437">
        <v>2</v>
      </c>
      <c r="F437" t="s">
        <v>539</v>
      </c>
      <c r="G437">
        <v>2</v>
      </c>
      <c r="H437" t="s">
        <v>201</v>
      </c>
      <c r="I437" t="s">
        <v>45</v>
      </c>
      <c r="J437" s="11">
        <f>(C437-VLOOKUP(H437,Riders!$A$2:$E$7778,4,FALSE))/365</f>
        <v>23.632876712328766</v>
      </c>
      <c r="K437">
        <v>3</v>
      </c>
      <c r="L437">
        <v>2</v>
      </c>
      <c r="M437">
        <v>10.2099999999999</v>
      </c>
      <c r="O437">
        <v>31.199000000000002</v>
      </c>
      <c r="P437">
        <v>31.05</v>
      </c>
      <c r="Q437">
        <v>34.612000000000002</v>
      </c>
      <c r="R437">
        <v>1.7809999999999999</v>
      </c>
      <c r="S437">
        <v>2</v>
      </c>
      <c r="T437" t="s">
        <v>1214</v>
      </c>
    </row>
    <row r="438" spans="1:20">
      <c r="A438" t="s">
        <v>280</v>
      </c>
      <c r="B438">
        <v>2019</v>
      </c>
      <c r="C438" s="10">
        <v>43526</v>
      </c>
      <c r="D438" t="s">
        <v>19</v>
      </c>
      <c r="E438">
        <v>3</v>
      </c>
      <c r="F438" t="s">
        <v>539</v>
      </c>
      <c r="G438">
        <v>2</v>
      </c>
      <c r="H438" t="s">
        <v>91</v>
      </c>
      <c r="I438" t="s">
        <v>22</v>
      </c>
      <c r="J438" s="11">
        <f>(C438-VLOOKUP(H438,Riders!$A$2:$E$7778,4,FALSE))/365</f>
        <v>21.980821917808218</v>
      </c>
      <c r="K438">
        <v>1</v>
      </c>
      <c r="L438">
        <v>1</v>
      </c>
      <c r="M438">
        <v>9.952</v>
      </c>
      <c r="O438">
        <v>36.771999999999998</v>
      </c>
      <c r="P438">
        <v>37.003</v>
      </c>
      <c r="Q438">
        <v>40.396999999999998</v>
      </c>
      <c r="R438">
        <v>1.6970000000000001</v>
      </c>
      <c r="S438">
        <v>1</v>
      </c>
      <c r="T438" t="s">
        <v>1214</v>
      </c>
    </row>
    <row r="439" spans="1:20">
      <c r="A439" t="s">
        <v>280</v>
      </c>
      <c r="B439">
        <v>2019</v>
      </c>
      <c r="C439" s="10">
        <v>43526</v>
      </c>
      <c r="D439" t="s">
        <v>19</v>
      </c>
      <c r="E439">
        <v>3</v>
      </c>
      <c r="F439" t="s">
        <v>539</v>
      </c>
      <c r="G439">
        <v>2</v>
      </c>
      <c r="H439" t="s">
        <v>201</v>
      </c>
      <c r="I439" t="s">
        <v>45</v>
      </c>
      <c r="J439" s="11">
        <f>(C439-VLOOKUP(H439,Riders!$A$2:$E$7778,4,FALSE))/365</f>
        <v>23.632876712328766</v>
      </c>
      <c r="K439">
        <v>3</v>
      </c>
      <c r="L439">
        <v>2</v>
      </c>
      <c r="M439">
        <v>10.505000000000001</v>
      </c>
      <c r="O439">
        <v>31.05</v>
      </c>
      <c r="P439">
        <v>30.916999999999899</v>
      </c>
      <c r="Q439">
        <v>34.420999999999999</v>
      </c>
      <c r="R439">
        <v>1.752</v>
      </c>
      <c r="S439">
        <v>2</v>
      </c>
      <c r="T439" t="s">
        <v>1214</v>
      </c>
    </row>
    <row r="440" spans="1:20">
      <c r="A440" t="s">
        <v>280</v>
      </c>
      <c r="B440">
        <v>2019</v>
      </c>
      <c r="C440" s="10">
        <v>43526</v>
      </c>
      <c r="D440" t="s">
        <v>19</v>
      </c>
      <c r="E440">
        <v>1</v>
      </c>
      <c r="F440" t="s">
        <v>63</v>
      </c>
      <c r="G440" t="s">
        <v>540</v>
      </c>
      <c r="H440" t="s">
        <v>91</v>
      </c>
      <c r="I440" t="s">
        <v>22</v>
      </c>
      <c r="J440" s="11">
        <f>(C440-VLOOKUP(H440,Riders!$A$2:$E$7778,4,FALSE))/365</f>
        <v>21.980821917808218</v>
      </c>
      <c r="K440">
        <v>1</v>
      </c>
      <c r="L440">
        <v>1</v>
      </c>
      <c r="M440">
        <v>9.99</v>
      </c>
      <c r="O440">
        <v>37.003</v>
      </c>
      <c r="P440">
        <v>37.415999999999997</v>
      </c>
      <c r="Q440">
        <v>40.738</v>
      </c>
      <c r="R440">
        <v>1.661</v>
      </c>
      <c r="S440">
        <v>1</v>
      </c>
      <c r="T440" t="s">
        <v>1214</v>
      </c>
    </row>
    <row r="441" spans="1:20">
      <c r="A441" t="s">
        <v>280</v>
      </c>
      <c r="B441">
        <v>2019</v>
      </c>
      <c r="C441" s="10">
        <v>43526</v>
      </c>
      <c r="D441" t="s">
        <v>19</v>
      </c>
      <c r="E441">
        <v>1</v>
      </c>
      <c r="F441" t="s">
        <v>63</v>
      </c>
      <c r="G441" t="s">
        <v>540</v>
      </c>
      <c r="H441" t="s">
        <v>21</v>
      </c>
      <c r="I441" t="s">
        <v>22</v>
      </c>
      <c r="J441" s="11">
        <f>(C441-VLOOKUP(H441,Riders!$A$2:$E$7778,4,FALSE))/365</f>
        <v>25.978082191780821</v>
      </c>
      <c r="K441">
        <v>2</v>
      </c>
      <c r="L441">
        <v>2</v>
      </c>
      <c r="M441">
        <v>10.156000000000001</v>
      </c>
      <c r="O441">
        <v>35.695</v>
      </c>
      <c r="P441">
        <v>35.407999999999902</v>
      </c>
      <c r="Q441">
        <v>38.845999999999997</v>
      </c>
      <c r="R441">
        <v>1.7190000000000001</v>
      </c>
      <c r="S441">
        <v>2</v>
      </c>
      <c r="T441" t="s">
        <v>1214</v>
      </c>
    </row>
    <row r="442" spans="1:20">
      <c r="A442" t="s">
        <v>280</v>
      </c>
      <c r="B442">
        <v>2019</v>
      </c>
      <c r="C442" s="10">
        <v>43526</v>
      </c>
      <c r="D442" t="s">
        <v>19</v>
      </c>
      <c r="E442">
        <v>1</v>
      </c>
      <c r="F442" t="s">
        <v>63</v>
      </c>
      <c r="G442" t="s">
        <v>541</v>
      </c>
      <c r="H442" t="s">
        <v>201</v>
      </c>
      <c r="I442" t="s">
        <v>45</v>
      </c>
      <c r="J442" s="11">
        <f>(C442-VLOOKUP(H442,Riders!$A$2:$E$7778,4,FALSE))/365</f>
        <v>23.632876712328766</v>
      </c>
      <c r="K442">
        <v>3</v>
      </c>
      <c r="L442">
        <v>1</v>
      </c>
      <c r="M442">
        <v>10.412000000000001</v>
      </c>
      <c r="O442">
        <v>30.916999999999899</v>
      </c>
      <c r="P442">
        <v>31.6999999999999</v>
      </c>
      <c r="Q442">
        <v>35.101999999999997</v>
      </c>
      <c r="R442">
        <v>1.7010000000000001</v>
      </c>
      <c r="S442">
        <v>2</v>
      </c>
      <c r="T442" t="s">
        <v>1214</v>
      </c>
    </row>
    <row r="443" spans="1:20">
      <c r="A443" t="s">
        <v>280</v>
      </c>
      <c r="B443">
        <v>2019</v>
      </c>
      <c r="C443" s="10">
        <v>43526</v>
      </c>
      <c r="D443" t="s">
        <v>19</v>
      </c>
      <c r="E443">
        <v>1</v>
      </c>
      <c r="F443" t="s">
        <v>63</v>
      </c>
      <c r="G443" t="s">
        <v>541</v>
      </c>
      <c r="H443" t="s">
        <v>105</v>
      </c>
      <c r="I443" t="s">
        <v>101</v>
      </c>
      <c r="J443" s="11">
        <f>(C443-VLOOKUP(H443,Riders!$A$2:$E$7778,4,FALSE))/365</f>
        <v>26.536986301369861</v>
      </c>
      <c r="K443">
        <v>4</v>
      </c>
      <c r="L443">
        <v>2</v>
      </c>
      <c r="M443" t="s">
        <v>535</v>
      </c>
      <c r="O443">
        <v>35.881999999999998</v>
      </c>
      <c r="P443">
        <v>35.39</v>
      </c>
      <c r="Q443">
        <v>38.514000000000003</v>
      </c>
      <c r="R443">
        <v>1.5620000000000001</v>
      </c>
      <c r="S443">
        <v>1</v>
      </c>
      <c r="T443" t="s">
        <v>1214</v>
      </c>
    </row>
    <row r="444" spans="1:20">
      <c r="A444" t="s">
        <v>280</v>
      </c>
      <c r="B444">
        <v>2019</v>
      </c>
      <c r="C444" s="10">
        <v>43526</v>
      </c>
      <c r="D444" t="s">
        <v>19</v>
      </c>
      <c r="E444">
        <v>2</v>
      </c>
      <c r="F444" t="s">
        <v>63</v>
      </c>
      <c r="G444" t="s">
        <v>540</v>
      </c>
      <c r="H444" t="s">
        <v>91</v>
      </c>
      <c r="I444" t="s">
        <v>22</v>
      </c>
      <c r="J444" s="11">
        <f>(C444-VLOOKUP(H444,Riders!$A$2:$E$7778,4,FALSE))/365</f>
        <v>21.980821917808218</v>
      </c>
      <c r="K444">
        <v>1</v>
      </c>
      <c r="L444">
        <v>1</v>
      </c>
      <c r="M444">
        <v>9.9320000000000004</v>
      </c>
      <c r="O444">
        <v>37.415999999999997</v>
      </c>
      <c r="P444">
        <v>37.777999999999999</v>
      </c>
      <c r="Q444">
        <v>41.036000000000001</v>
      </c>
      <c r="R444">
        <v>1.629</v>
      </c>
      <c r="S444">
        <v>1</v>
      </c>
      <c r="T444" t="s">
        <v>1214</v>
      </c>
    </row>
    <row r="445" spans="1:20">
      <c r="A445" t="s">
        <v>280</v>
      </c>
      <c r="B445">
        <v>2019</v>
      </c>
      <c r="C445" s="10">
        <v>43526</v>
      </c>
      <c r="D445" t="s">
        <v>19</v>
      </c>
      <c r="E445">
        <v>2</v>
      </c>
      <c r="F445" t="s">
        <v>63</v>
      </c>
      <c r="G445" t="s">
        <v>540</v>
      </c>
      <c r="H445" t="s">
        <v>21</v>
      </c>
      <c r="I445" t="s">
        <v>22</v>
      </c>
      <c r="J445" s="11">
        <f>(C445-VLOOKUP(H445,Riders!$A$2:$E$7778,4,FALSE))/365</f>
        <v>25.978082191780821</v>
      </c>
      <c r="K445">
        <v>2</v>
      </c>
      <c r="L445">
        <v>2</v>
      </c>
      <c r="M445">
        <v>9.9640000000000004</v>
      </c>
      <c r="O445">
        <v>35.407999999999902</v>
      </c>
      <c r="P445">
        <v>35.159999999999997</v>
      </c>
      <c r="Q445">
        <v>38.526000000000003</v>
      </c>
      <c r="R445">
        <v>1.6830000000000001</v>
      </c>
      <c r="S445">
        <v>2</v>
      </c>
      <c r="T445" t="s">
        <v>1214</v>
      </c>
    </row>
    <row r="446" spans="1:20">
      <c r="A446" t="s">
        <v>280</v>
      </c>
      <c r="B446">
        <v>2019</v>
      </c>
      <c r="C446" s="10">
        <v>43526</v>
      </c>
      <c r="D446" t="s">
        <v>19</v>
      </c>
      <c r="E446">
        <v>2</v>
      </c>
      <c r="F446" t="s">
        <v>63</v>
      </c>
      <c r="G446" t="s">
        <v>541</v>
      </c>
      <c r="H446" t="s">
        <v>201</v>
      </c>
      <c r="I446" t="s">
        <v>45</v>
      </c>
      <c r="J446" s="11">
        <f>(C446-VLOOKUP(H446,Riders!$A$2:$E$7778,4,FALSE))/365</f>
        <v>23.632876712328766</v>
      </c>
      <c r="K446">
        <v>3</v>
      </c>
      <c r="L446">
        <v>1</v>
      </c>
      <c r="M446">
        <v>10.121</v>
      </c>
      <c r="O446">
        <v>31.6999999999999</v>
      </c>
      <c r="P446">
        <v>32.366</v>
      </c>
      <c r="Q446">
        <v>35.677999999999997</v>
      </c>
      <c r="R446">
        <v>1.6559999999999999</v>
      </c>
      <c r="S446">
        <v>2</v>
      </c>
      <c r="T446" t="s">
        <v>1214</v>
      </c>
    </row>
    <row r="447" spans="1:20">
      <c r="A447" t="s">
        <v>280</v>
      </c>
      <c r="B447">
        <v>2019</v>
      </c>
      <c r="C447" s="10">
        <v>43526</v>
      </c>
      <c r="D447" t="s">
        <v>19</v>
      </c>
      <c r="E447">
        <v>2</v>
      </c>
      <c r="F447" t="s">
        <v>63</v>
      </c>
      <c r="G447" t="s">
        <v>541</v>
      </c>
      <c r="H447" t="s">
        <v>105</v>
      </c>
      <c r="I447" t="s">
        <v>101</v>
      </c>
      <c r="J447" s="11">
        <f>(C447-VLOOKUP(H447,Riders!$A$2:$E$7778,4,FALSE))/365</f>
        <v>26.536986301369861</v>
      </c>
      <c r="K447">
        <v>4</v>
      </c>
      <c r="L447">
        <v>2</v>
      </c>
      <c r="M447">
        <v>10.162000000000001</v>
      </c>
      <c r="O447">
        <v>35.39</v>
      </c>
      <c r="P447">
        <v>34.972000000000001</v>
      </c>
      <c r="Q447">
        <v>38.027999999999999</v>
      </c>
      <c r="R447">
        <v>1.528</v>
      </c>
      <c r="S447">
        <v>1</v>
      </c>
      <c r="T447" t="s">
        <v>1214</v>
      </c>
    </row>
    <row r="448" spans="1:20">
      <c r="A448" t="s">
        <v>232</v>
      </c>
      <c r="B448">
        <v>2019</v>
      </c>
      <c r="C448" s="10">
        <v>43772</v>
      </c>
      <c r="D448" t="s">
        <v>65</v>
      </c>
      <c r="E448">
        <v>1</v>
      </c>
      <c r="F448" t="s">
        <v>534</v>
      </c>
      <c r="G448">
        <v>1</v>
      </c>
      <c r="H448" t="s">
        <v>199</v>
      </c>
      <c r="I448" t="s">
        <v>227</v>
      </c>
      <c r="J448" s="11">
        <f>(C448-VLOOKUP(H448,Riders!$A$2:$E$7778,4,FALSE))/365</f>
        <v>26.906849315068492</v>
      </c>
      <c r="K448">
        <v>3</v>
      </c>
      <c r="L448">
        <v>1</v>
      </c>
      <c r="M448">
        <v>10.904</v>
      </c>
      <c r="O448">
        <v>28.495999999999999</v>
      </c>
      <c r="P448">
        <v>28.9</v>
      </c>
      <c r="Q448">
        <v>34.816000000000003</v>
      </c>
      <c r="R448">
        <v>2.9580000000000002</v>
      </c>
      <c r="S448">
        <v>1</v>
      </c>
      <c r="T448" t="s">
        <v>1214</v>
      </c>
    </row>
    <row r="449" spans="1:20">
      <c r="A449" t="s">
        <v>232</v>
      </c>
      <c r="B449">
        <v>2019</v>
      </c>
      <c r="C449" s="10">
        <v>43772</v>
      </c>
      <c r="D449" t="s">
        <v>65</v>
      </c>
      <c r="E449">
        <v>1</v>
      </c>
      <c r="F449" t="s">
        <v>534</v>
      </c>
      <c r="G449">
        <v>1</v>
      </c>
      <c r="H449" t="s">
        <v>186</v>
      </c>
      <c r="I449" t="s">
        <v>1013</v>
      </c>
      <c r="J449" s="11">
        <f>(C449-VLOOKUP(H449,Riders!$A$2:$E$7778,4,FALSE))/365</f>
        <v>24.493150684931507</v>
      </c>
      <c r="K449">
        <v>28</v>
      </c>
      <c r="L449">
        <v>2</v>
      </c>
      <c r="M449">
        <v>11.404</v>
      </c>
      <c r="O449">
        <v>9</v>
      </c>
      <c r="P449">
        <v>8.3209999999999997</v>
      </c>
      <c r="Q449">
        <v>22.669</v>
      </c>
      <c r="R449">
        <v>7.1740000000000004</v>
      </c>
      <c r="S449">
        <v>2</v>
      </c>
      <c r="T449" t="s">
        <v>1214</v>
      </c>
    </row>
    <row r="450" spans="1:20">
      <c r="A450" t="s">
        <v>232</v>
      </c>
      <c r="B450">
        <v>2019</v>
      </c>
      <c r="C450" s="10">
        <v>43772</v>
      </c>
      <c r="D450" t="s">
        <v>65</v>
      </c>
      <c r="E450">
        <v>1</v>
      </c>
      <c r="F450" t="s">
        <v>534</v>
      </c>
      <c r="G450">
        <v>2</v>
      </c>
      <c r="H450" t="s">
        <v>196</v>
      </c>
      <c r="I450" t="s">
        <v>197</v>
      </c>
      <c r="J450" s="11">
        <f>(C450-VLOOKUP(H450,Riders!$A$2:$E$7778,4,FALSE))/365</f>
        <v>33.638356164383559</v>
      </c>
      <c r="K450">
        <v>6</v>
      </c>
      <c r="L450">
        <v>1</v>
      </c>
      <c r="M450">
        <v>10.865</v>
      </c>
      <c r="O450">
        <v>25.428000000000001</v>
      </c>
      <c r="P450">
        <v>25.934999999999999</v>
      </c>
      <c r="Q450">
        <v>31.626999999999999</v>
      </c>
      <c r="R450">
        <v>2.8460000000000001</v>
      </c>
      <c r="S450">
        <v>1</v>
      </c>
      <c r="T450" t="s">
        <v>1214</v>
      </c>
    </row>
    <row r="451" spans="1:20">
      <c r="A451" t="s">
        <v>232</v>
      </c>
      <c r="B451">
        <v>2019</v>
      </c>
      <c r="C451" s="10">
        <v>43772</v>
      </c>
      <c r="D451" t="s">
        <v>65</v>
      </c>
      <c r="E451">
        <v>1</v>
      </c>
      <c r="F451" t="s">
        <v>534</v>
      </c>
      <c r="G451">
        <v>2</v>
      </c>
      <c r="H451" t="s">
        <v>551</v>
      </c>
      <c r="I451" t="s">
        <v>38</v>
      </c>
      <c r="J451" s="11">
        <f>(C451-VLOOKUP(H451,Riders!$A$2:$E$7778,4,FALSE))/365</f>
        <v>24.526027397260275</v>
      </c>
      <c r="K451">
        <v>27</v>
      </c>
      <c r="L451">
        <v>2</v>
      </c>
      <c r="M451">
        <v>10.962999999999999</v>
      </c>
      <c r="O451">
        <v>9</v>
      </c>
      <c r="P451">
        <v>7.9219999999999899</v>
      </c>
      <c r="Q451">
        <v>21.725999999999999</v>
      </c>
      <c r="R451">
        <v>6.9020000000000001</v>
      </c>
      <c r="S451">
        <v>2</v>
      </c>
      <c r="T451" t="s">
        <v>1214</v>
      </c>
    </row>
    <row r="452" spans="1:20">
      <c r="A452" t="s">
        <v>232</v>
      </c>
      <c r="B452">
        <v>2019</v>
      </c>
      <c r="C452" s="10">
        <v>43772</v>
      </c>
      <c r="D452" t="s">
        <v>65</v>
      </c>
      <c r="E452">
        <v>1</v>
      </c>
      <c r="F452" t="s">
        <v>534</v>
      </c>
      <c r="G452">
        <v>3</v>
      </c>
      <c r="H452" t="s">
        <v>111</v>
      </c>
      <c r="I452" t="s">
        <v>112</v>
      </c>
      <c r="J452" s="11">
        <f>(C452-VLOOKUP(H452,Riders!$A$2:$E$7778,4,FALSE))/365</f>
        <v>22.545205479452054</v>
      </c>
      <c r="K452">
        <v>7</v>
      </c>
      <c r="L452">
        <v>1</v>
      </c>
      <c r="M452">
        <v>10.301</v>
      </c>
      <c r="O452">
        <v>31.486999999999998</v>
      </c>
      <c r="P452">
        <v>31.652999999999999</v>
      </c>
      <c r="Q452">
        <v>35.929000000000002</v>
      </c>
      <c r="R452">
        <v>2.1379999999999999</v>
      </c>
      <c r="S452">
        <v>1</v>
      </c>
      <c r="T452" t="s">
        <v>1214</v>
      </c>
    </row>
    <row r="453" spans="1:20">
      <c r="A453" t="s">
        <v>232</v>
      </c>
      <c r="B453">
        <v>2019</v>
      </c>
      <c r="C453" s="10">
        <v>43772</v>
      </c>
      <c r="D453" t="s">
        <v>65</v>
      </c>
      <c r="E453">
        <v>1</v>
      </c>
      <c r="F453" t="s">
        <v>534</v>
      </c>
      <c r="G453">
        <v>3</v>
      </c>
      <c r="H453" t="s">
        <v>49</v>
      </c>
      <c r="I453" t="s">
        <v>43</v>
      </c>
      <c r="J453" s="11">
        <f>(C453-VLOOKUP(H453,Riders!$A$2:$E$7778,4,FALSE))/365</f>
        <v>25.306849315068494</v>
      </c>
      <c r="K453">
        <v>26</v>
      </c>
      <c r="L453">
        <v>2</v>
      </c>
      <c r="M453">
        <v>10.44</v>
      </c>
      <c r="O453">
        <v>9</v>
      </c>
      <c r="P453">
        <v>8.4949999999999992</v>
      </c>
      <c r="Q453">
        <v>22.995000000000001</v>
      </c>
      <c r="R453">
        <v>7.25</v>
      </c>
      <c r="S453">
        <v>2</v>
      </c>
      <c r="T453" t="s">
        <v>1214</v>
      </c>
    </row>
    <row r="454" spans="1:20">
      <c r="A454" t="s">
        <v>232</v>
      </c>
      <c r="B454">
        <v>2019</v>
      </c>
      <c r="C454" s="10">
        <v>43772</v>
      </c>
      <c r="D454" t="s">
        <v>65</v>
      </c>
      <c r="E454">
        <v>1</v>
      </c>
      <c r="F454" t="s">
        <v>534</v>
      </c>
      <c r="G454">
        <v>4</v>
      </c>
      <c r="H454" t="s">
        <v>191</v>
      </c>
      <c r="I454" t="s">
        <v>112</v>
      </c>
      <c r="J454" s="11">
        <f>(C454-VLOOKUP(H454,Riders!$A$2:$E$7778,4,FALSE))/365</f>
        <v>31.635616438356163</v>
      </c>
      <c r="K454">
        <v>8</v>
      </c>
      <c r="L454">
        <v>1</v>
      </c>
      <c r="M454">
        <v>10.279</v>
      </c>
      <c r="O454">
        <v>16.292999999999999</v>
      </c>
      <c r="P454">
        <v>18.594999999999999</v>
      </c>
      <c r="Q454">
        <v>27.940999999999999</v>
      </c>
      <c r="R454">
        <v>4.673</v>
      </c>
      <c r="S454">
        <v>1</v>
      </c>
      <c r="T454" t="s">
        <v>1214</v>
      </c>
    </row>
    <row r="455" spans="1:20">
      <c r="A455" t="s">
        <v>232</v>
      </c>
      <c r="B455">
        <v>2019</v>
      </c>
      <c r="C455" s="10">
        <v>43772</v>
      </c>
      <c r="D455" t="s">
        <v>65</v>
      </c>
      <c r="E455">
        <v>1</v>
      </c>
      <c r="F455" t="s">
        <v>534</v>
      </c>
      <c r="G455">
        <v>4</v>
      </c>
      <c r="H455" t="s">
        <v>879</v>
      </c>
      <c r="I455" t="s">
        <v>880</v>
      </c>
      <c r="J455" s="11">
        <f>(C455-VLOOKUP(H455,Riders!$A$2:$E$7778,4,FALSE))/365</f>
        <v>20.82191780821918</v>
      </c>
      <c r="K455">
        <v>25</v>
      </c>
      <c r="L455">
        <v>2</v>
      </c>
      <c r="M455">
        <v>10.452999999999999</v>
      </c>
      <c r="O455">
        <v>9</v>
      </c>
      <c r="P455">
        <v>6.7299999999999898</v>
      </c>
      <c r="Q455">
        <v>20.297999999999998</v>
      </c>
      <c r="R455">
        <v>6.7839999999999998</v>
      </c>
      <c r="S455">
        <v>2</v>
      </c>
      <c r="T455" t="s">
        <v>1214</v>
      </c>
    </row>
    <row r="456" spans="1:20">
      <c r="A456" t="s">
        <v>232</v>
      </c>
      <c r="B456">
        <v>2019</v>
      </c>
      <c r="C456" s="10">
        <v>43772</v>
      </c>
      <c r="D456" t="s">
        <v>65</v>
      </c>
      <c r="E456">
        <v>1</v>
      </c>
      <c r="F456" t="s">
        <v>534</v>
      </c>
      <c r="G456">
        <v>5</v>
      </c>
      <c r="H456" t="s">
        <v>142</v>
      </c>
      <c r="I456" t="s">
        <v>94</v>
      </c>
      <c r="J456" s="11">
        <f>(C456-VLOOKUP(H456,Riders!$A$2:$E$7778,4,FALSE))/365</f>
        <v>24.586301369863012</v>
      </c>
      <c r="K456">
        <v>9</v>
      </c>
      <c r="L456">
        <v>1</v>
      </c>
      <c r="M456">
        <v>10.180999999999999</v>
      </c>
      <c r="O456">
        <v>15.372</v>
      </c>
      <c r="P456">
        <v>17.405999999999999</v>
      </c>
      <c r="Q456">
        <v>24.501999999999999</v>
      </c>
      <c r="R456">
        <v>3.548</v>
      </c>
      <c r="S456">
        <v>1</v>
      </c>
      <c r="T456" t="s">
        <v>1214</v>
      </c>
    </row>
    <row r="457" spans="1:20">
      <c r="A457" t="s">
        <v>232</v>
      </c>
      <c r="B457">
        <v>2019</v>
      </c>
      <c r="C457" s="10">
        <v>43772</v>
      </c>
      <c r="D457" t="s">
        <v>65</v>
      </c>
      <c r="E457">
        <v>1</v>
      </c>
      <c r="F457" t="s">
        <v>534</v>
      </c>
      <c r="G457">
        <v>5</v>
      </c>
      <c r="H457" t="s">
        <v>27</v>
      </c>
      <c r="I457" t="s">
        <v>229</v>
      </c>
      <c r="J457" s="11">
        <f>(C457-VLOOKUP(H457,Riders!$A$2:$E$7778,4,FALSE))/365</f>
        <v>23.876712328767123</v>
      </c>
      <c r="K457">
        <v>24</v>
      </c>
      <c r="L457">
        <v>2</v>
      </c>
      <c r="M457">
        <v>10.614999999999901</v>
      </c>
      <c r="O457">
        <v>13.523</v>
      </c>
      <c r="P457">
        <v>11.981999999999999</v>
      </c>
      <c r="Q457">
        <v>21.064</v>
      </c>
      <c r="R457">
        <v>4.5410000000000004</v>
      </c>
      <c r="S457">
        <v>2</v>
      </c>
      <c r="T457" t="s">
        <v>1214</v>
      </c>
    </row>
    <row r="458" spans="1:20">
      <c r="A458" t="s">
        <v>232</v>
      </c>
      <c r="B458">
        <v>2019</v>
      </c>
      <c r="C458" s="10">
        <v>43772</v>
      </c>
      <c r="D458" t="s">
        <v>65</v>
      </c>
      <c r="E458">
        <v>1</v>
      </c>
      <c r="F458" t="s">
        <v>534</v>
      </c>
      <c r="G458">
        <v>6</v>
      </c>
      <c r="H458" t="s">
        <v>96</v>
      </c>
      <c r="I458" t="s">
        <v>28</v>
      </c>
      <c r="J458" s="11">
        <f>(C458-VLOOKUP(H458,Riders!$A$2:$E$7778,4,FALSE))/365</f>
        <v>27.772602739726029</v>
      </c>
      <c r="K458">
        <v>10</v>
      </c>
      <c r="L458">
        <v>1</v>
      </c>
      <c r="M458">
        <v>10.339</v>
      </c>
      <c r="O458">
        <v>19.884</v>
      </c>
      <c r="P458">
        <v>21.172999999999998</v>
      </c>
      <c r="Q458">
        <v>28.779</v>
      </c>
      <c r="R458">
        <v>3.8029999999999999</v>
      </c>
      <c r="S458">
        <v>1</v>
      </c>
      <c r="T458" t="s">
        <v>1214</v>
      </c>
    </row>
    <row r="459" spans="1:20">
      <c r="A459" t="s">
        <v>232</v>
      </c>
      <c r="B459">
        <v>2019</v>
      </c>
      <c r="C459" s="10">
        <v>43772</v>
      </c>
      <c r="D459" t="s">
        <v>65</v>
      </c>
      <c r="E459">
        <v>1</v>
      </c>
      <c r="F459" t="s">
        <v>534</v>
      </c>
      <c r="G459">
        <v>6</v>
      </c>
      <c r="H459" t="s">
        <v>56</v>
      </c>
      <c r="I459" t="s">
        <v>57</v>
      </c>
      <c r="J459" s="11">
        <f>(C459-VLOOKUP(H459,Riders!$A$2:$E$7778,4,FALSE))/365</f>
        <v>19.80821917808219</v>
      </c>
      <c r="K459">
        <v>23</v>
      </c>
      <c r="L459">
        <v>2</v>
      </c>
      <c r="M459">
        <v>10.419</v>
      </c>
      <c r="O459">
        <v>9</v>
      </c>
      <c r="P459">
        <v>7.1739999999999897</v>
      </c>
      <c r="Q459">
        <v>20.673999999999999</v>
      </c>
      <c r="R459">
        <v>6.75</v>
      </c>
      <c r="S459">
        <v>2</v>
      </c>
      <c r="T459" t="s">
        <v>1214</v>
      </c>
    </row>
    <row r="460" spans="1:20">
      <c r="A460" t="s">
        <v>232</v>
      </c>
      <c r="B460">
        <v>2019</v>
      </c>
      <c r="C460" s="10">
        <v>43772</v>
      </c>
      <c r="D460" t="s">
        <v>65</v>
      </c>
      <c r="E460">
        <v>1</v>
      </c>
      <c r="F460" t="s">
        <v>534</v>
      </c>
      <c r="G460">
        <v>7</v>
      </c>
      <c r="H460" t="s">
        <v>238</v>
      </c>
      <c r="I460" t="s">
        <v>197</v>
      </c>
      <c r="J460" s="11">
        <f>(C460-VLOOKUP(H460,Riders!$A$2:$E$7778,4,FALSE))/365</f>
        <v>32.131506849315066</v>
      </c>
      <c r="K460">
        <v>11</v>
      </c>
      <c r="L460">
        <v>1</v>
      </c>
      <c r="M460">
        <v>10.477</v>
      </c>
      <c r="O460">
        <v>10.782999999999999</v>
      </c>
      <c r="P460">
        <v>14.04</v>
      </c>
      <c r="Q460">
        <v>23.54</v>
      </c>
      <c r="R460">
        <v>4.75</v>
      </c>
      <c r="S460">
        <v>1</v>
      </c>
      <c r="T460" t="s">
        <v>1214</v>
      </c>
    </row>
    <row r="461" spans="1:20">
      <c r="A461" t="s">
        <v>232</v>
      </c>
      <c r="B461">
        <v>2019</v>
      </c>
      <c r="C461" s="10">
        <v>43772</v>
      </c>
      <c r="D461" t="s">
        <v>65</v>
      </c>
      <c r="E461">
        <v>1</v>
      </c>
      <c r="F461" t="s">
        <v>534</v>
      </c>
      <c r="G461">
        <v>7</v>
      </c>
      <c r="H461" t="s">
        <v>228</v>
      </c>
      <c r="I461" t="s">
        <v>151</v>
      </c>
      <c r="J461" s="11">
        <f>(C461-VLOOKUP(H461,Riders!$A$2:$E$7778,4,FALSE))/365</f>
        <v>21.693150684931506</v>
      </c>
      <c r="K461">
        <v>22</v>
      </c>
      <c r="L461">
        <v>2</v>
      </c>
      <c r="M461">
        <v>11.12</v>
      </c>
      <c r="O461">
        <v>9</v>
      </c>
      <c r="P461">
        <v>5.3479999999999999</v>
      </c>
      <c r="Q461">
        <v>18.46</v>
      </c>
      <c r="R461">
        <v>6.556</v>
      </c>
      <c r="S461">
        <v>2</v>
      </c>
      <c r="T461" t="s">
        <v>1214</v>
      </c>
    </row>
    <row r="462" spans="1:20">
      <c r="A462" t="s">
        <v>232</v>
      </c>
      <c r="B462">
        <v>2019</v>
      </c>
      <c r="C462" s="10">
        <v>43772</v>
      </c>
      <c r="D462" t="s">
        <v>65</v>
      </c>
      <c r="E462">
        <v>1</v>
      </c>
      <c r="F462" t="s">
        <v>534</v>
      </c>
      <c r="G462">
        <v>8</v>
      </c>
      <c r="H462" t="s">
        <v>25</v>
      </c>
      <c r="I462" t="s">
        <v>26</v>
      </c>
      <c r="J462" s="11">
        <f>(C462-VLOOKUP(H462,Riders!$A$2:$E$7778,4,FALSE))/365</f>
        <v>22.112328767123287</v>
      </c>
      <c r="K462">
        <v>12</v>
      </c>
      <c r="L462">
        <v>1</v>
      </c>
      <c r="M462">
        <v>10.327</v>
      </c>
      <c r="O462">
        <v>15.183</v>
      </c>
      <c r="P462">
        <v>18.606000000000002</v>
      </c>
      <c r="Q462">
        <v>30.23</v>
      </c>
      <c r="R462">
        <v>5.8120000000000003</v>
      </c>
      <c r="S462">
        <v>1</v>
      </c>
      <c r="T462" t="s">
        <v>1214</v>
      </c>
    </row>
    <row r="463" spans="1:20">
      <c r="A463" t="s">
        <v>232</v>
      </c>
      <c r="B463">
        <v>2019</v>
      </c>
      <c r="C463" s="10">
        <v>43772</v>
      </c>
      <c r="D463" t="s">
        <v>65</v>
      </c>
      <c r="E463">
        <v>1</v>
      </c>
      <c r="F463" t="s">
        <v>534</v>
      </c>
      <c r="G463">
        <v>8</v>
      </c>
      <c r="H463" t="s">
        <v>104</v>
      </c>
      <c r="I463" t="s">
        <v>38</v>
      </c>
      <c r="J463" s="11">
        <f>(C463-VLOOKUP(H463,Riders!$A$2:$E$7778,4,FALSE))/365</f>
        <v>20.841095890410958</v>
      </c>
      <c r="K463">
        <v>21</v>
      </c>
      <c r="L463">
        <v>2</v>
      </c>
      <c r="M463">
        <v>10.397</v>
      </c>
      <c r="O463">
        <v>9</v>
      </c>
      <c r="P463">
        <v>6.952</v>
      </c>
      <c r="Q463">
        <v>21.038</v>
      </c>
      <c r="R463">
        <v>7.0430000000000001</v>
      </c>
      <c r="S463">
        <v>2</v>
      </c>
      <c r="T463" t="s">
        <v>1214</v>
      </c>
    </row>
    <row r="464" spans="1:20">
      <c r="A464" t="s">
        <v>232</v>
      </c>
      <c r="B464">
        <v>2019</v>
      </c>
      <c r="C464" s="10">
        <v>43772</v>
      </c>
      <c r="D464" t="s">
        <v>65</v>
      </c>
      <c r="E464">
        <v>1</v>
      </c>
      <c r="F464" t="s">
        <v>534</v>
      </c>
      <c r="G464">
        <v>9</v>
      </c>
      <c r="H464" t="s">
        <v>173</v>
      </c>
      <c r="I464" t="s">
        <v>36</v>
      </c>
      <c r="J464" s="11">
        <f>(C464-VLOOKUP(H464,Riders!$A$2:$E$7778,4,FALSE))/365</f>
        <v>29.484931506849314</v>
      </c>
      <c r="K464">
        <v>13</v>
      </c>
      <c r="L464">
        <v>1</v>
      </c>
      <c r="M464">
        <v>10.135999999999999</v>
      </c>
      <c r="O464">
        <v>13.547999999999901</v>
      </c>
      <c r="P464">
        <v>15.162000000000001</v>
      </c>
      <c r="Q464">
        <v>22.108000000000001</v>
      </c>
      <c r="R464">
        <v>3.4729999999999999</v>
      </c>
      <c r="S464">
        <v>1</v>
      </c>
      <c r="T464" t="s">
        <v>1214</v>
      </c>
    </row>
    <row r="465" spans="1:20">
      <c r="A465" t="s">
        <v>232</v>
      </c>
      <c r="B465">
        <v>2019</v>
      </c>
      <c r="C465" s="10">
        <v>43772</v>
      </c>
      <c r="D465" t="s">
        <v>65</v>
      </c>
      <c r="E465">
        <v>1</v>
      </c>
      <c r="F465" t="s">
        <v>534</v>
      </c>
      <c r="G465">
        <v>9</v>
      </c>
      <c r="H465" t="s">
        <v>58</v>
      </c>
      <c r="I465" t="s">
        <v>36</v>
      </c>
      <c r="J465" s="11">
        <f>(C465-VLOOKUP(H465,Riders!$A$2:$E$7778,4,FALSE))/365</f>
        <v>25.975342465753425</v>
      </c>
      <c r="K465">
        <v>20</v>
      </c>
      <c r="L465">
        <v>2</v>
      </c>
      <c r="M465">
        <v>11.042999999999999</v>
      </c>
      <c r="O465">
        <v>9.4889999999999901</v>
      </c>
      <c r="P465">
        <v>8.4649999999999892</v>
      </c>
      <c r="Q465">
        <v>17.242999999999999</v>
      </c>
      <c r="R465">
        <v>4.3890000000000002</v>
      </c>
      <c r="S465">
        <v>2</v>
      </c>
      <c r="T465" t="s">
        <v>1214</v>
      </c>
    </row>
    <row r="466" spans="1:20">
      <c r="A466" t="s">
        <v>232</v>
      </c>
      <c r="B466">
        <v>2019</v>
      </c>
      <c r="C466" s="10">
        <v>43772</v>
      </c>
      <c r="D466" t="s">
        <v>65</v>
      </c>
      <c r="E466">
        <v>1</v>
      </c>
      <c r="F466" t="s">
        <v>534</v>
      </c>
      <c r="G466">
        <v>10</v>
      </c>
      <c r="H466" t="s">
        <v>212</v>
      </c>
      <c r="I466" t="s">
        <v>41</v>
      </c>
      <c r="J466" s="11">
        <f>(C466-VLOOKUP(H466,Riders!$A$2:$E$7778,4,FALSE))/365</f>
        <v>28.454794520547946</v>
      </c>
      <c r="K466">
        <v>14</v>
      </c>
      <c r="L466">
        <v>1</v>
      </c>
      <c r="M466">
        <v>10.343</v>
      </c>
      <c r="O466">
        <v>16.718999999999902</v>
      </c>
      <c r="P466">
        <v>17.893999999999998</v>
      </c>
      <c r="Q466">
        <v>24.832000000000001</v>
      </c>
      <c r="R466">
        <v>3.4689999999999999</v>
      </c>
      <c r="S466">
        <v>1</v>
      </c>
      <c r="T466" t="s">
        <v>1214</v>
      </c>
    </row>
    <row r="467" spans="1:20">
      <c r="A467" t="s">
        <v>232</v>
      </c>
      <c r="B467">
        <v>2019</v>
      </c>
      <c r="C467" s="10">
        <v>43772</v>
      </c>
      <c r="D467" t="s">
        <v>65</v>
      </c>
      <c r="E467">
        <v>1</v>
      </c>
      <c r="F467" t="s">
        <v>534</v>
      </c>
      <c r="G467">
        <v>10</v>
      </c>
      <c r="H467" t="s">
        <v>170</v>
      </c>
      <c r="I467" t="s">
        <v>81</v>
      </c>
      <c r="J467" s="11">
        <f>(C467-VLOOKUP(H467,Riders!$A$2:$E$7778,4,FALSE))/365</f>
        <v>29.356164383561644</v>
      </c>
      <c r="K467">
        <v>19</v>
      </c>
      <c r="L467">
        <v>2</v>
      </c>
      <c r="M467">
        <v>10.430999999999999</v>
      </c>
      <c r="O467">
        <v>10.146000000000001</v>
      </c>
      <c r="P467">
        <v>9.65</v>
      </c>
      <c r="Q467">
        <v>17.75</v>
      </c>
      <c r="R467">
        <v>4.05</v>
      </c>
      <c r="S467">
        <v>2</v>
      </c>
      <c r="T467" t="s">
        <v>1214</v>
      </c>
    </row>
    <row r="468" spans="1:20">
      <c r="A468" t="s">
        <v>232</v>
      </c>
      <c r="B468">
        <v>2019</v>
      </c>
      <c r="C468" s="10">
        <v>43772</v>
      </c>
      <c r="D468" t="s">
        <v>65</v>
      </c>
      <c r="E468">
        <v>1</v>
      </c>
      <c r="F468" t="s">
        <v>534</v>
      </c>
      <c r="G468">
        <v>11</v>
      </c>
      <c r="H468" t="s">
        <v>92</v>
      </c>
      <c r="I468" t="s">
        <v>909</v>
      </c>
      <c r="J468" s="11">
        <f>(C468-VLOOKUP(H468,Riders!$A$2:$E$7778,4,FALSE))/365</f>
        <v>23.953424657534246</v>
      </c>
      <c r="K468">
        <v>16</v>
      </c>
      <c r="L468">
        <v>1</v>
      </c>
      <c r="M468">
        <v>10.172000000000001</v>
      </c>
      <c r="O468">
        <v>4.2809999999999899</v>
      </c>
      <c r="P468">
        <v>9.6150000000000002</v>
      </c>
      <c r="Q468">
        <v>20.251000000000001</v>
      </c>
      <c r="R468">
        <v>5.3179999999999996</v>
      </c>
      <c r="S468">
        <v>2</v>
      </c>
      <c r="T468" t="s">
        <v>1214</v>
      </c>
    </row>
    <row r="469" spans="1:20">
      <c r="A469" t="s">
        <v>232</v>
      </c>
      <c r="B469">
        <v>2019</v>
      </c>
      <c r="C469" s="10">
        <v>43772</v>
      </c>
      <c r="D469" t="s">
        <v>65</v>
      </c>
      <c r="E469">
        <v>1</v>
      </c>
      <c r="F469" t="s">
        <v>534</v>
      </c>
      <c r="G469">
        <v>11</v>
      </c>
      <c r="H469" t="s">
        <v>171</v>
      </c>
      <c r="I469" t="s">
        <v>41</v>
      </c>
      <c r="J469" s="11">
        <f>(C469-VLOOKUP(H469,Riders!$A$2:$E$7778,4,FALSE))/365</f>
        <v>21.052054794520547</v>
      </c>
      <c r="K469">
        <v>17</v>
      </c>
      <c r="L469">
        <v>2</v>
      </c>
      <c r="M469">
        <v>10.212999999999999</v>
      </c>
      <c r="O469">
        <v>9</v>
      </c>
      <c r="P469">
        <v>3.8539999999999899</v>
      </c>
      <c r="Q469">
        <v>16.898</v>
      </c>
      <c r="R469">
        <v>6.5220000000000002</v>
      </c>
      <c r="S469">
        <v>1</v>
      </c>
      <c r="T469" t="s">
        <v>1214</v>
      </c>
    </row>
    <row r="470" spans="1:20">
      <c r="A470" t="s">
        <v>232</v>
      </c>
      <c r="B470">
        <v>2019</v>
      </c>
      <c r="C470" s="10">
        <v>43772</v>
      </c>
      <c r="D470" t="s">
        <v>65</v>
      </c>
      <c r="E470">
        <v>1</v>
      </c>
      <c r="F470" t="s">
        <v>534</v>
      </c>
      <c r="G470">
        <v>12</v>
      </c>
      <c r="H470" t="s">
        <v>29</v>
      </c>
      <c r="I470" t="s">
        <v>30</v>
      </c>
      <c r="J470" s="11">
        <f>(C470-VLOOKUP(H470,Riders!$A$2:$E$7778,4,FALSE))/365</f>
        <v>23.693150684931506</v>
      </c>
      <c r="K470">
        <v>15</v>
      </c>
      <c r="L470">
        <v>1</v>
      </c>
      <c r="M470">
        <v>10.211</v>
      </c>
      <c r="O470">
        <v>9</v>
      </c>
      <c r="P470">
        <v>15.173999999999999</v>
      </c>
      <c r="Q470">
        <v>29.024000000000001</v>
      </c>
      <c r="R470">
        <v>6.9249999999999998</v>
      </c>
      <c r="S470">
        <v>2</v>
      </c>
      <c r="T470" t="s">
        <v>1214</v>
      </c>
    </row>
    <row r="471" spans="1:20">
      <c r="A471" t="s">
        <v>232</v>
      </c>
      <c r="B471">
        <v>2019</v>
      </c>
      <c r="C471" s="10">
        <v>43772</v>
      </c>
      <c r="D471" t="s">
        <v>65</v>
      </c>
      <c r="E471">
        <v>1</v>
      </c>
      <c r="F471" t="s">
        <v>534</v>
      </c>
      <c r="G471">
        <v>12</v>
      </c>
      <c r="H471" t="s">
        <v>99</v>
      </c>
      <c r="I471" t="s">
        <v>43</v>
      </c>
      <c r="J471" s="11">
        <f>(C471-VLOOKUP(H471,Riders!$A$2:$E$7778,4,FALSE))/365</f>
        <v>21.030136986301368</v>
      </c>
      <c r="K471">
        <v>18</v>
      </c>
      <c r="L471">
        <v>2</v>
      </c>
      <c r="M471">
        <v>10.269</v>
      </c>
      <c r="O471">
        <v>11.292</v>
      </c>
      <c r="P471">
        <v>10.363</v>
      </c>
      <c r="Q471">
        <v>20.175000000000001</v>
      </c>
      <c r="R471">
        <v>4.9059999999999997</v>
      </c>
      <c r="S471">
        <v>1</v>
      </c>
      <c r="T471" t="s">
        <v>1214</v>
      </c>
    </row>
    <row r="472" spans="1:20">
      <c r="A472" t="s">
        <v>232</v>
      </c>
      <c r="B472">
        <v>2019</v>
      </c>
      <c r="C472" s="10">
        <v>43772</v>
      </c>
      <c r="D472" t="s">
        <v>65</v>
      </c>
      <c r="E472">
        <v>1</v>
      </c>
      <c r="F472" t="s">
        <v>537</v>
      </c>
      <c r="G472">
        <v>1</v>
      </c>
      <c r="H472" t="s">
        <v>91</v>
      </c>
      <c r="I472" t="s">
        <v>22</v>
      </c>
      <c r="J472" s="11">
        <f>(C472-VLOOKUP(H472,Riders!$A$2:$E$7778,4,FALSE))/365</f>
        <v>22.654794520547945</v>
      </c>
      <c r="K472">
        <v>1</v>
      </c>
      <c r="L472">
        <v>1</v>
      </c>
      <c r="M472">
        <v>10.157</v>
      </c>
      <c r="O472">
        <v>37.777999999999999</v>
      </c>
      <c r="P472">
        <v>37.850999999999999</v>
      </c>
      <c r="Q472">
        <v>41.097000000000001</v>
      </c>
      <c r="R472">
        <v>1.623</v>
      </c>
      <c r="S472">
        <v>1</v>
      </c>
      <c r="T472" t="s">
        <v>1214</v>
      </c>
    </row>
    <row r="473" spans="1:20">
      <c r="A473" t="s">
        <v>232</v>
      </c>
      <c r="B473">
        <v>2019</v>
      </c>
      <c r="C473" s="10">
        <v>43772</v>
      </c>
      <c r="D473" t="s">
        <v>65</v>
      </c>
      <c r="E473">
        <v>1</v>
      </c>
      <c r="F473" t="s">
        <v>537</v>
      </c>
      <c r="G473">
        <v>1</v>
      </c>
      <c r="H473" t="s">
        <v>29</v>
      </c>
      <c r="I473" t="s">
        <v>30</v>
      </c>
      <c r="J473" s="11">
        <f>(C473-VLOOKUP(H473,Riders!$A$2:$E$7778,4,FALSE))/365</f>
        <v>23.693150684931506</v>
      </c>
      <c r="K473">
        <v>15</v>
      </c>
      <c r="L473">
        <v>2</v>
      </c>
      <c r="M473">
        <v>10.336</v>
      </c>
      <c r="O473">
        <v>15.173999999999999</v>
      </c>
      <c r="P473">
        <v>15.311</v>
      </c>
      <c r="Q473">
        <v>27.917000000000002</v>
      </c>
      <c r="R473">
        <v>6.3029999999999999</v>
      </c>
      <c r="S473">
        <v>2</v>
      </c>
      <c r="T473" t="s">
        <v>1214</v>
      </c>
    </row>
    <row r="474" spans="1:20">
      <c r="A474" t="s">
        <v>232</v>
      </c>
      <c r="B474">
        <v>2019</v>
      </c>
      <c r="C474" s="10">
        <v>43772</v>
      </c>
      <c r="D474" t="s">
        <v>65</v>
      </c>
      <c r="E474">
        <v>1</v>
      </c>
      <c r="F474" t="s">
        <v>537</v>
      </c>
      <c r="G474">
        <v>2</v>
      </c>
      <c r="H474" t="s">
        <v>21</v>
      </c>
      <c r="I474" t="s">
        <v>22</v>
      </c>
      <c r="J474" s="11">
        <f>(C474-VLOOKUP(H474,Riders!$A$2:$E$7778,4,FALSE))/365</f>
        <v>26.652054794520549</v>
      </c>
      <c r="K474">
        <v>2</v>
      </c>
      <c r="L474">
        <v>1</v>
      </c>
      <c r="M474">
        <v>9.8889999999999993</v>
      </c>
      <c r="O474">
        <v>35.159999999999997</v>
      </c>
      <c r="P474">
        <v>35.176000000000002</v>
      </c>
      <c r="Q474">
        <v>38.54</v>
      </c>
      <c r="R474">
        <v>1.6819999999999999</v>
      </c>
      <c r="S474">
        <v>1</v>
      </c>
      <c r="T474" t="s">
        <v>1214</v>
      </c>
    </row>
    <row r="475" spans="1:20">
      <c r="A475" t="s">
        <v>232</v>
      </c>
      <c r="B475">
        <v>2019</v>
      </c>
      <c r="C475" s="10">
        <v>43772</v>
      </c>
      <c r="D475" t="s">
        <v>65</v>
      </c>
      <c r="E475">
        <v>1</v>
      </c>
      <c r="F475" t="s">
        <v>537</v>
      </c>
      <c r="G475">
        <v>2</v>
      </c>
      <c r="H475" t="s">
        <v>92</v>
      </c>
      <c r="I475" t="s">
        <v>909</v>
      </c>
      <c r="J475" s="11">
        <f>(C475-VLOOKUP(H475,Riders!$A$2:$E$7778,4,FALSE))/365</f>
        <v>23.953424657534246</v>
      </c>
      <c r="K475">
        <v>16</v>
      </c>
      <c r="L475">
        <v>2</v>
      </c>
      <c r="M475">
        <v>9.8969999999999896</v>
      </c>
      <c r="O475">
        <v>9.6150000000000002</v>
      </c>
      <c r="P475">
        <v>9.6760000000000002</v>
      </c>
      <c r="Q475">
        <v>20.114000000000001</v>
      </c>
      <c r="R475">
        <v>5.2190000000000003</v>
      </c>
      <c r="S475">
        <v>2</v>
      </c>
      <c r="T475" t="s">
        <v>1214</v>
      </c>
    </row>
    <row r="476" spans="1:20">
      <c r="A476" t="s">
        <v>232</v>
      </c>
      <c r="B476">
        <v>2019</v>
      </c>
      <c r="C476" s="10">
        <v>43772</v>
      </c>
      <c r="D476" t="s">
        <v>65</v>
      </c>
      <c r="E476">
        <v>1</v>
      </c>
      <c r="F476" t="s">
        <v>537</v>
      </c>
      <c r="G476">
        <v>3</v>
      </c>
      <c r="H476" t="s">
        <v>98</v>
      </c>
      <c r="I476" t="s">
        <v>26</v>
      </c>
      <c r="J476" s="11">
        <f>(C476-VLOOKUP(H476,Riders!$A$2:$E$7778,4,FALSE))/365</f>
        <v>22.55890410958904</v>
      </c>
      <c r="K476">
        <v>4</v>
      </c>
      <c r="L476">
        <v>1</v>
      </c>
      <c r="M476">
        <v>10.016999999999999</v>
      </c>
      <c r="O476">
        <v>24.928000000000001</v>
      </c>
      <c r="P476">
        <v>25.425000000000001</v>
      </c>
      <c r="Q476">
        <v>30.048999999999999</v>
      </c>
      <c r="R476">
        <v>2.3119999999999998</v>
      </c>
      <c r="S476">
        <v>1</v>
      </c>
      <c r="T476" t="s">
        <v>1214</v>
      </c>
    </row>
    <row r="477" spans="1:20">
      <c r="A477" t="s">
        <v>232</v>
      </c>
      <c r="B477">
        <v>2019</v>
      </c>
      <c r="C477" s="10">
        <v>43772</v>
      </c>
      <c r="D477" t="s">
        <v>65</v>
      </c>
      <c r="E477">
        <v>1</v>
      </c>
      <c r="F477" t="s">
        <v>537</v>
      </c>
      <c r="G477">
        <v>3</v>
      </c>
      <c r="H477" t="s">
        <v>212</v>
      </c>
      <c r="I477" t="s">
        <v>41</v>
      </c>
      <c r="J477" s="11">
        <f>(C477-VLOOKUP(H477,Riders!$A$2:$E$7778,4,FALSE))/365</f>
        <v>28.454794520547946</v>
      </c>
      <c r="K477">
        <v>14</v>
      </c>
      <c r="L477">
        <v>2</v>
      </c>
      <c r="M477">
        <v>10.065</v>
      </c>
      <c r="O477">
        <v>17.893999999999998</v>
      </c>
      <c r="P477">
        <v>17.507000000000001</v>
      </c>
      <c r="Q477">
        <v>24.041</v>
      </c>
      <c r="R477">
        <v>3.2669999999999999</v>
      </c>
      <c r="S477">
        <v>2</v>
      </c>
      <c r="T477" t="s">
        <v>1214</v>
      </c>
    </row>
    <row r="478" spans="1:20">
      <c r="A478" t="s">
        <v>232</v>
      </c>
      <c r="B478">
        <v>2019</v>
      </c>
      <c r="C478" s="10">
        <v>43772</v>
      </c>
      <c r="D478" t="s">
        <v>65</v>
      </c>
      <c r="E478">
        <v>1</v>
      </c>
      <c r="F478" t="s">
        <v>537</v>
      </c>
      <c r="G478">
        <v>4</v>
      </c>
      <c r="H478" t="s">
        <v>201</v>
      </c>
      <c r="I478" t="s">
        <v>45</v>
      </c>
      <c r="J478" s="11">
        <f>(C478-VLOOKUP(H478,Riders!$A$2:$E$7778,4,FALSE))/365</f>
        <v>24.306849315068494</v>
      </c>
      <c r="K478">
        <v>5</v>
      </c>
      <c r="L478">
        <v>1</v>
      </c>
      <c r="M478">
        <v>10.069000000000001</v>
      </c>
      <c r="O478">
        <v>32.366</v>
      </c>
      <c r="P478">
        <v>32.406999999999996</v>
      </c>
      <c r="Q478">
        <v>35.709000000000003</v>
      </c>
      <c r="R478">
        <v>1.651</v>
      </c>
      <c r="S478">
        <v>1</v>
      </c>
      <c r="T478" t="s">
        <v>1214</v>
      </c>
    </row>
    <row r="479" spans="1:20">
      <c r="A479" t="s">
        <v>232</v>
      </c>
      <c r="B479">
        <v>2019</v>
      </c>
      <c r="C479" s="10">
        <v>43772</v>
      </c>
      <c r="D479" t="s">
        <v>65</v>
      </c>
      <c r="E479">
        <v>1</v>
      </c>
      <c r="F479" t="s">
        <v>537</v>
      </c>
      <c r="G479">
        <v>4</v>
      </c>
      <c r="H479" t="s">
        <v>173</v>
      </c>
      <c r="I479" t="s">
        <v>36</v>
      </c>
      <c r="J479" s="11">
        <f>(C479-VLOOKUP(H479,Riders!$A$2:$E$7778,4,FALSE))/365</f>
        <v>29.484931506849314</v>
      </c>
      <c r="K479">
        <v>13</v>
      </c>
      <c r="L479">
        <v>2</v>
      </c>
      <c r="M479">
        <v>10.31</v>
      </c>
      <c r="O479">
        <v>15.162000000000001</v>
      </c>
      <c r="P479">
        <v>15.154</v>
      </c>
      <c r="Q479">
        <v>21.974</v>
      </c>
      <c r="R479">
        <v>3.41</v>
      </c>
      <c r="S479">
        <v>2</v>
      </c>
      <c r="T479" t="s">
        <v>1214</v>
      </c>
    </row>
    <row r="480" spans="1:20">
      <c r="A480" t="s">
        <v>232</v>
      </c>
      <c r="B480">
        <v>2019</v>
      </c>
      <c r="C480" s="10">
        <v>43772</v>
      </c>
      <c r="D480" t="s">
        <v>65</v>
      </c>
      <c r="E480">
        <v>1</v>
      </c>
      <c r="F480" t="s">
        <v>537</v>
      </c>
      <c r="G480">
        <v>5</v>
      </c>
      <c r="H480" t="s">
        <v>199</v>
      </c>
      <c r="I480" t="s">
        <v>227</v>
      </c>
      <c r="J480" s="11">
        <f>(C480-VLOOKUP(H480,Riders!$A$2:$E$7778,4,FALSE))/365</f>
        <v>26.906849315068492</v>
      </c>
      <c r="K480">
        <v>3</v>
      </c>
      <c r="L480">
        <v>1</v>
      </c>
      <c r="M480">
        <v>10.247999999999999</v>
      </c>
      <c r="O480">
        <v>28.9</v>
      </c>
      <c r="P480">
        <v>29.617999999999999</v>
      </c>
      <c r="Q480">
        <v>35.356000000000002</v>
      </c>
      <c r="R480">
        <v>2.8690000000000002</v>
      </c>
      <c r="S480">
        <v>1</v>
      </c>
      <c r="T480" t="s">
        <v>1214</v>
      </c>
    </row>
    <row r="481" spans="1:20">
      <c r="A481" t="s">
        <v>232</v>
      </c>
      <c r="B481">
        <v>2019</v>
      </c>
      <c r="C481" s="10">
        <v>43772</v>
      </c>
      <c r="D481" t="s">
        <v>65</v>
      </c>
      <c r="E481">
        <v>1</v>
      </c>
      <c r="F481" t="s">
        <v>537</v>
      </c>
      <c r="G481">
        <v>5</v>
      </c>
      <c r="H481" t="s">
        <v>25</v>
      </c>
      <c r="I481" t="s">
        <v>26</v>
      </c>
      <c r="J481" s="11">
        <f>(C481-VLOOKUP(H481,Riders!$A$2:$E$7778,4,FALSE))/365</f>
        <v>22.112328767123287</v>
      </c>
      <c r="K481">
        <v>12</v>
      </c>
      <c r="L481">
        <v>2</v>
      </c>
      <c r="M481">
        <v>10.250999999999999</v>
      </c>
      <c r="O481">
        <v>18.606000000000002</v>
      </c>
      <c r="P481">
        <v>17.9589999999999</v>
      </c>
      <c r="Q481">
        <v>28.146999999999998</v>
      </c>
      <c r="R481">
        <v>5.0940000000000003</v>
      </c>
      <c r="S481">
        <v>2</v>
      </c>
      <c r="T481" t="s">
        <v>1214</v>
      </c>
    </row>
    <row r="482" spans="1:20">
      <c r="A482" t="s">
        <v>232</v>
      </c>
      <c r="B482">
        <v>2019</v>
      </c>
      <c r="C482" s="10">
        <v>43772</v>
      </c>
      <c r="D482" t="s">
        <v>65</v>
      </c>
      <c r="E482">
        <v>1</v>
      </c>
      <c r="F482" t="s">
        <v>537</v>
      </c>
      <c r="G482">
        <v>6</v>
      </c>
      <c r="H482" t="s">
        <v>196</v>
      </c>
      <c r="I482" t="s">
        <v>197</v>
      </c>
      <c r="J482" s="11">
        <f>(C482-VLOOKUP(H482,Riders!$A$2:$E$7778,4,FALSE))/365</f>
        <v>33.638356164383559</v>
      </c>
      <c r="K482">
        <v>6</v>
      </c>
      <c r="L482">
        <v>1</v>
      </c>
      <c r="M482">
        <v>10.246</v>
      </c>
      <c r="O482">
        <v>25.934999999999999</v>
      </c>
      <c r="P482">
        <v>26.399000000000001</v>
      </c>
      <c r="Q482">
        <v>31.951000000000001</v>
      </c>
      <c r="R482">
        <v>2.7759999999999998</v>
      </c>
      <c r="S482">
        <v>1</v>
      </c>
      <c r="T482" t="s">
        <v>1214</v>
      </c>
    </row>
    <row r="483" spans="1:20">
      <c r="A483" t="s">
        <v>232</v>
      </c>
      <c r="B483">
        <v>2019</v>
      </c>
      <c r="C483" s="10">
        <v>43772</v>
      </c>
      <c r="D483" t="s">
        <v>65</v>
      </c>
      <c r="E483">
        <v>1</v>
      </c>
      <c r="F483" t="s">
        <v>537</v>
      </c>
      <c r="G483">
        <v>6</v>
      </c>
      <c r="H483" t="s">
        <v>238</v>
      </c>
      <c r="I483" t="s">
        <v>197</v>
      </c>
      <c r="J483" s="11">
        <f>(C483-VLOOKUP(H483,Riders!$A$2:$E$7778,4,FALSE))/365</f>
        <v>32.131506849315066</v>
      </c>
      <c r="K483">
        <v>11</v>
      </c>
      <c r="L483">
        <v>2</v>
      </c>
      <c r="M483">
        <v>10.435</v>
      </c>
      <c r="O483">
        <v>14.04</v>
      </c>
      <c r="P483">
        <v>13.812999999999899</v>
      </c>
      <c r="Q483">
        <v>22.638999999999999</v>
      </c>
      <c r="R483">
        <v>4.4130000000000003</v>
      </c>
      <c r="S483">
        <v>2</v>
      </c>
      <c r="T483" t="s">
        <v>1214</v>
      </c>
    </row>
    <row r="484" spans="1:20">
      <c r="A484" t="s">
        <v>232</v>
      </c>
      <c r="B484">
        <v>2019</v>
      </c>
      <c r="C484" s="10">
        <v>43772</v>
      </c>
      <c r="D484" t="s">
        <v>65</v>
      </c>
      <c r="E484">
        <v>1</v>
      </c>
      <c r="F484" t="s">
        <v>537</v>
      </c>
      <c r="G484">
        <v>7</v>
      </c>
      <c r="H484" t="s">
        <v>111</v>
      </c>
      <c r="I484" t="s">
        <v>112</v>
      </c>
      <c r="J484" s="11">
        <f>(C484-VLOOKUP(H484,Riders!$A$2:$E$7778,4,FALSE))/365</f>
        <v>22.545205479452054</v>
      </c>
      <c r="K484">
        <v>7</v>
      </c>
      <c r="L484">
        <v>1</v>
      </c>
      <c r="M484">
        <v>10.172000000000001</v>
      </c>
      <c r="O484">
        <v>31.652999999999999</v>
      </c>
      <c r="P484">
        <v>31.934999999999999</v>
      </c>
      <c r="Q484">
        <v>36.139000000000003</v>
      </c>
      <c r="R484">
        <v>2.1019999999999999</v>
      </c>
      <c r="S484">
        <v>1</v>
      </c>
      <c r="T484" t="s">
        <v>1214</v>
      </c>
    </row>
    <row r="485" spans="1:20">
      <c r="A485" t="s">
        <v>232</v>
      </c>
      <c r="B485">
        <v>2019</v>
      </c>
      <c r="C485" s="10">
        <v>43772</v>
      </c>
      <c r="D485" t="s">
        <v>65</v>
      </c>
      <c r="E485">
        <v>1</v>
      </c>
      <c r="F485" t="s">
        <v>537</v>
      </c>
      <c r="G485">
        <v>7</v>
      </c>
      <c r="H485" t="s">
        <v>96</v>
      </c>
      <c r="I485" t="s">
        <v>28</v>
      </c>
      <c r="J485" s="11">
        <f>(C485-VLOOKUP(H485,Riders!$A$2:$E$7778,4,FALSE))/365</f>
        <v>27.772602739726029</v>
      </c>
      <c r="K485">
        <v>10</v>
      </c>
      <c r="L485">
        <v>2</v>
      </c>
      <c r="M485">
        <v>10.199999999999999</v>
      </c>
      <c r="O485">
        <v>21.172999999999998</v>
      </c>
      <c r="P485">
        <v>20.936999999999902</v>
      </c>
      <c r="Q485">
        <v>28.114999999999998</v>
      </c>
      <c r="R485">
        <v>3.589</v>
      </c>
      <c r="S485">
        <v>2</v>
      </c>
      <c r="T485" t="s">
        <v>1214</v>
      </c>
    </row>
    <row r="486" spans="1:20">
      <c r="A486" t="s">
        <v>232</v>
      </c>
      <c r="B486">
        <v>2019</v>
      </c>
      <c r="C486" s="10">
        <v>43772</v>
      </c>
      <c r="D486" t="s">
        <v>65</v>
      </c>
      <c r="E486">
        <v>1</v>
      </c>
      <c r="F486" t="s">
        <v>537</v>
      </c>
      <c r="G486">
        <v>8</v>
      </c>
      <c r="H486" t="s">
        <v>191</v>
      </c>
      <c r="I486" t="s">
        <v>112</v>
      </c>
      <c r="J486" s="11">
        <f>(C486-VLOOKUP(H486,Riders!$A$2:$E$7778,4,FALSE))/365</f>
        <v>31.635616438356163</v>
      </c>
      <c r="K486">
        <v>8</v>
      </c>
      <c r="L486">
        <v>1</v>
      </c>
      <c r="M486">
        <v>10.246</v>
      </c>
      <c r="O486">
        <v>18.594999999999999</v>
      </c>
      <c r="P486">
        <v>21.045999999999999</v>
      </c>
      <c r="Q486">
        <v>29.526</v>
      </c>
      <c r="R486">
        <v>4.24</v>
      </c>
      <c r="S486">
        <v>1</v>
      </c>
      <c r="T486" t="s">
        <v>1214</v>
      </c>
    </row>
    <row r="487" spans="1:20">
      <c r="A487" t="s">
        <v>232</v>
      </c>
      <c r="B487">
        <v>2019</v>
      </c>
      <c r="C487" s="10">
        <v>43772</v>
      </c>
      <c r="D487" t="s">
        <v>65</v>
      </c>
      <c r="E487">
        <v>1</v>
      </c>
      <c r="F487" t="s">
        <v>537</v>
      </c>
      <c r="G487">
        <v>8</v>
      </c>
      <c r="H487" t="s">
        <v>142</v>
      </c>
      <c r="I487" t="s">
        <v>94</v>
      </c>
      <c r="J487" s="11">
        <f>(C487-VLOOKUP(H487,Riders!$A$2:$E$7778,4,FALSE))/365</f>
        <v>24.586301369863012</v>
      </c>
      <c r="K487">
        <v>9</v>
      </c>
      <c r="L487">
        <v>2</v>
      </c>
      <c r="M487">
        <v>10.286</v>
      </c>
      <c r="O487">
        <v>17.405999999999999</v>
      </c>
      <c r="P487">
        <v>16.861999999999998</v>
      </c>
      <c r="Q487">
        <v>23.588000000000001</v>
      </c>
      <c r="R487">
        <v>3.363</v>
      </c>
      <c r="S487">
        <v>2</v>
      </c>
      <c r="T487" t="s">
        <v>1214</v>
      </c>
    </row>
    <row r="488" spans="1:20">
      <c r="A488" t="s">
        <v>232</v>
      </c>
      <c r="B488">
        <v>2019</v>
      </c>
      <c r="C488" s="10">
        <v>43772</v>
      </c>
      <c r="D488" t="s">
        <v>65</v>
      </c>
      <c r="E488">
        <v>1</v>
      </c>
      <c r="F488" t="s">
        <v>538</v>
      </c>
      <c r="G488">
        <v>1</v>
      </c>
      <c r="H488" t="s">
        <v>91</v>
      </c>
      <c r="I488" t="s">
        <v>22</v>
      </c>
      <c r="J488" s="11">
        <f>(C488-VLOOKUP(H488,Riders!$A$2:$E$7778,4,FALSE))/365</f>
        <v>22.654794520547945</v>
      </c>
      <c r="K488">
        <v>1</v>
      </c>
      <c r="L488">
        <v>1</v>
      </c>
      <c r="M488">
        <v>10.074999999999999</v>
      </c>
      <c r="O488">
        <v>37.850999999999999</v>
      </c>
      <c r="P488">
        <v>37.917999999999999</v>
      </c>
      <c r="Q488">
        <v>41.15</v>
      </c>
      <c r="R488">
        <v>1.6160000000000001</v>
      </c>
      <c r="S488">
        <v>1</v>
      </c>
      <c r="T488" t="s">
        <v>1214</v>
      </c>
    </row>
    <row r="489" spans="1:20">
      <c r="A489" t="s">
        <v>232</v>
      </c>
      <c r="B489">
        <v>2019</v>
      </c>
      <c r="C489" s="10">
        <v>43772</v>
      </c>
      <c r="D489" t="s">
        <v>65</v>
      </c>
      <c r="E489">
        <v>1</v>
      </c>
      <c r="F489" t="s">
        <v>538</v>
      </c>
      <c r="G489">
        <v>1</v>
      </c>
      <c r="H489" t="s">
        <v>191</v>
      </c>
      <c r="I489" t="s">
        <v>112</v>
      </c>
      <c r="J489" s="11">
        <f>(C489-VLOOKUP(H489,Riders!$A$2:$E$7778,4,FALSE))/365</f>
        <v>31.635616438356163</v>
      </c>
      <c r="K489">
        <v>8</v>
      </c>
      <c r="L489">
        <v>2</v>
      </c>
      <c r="M489">
        <v>10.2229999999999</v>
      </c>
      <c r="O489">
        <v>21.045999999999999</v>
      </c>
      <c r="P489">
        <v>21.02</v>
      </c>
      <c r="Q489">
        <v>29.166</v>
      </c>
      <c r="R489">
        <v>4.0730000000000004</v>
      </c>
      <c r="S489">
        <v>2</v>
      </c>
      <c r="T489" t="s">
        <v>1214</v>
      </c>
    </row>
    <row r="490" spans="1:20">
      <c r="A490" t="s">
        <v>232</v>
      </c>
      <c r="B490">
        <v>2019</v>
      </c>
      <c r="C490" s="10">
        <v>43772</v>
      </c>
      <c r="D490" t="s">
        <v>65</v>
      </c>
      <c r="E490">
        <v>1</v>
      </c>
      <c r="F490" t="s">
        <v>538</v>
      </c>
      <c r="G490">
        <v>2</v>
      </c>
      <c r="H490" t="s">
        <v>21</v>
      </c>
      <c r="I490" t="s">
        <v>22</v>
      </c>
      <c r="J490" s="11">
        <f>(C490-VLOOKUP(H490,Riders!$A$2:$E$7778,4,FALSE))/365</f>
        <v>26.652054794520549</v>
      </c>
      <c r="K490">
        <v>2</v>
      </c>
      <c r="L490">
        <v>1</v>
      </c>
      <c r="M490">
        <v>9.7260000000000009</v>
      </c>
      <c r="O490">
        <v>35.176000000000002</v>
      </c>
      <c r="P490">
        <v>35.518999999999998</v>
      </c>
      <c r="Q490">
        <v>38.820999999999998</v>
      </c>
      <c r="R490">
        <v>1.651</v>
      </c>
      <c r="S490">
        <v>1</v>
      </c>
      <c r="T490" t="s">
        <v>1214</v>
      </c>
    </row>
    <row r="491" spans="1:20">
      <c r="A491" t="s">
        <v>232</v>
      </c>
      <c r="B491">
        <v>2019</v>
      </c>
      <c r="C491" s="10">
        <v>43772</v>
      </c>
      <c r="D491" t="s">
        <v>65</v>
      </c>
      <c r="E491">
        <v>1</v>
      </c>
      <c r="F491" t="s">
        <v>538</v>
      </c>
      <c r="G491">
        <v>2</v>
      </c>
      <c r="H491" t="s">
        <v>111</v>
      </c>
      <c r="I491" t="s">
        <v>112</v>
      </c>
      <c r="J491" s="11">
        <f>(C491-VLOOKUP(H491,Riders!$A$2:$E$7778,4,FALSE))/365</f>
        <v>22.545205479452054</v>
      </c>
      <c r="K491">
        <v>7</v>
      </c>
      <c r="L491">
        <v>2</v>
      </c>
      <c r="M491">
        <v>9.7780000000000005</v>
      </c>
      <c r="O491">
        <v>31.934999999999999</v>
      </c>
      <c r="P491">
        <v>31.622</v>
      </c>
      <c r="Q491">
        <v>35.700000000000003</v>
      </c>
      <c r="R491">
        <v>2.0390000000000001</v>
      </c>
      <c r="S491">
        <v>2</v>
      </c>
      <c r="T491" t="s">
        <v>1214</v>
      </c>
    </row>
    <row r="492" spans="1:20">
      <c r="A492" t="s">
        <v>232</v>
      </c>
      <c r="B492">
        <v>2019</v>
      </c>
      <c r="C492" s="10">
        <v>43772</v>
      </c>
      <c r="D492" t="s">
        <v>65</v>
      </c>
      <c r="E492">
        <v>1</v>
      </c>
      <c r="F492" t="s">
        <v>538</v>
      </c>
      <c r="G492">
        <v>3</v>
      </c>
      <c r="H492" t="s">
        <v>98</v>
      </c>
      <c r="I492" t="s">
        <v>26</v>
      </c>
      <c r="J492" s="11">
        <f>(C492-VLOOKUP(H492,Riders!$A$2:$E$7778,4,FALSE))/365</f>
        <v>22.55890410958904</v>
      </c>
      <c r="K492">
        <v>4</v>
      </c>
      <c r="L492">
        <v>1</v>
      </c>
      <c r="M492">
        <v>10.053000000000001</v>
      </c>
      <c r="O492">
        <v>25.425000000000001</v>
      </c>
      <c r="P492">
        <v>26.428999999999998</v>
      </c>
      <c r="Q492">
        <v>30.867000000000001</v>
      </c>
      <c r="R492">
        <v>2.2189999999999999</v>
      </c>
      <c r="S492">
        <v>2</v>
      </c>
      <c r="T492" t="s">
        <v>1214</v>
      </c>
    </row>
    <row r="493" spans="1:20">
      <c r="A493" t="s">
        <v>232</v>
      </c>
      <c r="B493">
        <v>2019</v>
      </c>
      <c r="C493" s="10">
        <v>43772</v>
      </c>
      <c r="D493" t="s">
        <v>65</v>
      </c>
      <c r="E493">
        <v>1</v>
      </c>
      <c r="F493" t="s">
        <v>538</v>
      </c>
      <c r="G493">
        <v>3</v>
      </c>
      <c r="H493" t="s">
        <v>196</v>
      </c>
      <c r="I493" t="s">
        <v>197</v>
      </c>
      <c r="J493" s="11">
        <f>(C493-VLOOKUP(H493,Riders!$A$2:$E$7778,4,FALSE))/365</f>
        <v>33.638356164383559</v>
      </c>
      <c r="K493">
        <v>6</v>
      </c>
      <c r="L493">
        <v>2</v>
      </c>
      <c r="M493">
        <v>10.065</v>
      </c>
      <c r="O493">
        <v>26.399000000000001</v>
      </c>
      <c r="P493">
        <v>25.547000000000001</v>
      </c>
      <c r="Q493">
        <v>30.773</v>
      </c>
      <c r="R493">
        <v>2.613</v>
      </c>
      <c r="S493">
        <v>1</v>
      </c>
      <c r="T493" t="s">
        <v>1214</v>
      </c>
    </row>
    <row r="494" spans="1:20">
      <c r="A494" t="s">
        <v>232</v>
      </c>
      <c r="B494">
        <v>2019</v>
      </c>
      <c r="C494" s="10">
        <v>43772</v>
      </c>
      <c r="D494" t="s">
        <v>65</v>
      </c>
      <c r="E494">
        <v>1</v>
      </c>
      <c r="F494" t="s">
        <v>538</v>
      </c>
      <c r="G494">
        <v>4</v>
      </c>
      <c r="H494" t="s">
        <v>199</v>
      </c>
      <c r="I494" t="s">
        <v>227</v>
      </c>
      <c r="J494" s="11">
        <f>(C494-VLOOKUP(H494,Riders!$A$2:$E$7778,4,FALSE))/365</f>
        <v>26.906849315068492</v>
      </c>
      <c r="K494">
        <v>3</v>
      </c>
      <c r="L494">
        <v>1</v>
      </c>
      <c r="M494">
        <v>10.191000000000001</v>
      </c>
      <c r="O494">
        <v>29.617999999999999</v>
      </c>
      <c r="P494">
        <v>31.074999999999999</v>
      </c>
      <c r="Q494">
        <v>36.457000000000001</v>
      </c>
      <c r="R494">
        <v>2.6909999999999998</v>
      </c>
      <c r="S494">
        <v>2</v>
      </c>
      <c r="T494" t="s">
        <v>1214</v>
      </c>
    </row>
    <row r="495" spans="1:20">
      <c r="A495" t="s">
        <v>232</v>
      </c>
      <c r="B495">
        <v>2019</v>
      </c>
      <c r="C495" s="10">
        <v>43772</v>
      </c>
      <c r="D495" t="s">
        <v>65</v>
      </c>
      <c r="E495">
        <v>1</v>
      </c>
      <c r="F495" t="s">
        <v>538</v>
      </c>
      <c r="G495">
        <v>4</v>
      </c>
      <c r="H495" t="s">
        <v>201</v>
      </c>
      <c r="I495" t="s">
        <v>45</v>
      </c>
      <c r="J495" s="11">
        <f>(C495-VLOOKUP(H495,Riders!$A$2:$E$7778,4,FALSE))/365</f>
        <v>24.306849315068494</v>
      </c>
      <c r="K495">
        <v>5</v>
      </c>
      <c r="L495">
        <v>2</v>
      </c>
      <c r="M495">
        <v>10.256</v>
      </c>
      <c r="O495">
        <v>32.406999999999996</v>
      </c>
      <c r="P495">
        <v>32.103999999999999</v>
      </c>
      <c r="Q495">
        <v>35.344000000000001</v>
      </c>
      <c r="R495">
        <v>1.62</v>
      </c>
      <c r="S495">
        <v>1</v>
      </c>
      <c r="T495" t="s">
        <v>1214</v>
      </c>
    </row>
    <row r="496" spans="1:20">
      <c r="A496" t="s">
        <v>232</v>
      </c>
      <c r="B496">
        <v>2019</v>
      </c>
      <c r="C496" s="10">
        <v>43772</v>
      </c>
      <c r="D496" t="s">
        <v>65</v>
      </c>
      <c r="E496">
        <v>2</v>
      </c>
      <c r="F496" t="s">
        <v>538</v>
      </c>
      <c r="G496">
        <v>1</v>
      </c>
      <c r="H496" t="s">
        <v>91</v>
      </c>
      <c r="I496" t="s">
        <v>22</v>
      </c>
      <c r="J496" s="11">
        <f>(C496-VLOOKUP(H496,Riders!$A$2:$E$7778,4,FALSE))/365</f>
        <v>22.654794520547945</v>
      </c>
      <c r="K496">
        <v>1</v>
      </c>
      <c r="L496">
        <v>1</v>
      </c>
      <c r="M496">
        <v>10.081</v>
      </c>
      <c r="O496">
        <v>37.917999999999999</v>
      </c>
      <c r="P496">
        <v>37.976999999999997</v>
      </c>
      <c r="Q496">
        <v>41.197000000000003</v>
      </c>
      <c r="R496">
        <v>1.61</v>
      </c>
      <c r="S496">
        <v>1</v>
      </c>
      <c r="T496" t="s">
        <v>1214</v>
      </c>
    </row>
    <row r="497" spans="1:20">
      <c r="A497" t="s">
        <v>232</v>
      </c>
      <c r="B497">
        <v>2019</v>
      </c>
      <c r="C497" s="10">
        <v>43772</v>
      </c>
      <c r="D497" t="s">
        <v>65</v>
      </c>
      <c r="E497">
        <v>2</v>
      </c>
      <c r="F497" t="s">
        <v>538</v>
      </c>
      <c r="G497">
        <v>1</v>
      </c>
      <c r="H497" t="s">
        <v>191</v>
      </c>
      <c r="I497" t="s">
        <v>112</v>
      </c>
      <c r="J497" s="11">
        <f>(C497-VLOOKUP(H497,Riders!$A$2:$E$7778,4,FALSE))/365</f>
        <v>31.635616438356163</v>
      </c>
      <c r="K497">
        <v>8</v>
      </c>
      <c r="L497">
        <v>2</v>
      </c>
      <c r="M497">
        <v>10.731999999999999</v>
      </c>
      <c r="O497">
        <v>21.02</v>
      </c>
      <c r="P497">
        <v>21</v>
      </c>
      <c r="Q497">
        <v>28.867999999999999</v>
      </c>
      <c r="R497">
        <v>3.9340000000000002</v>
      </c>
      <c r="S497">
        <v>2</v>
      </c>
      <c r="T497" t="s">
        <v>1214</v>
      </c>
    </row>
    <row r="498" spans="1:20">
      <c r="A498" t="s">
        <v>232</v>
      </c>
      <c r="B498">
        <v>2019</v>
      </c>
      <c r="C498" s="10">
        <v>43772</v>
      </c>
      <c r="D498" t="s">
        <v>65</v>
      </c>
      <c r="E498">
        <v>2</v>
      </c>
      <c r="F498" t="s">
        <v>538</v>
      </c>
      <c r="G498">
        <v>2</v>
      </c>
      <c r="H498" t="s">
        <v>21</v>
      </c>
      <c r="I498" t="s">
        <v>22</v>
      </c>
      <c r="J498" s="11">
        <f>(C498-VLOOKUP(H498,Riders!$A$2:$E$7778,4,FALSE))/365</f>
        <v>26.652054794520549</v>
      </c>
      <c r="K498">
        <v>2</v>
      </c>
      <c r="L498">
        <v>1</v>
      </c>
      <c r="M498">
        <v>9.8030000000000008</v>
      </c>
      <c r="O498">
        <v>35.518999999999998</v>
      </c>
      <c r="P498">
        <v>35.82</v>
      </c>
      <c r="Q498">
        <v>39.066000000000003</v>
      </c>
      <c r="R498">
        <v>1.623</v>
      </c>
      <c r="S498">
        <v>1</v>
      </c>
      <c r="T498" t="s">
        <v>1214</v>
      </c>
    </row>
    <row r="499" spans="1:20">
      <c r="A499" t="s">
        <v>232</v>
      </c>
      <c r="B499">
        <v>2019</v>
      </c>
      <c r="C499" s="10">
        <v>43772</v>
      </c>
      <c r="D499" t="s">
        <v>65</v>
      </c>
      <c r="E499">
        <v>2</v>
      </c>
      <c r="F499" t="s">
        <v>538</v>
      </c>
      <c r="G499">
        <v>2</v>
      </c>
      <c r="H499" t="s">
        <v>111</v>
      </c>
      <c r="I499" t="s">
        <v>112</v>
      </c>
      <c r="J499" s="11">
        <f>(C499-VLOOKUP(H499,Riders!$A$2:$E$7778,4,FALSE))/365</f>
        <v>22.545205479452054</v>
      </c>
      <c r="K499">
        <v>7</v>
      </c>
      <c r="L499">
        <v>2</v>
      </c>
      <c r="M499">
        <v>10.041</v>
      </c>
      <c r="O499">
        <v>31.622</v>
      </c>
      <c r="P499">
        <v>31.358000000000001</v>
      </c>
      <c r="Q499">
        <v>35.326000000000001</v>
      </c>
      <c r="R499">
        <v>1.984</v>
      </c>
      <c r="S499">
        <v>2</v>
      </c>
      <c r="T499" t="s">
        <v>1214</v>
      </c>
    </row>
    <row r="500" spans="1:20">
      <c r="A500" t="s">
        <v>232</v>
      </c>
      <c r="B500">
        <v>2019</v>
      </c>
      <c r="C500" s="10">
        <v>43772</v>
      </c>
      <c r="D500" t="s">
        <v>65</v>
      </c>
      <c r="E500">
        <v>2</v>
      </c>
      <c r="F500" t="s">
        <v>538</v>
      </c>
      <c r="G500">
        <v>3</v>
      </c>
      <c r="H500" t="s">
        <v>98</v>
      </c>
      <c r="I500" t="s">
        <v>26</v>
      </c>
      <c r="J500" s="11">
        <f>(C500-VLOOKUP(H500,Riders!$A$2:$E$7778,4,FALSE))/365</f>
        <v>22.55890410958904</v>
      </c>
      <c r="K500">
        <v>4</v>
      </c>
      <c r="L500">
        <v>1</v>
      </c>
      <c r="M500">
        <v>9.9819999999999993</v>
      </c>
      <c r="O500">
        <v>26.428999999999998</v>
      </c>
      <c r="P500">
        <v>27.204000000000001</v>
      </c>
      <c r="Q500">
        <v>31.488</v>
      </c>
      <c r="R500">
        <v>2.1419999999999999</v>
      </c>
      <c r="S500">
        <v>1</v>
      </c>
      <c r="T500" t="s">
        <v>1214</v>
      </c>
    </row>
    <row r="501" spans="1:20">
      <c r="A501" t="s">
        <v>232</v>
      </c>
      <c r="B501">
        <v>2019</v>
      </c>
      <c r="C501" s="10">
        <v>43772</v>
      </c>
      <c r="D501" t="s">
        <v>65</v>
      </c>
      <c r="E501">
        <v>2</v>
      </c>
      <c r="F501" t="s">
        <v>538</v>
      </c>
      <c r="G501">
        <v>3</v>
      </c>
      <c r="H501" t="s">
        <v>196</v>
      </c>
      <c r="I501" t="s">
        <v>197</v>
      </c>
      <c r="J501" s="11">
        <f>(C501-VLOOKUP(H501,Riders!$A$2:$E$7778,4,FALSE))/365</f>
        <v>33.638356164383559</v>
      </c>
      <c r="K501">
        <v>6</v>
      </c>
      <c r="L501">
        <v>2</v>
      </c>
      <c r="M501">
        <v>9.9909999999999997</v>
      </c>
      <c r="O501">
        <v>25.547000000000001</v>
      </c>
      <c r="P501">
        <v>24.942</v>
      </c>
      <c r="Q501">
        <v>29.911999999999999</v>
      </c>
      <c r="R501">
        <v>2.4849999999999999</v>
      </c>
      <c r="S501">
        <v>2</v>
      </c>
      <c r="T501" t="s">
        <v>1214</v>
      </c>
    </row>
    <row r="502" spans="1:20">
      <c r="A502" t="s">
        <v>232</v>
      </c>
      <c r="B502">
        <v>2019</v>
      </c>
      <c r="C502" s="10">
        <v>43772</v>
      </c>
      <c r="D502" t="s">
        <v>65</v>
      </c>
      <c r="E502">
        <v>2</v>
      </c>
      <c r="F502" t="s">
        <v>538</v>
      </c>
      <c r="G502">
        <v>4</v>
      </c>
      <c r="H502" t="s">
        <v>199</v>
      </c>
      <c r="I502" t="s">
        <v>227</v>
      </c>
      <c r="J502" s="11">
        <f>(C502-VLOOKUP(H502,Riders!$A$2:$E$7778,4,FALSE))/365</f>
        <v>26.906849315068492</v>
      </c>
      <c r="K502">
        <v>3</v>
      </c>
      <c r="L502">
        <v>1</v>
      </c>
      <c r="M502">
        <v>9.9969999999999999</v>
      </c>
      <c r="O502">
        <v>31.074999999999999</v>
      </c>
      <c r="P502">
        <v>32.180999999999997</v>
      </c>
      <c r="Q502">
        <v>37.284999999999997</v>
      </c>
      <c r="R502">
        <v>2.552</v>
      </c>
      <c r="S502">
        <v>2</v>
      </c>
      <c r="T502" t="s">
        <v>1214</v>
      </c>
    </row>
    <row r="503" spans="1:20">
      <c r="A503" t="s">
        <v>232</v>
      </c>
      <c r="B503">
        <v>2019</v>
      </c>
      <c r="C503" s="10">
        <v>43772</v>
      </c>
      <c r="D503" t="s">
        <v>65</v>
      </c>
      <c r="E503">
        <v>2</v>
      </c>
      <c r="F503" t="s">
        <v>538</v>
      </c>
      <c r="G503">
        <v>4</v>
      </c>
      <c r="H503" t="s">
        <v>201</v>
      </c>
      <c r="I503" t="s">
        <v>45</v>
      </c>
      <c r="J503" s="11">
        <f>(C503-VLOOKUP(H503,Riders!$A$2:$E$7778,4,FALSE))/365</f>
        <v>24.306849315068494</v>
      </c>
      <c r="K503">
        <v>5</v>
      </c>
      <c r="L503">
        <v>2</v>
      </c>
      <c r="M503">
        <v>10.089</v>
      </c>
      <c r="O503">
        <v>32.103999999999999</v>
      </c>
      <c r="P503">
        <v>31.858999999999899</v>
      </c>
      <c r="Q503">
        <v>35.042999999999999</v>
      </c>
      <c r="R503">
        <v>1.5920000000000001</v>
      </c>
      <c r="S503">
        <v>1</v>
      </c>
      <c r="T503" t="s">
        <v>1214</v>
      </c>
    </row>
    <row r="504" spans="1:20">
      <c r="A504" t="s">
        <v>232</v>
      </c>
      <c r="B504">
        <v>2019</v>
      </c>
      <c r="C504" s="10">
        <v>43772</v>
      </c>
      <c r="D504" t="s">
        <v>65</v>
      </c>
      <c r="E504">
        <v>1</v>
      </c>
      <c r="F504" t="s">
        <v>539</v>
      </c>
      <c r="G504">
        <v>1</v>
      </c>
      <c r="H504" t="s">
        <v>91</v>
      </c>
      <c r="I504" t="s">
        <v>22</v>
      </c>
      <c r="J504" s="11">
        <f>(C504-VLOOKUP(H504,Riders!$A$2:$E$7778,4,FALSE))/365</f>
        <v>22.654794520547945</v>
      </c>
      <c r="K504">
        <v>1</v>
      </c>
      <c r="L504">
        <v>1</v>
      </c>
      <c r="M504">
        <v>10.069000000000001</v>
      </c>
      <c r="O504">
        <v>37.976999999999997</v>
      </c>
      <c r="P504">
        <v>38.226999999999997</v>
      </c>
      <c r="Q504">
        <v>41.401000000000003</v>
      </c>
      <c r="R504">
        <v>1.587</v>
      </c>
      <c r="S504">
        <v>1</v>
      </c>
      <c r="T504" t="s">
        <v>1214</v>
      </c>
    </row>
    <row r="505" spans="1:20">
      <c r="A505" t="s">
        <v>232</v>
      </c>
      <c r="B505">
        <v>2019</v>
      </c>
      <c r="C505" s="10">
        <v>43772</v>
      </c>
      <c r="D505" t="s">
        <v>65</v>
      </c>
      <c r="E505">
        <v>1</v>
      </c>
      <c r="F505" t="s">
        <v>539</v>
      </c>
      <c r="G505">
        <v>1</v>
      </c>
      <c r="H505" t="s">
        <v>199</v>
      </c>
      <c r="I505" t="s">
        <v>227</v>
      </c>
      <c r="J505" s="11">
        <f>(C505-VLOOKUP(H505,Riders!$A$2:$E$7778,4,FALSE))/365</f>
        <v>26.906849315068492</v>
      </c>
      <c r="K505">
        <v>3</v>
      </c>
      <c r="L505">
        <v>2</v>
      </c>
      <c r="M505">
        <v>10.162000000000001</v>
      </c>
      <c r="O505">
        <v>32.180999999999997</v>
      </c>
      <c r="P505">
        <v>31.867000000000001</v>
      </c>
      <c r="Q505">
        <v>36.773000000000003</v>
      </c>
      <c r="R505">
        <v>2.4529999999999998</v>
      </c>
      <c r="S505">
        <v>2</v>
      </c>
      <c r="T505" t="s">
        <v>1214</v>
      </c>
    </row>
    <row r="506" spans="1:20">
      <c r="A506" t="s">
        <v>232</v>
      </c>
      <c r="B506">
        <v>2019</v>
      </c>
      <c r="C506" s="10">
        <v>43772</v>
      </c>
      <c r="D506" t="s">
        <v>65</v>
      </c>
      <c r="E506">
        <v>1</v>
      </c>
      <c r="F506" t="s">
        <v>539</v>
      </c>
      <c r="G506">
        <v>2</v>
      </c>
      <c r="H506" t="s">
        <v>21</v>
      </c>
      <c r="I506" t="s">
        <v>22</v>
      </c>
      <c r="J506" s="11">
        <f>(C506-VLOOKUP(H506,Riders!$A$2:$E$7778,4,FALSE))/365</f>
        <v>26.652054794520549</v>
      </c>
      <c r="K506">
        <v>2</v>
      </c>
      <c r="L506">
        <v>1</v>
      </c>
      <c r="M506">
        <v>9.7899999999999991</v>
      </c>
      <c r="O506">
        <v>35.82</v>
      </c>
      <c r="P506">
        <v>35.960999999999999</v>
      </c>
      <c r="Q506">
        <v>39.174999999999997</v>
      </c>
      <c r="R506">
        <v>1.607</v>
      </c>
      <c r="S506">
        <v>1</v>
      </c>
      <c r="T506" t="s">
        <v>1214</v>
      </c>
    </row>
    <row r="507" spans="1:20">
      <c r="A507" t="s">
        <v>232</v>
      </c>
      <c r="B507">
        <v>2019</v>
      </c>
      <c r="C507" s="10">
        <v>43772</v>
      </c>
      <c r="D507" t="s">
        <v>65</v>
      </c>
      <c r="E507">
        <v>1</v>
      </c>
      <c r="F507" t="s">
        <v>539</v>
      </c>
      <c r="G507">
        <v>2</v>
      </c>
      <c r="H507" t="s">
        <v>98</v>
      </c>
      <c r="I507" t="s">
        <v>26</v>
      </c>
      <c r="J507" s="11">
        <f>(C507-VLOOKUP(H507,Riders!$A$2:$E$7778,4,FALSE))/365</f>
        <v>22.55890410958904</v>
      </c>
      <c r="K507">
        <v>4</v>
      </c>
      <c r="L507">
        <v>2</v>
      </c>
      <c r="M507">
        <v>9.8869999999999898</v>
      </c>
      <c r="O507">
        <v>27.204000000000001</v>
      </c>
      <c r="P507">
        <v>27.093999999999902</v>
      </c>
      <c r="Q507">
        <v>31.297999999999998</v>
      </c>
      <c r="R507">
        <v>2.1019999999999999</v>
      </c>
      <c r="S507">
        <v>2</v>
      </c>
      <c r="T507" t="s">
        <v>1214</v>
      </c>
    </row>
    <row r="508" spans="1:20">
      <c r="A508" t="s">
        <v>232</v>
      </c>
      <c r="B508">
        <v>2019</v>
      </c>
      <c r="C508" s="10">
        <v>43772</v>
      </c>
      <c r="D508" t="s">
        <v>65</v>
      </c>
      <c r="E508">
        <v>2</v>
      </c>
      <c r="F508" t="s">
        <v>539</v>
      </c>
      <c r="G508">
        <v>1</v>
      </c>
      <c r="H508" t="s">
        <v>91</v>
      </c>
      <c r="I508" t="s">
        <v>22</v>
      </c>
      <c r="J508" s="11">
        <f>(C508-VLOOKUP(H508,Riders!$A$2:$E$7778,4,FALSE))/365</f>
        <v>22.654794520547945</v>
      </c>
      <c r="K508">
        <v>1</v>
      </c>
      <c r="L508">
        <v>1</v>
      </c>
      <c r="M508">
        <v>10.050000000000001</v>
      </c>
      <c r="O508">
        <v>38.226999999999997</v>
      </c>
      <c r="P508">
        <v>38.447000000000003</v>
      </c>
      <c r="Q508">
        <v>41.579000000000001</v>
      </c>
      <c r="R508">
        <v>1.5660000000000001</v>
      </c>
      <c r="S508">
        <v>1</v>
      </c>
      <c r="T508" t="s">
        <v>1214</v>
      </c>
    </row>
    <row r="509" spans="1:20">
      <c r="A509" t="s">
        <v>232</v>
      </c>
      <c r="B509">
        <v>2019</v>
      </c>
      <c r="C509" s="10">
        <v>43772</v>
      </c>
      <c r="D509" t="s">
        <v>65</v>
      </c>
      <c r="E509">
        <v>2</v>
      </c>
      <c r="F509" t="s">
        <v>539</v>
      </c>
      <c r="G509">
        <v>1</v>
      </c>
      <c r="H509" t="s">
        <v>199</v>
      </c>
      <c r="I509" t="s">
        <v>227</v>
      </c>
      <c r="J509" s="11">
        <f>(C509-VLOOKUP(H509,Riders!$A$2:$E$7778,4,FALSE))/365</f>
        <v>26.906849315068492</v>
      </c>
      <c r="K509">
        <v>3</v>
      </c>
      <c r="L509">
        <v>2</v>
      </c>
      <c r="M509">
        <v>10.129</v>
      </c>
      <c r="O509">
        <v>31.867000000000001</v>
      </c>
      <c r="P509">
        <v>31.61</v>
      </c>
      <c r="Q509">
        <v>36.347999999999999</v>
      </c>
      <c r="R509">
        <v>2.3690000000000002</v>
      </c>
      <c r="S509">
        <v>2</v>
      </c>
      <c r="T509" t="s">
        <v>1214</v>
      </c>
    </row>
    <row r="510" spans="1:20">
      <c r="A510" t="s">
        <v>232</v>
      </c>
      <c r="B510">
        <v>2019</v>
      </c>
      <c r="C510" s="10">
        <v>43772</v>
      </c>
      <c r="D510" t="s">
        <v>65</v>
      </c>
      <c r="E510">
        <v>2</v>
      </c>
      <c r="F510" t="s">
        <v>539</v>
      </c>
      <c r="G510">
        <v>2</v>
      </c>
      <c r="H510" t="s">
        <v>21</v>
      </c>
      <c r="I510" t="s">
        <v>22</v>
      </c>
      <c r="J510" s="11">
        <f>(C510-VLOOKUP(H510,Riders!$A$2:$E$7778,4,FALSE))/365</f>
        <v>26.652054794520549</v>
      </c>
      <c r="K510">
        <v>2</v>
      </c>
      <c r="L510">
        <v>1</v>
      </c>
      <c r="M510">
        <v>9.9570000000000007</v>
      </c>
      <c r="O510">
        <v>35.960999999999999</v>
      </c>
      <c r="P510">
        <v>36.319000000000003</v>
      </c>
      <c r="Q510">
        <v>39.459000000000003</v>
      </c>
      <c r="R510">
        <v>1.57</v>
      </c>
      <c r="S510">
        <v>1</v>
      </c>
      <c r="T510" t="s">
        <v>1214</v>
      </c>
    </row>
    <row r="511" spans="1:20">
      <c r="A511" t="s">
        <v>232</v>
      </c>
      <c r="B511">
        <v>2019</v>
      </c>
      <c r="C511" s="10">
        <v>43772</v>
      </c>
      <c r="D511" t="s">
        <v>65</v>
      </c>
      <c r="E511">
        <v>2</v>
      </c>
      <c r="F511" t="s">
        <v>539</v>
      </c>
      <c r="G511">
        <v>2</v>
      </c>
      <c r="H511" t="s">
        <v>98</v>
      </c>
      <c r="I511" t="s">
        <v>26</v>
      </c>
      <c r="J511" s="11">
        <f>(C511-VLOOKUP(H511,Riders!$A$2:$E$7778,4,FALSE))/365</f>
        <v>22.55890410958904</v>
      </c>
      <c r="K511">
        <v>4</v>
      </c>
      <c r="L511">
        <v>2</v>
      </c>
      <c r="M511">
        <v>16.312000000000001</v>
      </c>
      <c r="O511">
        <v>27.093999999999902</v>
      </c>
      <c r="P511">
        <v>28.218</v>
      </c>
      <c r="Q511">
        <v>32.154000000000003</v>
      </c>
      <c r="R511">
        <v>1.968</v>
      </c>
      <c r="S511">
        <v>2</v>
      </c>
      <c r="T511" t="s">
        <v>1214</v>
      </c>
    </row>
    <row r="512" spans="1:20">
      <c r="A512" t="s">
        <v>232</v>
      </c>
      <c r="B512">
        <v>2019</v>
      </c>
      <c r="C512" s="10">
        <v>43772</v>
      </c>
      <c r="D512" t="s">
        <v>65</v>
      </c>
      <c r="E512">
        <v>1</v>
      </c>
      <c r="F512" t="s">
        <v>63</v>
      </c>
      <c r="G512" t="s">
        <v>540</v>
      </c>
      <c r="H512" t="s">
        <v>91</v>
      </c>
      <c r="I512" t="s">
        <v>22</v>
      </c>
      <c r="J512" s="11">
        <f>(C512-VLOOKUP(H512,Riders!$A$2:$E$7778,4,FALSE))/365</f>
        <v>22.654794520547945</v>
      </c>
      <c r="K512">
        <v>1</v>
      </c>
      <c r="L512">
        <v>2</v>
      </c>
      <c r="M512">
        <v>9.8819999999999997</v>
      </c>
      <c r="O512">
        <v>38.447000000000003</v>
      </c>
      <c r="P512">
        <v>37.811</v>
      </c>
      <c r="Q512">
        <v>40.832999999999998</v>
      </c>
      <c r="R512">
        <v>1.5109999999999999</v>
      </c>
      <c r="S512">
        <v>1</v>
      </c>
      <c r="T512" t="s">
        <v>1214</v>
      </c>
    </row>
    <row r="513" spans="1:20">
      <c r="A513" t="s">
        <v>232</v>
      </c>
      <c r="B513">
        <v>2019</v>
      </c>
      <c r="C513" s="10">
        <v>43772</v>
      </c>
      <c r="D513" t="s">
        <v>65</v>
      </c>
      <c r="E513">
        <v>1</v>
      </c>
      <c r="F513" t="s">
        <v>63</v>
      </c>
      <c r="G513" t="s">
        <v>540</v>
      </c>
      <c r="H513" t="s">
        <v>21</v>
      </c>
      <c r="I513" t="s">
        <v>22</v>
      </c>
      <c r="J513" s="11">
        <f>(C513-VLOOKUP(H513,Riders!$A$2:$E$7778,4,FALSE))/365</f>
        <v>26.652054794520549</v>
      </c>
      <c r="K513">
        <v>2</v>
      </c>
      <c r="L513">
        <v>1</v>
      </c>
      <c r="M513">
        <v>9.8740000000000006</v>
      </c>
      <c r="O513">
        <v>36.319000000000003</v>
      </c>
      <c r="P513">
        <v>36.317999999999998</v>
      </c>
      <c r="Q513">
        <v>39.356000000000002</v>
      </c>
      <c r="R513">
        <v>1.5189999999999999</v>
      </c>
      <c r="S513">
        <v>1</v>
      </c>
      <c r="T513" t="s">
        <v>1214</v>
      </c>
    </row>
    <row r="514" spans="1:20">
      <c r="A514" t="s">
        <v>232</v>
      </c>
      <c r="B514">
        <v>2019</v>
      </c>
      <c r="C514" s="10">
        <v>43772</v>
      </c>
      <c r="D514" t="s">
        <v>65</v>
      </c>
      <c r="E514">
        <v>1</v>
      </c>
      <c r="F514" t="s">
        <v>63</v>
      </c>
      <c r="G514" t="s">
        <v>541</v>
      </c>
      <c r="H514" t="s">
        <v>199</v>
      </c>
      <c r="I514" t="s">
        <v>227</v>
      </c>
      <c r="J514" s="11">
        <f>(C514-VLOOKUP(H514,Riders!$A$2:$E$7778,4,FALSE))/365</f>
        <v>26.906849315068492</v>
      </c>
      <c r="K514">
        <v>3</v>
      </c>
      <c r="L514">
        <v>1</v>
      </c>
      <c r="M514">
        <v>10.239000000000001</v>
      </c>
      <c r="O514">
        <v>31.61</v>
      </c>
      <c r="P514">
        <v>32.523000000000003</v>
      </c>
      <c r="Q514">
        <v>36.905000000000001</v>
      </c>
      <c r="R514">
        <v>2.1909999999999998</v>
      </c>
      <c r="S514">
        <v>1</v>
      </c>
      <c r="T514" t="s">
        <v>1214</v>
      </c>
    </row>
    <row r="515" spans="1:20">
      <c r="A515" t="s">
        <v>232</v>
      </c>
      <c r="B515">
        <v>2019</v>
      </c>
      <c r="C515" s="10">
        <v>43772</v>
      </c>
      <c r="D515" t="s">
        <v>65</v>
      </c>
      <c r="E515">
        <v>1</v>
      </c>
      <c r="F515" t="s">
        <v>63</v>
      </c>
      <c r="G515" t="s">
        <v>541</v>
      </c>
      <c r="H515" t="s">
        <v>98</v>
      </c>
      <c r="I515" t="s">
        <v>26</v>
      </c>
      <c r="J515" s="11">
        <f>(C515-VLOOKUP(H515,Riders!$A$2:$E$7778,4,FALSE))/365</f>
        <v>22.55890410958904</v>
      </c>
      <c r="K515">
        <v>4</v>
      </c>
      <c r="L515">
        <v>2</v>
      </c>
      <c r="M515">
        <v>10.263</v>
      </c>
      <c r="O515">
        <v>28.218</v>
      </c>
      <c r="P515">
        <v>28.087999999999901</v>
      </c>
      <c r="Q515">
        <v>31.931999999999999</v>
      </c>
      <c r="R515">
        <v>1.9219999999999999</v>
      </c>
      <c r="S515">
        <v>2</v>
      </c>
      <c r="T515" t="s">
        <v>1214</v>
      </c>
    </row>
    <row r="516" spans="1:20">
      <c r="A516" t="s">
        <v>232</v>
      </c>
      <c r="B516">
        <v>2019</v>
      </c>
      <c r="C516" s="10">
        <v>43772</v>
      </c>
      <c r="D516" t="s">
        <v>65</v>
      </c>
      <c r="E516">
        <v>2</v>
      </c>
      <c r="F516" t="s">
        <v>63</v>
      </c>
      <c r="G516" t="s">
        <v>540</v>
      </c>
      <c r="H516" t="s">
        <v>91</v>
      </c>
      <c r="I516" t="s">
        <v>22</v>
      </c>
      <c r="J516" s="11">
        <f>(C516-VLOOKUP(H516,Riders!$A$2:$E$7778,4,FALSE))/365</f>
        <v>22.654794520547945</v>
      </c>
      <c r="K516">
        <v>1</v>
      </c>
      <c r="L516">
        <v>1</v>
      </c>
      <c r="M516">
        <v>9.9700000000000006</v>
      </c>
      <c r="O516">
        <v>37.811</v>
      </c>
      <c r="P516">
        <v>38.117999999999903</v>
      </c>
      <c r="Q516">
        <v>41.08</v>
      </c>
      <c r="R516">
        <v>1.4810000000000001</v>
      </c>
      <c r="S516">
        <v>1</v>
      </c>
      <c r="T516" t="s">
        <v>1214</v>
      </c>
    </row>
    <row r="517" spans="1:20">
      <c r="A517" t="s">
        <v>232</v>
      </c>
      <c r="B517">
        <v>2019</v>
      </c>
      <c r="C517" s="10">
        <v>43772</v>
      </c>
      <c r="D517" t="s">
        <v>65</v>
      </c>
      <c r="E517">
        <v>2</v>
      </c>
      <c r="F517" t="s">
        <v>63</v>
      </c>
      <c r="G517" t="s">
        <v>540</v>
      </c>
      <c r="H517" t="s">
        <v>21</v>
      </c>
      <c r="I517" t="s">
        <v>22</v>
      </c>
      <c r="J517" s="11">
        <f>(C517-VLOOKUP(H517,Riders!$A$2:$E$7778,4,FALSE))/365</f>
        <v>26.652054794520549</v>
      </c>
      <c r="K517">
        <v>2</v>
      </c>
      <c r="L517">
        <v>2</v>
      </c>
      <c r="M517">
        <v>10.112</v>
      </c>
      <c r="O517">
        <v>36.317999999999998</v>
      </c>
      <c r="P517">
        <v>36.15</v>
      </c>
      <c r="Q517">
        <v>39.088000000000001</v>
      </c>
      <c r="R517">
        <v>1.4690000000000001</v>
      </c>
      <c r="S517">
        <v>2</v>
      </c>
      <c r="T517" t="s">
        <v>1214</v>
      </c>
    </row>
    <row r="518" spans="1:20">
      <c r="A518" t="s">
        <v>232</v>
      </c>
      <c r="B518">
        <v>2019</v>
      </c>
      <c r="C518" s="10">
        <v>43772</v>
      </c>
      <c r="D518" t="s">
        <v>65</v>
      </c>
      <c r="E518">
        <v>2</v>
      </c>
      <c r="F518" t="s">
        <v>63</v>
      </c>
      <c r="G518" t="s">
        <v>541</v>
      </c>
      <c r="H518" t="s">
        <v>199</v>
      </c>
      <c r="I518" t="s">
        <v>227</v>
      </c>
      <c r="J518" s="11">
        <f>(C518-VLOOKUP(H518,Riders!$A$2:$E$7778,4,FALSE))/365</f>
        <v>26.906849315068492</v>
      </c>
      <c r="K518">
        <v>3</v>
      </c>
      <c r="L518">
        <v>2</v>
      </c>
      <c r="M518" t="s">
        <v>535</v>
      </c>
      <c r="O518">
        <v>32.523000000000003</v>
      </c>
      <c r="P518">
        <v>32.86</v>
      </c>
      <c r="Q518">
        <v>36.942</v>
      </c>
      <c r="R518">
        <v>2.0409999999999999</v>
      </c>
      <c r="S518">
        <v>1</v>
      </c>
      <c r="T518" t="s">
        <v>1214</v>
      </c>
    </row>
    <row r="519" spans="1:20">
      <c r="A519" t="s">
        <v>232</v>
      </c>
      <c r="B519">
        <v>2019</v>
      </c>
      <c r="C519" s="10">
        <v>43772</v>
      </c>
      <c r="D519" t="s">
        <v>65</v>
      </c>
      <c r="E519">
        <v>2</v>
      </c>
      <c r="F519" t="s">
        <v>63</v>
      </c>
      <c r="G519" t="s">
        <v>541</v>
      </c>
      <c r="H519" t="s">
        <v>98</v>
      </c>
      <c r="I519" t="s">
        <v>26</v>
      </c>
      <c r="J519" s="11">
        <f>(C519-VLOOKUP(H519,Riders!$A$2:$E$7778,4,FALSE))/365</f>
        <v>22.55890410958904</v>
      </c>
      <c r="K519">
        <v>4</v>
      </c>
      <c r="L519">
        <v>1</v>
      </c>
      <c r="O519">
        <v>28.087999999999901</v>
      </c>
      <c r="P519">
        <v>29.524999999999999</v>
      </c>
      <c r="Q519">
        <v>33.151000000000003</v>
      </c>
      <c r="R519">
        <v>1.8129999999999999</v>
      </c>
      <c r="S519">
        <v>1</v>
      </c>
      <c r="T519" t="s">
        <v>1214</v>
      </c>
    </row>
    <row r="520" spans="1:20">
      <c r="A520" t="s">
        <v>232</v>
      </c>
      <c r="B520">
        <v>2019</v>
      </c>
      <c r="C520" s="10">
        <v>43772</v>
      </c>
      <c r="D520" t="s">
        <v>65</v>
      </c>
      <c r="E520">
        <v>3</v>
      </c>
      <c r="F520" t="s">
        <v>63</v>
      </c>
      <c r="G520" t="s">
        <v>540</v>
      </c>
      <c r="H520" t="s">
        <v>91</v>
      </c>
      <c r="I520" t="s">
        <v>22</v>
      </c>
      <c r="J520" s="11">
        <f>(C520-VLOOKUP(H520,Riders!$A$2:$E$7778,4,FALSE))/365</f>
        <v>22.654794520547945</v>
      </c>
      <c r="K520">
        <v>1</v>
      </c>
      <c r="L520">
        <v>1</v>
      </c>
      <c r="M520">
        <v>9.8569999999999993</v>
      </c>
      <c r="O520">
        <v>38.117999999999903</v>
      </c>
      <c r="P520">
        <v>37.975999999999999</v>
      </c>
      <c r="Q520">
        <v>40.838000000000001</v>
      </c>
      <c r="R520">
        <v>1.431</v>
      </c>
      <c r="S520">
        <v>1</v>
      </c>
      <c r="T520" t="s">
        <v>1214</v>
      </c>
    </row>
    <row r="521" spans="1:20">
      <c r="A521" t="s">
        <v>232</v>
      </c>
      <c r="B521">
        <v>2019</v>
      </c>
      <c r="C521" s="10">
        <v>43772</v>
      </c>
      <c r="D521" t="s">
        <v>65</v>
      </c>
      <c r="E521">
        <v>3</v>
      </c>
      <c r="F521" t="s">
        <v>63</v>
      </c>
      <c r="G521" t="s">
        <v>540</v>
      </c>
      <c r="H521" t="s">
        <v>21</v>
      </c>
      <c r="I521" t="s">
        <v>22</v>
      </c>
      <c r="J521" s="11">
        <f>(C521-VLOOKUP(H521,Riders!$A$2:$E$7778,4,FALSE))/365</f>
        <v>26.652054794520549</v>
      </c>
      <c r="K521">
        <v>2</v>
      </c>
      <c r="L521">
        <v>2</v>
      </c>
      <c r="M521">
        <v>9.9420000000000002</v>
      </c>
      <c r="O521">
        <v>36.15</v>
      </c>
      <c r="P521">
        <v>35.750999999999998</v>
      </c>
      <c r="Q521">
        <v>38.613</v>
      </c>
      <c r="R521">
        <v>1.431</v>
      </c>
      <c r="S521">
        <v>2</v>
      </c>
      <c r="T521" t="s">
        <v>1214</v>
      </c>
    </row>
    <row r="522" spans="1:20">
      <c r="A522" t="s">
        <v>232</v>
      </c>
      <c r="B522">
        <v>2019</v>
      </c>
      <c r="C522" s="10">
        <v>43772</v>
      </c>
      <c r="D522" t="s">
        <v>65</v>
      </c>
      <c r="E522">
        <v>3</v>
      </c>
      <c r="F522" t="s">
        <v>63</v>
      </c>
      <c r="G522" t="s">
        <v>541</v>
      </c>
      <c r="H522" t="s">
        <v>199</v>
      </c>
      <c r="I522" t="s">
        <v>227</v>
      </c>
      <c r="J522" s="11">
        <f>(C522-VLOOKUP(H522,Riders!$A$2:$E$7778,4,FALSE))/365</f>
        <v>26.906849315068492</v>
      </c>
      <c r="K522">
        <v>3</v>
      </c>
      <c r="L522">
        <v>1</v>
      </c>
      <c r="M522">
        <v>10.210000000000001</v>
      </c>
      <c r="O522">
        <v>32.86</v>
      </c>
      <c r="P522">
        <v>33.301000000000002</v>
      </c>
      <c r="Q522">
        <v>37.279000000000003</v>
      </c>
      <c r="R522">
        <v>1.9890000000000001</v>
      </c>
      <c r="S522">
        <v>1</v>
      </c>
      <c r="T522" t="s">
        <v>1214</v>
      </c>
    </row>
    <row r="523" spans="1:20">
      <c r="A523" t="s">
        <v>232</v>
      </c>
      <c r="B523">
        <v>2019</v>
      </c>
      <c r="C523" s="10">
        <v>43772</v>
      </c>
      <c r="D523" t="s">
        <v>65</v>
      </c>
      <c r="E523">
        <v>3</v>
      </c>
      <c r="F523" t="s">
        <v>63</v>
      </c>
      <c r="G523" t="s">
        <v>541</v>
      </c>
      <c r="H523" t="s">
        <v>98</v>
      </c>
      <c r="I523" t="s">
        <v>26</v>
      </c>
      <c r="J523" s="11">
        <f>(C523-VLOOKUP(H523,Riders!$A$2:$E$7778,4,FALSE))/365</f>
        <v>22.55890410958904</v>
      </c>
      <c r="K523">
        <v>4</v>
      </c>
      <c r="L523">
        <v>2</v>
      </c>
      <c r="M523">
        <v>10.25</v>
      </c>
      <c r="O523">
        <v>29.524999999999999</v>
      </c>
      <c r="P523">
        <v>29.328999999999901</v>
      </c>
      <c r="Q523">
        <v>32.884999999999998</v>
      </c>
      <c r="R523">
        <v>1.778</v>
      </c>
      <c r="S523">
        <v>2</v>
      </c>
      <c r="T523" t="s">
        <v>1214</v>
      </c>
    </row>
    <row r="524" spans="1:20">
      <c r="A524" t="s">
        <v>64</v>
      </c>
      <c r="B524">
        <v>2019</v>
      </c>
      <c r="C524" s="10">
        <v>43778</v>
      </c>
      <c r="D524" t="s">
        <v>65</v>
      </c>
      <c r="E524">
        <v>1</v>
      </c>
      <c r="F524" t="s">
        <v>534</v>
      </c>
      <c r="G524">
        <v>1</v>
      </c>
      <c r="H524" t="s">
        <v>96</v>
      </c>
      <c r="I524" t="s">
        <v>28</v>
      </c>
      <c r="J524" s="11">
        <f>(C524-VLOOKUP(H524,Riders!$A$2:$E$7778,4,FALSE))/365</f>
        <v>27.789041095890411</v>
      </c>
      <c r="K524">
        <v>9</v>
      </c>
      <c r="L524">
        <v>1</v>
      </c>
      <c r="M524">
        <v>10.263</v>
      </c>
      <c r="O524">
        <v>20.936999999999902</v>
      </c>
      <c r="P524">
        <v>21.562999999999999</v>
      </c>
      <c r="Q524">
        <v>28.536999999999999</v>
      </c>
      <c r="R524">
        <v>3.4870000000000001</v>
      </c>
      <c r="S524">
        <v>1</v>
      </c>
      <c r="T524" t="s">
        <v>1214</v>
      </c>
    </row>
    <row r="525" spans="1:20">
      <c r="A525" t="s">
        <v>64</v>
      </c>
      <c r="B525">
        <v>2019</v>
      </c>
      <c r="C525" s="10">
        <v>43778</v>
      </c>
      <c r="D525" t="s">
        <v>65</v>
      </c>
      <c r="E525">
        <v>1</v>
      </c>
      <c r="F525" t="s">
        <v>534</v>
      </c>
      <c r="G525">
        <v>1</v>
      </c>
      <c r="H525" t="s">
        <v>207</v>
      </c>
      <c r="I525" t="s">
        <v>57</v>
      </c>
      <c r="J525" s="11">
        <f>(C525-VLOOKUP(H525,Riders!$A$2:$E$7778,4,FALSE))/365</f>
        <v>26.13150684931507</v>
      </c>
      <c r="K525">
        <v>28</v>
      </c>
      <c r="L525">
        <v>2</v>
      </c>
      <c r="M525">
        <v>10.326000000000001</v>
      </c>
      <c r="O525">
        <v>5.8650000000000002</v>
      </c>
      <c r="P525">
        <v>5.71999999999999</v>
      </c>
      <c r="Q525">
        <v>17.18</v>
      </c>
      <c r="R525">
        <v>5.73</v>
      </c>
      <c r="S525">
        <v>2</v>
      </c>
      <c r="T525" t="s">
        <v>1214</v>
      </c>
    </row>
    <row r="526" spans="1:20">
      <c r="A526" t="s">
        <v>64</v>
      </c>
      <c r="B526">
        <v>2019</v>
      </c>
      <c r="C526" s="10">
        <v>43778</v>
      </c>
      <c r="D526" t="s">
        <v>65</v>
      </c>
      <c r="E526">
        <v>1</v>
      </c>
      <c r="F526" t="s">
        <v>534</v>
      </c>
      <c r="G526">
        <v>2</v>
      </c>
      <c r="H526" t="s">
        <v>196</v>
      </c>
      <c r="I526" t="s">
        <v>197</v>
      </c>
      <c r="J526" s="11">
        <f>(C526-VLOOKUP(H526,Riders!$A$2:$E$7778,4,FALSE))/365</f>
        <v>33.654794520547945</v>
      </c>
      <c r="K526">
        <v>5</v>
      </c>
      <c r="L526">
        <v>1</v>
      </c>
      <c r="M526">
        <v>10.413</v>
      </c>
      <c r="O526">
        <v>24.942</v>
      </c>
      <c r="P526">
        <v>25.233999999999899</v>
      </c>
      <c r="Q526">
        <v>30.135999999999999</v>
      </c>
      <c r="R526">
        <v>2.4510000000000001</v>
      </c>
      <c r="S526">
        <v>1</v>
      </c>
      <c r="T526" t="s">
        <v>1214</v>
      </c>
    </row>
    <row r="527" spans="1:20">
      <c r="A527" t="s">
        <v>64</v>
      </c>
      <c r="B527">
        <v>2019</v>
      </c>
      <c r="C527" s="10">
        <v>43778</v>
      </c>
      <c r="D527" t="s">
        <v>65</v>
      </c>
      <c r="E527">
        <v>1</v>
      </c>
      <c r="F527" t="s">
        <v>534</v>
      </c>
      <c r="G527">
        <v>2</v>
      </c>
      <c r="H527" t="s">
        <v>104</v>
      </c>
      <c r="I527" t="s">
        <v>38</v>
      </c>
      <c r="J527" s="11">
        <f>(C527-VLOOKUP(H527,Riders!$A$2:$E$7778,4,FALSE))/365</f>
        <v>20.857534246575341</v>
      </c>
      <c r="K527">
        <v>27</v>
      </c>
      <c r="L527">
        <v>2</v>
      </c>
      <c r="M527">
        <v>10.444000000000001</v>
      </c>
      <c r="O527">
        <v>6.952</v>
      </c>
      <c r="P527">
        <v>6.8520000000000003</v>
      </c>
      <c r="Q527">
        <v>19.242000000000001</v>
      </c>
      <c r="R527">
        <v>6.1950000000000003</v>
      </c>
      <c r="S527">
        <v>2</v>
      </c>
      <c r="T527" t="s">
        <v>1214</v>
      </c>
    </row>
    <row r="528" spans="1:20">
      <c r="A528" t="s">
        <v>64</v>
      </c>
      <c r="B528">
        <v>2019</v>
      </c>
      <c r="C528" s="10">
        <v>43778</v>
      </c>
      <c r="D528" t="s">
        <v>65</v>
      </c>
      <c r="E528">
        <v>1</v>
      </c>
      <c r="F528" t="s">
        <v>534</v>
      </c>
      <c r="G528">
        <v>3</v>
      </c>
      <c r="H528" t="s">
        <v>142</v>
      </c>
      <c r="I528" t="s">
        <v>94</v>
      </c>
      <c r="J528" s="11">
        <f>(C528-VLOOKUP(H528,Riders!$A$2:$E$7778,4,FALSE))/365</f>
        <v>24.602739726027398</v>
      </c>
      <c r="K528">
        <v>6</v>
      </c>
      <c r="L528">
        <v>1</v>
      </c>
      <c r="M528">
        <v>11.305</v>
      </c>
      <c r="O528">
        <v>16.861999999999998</v>
      </c>
      <c r="P528">
        <v>18.125</v>
      </c>
      <c r="Q528">
        <v>24.509</v>
      </c>
      <c r="R528">
        <v>3.1920000000000002</v>
      </c>
      <c r="S528">
        <v>1</v>
      </c>
      <c r="T528" t="s">
        <v>1214</v>
      </c>
    </row>
    <row r="529" spans="1:20">
      <c r="A529" t="s">
        <v>64</v>
      </c>
      <c r="B529">
        <v>2019</v>
      </c>
      <c r="C529" s="10">
        <v>43778</v>
      </c>
      <c r="D529" t="s">
        <v>65</v>
      </c>
      <c r="E529">
        <v>1</v>
      </c>
      <c r="F529" t="s">
        <v>534</v>
      </c>
      <c r="G529">
        <v>3</v>
      </c>
      <c r="H529" t="s">
        <v>27</v>
      </c>
      <c r="I529" t="s">
        <v>229</v>
      </c>
      <c r="J529" s="11">
        <f>(C529-VLOOKUP(H529,Riders!$A$2:$E$7778,4,FALSE))/365</f>
        <v>23.893150684931506</v>
      </c>
      <c r="K529">
        <v>26</v>
      </c>
      <c r="L529">
        <v>2</v>
      </c>
      <c r="M529">
        <v>13.731</v>
      </c>
      <c r="O529">
        <v>11.981999999999999</v>
      </c>
      <c r="P529">
        <v>11.167999999999999</v>
      </c>
      <c r="Q529">
        <v>19.385999999999999</v>
      </c>
      <c r="R529">
        <v>4.109</v>
      </c>
      <c r="S529">
        <v>2</v>
      </c>
      <c r="T529" t="s">
        <v>1214</v>
      </c>
    </row>
    <row r="530" spans="1:20">
      <c r="A530" t="s">
        <v>64</v>
      </c>
      <c r="B530">
        <v>2019</v>
      </c>
      <c r="C530" s="10">
        <v>43778</v>
      </c>
      <c r="D530" t="s">
        <v>65</v>
      </c>
      <c r="E530">
        <v>1</v>
      </c>
      <c r="F530" t="s">
        <v>534</v>
      </c>
      <c r="G530">
        <v>4</v>
      </c>
      <c r="H530" t="s">
        <v>92</v>
      </c>
      <c r="I530" t="s">
        <v>909</v>
      </c>
      <c r="J530" s="11">
        <f>(C530-VLOOKUP(H530,Riders!$A$2:$E$7778,4,FALSE))/365</f>
        <v>23.969863013698632</v>
      </c>
      <c r="K530">
        <v>16</v>
      </c>
      <c r="L530">
        <v>1</v>
      </c>
      <c r="M530">
        <v>10.175000000000001</v>
      </c>
      <c r="O530">
        <v>9.6760000000000002</v>
      </c>
      <c r="P530">
        <v>15.649999999999901</v>
      </c>
      <c r="Q530">
        <v>24.611999999999998</v>
      </c>
      <c r="R530">
        <v>4.4809999999999999</v>
      </c>
      <c r="S530">
        <v>2</v>
      </c>
      <c r="T530" t="s">
        <v>1214</v>
      </c>
    </row>
    <row r="531" spans="1:20">
      <c r="A531" t="s">
        <v>64</v>
      </c>
      <c r="B531">
        <v>2019</v>
      </c>
      <c r="C531" s="10">
        <v>43778</v>
      </c>
      <c r="D531" t="s">
        <v>65</v>
      </c>
      <c r="E531">
        <v>1</v>
      </c>
      <c r="F531" t="s">
        <v>534</v>
      </c>
      <c r="G531">
        <v>4</v>
      </c>
      <c r="H531" t="s">
        <v>193</v>
      </c>
      <c r="I531" t="s">
        <v>229</v>
      </c>
      <c r="J531" s="11">
        <f>(C531-VLOOKUP(H531,Riders!$A$2:$E$7778,4,FALSE))/365</f>
        <v>32.394520547945206</v>
      </c>
      <c r="K531">
        <v>17</v>
      </c>
      <c r="L531">
        <v>2</v>
      </c>
      <c r="M531">
        <v>10.179</v>
      </c>
      <c r="O531">
        <v>19.097000000000001</v>
      </c>
      <c r="P531">
        <v>16.640999999999998</v>
      </c>
      <c r="Q531">
        <v>24.774999999999999</v>
      </c>
      <c r="R531">
        <v>4.0670000000000002</v>
      </c>
      <c r="S531">
        <v>1</v>
      </c>
      <c r="T531" t="s">
        <v>1214</v>
      </c>
    </row>
    <row r="532" spans="1:20">
      <c r="A532" t="s">
        <v>64</v>
      </c>
      <c r="B532">
        <v>2019</v>
      </c>
      <c r="C532" s="10">
        <v>43778</v>
      </c>
      <c r="D532" t="s">
        <v>65</v>
      </c>
      <c r="E532">
        <v>1</v>
      </c>
      <c r="F532" t="s">
        <v>534</v>
      </c>
      <c r="G532">
        <v>5</v>
      </c>
      <c r="H532" t="s">
        <v>191</v>
      </c>
      <c r="I532" t="s">
        <v>112</v>
      </c>
      <c r="J532" s="11">
        <f>(C532-VLOOKUP(H532,Riders!$A$2:$E$7778,4,FALSE))/365</f>
        <v>31.652054794520549</v>
      </c>
      <c r="K532">
        <v>7</v>
      </c>
      <c r="L532">
        <v>1</v>
      </c>
      <c r="M532">
        <v>10.039999999999999</v>
      </c>
      <c r="O532">
        <v>21</v>
      </c>
      <c r="P532">
        <v>22.718</v>
      </c>
      <c r="Q532">
        <v>30.148</v>
      </c>
      <c r="R532">
        <v>3.7149999999999999</v>
      </c>
      <c r="S532">
        <v>1</v>
      </c>
      <c r="T532" t="s">
        <v>1214</v>
      </c>
    </row>
    <row r="533" spans="1:20">
      <c r="A533" t="s">
        <v>64</v>
      </c>
      <c r="B533">
        <v>2019</v>
      </c>
      <c r="C533" s="10">
        <v>43778</v>
      </c>
      <c r="D533" t="s">
        <v>65</v>
      </c>
      <c r="E533">
        <v>1</v>
      </c>
      <c r="F533" t="s">
        <v>534</v>
      </c>
      <c r="G533">
        <v>5</v>
      </c>
      <c r="H533" t="s">
        <v>29</v>
      </c>
      <c r="I533" t="s">
        <v>30</v>
      </c>
      <c r="J533" s="11">
        <f>(C533-VLOOKUP(H533,Riders!$A$2:$E$7778,4,FALSE))/365</f>
        <v>23.709589041095889</v>
      </c>
      <c r="K533">
        <v>25</v>
      </c>
      <c r="L533">
        <v>2</v>
      </c>
      <c r="M533">
        <v>13.315</v>
      </c>
      <c r="O533">
        <v>15.311</v>
      </c>
      <c r="P533">
        <v>13.928999999999901</v>
      </c>
      <c r="Q533">
        <v>24.632999999999999</v>
      </c>
      <c r="R533">
        <v>5.3520000000000003</v>
      </c>
      <c r="S533">
        <v>2</v>
      </c>
      <c r="T533" t="s">
        <v>1214</v>
      </c>
    </row>
    <row r="534" spans="1:20">
      <c r="A534" t="s">
        <v>64</v>
      </c>
      <c r="B534">
        <v>2019</v>
      </c>
      <c r="C534" s="10">
        <v>43778</v>
      </c>
      <c r="D534" t="s">
        <v>65</v>
      </c>
      <c r="E534">
        <v>1</v>
      </c>
      <c r="F534" t="s">
        <v>534</v>
      </c>
      <c r="G534">
        <v>6</v>
      </c>
      <c r="H534" t="s">
        <v>199</v>
      </c>
      <c r="I534" t="s">
        <v>227</v>
      </c>
      <c r="J534" s="11">
        <f>(C534-VLOOKUP(H534,Riders!$A$2:$E$7778,4,FALSE))/365</f>
        <v>26.923287671232877</v>
      </c>
      <c r="K534">
        <v>10</v>
      </c>
      <c r="L534">
        <v>1</v>
      </c>
      <c r="M534">
        <v>10.396000000000001</v>
      </c>
      <c r="O534">
        <v>33.301000000000002</v>
      </c>
      <c r="P534">
        <v>33.417999999999999</v>
      </c>
      <c r="Q534">
        <v>37.374000000000002</v>
      </c>
      <c r="R534">
        <v>1.978</v>
      </c>
      <c r="S534">
        <v>1</v>
      </c>
      <c r="T534" t="s">
        <v>1214</v>
      </c>
    </row>
    <row r="535" spans="1:20">
      <c r="A535" t="s">
        <v>64</v>
      </c>
      <c r="B535">
        <v>2019</v>
      </c>
      <c r="C535" s="10">
        <v>43778</v>
      </c>
      <c r="D535" t="s">
        <v>65</v>
      </c>
      <c r="E535">
        <v>1</v>
      </c>
      <c r="F535" t="s">
        <v>534</v>
      </c>
      <c r="G535">
        <v>6</v>
      </c>
      <c r="H535" t="s">
        <v>231</v>
      </c>
      <c r="I535" t="s">
        <v>211</v>
      </c>
      <c r="J535" s="11">
        <f>(C535-VLOOKUP(H535,Riders!$A$2:$E$7778,4,FALSE))/365</f>
        <v>20.890410958904109</v>
      </c>
      <c r="K535">
        <v>24</v>
      </c>
      <c r="L535">
        <v>2</v>
      </c>
      <c r="M535">
        <v>10.448</v>
      </c>
      <c r="O535">
        <v>9</v>
      </c>
      <c r="P535">
        <v>8.5909999999999993</v>
      </c>
      <c r="Q535">
        <v>23.338999999999999</v>
      </c>
      <c r="R535">
        <v>7.3739999999999997</v>
      </c>
      <c r="S535">
        <v>2</v>
      </c>
      <c r="T535" t="s">
        <v>1214</v>
      </c>
    </row>
    <row r="536" spans="1:20">
      <c r="A536" t="s">
        <v>64</v>
      </c>
      <c r="B536">
        <v>2019</v>
      </c>
      <c r="C536" s="10">
        <v>43778</v>
      </c>
      <c r="D536" t="s">
        <v>65</v>
      </c>
      <c r="E536">
        <v>1</v>
      </c>
      <c r="F536" t="s">
        <v>534</v>
      </c>
      <c r="G536">
        <v>7</v>
      </c>
      <c r="H536" t="s">
        <v>100</v>
      </c>
      <c r="I536" t="s">
        <v>101</v>
      </c>
      <c r="J536" s="11">
        <f>(C536-VLOOKUP(H536,Riders!$A$2:$E$7778,4,FALSE))/365</f>
        <v>20.578082191780823</v>
      </c>
      <c r="K536">
        <v>11</v>
      </c>
      <c r="L536">
        <v>1</v>
      </c>
      <c r="M536">
        <v>10.452</v>
      </c>
      <c r="O536">
        <v>9</v>
      </c>
      <c r="P536">
        <v>14.615</v>
      </c>
      <c r="Q536">
        <v>28.577000000000002</v>
      </c>
      <c r="R536">
        <v>6.9809999999999999</v>
      </c>
      <c r="S536">
        <v>2</v>
      </c>
      <c r="T536" t="s">
        <v>1214</v>
      </c>
    </row>
    <row r="537" spans="1:20">
      <c r="A537" t="s">
        <v>64</v>
      </c>
      <c r="B537">
        <v>2019</v>
      </c>
      <c r="C537" s="10">
        <v>43778</v>
      </c>
      <c r="D537" t="s">
        <v>65</v>
      </c>
      <c r="E537">
        <v>1</v>
      </c>
      <c r="F537" t="s">
        <v>534</v>
      </c>
      <c r="G537">
        <v>7</v>
      </c>
      <c r="H537" t="s">
        <v>99</v>
      </c>
      <c r="I537" t="s">
        <v>43</v>
      </c>
      <c r="J537" s="11">
        <f>(C537-VLOOKUP(H537,Riders!$A$2:$E$7778,4,FALSE))/365</f>
        <v>21.046575342465754</v>
      </c>
      <c r="K537">
        <v>23</v>
      </c>
      <c r="L537">
        <v>2</v>
      </c>
      <c r="M537">
        <v>10.459</v>
      </c>
      <c r="O537">
        <v>10.363</v>
      </c>
      <c r="P537">
        <v>9.64299999999999</v>
      </c>
      <c r="Q537">
        <v>18.934999999999999</v>
      </c>
      <c r="R537">
        <v>4.6459999999999999</v>
      </c>
      <c r="S537">
        <v>1</v>
      </c>
      <c r="T537" t="s">
        <v>1214</v>
      </c>
    </row>
    <row r="538" spans="1:20">
      <c r="A538" t="s">
        <v>64</v>
      </c>
      <c r="B538">
        <v>2019</v>
      </c>
      <c r="C538" s="10">
        <v>43778</v>
      </c>
      <c r="D538" t="s">
        <v>65</v>
      </c>
      <c r="E538">
        <v>1</v>
      </c>
      <c r="F538" t="s">
        <v>534</v>
      </c>
      <c r="G538">
        <v>8</v>
      </c>
      <c r="H538" t="s">
        <v>107</v>
      </c>
      <c r="I538" t="s">
        <v>108</v>
      </c>
      <c r="J538" s="11">
        <f>(C538-VLOOKUP(H538,Riders!$A$2:$E$7778,4,FALSE))/365</f>
        <v>26.073972602739726</v>
      </c>
      <c r="K538">
        <v>8</v>
      </c>
      <c r="L538">
        <v>1</v>
      </c>
      <c r="M538">
        <v>10.404</v>
      </c>
      <c r="O538">
        <v>18.419999999999899</v>
      </c>
      <c r="P538">
        <v>23.954000000000001</v>
      </c>
      <c r="Q538">
        <v>30.736000000000001</v>
      </c>
      <c r="R538">
        <v>3.391</v>
      </c>
      <c r="S538">
        <v>2</v>
      </c>
      <c r="T538" t="s">
        <v>1214</v>
      </c>
    </row>
    <row r="539" spans="1:20">
      <c r="A539" t="s">
        <v>64</v>
      </c>
      <c r="B539">
        <v>2019</v>
      </c>
      <c r="C539" s="10">
        <v>43778</v>
      </c>
      <c r="D539" t="s">
        <v>65</v>
      </c>
      <c r="E539">
        <v>1</v>
      </c>
      <c r="F539" t="s">
        <v>534</v>
      </c>
      <c r="G539">
        <v>8</v>
      </c>
      <c r="H539" t="s">
        <v>230</v>
      </c>
      <c r="I539" t="s">
        <v>101</v>
      </c>
      <c r="J539" s="11">
        <f>(C539-VLOOKUP(H539,Riders!$A$2:$E$7778,4,FALSE))/365</f>
        <v>24.610958904109587</v>
      </c>
      <c r="K539">
        <v>22</v>
      </c>
      <c r="L539">
        <v>2</v>
      </c>
      <c r="M539">
        <v>10.419</v>
      </c>
      <c r="O539">
        <v>35.131</v>
      </c>
      <c r="P539">
        <v>32.082000000000001</v>
      </c>
      <c r="Q539">
        <v>38.25</v>
      </c>
      <c r="R539">
        <v>3.0840000000000001</v>
      </c>
      <c r="S539">
        <v>1</v>
      </c>
      <c r="T539" t="s">
        <v>1214</v>
      </c>
    </row>
    <row r="540" spans="1:20">
      <c r="A540" t="s">
        <v>64</v>
      </c>
      <c r="B540">
        <v>2019</v>
      </c>
      <c r="C540" s="10">
        <v>43778</v>
      </c>
      <c r="D540" t="s">
        <v>65</v>
      </c>
      <c r="E540">
        <v>1</v>
      </c>
      <c r="F540" t="s">
        <v>534</v>
      </c>
      <c r="G540">
        <v>9</v>
      </c>
      <c r="H540" t="s">
        <v>238</v>
      </c>
      <c r="I540" t="s">
        <v>197</v>
      </c>
      <c r="J540" s="11">
        <f>(C540-VLOOKUP(H540,Riders!$A$2:$E$7778,4,FALSE))/365</f>
        <v>32.147945205479452</v>
      </c>
      <c r="K540">
        <v>12</v>
      </c>
      <c r="L540">
        <v>1</v>
      </c>
      <c r="M540">
        <v>10.259</v>
      </c>
      <c r="O540">
        <v>13.812999999999899</v>
      </c>
      <c r="P540">
        <v>15.279</v>
      </c>
      <c r="Q540">
        <v>23.638999999999999</v>
      </c>
      <c r="R540">
        <v>4.18</v>
      </c>
      <c r="S540">
        <v>1</v>
      </c>
      <c r="T540" t="s">
        <v>1214</v>
      </c>
    </row>
    <row r="541" spans="1:20">
      <c r="A541" t="s">
        <v>64</v>
      </c>
      <c r="B541">
        <v>2019</v>
      </c>
      <c r="C541" s="10">
        <v>43778</v>
      </c>
      <c r="D541" t="s">
        <v>65</v>
      </c>
      <c r="E541">
        <v>1</v>
      </c>
      <c r="F541" t="s">
        <v>534</v>
      </c>
      <c r="G541">
        <v>9</v>
      </c>
      <c r="H541" t="s">
        <v>171</v>
      </c>
      <c r="I541" t="s">
        <v>41</v>
      </c>
      <c r="J541" s="11">
        <f>(C541-VLOOKUP(H541,Riders!$A$2:$E$7778,4,FALSE))/365</f>
        <v>21.068493150684933</v>
      </c>
      <c r="K541">
        <v>21</v>
      </c>
      <c r="L541">
        <v>2</v>
      </c>
      <c r="M541">
        <v>10.32</v>
      </c>
      <c r="O541">
        <v>3.8539999999999899</v>
      </c>
      <c r="P541">
        <v>3.23</v>
      </c>
      <c r="Q541">
        <v>14.714</v>
      </c>
      <c r="R541">
        <v>5.742</v>
      </c>
      <c r="S541">
        <v>2</v>
      </c>
      <c r="T541" t="s">
        <v>1214</v>
      </c>
    </row>
    <row r="542" spans="1:20">
      <c r="A542" t="s">
        <v>64</v>
      </c>
      <c r="B542">
        <v>2019</v>
      </c>
      <c r="C542" s="10">
        <v>43778</v>
      </c>
      <c r="D542" t="s">
        <v>65</v>
      </c>
      <c r="E542">
        <v>1</v>
      </c>
      <c r="F542" t="s">
        <v>534</v>
      </c>
      <c r="G542">
        <v>10</v>
      </c>
      <c r="H542" t="s">
        <v>173</v>
      </c>
      <c r="I542" t="s">
        <v>36</v>
      </c>
      <c r="J542" s="11">
        <f>(C542-VLOOKUP(H542,Riders!$A$2:$E$7778,4,FALSE))/365</f>
        <v>29.5013698630137</v>
      </c>
      <c r="K542">
        <v>13</v>
      </c>
      <c r="L542">
        <v>1</v>
      </c>
      <c r="M542">
        <v>10.337999999999999</v>
      </c>
      <c r="O542">
        <v>15.154</v>
      </c>
      <c r="P542">
        <v>17.405000000000001</v>
      </c>
      <c r="Q542">
        <v>23.766999999999999</v>
      </c>
      <c r="R542">
        <v>3.181</v>
      </c>
      <c r="S542">
        <v>2</v>
      </c>
      <c r="T542" t="s">
        <v>1214</v>
      </c>
    </row>
    <row r="543" spans="1:20">
      <c r="A543" t="s">
        <v>64</v>
      </c>
      <c r="B543">
        <v>2019</v>
      </c>
      <c r="C543" s="10">
        <v>43778</v>
      </c>
      <c r="D543" t="s">
        <v>65</v>
      </c>
      <c r="E543">
        <v>1</v>
      </c>
      <c r="F543" t="s">
        <v>534</v>
      </c>
      <c r="G543">
        <v>10</v>
      </c>
      <c r="H543" t="s">
        <v>310</v>
      </c>
      <c r="I543" t="s">
        <v>112</v>
      </c>
      <c r="J543" s="11">
        <f>(C543-VLOOKUP(H543,Riders!$A$2:$E$7778,4,FALSE))/365</f>
        <v>24.12876712328767</v>
      </c>
      <c r="K543">
        <v>20</v>
      </c>
      <c r="L543">
        <v>2</v>
      </c>
      <c r="M543">
        <v>10.439</v>
      </c>
      <c r="O543">
        <v>17.524999999999999</v>
      </c>
      <c r="P543">
        <v>15.427</v>
      </c>
      <c r="Q543">
        <v>23.463000000000001</v>
      </c>
      <c r="R543">
        <v>4.0179999999999998</v>
      </c>
      <c r="S543">
        <v>1</v>
      </c>
      <c r="T543" t="s">
        <v>1214</v>
      </c>
    </row>
    <row r="544" spans="1:20">
      <c r="A544" t="s">
        <v>64</v>
      </c>
      <c r="B544">
        <v>2019</v>
      </c>
      <c r="C544" s="10">
        <v>43778</v>
      </c>
      <c r="D544" t="s">
        <v>65</v>
      </c>
      <c r="E544">
        <v>1</v>
      </c>
      <c r="F544" t="s">
        <v>534</v>
      </c>
      <c r="G544">
        <v>11</v>
      </c>
      <c r="H544" t="s">
        <v>212</v>
      </c>
      <c r="I544" t="s">
        <v>41</v>
      </c>
      <c r="J544" s="11">
        <f>(C544-VLOOKUP(H544,Riders!$A$2:$E$7778,4,FALSE))/365</f>
        <v>28.471232876712328</v>
      </c>
      <c r="K544">
        <v>14</v>
      </c>
      <c r="L544">
        <v>1</v>
      </c>
      <c r="M544">
        <v>10.414999999999999</v>
      </c>
      <c r="O544">
        <v>17.507000000000001</v>
      </c>
      <c r="P544">
        <v>19.873999999999999</v>
      </c>
      <c r="Q544">
        <v>25.882000000000001</v>
      </c>
      <c r="R544">
        <v>3.004</v>
      </c>
      <c r="S544">
        <v>2</v>
      </c>
      <c r="T544" t="s">
        <v>1214</v>
      </c>
    </row>
    <row r="545" spans="1:20">
      <c r="A545" t="s">
        <v>64</v>
      </c>
      <c r="B545">
        <v>2019</v>
      </c>
      <c r="C545" s="10">
        <v>43778</v>
      </c>
      <c r="D545" t="s">
        <v>65</v>
      </c>
      <c r="E545">
        <v>1</v>
      </c>
      <c r="F545" t="s">
        <v>534</v>
      </c>
      <c r="G545">
        <v>11</v>
      </c>
      <c r="H545" t="s">
        <v>883</v>
      </c>
      <c r="I545" t="s">
        <v>26</v>
      </c>
      <c r="J545" s="11">
        <f>(C545-VLOOKUP(H545,Riders!$A$2:$E$7778,4,FALSE))/365</f>
        <v>31.797260273972604</v>
      </c>
      <c r="K545">
        <v>19</v>
      </c>
      <c r="L545">
        <v>2</v>
      </c>
      <c r="M545">
        <v>10.513999999999999</v>
      </c>
      <c r="O545">
        <v>22.780999999999999</v>
      </c>
      <c r="P545">
        <v>21.904</v>
      </c>
      <c r="Q545">
        <v>26.757999999999999</v>
      </c>
      <c r="R545">
        <v>2.427</v>
      </c>
      <c r="S545">
        <v>1</v>
      </c>
      <c r="T545" t="s">
        <v>1214</v>
      </c>
    </row>
    <row r="546" spans="1:20">
      <c r="A546" t="s">
        <v>64</v>
      </c>
      <c r="B546">
        <v>2019</v>
      </c>
      <c r="C546" s="10">
        <v>43778</v>
      </c>
      <c r="D546" t="s">
        <v>65</v>
      </c>
      <c r="E546">
        <v>1</v>
      </c>
      <c r="F546" t="s">
        <v>534</v>
      </c>
      <c r="G546">
        <v>12</v>
      </c>
      <c r="H546" t="s">
        <v>25</v>
      </c>
      <c r="I546" t="s">
        <v>26</v>
      </c>
      <c r="J546" s="11">
        <f>(C546-VLOOKUP(H546,Riders!$A$2:$E$7778,4,FALSE))/365</f>
        <v>22.12876712328767</v>
      </c>
      <c r="K546">
        <v>15</v>
      </c>
      <c r="L546">
        <v>1</v>
      </c>
      <c r="M546">
        <v>10.177</v>
      </c>
      <c r="O546">
        <v>17.9589999999999</v>
      </c>
      <c r="P546">
        <v>19.305999999999901</v>
      </c>
      <c r="Q546">
        <v>28.891999999999999</v>
      </c>
      <c r="R546">
        <v>4.7930000000000001</v>
      </c>
      <c r="S546">
        <v>1</v>
      </c>
      <c r="T546" t="s">
        <v>1214</v>
      </c>
    </row>
    <row r="547" spans="1:20">
      <c r="A547" t="s">
        <v>64</v>
      </c>
      <c r="B547">
        <v>2019</v>
      </c>
      <c r="C547" s="10">
        <v>43778</v>
      </c>
      <c r="D547" t="s">
        <v>65</v>
      </c>
      <c r="E547">
        <v>1</v>
      </c>
      <c r="F547" t="s">
        <v>534</v>
      </c>
      <c r="G547">
        <v>12</v>
      </c>
      <c r="H547" t="s">
        <v>170</v>
      </c>
      <c r="I547" t="s">
        <v>81</v>
      </c>
      <c r="J547" s="11">
        <f>(C547-VLOOKUP(H547,Riders!$A$2:$E$7778,4,FALSE))/365</f>
        <v>29.372602739726027</v>
      </c>
      <c r="K547">
        <v>18</v>
      </c>
      <c r="L547">
        <v>2</v>
      </c>
      <c r="M547">
        <v>10.323</v>
      </c>
      <c r="O547">
        <v>9.65</v>
      </c>
      <c r="P547">
        <v>9.4770000000000003</v>
      </c>
      <c r="Q547">
        <v>17.279</v>
      </c>
      <c r="R547">
        <v>3.9009999999999998</v>
      </c>
      <c r="S547">
        <v>2</v>
      </c>
      <c r="T547" t="s">
        <v>1214</v>
      </c>
    </row>
    <row r="548" spans="1:20">
      <c r="A548" t="s">
        <v>64</v>
      </c>
      <c r="B548">
        <v>2019</v>
      </c>
      <c r="C548" s="10">
        <v>43778</v>
      </c>
      <c r="D548" t="s">
        <v>65</v>
      </c>
      <c r="E548">
        <v>1</v>
      </c>
      <c r="F548" t="s">
        <v>537</v>
      </c>
      <c r="G548">
        <v>1</v>
      </c>
      <c r="H548" t="s">
        <v>91</v>
      </c>
      <c r="I548" t="s">
        <v>22</v>
      </c>
      <c r="J548" s="11">
        <f>(C548-VLOOKUP(H548,Riders!$A$2:$E$7778,4,FALSE))/365</f>
        <v>22.671232876712327</v>
      </c>
      <c r="K548">
        <v>1</v>
      </c>
      <c r="L548">
        <v>1</v>
      </c>
      <c r="M548">
        <v>9.9239999999999995</v>
      </c>
      <c r="O548">
        <v>37.975999999999999</v>
      </c>
      <c r="P548">
        <v>38.024000000000001</v>
      </c>
      <c r="Q548">
        <v>40.878</v>
      </c>
      <c r="R548">
        <v>1.427</v>
      </c>
      <c r="S548">
        <v>1</v>
      </c>
      <c r="T548" t="s">
        <v>1214</v>
      </c>
    </row>
    <row r="549" spans="1:20">
      <c r="A549" t="s">
        <v>64</v>
      </c>
      <c r="B549">
        <v>2019</v>
      </c>
      <c r="C549" s="10">
        <v>43778</v>
      </c>
      <c r="D549" t="s">
        <v>65</v>
      </c>
      <c r="E549">
        <v>1</v>
      </c>
      <c r="F549" t="s">
        <v>537</v>
      </c>
      <c r="G549">
        <v>1</v>
      </c>
      <c r="H549" t="s">
        <v>25</v>
      </c>
      <c r="I549" t="s">
        <v>26</v>
      </c>
      <c r="J549" s="11">
        <f>(C549-VLOOKUP(H549,Riders!$A$2:$E$7778,4,FALSE))/365</f>
        <v>22.12876712328767</v>
      </c>
      <c r="K549">
        <v>15</v>
      </c>
      <c r="L549">
        <v>2</v>
      </c>
      <c r="M549">
        <v>9.9479999999999897</v>
      </c>
      <c r="O549">
        <v>19.305999999999901</v>
      </c>
      <c r="P549">
        <v>19.311999999999902</v>
      </c>
      <c r="Q549">
        <v>28.443999999999999</v>
      </c>
      <c r="R549">
        <v>4.5659999999999998</v>
      </c>
      <c r="S549">
        <v>2</v>
      </c>
      <c r="T549" t="s">
        <v>1214</v>
      </c>
    </row>
    <row r="550" spans="1:20">
      <c r="A550" t="s">
        <v>64</v>
      </c>
      <c r="B550">
        <v>2019</v>
      </c>
      <c r="C550" s="10">
        <v>43778</v>
      </c>
      <c r="D550" t="s">
        <v>65</v>
      </c>
      <c r="E550">
        <v>1</v>
      </c>
      <c r="F550" t="s">
        <v>537</v>
      </c>
      <c r="G550">
        <v>2</v>
      </c>
      <c r="H550" t="s">
        <v>201</v>
      </c>
      <c r="I550" t="s">
        <v>45</v>
      </c>
      <c r="J550" s="11">
        <f>(C550-VLOOKUP(H550,Riders!$A$2:$E$7778,4,FALSE))/365</f>
        <v>24.323287671232876</v>
      </c>
      <c r="K550">
        <v>4</v>
      </c>
      <c r="L550">
        <v>1</v>
      </c>
      <c r="M550">
        <v>10.115</v>
      </c>
      <c r="O550">
        <v>31.858999999999899</v>
      </c>
      <c r="P550">
        <v>31.959</v>
      </c>
      <c r="Q550">
        <v>35.121000000000002</v>
      </c>
      <c r="R550">
        <v>1.581</v>
      </c>
      <c r="S550">
        <v>1</v>
      </c>
      <c r="T550" t="s">
        <v>1214</v>
      </c>
    </row>
    <row r="551" spans="1:20">
      <c r="A551" t="s">
        <v>64</v>
      </c>
      <c r="B551">
        <v>2019</v>
      </c>
      <c r="C551" s="10">
        <v>43778</v>
      </c>
      <c r="D551" t="s">
        <v>65</v>
      </c>
      <c r="E551">
        <v>1</v>
      </c>
      <c r="F551" t="s">
        <v>537</v>
      </c>
      <c r="G551">
        <v>2</v>
      </c>
      <c r="H551" t="s">
        <v>212</v>
      </c>
      <c r="I551" t="s">
        <v>41</v>
      </c>
      <c r="J551" s="11">
        <f>(C551-VLOOKUP(H551,Riders!$A$2:$E$7778,4,FALSE))/365</f>
        <v>28.471232876712328</v>
      </c>
      <c r="K551">
        <v>14</v>
      </c>
      <c r="L551">
        <v>2</v>
      </c>
      <c r="M551">
        <v>10.141</v>
      </c>
      <c r="O551">
        <v>19.873999999999999</v>
      </c>
      <c r="P551">
        <v>19.774000000000001</v>
      </c>
      <c r="Q551">
        <v>25.606000000000002</v>
      </c>
      <c r="R551">
        <v>2.9159999999999999</v>
      </c>
      <c r="S551">
        <v>2</v>
      </c>
      <c r="T551" t="s">
        <v>1214</v>
      </c>
    </row>
    <row r="552" spans="1:20">
      <c r="A552" t="s">
        <v>64</v>
      </c>
      <c r="B552">
        <v>2019</v>
      </c>
      <c r="C552" s="10">
        <v>43778</v>
      </c>
      <c r="D552" t="s">
        <v>65</v>
      </c>
      <c r="E552">
        <v>1</v>
      </c>
      <c r="F552" t="s">
        <v>537</v>
      </c>
      <c r="G552">
        <v>3</v>
      </c>
      <c r="H552" t="s">
        <v>21</v>
      </c>
      <c r="I552" t="s">
        <v>22</v>
      </c>
      <c r="J552" s="11">
        <f>(C552-VLOOKUP(H552,Riders!$A$2:$E$7778,4,FALSE))/365</f>
        <v>26.668493150684931</v>
      </c>
      <c r="K552">
        <v>2</v>
      </c>
      <c r="L552">
        <v>1</v>
      </c>
      <c r="M552">
        <v>10.016999999999999</v>
      </c>
      <c r="O552">
        <v>35.750999999999998</v>
      </c>
      <c r="P552">
        <v>35.768000000000001</v>
      </c>
      <c r="Q552">
        <v>38.628</v>
      </c>
      <c r="R552">
        <v>1.43</v>
      </c>
      <c r="S552">
        <v>1</v>
      </c>
      <c r="T552" t="s">
        <v>1214</v>
      </c>
    </row>
    <row r="553" spans="1:20">
      <c r="A553" t="s">
        <v>64</v>
      </c>
      <c r="B553">
        <v>2019</v>
      </c>
      <c r="C553" s="10">
        <v>43778</v>
      </c>
      <c r="D553" t="s">
        <v>65</v>
      </c>
      <c r="E553">
        <v>1</v>
      </c>
      <c r="F553" t="s">
        <v>537</v>
      </c>
      <c r="G553">
        <v>3</v>
      </c>
      <c r="H553" t="s">
        <v>173</v>
      </c>
      <c r="I553" t="s">
        <v>36</v>
      </c>
      <c r="J553" s="11">
        <f>(C553-VLOOKUP(H553,Riders!$A$2:$E$7778,4,FALSE))/365</f>
        <v>29.5013698630137</v>
      </c>
      <c r="K553">
        <v>13</v>
      </c>
      <c r="L553">
        <v>2</v>
      </c>
      <c r="M553">
        <v>13.920999999999999</v>
      </c>
      <c r="O553">
        <v>17.405000000000001</v>
      </c>
      <c r="P553">
        <v>17.401</v>
      </c>
      <c r="Q553">
        <v>23.695</v>
      </c>
      <c r="R553">
        <v>3.1469999999999998</v>
      </c>
      <c r="S553">
        <v>2</v>
      </c>
      <c r="T553" t="s">
        <v>1214</v>
      </c>
    </row>
    <row r="554" spans="1:20">
      <c r="A554" t="s">
        <v>64</v>
      </c>
      <c r="B554">
        <v>2019</v>
      </c>
      <c r="C554" s="10">
        <v>43778</v>
      </c>
      <c r="D554" t="s">
        <v>65</v>
      </c>
      <c r="E554">
        <v>1</v>
      </c>
      <c r="F554" t="s">
        <v>537</v>
      </c>
      <c r="G554">
        <v>4</v>
      </c>
      <c r="H554" t="s">
        <v>256</v>
      </c>
      <c r="I554" t="s">
        <v>30</v>
      </c>
      <c r="J554" s="11">
        <f>(C554-VLOOKUP(H554,Riders!$A$2:$E$7778,4,FALSE))/365</f>
        <v>29.86849315068493</v>
      </c>
      <c r="K554">
        <v>3</v>
      </c>
      <c r="L554">
        <v>1</v>
      </c>
      <c r="M554">
        <v>10.257999999999999</v>
      </c>
      <c r="O554">
        <v>23.119</v>
      </c>
      <c r="P554">
        <v>23.808</v>
      </c>
      <c r="Q554">
        <v>29.33</v>
      </c>
      <c r="R554">
        <v>2.7610000000000001</v>
      </c>
      <c r="S554">
        <v>1</v>
      </c>
      <c r="T554" t="s">
        <v>1214</v>
      </c>
    </row>
    <row r="555" spans="1:20">
      <c r="A555" t="s">
        <v>64</v>
      </c>
      <c r="B555">
        <v>2019</v>
      </c>
      <c r="C555" s="10">
        <v>43778</v>
      </c>
      <c r="D555" t="s">
        <v>65</v>
      </c>
      <c r="E555">
        <v>1</v>
      </c>
      <c r="F555" t="s">
        <v>537</v>
      </c>
      <c r="G555">
        <v>4</v>
      </c>
      <c r="H555" t="s">
        <v>238</v>
      </c>
      <c r="I555" t="s">
        <v>197</v>
      </c>
      <c r="J555" s="11">
        <f>(C555-VLOOKUP(H555,Riders!$A$2:$E$7778,4,FALSE))/365</f>
        <v>32.147945205479452</v>
      </c>
      <c r="K555">
        <v>12</v>
      </c>
      <c r="L555">
        <v>2</v>
      </c>
      <c r="M555">
        <v>10.329999999999901</v>
      </c>
      <c r="O555">
        <v>15.279</v>
      </c>
      <c r="P555">
        <v>14.837</v>
      </c>
      <c r="Q555">
        <v>22.577000000000002</v>
      </c>
      <c r="R555">
        <v>3.87</v>
      </c>
      <c r="S555">
        <v>2</v>
      </c>
      <c r="T555" t="s">
        <v>1214</v>
      </c>
    </row>
    <row r="556" spans="1:20">
      <c r="A556" t="s">
        <v>64</v>
      </c>
      <c r="B556">
        <v>2019</v>
      </c>
      <c r="C556" s="10">
        <v>43778</v>
      </c>
      <c r="D556" t="s">
        <v>65</v>
      </c>
      <c r="E556">
        <v>1</v>
      </c>
      <c r="F556" t="s">
        <v>537</v>
      </c>
      <c r="G556">
        <v>5</v>
      </c>
      <c r="H556" t="s">
        <v>107</v>
      </c>
      <c r="I556" t="s">
        <v>108</v>
      </c>
      <c r="J556" s="11">
        <f>(C556-VLOOKUP(H556,Riders!$A$2:$E$7778,4,FALSE))/365</f>
        <v>26.073972602739726</v>
      </c>
      <c r="K556">
        <v>8</v>
      </c>
      <c r="L556">
        <v>1</v>
      </c>
      <c r="M556">
        <v>10.169</v>
      </c>
      <c r="O556">
        <v>23.954000000000001</v>
      </c>
      <c r="P556">
        <v>25.384999999999899</v>
      </c>
      <c r="Q556">
        <v>31.760999999999999</v>
      </c>
      <c r="R556">
        <v>3.1880000000000002</v>
      </c>
      <c r="S556">
        <v>1</v>
      </c>
      <c r="T556" t="s">
        <v>1214</v>
      </c>
    </row>
    <row r="557" spans="1:20">
      <c r="A557" t="s">
        <v>64</v>
      </c>
      <c r="B557">
        <v>2019</v>
      </c>
      <c r="C557" s="10">
        <v>43778</v>
      </c>
      <c r="D557" t="s">
        <v>65</v>
      </c>
      <c r="E557">
        <v>1</v>
      </c>
      <c r="F557" t="s">
        <v>537</v>
      </c>
      <c r="G557">
        <v>5</v>
      </c>
      <c r="H557" t="s">
        <v>96</v>
      </c>
      <c r="I557" t="s">
        <v>28</v>
      </c>
      <c r="J557" s="11">
        <f>(C557-VLOOKUP(H557,Riders!$A$2:$E$7778,4,FALSE))/365</f>
        <v>27.789041095890411</v>
      </c>
      <c r="K557">
        <v>9</v>
      </c>
      <c r="L557">
        <v>2</v>
      </c>
      <c r="M557">
        <v>10.183</v>
      </c>
      <c r="O557">
        <v>21.562999999999999</v>
      </c>
      <c r="P557">
        <v>20.923999999999999</v>
      </c>
      <c r="Q557">
        <v>27.454000000000001</v>
      </c>
      <c r="R557">
        <v>3.2650000000000001</v>
      </c>
      <c r="S557">
        <v>2</v>
      </c>
      <c r="T557" t="s">
        <v>1214</v>
      </c>
    </row>
    <row r="558" spans="1:20">
      <c r="A558" t="s">
        <v>64</v>
      </c>
      <c r="B558">
        <v>2019</v>
      </c>
      <c r="C558" s="10">
        <v>43778</v>
      </c>
      <c r="D558" t="s">
        <v>65</v>
      </c>
      <c r="E558">
        <v>1</v>
      </c>
      <c r="F558" t="s">
        <v>537</v>
      </c>
      <c r="G558">
        <v>6</v>
      </c>
      <c r="H558" t="s">
        <v>196</v>
      </c>
      <c r="I558" t="s">
        <v>197</v>
      </c>
      <c r="J558" s="11">
        <f>(C558-VLOOKUP(H558,Riders!$A$2:$E$7778,4,FALSE))/365</f>
        <v>33.654794520547945</v>
      </c>
      <c r="K558">
        <v>5</v>
      </c>
      <c r="L558">
        <v>1</v>
      </c>
      <c r="M558">
        <v>10.358000000000001</v>
      </c>
      <c r="O558">
        <v>25.233999999999899</v>
      </c>
      <c r="P558">
        <v>25.806999999999999</v>
      </c>
      <c r="Q558">
        <v>30.609000000000002</v>
      </c>
      <c r="R558">
        <v>2.4009999999999998</v>
      </c>
      <c r="S558">
        <v>1</v>
      </c>
      <c r="T558" t="s">
        <v>1214</v>
      </c>
    </row>
    <row r="559" spans="1:20">
      <c r="A559" t="s">
        <v>64</v>
      </c>
      <c r="B559">
        <v>2019</v>
      </c>
      <c r="C559" s="10">
        <v>43778</v>
      </c>
      <c r="D559" t="s">
        <v>65</v>
      </c>
      <c r="E559">
        <v>1</v>
      </c>
      <c r="F559" t="s">
        <v>537</v>
      </c>
      <c r="G559">
        <v>6</v>
      </c>
      <c r="H559" t="s">
        <v>100</v>
      </c>
      <c r="I559" t="s">
        <v>101</v>
      </c>
      <c r="J559" s="11">
        <f>(C559-VLOOKUP(H559,Riders!$A$2:$E$7778,4,FALSE))/365</f>
        <v>20.578082191780823</v>
      </c>
      <c r="K559">
        <v>11</v>
      </c>
      <c r="L559">
        <v>2</v>
      </c>
      <c r="M559">
        <v>10.358000000000001</v>
      </c>
      <c r="O559">
        <v>14.615</v>
      </c>
      <c r="P559">
        <v>13.369</v>
      </c>
      <c r="Q559">
        <v>24.745000000000001</v>
      </c>
      <c r="R559">
        <v>5.6879999999999997</v>
      </c>
      <c r="S559">
        <v>2</v>
      </c>
      <c r="T559" t="s">
        <v>1214</v>
      </c>
    </row>
    <row r="560" spans="1:20">
      <c r="A560" t="s">
        <v>64</v>
      </c>
      <c r="B560">
        <v>2019</v>
      </c>
      <c r="C560" s="10">
        <v>43778</v>
      </c>
      <c r="D560" t="s">
        <v>65</v>
      </c>
      <c r="E560">
        <v>1</v>
      </c>
      <c r="F560" t="s">
        <v>537</v>
      </c>
      <c r="G560">
        <v>7</v>
      </c>
      <c r="H560" t="s">
        <v>142</v>
      </c>
      <c r="I560" t="s">
        <v>94</v>
      </c>
      <c r="J560" s="11">
        <f>(C560-VLOOKUP(H560,Riders!$A$2:$E$7778,4,FALSE))/365</f>
        <v>24.602739726027398</v>
      </c>
      <c r="K560">
        <v>6</v>
      </c>
      <c r="L560">
        <v>1</v>
      </c>
      <c r="M560">
        <v>10.268000000000001</v>
      </c>
      <c r="O560">
        <v>18.125</v>
      </c>
      <c r="P560">
        <v>22.134999999999899</v>
      </c>
      <c r="Q560">
        <v>27.902999999999999</v>
      </c>
      <c r="R560">
        <v>2.8839999999999999</v>
      </c>
      <c r="S560">
        <v>2</v>
      </c>
      <c r="T560" t="s">
        <v>1214</v>
      </c>
    </row>
    <row r="561" spans="1:20">
      <c r="A561" t="s">
        <v>64</v>
      </c>
      <c r="B561">
        <v>2019</v>
      </c>
      <c r="C561" s="10">
        <v>43778</v>
      </c>
      <c r="D561" t="s">
        <v>65</v>
      </c>
      <c r="E561">
        <v>1</v>
      </c>
      <c r="F561" t="s">
        <v>537</v>
      </c>
      <c r="G561">
        <v>7</v>
      </c>
      <c r="H561" t="s">
        <v>199</v>
      </c>
      <c r="I561" t="s">
        <v>227</v>
      </c>
      <c r="J561" s="11">
        <f>(C561-VLOOKUP(H561,Riders!$A$2:$E$7778,4,FALSE))/365</f>
        <v>26.923287671232877</v>
      </c>
      <c r="K561">
        <v>10</v>
      </c>
      <c r="L561">
        <v>2</v>
      </c>
      <c r="M561">
        <v>10.348000000000001</v>
      </c>
      <c r="O561">
        <v>33.417999999999999</v>
      </c>
      <c r="P561">
        <v>32.253</v>
      </c>
      <c r="Q561">
        <v>36.069000000000003</v>
      </c>
      <c r="R561">
        <v>1.9079999999999999</v>
      </c>
      <c r="S561">
        <v>1</v>
      </c>
      <c r="T561" t="s">
        <v>1214</v>
      </c>
    </row>
    <row r="562" spans="1:20">
      <c r="A562" t="s">
        <v>64</v>
      </c>
      <c r="B562">
        <v>2019</v>
      </c>
      <c r="C562" s="10">
        <v>43778</v>
      </c>
      <c r="D562" t="s">
        <v>65</v>
      </c>
      <c r="E562">
        <v>1</v>
      </c>
      <c r="F562" t="s">
        <v>537</v>
      </c>
      <c r="G562">
        <v>8</v>
      </c>
      <c r="H562" t="s">
        <v>191</v>
      </c>
      <c r="I562" t="s">
        <v>112</v>
      </c>
      <c r="J562" s="11">
        <f>(C562-VLOOKUP(H562,Riders!$A$2:$E$7778,4,FALSE))/365</f>
        <v>31.652054794520549</v>
      </c>
      <c r="K562">
        <v>7</v>
      </c>
      <c r="L562">
        <v>1</v>
      </c>
      <c r="M562">
        <v>10.234999999999999</v>
      </c>
      <c r="O562">
        <v>22.718</v>
      </c>
      <c r="P562">
        <v>23.876999999999999</v>
      </c>
      <c r="Q562">
        <v>30.931000000000001</v>
      </c>
      <c r="R562">
        <v>3.5270000000000001</v>
      </c>
      <c r="S562">
        <v>1</v>
      </c>
      <c r="T562" t="s">
        <v>1214</v>
      </c>
    </row>
    <row r="563" spans="1:20">
      <c r="A563" t="s">
        <v>64</v>
      </c>
      <c r="B563">
        <v>2019</v>
      </c>
      <c r="C563" s="10">
        <v>43778</v>
      </c>
      <c r="D563" t="s">
        <v>65</v>
      </c>
      <c r="E563">
        <v>1</v>
      </c>
      <c r="F563" t="s">
        <v>537</v>
      </c>
      <c r="G563">
        <v>8</v>
      </c>
      <c r="H563" t="s">
        <v>92</v>
      </c>
      <c r="I563" t="s">
        <v>909</v>
      </c>
      <c r="J563" s="11">
        <f>(C563-VLOOKUP(H563,Riders!$A$2:$E$7778,4,FALSE))/365</f>
        <v>23.969863013698632</v>
      </c>
      <c r="K563">
        <v>16</v>
      </c>
      <c r="L563">
        <v>2</v>
      </c>
      <c r="M563">
        <v>10.247</v>
      </c>
      <c r="O563">
        <v>15.649999999999901</v>
      </c>
      <c r="P563">
        <v>15.182</v>
      </c>
      <c r="Q563">
        <v>23.474</v>
      </c>
      <c r="R563">
        <v>4.1459999999999999</v>
      </c>
      <c r="S563">
        <v>2</v>
      </c>
      <c r="T563" t="s">
        <v>1214</v>
      </c>
    </row>
    <row r="564" spans="1:20">
      <c r="A564" t="s">
        <v>64</v>
      </c>
      <c r="B564">
        <v>2019</v>
      </c>
      <c r="C564" s="10">
        <v>43778</v>
      </c>
      <c r="D564" t="s">
        <v>65</v>
      </c>
      <c r="E564">
        <v>1</v>
      </c>
      <c r="F564" t="s">
        <v>538</v>
      </c>
      <c r="G564">
        <v>1</v>
      </c>
      <c r="H564" t="s">
        <v>91</v>
      </c>
      <c r="I564" t="s">
        <v>22</v>
      </c>
      <c r="J564" s="11">
        <f>(C564-VLOOKUP(H564,Riders!$A$2:$E$7778,4,FALSE))/365</f>
        <v>22.671232876712327</v>
      </c>
      <c r="K564">
        <v>1</v>
      </c>
      <c r="L564">
        <v>1</v>
      </c>
      <c r="M564">
        <v>10.497</v>
      </c>
      <c r="O564">
        <v>38.024000000000001</v>
      </c>
      <c r="P564">
        <v>38.090000000000003</v>
      </c>
      <c r="Q564">
        <v>40.932000000000002</v>
      </c>
      <c r="R564">
        <v>1.421</v>
      </c>
      <c r="S564">
        <v>1</v>
      </c>
      <c r="T564" t="s">
        <v>1214</v>
      </c>
    </row>
    <row r="565" spans="1:20">
      <c r="A565" t="s">
        <v>64</v>
      </c>
      <c r="B565">
        <v>2019</v>
      </c>
      <c r="C565" s="10">
        <v>43778</v>
      </c>
      <c r="D565" t="s">
        <v>65</v>
      </c>
      <c r="E565">
        <v>1</v>
      </c>
      <c r="F565" t="s">
        <v>538</v>
      </c>
      <c r="G565">
        <v>1</v>
      </c>
      <c r="H565" t="s">
        <v>191</v>
      </c>
      <c r="I565" t="s">
        <v>112</v>
      </c>
      <c r="J565" s="11">
        <f>(C565-VLOOKUP(H565,Riders!$A$2:$E$7778,4,FALSE))/365</f>
        <v>31.652054794520549</v>
      </c>
      <c r="K565">
        <v>7</v>
      </c>
      <c r="L565">
        <v>2</v>
      </c>
      <c r="M565">
        <v>10.583</v>
      </c>
      <c r="O565">
        <v>23.876999999999999</v>
      </c>
      <c r="P565">
        <v>23.798999999999999</v>
      </c>
      <c r="Q565">
        <v>30.600999999999999</v>
      </c>
      <c r="R565">
        <v>3.4009999999999998</v>
      </c>
      <c r="S565">
        <v>2</v>
      </c>
      <c r="T565" t="s">
        <v>1214</v>
      </c>
    </row>
    <row r="566" spans="1:20">
      <c r="A566" t="s">
        <v>64</v>
      </c>
      <c r="B566">
        <v>2019</v>
      </c>
      <c r="C566" s="10">
        <v>43778</v>
      </c>
      <c r="D566" t="s">
        <v>65</v>
      </c>
      <c r="E566">
        <v>1</v>
      </c>
      <c r="F566" t="s">
        <v>538</v>
      </c>
      <c r="G566">
        <v>2</v>
      </c>
      <c r="H566" t="s">
        <v>201</v>
      </c>
      <c r="I566" t="s">
        <v>45</v>
      </c>
      <c r="J566" s="11">
        <f>(C566-VLOOKUP(H566,Riders!$A$2:$E$7778,4,FALSE))/365</f>
        <v>24.323287671232876</v>
      </c>
      <c r="K566">
        <v>4</v>
      </c>
      <c r="L566">
        <v>1</v>
      </c>
      <c r="M566">
        <v>10.071999999999999</v>
      </c>
      <c r="O566">
        <v>31.959</v>
      </c>
      <c r="P566">
        <v>32.100999999999999</v>
      </c>
      <c r="Q566">
        <v>35.232999999999997</v>
      </c>
      <c r="R566">
        <v>1.5660000000000001</v>
      </c>
      <c r="S566">
        <v>1</v>
      </c>
      <c r="T566" t="s">
        <v>1214</v>
      </c>
    </row>
    <row r="567" spans="1:20">
      <c r="A567" t="s">
        <v>64</v>
      </c>
      <c r="B567">
        <v>2019</v>
      </c>
      <c r="C567" s="10">
        <v>43778</v>
      </c>
      <c r="D567" t="s">
        <v>65</v>
      </c>
      <c r="E567">
        <v>1</v>
      </c>
      <c r="F567" t="s">
        <v>538</v>
      </c>
      <c r="G567">
        <v>2</v>
      </c>
      <c r="H567" t="s">
        <v>142</v>
      </c>
      <c r="I567" t="s">
        <v>94</v>
      </c>
      <c r="J567" s="11">
        <f>(C567-VLOOKUP(H567,Riders!$A$2:$E$7778,4,FALSE))/365</f>
        <v>24.602739726027398</v>
      </c>
      <c r="K567">
        <v>6</v>
      </c>
      <c r="L567">
        <v>2</v>
      </c>
      <c r="M567">
        <v>10.095999999999901</v>
      </c>
      <c r="O567">
        <v>22.134999999999899</v>
      </c>
      <c r="P567">
        <v>21.963999999999999</v>
      </c>
      <c r="Q567">
        <v>27.53</v>
      </c>
      <c r="R567">
        <v>2.7829999999999999</v>
      </c>
      <c r="S567">
        <v>2</v>
      </c>
      <c r="T567" t="s">
        <v>1214</v>
      </c>
    </row>
    <row r="568" spans="1:20">
      <c r="A568" t="s">
        <v>64</v>
      </c>
      <c r="B568">
        <v>2019</v>
      </c>
      <c r="C568" s="10">
        <v>43778</v>
      </c>
      <c r="D568" t="s">
        <v>65</v>
      </c>
      <c r="E568">
        <v>1</v>
      </c>
      <c r="F568" t="s">
        <v>538</v>
      </c>
      <c r="G568">
        <v>3</v>
      </c>
      <c r="H568" t="s">
        <v>21</v>
      </c>
      <c r="I568" t="s">
        <v>22</v>
      </c>
      <c r="J568" s="11">
        <f>(C568-VLOOKUP(H568,Riders!$A$2:$E$7778,4,FALSE))/365</f>
        <v>26.668493150684931</v>
      </c>
      <c r="K568">
        <v>2</v>
      </c>
      <c r="L568">
        <v>1</v>
      </c>
      <c r="M568">
        <v>9.8379999999999992</v>
      </c>
      <c r="O568">
        <v>35.768000000000001</v>
      </c>
      <c r="P568">
        <v>35.863999999999997</v>
      </c>
      <c r="Q568">
        <v>38.706000000000003</v>
      </c>
      <c r="R568">
        <v>1.421</v>
      </c>
      <c r="S568">
        <v>1</v>
      </c>
      <c r="T568" t="s">
        <v>1214</v>
      </c>
    </row>
    <row r="569" spans="1:20">
      <c r="A569" t="s">
        <v>64</v>
      </c>
      <c r="B569">
        <v>2019</v>
      </c>
      <c r="C569" s="10">
        <v>43778</v>
      </c>
      <c r="D569" t="s">
        <v>65</v>
      </c>
      <c r="E569">
        <v>1</v>
      </c>
      <c r="F569" t="s">
        <v>538</v>
      </c>
      <c r="G569">
        <v>3</v>
      </c>
      <c r="H569" t="s">
        <v>196</v>
      </c>
      <c r="I569" t="s">
        <v>197</v>
      </c>
      <c r="J569" s="11">
        <f>(C569-VLOOKUP(H569,Riders!$A$2:$E$7778,4,FALSE))/365</f>
        <v>33.654794520547945</v>
      </c>
      <c r="K569">
        <v>5</v>
      </c>
      <c r="L569">
        <v>2</v>
      </c>
      <c r="M569">
        <v>12.4889999999999</v>
      </c>
      <c r="O569">
        <v>25.806999999999999</v>
      </c>
      <c r="P569">
        <v>25.696999999999999</v>
      </c>
      <c r="Q569">
        <v>30.390999999999998</v>
      </c>
      <c r="R569">
        <v>2.347</v>
      </c>
      <c r="S569">
        <v>2</v>
      </c>
      <c r="T569" t="s">
        <v>1214</v>
      </c>
    </row>
    <row r="570" spans="1:20">
      <c r="A570" t="s">
        <v>64</v>
      </c>
      <c r="B570">
        <v>2019</v>
      </c>
      <c r="C570" s="10">
        <v>43778</v>
      </c>
      <c r="D570" t="s">
        <v>65</v>
      </c>
      <c r="E570">
        <v>1</v>
      </c>
      <c r="F570" t="s">
        <v>538</v>
      </c>
      <c r="G570">
        <v>4</v>
      </c>
      <c r="H570" t="s">
        <v>256</v>
      </c>
      <c r="I570" t="s">
        <v>30</v>
      </c>
      <c r="J570" s="11">
        <f>(C570-VLOOKUP(H570,Riders!$A$2:$E$7778,4,FALSE))/365</f>
        <v>29.86849315068493</v>
      </c>
      <c r="K570">
        <v>3</v>
      </c>
      <c r="L570">
        <v>1</v>
      </c>
      <c r="M570">
        <v>10.114000000000001</v>
      </c>
      <c r="O570">
        <v>23.808</v>
      </c>
      <c r="P570">
        <v>25.256</v>
      </c>
      <c r="Q570">
        <v>30.484000000000002</v>
      </c>
      <c r="R570">
        <v>2.6139999999999999</v>
      </c>
      <c r="S570">
        <v>2</v>
      </c>
      <c r="T570" t="s">
        <v>1214</v>
      </c>
    </row>
    <row r="571" spans="1:20">
      <c r="A571" t="s">
        <v>64</v>
      </c>
      <c r="B571">
        <v>2019</v>
      </c>
      <c r="C571" s="10">
        <v>43778</v>
      </c>
      <c r="D571" t="s">
        <v>65</v>
      </c>
      <c r="E571">
        <v>1</v>
      </c>
      <c r="F571" t="s">
        <v>538</v>
      </c>
      <c r="G571">
        <v>4</v>
      </c>
      <c r="H571" t="s">
        <v>107</v>
      </c>
      <c r="I571" t="s">
        <v>108</v>
      </c>
      <c r="J571" s="11">
        <f>(C571-VLOOKUP(H571,Riders!$A$2:$E$7778,4,FALSE))/365</f>
        <v>26.073972602739726</v>
      </c>
      <c r="K571">
        <v>8</v>
      </c>
      <c r="L571">
        <v>2</v>
      </c>
      <c r="M571">
        <v>10.42</v>
      </c>
      <c r="O571">
        <v>25.384999999999899</v>
      </c>
      <c r="P571">
        <v>24.306999999999999</v>
      </c>
      <c r="Q571">
        <v>30.222999999999999</v>
      </c>
      <c r="R571">
        <v>2.9580000000000002</v>
      </c>
      <c r="S571">
        <v>1</v>
      </c>
      <c r="T571" t="s">
        <v>1214</v>
      </c>
    </row>
    <row r="572" spans="1:20">
      <c r="A572" t="s">
        <v>64</v>
      </c>
      <c r="B572">
        <v>2019</v>
      </c>
      <c r="C572" s="10">
        <v>43778</v>
      </c>
      <c r="D572" t="s">
        <v>65</v>
      </c>
      <c r="E572">
        <v>2</v>
      </c>
      <c r="F572" t="s">
        <v>538</v>
      </c>
      <c r="G572">
        <v>1</v>
      </c>
      <c r="H572" t="s">
        <v>91</v>
      </c>
      <c r="I572" t="s">
        <v>22</v>
      </c>
      <c r="J572" s="11">
        <f>(C572-VLOOKUP(H572,Riders!$A$2:$E$7778,4,FALSE))/365</f>
        <v>22.671232876712327</v>
      </c>
      <c r="K572">
        <v>1</v>
      </c>
      <c r="L572">
        <v>1</v>
      </c>
      <c r="M572">
        <v>10.077</v>
      </c>
      <c r="O572">
        <v>38.090000000000003</v>
      </c>
      <c r="P572">
        <v>38.149000000000001</v>
      </c>
      <c r="Q572">
        <v>40.981000000000002</v>
      </c>
      <c r="R572">
        <v>1.4159999999999999</v>
      </c>
      <c r="S572">
        <v>1</v>
      </c>
      <c r="T572" t="s">
        <v>1214</v>
      </c>
    </row>
    <row r="573" spans="1:20">
      <c r="A573" t="s">
        <v>64</v>
      </c>
      <c r="B573">
        <v>2019</v>
      </c>
      <c r="C573" s="10">
        <v>43778</v>
      </c>
      <c r="D573" t="s">
        <v>65</v>
      </c>
      <c r="E573">
        <v>2</v>
      </c>
      <c r="F573" t="s">
        <v>538</v>
      </c>
      <c r="G573">
        <v>1</v>
      </c>
      <c r="H573" t="s">
        <v>191</v>
      </c>
      <c r="I573" t="s">
        <v>112</v>
      </c>
      <c r="J573" s="11">
        <f>(C573-VLOOKUP(H573,Riders!$A$2:$E$7778,4,FALSE))/365</f>
        <v>31.652054794520549</v>
      </c>
      <c r="K573">
        <v>7</v>
      </c>
      <c r="L573">
        <v>2</v>
      </c>
      <c r="M573">
        <v>10.220000000000001</v>
      </c>
      <c r="O573">
        <v>23.798999999999999</v>
      </c>
      <c r="P573">
        <v>23.733000000000001</v>
      </c>
      <c r="Q573">
        <v>30.321000000000002</v>
      </c>
      <c r="R573">
        <v>3.294</v>
      </c>
      <c r="S573">
        <v>2</v>
      </c>
      <c r="T573" t="s">
        <v>1214</v>
      </c>
    </row>
    <row r="574" spans="1:20">
      <c r="A574" t="s">
        <v>64</v>
      </c>
      <c r="B574">
        <v>2019</v>
      </c>
      <c r="C574" s="10">
        <v>43778</v>
      </c>
      <c r="D574" t="s">
        <v>65</v>
      </c>
      <c r="E574">
        <v>2</v>
      </c>
      <c r="F574" t="s">
        <v>538</v>
      </c>
      <c r="G574">
        <v>2</v>
      </c>
      <c r="H574" t="s">
        <v>201</v>
      </c>
      <c r="I574" t="s">
        <v>45</v>
      </c>
      <c r="J574" s="11">
        <f>(C574-VLOOKUP(H574,Riders!$A$2:$E$7778,4,FALSE))/365</f>
        <v>24.323287671232876</v>
      </c>
      <c r="K574">
        <v>4</v>
      </c>
      <c r="L574">
        <v>1</v>
      </c>
      <c r="M574">
        <v>10.16</v>
      </c>
      <c r="O574">
        <v>32.100999999999999</v>
      </c>
      <c r="P574">
        <v>32.226999999999997</v>
      </c>
      <c r="Q574">
        <v>35.332999999999998</v>
      </c>
      <c r="R574">
        <v>1.5529999999999999</v>
      </c>
      <c r="S574">
        <v>1</v>
      </c>
      <c r="T574" t="s">
        <v>1214</v>
      </c>
    </row>
    <row r="575" spans="1:20">
      <c r="A575" t="s">
        <v>64</v>
      </c>
      <c r="B575">
        <v>2019</v>
      </c>
      <c r="C575" s="10">
        <v>43778</v>
      </c>
      <c r="D575" t="s">
        <v>65</v>
      </c>
      <c r="E575">
        <v>2</v>
      </c>
      <c r="F575" t="s">
        <v>538</v>
      </c>
      <c r="G575">
        <v>2</v>
      </c>
      <c r="H575" t="s">
        <v>142</v>
      </c>
      <c r="I575" t="s">
        <v>94</v>
      </c>
      <c r="J575" s="11">
        <f>(C575-VLOOKUP(H575,Riders!$A$2:$E$7778,4,FALSE))/365</f>
        <v>24.602739726027398</v>
      </c>
      <c r="K575">
        <v>6</v>
      </c>
      <c r="L575">
        <v>2</v>
      </c>
      <c r="M575">
        <v>10.313000000000001</v>
      </c>
      <c r="O575">
        <v>21.963999999999999</v>
      </c>
      <c r="P575">
        <v>21.82</v>
      </c>
      <c r="Q575">
        <v>27.213999999999999</v>
      </c>
      <c r="R575">
        <v>2.6970000000000001</v>
      </c>
      <c r="S575">
        <v>2</v>
      </c>
      <c r="T575" t="s">
        <v>1214</v>
      </c>
    </row>
    <row r="576" spans="1:20">
      <c r="A576" t="s">
        <v>64</v>
      </c>
      <c r="B576">
        <v>2019</v>
      </c>
      <c r="C576" s="10">
        <v>43778</v>
      </c>
      <c r="D576" t="s">
        <v>65</v>
      </c>
      <c r="E576">
        <v>2</v>
      </c>
      <c r="F576" t="s">
        <v>538</v>
      </c>
      <c r="G576">
        <v>3</v>
      </c>
      <c r="H576" t="s">
        <v>21</v>
      </c>
      <c r="I576" t="s">
        <v>22</v>
      </c>
      <c r="J576" s="11">
        <f>(C576-VLOOKUP(H576,Riders!$A$2:$E$7778,4,FALSE))/365</f>
        <v>26.668493150684931</v>
      </c>
      <c r="K576">
        <v>2</v>
      </c>
      <c r="L576">
        <v>1</v>
      </c>
      <c r="M576">
        <v>10.089</v>
      </c>
      <c r="O576">
        <v>35.863999999999997</v>
      </c>
      <c r="P576">
        <v>35.954000000000001</v>
      </c>
      <c r="Q576">
        <v>38.777999999999999</v>
      </c>
      <c r="R576">
        <v>1.4119999999999999</v>
      </c>
      <c r="S576">
        <v>1</v>
      </c>
      <c r="T576" t="s">
        <v>1214</v>
      </c>
    </row>
    <row r="577" spans="1:20">
      <c r="A577" t="s">
        <v>64</v>
      </c>
      <c r="B577">
        <v>2019</v>
      </c>
      <c r="C577" s="10">
        <v>43778</v>
      </c>
      <c r="D577" t="s">
        <v>65</v>
      </c>
      <c r="E577">
        <v>2</v>
      </c>
      <c r="F577" t="s">
        <v>538</v>
      </c>
      <c r="G577">
        <v>3</v>
      </c>
      <c r="H577" t="s">
        <v>196</v>
      </c>
      <c r="I577" t="s">
        <v>197</v>
      </c>
      <c r="J577" s="11">
        <f>(C577-VLOOKUP(H577,Riders!$A$2:$E$7778,4,FALSE))/365</f>
        <v>33.654794520547945</v>
      </c>
      <c r="K577">
        <v>5</v>
      </c>
      <c r="L577">
        <v>2</v>
      </c>
      <c r="M577">
        <v>10.103</v>
      </c>
      <c r="O577">
        <v>25.696999999999999</v>
      </c>
      <c r="P577">
        <v>25.597000000000001</v>
      </c>
      <c r="Q577">
        <v>30.195</v>
      </c>
      <c r="R577">
        <v>2.2989999999999999</v>
      </c>
      <c r="S577">
        <v>2</v>
      </c>
      <c r="T577" t="s">
        <v>1214</v>
      </c>
    </row>
    <row r="578" spans="1:20">
      <c r="A578" t="s">
        <v>64</v>
      </c>
      <c r="B578">
        <v>2019</v>
      </c>
      <c r="C578" s="10">
        <v>43778</v>
      </c>
      <c r="D578" t="s">
        <v>65</v>
      </c>
      <c r="E578">
        <v>2</v>
      </c>
      <c r="F578" t="s">
        <v>538</v>
      </c>
      <c r="G578">
        <v>4</v>
      </c>
      <c r="H578" t="s">
        <v>256</v>
      </c>
      <c r="I578" t="s">
        <v>30</v>
      </c>
      <c r="J578" s="11">
        <f>(C578-VLOOKUP(H578,Riders!$A$2:$E$7778,4,FALSE))/365</f>
        <v>29.86849315068493</v>
      </c>
      <c r="K578">
        <v>3</v>
      </c>
      <c r="L578">
        <v>1</v>
      </c>
      <c r="M578">
        <v>10.005000000000001</v>
      </c>
      <c r="O578">
        <v>25.256</v>
      </c>
      <c r="P578">
        <v>26.300999999999998</v>
      </c>
      <c r="Q578">
        <v>31.295000000000002</v>
      </c>
      <c r="R578">
        <v>2.4969999999999999</v>
      </c>
      <c r="S578">
        <v>1</v>
      </c>
      <c r="T578" t="s">
        <v>1214</v>
      </c>
    </row>
    <row r="579" spans="1:20">
      <c r="A579" t="s">
        <v>64</v>
      </c>
      <c r="B579">
        <v>2019</v>
      </c>
      <c r="C579" s="10">
        <v>43778</v>
      </c>
      <c r="D579" t="s">
        <v>65</v>
      </c>
      <c r="E579">
        <v>2</v>
      </c>
      <c r="F579" t="s">
        <v>538</v>
      </c>
      <c r="G579">
        <v>4</v>
      </c>
      <c r="H579" t="s">
        <v>107</v>
      </c>
      <c r="I579" t="s">
        <v>108</v>
      </c>
      <c r="J579" s="11">
        <f>(C579-VLOOKUP(H579,Riders!$A$2:$E$7778,4,FALSE))/365</f>
        <v>26.073972602739726</v>
      </c>
      <c r="K579">
        <v>8</v>
      </c>
      <c r="L579">
        <v>2</v>
      </c>
      <c r="M579">
        <v>10.567</v>
      </c>
      <c r="O579">
        <v>24.306999999999999</v>
      </c>
      <c r="P579">
        <v>23.611999999999998</v>
      </c>
      <c r="Q579">
        <v>29.184000000000001</v>
      </c>
      <c r="R579">
        <v>2.786</v>
      </c>
      <c r="S579">
        <v>2</v>
      </c>
      <c r="T579" t="s">
        <v>1214</v>
      </c>
    </row>
    <row r="580" spans="1:20">
      <c r="A580" t="s">
        <v>64</v>
      </c>
      <c r="B580">
        <v>2019</v>
      </c>
      <c r="C580" s="10">
        <v>43778</v>
      </c>
      <c r="D580" t="s">
        <v>65</v>
      </c>
      <c r="E580">
        <v>1</v>
      </c>
      <c r="F580" t="s">
        <v>539</v>
      </c>
      <c r="G580">
        <v>1</v>
      </c>
      <c r="H580" t="s">
        <v>91</v>
      </c>
      <c r="I580" t="s">
        <v>22</v>
      </c>
      <c r="J580" s="11">
        <f>(C580-VLOOKUP(H580,Riders!$A$2:$E$7778,4,FALSE))/365</f>
        <v>22.671232876712327</v>
      </c>
      <c r="K580">
        <v>1</v>
      </c>
      <c r="L580">
        <v>1</v>
      </c>
      <c r="M580">
        <v>9.9949999999999992</v>
      </c>
      <c r="O580">
        <v>38.149000000000001</v>
      </c>
      <c r="P580">
        <v>38.213999999999999</v>
      </c>
      <c r="Q580">
        <v>41.033999999999999</v>
      </c>
      <c r="R580">
        <v>1.41</v>
      </c>
      <c r="S580">
        <v>1</v>
      </c>
      <c r="T580" t="s">
        <v>1214</v>
      </c>
    </row>
    <row r="581" spans="1:20">
      <c r="A581" t="s">
        <v>64</v>
      </c>
      <c r="B581">
        <v>2019</v>
      </c>
      <c r="C581" s="10">
        <v>43778</v>
      </c>
      <c r="D581" t="s">
        <v>65</v>
      </c>
      <c r="E581">
        <v>1</v>
      </c>
      <c r="F581" t="s">
        <v>539</v>
      </c>
      <c r="G581">
        <v>1</v>
      </c>
      <c r="H581" t="s">
        <v>256</v>
      </c>
      <c r="I581" t="s">
        <v>30</v>
      </c>
      <c r="J581" s="11">
        <f>(C581-VLOOKUP(H581,Riders!$A$2:$E$7778,4,FALSE))/365</f>
        <v>29.86849315068493</v>
      </c>
      <c r="K581">
        <v>3</v>
      </c>
      <c r="L581">
        <v>2</v>
      </c>
      <c r="M581">
        <v>10.267999999999899</v>
      </c>
      <c r="O581">
        <v>26.300999999999998</v>
      </c>
      <c r="P581">
        <v>26.231000000000002</v>
      </c>
      <c r="Q581">
        <v>31.131</v>
      </c>
      <c r="R581">
        <v>2.4500000000000002</v>
      </c>
      <c r="S581">
        <v>2</v>
      </c>
      <c r="T581" t="s">
        <v>1214</v>
      </c>
    </row>
    <row r="582" spans="1:20">
      <c r="A582" t="s">
        <v>64</v>
      </c>
      <c r="B582">
        <v>2019</v>
      </c>
      <c r="C582" s="10">
        <v>43778</v>
      </c>
      <c r="D582" t="s">
        <v>65</v>
      </c>
      <c r="E582">
        <v>1</v>
      </c>
      <c r="F582" t="s">
        <v>539</v>
      </c>
      <c r="G582">
        <v>2</v>
      </c>
      <c r="H582" t="s">
        <v>21</v>
      </c>
      <c r="I582" t="s">
        <v>22</v>
      </c>
      <c r="J582" s="11">
        <f>(C582-VLOOKUP(H582,Riders!$A$2:$E$7778,4,FALSE))/365</f>
        <v>26.668493150684931</v>
      </c>
      <c r="K582">
        <v>2</v>
      </c>
      <c r="L582">
        <v>1</v>
      </c>
      <c r="M582">
        <v>9.8559999999999999</v>
      </c>
      <c r="O582">
        <v>35.954000000000001</v>
      </c>
      <c r="P582">
        <v>36.161999999999999</v>
      </c>
      <c r="Q582">
        <v>38.951999999999998</v>
      </c>
      <c r="R582">
        <v>1.395</v>
      </c>
      <c r="S582">
        <v>1</v>
      </c>
      <c r="T582" t="s">
        <v>1214</v>
      </c>
    </row>
    <row r="583" spans="1:20">
      <c r="A583" t="s">
        <v>64</v>
      </c>
      <c r="B583">
        <v>2019</v>
      </c>
      <c r="C583" s="10">
        <v>43778</v>
      </c>
      <c r="D583" t="s">
        <v>65</v>
      </c>
      <c r="E583">
        <v>1</v>
      </c>
      <c r="F583" t="s">
        <v>539</v>
      </c>
      <c r="G583">
        <v>2</v>
      </c>
      <c r="H583" t="s">
        <v>201</v>
      </c>
      <c r="I583" t="s">
        <v>45</v>
      </c>
      <c r="J583" s="11">
        <f>(C583-VLOOKUP(H583,Riders!$A$2:$E$7778,4,FALSE))/365</f>
        <v>24.323287671232876</v>
      </c>
      <c r="K583">
        <v>4</v>
      </c>
      <c r="L583">
        <v>2</v>
      </c>
      <c r="M583">
        <v>10.061</v>
      </c>
      <c r="O583">
        <v>32.226999999999997</v>
      </c>
      <c r="P583">
        <v>32.064</v>
      </c>
      <c r="Q583">
        <v>35.122</v>
      </c>
      <c r="R583">
        <v>1.5289999999999999</v>
      </c>
      <c r="S583">
        <v>2</v>
      </c>
      <c r="T583" t="s">
        <v>1214</v>
      </c>
    </row>
    <row r="584" spans="1:20">
      <c r="A584" t="s">
        <v>64</v>
      </c>
      <c r="B584">
        <v>2019</v>
      </c>
      <c r="C584" s="10">
        <v>43778</v>
      </c>
      <c r="D584" t="s">
        <v>65</v>
      </c>
      <c r="E584">
        <v>2</v>
      </c>
      <c r="F584" t="s">
        <v>539</v>
      </c>
      <c r="G584">
        <v>1</v>
      </c>
      <c r="H584" t="s">
        <v>91</v>
      </c>
      <c r="I584" t="s">
        <v>22</v>
      </c>
      <c r="J584" s="11">
        <f>(C584-VLOOKUP(H584,Riders!$A$2:$E$7778,4,FALSE))/365</f>
        <v>22.671232876712327</v>
      </c>
      <c r="K584">
        <v>1</v>
      </c>
      <c r="L584">
        <v>1</v>
      </c>
      <c r="M584">
        <v>9.9700000000000006</v>
      </c>
      <c r="O584">
        <v>38.213999999999999</v>
      </c>
      <c r="P584">
        <v>38.276000000000003</v>
      </c>
      <c r="Q584">
        <v>41.084000000000003</v>
      </c>
      <c r="R584">
        <v>1.4039999999999999</v>
      </c>
      <c r="S584">
        <v>1</v>
      </c>
      <c r="T584" t="s">
        <v>1214</v>
      </c>
    </row>
    <row r="585" spans="1:20">
      <c r="A585" t="s">
        <v>64</v>
      </c>
      <c r="B585">
        <v>2019</v>
      </c>
      <c r="C585" s="10">
        <v>43778</v>
      </c>
      <c r="D585" t="s">
        <v>65</v>
      </c>
      <c r="E585">
        <v>2</v>
      </c>
      <c r="F585" t="s">
        <v>539</v>
      </c>
      <c r="G585">
        <v>1</v>
      </c>
      <c r="H585" t="s">
        <v>256</v>
      </c>
      <c r="I585" t="s">
        <v>30</v>
      </c>
      <c r="J585" s="11">
        <f>(C585-VLOOKUP(H585,Riders!$A$2:$E$7778,4,FALSE))/365</f>
        <v>29.86849315068493</v>
      </c>
      <c r="K585">
        <v>3</v>
      </c>
      <c r="L585">
        <v>2</v>
      </c>
      <c r="M585">
        <v>9.9949999999999992</v>
      </c>
      <c r="O585">
        <v>26.231000000000002</v>
      </c>
      <c r="P585">
        <v>26.167999999999999</v>
      </c>
      <c r="Q585">
        <v>30.981999999999999</v>
      </c>
      <c r="R585">
        <v>2.407</v>
      </c>
      <c r="S585">
        <v>2</v>
      </c>
      <c r="T585" t="s">
        <v>1214</v>
      </c>
    </row>
    <row r="586" spans="1:20">
      <c r="A586" t="s">
        <v>64</v>
      </c>
      <c r="B586">
        <v>2019</v>
      </c>
      <c r="C586" s="10">
        <v>43778</v>
      </c>
      <c r="D586" t="s">
        <v>65</v>
      </c>
      <c r="E586">
        <v>2</v>
      </c>
      <c r="F586" t="s">
        <v>539</v>
      </c>
      <c r="G586">
        <v>2</v>
      </c>
      <c r="H586" t="s">
        <v>21</v>
      </c>
      <c r="I586" t="s">
        <v>22</v>
      </c>
      <c r="J586" s="11">
        <f>(C586-VLOOKUP(H586,Riders!$A$2:$E$7778,4,FALSE))/365</f>
        <v>26.668493150684931</v>
      </c>
      <c r="K586">
        <v>2</v>
      </c>
      <c r="L586">
        <v>1</v>
      </c>
      <c r="M586">
        <v>10.055</v>
      </c>
      <c r="O586">
        <v>36.161999999999999</v>
      </c>
      <c r="P586">
        <v>36.353999999999999</v>
      </c>
      <c r="Q586">
        <v>39.112000000000002</v>
      </c>
      <c r="R586">
        <v>1.379</v>
      </c>
      <c r="S586">
        <v>1</v>
      </c>
      <c r="T586" t="s">
        <v>1214</v>
      </c>
    </row>
    <row r="587" spans="1:20">
      <c r="A587" t="s">
        <v>64</v>
      </c>
      <c r="B587">
        <v>2019</v>
      </c>
      <c r="C587" s="10">
        <v>43778</v>
      </c>
      <c r="D587" t="s">
        <v>65</v>
      </c>
      <c r="E587">
        <v>2</v>
      </c>
      <c r="F587" t="s">
        <v>539</v>
      </c>
      <c r="G587">
        <v>2</v>
      </c>
      <c r="H587" t="s">
        <v>201</v>
      </c>
      <c r="I587" t="s">
        <v>45</v>
      </c>
      <c r="J587" s="11">
        <f>(C587-VLOOKUP(H587,Riders!$A$2:$E$7778,4,FALSE))/365</f>
        <v>24.323287671232876</v>
      </c>
      <c r="K587">
        <v>4</v>
      </c>
      <c r="L587">
        <v>2</v>
      </c>
      <c r="M587">
        <v>11.224</v>
      </c>
      <c r="O587">
        <v>32.064</v>
      </c>
      <c r="P587">
        <v>31.916</v>
      </c>
      <c r="Q587">
        <v>34.93</v>
      </c>
      <c r="R587">
        <v>1.5069999999999999</v>
      </c>
      <c r="S587">
        <v>2</v>
      </c>
      <c r="T587" t="s">
        <v>1214</v>
      </c>
    </row>
    <row r="588" spans="1:20">
      <c r="A588" t="s">
        <v>64</v>
      </c>
      <c r="B588">
        <v>2019</v>
      </c>
      <c r="C588" s="10">
        <v>43778</v>
      </c>
      <c r="D588" t="s">
        <v>65</v>
      </c>
      <c r="E588">
        <v>1</v>
      </c>
      <c r="F588" t="s">
        <v>63</v>
      </c>
      <c r="G588" t="s">
        <v>540</v>
      </c>
      <c r="H588" t="s">
        <v>91</v>
      </c>
      <c r="I588" t="s">
        <v>22</v>
      </c>
      <c r="J588" s="11">
        <f>(C588-VLOOKUP(H588,Riders!$A$2:$E$7778,4,FALSE))/365</f>
        <v>22.671232876712327</v>
      </c>
      <c r="K588">
        <v>1</v>
      </c>
      <c r="L588">
        <v>1</v>
      </c>
      <c r="M588">
        <v>9.9169999999999998</v>
      </c>
      <c r="O588">
        <v>38.276000000000003</v>
      </c>
      <c r="P588">
        <v>38.528999999999897</v>
      </c>
      <c r="Q588">
        <v>41.298999999999999</v>
      </c>
      <c r="R588">
        <v>1.385</v>
      </c>
      <c r="S588">
        <v>1</v>
      </c>
      <c r="T588" t="s">
        <v>1214</v>
      </c>
    </row>
    <row r="589" spans="1:20">
      <c r="A589" t="s">
        <v>64</v>
      </c>
      <c r="B589">
        <v>2019</v>
      </c>
      <c r="C589" s="10">
        <v>43778</v>
      </c>
      <c r="D589" t="s">
        <v>65</v>
      </c>
      <c r="E589">
        <v>1</v>
      </c>
      <c r="F589" t="s">
        <v>63</v>
      </c>
      <c r="G589" t="s">
        <v>540</v>
      </c>
      <c r="H589" t="s">
        <v>21</v>
      </c>
      <c r="I589" t="s">
        <v>22</v>
      </c>
      <c r="J589" s="11">
        <f>(C589-VLOOKUP(H589,Riders!$A$2:$E$7778,4,FALSE))/365</f>
        <v>26.668493150684931</v>
      </c>
      <c r="K589">
        <v>2</v>
      </c>
      <c r="L589">
        <v>2</v>
      </c>
      <c r="M589">
        <v>10.074999999999999</v>
      </c>
      <c r="O589">
        <v>36.353999999999999</v>
      </c>
      <c r="P589">
        <v>36.182000000000002</v>
      </c>
      <c r="Q589">
        <v>38.904000000000003</v>
      </c>
      <c r="R589">
        <v>1.361</v>
      </c>
      <c r="S589">
        <v>2</v>
      </c>
      <c r="T589" t="s">
        <v>1214</v>
      </c>
    </row>
    <row r="590" spans="1:20">
      <c r="A590" t="s">
        <v>64</v>
      </c>
      <c r="B590">
        <v>2019</v>
      </c>
      <c r="C590" s="10">
        <v>43778</v>
      </c>
      <c r="D590" t="s">
        <v>65</v>
      </c>
      <c r="E590">
        <v>1</v>
      </c>
      <c r="F590" t="s">
        <v>63</v>
      </c>
      <c r="G590" t="s">
        <v>541</v>
      </c>
      <c r="H590" t="s">
        <v>256</v>
      </c>
      <c r="I590" t="s">
        <v>30</v>
      </c>
      <c r="J590" s="11">
        <f>(C590-VLOOKUP(H590,Riders!$A$2:$E$7778,4,FALSE))/365</f>
        <v>29.86849315068493</v>
      </c>
      <c r="K590">
        <v>3</v>
      </c>
      <c r="L590">
        <v>1</v>
      </c>
      <c r="M590">
        <v>10.145</v>
      </c>
      <c r="O590">
        <v>26.167999999999999</v>
      </c>
      <c r="P590">
        <v>27.577000000000002</v>
      </c>
      <c r="Q590">
        <v>32.137</v>
      </c>
      <c r="R590">
        <v>2.2799999999999998</v>
      </c>
      <c r="S590">
        <v>2</v>
      </c>
      <c r="T590" t="s">
        <v>1214</v>
      </c>
    </row>
    <row r="591" spans="1:20">
      <c r="A591" t="s">
        <v>64</v>
      </c>
      <c r="B591">
        <v>2019</v>
      </c>
      <c r="C591" s="10">
        <v>43778</v>
      </c>
      <c r="D591" t="s">
        <v>65</v>
      </c>
      <c r="E591">
        <v>1</v>
      </c>
      <c r="F591" t="s">
        <v>63</v>
      </c>
      <c r="G591" t="s">
        <v>541</v>
      </c>
      <c r="H591" t="s">
        <v>201</v>
      </c>
      <c r="I591" t="s">
        <v>45</v>
      </c>
      <c r="J591" s="11">
        <f>(C591-VLOOKUP(H591,Riders!$A$2:$E$7778,4,FALSE))/365</f>
        <v>24.323287671232876</v>
      </c>
      <c r="K591">
        <v>4</v>
      </c>
      <c r="L591">
        <v>2</v>
      </c>
      <c r="M591">
        <v>10.148</v>
      </c>
      <c r="O591">
        <v>31.916</v>
      </c>
      <c r="P591">
        <v>31.52</v>
      </c>
      <c r="Q591">
        <v>34.475999999999999</v>
      </c>
      <c r="R591">
        <v>1.478</v>
      </c>
      <c r="S591">
        <v>1</v>
      </c>
      <c r="T591" t="s">
        <v>1214</v>
      </c>
    </row>
    <row r="592" spans="1:20">
      <c r="A592" t="s">
        <v>64</v>
      </c>
      <c r="B592">
        <v>2019</v>
      </c>
      <c r="C592" s="10">
        <v>43778</v>
      </c>
      <c r="D592" t="s">
        <v>65</v>
      </c>
      <c r="E592">
        <v>2</v>
      </c>
      <c r="F592" t="s">
        <v>63</v>
      </c>
      <c r="G592" t="s">
        <v>540</v>
      </c>
      <c r="H592" t="s">
        <v>91</v>
      </c>
      <c r="I592" t="s">
        <v>22</v>
      </c>
      <c r="J592" s="11">
        <f>(C592-VLOOKUP(H592,Riders!$A$2:$E$7778,4,FALSE))/365</f>
        <v>22.671232876712327</v>
      </c>
      <c r="K592">
        <v>1</v>
      </c>
      <c r="L592">
        <v>1</v>
      </c>
      <c r="M592">
        <v>9.9060000000000006</v>
      </c>
      <c r="O592">
        <v>38.528999999999897</v>
      </c>
      <c r="P592">
        <v>38.762</v>
      </c>
      <c r="Q592">
        <v>41.496000000000002</v>
      </c>
      <c r="R592">
        <v>1.367</v>
      </c>
      <c r="S592">
        <v>1</v>
      </c>
      <c r="T592" t="s">
        <v>1214</v>
      </c>
    </row>
    <row r="593" spans="1:20">
      <c r="A593" t="s">
        <v>64</v>
      </c>
      <c r="B593">
        <v>2019</v>
      </c>
      <c r="C593" s="10">
        <v>43778</v>
      </c>
      <c r="D593" t="s">
        <v>65</v>
      </c>
      <c r="E593">
        <v>2</v>
      </c>
      <c r="F593" t="s">
        <v>63</v>
      </c>
      <c r="G593" t="s">
        <v>540</v>
      </c>
      <c r="H593" t="s">
        <v>21</v>
      </c>
      <c r="I593" t="s">
        <v>22</v>
      </c>
      <c r="J593" s="11">
        <f>(C593-VLOOKUP(H593,Riders!$A$2:$E$7778,4,FALSE))/365</f>
        <v>26.668493150684931</v>
      </c>
      <c r="K593">
        <v>2</v>
      </c>
      <c r="L593">
        <v>2</v>
      </c>
      <c r="M593">
        <v>9.952</v>
      </c>
      <c r="O593">
        <v>36.182000000000002</v>
      </c>
      <c r="P593">
        <v>36.023000000000003</v>
      </c>
      <c r="Q593">
        <v>38.713000000000001</v>
      </c>
      <c r="R593">
        <v>1.345</v>
      </c>
      <c r="S593">
        <v>2</v>
      </c>
      <c r="T593" t="s">
        <v>1214</v>
      </c>
    </row>
    <row r="594" spans="1:20">
      <c r="A594" t="s">
        <v>64</v>
      </c>
      <c r="B594">
        <v>2019</v>
      </c>
      <c r="C594" s="10">
        <v>43778</v>
      </c>
      <c r="D594" t="s">
        <v>65</v>
      </c>
      <c r="E594">
        <v>2</v>
      </c>
      <c r="F594" t="s">
        <v>63</v>
      </c>
      <c r="G594" t="s">
        <v>541</v>
      </c>
      <c r="H594" t="s">
        <v>256</v>
      </c>
      <c r="I594" t="s">
        <v>30</v>
      </c>
      <c r="J594" s="11">
        <f>(C594-VLOOKUP(H594,Riders!$A$2:$E$7778,4,FALSE))/365</f>
        <v>29.86849315068493</v>
      </c>
      <c r="K594">
        <v>3</v>
      </c>
      <c r="L594">
        <v>1</v>
      </c>
      <c r="M594">
        <v>10.141</v>
      </c>
      <c r="O594">
        <v>27.577000000000002</v>
      </c>
      <c r="P594">
        <v>28.683</v>
      </c>
      <c r="Q594">
        <v>33.036999999999999</v>
      </c>
      <c r="R594">
        <v>2.177</v>
      </c>
      <c r="S594">
        <v>2</v>
      </c>
      <c r="T594" t="s">
        <v>1214</v>
      </c>
    </row>
    <row r="595" spans="1:20">
      <c r="A595" t="s">
        <v>64</v>
      </c>
      <c r="B595">
        <v>2019</v>
      </c>
      <c r="C595" s="10">
        <v>43778</v>
      </c>
      <c r="D595" t="s">
        <v>65</v>
      </c>
      <c r="E595">
        <v>2</v>
      </c>
      <c r="F595" t="s">
        <v>63</v>
      </c>
      <c r="G595" t="s">
        <v>541</v>
      </c>
      <c r="H595" t="s">
        <v>201</v>
      </c>
      <c r="I595" t="s">
        <v>45</v>
      </c>
      <c r="J595" s="11">
        <f>(C595-VLOOKUP(H595,Riders!$A$2:$E$7778,4,FALSE))/365</f>
        <v>24.323287671232876</v>
      </c>
      <c r="K595">
        <v>4</v>
      </c>
      <c r="L595">
        <v>2</v>
      </c>
      <c r="M595">
        <v>10.33</v>
      </c>
      <c r="O595">
        <v>31.52</v>
      </c>
      <c r="P595">
        <v>31.193000000000001</v>
      </c>
      <c r="Q595">
        <v>34.097000000000001</v>
      </c>
      <c r="R595">
        <v>1.452</v>
      </c>
      <c r="S595">
        <v>1</v>
      </c>
      <c r="T595" t="s">
        <v>1214</v>
      </c>
    </row>
    <row r="596" spans="1:20">
      <c r="A596" t="s">
        <v>225</v>
      </c>
      <c r="B596">
        <v>2019</v>
      </c>
      <c r="C596" s="10">
        <v>43800</v>
      </c>
      <c r="D596" t="s">
        <v>65</v>
      </c>
      <c r="E596">
        <v>1</v>
      </c>
      <c r="F596" t="s">
        <v>534</v>
      </c>
      <c r="G596">
        <v>1</v>
      </c>
      <c r="H596" t="s">
        <v>127</v>
      </c>
      <c r="I596" t="s">
        <v>103</v>
      </c>
      <c r="J596" s="11">
        <f>(C596-VLOOKUP(H596,Riders!$A$2:$E$7778,4,FALSE))/365</f>
        <v>21.202739726027396</v>
      </c>
      <c r="K596">
        <v>9</v>
      </c>
      <c r="L596">
        <v>1</v>
      </c>
      <c r="M596">
        <v>10.670999999999999</v>
      </c>
      <c r="O596">
        <v>25.216000000000001</v>
      </c>
      <c r="P596">
        <v>25.655999999999999</v>
      </c>
      <c r="Q596">
        <v>30.852</v>
      </c>
      <c r="R596">
        <v>2.5979999999999999</v>
      </c>
      <c r="S596">
        <v>1</v>
      </c>
      <c r="T596" t="s">
        <v>1214</v>
      </c>
    </row>
    <row r="597" spans="1:20">
      <c r="A597" t="s">
        <v>225</v>
      </c>
      <c r="B597">
        <v>2019</v>
      </c>
      <c r="C597" s="10">
        <v>43800</v>
      </c>
      <c r="D597" t="s">
        <v>65</v>
      </c>
      <c r="E597">
        <v>1</v>
      </c>
      <c r="F597" t="s">
        <v>534</v>
      </c>
      <c r="G597">
        <v>1</v>
      </c>
      <c r="H597" t="s">
        <v>123</v>
      </c>
      <c r="I597" t="s">
        <v>34</v>
      </c>
      <c r="J597" s="11">
        <f>(C597-VLOOKUP(H597,Riders!$A$2:$E$7778,4,FALSE))/365</f>
        <v>24.142465753424659</v>
      </c>
      <c r="K597">
        <v>28</v>
      </c>
      <c r="L597">
        <v>2</v>
      </c>
      <c r="M597">
        <v>10.756</v>
      </c>
      <c r="O597">
        <v>9</v>
      </c>
      <c r="P597">
        <v>7.82899999999999</v>
      </c>
      <c r="Q597">
        <v>21.478999999999999</v>
      </c>
      <c r="R597">
        <v>6.8250000000000002</v>
      </c>
      <c r="S597">
        <v>2</v>
      </c>
      <c r="T597" t="s">
        <v>1214</v>
      </c>
    </row>
    <row r="598" spans="1:20">
      <c r="A598" t="s">
        <v>225</v>
      </c>
      <c r="B598">
        <v>2019</v>
      </c>
      <c r="C598" s="10">
        <v>43800</v>
      </c>
      <c r="D598" t="s">
        <v>65</v>
      </c>
      <c r="E598">
        <v>1</v>
      </c>
      <c r="F598" t="s">
        <v>534</v>
      </c>
      <c r="G598">
        <v>2</v>
      </c>
      <c r="H598" t="s">
        <v>191</v>
      </c>
      <c r="I598" t="s">
        <v>112</v>
      </c>
      <c r="J598" s="11">
        <f>(C598-VLOOKUP(H598,Riders!$A$2:$E$7778,4,FALSE))/365</f>
        <v>31.712328767123289</v>
      </c>
      <c r="K598">
        <v>10</v>
      </c>
      <c r="L598">
        <v>1</v>
      </c>
      <c r="M598">
        <v>10.494</v>
      </c>
      <c r="O598">
        <v>23.733000000000001</v>
      </c>
      <c r="P598">
        <v>24.239000000000001</v>
      </c>
      <c r="Q598">
        <v>30.677</v>
      </c>
      <c r="R598">
        <v>3.2189999999999999</v>
      </c>
      <c r="S598">
        <v>1</v>
      </c>
      <c r="T598" t="s">
        <v>1214</v>
      </c>
    </row>
    <row r="599" spans="1:20">
      <c r="A599" t="s">
        <v>225</v>
      </c>
      <c r="B599">
        <v>2019</v>
      </c>
      <c r="C599" s="10">
        <v>43800</v>
      </c>
      <c r="D599" t="s">
        <v>65</v>
      </c>
      <c r="E599">
        <v>1</v>
      </c>
      <c r="F599" t="s">
        <v>534</v>
      </c>
      <c r="G599">
        <v>2</v>
      </c>
      <c r="H599" t="s">
        <v>133</v>
      </c>
      <c r="I599" t="s">
        <v>215</v>
      </c>
      <c r="J599" s="11">
        <f>(C599-VLOOKUP(H599,Riders!$A$2:$E$7778,4,FALSE))/365</f>
        <v>20.126027397260273</v>
      </c>
      <c r="K599">
        <v>27</v>
      </c>
      <c r="L599">
        <v>2</v>
      </c>
      <c r="M599">
        <v>10.506</v>
      </c>
      <c r="O599">
        <v>6.7649999999999997</v>
      </c>
      <c r="P599">
        <v>6.6660000000000004</v>
      </c>
      <c r="Q599">
        <v>19.074000000000002</v>
      </c>
      <c r="R599">
        <v>6.2039999999999997</v>
      </c>
      <c r="S599">
        <v>2</v>
      </c>
      <c r="T599" t="s">
        <v>1214</v>
      </c>
    </row>
    <row r="600" spans="1:20">
      <c r="A600" t="s">
        <v>225</v>
      </c>
      <c r="B600">
        <v>2019</v>
      </c>
      <c r="C600" s="10">
        <v>43800</v>
      </c>
      <c r="D600" t="s">
        <v>65</v>
      </c>
      <c r="E600">
        <v>1</v>
      </c>
      <c r="F600" t="s">
        <v>534</v>
      </c>
      <c r="G600">
        <v>3</v>
      </c>
      <c r="H600" t="s">
        <v>192</v>
      </c>
      <c r="I600" t="s">
        <v>30</v>
      </c>
      <c r="J600" s="11">
        <f>(C600-VLOOKUP(H600,Riders!$A$2:$E$7778,4,FALSE))/365</f>
        <v>33.871232876712327</v>
      </c>
      <c r="K600">
        <v>5</v>
      </c>
      <c r="L600">
        <v>1</v>
      </c>
      <c r="M600">
        <v>10.378</v>
      </c>
      <c r="O600">
        <v>11.664</v>
      </c>
      <c r="P600">
        <v>15.456999999999899</v>
      </c>
      <c r="Q600">
        <v>24.459</v>
      </c>
      <c r="R600">
        <v>4.5010000000000003</v>
      </c>
      <c r="S600">
        <v>2</v>
      </c>
      <c r="T600" t="s">
        <v>1214</v>
      </c>
    </row>
    <row r="601" spans="1:20">
      <c r="A601" t="s">
        <v>225</v>
      </c>
      <c r="B601">
        <v>2019</v>
      </c>
      <c r="C601" s="10">
        <v>43800</v>
      </c>
      <c r="D601" t="s">
        <v>65</v>
      </c>
      <c r="E601">
        <v>1</v>
      </c>
      <c r="F601" t="s">
        <v>534</v>
      </c>
      <c r="G601">
        <v>3</v>
      </c>
      <c r="H601" t="s">
        <v>338</v>
      </c>
      <c r="I601" t="s">
        <v>26</v>
      </c>
      <c r="J601" s="11">
        <f>(C601-VLOOKUP(H601,Riders!$A$2:$E$7778,4,FALSE))/365</f>
        <v>32.265753424657532</v>
      </c>
      <c r="K601">
        <v>26</v>
      </c>
      <c r="L601">
        <v>2</v>
      </c>
      <c r="M601">
        <v>10.513999999999999</v>
      </c>
      <c r="O601">
        <v>13.241</v>
      </c>
      <c r="P601">
        <v>10.752000000000001</v>
      </c>
      <c r="Q601">
        <v>21.28</v>
      </c>
      <c r="R601">
        <v>5.2640000000000002</v>
      </c>
      <c r="S601">
        <v>1</v>
      </c>
      <c r="T601" t="s">
        <v>1214</v>
      </c>
    </row>
    <row r="602" spans="1:20">
      <c r="A602" t="s">
        <v>225</v>
      </c>
      <c r="B602">
        <v>2019</v>
      </c>
      <c r="C602" s="10">
        <v>43800</v>
      </c>
      <c r="D602" t="s">
        <v>65</v>
      </c>
      <c r="E602">
        <v>1</v>
      </c>
      <c r="F602" t="s">
        <v>534</v>
      </c>
      <c r="G602">
        <v>4</v>
      </c>
      <c r="H602" t="s">
        <v>107</v>
      </c>
      <c r="I602" t="s">
        <v>108</v>
      </c>
      <c r="J602" s="11">
        <f>(C602-VLOOKUP(H602,Riders!$A$2:$E$7778,4,FALSE))/365</f>
        <v>26.134246575342466</v>
      </c>
      <c r="K602">
        <v>6</v>
      </c>
      <c r="L602">
        <v>1</v>
      </c>
      <c r="M602">
        <v>10.486000000000001</v>
      </c>
      <c r="O602">
        <v>23.611999999999998</v>
      </c>
      <c r="P602">
        <v>23.779</v>
      </c>
      <c r="Q602">
        <v>29.292999999999999</v>
      </c>
      <c r="R602">
        <v>2.7570000000000001</v>
      </c>
      <c r="S602">
        <v>1</v>
      </c>
      <c r="T602" t="s">
        <v>1214</v>
      </c>
    </row>
    <row r="603" spans="1:20">
      <c r="A603" t="s">
        <v>225</v>
      </c>
      <c r="B603">
        <v>2019</v>
      </c>
      <c r="C603" s="10">
        <v>43800</v>
      </c>
      <c r="D603" t="s">
        <v>65</v>
      </c>
      <c r="E603">
        <v>1</v>
      </c>
      <c r="F603" t="s">
        <v>534</v>
      </c>
      <c r="G603">
        <v>4</v>
      </c>
      <c r="H603" t="s">
        <v>171</v>
      </c>
      <c r="I603" t="s">
        <v>41</v>
      </c>
      <c r="J603" s="11">
        <f>(C603-VLOOKUP(H603,Riders!$A$2:$E$7778,4,FALSE))/365</f>
        <v>21.12876712328767</v>
      </c>
      <c r="K603">
        <v>25</v>
      </c>
      <c r="L603">
        <v>2</v>
      </c>
      <c r="M603">
        <v>10.598000000000001</v>
      </c>
      <c r="O603">
        <v>3.23</v>
      </c>
      <c r="P603">
        <v>3.2989999999999902</v>
      </c>
      <c r="Q603">
        <v>14.253</v>
      </c>
      <c r="R603">
        <v>5.4770000000000003</v>
      </c>
      <c r="S603">
        <v>2</v>
      </c>
      <c r="T603" t="s">
        <v>1214</v>
      </c>
    </row>
    <row r="604" spans="1:20">
      <c r="A604" t="s">
        <v>225</v>
      </c>
      <c r="B604">
        <v>2019</v>
      </c>
      <c r="C604" s="10">
        <v>43800</v>
      </c>
      <c r="D604" t="s">
        <v>65</v>
      </c>
      <c r="E604">
        <v>1</v>
      </c>
      <c r="F604" t="s">
        <v>534</v>
      </c>
      <c r="G604">
        <v>5</v>
      </c>
      <c r="H604" t="s">
        <v>199</v>
      </c>
      <c r="I604" t="s">
        <v>227</v>
      </c>
      <c r="J604" s="11">
        <f>(C604-VLOOKUP(H604,Riders!$A$2:$E$7778,4,FALSE))/365</f>
        <v>26.983561643835618</v>
      </c>
      <c r="K604">
        <v>11</v>
      </c>
      <c r="L604">
        <v>1</v>
      </c>
      <c r="M604">
        <v>10.349</v>
      </c>
      <c r="O604">
        <v>32.253</v>
      </c>
      <c r="P604">
        <v>32.280999999999999</v>
      </c>
      <c r="Q604">
        <v>36.088999999999999</v>
      </c>
      <c r="R604">
        <v>1.9039999999999999</v>
      </c>
      <c r="S604">
        <v>1</v>
      </c>
      <c r="T604" t="s">
        <v>1214</v>
      </c>
    </row>
    <row r="605" spans="1:20">
      <c r="A605" t="s">
        <v>225</v>
      </c>
      <c r="B605">
        <v>2019</v>
      </c>
      <c r="C605" s="10">
        <v>43800</v>
      </c>
      <c r="D605" t="s">
        <v>65</v>
      </c>
      <c r="E605">
        <v>1</v>
      </c>
      <c r="F605" t="s">
        <v>534</v>
      </c>
      <c r="G605">
        <v>5</v>
      </c>
      <c r="H605" t="s">
        <v>27</v>
      </c>
      <c r="I605" t="s">
        <v>229</v>
      </c>
      <c r="J605" s="11">
        <f>(C605-VLOOKUP(H605,Riders!$A$2:$E$7778,4,FALSE))/365</f>
        <v>23.953424657534246</v>
      </c>
      <c r="K605">
        <v>24</v>
      </c>
      <c r="L605">
        <v>2</v>
      </c>
      <c r="M605">
        <v>10.436999999999999</v>
      </c>
      <c r="O605">
        <v>11.167999999999999</v>
      </c>
      <c r="P605">
        <v>11.186</v>
      </c>
      <c r="Q605">
        <v>19.294</v>
      </c>
      <c r="R605">
        <v>4.0540000000000003</v>
      </c>
      <c r="S605">
        <v>2</v>
      </c>
      <c r="T605" t="s">
        <v>1214</v>
      </c>
    </row>
    <row r="606" spans="1:20">
      <c r="A606" t="s">
        <v>225</v>
      </c>
      <c r="B606">
        <v>2019</v>
      </c>
      <c r="C606" s="10">
        <v>43800</v>
      </c>
      <c r="D606" t="s">
        <v>65</v>
      </c>
      <c r="E606">
        <v>1</v>
      </c>
      <c r="F606" t="s">
        <v>534</v>
      </c>
      <c r="G606">
        <v>6</v>
      </c>
      <c r="H606" t="s">
        <v>96</v>
      </c>
      <c r="I606" t="s">
        <v>28</v>
      </c>
      <c r="J606" s="11">
        <f>(C606-VLOOKUP(H606,Riders!$A$2:$E$7778,4,FALSE))/365</f>
        <v>27.849315068493151</v>
      </c>
      <c r="K606">
        <v>12</v>
      </c>
      <c r="L606">
        <v>1</v>
      </c>
      <c r="M606">
        <v>10.342000000000001</v>
      </c>
      <c r="O606">
        <v>20.923999999999999</v>
      </c>
      <c r="P606">
        <v>21.396000000000001</v>
      </c>
      <c r="Q606">
        <v>27.754000000000001</v>
      </c>
      <c r="R606">
        <v>3.1789999999999998</v>
      </c>
      <c r="S606">
        <v>1</v>
      </c>
      <c r="T606" t="s">
        <v>1214</v>
      </c>
    </row>
    <row r="607" spans="1:20">
      <c r="A607" t="s">
        <v>225</v>
      </c>
      <c r="B607">
        <v>2019</v>
      </c>
      <c r="C607" s="10">
        <v>43800</v>
      </c>
      <c r="D607" t="s">
        <v>65</v>
      </c>
      <c r="E607">
        <v>1</v>
      </c>
      <c r="F607" t="s">
        <v>534</v>
      </c>
      <c r="G607">
        <v>6</v>
      </c>
      <c r="H607" t="s">
        <v>58</v>
      </c>
      <c r="I607" t="s">
        <v>36</v>
      </c>
      <c r="J607" s="11">
        <f>(C607-VLOOKUP(H607,Riders!$A$2:$E$7778,4,FALSE))/365</f>
        <v>26.052054794520547</v>
      </c>
      <c r="K607">
        <v>23</v>
      </c>
      <c r="L607">
        <v>2</v>
      </c>
      <c r="M607">
        <v>10.808999999999999</v>
      </c>
      <c r="O607">
        <v>8.4649999999999892</v>
      </c>
      <c r="P607">
        <v>8.3460000000000001</v>
      </c>
      <c r="Q607">
        <v>16.7</v>
      </c>
      <c r="R607">
        <v>4.1769999999999996</v>
      </c>
      <c r="S607">
        <v>2</v>
      </c>
      <c r="T607" t="s">
        <v>1214</v>
      </c>
    </row>
    <row r="608" spans="1:20">
      <c r="A608" t="s">
        <v>225</v>
      </c>
      <c r="B608">
        <v>2019</v>
      </c>
      <c r="C608" s="10">
        <v>43800</v>
      </c>
      <c r="D608" t="s">
        <v>65</v>
      </c>
      <c r="E608">
        <v>1</v>
      </c>
      <c r="F608" t="s">
        <v>534</v>
      </c>
      <c r="G608">
        <v>7</v>
      </c>
      <c r="H608" t="s">
        <v>2051</v>
      </c>
      <c r="I608" t="s">
        <v>26</v>
      </c>
      <c r="J608" s="11">
        <f>(C608-VLOOKUP(H608,Riders!$A$2:$E$7778,4,FALSE))/365</f>
        <v>34.854794520547948</v>
      </c>
      <c r="K608">
        <v>7</v>
      </c>
      <c r="L608">
        <v>1</v>
      </c>
      <c r="M608">
        <v>10.353999999999999</v>
      </c>
      <c r="O608">
        <v>18.471</v>
      </c>
      <c r="P608">
        <v>19.498999999999999</v>
      </c>
      <c r="Q608">
        <v>27.611000000000001</v>
      </c>
      <c r="R608">
        <v>4.056</v>
      </c>
      <c r="S608">
        <v>1</v>
      </c>
      <c r="T608" t="s">
        <v>1214</v>
      </c>
    </row>
    <row r="609" spans="1:20">
      <c r="A609" t="s">
        <v>225</v>
      </c>
      <c r="B609">
        <v>2019</v>
      </c>
      <c r="C609" s="10">
        <v>43800</v>
      </c>
      <c r="D609" t="s">
        <v>65</v>
      </c>
      <c r="E609">
        <v>1</v>
      </c>
      <c r="F609" t="s">
        <v>534</v>
      </c>
      <c r="G609">
        <v>7</v>
      </c>
      <c r="H609" t="s">
        <v>228</v>
      </c>
      <c r="I609" t="s">
        <v>151</v>
      </c>
      <c r="J609" s="11">
        <f>(C609-VLOOKUP(H609,Riders!$A$2:$E$7778,4,FALSE))/365</f>
        <v>21.769863013698629</v>
      </c>
      <c r="K609">
        <v>22</v>
      </c>
      <c r="L609">
        <v>2</v>
      </c>
      <c r="M609">
        <v>10.457999999999901</v>
      </c>
      <c r="O609">
        <v>5.3479999999999999</v>
      </c>
      <c r="P609">
        <v>5.0540000000000003</v>
      </c>
      <c r="Q609">
        <v>16.826000000000001</v>
      </c>
      <c r="R609">
        <v>5.8860000000000001</v>
      </c>
      <c r="S609">
        <v>2</v>
      </c>
      <c r="T609" t="s">
        <v>1214</v>
      </c>
    </row>
    <row r="610" spans="1:20">
      <c r="A610" t="s">
        <v>225</v>
      </c>
      <c r="B610">
        <v>2019</v>
      </c>
      <c r="C610" s="10">
        <v>43800</v>
      </c>
      <c r="D610" t="s">
        <v>65</v>
      </c>
      <c r="E610">
        <v>1</v>
      </c>
      <c r="F610" t="s">
        <v>534</v>
      </c>
      <c r="G610">
        <v>8</v>
      </c>
      <c r="H610" t="s">
        <v>220</v>
      </c>
      <c r="I610" t="s">
        <v>226</v>
      </c>
      <c r="J610" s="11">
        <f>(C610-VLOOKUP(H610,Riders!$A$2:$E$7778,4,FALSE))/365</f>
        <v>34.835616438356162</v>
      </c>
      <c r="K610">
        <v>8</v>
      </c>
      <c r="L610">
        <v>1</v>
      </c>
      <c r="M610">
        <v>10.255000000000001</v>
      </c>
      <c r="O610">
        <v>4.6859999999999999</v>
      </c>
      <c r="P610">
        <v>13.4889999999999</v>
      </c>
      <c r="Q610">
        <v>22.940999999999999</v>
      </c>
      <c r="R610">
        <v>4.726</v>
      </c>
      <c r="S610">
        <v>2</v>
      </c>
      <c r="T610" t="s">
        <v>1214</v>
      </c>
    </row>
    <row r="611" spans="1:20">
      <c r="A611" t="s">
        <v>225</v>
      </c>
      <c r="B611">
        <v>2019</v>
      </c>
      <c r="C611" s="10">
        <v>43800</v>
      </c>
      <c r="D611" t="s">
        <v>65</v>
      </c>
      <c r="E611">
        <v>1</v>
      </c>
      <c r="F611" t="s">
        <v>534</v>
      </c>
      <c r="G611">
        <v>8</v>
      </c>
      <c r="H611" t="s">
        <v>212</v>
      </c>
      <c r="I611" t="s">
        <v>41</v>
      </c>
      <c r="J611" s="11">
        <f>(C611-VLOOKUP(H611,Riders!$A$2:$E$7778,4,FALSE))/365</f>
        <v>28.531506849315068</v>
      </c>
      <c r="K611">
        <v>21</v>
      </c>
      <c r="L611">
        <v>2</v>
      </c>
      <c r="M611">
        <v>10.345000000000001</v>
      </c>
      <c r="O611">
        <v>19.774000000000001</v>
      </c>
      <c r="P611">
        <v>18.486999999999998</v>
      </c>
      <c r="Q611">
        <v>24.056999999999999</v>
      </c>
      <c r="R611">
        <v>2.7850000000000001</v>
      </c>
      <c r="S611">
        <v>1</v>
      </c>
      <c r="T611" t="s">
        <v>1214</v>
      </c>
    </row>
    <row r="612" spans="1:20">
      <c r="A612" t="s">
        <v>225</v>
      </c>
      <c r="B612">
        <v>2019</v>
      </c>
      <c r="C612" s="10">
        <v>43800</v>
      </c>
      <c r="D612" t="s">
        <v>65</v>
      </c>
      <c r="E612">
        <v>1</v>
      </c>
      <c r="F612" t="s">
        <v>534</v>
      </c>
      <c r="G612">
        <v>9</v>
      </c>
      <c r="H612" t="s">
        <v>195</v>
      </c>
      <c r="I612" t="s">
        <v>51</v>
      </c>
      <c r="J612" s="11">
        <f>(C612-VLOOKUP(H612,Riders!$A$2:$E$7778,4,FALSE))/365</f>
        <v>31.926027397260274</v>
      </c>
      <c r="K612">
        <v>13</v>
      </c>
      <c r="L612">
        <v>1</v>
      </c>
      <c r="M612">
        <v>10.225</v>
      </c>
      <c r="O612">
        <v>10.815</v>
      </c>
      <c r="P612">
        <v>14.55</v>
      </c>
      <c r="Q612">
        <v>24.91</v>
      </c>
      <c r="R612">
        <v>5.18</v>
      </c>
      <c r="S612">
        <v>1</v>
      </c>
      <c r="T612" t="s">
        <v>1214</v>
      </c>
    </row>
    <row r="613" spans="1:20">
      <c r="A613" t="s">
        <v>225</v>
      </c>
      <c r="B613">
        <v>2019</v>
      </c>
      <c r="C613" s="10">
        <v>43800</v>
      </c>
      <c r="D613" t="s">
        <v>65</v>
      </c>
      <c r="E613">
        <v>1</v>
      </c>
      <c r="F613" t="s">
        <v>534</v>
      </c>
      <c r="G613">
        <v>9</v>
      </c>
      <c r="H613" t="s">
        <v>213</v>
      </c>
      <c r="I613" t="s">
        <v>163</v>
      </c>
      <c r="J613" s="11">
        <f>(C613-VLOOKUP(H613,Riders!$A$2:$E$7778,4,FALSE))/365</f>
        <v>23.898630136986302</v>
      </c>
      <c r="K613">
        <v>20</v>
      </c>
      <c r="L613">
        <v>2</v>
      </c>
      <c r="M613">
        <v>10.321</v>
      </c>
      <c r="O613">
        <v>9</v>
      </c>
      <c r="P613">
        <v>5.6529999999999898</v>
      </c>
      <c r="Q613">
        <v>19.030999999999999</v>
      </c>
      <c r="R613">
        <v>6.6890000000000001</v>
      </c>
      <c r="S613">
        <v>2</v>
      </c>
      <c r="T613" t="s">
        <v>1214</v>
      </c>
    </row>
    <row r="614" spans="1:20">
      <c r="A614" t="s">
        <v>225</v>
      </c>
      <c r="B614">
        <v>2019</v>
      </c>
      <c r="C614" s="10">
        <v>43800</v>
      </c>
      <c r="D614" t="s">
        <v>65</v>
      </c>
      <c r="E614">
        <v>1</v>
      </c>
      <c r="F614" t="s">
        <v>534</v>
      </c>
      <c r="G614">
        <v>10</v>
      </c>
      <c r="H614" t="s">
        <v>142</v>
      </c>
      <c r="I614" t="s">
        <v>94</v>
      </c>
      <c r="J614" s="11">
        <f>(C614-VLOOKUP(H614,Riders!$A$2:$E$7778,4,FALSE))/365</f>
        <v>24.663013698630138</v>
      </c>
      <c r="K614">
        <v>14</v>
      </c>
      <c r="L614">
        <v>1</v>
      </c>
      <c r="M614">
        <v>10.452</v>
      </c>
      <c r="O614">
        <v>21.82</v>
      </c>
      <c r="P614">
        <v>22.617000000000001</v>
      </c>
      <c r="Q614">
        <v>27.803000000000001</v>
      </c>
      <c r="R614">
        <v>2.593</v>
      </c>
      <c r="S614">
        <v>1</v>
      </c>
      <c r="T614" t="s">
        <v>1214</v>
      </c>
    </row>
    <row r="615" spans="1:20">
      <c r="A615" t="s">
        <v>225</v>
      </c>
      <c r="B615">
        <v>2019</v>
      </c>
      <c r="C615" s="10">
        <v>43800</v>
      </c>
      <c r="D615" t="s">
        <v>65</v>
      </c>
      <c r="E615">
        <v>1</v>
      </c>
      <c r="F615" t="s">
        <v>534</v>
      </c>
      <c r="G615">
        <v>10</v>
      </c>
      <c r="H615" t="s">
        <v>182</v>
      </c>
      <c r="I615" t="s">
        <v>32</v>
      </c>
      <c r="J615" s="11">
        <f>(C615-VLOOKUP(H615,Riders!$A$2:$E$7778,4,FALSE))/365</f>
        <v>28.43013698630137</v>
      </c>
      <c r="K615">
        <v>19</v>
      </c>
      <c r="L615">
        <v>2</v>
      </c>
      <c r="M615">
        <v>12.04</v>
      </c>
      <c r="O615">
        <v>17.366</v>
      </c>
      <c r="P615">
        <v>16.873999999999999</v>
      </c>
      <c r="Q615">
        <v>23.044</v>
      </c>
      <c r="R615">
        <v>3.085</v>
      </c>
      <c r="S615">
        <v>2</v>
      </c>
      <c r="T615" t="s">
        <v>1214</v>
      </c>
    </row>
    <row r="616" spans="1:20">
      <c r="A616" t="s">
        <v>225</v>
      </c>
      <c r="B616">
        <v>2019</v>
      </c>
      <c r="C616" s="10">
        <v>43800</v>
      </c>
      <c r="D616" t="s">
        <v>65</v>
      </c>
      <c r="E616">
        <v>1</v>
      </c>
      <c r="F616" t="s">
        <v>534</v>
      </c>
      <c r="G616">
        <v>11</v>
      </c>
      <c r="H616" t="s">
        <v>170</v>
      </c>
      <c r="I616" t="s">
        <v>81</v>
      </c>
      <c r="J616" s="11">
        <f>(C616-VLOOKUP(H616,Riders!$A$2:$E$7778,4,FALSE))/365</f>
        <v>29.432876712328767</v>
      </c>
      <c r="K616">
        <v>15</v>
      </c>
      <c r="L616">
        <v>1</v>
      </c>
      <c r="M616">
        <v>10.323</v>
      </c>
      <c r="O616">
        <v>9.4770000000000003</v>
      </c>
      <c r="P616">
        <v>11.804</v>
      </c>
      <c r="Q616">
        <v>19.164000000000001</v>
      </c>
      <c r="R616">
        <v>3.68</v>
      </c>
      <c r="S616">
        <v>1</v>
      </c>
      <c r="T616" t="s">
        <v>1214</v>
      </c>
    </row>
    <row r="617" spans="1:20">
      <c r="A617" t="s">
        <v>225</v>
      </c>
      <c r="B617">
        <v>2019</v>
      </c>
      <c r="C617" s="10">
        <v>43800</v>
      </c>
      <c r="D617" t="s">
        <v>65</v>
      </c>
      <c r="E617">
        <v>1</v>
      </c>
      <c r="F617" t="s">
        <v>534</v>
      </c>
      <c r="G617">
        <v>11</v>
      </c>
      <c r="H617" t="s">
        <v>231</v>
      </c>
      <c r="I617" t="s">
        <v>211</v>
      </c>
      <c r="J617" s="11">
        <f>(C617-VLOOKUP(H617,Riders!$A$2:$E$7778,4,FALSE))/365</f>
        <v>20.950684931506849</v>
      </c>
      <c r="K617">
        <v>18</v>
      </c>
      <c r="L617">
        <v>2</v>
      </c>
      <c r="M617">
        <v>10.462999999999999</v>
      </c>
      <c r="O617">
        <v>8.5909999999999993</v>
      </c>
      <c r="P617">
        <v>5.13</v>
      </c>
      <c r="Q617">
        <v>16.606000000000002</v>
      </c>
      <c r="R617">
        <v>5.7380000000000004</v>
      </c>
      <c r="S617">
        <v>2</v>
      </c>
      <c r="T617" t="s">
        <v>1214</v>
      </c>
    </row>
    <row r="618" spans="1:20">
      <c r="A618" t="s">
        <v>225</v>
      </c>
      <c r="B618">
        <v>2019</v>
      </c>
      <c r="C618" s="10">
        <v>43800</v>
      </c>
      <c r="D618" t="s">
        <v>65</v>
      </c>
      <c r="E618">
        <v>1</v>
      </c>
      <c r="F618" t="s">
        <v>534</v>
      </c>
      <c r="G618">
        <v>12</v>
      </c>
      <c r="H618" t="s">
        <v>193</v>
      </c>
      <c r="I618" t="s">
        <v>229</v>
      </c>
      <c r="J618" s="11">
        <f>(C618-VLOOKUP(H618,Riders!$A$2:$E$7778,4,FALSE))/365</f>
        <v>32.454794520547942</v>
      </c>
      <c r="K618">
        <v>16</v>
      </c>
      <c r="L618">
        <v>1</v>
      </c>
      <c r="M618">
        <v>10.26</v>
      </c>
      <c r="O618">
        <v>16.640999999999998</v>
      </c>
      <c r="P618">
        <v>18.991</v>
      </c>
      <c r="Q618">
        <v>26.405000000000001</v>
      </c>
      <c r="R618">
        <v>3.7069999999999999</v>
      </c>
      <c r="S618">
        <v>2</v>
      </c>
      <c r="T618" t="s">
        <v>1214</v>
      </c>
    </row>
    <row r="619" spans="1:20">
      <c r="A619" t="s">
        <v>225</v>
      </c>
      <c r="B619">
        <v>2019</v>
      </c>
      <c r="C619" s="10">
        <v>43800</v>
      </c>
      <c r="D619" t="s">
        <v>65</v>
      </c>
      <c r="E619">
        <v>1</v>
      </c>
      <c r="F619" t="s">
        <v>534</v>
      </c>
      <c r="G619">
        <v>12</v>
      </c>
      <c r="H619" t="s">
        <v>173</v>
      </c>
      <c r="I619" t="s">
        <v>36</v>
      </c>
      <c r="J619" s="11">
        <f>(C619-VLOOKUP(H619,Riders!$A$2:$E$7778,4,FALSE))/365</f>
        <v>29.561643835616437</v>
      </c>
      <c r="K619">
        <v>17</v>
      </c>
      <c r="L619">
        <v>2</v>
      </c>
      <c r="M619">
        <v>10.331999999999899</v>
      </c>
      <c r="O619">
        <v>17.401</v>
      </c>
      <c r="P619">
        <v>16.751000000000001</v>
      </c>
      <c r="Q619">
        <v>22.719000000000001</v>
      </c>
      <c r="R619">
        <v>2.984</v>
      </c>
      <c r="S619">
        <v>1</v>
      </c>
      <c r="T619" t="s">
        <v>1214</v>
      </c>
    </row>
    <row r="620" spans="1:20">
      <c r="A620" t="s">
        <v>225</v>
      </c>
      <c r="B620">
        <v>2019</v>
      </c>
      <c r="C620" s="10">
        <v>43800</v>
      </c>
      <c r="D620" t="s">
        <v>65</v>
      </c>
      <c r="E620">
        <v>1</v>
      </c>
      <c r="F620" t="s">
        <v>537</v>
      </c>
      <c r="G620">
        <v>1</v>
      </c>
      <c r="H620" t="s">
        <v>21</v>
      </c>
      <c r="I620" t="s">
        <v>22</v>
      </c>
      <c r="J620" s="11">
        <f>(C620-VLOOKUP(H620,Riders!$A$2:$E$7778,4,FALSE))/365</f>
        <v>26.728767123287671</v>
      </c>
      <c r="K620">
        <v>2</v>
      </c>
      <c r="L620">
        <v>1</v>
      </c>
      <c r="M620">
        <v>9.9610000000000003</v>
      </c>
      <c r="O620">
        <v>36.023000000000003</v>
      </c>
      <c r="P620">
        <v>36.055</v>
      </c>
      <c r="Q620">
        <v>38.741</v>
      </c>
      <c r="R620">
        <v>1.343</v>
      </c>
      <c r="S620">
        <v>1</v>
      </c>
      <c r="T620" t="s">
        <v>1214</v>
      </c>
    </row>
    <row r="621" spans="1:20">
      <c r="A621" t="s">
        <v>225</v>
      </c>
      <c r="B621">
        <v>2019</v>
      </c>
      <c r="C621" s="10">
        <v>43800</v>
      </c>
      <c r="D621" t="s">
        <v>65</v>
      </c>
      <c r="E621">
        <v>1</v>
      </c>
      <c r="F621" t="s">
        <v>537</v>
      </c>
      <c r="G621">
        <v>1</v>
      </c>
      <c r="H621" t="s">
        <v>193</v>
      </c>
      <c r="I621" t="s">
        <v>229</v>
      </c>
      <c r="J621" s="11">
        <f>(C621-VLOOKUP(H621,Riders!$A$2:$E$7778,4,FALSE))/365</f>
        <v>32.454794520547942</v>
      </c>
      <c r="K621">
        <v>16</v>
      </c>
      <c r="L621">
        <v>2</v>
      </c>
      <c r="M621">
        <v>10.111000000000001</v>
      </c>
      <c r="O621">
        <v>18.991</v>
      </c>
      <c r="P621">
        <v>18.972999999999999</v>
      </c>
      <c r="Q621">
        <v>26.189</v>
      </c>
      <c r="R621">
        <v>3.6080000000000001</v>
      </c>
      <c r="S621">
        <v>2</v>
      </c>
      <c r="T621" t="s">
        <v>1214</v>
      </c>
    </row>
    <row r="622" spans="1:20">
      <c r="A622" t="s">
        <v>225</v>
      </c>
      <c r="B622">
        <v>2019</v>
      </c>
      <c r="C622" s="10">
        <v>43800</v>
      </c>
      <c r="D622" t="s">
        <v>65</v>
      </c>
      <c r="E622">
        <v>1</v>
      </c>
      <c r="F622" t="s">
        <v>537</v>
      </c>
      <c r="G622">
        <v>2</v>
      </c>
      <c r="H622" t="s">
        <v>91</v>
      </c>
      <c r="I622" t="s">
        <v>22</v>
      </c>
      <c r="J622" s="11">
        <f>(C622-VLOOKUP(H622,Riders!$A$2:$E$7778,4,FALSE))/365</f>
        <v>22.731506849315068</v>
      </c>
      <c r="K622">
        <v>1</v>
      </c>
      <c r="L622">
        <v>1</v>
      </c>
      <c r="M622">
        <v>10.243</v>
      </c>
      <c r="O622">
        <v>38.762</v>
      </c>
      <c r="P622">
        <v>38.759</v>
      </c>
      <c r="Q622">
        <v>41.497</v>
      </c>
      <c r="R622">
        <v>1.369</v>
      </c>
      <c r="S622">
        <v>1</v>
      </c>
      <c r="T622" t="s">
        <v>1214</v>
      </c>
    </row>
    <row r="623" spans="1:20">
      <c r="A623" t="s">
        <v>225</v>
      </c>
      <c r="B623">
        <v>2019</v>
      </c>
      <c r="C623" s="10">
        <v>43800</v>
      </c>
      <c r="D623" t="s">
        <v>65</v>
      </c>
      <c r="E623">
        <v>1</v>
      </c>
      <c r="F623" t="s">
        <v>537</v>
      </c>
      <c r="G623">
        <v>2</v>
      </c>
      <c r="H623" t="s">
        <v>170</v>
      </c>
      <c r="I623" t="s">
        <v>81</v>
      </c>
      <c r="J623" s="11">
        <f>(C623-VLOOKUP(H623,Riders!$A$2:$E$7778,4,FALSE))/365</f>
        <v>29.432876712328767</v>
      </c>
      <c r="K623">
        <v>15</v>
      </c>
      <c r="L623">
        <v>2</v>
      </c>
      <c r="M623">
        <v>10.361000000000001</v>
      </c>
      <c r="O623">
        <v>11.804</v>
      </c>
      <c r="P623">
        <v>11.807</v>
      </c>
      <c r="Q623">
        <v>19.157</v>
      </c>
      <c r="R623">
        <v>3.6749999999999998</v>
      </c>
      <c r="S623">
        <v>2</v>
      </c>
      <c r="T623" t="s">
        <v>1214</v>
      </c>
    </row>
    <row r="624" spans="1:20">
      <c r="A624" t="s">
        <v>225</v>
      </c>
      <c r="B624">
        <v>2019</v>
      </c>
      <c r="C624" s="10">
        <v>43800</v>
      </c>
      <c r="D624" t="s">
        <v>65</v>
      </c>
      <c r="E624">
        <v>1</v>
      </c>
      <c r="F624" t="s">
        <v>537</v>
      </c>
      <c r="G624">
        <v>3</v>
      </c>
      <c r="H624" t="s">
        <v>201</v>
      </c>
      <c r="I624" t="s">
        <v>45</v>
      </c>
      <c r="J624" s="11">
        <f>(C624-VLOOKUP(H624,Riders!$A$2:$E$7778,4,FALSE))/365</f>
        <v>24.383561643835616</v>
      </c>
      <c r="K624">
        <v>4</v>
      </c>
      <c r="L624">
        <v>1</v>
      </c>
      <c r="M624">
        <v>11.22</v>
      </c>
      <c r="O624">
        <v>31.193000000000001</v>
      </c>
      <c r="P624">
        <v>31.329000000000001</v>
      </c>
      <c r="Q624">
        <v>34.209000000000003</v>
      </c>
      <c r="R624">
        <v>1.44</v>
      </c>
      <c r="S624">
        <v>1</v>
      </c>
      <c r="T624" t="s">
        <v>1214</v>
      </c>
    </row>
    <row r="625" spans="1:20">
      <c r="A625" t="s">
        <v>225</v>
      </c>
      <c r="B625">
        <v>2019</v>
      </c>
      <c r="C625" s="10">
        <v>43800</v>
      </c>
      <c r="D625" t="s">
        <v>65</v>
      </c>
      <c r="E625">
        <v>1</v>
      </c>
      <c r="F625" t="s">
        <v>537</v>
      </c>
      <c r="G625">
        <v>3</v>
      </c>
      <c r="H625" t="s">
        <v>142</v>
      </c>
      <c r="I625" t="s">
        <v>94</v>
      </c>
      <c r="J625" s="11">
        <f>(C625-VLOOKUP(H625,Riders!$A$2:$E$7778,4,FALSE))/365</f>
        <v>24.663013698630138</v>
      </c>
      <c r="K625">
        <v>14</v>
      </c>
      <c r="L625">
        <v>2</v>
      </c>
      <c r="M625" t="s">
        <v>535</v>
      </c>
      <c r="O625">
        <v>22.617000000000001</v>
      </c>
      <c r="P625">
        <v>22.428000000000001</v>
      </c>
      <c r="Q625">
        <v>27.446000000000002</v>
      </c>
      <c r="R625">
        <v>2.5089999999999999</v>
      </c>
      <c r="S625">
        <v>2</v>
      </c>
      <c r="T625" t="s">
        <v>1214</v>
      </c>
    </row>
    <row r="626" spans="1:20">
      <c r="A626" t="s">
        <v>225</v>
      </c>
      <c r="B626">
        <v>2019</v>
      </c>
      <c r="C626" s="10">
        <v>43800</v>
      </c>
      <c r="D626" t="s">
        <v>65</v>
      </c>
      <c r="E626">
        <v>1</v>
      </c>
      <c r="F626" t="s">
        <v>537</v>
      </c>
      <c r="G626">
        <v>4</v>
      </c>
      <c r="H626" t="s">
        <v>256</v>
      </c>
      <c r="I626" t="s">
        <v>30</v>
      </c>
      <c r="J626" s="11">
        <f>(C626-VLOOKUP(H626,Riders!$A$2:$E$7778,4,FALSE))/365</f>
        <v>29.92876712328767</v>
      </c>
      <c r="K626">
        <v>3</v>
      </c>
      <c r="L626">
        <v>1</v>
      </c>
      <c r="M626">
        <v>9.9390000000000001</v>
      </c>
      <c r="O626">
        <v>28.683</v>
      </c>
      <c r="P626">
        <v>28.931000000000001</v>
      </c>
      <c r="Q626">
        <v>33.225000000000001</v>
      </c>
      <c r="R626">
        <v>2.1469999999999998</v>
      </c>
      <c r="S626">
        <v>1</v>
      </c>
      <c r="T626" t="s">
        <v>1214</v>
      </c>
    </row>
    <row r="627" spans="1:20">
      <c r="A627" t="s">
        <v>225</v>
      </c>
      <c r="B627">
        <v>2019</v>
      </c>
      <c r="C627" s="10">
        <v>43800</v>
      </c>
      <c r="D627" t="s">
        <v>65</v>
      </c>
      <c r="E627">
        <v>1</v>
      </c>
      <c r="F627" t="s">
        <v>537</v>
      </c>
      <c r="G627">
        <v>4</v>
      </c>
      <c r="H627" t="s">
        <v>195</v>
      </c>
      <c r="I627" t="s">
        <v>51</v>
      </c>
      <c r="J627" s="11">
        <f>(C627-VLOOKUP(H627,Riders!$A$2:$E$7778,4,FALSE))/365</f>
        <v>31.926027397260274</v>
      </c>
      <c r="K627">
        <v>13</v>
      </c>
      <c r="L627">
        <v>2</v>
      </c>
      <c r="M627">
        <v>10.855</v>
      </c>
      <c r="O627">
        <v>14.55</v>
      </c>
      <c r="P627">
        <v>14.353999999999999</v>
      </c>
      <c r="Q627">
        <v>23.844000000000001</v>
      </c>
      <c r="R627">
        <v>4.7450000000000001</v>
      </c>
      <c r="S627">
        <v>2</v>
      </c>
      <c r="T627" t="s">
        <v>1214</v>
      </c>
    </row>
    <row r="628" spans="1:20">
      <c r="A628" t="s">
        <v>225</v>
      </c>
      <c r="B628">
        <v>2019</v>
      </c>
      <c r="C628" s="10">
        <v>43800</v>
      </c>
      <c r="D628" t="s">
        <v>65</v>
      </c>
      <c r="E628">
        <v>1</v>
      </c>
      <c r="F628" t="s">
        <v>537</v>
      </c>
      <c r="G628">
        <v>5</v>
      </c>
      <c r="H628" t="s">
        <v>220</v>
      </c>
      <c r="I628" t="s">
        <v>226</v>
      </c>
      <c r="J628" s="11">
        <f>(C628-VLOOKUP(H628,Riders!$A$2:$E$7778,4,FALSE))/365</f>
        <v>34.835616438356162</v>
      </c>
      <c r="K628">
        <v>8</v>
      </c>
      <c r="L628">
        <v>1</v>
      </c>
      <c r="M628">
        <v>10.124000000000001</v>
      </c>
      <c r="O628">
        <v>13.4889999999999</v>
      </c>
      <c r="P628">
        <v>19.390999999999998</v>
      </c>
      <c r="Q628">
        <v>27.393000000000001</v>
      </c>
      <c r="R628">
        <v>4.0010000000000003</v>
      </c>
      <c r="S628">
        <v>2</v>
      </c>
      <c r="T628" t="s">
        <v>1214</v>
      </c>
    </row>
    <row r="629" spans="1:20">
      <c r="A629" t="s">
        <v>225</v>
      </c>
      <c r="B629">
        <v>2019</v>
      </c>
      <c r="C629" s="10">
        <v>43800</v>
      </c>
      <c r="D629" t="s">
        <v>65</v>
      </c>
      <c r="E629">
        <v>1</v>
      </c>
      <c r="F629" t="s">
        <v>537</v>
      </c>
      <c r="G629">
        <v>5</v>
      </c>
      <c r="H629" t="s">
        <v>127</v>
      </c>
      <c r="I629" t="s">
        <v>103</v>
      </c>
      <c r="J629" s="11">
        <f>(C629-VLOOKUP(H629,Riders!$A$2:$E$7778,4,FALSE))/365</f>
        <v>21.202739726027396</v>
      </c>
      <c r="K629">
        <v>9</v>
      </c>
      <c r="L629">
        <v>2</v>
      </c>
      <c r="M629">
        <v>10.257</v>
      </c>
      <c r="O629">
        <v>25.655999999999999</v>
      </c>
      <c r="P629">
        <v>24.536000000000001</v>
      </c>
      <c r="Q629">
        <v>29.506</v>
      </c>
      <c r="R629">
        <v>2.4849999999999999</v>
      </c>
      <c r="S629">
        <v>1</v>
      </c>
      <c r="T629" t="s">
        <v>1214</v>
      </c>
    </row>
    <row r="630" spans="1:20">
      <c r="A630" t="s">
        <v>225</v>
      </c>
      <c r="B630">
        <v>2019</v>
      </c>
      <c r="C630" s="10">
        <v>43800</v>
      </c>
      <c r="D630" t="s">
        <v>65</v>
      </c>
      <c r="E630">
        <v>1</v>
      </c>
      <c r="F630" t="s">
        <v>537</v>
      </c>
      <c r="G630">
        <v>6</v>
      </c>
      <c r="H630" t="s">
        <v>2051</v>
      </c>
      <c r="I630" t="s">
        <v>26</v>
      </c>
      <c r="J630" s="11">
        <f>(C630-VLOOKUP(H630,Riders!$A$2:$E$7778,4,FALSE))/365</f>
        <v>34.854794520547948</v>
      </c>
      <c r="K630">
        <v>7</v>
      </c>
      <c r="L630">
        <v>1</v>
      </c>
      <c r="M630">
        <v>10.042</v>
      </c>
      <c r="O630">
        <v>19.498999999999999</v>
      </c>
      <c r="P630">
        <v>22.701999999999899</v>
      </c>
      <c r="Q630">
        <v>29.981999999999999</v>
      </c>
      <c r="R630">
        <v>3.64</v>
      </c>
      <c r="S630">
        <v>2</v>
      </c>
      <c r="T630" t="s">
        <v>1214</v>
      </c>
    </row>
    <row r="631" spans="1:20">
      <c r="A631" t="s">
        <v>225</v>
      </c>
      <c r="B631">
        <v>2019</v>
      </c>
      <c r="C631" s="10">
        <v>43800</v>
      </c>
      <c r="D631" t="s">
        <v>65</v>
      </c>
      <c r="E631">
        <v>1</v>
      </c>
      <c r="F631" t="s">
        <v>537</v>
      </c>
      <c r="G631">
        <v>6</v>
      </c>
      <c r="H631" t="s">
        <v>191</v>
      </c>
      <c r="I631" t="s">
        <v>112</v>
      </c>
      <c r="J631" s="11">
        <f>(C631-VLOOKUP(H631,Riders!$A$2:$E$7778,4,FALSE))/365</f>
        <v>31.712328767123289</v>
      </c>
      <c r="K631">
        <v>10</v>
      </c>
      <c r="L631">
        <v>2</v>
      </c>
      <c r="M631">
        <v>10.218999999999999</v>
      </c>
      <c r="O631">
        <v>24.239000000000001</v>
      </c>
      <c r="P631">
        <v>23.151</v>
      </c>
      <c r="Q631">
        <v>29.183</v>
      </c>
      <c r="R631">
        <v>3.016</v>
      </c>
      <c r="S631">
        <v>1</v>
      </c>
      <c r="T631" t="s">
        <v>1214</v>
      </c>
    </row>
    <row r="632" spans="1:20">
      <c r="A632" t="s">
        <v>225</v>
      </c>
      <c r="B632">
        <v>2019</v>
      </c>
      <c r="C632" s="10">
        <v>43800</v>
      </c>
      <c r="D632" t="s">
        <v>65</v>
      </c>
      <c r="E632">
        <v>1</v>
      </c>
      <c r="F632" t="s">
        <v>537</v>
      </c>
      <c r="G632">
        <v>7</v>
      </c>
      <c r="H632" t="s">
        <v>192</v>
      </c>
      <c r="I632" t="s">
        <v>30</v>
      </c>
      <c r="J632" s="11">
        <f>(C632-VLOOKUP(H632,Riders!$A$2:$E$7778,4,FALSE))/365</f>
        <v>33.871232876712327</v>
      </c>
      <c r="K632">
        <v>5</v>
      </c>
      <c r="L632">
        <v>1</v>
      </c>
      <c r="M632">
        <v>10.208</v>
      </c>
      <c r="O632">
        <v>15.456999999999899</v>
      </c>
      <c r="P632">
        <v>19.413</v>
      </c>
      <c r="Q632">
        <v>27.324999999999999</v>
      </c>
      <c r="R632">
        <v>3.956</v>
      </c>
      <c r="S632">
        <v>2</v>
      </c>
      <c r="T632" t="s">
        <v>1214</v>
      </c>
    </row>
    <row r="633" spans="1:20">
      <c r="A633" t="s">
        <v>225</v>
      </c>
      <c r="B633">
        <v>2019</v>
      </c>
      <c r="C633" s="10">
        <v>43800</v>
      </c>
      <c r="D633" t="s">
        <v>65</v>
      </c>
      <c r="E633">
        <v>1</v>
      </c>
      <c r="F633" t="s">
        <v>537</v>
      </c>
      <c r="G633">
        <v>7</v>
      </c>
      <c r="H633" t="s">
        <v>96</v>
      </c>
      <c r="I633" t="s">
        <v>28</v>
      </c>
      <c r="J633" s="11">
        <f>(C633-VLOOKUP(H633,Riders!$A$2:$E$7778,4,FALSE))/365</f>
        <v>27.849315068493151</v>
      </c>
      <c r="K633">
        <v>12</v>
      </c>
      <c r="L633">
        <v>2</v>
      </c>
      <c r="M633">
        <v>10.234</v>
      </c>
      <c r="O633">
        <v>21.396000000000001</v>
      </c>
      <c r="P633">
        <v>20.335999999999999</v>
      </c>
      <c r="Q633">
        <v>26.324000000000002</v>
      </c>
      <c r="R633">
        <v>2.9940000000000002</v>
      </c>
      <c r="S633">
        <v>1</v>
      </c>
      <c r="T633" t="s">
        <v>1214</v>
      </c>
    </row>
    <row r="634" spans="1:20">
      <c r="A634" t="s">
        <v>225</v>
      </c>
      <c r="B634">
        <v>2019</v>
      </c>
      <c r="C634" s="10">
        <v>43800</v>
      </c>
      <c r="D634" t="s">
        <v>65</v>
      </c>
      <c r="E634">
        <v>1</v>
      </c>
      <c r="F634" t="s">
        <v>537</v>
      </c>
      <c r="G634">
        <v>8</v>
      </c>
      <c r="H634" t="s">
        <v>107</v>
      </c>
      <c r="I634" t="s">
        <v>108</v>
      </c>
      <c r="J634" s="11">
        <f>(C634-VLOOKUP(H634,Riders!$A$2:$E$7778,4,FALSE))/365</f>
        <v>26.134246575342466</v>
      </c>
      <c r="K634">
        <v>6</v>
      </c>
      <c r="L634">
        <v>1</v>
      </c>
      <c r="M634">
        <v>10.236000000000001</v>
      </c>
      <c r="O634">
        <v>23.779</v>
      </c>
      <c r="P634">
        <v>25.974</v>
      </c>
      <c r="Q634">
        <v>31.106000000000002</v>
      </c>
      <c r="R634">
        <v>2.5659999999999998</v>
      </c>
      <c r="S634">
        <v>2</v>
      </c>
      <c r="T634" t="s">
        <v>1214</v>
      </c>
    </row>
    <row r="635" spans="1:20">
      <c r="A635" t="s">
        <v>225</v>
      </c>
      <c r="B635">
        <v>2019</v>
      </c>
      <c r="C635" s="10">
        <v>43800</v>
      </c>
      <c r="D635" t="s">
        <v>65</v>
      </c>
      <c r="E635">
        <v>1</v>
      </c>
      <c r="F635" t="s">
        <v>537</v>
      </c>
      <c r="G635">
        <v>8</v>
      </c>
      <c r="H635" t="s">
        <v>199</v>
      </c>
      <c r="I635" t="s">
        <v>227</v>
      </c>
      <c r="J635" s="11">
        <f>(C635-VLOOKUP(H635,Riders!$A$2:$E$7778,4,FALSE))/365</f>
        <v>26.983561643835618</v>
      </c>
      <c r="K635">
        <v>11</v>
      </c>
      <c r="L635">
        <v>2</v>
      </c>
      <c r="M635">
        <v>10.265000000000001</v>
      </c>
      <c r="O635">
        <v>32.280999999999999</v>
      </c>
      <c r="P635">
        <v>31.535999999999898</v>
      </c>
      <c r="Q635">
        <v>35.223999999999997</v>
      </c>
      <c r="R635">
        <v>1.8440000000000001</v>
      </c>
      <c r="S635">
        <v>1</v>
      </c>
      <c r="T635" t="s">
        <v>1214</v>
      </c>
    </row>
    <row r="636" spans="1:20">
      <c r="A636" t="s">
        <v>225</v>
      </c>
      <c r="B636">
        <v>2019</v>
      </c>
      <c r="C636" s="10">
        <v>43800</v>
      </c>
      <c r="D636" t="s">
        <v>65</v>
      </c>
      <c r="E636">
        <v>1</v>
      </c>
      <c r="F636" t="s">
        <v>538</v>
      </c>
      <c r="G636">
        <v>1</v>
      </c>
      <c r="H636" t="s">
        <v>21</v>
      </c>
      <c r="I636" t="s">
        <v>22</v>
      </c>
      <c r="J636" s="11">
        <f>(C636-VLOOKUP(H636,Riders!$A$2:$E$7778,4,FALSE))/365</f>
        <v>26.728767123287671</v>
      </c>
      <c r="K636">
        <v>2</v>
      </c>
      <c r="L636">
        <v>1</v>
      </c>
      <c r="M636">
        <v>10.148999999999999</v>
      </c>
      <c r="O636">
        <v>36.055</v>
      </c>
      <c r="P636">
        <v>36.143000000000001</v>
      </c>
      <c r="Q636">
        <v>38.814999999999998</v>
      </c>
      <c r="R636">
        <v>1.3360000000000001</v>
      </c>
      <c r="S636">
        <v>1</v>
      </c>
      <c r="T636" t="s">
        <v>1214</v>
      </c>
    </row>
    <row r="637" spans="1:20">
      <c r="A637" t="s">
        <v>225</v>
      </c>
      <c r="B637">
        <v>2019</v>
      </c>
      <c r="C637" s="10">
        <v>43800</v>
      </c>
      <c r="D637" t="s">
        <v>65</v>
      </c>
      <c r="E637">
        <v>1</v>
      </c>
      <c r="F637" t="s">
        <v>538</v>
      </c>
      <c r="G637">
        <v>1</v>
      </c>
      <c r="H637" t="s">
        <v>107</v>
      </c>
      <c r="I637" t="s">
        <v>108</v>
      </c>
      <c r="J637" s="11">
        <f>(C637-VLOOKUP(H637,Riders!$A$2:$E$7778,4,FALSE))/365</f>
        <v>26.134246575342466</v>
      </c>
      <c r="K637">
        <v>6</v>
      </c>
      <c r="L637">
        <v>2</v>
      </c>
      <c r="M637">
        <v>10.234999999999999</v>
      </c>
      <c r="O637">
        <v>25.974</v>
      </c>
      <c r="P637">
        <v>25.841999999999999</v>
      </c>
      <c r="Q637">
        <v>30.835999999999999</v>
      </c>
      <c r="R637">
        <v>2.4969999999999999</v>
      </c>
      <c r="S637">
        <v>2</v>
      </c>
      <c r="T637" t="s">
        <v>1214</v>
      </c>
    </row>
    <row r="638" spans="1:20">
      <c r="A638" t="s">
        <v>225</v>
      </c>
      <c r="B638">
        <v>2019</v>
      </c>
      <c r="C638" s="10">
        <v>43800</v>
      </c>
      <c r="D638" t="s">
        <v>65</v>
      </c>
      <c r="E638">
        <v>1</v>
      </c>
      <c r="F638" t="s">
        <v>538</v>
      </c>
      <c r="G638">
        <v>2</v>
      </c>
      <c r="H638" t="s">
        <v>91</v>
      </c>
      <c r="I638" t="s">
        <v>22</v>
      </c>
      <c r="J638" s="11">
        <f>(C638-VLOOKUP(H638,Riders!$A$2:$E$7778,4,FALSE))/365</f>
        <v>22.731506849315068</v>
      </c>
      <c r="K638">
        <v>1</v>
      </c>
      <c r="L638">
        <v>1</v>
      </c>
      <c r="M638">
        <v>10.106999999999999</v>
      </c>
      <c r="O638">
        <v>38.759</v>
      </c>
      <c r="P638">
        <v>38.78</v>
      </c>
      <c r="Q638">
        <v>41.515999999999998</v>
      </c>
      <c r="R638">
        <v>1.3680000000000001</v>
      </c>
      <c r="S638">
        <v>1</v>
      </c>
      <c r="T638" t="s">
        <v>1214</v>
      </c>
    </row>
    <row r="639" spans="1:20">
      <c r="A639" t="s">
        <v>225</v>
      </c>
      <c r="B639">
        <v>2019</v>
      </c>
      <c r="C639" s="10">
        <v>43800</v>
      </c>
      <c r="D639" t="s">
        <v>65</v>
      </c>
      <c r="E639">
        <v>1</v>
      </c>
      <c r="F639" t="s">
        <v>538</v>
      </c>
      <c r="G639">
        <v>2</v>
      </c>
      <c r="H639" t="s">
        <v>192</v>
      </c>
      <c r="I639" t="s">
        <v>30</v>
      </c>
      <c r="J639" s="11">
        <f>(C639-VLOOKUP(H639,Riders!$A$2:$E$7778,4,FALSE))/365</f>
        <v>33.871232876712327</v>
      </c>
      <c r="K639">
        <v>5</v>
      </c>
      <c r="L639">
        <v>2</v>
      </c>
      <c r="M639">
        <v>10.144</v>
      </c>
      <c r="O639">
        <v>19.413</v>
      </c>
      <c r="P639">
        <v>19.422000000000001</v>
      </c>
      <c r="Q639">
        <v>27.166</v>
      </c>
      <c r="R639">
        <v>3.8719999999999999</v>
      </c>
      <c r="S639">
        <v>2</v>
      </c>
      <c r="T639" t="s">
        <v>1214</v>
      </c>
    </row>
    <row r="640" spans="1:20">
      <c r="A640" t="s">
        <v>225</v>
      </c>
      <c r="B640">
        <v>2019</v>
      </c>
      <c r="C640" s="10">
        <v>43800</v>
      </c>
      <c r="D640" t="s">
        <v>65</v>
      </c>
      <c r="E640">
        <v>1</v>
      </c>
      <c r="F640" t="s">
        <v>538</v>
      </c>
      <c r="G640">
        <v>3</v>
      </c>
      <c r="H640" t="s">
        <v>201</v>
      </c>
      <c r="I640" t="s">
        <v>45</v>
      </c>
      <c r="J640" s="11">
        <f>(C640-VLOOKUP(H640,Riders!$A$2:$E$7778,4,FALSE))/365</f>
        <v>24.383561643835616</v>
      </c>
      <c r="K640">
        <v>4</v>
      </c>
      <c r="L640">
        <v>1</v>
      </c>
      <c r="M640">
        <v>10.115</v>
      </c>
      <c r="O640">
        <v>31.329000000000001</v>
      </c>
      <c r="P640">
        <v>31.506</v>
      </c>
      <c r="Q640">
        <v>34.36</v>
      </c>
      <c r="R640">
        <v>1.427</v>
      </c>
      <c r="S640">
        <v>1</v>
      </c>
      <c r="T640" t="s">
        <v>1214</v>
      </c>
    </row>
    <row r="641" spans="1:20">
      <c r="A641" t="s">
        <v>225</v>
      </c>
      <c r="B641">
        <v>2019</v>
      </c>
      <c r="C641" s="10">
        <v>43800</v>
      </c>
      <c r="D641" t="s">
        <v>65</v>
      </c>
      <c r="E641">
        <v>1</v>
      </c>
      <c r="F641" t="s">
        <v>538</v>
      </c>
      <c r="G641">
        <v>3</v>
      </c>
      <c r="H641" t="s">
        <v>2051</v>
      </c>
      <c r="I641" t="s">
        <v>26</v>
      </c>
      <c r="J641" s="11">
        <f>(C641-VLOOKUP(H641,Riders!$A$2:$E$7778,4,FALSE))/365</f>
        <v>34.854794520547948</v>
      </c>
      <c r="K641">
        <v>7</v>
      </c>
      <c r="L641">
        <v>2</v>
      </c>
      <c r="M641">
        <v>10.125999999999999</v>
      </c>
      <c r="O641">
        <v>22.701999999999899</v>
      </c>
      <c r="P641">
        <v>22.254999999999999</v>
      </c>
      <c r="Q641">
        <v>29.021000000000001</v>
      </c>
      <c r="R641">
        <v>3.383</v>
      </c>
      <c r="S641">
        <v>2</v>
      </c>
      <c r="T641" t="s">
        <v>1214</v>
      </c>
    </row>
    <row r="642" spans="1:20">
      <c r="A642" t="s">
        <v>225</v>
      </c>
      <c r="B642">
        <v>2019</v>
      </c>
      <c r="C642" s="10">
        <v>43800</v>
      </c>
      <c r="D642" t="s">
        <v>65</v>
      </c>
      <c r="E642">
        <v>1</v>
      </c>
      <c r="F642" t="s">
        <v>538</v>
      </c>
      <c r="G642">
        <v>4</v>
      </c>
      <c r="H642" t="s">
        <v>256</v>
      </c>
      <c r="I642" t="s">
        <v>30</v>
      </c>
      <c r="J642" s="11">
        <f>(C642-VLOOKUP(H642,Riders!$A$2:$E$7778,4,FALSE))/365</f>
        <v>29.92876712328767</v>
      </c>
      <c r="K642">
        <v>3</v>
      </c>
      <c r="L642">
        <v>1</v>
      </c>
      <c r="M642">
        <v>10.121</v>
      </c>
      <c r="O642">
        <v>28.931000000000001</v>
      </c>
      <c r="P642">
        <v>29.271000000000001</v>
      </c>
      <c r="Q642">
        <v>33.484999999999999</v>
      </c>
      <c r="R642">
        <v>2.1070000000000002</v>
      </c>
      <c r="S642">
        <v>1</v>
      </c>
      <c r="T642" t="s">
        <v>1214</v>
      </c>
    </row>
    <row r="643" spans="1:20">
      <c r="A643" t="s">
        <v>225</v>
      </c>
      <c r="B643">
        <v>2019</v>
      </c>
      <c r="C643" s="10">
        <v>43800</v>
      </c>
      <c r="D643" t="s">
        <v>65</v>
      </c>
      <c r="E643">
        <v>1</v>
      </c>
      <c r="F643" t="s">
        <v>538</v>
      </c>
      <c r="G643">
        <v>4</v>
      </c>
      <c r="H643" t="s">
        <v>220</v>
      </c>
      <c r="I643" t="s">
        <v>226</v>
      </c>
      <c r="J643" s="11">
        <f>(C643-VLOOKUP(H643,Riders!$A$2:$E$7778,4,FALSE))/365</f>
        <v>34.835616438356162</v>
      </c>
      <c r="K643">
        <v>8</v>
      </c>
      <c r="L643">
        <v>2</v>
      </c>
      <c r="M643">
        <v>11.048999999999999</v>
      </c>
      <c r="O643">
        <v>19.390999999999998</v>
      </c>
      <c r="P643">
        <v>19.041</v>
      </c>
      <c r="Q643">
        <v>26.491</v>
      </c>
      <c r="R643">
        <v>3.7250000000000001</v>
      </c>
      <c r="S643">
        <v>2</v>
      </c>
      <c r="T643" t="s">
        <v>1214</v>
      </c>
    </row>
    <row r="644" spans="1:20">
      <c r="A644" t="s">
        <v>225</v>
      </c>
      <c r="B644">
        <v>2019</v>
      </c>
      <c r="C644" s="10">
        <v>43800</v>
      </c>
      <c r="D644" t="s">
        <v>65</v>
      </c>
      <c r="E644">
        <v>2</v>
      </c>
      <c r="F644" t="s">
        <v>538</v>
      </c>
      <c r="G644">
        <v>1</v>
      </c>
      <c r="H644" t="s">
        <v>21</v>
      </c>
      <c r="I644" t="s">
        <v>22</v>
      </c>
      <c r="J644" s="11">
        <f>(C644-VLOOKUP(H644,Riders!$A$2:$E$7778,4,FALSE))/365</f>
        <v>26.728767123287671</v>
      </c>
      <c r="K644">
        <v>2</v>
      </c>
      <c r="L644">
        <v>1</v>
      </c>
      <c r="M644">
        <v>10.151</v>
      </c>
      <c r="O644">
        <v>36.143000000000001</v>
      </c>
      <c r="P644">
        <v>36.225000000000001</v>
      </c>
      <c r="Q644">
        <v>38.883000000000003</v>
      </c>
      <c r="R644">
        <v>1.329</v>
      </c>
      <c r="S644">
        <v>1</v>
      </c>
      <c r="T644" t="s">
        <v>1214</v>
      </c>
    </row>
    <row r="645" spans="1:20">
      <c r="A645" t="s">
        <v>225</v>
      </c>
      <c r="B645">
        <v>2019</v>
      </c>
      <c r="C645" s="10">
        <v>43800</v>
      </c>
      <c r="D645" t="s">
        <v>65</v>
      </c>
      <c r="E645">
        <v>2</v>
      </c>
      <c r="F645" t="s">
        <v>538</v>
      </c>
      <c r="G645">
        <v>1</v>
      </c>
      <c r="H645" t="s">
        <v>107</v>
      </c>
      <c r="I645" t="s">
        <v>108</v>
      </c>
      <c r="J645" s="11">
        <f>(C645-VLOOKUP(H645,Riders!$A$2:$E$7778,4,FALSE))/365</f>
        <v>26.134246575342466</v>
      </c>
      <c r="K645">
        <v>6</v>
      </c>
      <c r="L645">
        <v>2</v>
      </c>
      <c r="M645">
        <v>12.762</v>
      </c>
      <c r="O645">
        <v>25.841999999999999</v>
      </c>
      <c r="P645">
        <v>25.725999999999999</v>
      </c>
      <c r="Q645">
        <v>30.597999999999999</v>
      </c>
      <c r="R645">
        <v>2.4359999999999999</v>
      </c>
      <c r="S645">
        <v>2</v>
      </c>
      <c r="T645" t="s">
        <v>1214</v>
      </c>
    </row>
    <row r="646" spans="1:20">
      <c r="A646" t="s">
        <v>225</v>
      </c>
      <c r="B646">
        <v>2019</v>
      </c>
      <c r="C646" s="10">
        <v>43800</v>
      </c>
      <c r="D646" t="s">
        <v>65</v>
      </c>
      <c r="E646">
        <v>2</v>
      </c>
      <c r="F646" t="s">
        <v>538</v>
      </c>
      <c r="G646">
        <v>2</v>
      </c>
      <c r="H646" t="s">
        <v>91</v>
      </c>
      <c r="I646" t="s">
        <v>22</v>
      </c>
      <c r="J646" s="11">
        <f>(C646-VLOOKUP(H646,Riders!$A$2:$E$7778,4,FALSE))/365</f>
        <v>22.731506849315068</v>
      </c>
      <c r="K646">
        <v>1</v>
      </c>
      <c r="L646">
        <v>1</v>
      </c>
      <c r="M646">
        <v>10.298</v>
      </c>
      <c r="O646">
        <v>38.78</v>
      </c>
      <c r="P646">
        <v>38.799999999999997</v>
      </c>
      <c r="Q646">
        <v>41.533999999999999</v>
      </c>
      <c r="R646">
        <v>1.367</v>
      </c>
      <c r="S646">
        <v>1</v>
      </c>
      <c r="T646" t="s">
        <v>1214</v>
      </c>
    </row>
    <row r="647" spans="1:20">
      <c r="A647" t="s">
        <v>225</v>
      </c>
      <c r="B647">
        <v>2019</v>
      </c>
      <c r="C647" s="10">
        <v>43800</v>
      </c>
      <c r="D647" t="s">
        <v>65</v>
      </c>
      <c r="E647">
        <v>2</v>
      </c>
      <c r="F647" t="s">
        <v>538</v>
      </c>
      <c r="G647">
        <v>2</v>
      </c>
      <c r="H647" t="s">
        <v>192</v>
      </c>
      <c r="I647" t="s">
        <v>30</v>
      </c>
      <c r="J647" s="11">
        <f>(C647-VLOOKUP(H647,Riders!$A$2:$E$7778,4,FALSE))/365</f>
        <v>33.871232876712327</v>
      </c>
      <c r="K647">
        <v>5</v>
      </c>
      <c r="L647">
        <v>2</v>
      </c>
      <c r="M647">
        <v>10.497999999999999</v>
      </c>
      <c r="O647">
        <v>19.422000000000001</v>
      </c>
      <c r="P647">
        <v>19.428999999999998</v>
      </c>
      <c r="Q647">
        <v>27.023</v>
      </c>
      <c r="R647">
        <v>3.7970000000000002</v>
      </c>
      <c r="S647">
        <v>2</v>
      </c>
      <c r="T647" t="s">
        <v>1214</v>
      </c>
    </row>
    <row r="648" spans="1:20">
      <c r="A648" t="s">
        <v>225</v>
      </c>
      <c r="B648">
        <v>2019</v>
      </c>
      <c r="C648" s="10">
        <v>43800</v>
      </c>
      <c r="D648" t="s">
        <v>65</v>
      </c>
      <c r="E648">
        <v>2</v>
      </c>
      <c r="F648" t="s">
        <v>538</v>
      </c>
      <c r="G648">
        <v>3</v>
      </c>
      <c r="H648" t="s">
        <v>201</v>
      </c>
      <c r="I648" t="s">
        <v>45</v>
      </c>
      <c r="J648" s="11">
        <f>(C648-VLOOKUP(H648,Riders!$A$2:$E$7778,4,FALSE))/365</f>
        <v>24.383561643835616</v>
      </c>
      <c r="K648">
        <v>4</v>
      </c>
      <c r="L648">
        <v>1</v>
      </c>
      <c r="M648">
        <v>10.555999999999999</v>
      </c>
      <c r="O648">
        <v>31.506</v>
      </c>
      <c r="P648">
        <v>31.655999999999999</v>
      </c>
      <c r="Q648">
        <v>34.485999999999997</v>
      </c>
      <c r="R648">
        <v>1.415</v>
      </c>
      <c r="S648">
        <v>1</v>
      </c>
      <c r="T648" t="s">
        <v>1214</v>
      </c>
    </row>
    <row r="649" spans="1:20">
      <c r="A649" t="s">
        <v>225</v>
      </c>
      <c r="B649">
        <v>2019</v>
      </c>
      <c r="C649" s="10">
        <v>43800</v>
      </c>
      <c r="D649" t="s">
        <v>65</v>
      </c>
      <c r="E649">
        <v>2</v>
      </c>
      <c r="F649" t="s">
        <v>538</v>
      </c>
      <c r="G649">
        <v>3</v>
      </c>
      <c r="H649" t="s">
        <v>2051</v>
      </c>
      <c r="I649" t="s">
        <v>26</v>
      </c>
      <c r="J649" s="11">
        <f>(C649-VLOOKUP(H649,Riders!$A$2:$E$7778,4,FALSE))/365</f>
        <v>34.854794520547948</v>
      </c>
      <c r="K649">
        <v>7</v>
      </c>
      <c r="L649">
        <v>2</v>
      </c>
      <c r="M649">
        <v>11.087999999999999</v>
      </c>
      <c r="O649">
        <v>22.254999999999999</v>
      </c>
      <c r="P649">
        <v>21.933</v>
      </c>
      <c r="Q649">
        <v>28.312999999999999</v>
      </c>
      <c r="R649">
        <v>3.19</v>
      </c>
      <c r="S649">
        <v>2</v>
      </c>
      <c r="T649" t="s">
        <v>1214</v>
      </c>
    </row>
    <row r="650" spans="1:20">
      <c r="A650" t="s">
        <v>225</v>
      </c>
      <c r="B650">
        <v>2019</v>
      </c>
      <c r="C650" s="10">
        <v>43800</v>
      </c>
      <c r="D650" t="s">
        <v>65</v>
      </c>
      <c r="E650">
        <v>2</v>
      </c>
      <c r="F650" t="s">
        <v>538</v>
      </c>
      <c r="G650">
        <v>4</v>
      </c>
      <c r="H650" t="s">
        <v>256</v>
      </c>
      <c r="I650" t="s">
        <v>30</v>
      </c>
      <c r="J650" s="11">
        <f>(C650-VLOOKUP(H650,Riders!$A$2:$E$7778,4,FALSE))/365</f>
        <v>29.92876712328767</v>
      </c>
      <c r="K650">
        <v>3</v>
      </c>
      <c r="L650">
        <v>1</v>
      </c>
      <c r="M650">
        <v>10.231</v>
      </c>
      <c r="O650">
        <v>29.271000000000001</v>
      </c>
      <c r="P650">
        <v>29.55</v>
      </c>
      <c r="Q650">
        <v>33.694000000000003</v>
      </c>
      <c r="R650">
        <v>2.0720000000000001</v>
      </c>
      <c r="S650">
        <v>1</v>
      </c>
      <c r="T650" t="s">
        <v>1214</v>
      </c>
    </row>
    <row r="651" spans="1:20">
      <c r="A651" t="s">
        <v>225</v>
      </c>
      <c r="B651">
        <v>2019</v>
      </c>
      <c r="C651" s="10">
        <v>43800</v>
      </c>
      <c r="D651" t="s">
        <v>65</v>
      </c>
      <c r="E651">
        <v>2</v>
      </c>
      <c r="F651" t="s">
        <v>538</v>
      </c>
      <c r="G651">
        <v>4</v>
      </c>
      <c r="H651" t="s">
        <v>220</v>
      </c>
      <c r="I651" t="s">
        <v>226</v>
      </c>
      <c r="J651" s="11">
        <f>(C651-VLOOKUP(H651,Riders!$A$2:$E$7778,4,FALSE))/365</f>
        <v>34.835616438356162</v>
      </c>
      <c r="K651">
        <v>8</v>
      </c>
      <c r="L651">
        <v>2</v>
      </c>
      <c r="M651">
        <v>10.262</v>
      </c>
      <c r="O651">
        <v>19.041</v>
      </c>
      <c r="P651">
        <v>18.798999999999999</v>
      </c>
      <c r="Q651">
        <v>25.837</v>
      </c>
      <c r="R651">
        <v>3.5190000000000001</v>
      </c>
      <c r="S651">
        <v>2</v>
      </c>
      <c r="T651" t="s">
        <v>1214</v>
      </c>
    </row>
    <row r="652" spans="1:20">
      <c r="A652" t="s">
        <v>225</v>
      </c>
      <c r="B652">
        <v>2019</v>
      </c>
      <c r="C652" s="10">
        <v>43800</v>
      </c>
      <c r="D652" t="s">
        <v>65</v>
      </c>
      <c r="E652">
        <v>1</v>
      </c>
      <c r="F652" t="s">
        <v>539</v>
      </c>
      <c r="G652">
        <v>1</v>
      </c>
      <c r="H652" t="s">
        <v>21</v>
      </c>
      <c r="I652" t="s">
        <v>22</v>
      </c>
      <c r="J652" s="11">
        <f>(C652-VLOOKUP(H652,Riders!$A$2:$E$7778,4,FALSE))/365</f>
        <v>26.728767123287671</v>
      </c>
      <c r="K652">
        <v>2</v>
      </c>
      <c r="L652">
        <v>1</v>
      </c>
      <c r="M652">
        <v>9.8979999999999997</v>
      </c>
      <c r="O652">
        <v>36.225000000000001</v>
      </c>
      <c r="P652">
        <v>36.361999999999902</v>
      </c>
      <c r="Q652">
        <v>38.997999999999998</v>
      </c>
      <c r="R652">
        <v>1.3180000000000001</v>
      </c>
      <c r="S652">
        <v>1</v>
      </c>
      <c r="T652" t="s">
        <v>1214</v>
      </c>
    </row>
    <row r="653" spans="1:20">
      <c r="A653" t="s">
        <v>225</v>
      </c>
      <c r="B653">
        <v>2019</v>
      </c>
      <c r="C653" s="10">
        <v>43800</v>
      </c>
      <c r="D653" t="s">
        <v>65</v>
      </c>
      <c r="E653">
        <v>1</v>
      </c>
      <c r="F653" t="s">
        <v>539</v>
      </c>
      <c r="G653">
        <v>1</v>
      </c>
      <c r="H653" t="s">
        <v>256</v>
      </c>
      <c r="I653" t="s">
        <v>30</v>
      </c>
      <c r="J653" s="11">
        <f>(C653-VLOOKUP(H653,Riders!$A$2:$E$7778,4,FALSE))/365</f>
        <v>29.92876712328767</v>
      </c>
      <c r="K653">
        <v>3</v>
      </c>
      <c r="L653">
        <v>2</v>
      </c>
      <c r="M653">
        <v>10.003</v>
      </c>
      <c r="O653">
        <v>29.55</v>
      </c>
      <c r="P653">
        <v>29.369999999999902</v>
      </c>
      <c r="Q653">
        <v>33.415999999999997</v>
      </c>
      <c r="R653">
        <v>2.0230000000000001</v>
      </c>
      <c r="S653">
        <v>2</v>
      </c>
      <c r="T653" t="s">
        <v>1214</v>
      </c>
    </row>
    <row r="654" spans="1:20">
      <c r="A654" t="s">
        <v>225</v>
      </c>
      <c r="B654">
        <v>2019</v>
      </c>
      <c r="C654" s="10">
        <v>43800</v>
      </c>
      <c r="D654" t="s">
        <v>65</v>
      </c>
      <c r="E654">
        <v>1</v>
      </c>
      <c r="F654" t="s">
        <v>539</v>
      </c>
      <c r="G654">
        <v>2</v>
      </c>
      <c r="H654" t="s">
        <v>91</v>
      </c>
      <c r="I654" t="s">
        <v>22</v>
      </c>
      <c r="J654" s="11">
        <f>(C654-VLOOKUP(H654,Riders!$A$2:$E$7778,4,FALSE))/365</f>
        <v>22.731506849315068</v>
      </c>
      <c r="K654">
        <v>1</v>
      </c>
      <c r="L654">
        <v>1</v>
      </c>
      <c r="M654">
        <v>10.114000000000001</v>
      </c>
      <c r="O654">
        <v>38.799999999999997</v>
      </c>
      <c r="P654">
        <v>38.905000000000001</v>
      </c>
      <c r="Q654">
        <v>41.619</v>
      </c>
      <c r="R654">
        <v>1.357</v>
      </c>
      <c r="S654">
        <v>1</v>
      </c>
      <c r="T654" t="s">
        <v>1214</v>
      </c>
    </row>
    <row r="655" spans="1:20">
      <c r="A655" t="s">
        <v>225</v>
      </c>
      <c r="B655">
        <v>2019</v>
      </c>
      <c r="C655" s="10">
        <v>43800</v>
      </c>
      <c r="D655" t="s">
        <v>65</v>
      </c>
      <c r="E655">
        <v>1</v>
      </c>
      <c r="F655" t="s">
        <v>539</v>
      </c>
      <c r="G655">
        <v>2</v>
      </c>
      <c r="H655" t="s">
        <v>201</v>
      </c>
      <c r="I655" t="s">
        <v>45</v>
      </c>
      <c r="J655" s="11">
        <f>(C655-VLOOKUP(H655,Riders!$A$2:$E$7778,4,FALSE))/365</f>
        <v>24.383561643835616</v>
      </c>
      <c r="K655">
        <v>4</v>
      </c>
      <c r="L655">
        <v>2</v>
      </c>
      <c r="M655">
        <v>10.204000000000001</v>
      </c>
      <c r="O655">
        <v>31.655999999999999</v>
      </c>
      <c r="P655">
        <v>31.587</v>
      </c>
      <c r="Q655">
        <v>34.395000000000003</v>
      </c>
      <c r="R655">
        <v>1.4039999999999999</v>
      </c>
      <c r="S655">
        <v>2</v>
      </c>
      <c r="T655" t="s">
        <v>1214</v>
      </c>
    </row>
    <row r="656" spans="1:20">
      <c r="A656" t="s">
        <v>225</v>
      </c>
      <c r="B656">
        <v>2019</v>
      </c>
      <c r="C656" s="10">
        <v>43800</v>
      </c>
      <c r="D656" t="s">
        <v>65</v>
      </c>
      <c r="E656">
        <v>2</v>
      </c>
      <c r="F656" t="s">
        <v>539</v>
      </c>
      <c r="G656">
        <v>1</v>
      </c>
      <c r="H656" t="s">
        <v>21</v>
      </c>
      <c r="I656" t="s">
        <v>22</v>
      </c>
      <c r="J656" s="11">
        <f>(C656-VLOOKUP(H656,Riders!$A$2:$E$7778,4,FALSE))/365</f>
        <v>26.728767123287671</v>
      </c>
      <c r="K656">
        <v>2</v>
      </c>
      <c r="L656">
        <v>1</v>
      </c>
      <c r="M656">
        <v>10.257999999999999</v>
      </c>
      <c r="O656">
        <v>36.361999999999902</v>
      </c>
      <c r="P656">
        <v>36.487000000000002</v>
      </c>
      <c r="Q656">
        <v>39.103000000000002</v>
      </c>
      <c r="R656">
        <v>1.3080000000000001</v>
      </c>
      <c r="S656">
        <v>1</v>
      </c>
      <c r="T656" t="s">
        <v>1214</v>
      </c>
    </row>
    <row r="657" spans="1:20">
      <c r="A657" t="s">
        <v>225</v>
      </c>
      <c r="B657">
        <v>2019</v>
      </c>
      <c r="C657" s="10">
        <v>43800</v>
      </c>
      <c r="D657" t="s">
        <v>65</v>
      </c>
      <c r="E657">
        <v>2</v>
      </c>
      <c r="F657" t="s">
        <v>539</v>
      </c>
      <c r="G657">
        <v>1</v>
      </c>
      <c r="H657" t="s">
        <v>256</v>
      </c>
      <c r="I657" t="s">
        <v>30</v>
      </c>
      <c r="J657" s="11">
        <f>(C657-VLOOKUP(H657,Riders!$A$2:$E$7778,4,FALSE))/365</f>
        <v>29.92876712328767</v>
      </c>
      <c r="K657">
        <v>3</v>
      </c>
      <c r="L657">
        <v>2</v>
      </c>
      <c r="M657">
        <v>10.518999999999901</v>
      </c>
      <c r="O657">
        <v>29.369999999999902</v>
      </c>
      <c r="P657">
        <v>29.21</v>
      </c>
      <c r="Q657">
        <v>33.167999999999999</v>
      </c>
      <c r="R657">
        <v>1.9790000000000001</v>
      </c>
      <c r="S657">
        <v>2</v>
      </c>
      <c r="T657" t="s">
        <v>1214</v>
      </c>
    </row>
    <row r="658" spans="1:20">
      <c r="A658" t="s">
        <v>225</v>
      </c>
      <c r="B658">
        <v>2019</v>
      </c>
      <c r="C658" s="10">
        <v>43800</v>
      </c>
      <c r="D658" t="s">
        <v>65</v>
      </c>
      <c r="E658">
        <v>2</v>
      </c>
      <c r="F658" t="s">
        <v>539</v>
      </c>
      <c r="G658">
        <v>2</v>
      </c>
      <c r="H658" t="s">
        <v>91</v>
      </c>
      <c r="I658" t="s">
        <v>22</v>
      </c>
      <c r="J658" s="11">
        <f>(C658-VLOOKUP(H658,Riders!$A$2:$E$7778,4,FALSE))/365</f>
        <v>22.731506849315068</v>
      </c>
      <c r="K658">
        <v>1</v>
      </c>
      <c r="L658">
        <v>1</v>
      </c>
      <c r="M658">
        <v>10.234</v>
      </c>
      <c r="O658">
        <v>38.905000000000001</v>
      </c>
      <c r="P658">
        <v>39.003999999999998</v>
      </c>
      <c r="Q658">
        <v>41.7</v>
      </c>
      <c r="R658">
        <v>1.3480000000000001</v>
      </c>
      <c r="S658">
        <v>1</v>
      </c>
      <c r="T658" t="s">
        <v>1214</v>
      </c>
    </row>
    <row r="659" spans="1:20">
      <c r="A659" t="s">
        <v>225</v>
      </c>
      <c r="B659">
        <v>2019</v>
      </c>
      <c r="C659" s="10">
        <v>43800</v>
      </c>
      <c r="D659" t="s">
        <v>65</v>
      </c>
      <c r="E659">
        <v>2</v>
      </c>
      <c r="F659" t="s">
        <v>539</v>
      </c>
      <c r="G659">
        <v>2</v>
      </c>
      <c r="H659" t="s">
        <v>201</v>
      </c>
      <c r="I659" t="s">
        <v>45</v>
      </c>
      <c r="J659" s="11">
        <f>(C659-VLOOKUP(H659,Riders!$A$2:$E$7778,4,FALSE))/365</f>
        <v>24.383561643835616</v>
      </c>
      <c r="K659">
        <v>4</v>
      </c>
      <c r="L659">
        <v>2</v>
      </c>
      <c r="M659">
        <v>10.32</v>
      </c>
      <c r="O659">
        <v>31.587</v>
      </c>
      <c r="P659">
        <v>31.52</v>
      </c>
      <c r="Q659">
        <v>34.308</v>
      </c>
      <c r="R659">
        <v>1.3939999999999999</v>
      </c>
      <c r="S659">
        <v>2</v>
      </c>
      <c r="T659" t="s">
        <v>1214</v>
      </c>
    </row>
    <row r="660" spans="1:20">
      <c r="A660" t="s">
        <v>225</v>
      </c>
      <c r="B660">
        <v>2019</v>
      </c>
      <c r="C660" s="10">
        <v>43800</v>
      </c>
      <c r="D660" t="s">
        <v>65</v>
      </c>
      <c r="E660">
        <v>1</v>
      </c>
      <c r="F660" t="s">
        <v>63</v>
      </c>
      <c r="G660" t="s">
        <v>540</v>
      </c>
      <c r="H660" t="s">
        <v>91</v>
      </c>
      <c r="I660" t="s">
        <v>22</v>
      </c>
      <c r="J660" s="11">
        <f>(C660-VLOOKUP(H660,Riders!$A$2:$E$7778,4,FALSE))/365</f>
        <v>22.731506849315068</v>
      </c>
      <c r="K660">
        <v>1</v>
      </c>
      <c r="L660">
        <v>1</v>
      </c>
      <c r="M660">
        <v>9.9260000000000002</v>
      </c>
      <c r="O660">
        <v>39.003999999999998</v>
      </c>
      <c r="P660">
        <v>39.217999999999897</v>
      </c>
      <c r="Q660">
        <v>41.881999999999998</v>
      </c>
      <c r="R660">
        <v>1.3320000000000001</v>
      </c>
      <c r="S660">
        <v>1</v>
      </c>
      <c r="T660" t="s">
        <v>1214</v>
      </c>
    </row>
    <row r="661" spans="1:20">
      <c r="A661" t="s">
        <v>225</v>
      </c>
      <c r="B661">
        <v>2019</v>
      </c>
      <c r="C661" s="10">
        <v>43800</v>
      </c>
      <c r="D661" t="s">
        <v>65</v>
      </c>
      <c r="E661">
        <v>1</v>
      </c>
      <c r="F661" t="s">
        <v>63</v>
      </c>
      <c r="G661" t="s">
        <v>540</v>
      </c>
      <c r="H661" t="s">
        <v>21</v>
      </c>
      <c r="I661" t="s">
        <v>22</v>
      </c>
      <c r="J661" s="11">
        <f>(C661-VLOOKUP(H661,Riders!$A$2:$E$7778,4,FALSE))/365</f>
        <v>26.728767123287671</v>
      </c>
      <c r="K661">
        <v>2</v>
      </c>
      <c r="L661">
        <v>2</v>
      </c>
      <c r="M661">
        <v>9.9390000000000001</v>
      </c>
      <c r="O661">
        <v>36.487000000000002</v>
      </c>
      <c r="P661">
        <v>36.344000000000001</v>
      </c>
      <c r="Q661">
        <v>38.932000000000002</v>
      </c>
      <c r="R661">
        <v>1.294</v>
      </c>
      <c r="S661">
        <v>2</v>
      </c>
      <c r="T661" t="s">
        <v>1214</v>
      </c>
    </row>
    <row r="662" spans="1:20">
      <c r="A662" t="s">
        <v>225</v>
      </c>
      <c r="B662">
        <v>2019</v>
      </c>
      <c r="C662" s="10">
        <v>43800</v>
      </c>
      <c r="D662" t="s">
        <v>65</v>
      </c>
      <c r="E662">
        <v>1</v>
      </c>
      <c r="F662" t="s">
        <v>63</v>
      </c>
      <c r="G662" t="s">
        <v>541</v>
      </c>
      <c r="H662" t="s">
        <v>256</v>
      </c>
      <c r="I662" t="s">
        <v>30</v>
      </c>
      <c r="J662" s="11">
        <f>(C662-VLOOKUP(H662,Riders!$A$2:$E$7778,4,FALSE))/365</f>
        <v>29.92876712328767</v>
      </c>
      <c r="K662">
        <v>3</v>
      </c>
      <c r="L662">
        <v>1</v>
      </c>
      <c r="M662">
        <v>10.144</v>
      </c>
      <c r="O662">
        <v>29.21</v>
      </c>
      <c r="P662">
        <v>29.954999999999998</v>
      </c>
      <c r="Q662">
        <v>33.780999999999999</v>
      </c>
      <c r="R662">
        <v>1.913</v>
      </c>
      <c r="S662">
        <v>2</v>
      </c>
      <c r="T662" t="s">
        <v>1214</v>
      </c>
    </row>
    <row r="663" spans="1:20">
      <c r="A663" t="s">
        <v>225</v>
      </c>
      <c r="B663">
        <v>2019</v>
      </c>
      <c r="C663" s="10">
        <v>43800</v>
      </c>
      <c r="D663" t="s">
        <v>65</v>
      </c>
      <c r="E663">
        <v>1</v>
      </c>
      <c r="F663" t="s">
        <v>63</v>
      </c>
      <c r="G663" t="s">
        <v>541</v>
      </c>
      <c r="H663" t="s">
        <v>201</v>
      </c>
      <c r="I663" t="s">
        <v>45</v>
      </c>
      <c r="J663" s="11">
        <f>(C663-VLOOKUP(H663,Riders!$A$2:$E$7778,4,FALSE))/365</f>
        <v>24.383561643835616</v>
      </c>
      <c r="K663">
        <v>4</v>
      </c>
      <c r="L663">
        <v>2</v>
      </c>
      <c r="M663">
        <v>10.147</v>
      </c>
      <c r="O663">
        <v>31.52</v>
      </c>
      <c r="P663">
        <v>31.257999999999999</v>
      </c>
      <c r="Q663">
        <v>34.003999999999998</v>
      </c>
      <c r="R663">
        <v>1.373</v>
      </c>
      <c r="S663">
        <v>1</v>
      </c>
      <c r="T663" t="s">
        <v>1214</v>
      </c>
    </row>
    <row r="664" spans="1:20">
      <c r="A664" t="s">
        <v>225</v>
      </c>
      <c r="B664">
        <v>2019</v>
      </c>
      <c r="C664" s="10">
        <v>43800</v>
      </c>
      <c r="D664" t="s">
        <v>65</v>
      </c>
      <c r="E664">
        <v>2</v>
      </c>
      <c r="F664" t="s">
        <v>63</v>
      </c>
      <c r="G664" t="s">
        <v>540</v>
      </c>
      <c r="H664" t="s">
        <v>91</v>
      </c>
      <c r="I664" t="s">
        <v>22</v>
      </c>
      <c r="J664" s="11">
        <f>(C664-VLOOKUP(H664,Riders!$A$2:$E$7778,4,FALSE))/365</f>
        <v>22.731506849315068</v>
      </c>
      <c r="K664">
        <v>1</v>
      </c>
      <c r="L664">
        <v>1</v>
      </c>
      <c r="M664">
        <v>10.156000000000001</v>
      </c>
      <c r="O664">
        <v>39.217999999999897</v>
      </c>
      <c r="P664">
        <v>39.417000000000002</v>
      </c>
      <c r="Q664">
        <v>42.051000000000002</v>
      </c>
      <c r="R664">
        <v>1.3169999999999999</v>
      </c>
      <c r="S664">
        <v>1</v>
      </c>
      <c r="T664" t="s">
        <v>1214</v>
      </c>
    </row>
    <row r="665" spans="1:20">
      <c r="A665" t="s">
        <v>225</v>
      </c>
      <c r="B665">
        <v>2019</v>
      </c>
      <c r="C665" s="10">
        <v>43800</v>
      </c>
      <c r="D665" t="s">
        <v>65</v>
      </c>
      <c r="E665">
        <v>2</v>
      </c>
      <c r="F665" t="s">
        <v>63</v>
      </c>
      <c r="G665" t="s">
        <v>540</v>
      </c>
      <c r="H665" t="s">
        <v>21</v>
      </c>
      <c r="I665" t="s">
        <v>22</v>
      </c>
      <c r="J665" s="11">
        <f>(C665-VLOOKUP(H665,Riders!$A$2:$E$7778,4,FALSE))/365</f>
        <v>26.728767123287671</v>
      </c>
      <c r="K665">
        <v>2</v>
      </c>
      <c r="L665">
        <v>2</v>
      </c>
      <c r="M665">
        <v>10.273</v>
      </c>
      <c r="O665">
        <v>36.344000000000001</v>
      </c>
      <c r="P665">
        <v>36.210999999999999</v>
      </c>
      <c r="Q665">
        <v>38.773000000000003</v>
      </c>
      <c r="R665">
        <v>1.2809999999999999</v>
      </c>
      <c r="S665">
        <v>2</v>
      </c>
      <c r="T665" t="s">
        <v>1214</v>
      </c>
    </row>
    <row r="666" spans="1:20">
      <c r="A666" t="s">
        <v>225</v>
      </c>
      <c r="B666">
        <v>2019</v>
      </c>
      <c r="C666" s="10">
        <v>43800</v>
      </c>
      <c r="D666" t="s">
        <v>65</v>
      </c>
      <c r="E666">
        <v>2</v>
      </c>
      <c r="F666" t="s">
        <v>63</v>
      </c>
      <c r="G666" t="s">
        <v>541</v>
      </c>
      <c r="H666" t="s">
        <v>256</v>
      </c>
      <c r="I666" t="s">
        <v>30</v>
      </c>
      <c r="J666" s="11">
        <f>(C666-VLOOKUP(H666,Riders!$A$2:$E$7778,4,FALSE))/365</f>
        <v>29.92876712328767</v>
      </c>
      <c r="K666">
        <v>3</v>
      </c>
      <c r="L666">
        <v>1</v>
      </c>
      <c r="M666">
        <v>9.9480000000000004</v>
      </c>
      <c r="O666">
        <v>29.954999999999998</v>
      </c>
      <c r="P666">
        <v>30.587</v>
      </c>
      <c r="Q666">
        <v>34.298999999999999</v>
      </c>
      <c r="R666">
        <v>1.8560000000000001</v>
      </c>
      <c r="S666">
        <v>2</v>
      </c>
      <c r="T666" t="s">
        <v>1214</v>
      </c>
    </row>
    <row r="667" spans="1:20">
      <c r="A667" t="s">
        <v>225</v>
      </c>
      <c r="B667">
        <v>2019</v>
      </c>
      <c r="C667" s="10">
        <v>43800</v>
      </c>
      <c r="D667" t="s">
        <v>65</v>
      </c>
      <c r="E667">
        <v>2</v>
      </c>
      <c r="F667" t="s">
        <v>63</v>
      </c>
      <c r="G667" t="s">
        <v>541</v>
      </c>
      <c r="H667" t="s">
        <v>201</v>
      </c>
      <c r="I667" t="s">
        <v>45</v>
      </c>
      <c r="J667" s="11">
        <f>(C667-VLOOKUP(H667,Riders!$A$2:$E$7778,4,FALSE))/365</f>
        <v>24.383561643835616</v>
      </c>
      <c r="K667">
        <v>4</v>
      </c>
      <c r="L667">
        <v>2</v>
      </c>
      <c r="M667">
        <v>10.042999999999999</v>
      </c>
      <c r="O667">
        <v>31.257999999999999</v>
      </c>
      <c r="P667">
        <v>31.029</v>
      </c>
      <c r="Q667">
        <v>33.737000000000002</v>
      </c>
      <c r="R667">
        <v>1.3540000000000001</v>
      </c>
      <c r="S667">
        <v>1</v>
      </c>
      <c r="T667" t="s">
        <v>1214</v>
      </c>
    </row>
    <row r="668" spans="1:20">
      <c r="A668" t="s">
        <v>224</v>
      </c>
      <c r="B668">
        <v>2019</v>
      </c>
      <c r="C668" s="10">
        <v>43807</v>
      </c>
      <c r="D668" t="s">
        <v>65</v>
      </c>
      <c r="E668">
        <v>1</v>
      </c>
      <c r="F668" t="s">
        <v>534</v>
      </c>
      <c r="G668">
        <v>1</v>
      </c>
      <c r="H668" t="s">
        <v>170</v>
      </c>
      <c r="I668" t="s">
        <v>81</v>
      </c>
      <c r="J668" s="11">
        <f>(C668-VLOOKUP(H668,Riders!$A$2:$E$7778,4,FALSE))/365</f>
        <v>29.452054794520549</v>
      </c>
      <c r="K668">
        <v>5</v>
      </c>
      <c r="L668">
        <v>1</v>
      </c>
      <c r="M668">
        <v>10.451000000000001</v>
      </c>
      <c r="O668">
        <v>11.807</v>
      </c>
      <c r="P668">
        <v>13.256</v>
      </c>
      <c r="Q668">
        <v>20.225999999999999</v>
      </c>
      <c r="R668">
        <v>3.4849999999999999</v>
      </c>
      <c r="S668">
        <v>1</v>
      </c>
      <c r="T668" t="s">
        <v>1214</v>
      </c>
    </row>
    <row r="669" spans="1:20">
      <c r="A669" t="s">
        <v>224</v>
      </c>
      <c r="B669">
        <v>2019</v>
      </c>
      <c r="C669" s="10">
        <v>43807</v>
      </c>
      <c r="D669" t="s">
        <v>65</v>
      </c>
      <c r="E669">
        <v>1</v>
      </c>
      <c r="F669" t="s">
        <v>534</v>
      </c>
      <c r="G669">
        <v>1</v>
      </c>
      <c r="H669" t="s">
        <v>207</v>
      </c>
      <c r="I669" t="s">
        <v>57</v>
      </c>
      <c r="J669" s="11">
        <f>(C669-VLOOKUP(H669,Riders!$A$2:$E$7778,4,FALSE))/365</f>
        <v>26.210958904109589</v>
      </c>
      <c r="K669">
        <v>28</v>
      </c>
      <c r="L669">
        <v>2</v>
      </c>
      <c r="M669">
        <v>10.526999999999999</v>
      </c>
      <c r="O669">
        <v>5.71999999999999</v>
      </c>
      <c r="P669">
        <v>4.625</v>
      </c>
      <c r="Q669">
        <v>14.581</v>
      </c>
      <c r="R669">
        <v>4.9779999999999998</v>
      </c>
      <c r="S669">
        <v>2</v>
      </c>
      <c r="T669" t="s">
        <v>1214</v>
      </c>
    </row>
    <row r="670" spans="1:20">
      <c r="A670" t="s">
        <v>224</v>
      </c>
      <c r="B670">
        <v>2019</v>
      </c>
      <c r="C670" s="10">
        <v>43807</v>
      </c>
      <c r="D670" t="s">
        <v>65</v>
      </c>
      <c r="E670">
        <v>1</v>
      </c>
      <c r="F670" t="s">
        <v>534</v>
      </c>
      <c r="G670">
        <v>2</v>
      </c>
      <c r="H670" t="s">
        <v>128</v>
      </c>
      <c r="I670" t="s">
        <v>34</v>
      </c>
      <c r="J670" s="11">
        <f>(C670-VLOOKUP(H670,Riders!$A$2:$E$7778,4,FALSE))/365</f>
        <v>28.416438356164385</v>
      </c>
      <c r="K670">
        <v>6</v>
      </c>
      <c r="L670">
        <v>1</v>
      </c>
      <c r="M670">
        <v>10.071999999999999</v>
      </c>
      <c r="O670">
        <v>23.353999999999999</v>
      </c>
      <c r="P670">
        <v>23.936</v>
      </c>
      <c r="Q670">
        <v>29.635999999999999</v>
      </c>
      <c r="R670">
        <v>2.85</v>
      </c>
      <c r="S670">
        <v>1</v>
      </c>
      <c r="T670" t="s">
        <v>1214</v>
      </c>
    </row>
    <row r="671" spans="1:20">
      <c r="A671" t="s">
        <v>224</v>
      </c>
      <c r="B671">
        <v>2019</v>
      </c>
      <c r="C671" s="10">
        <v>43807</v>
      </c>
      <c r="D671" t="s">
        <v>65</v>
      </c>
      <c r="E671">
        <v>1</v>
      </c>
      <c r="F671" t="s">
        <v>534</v>
      </c>
      <c r="G671">
        <v>2</v>
      </c>
      <c r="H671" t="s">
        <v>194</v>
      </c>
      <c r="I671" t="s">
        <v>751</v>
      </c>
      <c r="J671" s="11">
        <f>(C671-VLOOKUP(H671,Riders!$A$2:$E$7778,4,FALSE))/365</f>
        <v>30.736986301369864</v>
      </c>
      <c r="K671">
        <v>27</v>
      </c>
      <c r="L671">
        <v>2</v>
      </c>
      <c r="M671">
        <v>10.132999999999999</v>
      </c>
      <c r="O671">
        <v>11.78</v>
      </c>
      <c r="P671">
        <v>11.399999999999901</v>
      </c>
      <c r="Q671">
        <v>21.187999999999999</v>
      </c>
      <c r="R671">
        <v>4.8940000000000001</v>
      </c>
      <c r="S671">
        <v>2</v>
      </c>
      <c r="T671" t="s">
        <v>1214</v>
      </c>
    </row>
    <row r="672" spans="1:20">
      <c r="A672" t="s">
        <v>224</v>
      </c>
      <c r="B672">
        <v>2019</v>
      </c>
      <c r="C672" s="10">
        <v>43807</v>
      </c>
      <c r="D672" t="s">
        <v>65</v>
      </c>
      <c r="E672">
        <v>1</v>
      </c>
      <c r="F672" t="s">
        <v>534</v>
      </c>
      <c r="G672">
        <v>3</v>
      </c>
      <c r="H672" t="s">
        <v>195</v>
      </c>
      <c r="I672" t="s">
        <v>51</v>
      </c>
      <c r="J672" s="11">
        <f>(C672-VLOOKUP(H672,Riders!$A$2:$E$7778,4,FALSE))/365</f>
        <v>31.945205479452056</v>
      </c>
      <c r="K672">
        <v>7</v>
      </c>
      <c r="L672">
        <v>1</v>
      </c>
      <c r="M672">
        <v>10.497</v>
      </c>
      <c r="O672">
        <v>14.353999999999999</v>
      </c>
      <c r="P672">
        <v>16.425999999999998</v>
      </c>
      <c r="Q672">
        <v>25.292000000000002</v>
      </c>
      <c r="R672">
        <v>4.4329999999999998</v>
      </c>
      <c r="S672">
        <v>1</v>
      </c>
      <c r="T672" t="s">
        <v>1214</v>
      </c>
    </row>
    <row r="673" spans="1:20">
      <c r="A673" t="s">
        <v>224</v>
      </c>
      <c r="B673">
        <v>2019</v>
      </c>
      <c r="C673" s="10">
        <v>43807</v>
      </c>
      <c r="D673" t="s">
        <v>65</v>
      </c>
      <c r="E673">
        <v>1</v>
      </c>
      <c r="F673" t="s">
        <v>534</v>
      </c>
      <c r="G673">
        <v>3</v>
      </c>
      <c r="H673" t="s">
        <v>56</v>
      </c>
      <c r="I673" t="s">
        <v>57</v>
      </c>
      <c r="J673" s="11">
        <f>(C673-VLOOKUP(H673,Riders!$A$2:$E$7778,4,FALSE))/365</f>
        <v>19.904109589041095</v>
      </c>
      <c r="K673">
        <v>26</v>
      </c>
      <c r="L673">
        <v>2</v>
      </c>
      <c r="M673">
        <v>10.52</v>
      </c>
      <c r="O673">
        <v>7.1739999999999897</v>
      </c>
      <c r="P673">
        <v>6.1099999999999897</v>
      </c>
      <c r="Q673">
        <v>17.744</v>
      </c>
      <c r="R673">
        <v>5.8170000000000002</v>
      </c>
      <c r="S673">
        <v>2</v>
      </c>
      <c r="T673" t="s">
        <v>1214</v>
      </c>
    </row>
    <row r="674" spans="1:20">
      <c r="A674" t="s">
        <v>224</v>
      </c>
      <c r="B674">
        <v>2019</v>
      </c>
      <c r="C674" s="10">
        <v>43807</v>
      </c>
      <c r="D674" t="s">
        <v>65</v>
      </c>
      <c r="E674">
        <v>1</v>
      </c>
      <c r="F674" t="s">
        <v>534</v>
      </c>
      <c r="G674">
        <v>4</v>
      </c>
      <c r="H674" t="s">
        <v>107</v>
      </c>
      <c r="I674" t="s">
        <v>108</v>
      </c>
      <c r="J674" s="11">
        <f>(C674-VLOOKUP(H674,Riders!$A$2:$E$7778,4,FALSE))/365</f>
        <v>26.153424657534245</v>
      </c>
      <c r="K674">
        <v>9</v>
      </c>
      <c r="L674">
        <v>1</v>
      </c>
      <c r="M674">
        <v>10.927</v>
      </c>
      <c r="O674">
        <v>25.725999999999999</v>
      </c>
      <c r="P674">
        <v>25.838999999999999</v>
      </c>
      <c r="Q674">
        <v>30.670999999999999</v>
      </c>
      <c r="R674">
        <v>2.4159999999999999</v>
      </c>
      <c r="S674">
        <v>1</v>
      </c>
      <c r="T674" t="s">
        <v>1214</v>
      </c>
    </row>
    <row r="675" spans="1:20">
      <c r="A675" t="s">
        <v>224</v>
      </c>
      <c r="B675">
        <v>2019</v>
      </c>
      <c r="C675" s="10">
        <v>43807</v>
      </c>
      <c r="D675" t="s">
        <v>65</v>
      </c>
      <c r="E675">
        <v>1</v>
      </c>
      <c r="F675" t="s">
        <v>534</v>
      </c>
      <c r="G675">
        <v>4</v>
      </c>
      <c r="H675" t="s">
        <v>58</v>
      </c>
      <c r="I675" t="s">
        <v>36</v>
      </c>
      <c r="J675" s="11">
        <f>(C675-VLOOKUP(H675,Riders!$A$2:$E$7778,4,FALSE))/365</f>
        <v>26.07123287671233</v>
      </c>
      <c r="K675">
        <v>25</v>
      </c>
      <c r="L675">
        <v>2</v>
      </c>
      <c r="M675">
        <v>10.929</v>
      </c>
      <c r="O675">
        <v>8.3460000000000001</v>
      </c>
      <c r="P675">
        <v>8.3469999999999995</v>
      </c>
      <c r="Q675">
        <v>16.484999999999999</v>
      </c>
      <c r="R675">
        <v>4.069</v>
      </c>
      <c r="S675">
        <v>2</v>
      </c>
      <c r="T675" t="s">
        <v>1214</v>
      </c>
    </row>
    <row r="676" spans="1:20">
      <c r="A676" t="s">
        <v>224</v>
      </c>
      <c r="B676">
        <v>2019</v>
      </c>
      <c r="C676" s="10">
        <v>43807</v>
      </c>
      <c r="D676" t="s">
        <v>65</v>
      </c>
      <c r="E676">
        <v>1</v>
      </c>
      <c r="F676" t="s">
        <v>534</v>
      </c>
      <c r="G676">
        <v>5</v>
      </c>
      <c r="H676" t="s">
        <v>127</v>
      </c>
      <c r="I676" t="s">
        <v>103</v>
      </c>
      <c r="J676" s="11">
        <f>(C676-VLOOKUP(H676,Riders!$A$2:$E$7778,4,FALSE))/365</f>
        <v>21.221917808219178</v>
      </c>
      <c r="K676">
        <v>8</v>
      </c>
      <c r="L676">
        <v>1</v>
      </c>
      <c r="M676">
        <v>10.433</v>
      </c>
      <c r="O676">
        <v>24.536000000000001</v>
      </c>
      <c r="P676">
        <v>24.7</v>
      </c>
      <c r="Q676">
        <v>29.62</v>
      </c>
      <c r="R676">
        <v>2.46</v>
      </c>
      <c r="S676">
        <v>1</v>
      </c>
      <c r="T676" t="s">
        <v>1214</v>
      </c>
    </row>
    <row r="677" spans="1:20">
      <c r="A677" t="s">
        <v>224</v>
      </c>
      <c r="B677">
        <v>2019</v>
      </c>
      <c r="C677" s="10">
        <v>43807</v>
      </c>
      <c r="D677" t="s">
        <v>65</v>
      </c>
      <c r="E677">
        <v>1</v>
      </c>
      <c r="F677" t="s">
        <v>534</v>
      </c>
      <c r="G677">
        <v>5</v>
      </c>
      <c r="H677" t="s">
        <v>231</v>
      </c>
      <c r="I677" t="s">
        <v>211</v>
      </c>
      <c r="J677" s="11">
        <f>(C677-VLOOKUP(H677,Riders!$A$2:$E$7778,4,FALSE))/365</f>
        <v>20.969863013698632</v>
      </c>
      <c r="K677">
        <v>24</v>
      </c>
      <c r="L677">
        <v>2</v>
      </c>
      <c r="M677">
        <v>10.456999999999899</v>
      </c>
      <c r="O677">
        <v>5.13</v>
      </c>
      <c r="P677">
        <v>5.1779999999999999</v>
      </c>
      <c r="Q677">
        <v>15.996</v>
      </c>
      <c r="R677">
        <v>5.4089999999999998</v>
      </c>
      <c r="S677">
        <v>2</v>
      </c>
      <c r="T677" t="s">
        <v>1214</v>
      </c>
    </row>
    <row r="678" spans="1:20">
      <c r="A678" t="s">
        <v>224</v>
      </c>
      <c r="B678">
        <v>2019</v>
      </c>
      <c r="C678" s="10">
        <v>43807</v>
      </c>
      <c r="D678" t="s">
        <v>65</v>
      </c>
      <c r="E678">
        <v>1</v>
      </c>
      <c r="F678" t="s">
        <v>534</v>
      </c>
      <c r="G678">
        <v>6</v>
      </c>
      <c r="H678" t="s">
        <v>238</v>
      </c>
      <c r="I678" t="s">
        <v>197</v>
      </c>
      <c r="J678" s="11">
        <f>(C678-VLOOKUP(H678,Riders!$A$2:$E$7778,4,FALSE))/365</f>
        <v>32.227397260273975</v>
      </c>
      <c r="K678">
        <v>10</v>
      </c>
      <c r="L678">
        <v>1</v>
      </c>
      <c r="M678">
        <v>10.622999999999999</v>
      </c>
      <c r="O678">
        <v>14.837</v>
      </c>
      <c r="P678">
        <v>16.228000000000002</v>
      </c>
      <c r="Q678">
        <v>23.584</v>
      </c>
      <c r="R678">
        <v>3.6779999999999999</v>
      </c>
      <c r="S678">
        <v>1</v>
      </c>
      <c r="T678" t="s">
        <v>1214</v>
      </c>
    </row>
    <row r="679" spans="1:20">
      <c r="A679" t="s">
        <v>224</v>
      </c>
      <c r="B679">
        <v>2019</v>
      </c>
      <c r="C679" s="10">
        <v>43807</v>
      </c>
      <c r="D679" t="s">
        <v>65</v>
      </c>
      <c r="E679">
        <v>1</v>
      </c>
      <c r="F679" t="s">
        <v>534</v>
      </c>
      <c r="G679">
        <v>6</v>
      </c>
      <c r="H679" t="s">
        <v>104</v>
      </c>
      <c r="I679" t="s">
        <v>38</v>
      </c>
      <c r="J679" s="11">
        <f>(C679-VLOOKUP(H679,Riders!$A$2:$E$7778,4,FALSE))/365</f>
        <v>20.936986301369863</v>
      </c>
      <c r="K679">
        <v>23</v>
      </c>
      <c r="L679">
        <v>2</v>
      </c>
      <c r="M679">
        <v>10.706999999999899</v>
      </c>
      <c r="O679">
        <v>6.8520000000000003</v>
      </c>
      <c r="P679">
        <v>5.9269999999999996</v>
      </c>
      <c r="Q679">
        <v>16.663</v>
      </c>
      <c r="R679">
        <v>5.3680000000000003</v>
      </c>
      <c r="S679">
        <v>2</v>
      </c>
      <c r="T679" t="s">
        <v>1214</v>
      </c>
    </row>
    <row r="680" spans="1:20">
      <c r="A680" t="s">
        <v>224</v>
      </c>
      <c r="B680">
        <v>2019</v>
      </c>
      <c r="C680" s="10">
        <v>43807</v>
      </c>
      <c r="D680" t="s">
        <v>65</v>
      </c>
      <c r="E680">
        <v>1</v>
      </c>
      <c r="F680" t="s">
        <v>534</v>
      </c>
      <c r="G680">
        <v>7</v>
      </c>
      <c r="H680" t="s">
        <v>917</v>
      </c>
      <c r="I680" t="s">
        <v>34</v>
      </c>
      <c r="J680" s="11">
        <f>(C680-VLOOKUP(H680,Riders!$A$2:$E$7778,4,FALSE))/365</f>
        <v>28.81917808219178</v>
      </c>
      <c r="K680">
        <v>11</v>
      </c>
      <c r="L680">
        <v>1</v>
      </c>
      <c r="M680">
        <v>10.212999999999999</v>
      </c>
      <c r="O680">
        <v>22.811</v>
      </c>
      <c r="P680">
        <v>23.442999999999898</v>
      </c>
      <c r="Q680">
        <v>28.146999999999998</v>
      </c>
      <c r="R680">
        <v>2.3519999999999999</v>
      </c>
      <c r="S680">
        <v>1</v>
      </c>
      <c r="T680" t="s">
        <v>1214</v>
      </c>
    </row>
    <row r="681" spans="1:20">
      <c r="A681" t="s">
        <v>224</v>
      </c>
      <c r="B681">
        <v>2019</v>
      </c>
      <c r="C681" s="10">
        <v>43807</v>
      </c>
      <c r="D681" t="s">
        <v>65</v>
      </c>
      <c r="E681">
        <v>1</v>
      </c>
      <c r="F681" t="s">
        <v>534</v>
      </c>
      <c r="G681">
        <v>7</v>
      </c>
      <c r="H681" t="s">
        <v>212</v>
      </c>
      <c r="I681" t="s">
        <v>41</v>
      </c>
      <c r="J681" s="11">
        <f>(C681-VLOOKUP(H681,Riders!$A$2:$E$7778,4,FALSE))/365</f>
        <v>28.550684931506851</v>
      </c>
      <c r="K681">
        <v>22</v>
      </c>
      <c r="L681">
        <v>2</v>
      </c>
      <c r="M681">
        <v>10.2869999999999</v>
      </c>
      <c r="O681">
        <v>18.486999999999998</v>
      </c>
      <c r="P681">
        <v>18.11</v>
      </c>
      <c r="Q681">
        <v>23.437999999999999</v>
      </c>
      <c r="R681">
        <v>2.6640000000000001</v>
      </c>
      <c r="S681">
        <v>2</v>
      </c>
      <c r="T681" t="s">
        <v>1214</v>
      </c>
    </row>
    <row r="682" spans="1:20">
      <c r="A682" t="s">
        <v>224</v>
      </c>
      <c r="B682">
        <v>2019</v>
      </c>
      <c r="C682" s="10">
        <v>43807</v>
      </c>
      <c r="D682" t="s">
        <v>65</v>
      </c>
      <c r="E682">
        <v>1</v>
      </c>
      <c r="F682" t="s">
        <v>534</v>
      </c>
      <c r="G682">
        <v>8</v>
      </c>
      <c r="H682" t="s">
        <v>105</v>
      </c>
      <c r="I682" t="s">
        <v>101</v>
      </c>
      <c r="J682" s="11">
        <f>(C682-VLOOKUP(H682,Riders!$A$2:$E$7778,4,FALSE))/365</f>
        <v>27.306849315068494</v>
      </c>
      <c r="K682">
        <v>12</v>
      </c>
      <c r="L682">
        <v>1</v>
      </c>
      <c r="M682">
        <v>10.278</v>
      </c>
      <c r="O682">
        <v>34.972000000000001</v>
      </c>
      <c r="P682">
        <v>35.204000000000001</v>
      </c>
      <c r="Q682">
        <v>38.22</v>
      </c>
      <c r="R682">
        <v>1.508</v>
      </c>
      <c r="S682">
        <v>1</v>
      </c>
      <c r="T682" t="s">
        <v>1214</v>
      </c>
    </row>
    <row r="683" spans="1:20">
      <c r="A683" t="s">
        <v>224</v>
      </c>
      <c r="B683">
        <v>2019</v>
      </c>
      <c r="C683" s="10">
        <v>43807</v>
      </c>
      <c r="D683" t="s">
        <v>65</v>
      </c>
      <c r="E683">
        <v>1</v>
      </c>
      <c r="F683" t="s">
        <v>534</v>
      </c>
      <c r="G683">
        <v>8</v>
      </c>
      <c r="H683" t="s">
        <v>95</v>
      </c>
      <c r="I683" t="s">
        <v>26</v>
      </c>
      <c r="J683" s="11">
        <f>(C683-VLOOKUP(H683,Riders!$A$2:$E$7778,4,FALSE))/365</f>
        <v>20.893150684931506</v>
      </c>
      <c r="K683">
        <v>21</v>
      </c>
      <c r="L683">
        <v>2</v>
      </c>
      <c r="M683">
        <v>10.278</v>
      </c>
      <c r="O683">
        <v>29.13</v>
      </c>
      <c r="P683">
        <v>28.784999999999901</v>
      </c>
      <c r="Q683">
        <v>33.832999999999998</v>
      </c>
      <c r="R683">
        <v>2.524</v>
      </c>
      <c r="S683">
        <v>2</v>
      </c>
      <c r="T683" t="s">
        <v>1214</v>
      </c>
    </row>
    <row r="684" spans="1:20">
      <c r="A684" t="s">
        <v>224</v>
      </c>
      <c r="B684">
        <v>2019</v>
      </c>
      <c r="C684" s="10">
        <v>43807</v>
      </c>
      <c r="D684" t="s">
        <v>65</v>
      </c>
      <c r="E684">
        <v>1</v>
      </c>
      <c r="F684" t="s">
        <v>534</v>
      </c>
      <c r="G684">
        <v>9</v>
      </c>
      <c r="H684" t="s">
        <v>99</v>
      </c>
      <c r="I684" t="s">
        <v>43</v>
      </c>
      <c r="J684" s="11">
        <f>(C684-VLOOKUP(H684,Riders!$A$2:$E$7778,4,FALSE))/365</f>
        <v>21.126027397260273</v>
      </c>
      <c r="K684">
        <v>13</v>
      </c>
      <c r="L684">
        <v>1</v>
      </c>
      <c r="M684">
        <v>10.327999999999999</v>
      </c>
      <c r="O684">
        <v>9.64299999999999</v>
      </c>
      <c r="P684">
        <v>12.179</v>
      </c>
      <c r="Q684">
        <v>20.795000000000002</v>
      </c>
      <c r="R684">
        <v>4.3079999999999998</v>
      </c>
      <c r="S684">
        <v>1</v>
      </c>
      <c r="T684" t="s">
        <v>1214</v>
      </c>
    </row>
    <row r="685" spans="1:20">
      <c r="A685" t="s">
        <v>224</v>
      </c>
      <c r="B685">
        <v>2019</v>
      </c>
      <c r="C685" s="10">
        <v>43807</v>
      </c>
      <c r="D685" t="s">
        <v>65</v>
      </c>
      <c r="E685">
        <v>1</v>
      </c>
      <c r="F685" t="s">
        <v>534</v>
      </c>
      <c r="G685">
        <v>9</v>
      </c>
      <c r="H685" t="s">
        <v>214</v>
      </c>
      <c r="I685" t="s">
        <v>215</v>
      </c>
      <c r="J685" s="11">
        <f>(C685-VLOOKUP(H685,Riders!$A$2:$E$7778,4,FALSE))/365</f>
        <v>27.687671232876713</v>
      </c>
      <c r="K685">
        <v>20</v>
      </c>
      <c r="L685">
        <v>2</v>
      </c>
      <c r="M685">
        <v>10.427</v>
      </c>
      <c r="O685">
        <v>5.8459999999999903</v>
      </c>
      <c r="P685">
        <v>4.0999999999999996</v>
      </c>
      <c r="Q685">
        <v>15.391999999999999</v>
      </c>
      <c r="R685">
        <v>5.6459999999999999</v>
      </c>
      <c r="S685">
        <v>2</v>
      </c>
      <c r="T685" t="s">
        <v>1214</v>
      </c>
    </row>
    <row r="686" spans="1:20">
      <c r="A686" t="s">
        <v>224</v>
      </c>
      <c r="B686">
        <v>2019</v>
      </c>
      <c r="C686" s="10">
        <v>43807</v>
      </c>
      <c r="D686" t="s">
        <v>65</v>
      </c>
      <c r="E686">
        <v>1</v>
      </c>
      <c r="F686" t="s">
        <v>534</v>
      </c>
      <c r="G686">
        <v>10</v>
      </c>
      <c r="H686" t="s">
        <v>173</v>
      </c>
      <c r="I686" t="s">
        <v>36</v>
      </c>
      <c r="J686" s="11">
        <f>(C686-VLOOKUP(H686,Riders!$A$2:$E$7778,4,FALSE))/365</f>
        <v>29.580821917808219</v>
      </c>
      <c r="K686">
        <v>14</v>
      </c>
      <c r="L686">
        <v>1</v>
      </c>
      <c r="M686">
        <v>10.343999999999999</v>
      </c>
      <c r="O686">
        <v>16.751000000000001</v>
      </c>
      <c r="P686">
        <v>17.719000000000001</v>
      </c>
      <c r="Q686">
        <v>23.504999999999999</v>
      </c>
      <c r="R686">
        <v>2.8929999999999998</v>
      </c>
      <c r="S686">
        <v>1</v>
      </c>
      <c r="T686" t="s">
        <v>1214</v>
      </c>
    </row>
    <row r="687" spans="1:20">
      <c r="A687" t="s">
        <v>224</v>
      </c>
      <c r="B687">
        <v>2019</v>
      </c>
      <c r="C687" s="10">
        <v>43807</v>
      </c>
      <c r="D687" t="s">
        <v>65</v>
      </c>
      <c r="E687">
        <v>1</v>
      </c>
      <c r="F687" t="s">
        <v>534</v>
      </c>
      <c r="G687">
        <v>10</v>
      </c>
      <c r="H687" t="s">
        <v>49</v>
      </c>
      <c r="I687" t="s">
        <v>43</v>
      </c>
      <c r="J687" s="11">
        <f>(C687-VLOOKUP(H687,Riders!$A$2:$E$7778,4,FALSE))/365</f>
        <v>25.402739726027399</v>
      </c>
      <c r="K687">
        <v>19</v>
      </c>
      <c r="L687">
        <v>2</v>
      </c>
      <c r="M687">
        <v>10.363</v>
      </c>
      <c r="O687">
        <v>8.4949999999999992</v>
      </c>
      <c r="P687">
        <v>6.7569999999999997</v>
      </c>
      <c r="Q687">
        <v>18.359000000000002</v>
      </c>
      <c r="R687">
        <v>5.8010000000000002</v>
      </c>
      <c r="S687">
        <v>2</v>
      </c>
      <c r="T687" t="s">
        <v>1214</v>
      </c>
    </row>
    <row r="688" spans="1:20">
      <c r="A688" t="s">
        <v>224</v>
      </c>
      <c r="B688">
        <v>2019</v>
      </c>
      <c r="C688" s="10">
        <v>43807</v>
      </c>
      <c r="D688" t="s">
        <v>65</v>
      </c>
      <c r="E688">
        <v>1</v>
      </c>
      <c r="F688" t="s">
        <v>534</v>
      </c>
      <c r="G688">
        <v>11</v>
      </c>
      <c r="H688" t="s">
        <v>792</v>
      </c>
      <c r="I688" t="s">
        <v>197</v>
      </c>
      <c r="J688" s="11">
        <f>(C688-VLOOKUP(H688,Riders!$A$2:$E$7778,4,FALSE))/365</f>
        <v>25.775342465753425</v>
      </c>
      <c r="K688">
        <v>15</v>
      </c>
      <c r="L688">
        <v>1</v>
      </c>
      <c r="M688">
        <v>10.098000000000001</v>
      </c>
      <c r="O688">
        <v>6.2619999999999898</v>
      </c>
      <c r="P688">
        <v>14.302</v>
      </c>
      <c r="Q688">
        <v>25.85</v>
      </c>
      <c r="R688">
        <v>5.774</v>
      </c>
      <c r="S688">
        <v>2</v>
      </c>
      <c r="T688" t="s">
        <v>1214</v>
      </c>
    </row>
    <row r="689" spans="1:20">
      <c r="A689" t="s">
        <v>224</v>
      </c>
      <c r="B689">
        <v>2019</v>
      </c>
      <c r="C689" s="10">
        <v>43807</v>
      </c>
      <c r="D689" t="s">
        <v>65</v>
      </c>
      <c r="E689">
        <v>1</v>
      </c>
      <c r="F689" t="s">
        <v>534</v>
      </c>
      <c r="G689">
        <v>11</v>
      </c>
      <c r="H689" t="s">
        <v>92</v>
      </c>
      <c r="I689" t="s">
        <v>909</v>
      </c>
      <c r="J689" s="11">
        <f>(C689-VLOOKUP(H689,Riders!$A$2:$E$7778,4,FALSE))/365</f>
        <v>24.049315068493151</v>
      </c>
      <c r="K689">
        <v>18</v>
      </c>
      <c r="L689">
        <v>2</v>
      </c>
      <c r="M689">
        <v>10.272</v>
      </c>
      <c r="O689">
        <v>15.182</v>
      </c>
      <c r="P689">
        <v>13.93</v>
      </c>
      <c r="Q689">
        <v>21.72</v>
      </c>
      <c r="R689">
        <v>3.895</v>
      </c>
      <c r="S689">
        <v>1</v>
      </c>
      <c r="T689" t="s">
        <v>1214</v>
      </c>
    </row>
    <row r="690" spans="1:20">
      <c r="A690" t="s">
        <v>224</v>
      </c>
      <c r="B690">
        <v>2019</v>
      </c>
      <c r="C690" s="10">
        <v>43807</v>
      </c>
      <c r="D690" t="s">
        <v>65</v>
      </c>
      <c r="E690">
        <v>1</v>
      </c>
      <c r="F690" t="s">
        <v>534</v>
      </c>
      <c r="G690">
        <v>12</v>
      </c>
      <c r="H690" t="s">
        <v>182</v>
      </c>
      <c r="I690" t="s">
        <v>32</v>
      </c>
      <c r="J690" s="11">
        <f>(C690-VLOOKUP(H690,Riders!$A$2:$E$7778,4,FALSE))/365</f>
        <v>28.449315068493149</v>
      </c>
      <c r="K690">
        <v>16</v>
      </c>
      <c r="L690">
        <v>1</v>
      </c>
      <c r="M690">
        <v>10.512</v>
      </c>
      <c r="O690">
        <v>16.873999999999999</v>
      </c>
      <c r="P690">
        <v>17.372999999999902</v>
      </c>
      <c r="Q690">
        <v>23.388999999999999</v>
      </c>
      <c r="R690">
        <v>3.008</v>
      </c>
      <c r="S690">
        <v>1</v>
      </c>
      <c r="T690" t="s">
        <v>1214</v>
      </c>
    </row>
    <row r="691" spans="1:20">
      <c r="A691" t="s">
        <v>224</v>
      </c>
      <c r="B691">
        <v>2019</v>
      </c>
      <c r="C691" s="10">
        <v>43807</v>
      </c>
      <c r="D691" t="s">
        <v>65</v>
      </c>
      <c r="E691">
        <v>1</v>
      </c>
      <c r="F691" t="s">
        <v>534</v>
      </c>
      <c r="G691">
        <v>12</v>
      </c>
      <c r="H691" t="s">
        <v>171</v>
      </c>
      <c r="I691" t="s">
        <v>41</v>
      </c>
      <c r="J691" s="11">
        <f>(C691-VLOOKUP(H691,Riders!$A$2:$E$7778,4,FALSE))/365</f>
        <v>21.147945205479452</v>
      </c>
      <c r="K691">
        <v>17</v>
      </c>
      <c r="L691">
        <v>2</v>
      </c>
      <c r="M691">
        <v>10.528</v>
      </c>
      <c r="O691">
        <v>3.2989999999999902</v>
      </c>
      <c r="P691">
        <v>3.109</v>
      </c>
      <c r="Q691">
        <v>13.164999999999999</v>
      </c>
      <c r="R691">
        <v>5.0279999999999996</v>
      </c>
      <c r="S691">
        <v>2</v>
      </c>
      <c r="T691" t="s">
        <v>1214</v>
      </c>
    </row>
    <row r="692" spans="1:20">
      <c r="A692" t="s">
        <v>224</v>
      </c>
      <c r="B692">
        <v>2019</v>
      </c>
      <c r="C692" s="10">
        <v>43807</v>
      </c>
      <c r="D692" t="s">
        <v>65</v>
      </c>
      <c r="E692">
        <v>1</v>
      </c>
      <c r="F692" t="s">
        <v>537</v>
      </c>
      <c r="G692">
        <v>1</v>
      </c>
      <c r="H692" t="s">
        <v>201</v>
      </c>
      <c r="I692" t="s">
        <v>45</v>
      </c>
      <c r="J692" s="11">
        <f>(C692-VLOOKUP(H692,Riders!$A$2:$E$7778,4,FALSE))/365</f>
        <v>24.402739726027399</v>
      </c>
      <c r="K692">
        <v>1</v>
      </c>
      <c r="L692">
        <v>1</v>
      </c>
      <c r="M692">
        <v>10.317</v>
      </c>
      <c r="O692">
        <v>31.029</v>
      </c>
      <c r="P692">
        <v>31.08</v>
      </c>
      <c r="Q692">
        <v>33.78</v>
      </c>
      <c r="R692">
        <v>1.35</v>
      </c>
      <c r="S692">
        <v>1</v>
      </c>
      <c r="T692" t="s">
        <v>1214</v>
      </c>
    </row>
    <row r="693" spans="1:20">
      <c r="A693" t="s">
        <v>224</v>
      </c>
      <c r="B693">
        <v>2019</v>
      </c>
      <c r="C693" s="10">
        <v>43807</v>
      </c>
      <c r="D693" t="s">
        <v>65</v>
      </c>
      <c r="E693">
        <v>1</v>
      </c>
      <c r="F693" t="s">
        <v>537</v>
      </c>
      <c r="G693">
        <v>1</v>
      </c>
      <c r="H693" t="s">
        <v>182</v>
      </c>
      <c r="I693" t="s">
        <v>32</v>
      </c>
      <c r="J693" s="11">
        <f>(C693-VLOOKUP(H693,Riders!$A$2:$E$7778,4,FALSE))/365</f>
        <v>28.449315068493149</v>
      </c>
      <c r="K693">
        <v>16</v>
      </c>
      <c r="L693">
        <v>2</v>
      </c>
      <c r="M693">
        <v>10.417999999999999</v>
      </c>
      <c r="O693">
        <v>17.372999999999902</v>
      </c>
      <c r="P693">
        <v>17.309999999999999</v>
      </c>
      <c r="Q693">
        <v>23.178000000000001</v>
      </c>
      <c r="R693">
        <v>2.9340000000000002</v>
      </c>
      <c r="S693">
        <v>2</v>
      </c>
      <c r="T693" t="s">
        <v>1214</v>
      </c>
    </row>
    <row r="694" spans="1:20">
      <c r="A694" t="s">
        <v>224</v>
      </c>
      <c r="B694">
        <v>2019</v>
      </c>
      <c r="C694" s="10">
        <v>43807</v>
      </c>
      <c r="D694" t="s">
        <v>65</v>
      </c>
      <c r="E694">
        <v>1</v>
      </c>
      <c r="F694" t="s">
        <v>537</v>
      </c>
      <c r="G694">
        <v>2</v>
      </c>
      <c r="H694" t="s">
        <v>256</v>
      </c>
      <c r="I694" t="s">
        <v>30</v>
      </c>
      <c r="J694" s="11">
        <f>(C694-VLOOKUP(H694,Riders!$A$2:$E$7778,4,FALSE))/365</f>
        <v>29.947945205479453</v>
      </c>
      <c r="K694">
        <v>2</v>
      </c>
      <c r="L694">
        <v>1</v>
      </c>
      <c r="M694">
        <v>10.125</v>
      </c>
      <c r="O694">
        <v>30.587</v>
      </c>
      <c r="P694">
        <v>30.75</v>
      </c>
      <c r="Q694">
        <v>34.43</v>
      </c>
      <c r="R694">
        <v>1.84</v>
      </c>
      <c r="S694">
        <v>1</v>
      </c>
      <c r="T694" t="s">
        <v>1214</v>
      </c>
    </row>
    <row r="695" spans="1:20">
      <c r="A695" t="s">
        <v>224</v>
      </c>
      <c r="B695">
        <v>2019</v>
      </c>
      <c r="C695" s="10">
        <v>43807</v>
      </c>
      <c r="D695" t="s">
        <v>65</v>
      </c>
      <c r="E695">
        <v>1</v>
      </c>
      <c r="F695" t="s">
        <v>537</v>
      </c>
      <c r="G695">
        <v>2</v>
      </c>
      <c r="H695" t="s">
        <v>792</v>
      </c>
      <c r="I695" t="s">
        <v>197</v>
      </c>
      <c r="J695" s="11">
        <f>(C695-VLOOKUP(H695,Riders!$A$2:$E$7778,4,FALSE))/365</f>
        <v>25.775342465753425</v>
      </c>
      <c r="K695">
        <v>15</v>
      </c>
      <c r="L695">
        <v>2</v>
      </c>
      <c r="M695">
        <v>10.207000000000001</v>
      </c>
      <c r="O695">
        <v>14.302</v>
      </c>
      <c r="P695">
        <v>14.154</v>
      </c>
      <c r="Q695">
        <v>24.582000000000001</v>
      </c>
      <c r="R695">
        <v>5.2140000000000004</v>
      </c>
      <c r="S695">
        <v>2</v>
      </c>
      <c r="T695" t="s">
        <v>1214</v>
      </c>
    </row>
    <row r="696" spans="1:20">
      <c r="A696" t="s">
        <v>224</v>
      </c>
      <c r="B696">
        <v>2019</v>
      </c>
      <c r="C696" s="10">
        <v>43807</v>
      </c>
      <c r="D696" t="s">
        <v>65</v>
      </c>
      <c r="E696">
        <v>1</v>
      </c>
      <c r="F696" t="s">
        <v>537</v>
      </c>
      <c r="G696">
        <v>3</v>
      </c>
      <c r="H696" t="s">
        <v>241</v>
      </c>
      <c r="I696" t="s">
        <v>101</v>
      </c>
      <c r="J696" s="11">
        <f>(C696-VLOOKUP(H696,Riders!$A$2:$E$7778,4,FALSE))/365</f>
        <v>26.780821917808218</v>
      </c>
      <c r="K696">
        <v>4</v>
      </c>
      <c r="L696">
        <v>1</v>
      </c>
      <c r="M696">
        <v>10.180999999999999</v>
      </c>
      <c r="O696">
        <v>32.006</v>
      </c>
      <c r="P696">
        <v>32.11</v>
      </c>
      <c r="Q696">
        <v>36.758000000000003</v>
      </c>
      <c r="R696">
        <v>2.3239999999999998</v>
      </c>
      <c r="S696">
        <v>1</v>
      </c>
      <c r="T696" t="s">
        <v>1214</v>
      </c>
    </row>
    <row r="697" spans="1:20">
      <c r="A697" t="s">
        <v>224</v>
      </c>
      <c r="B697">
        <v>2019</v>
      </c>
      <c r="C697" s="10">
        <v>43807</v>
      </c>
      <c r="D697" t="s">
        <v>65</v>
      </c>
      <c r="E697">
        <v>1</v>
      </c>
      <c r="F697" t="s">
        <v>537</v>
      </c>
      <c r="G697">
        <v>3</v>
      </c>
      <c r="H697" t="s">
        <v>173</v>
      </c>
      <c r="I697" t="s">
        <v>36</v>
      </c>
      <c r="J697" s="11">
        <f>(C697-VLOOKUP(H697,Riders!$A$2:$E$7778,4,FALSE))/365</f>
        <v>29.580821917808219</v>
      </c>
      <c r="K697">
        <v>14</v>
      </c>
      <c r="L697">
        <v>2</v>
      </c>
      <c r="M697">
        <v>10.507</v>
      </c>
      <c r="O697">
        <v>17.719000000000001</v>
      </c>
      <c r="P697">
        <v>17.693999999999999</v>
      </c>
      <c r="Q697">
        <v>23.404</v>
      </c>
      <c r="R697">
        <v>2.855</v>
      </c>
      <c r="S697">
        <v>2</v>
      </c>
      <c r="T697" t="s">
        <v>1214</v>
      </c>
    </row>
    <row r="698" spans="1:20">
      <c r="A698" t="s">
        <v>224</v>
      </c>
      <c r="B698">
        <v>2019</v>
      </c>
      <c r="C698" s="10">
        <v>43807</v>
      </c>
      <c r="D698" t="s">
        <v>65</v>
      </c>
      <c r="E698">
        <v>1</v>
      </c>
      <c r="F698" t="s">
        <v>537</v>
      </c>
      <c r="G698">
        <v>4</v>
      </c>
      <c r="H698" t="s">
        <v>192</v>
      </c>
      <c r="I698" t="s">
        <v>30</v>
      </c>
      <c r="J698" s="11">
        <f>(C698-VLOOKUP(H698,Riders!$A$2:$E$7778,4,FALSE))/365</f>
        <v>33.890410958904113</v>
      </c>
      <c r="K698">
        <v>3</v>
      </c>
      <c r="L698">
        <v>1</v>
      </c>
      <c r="M698">
        <v>10.199</v>
      </c>
      <c r="O698">
        <v>19.428999999999998</v>
      </c>
      <c r="P698">
        <v>20.564</v>
      </c>
      <c r="Q698">
        <v>27.771999999999998</v>
      </c>
      <c r="R698">
        <v>3.6040000000000001</v>
      </c>
      <c r="S698">
        <v>1</v>
      </c>
      <c r="T698" t="s">
        <v>1214</v>
      </c>
    </row>
    <row r="699" spans="1:20">
      <c r="A699" t="s">
        <v>224</v>
      </c>
      <c r="B699">
        <v>2019</v>
      </c>
      <c r="C699" s="10">
        <v>43807</v>
      </c>
      <c r="D699" t="s">
        <v>65</v>
      </c>
      <c r="E699">
        <v>1</v>
      </c>
      <c r="F699" t="s">
        <v>537</v>
      </c>
      <c r="G699">
        <v>4</v>
      </c>
      <c r="H699" t="s">
        <v>99</v>
      </c>
      <c r="I699" t="s">
        <v>43</v>
      </c>
      <c r="J699" s="11">
        <f>(C699-VLOOKUP(H699,Riders!$A$2:$E$7778,4,FALSE))/365</f>
        <v>21.126027397260273</v>
      </c>
      <c r="K699">
        <v>13</v>
      </c>
      <c r="L699">
        <v>2</v>
      </c>
      <c r="M699">
        <v>10.304</v>
      </c>
      <c r="O699">
        <v>12.179</v>
      </c>
      <c r="P699">
        <v>11.785</v>
      </c>
      <c r="Q699">
        <v>19.831</v>
      </c>
      <c r="R699">
        <v>4.0229999999999997</v>
      </c>
      <c r="S699">
        <v>2</v>
      </c>
      <c r="T699" t="s">
        <v>1214</v>
      </c>
    </row>
    <row r="700" spans="1:20">
      <c r="A700" t="s">
        <v>224</v>
      </c>
      <c r="B700">
        <v>2019</v>
      </c>
      <c r="C700" s="10">
        <v>43807</v>
      </c>
      <c r="D700" t="s">
        <v>65</v>
      </c>
      <c r="E700">
        <v>1</v>
      </c>
      <c r="F700" t="s">
        <v>537</v>
      </c>
      <c r="G700">
        <v>5</v>
      </c>
      <c r="H700" t="s">
        <v>170</v>
      </c>
      <c r="I700" t="s">
        <v>81</v>
      </c>
      <c r="J700" s="11">
        <f>(C700-VLOOKUP(H700,Riders!$A$2:$E$7778,4,FALSE))/365</f>
        <v>29.452054794520549</v>
      </c>
      <c r="K700">
        <v>5</v>
      </c>
      <c r="L700">
        <v>1</v>
      </c>
      <c r="M700">
        <v>10.523999999999999</v>
      </c>
      <c r="O700">
        <v>13.256</v>
      </c>
      <c r="P700">
        <v>19.260999999999999</v>
      </c>
      <c r="Q700">
        <v>25.390999999999998</v>
      </c>
      <c r="R700">
        <v>3.0649999999999999</v>
      </c>
      <c r="S700">
        <v>2</v>
      </c>
      <c r="T700" t="s">
        <v>1214</v>
      </c>
    </row>
    <row r="701" spans="1:20">
      <c r="A701" t="s">
        <v>224</v>
      </c>
      <c r="B701">
        <v>2019</v>
      </c>
      <c r="C701" s="10">
        <v>43807</v>
      </c>
      <c r="D701" t="s">
        <v>65</v>
      </c>
      <c r="E701">
        <v>1</v>
      </c>
      <c r="F701" t="s">
        <v>537</v>
      </c>
      <c r="G701">
        <v>5</v>
      </c>
      <c r="H701" t="s">
        <v>105</v>
      </c>
      <c r="I701" t="s">
        <v>101</v>
      </c>
      <c r="J701" s="11">
        <f>(C701-VLOOKUP(H701,Riders!$A$2:$E$7778,4,FALSE))/365</f>
        <v>27.306849315068494</v>
      </c>
      <c r="K701">
        <v>12</v>
      </c>
      <c r="L701">
        <v>2</v>
      </c>
      <c r="M701">
        <v>10.54</v>
      </c>
      <c r="O701">
        <v>35.204000000000001</v>
      </c>
      <c r="P701">
        <v>34.293999999999997</v>
      </c>
      <c r="Q701">
        <v>37.25</v>
      </c>
      <c r="R701">
        <v>1.478</v>
      </c>
      <c r="S701">
        <v>1</v>
      </c>
      <c r="T701" t="s">
        <v>1214</v>
      </c>
    </row>
    <row r="702" spans="1:20">
      <c r="A702" t="s">
        <v>224</v>
      </c>
      <c r="B702">
        <v>2019</v>
      </c>
      <c r="C702" s="10">
        <v>43807</v>
      </c>
      <c r="D702" t="s">
        <v>65</v>
      </c>
      <c r="E702">
        <v>1</v>
      </c>
      <c r="F702" t="s">
        <v>537</v>
      </c>
      <c r="G702">
        <v>6</v>
      </c>
      <c r="H702" t="s">
        <v>128</v>
      </c>
      <c r="I702" t="s">
        <v>34</v>
      </c>
      <c r="J702" s="11">
        <f>(C702-VLOOKUP(H702,Riders!$A$2:$E$7778,4,FALSE))/365</f>
        <v>28.416438356164385</v>
      </c>
      <c r="K702">
        <v>6</v>
      </c>
      <c r="L702">
        <v>1</v>
      </c>
      <c r="M702">
        <v>10.109</v>
      </c>
      <c r="O702">
        <v>23.936</v>
      </c>
      <c r="P702">
        <v>25.087999999999901</v>
      </c>
      <c r="Q702">
        <v>30.49</v>
      </c>
      <c r="R702">
        <v>2.7010000000000001</v>
      </c>
      <c r="S702">
        <v>1</v>
      </c>
      <c r="T702" t="s">
        <v>1214</v>
      </c>
    </row>
    <row r="703" spans="1:20">
      <c r="A703" t="s">
        <v>224</v>
      </c>
      <c r="B703">
        <v>2019</v>
      </c>
      <c r="C703" s="10">
        <v>43807</v>
      </c>
      <c r="D703" t="s">
        <v>65</v>
      </c>
      <c r="E703">
        <v>1</v>
      </c>
      <c r="F703" t="s">
        <v>537</v>
      </c>
      <c r="G703">
        <v>6</v>
      </c>
      <c r="H703" t="s">
        <v>917</v>
      </c>
      <c r="I703" t="s">
        <v>34</v>
      </c>
      <c r="J703" s="11">
        <f>(C703-VLOOKUP(H703,Riders!$A$2:$E$7778,4,FALSE))/365</f>
        <v>28.81917808219178</v>
      </c>
      <c r="K703">
        <v>11</v>
      </c>
      <c r="L703">
        <v>2</v>
      </c>
      <c r="M703">
        <v>10.6</v>
      </c>
      <c r="O703">
        <v>23.442999999999898</v>
      </c>
      <c r="P703">
        <v>23.027000000000001</v>
      </c>
      <c r="Q703">
        <v>27.565000000000001</v>
      </c>
      <c r="R703">
        <v>2.2690000000000001</v>
      </c>
      <c r="S703">
        <v>2</v>
      </c>
      <c r="T703" t="s">
        <v>1214</v>
      </c>
    </row>
    <row r="704" spans="1:20">
      <c r="A704" t="s">
        <v>224</v>
      </c>
      <c r="B704">
        <v>2019</v>
      </c>
      <c r="C704" s="10">
        <v>43807</v>
      </c>
      <c r="D704" t="s">
        <v>65</v>
      </c>
      <c r="E704">
        <v>1</v>
      </c>
      <c r="F704" t="s">
        <v>537</v>
      </c>
      <c r="G704">
        <v>7</v>
      </c>
      <c r="H704" t="s">
        <v>195</v>
      </c>
      <c r="I704" t="s">
        <v>51</v>
      </c>
      <c r="J704" s="11">
        <f>(C704-VLOOKUP(H704,Riders!$A$2:$E$7778,4,FALSE))/365</f>
        <v>31.945205479452056</v>
      </c>
      <c r="K704">
        <v>7</v>
      </c>
      <c r="L704">
        <v>1</v>
      </c>
      <c r="M704">
        <v>10.201000000000001</v>
      </c>
      <c r="O704">
        <v>16.425999999999998</v>
      </c>
      <c r="P704">
        <v>18.975000000000001</v>
      </c>
      <c r="Q704">
        <v>27.021000000000001</v>
      </c>
      <c r="R704">
        <v>4.0229999999999997</v>
      </c>
      <c r="S704">
        <v>1</v>
      </c>
      <c r="T704" t="s">
        <v>1214</v>
      </c>
    </row>
    <row r="705" spans="1:20">
      <c r="A705" t="s">
        <v>224</v>
      </c>
      <c r="B705">
        <v>2019</v>
      </c>
      <c r="C705" s="10">
        <v>43807</v>
      </c>
      <c r="D705" t="s">
        <v>65</v>
      </c>
      <c r="E705">
        <v>1</v>
      </c>
      <c r="F705" t="s">
        <v>537</v>
      </c>
      <c r="G705">
        <v>7</v>
      </c>
      <c r="H705" t="s">
        <v>238</v>
      </c>
      <c r="I705" t="s">
        <v>197</v>
      </c>
      <c r="J705" s="11">
        <f>(C705-VLOOKUP(H705,Riders!$A$2:$E$7778,4,FALSE))/365</f>
        <v>32.227397260273975</v>
      </c>
      <c r="K705">
        <v>10</v>
      </c>
      <c r="L705">
        <v>2</v>
      </c>
      <c r="M705">
        <v>10.28</v>
      </c>
      <c r="O705">
        <v>16.228000000000002</v>
      </c>
      <c r="P705">
        <v>15.4979999999999</v>
      </c>
      <c r="Q705">
        <v>22.393999999999998</v>
      </c>
      <c r="R705">
        <v>3.448</v>
      </c>
      <c r="S705">
        <v>2</v>
      </c>
      <c r="T705" t="s">
        <v>1214</v>
      </c>
    </row>
    <row r="706" spans="1:20">
      <c r="A706" t="s">
        <v>224</v>
      </c>
      <c r="B706">
        <v>2019</v>
      </c>
      <c r="C706" s="10">
        <v>43807</v>
      </c>
      <c r="D706" t="s">
        <v>65</v>
      </c>
      <c r="E706">
        <v>1</v>
      </c>
      <c r="F706" t="s">
        <v>537</v>
      </c>
      <c r="G706">
        <v>8</v>
      </c>
      <c r="H706" t="s">
        <v>127</v>
      </c>
      <c r="I706" t="s">
        <v>103</v>
      </c>
      <c r="J706" s="11">
        <f>(C706-VLOOKUP(H706,Riders!$A$2:$E$7778,4,FALSE))/365</f>
        <v>21.221917808219178</v>
      </c>
      <c r="K706">
        <v>8</v>
      </c>
      <c r="L706">
        <v>1</v>
      </c>
      <c r="M706">
        <v>11.066000000000001</v>
      </c>
      <c r="O706">
        <v>24.7</v>
      </c>
      <c r="P706">
        <v>25.786000000000001</v>
      </c>
      <c r="Q706">
        <v>30.481999999999999</v>
      </c>
      <c r="R706">
        <v>2.3479999999999999</v>
      </c>
      <c r="S706">
        <v>2</v>
      </c>
      <c r="T706" t="s">
        <v>1214</v>
      </c>
    </row>
    <row r="707" spans="1:20">
      <c r="A707" t="s">
        <v>224</v>
      </c>
      <c r="B707">
        <v>2019</v>
      </c>
      <c r="C707" s="10">
        <v>43807</v>
      </c>
      <c r="D707" t="s">
        <v>65</v>
      </c>
      <c r="E707">
        <v>1</v>
      </c>
      <c r="F707" t="s">
        <v>537</v>
      </c>
      <c r="G707">
        <v>8</v>
      </c>
      <c r="H707" t="s">
        <v>107</v>
      </c>
      <c r="I707" t="s">
        <v>108</v>
      </c>
      <c r="J707" s="11">
        <f>(C707-VLOOKUP(H707,Riders!$A$2:$E$7778,4,FALSE))/365</f>
        <v>26.153424657534245</v>
      </c>
      <c r="K707">
        <v>9</v>
      </c>
      <c r="L707">
        <v>2</v>
      </c>
      <c r="M707">
        <v>11.163</v>
      </c>
      <c r="O707">
        <v>25.838999999999999</v>
      </c>
      <c r="P707">
        <v>25.216999999999999</v>
      </c>
      <c r="Q707">
        <v>29.838999999999999</v>
      </c>
      <c r="R707">
        <v>2.3109999999999999</v>
      </c>
      <c r="S707">
        <v>1</v>
      </c>
      <c r="T707" t="s">
        <v>1214</v>
      </c>
    </row>
    <row r="708" spans="1:20">
      <c r="A708" t="s">
        <v>224</v>
      </c>
      <c r="B708">
        <v>2019</v>
      </c>
      <c r="C708" s="10">
        <v>43807</v>
      </c>
      <c r="D708" t="s">
        <v>65</v>
      </c>
      <c r="E708">
        <v>1</v>
      </c>
      <c r="F708" t="s">
        <v>538</v>
      </c>
      <c r="G708">
        <v>1</v>
      </c>
      <c r="H708" t="s">
        <v>201</v>
      </c>
      <c r="I708" t="s">
        <v>45</v>
      </c>
      <c r="J708" s="11">
        <f>(C708-VLOOKUP(H708,Riders!$A$2:$E$7778,4,FALSE))/365</f>
        <v>24.402739726027399</v>
      </c>
      <c r="K708">
        <v>1</v>
      </c>
      <c r="L708">
        <v>1</v>
      </c>
      <c r="M708">
        <v>10.369</v>
      </c>
      <c r="O708">
        <v>31.08</v>
      </c>
      <c r="P708">
        <v>31.265000000000001</v>
      </c>
      <c r="Q708">
        <v>33.939</v>
      </c>
      <c r="R708">
        <v>1.337</v>
      </c>
      <c r="S708">
        <v>1</v>
      </c>
      <c r="T708" t="s">
        <v>1214</v>
      </c>
    </row>
    <row r="709" spans="1:20">
      <c r="A709" t="s">
        <v>224</v>
      </c>
      <c r="B709">
        <v>2019</v>
      </c>
      <c r="C709" s="10">
        <v>43807</v>
      </c>
      <c r="D709" t="s">
        <v>65</v>
      </c>
      <c r="E709">
        <v>1</v>
      </c>
      <c r="F709" t="s">
        <v>538</v>
      </c>
      <c r="G709">
        <v>1</v>
      </c>
      <c r="H709" t="s">
        <v>127</v>
      </c>
      <c r="I709" t="s">
        <v>103</v>
      </c>
      <c r="J709" s="11">
        <f>(C709-VLOOKUP(H709,Riders!$A$2:$E$7778,4,FALSE))/365</f>
        <v>21.221917808219178</v>
      </c>
      <c r="K709">
        <v>8</v>
      </c>
      <c r="L709">
        <v>2</v>
      </c>
      <c r="M709">
        <v>11.437999999999899</v>
      </c>
      <c r="O709">
        <v>25.786000000000001</v>
      </c>
      <c r="P709">
        <v>25.472999999999999</v>
      </c>
      <c r="Q709">
        <v>30.001000000000001</v>
      </c>
      <c r="R709">
        <v>2.2639999999999998</v>
      </c>
      <c r="S709">
        <v>2</v>
      </c>
      <c r="T709" t="s">
        <v>1214</v>
      </c>
    </row>
    <row r="710" spans="1:20">
      <c r="A710" t="s">
        <v>224</v>
      </c>
      <c r="B710">
        <v>2019</v>
      </c>
      <c r="C710" s="10">
        <v>43807</v>
      </c>
      <c r="D710" t="s">
        <v>65</v>
      </c>
      <c r="E710">
        <v>1</v>
      </c>
      <c r="F710" t="s">
        <v>538</v>
      </c>
      <c r="G710">
        <v>2</v>
      </c>
      <c r="H710" t="s">
        <v>256</v>
      </c>
      <c r="I710" t="s">
        <v>30</v>
      </c>
      <c r="J710" s="11">
        <f>(C710-VLOOKUP(H710,Riders!$A$2:$E$7778,4,FALSE))/365</f>
        <v>29.947945205479453</v>
      </c>
      <c r="K710">
        <v>2</v>
      </c>
      <c r="L710">
        <v>1</v>
      </c>
      <c r="M710">
        <v>10.202</v>
      </c>
      <c r="O710">
        <v>30.75</v>
      </c>
      <c r="P710">
        <v>30.940999999999999</v>
      </c>
      <c r="Q710">
        <v>34.579000000000001</v>
      </c>
      <c r="R710">
        <v>1.819</v>
      </c>
      <c r="S710">
        <v>1</v>
      </c>
      <c r="T710" t="s">
        <v>1214</v>
      </c>
    </row>
    <row r="711" spans="1:20">
      <c r="A711" t="s">
        <v>224</v>
      </c>
      <c r="B711">
        <v>2019</v>
      </c>
      <c r="C711" s="10">
        <v>43807</v>
      </c>
      <c r="D711" t="s">
        <v>65</v>
      </c>
      <c r="E711">
        <v>1</v>
      </c>
      <c r="F711" t="s">
        <v>538</v>
      </c>
      <c r="G711">
        <v>2</v>
      </c>
      <c r="H711" t="s">
        <v>195</v>
      </c>
      <c r="I711" t="s">
        <v>51</v>
      </c>
      <c r="J711" s="11">
        <f>(C711-VLOOKUP(H711,Riders!$A$2:$E$7778,4,FALSE))/365</f>
        <v>31.945205479452056</v>
      </c>
      <c r="K711">
        <v>7</v>
      </c>
      <c r="L711">
        <v>2</v>
      </c>
      <c r="M711">
        <v>10.231</v>
      </c>
      <c r="O711">
        <v>18.975000000000001</v>
      </c>
      <c r="P711">
        <v>18.754999999999999</v>
      </c>
      <c r="Q711">
        <v>26.309000000000001</v>
      </c>
      <c r="R711">
        <v>3.7770000000000001</v>
      </c>
      <c r="S711">
        <v>2</v>
      </c>
      <c r="T711" t="s">
        <v>1214</v>
      </c>
    </row>
    <row r="712" spans="1:20">
      <c r="A712" t="s">
        <v>224</v>
      </c>
      <c r="B712">
        <v>2019</v>
      </c>
      <c r="C712" s="10">
        <v>43807</v>
      </c>
      <c r="D712" t="s">
        <v>65</v>
      </c>
      <c r="E712">
        <v>1</v>
      </c>
      <c r="F712" t="s">
        <v>538</v>
      </c>
      <c r="G712">
        <v>3</v>
      </c>
      <c r="H712" t="s">
        <v>241</v>
      </c>
      <c r="I712" t="s">
        <v>101</v>
      </c>
      <c r="J712" s="11">
        <f>(C712-VLOOKUP(H712,Riders!$A$2:$E$7778,4,FALSE))/365</f>
        <v>26.780821917808218</v>
      </c>
      <c r="K712">
        <v>4</v>
      </c>
      <c r="L712">
        <v>1</v>
      </c>
      <c r="M712">
        <v>10.045</v>
      </c>
      <c r="O712">
        <v>32.11</v>
      </c>
      <c r="P712">
        <v>32.51</v>
      </c>
      <c r="Q712">
        <v>37.045999999999999</v>
      </c>
      <c r="R712">
        <v>2.2679999999999998</v>
      </c>
      <c r="S712">
        <v>1</v>
      </c>
      <c r="T712" t="s">
        <v>1214</v>
      </c>
    </row>
    <row r="713" spans="1:20">
      <c r="A713" t="s">
        <v>224</v>
      </c>
      <c r="B713">
        <v>2019</v>
      </c>
      <c r="C713" s="10">
        <v>43807</v>
      </c>
      <c r="D713" t="s">
        <v>65</v>
      </c>
      <c r="E713">
        <v>1</v>
      </c>
      <c r="F713" t="s">
        <v>538</v>
      </c>
      <c r="G713">
        <v>3</v>
      </c>
      <c r="H713" t="s">
        <v>128</v>
      </c>
      <c r="I713" t="s">
        <v>34</v>
      </c>
      <c r="J713" s="11">
        <f>(C713-VLOOKUP(H713,Riders!$A$2:$E$7778,4,FALSE))/365</f>
        <v>28.416438356164385</v>
      </c>
      <c r="K713">
        <v>6</v>
      </c>
      <c r="L713">
        <v>2</v>
      </c>
      <c r="M713">
        <v>11.157999999999999</v>
      </c>
      <c r="O713">
        <v>25.087999999999901</v>
      </c>
      <c r="P713">
        <v>24.876999999999999</v>
      </c>
      <c r="Q713">
        <v>30.100999999999999</v>
      </c>
      <c r="R713">
        <v>2.6120000000000001</v>
      </c>
      <c r="S713">
        <v>2</v>
      </c>
      <c r="T713" t="s">
        <v>1214</v>
      </c>
    </row>
    <row r="714" spans="1:20">
      <c r="A714" t="s">
        <v>224</v>
      </c>
      <c r="B714">
        <v>2019</v>
      </c>
      <c r="C714" s="10">
        <v>43807</v>
      </c>
      <c r="D714" t="s">
        <v>65</v>
      </c>
      <c r="E714">
        <v>1</v>
      </c>
      <c r="F714" t="s">
        <v>538</v>
      </c>
      <c r="G714">
        <v>4</v>
      </c>
      <c r="H714" t="s">
        <v>192</v>
      </c>
      <c r="I714" t="s">
        <v>30</v>
      </c>
      <c r="J714" s="11">
        <f>(C714-VLOOKUP(H714,Riders!$A$2:$E$7778,4,FALSE))/365</f>
        <v>33.890410958904113</v>
      </c>
      <c r="K714">
        <v>3</v>
      </c>
      <c r="L714">
        <v>1</v>
      </c>
      <c r="M714">
        <v>10.154</v>
      </c>
      <c r="O714">
        <v>20.564</v>
      </c>
      <c r="P714">
        <v>22.204000000000001</v>
      </c>
      <c r="Q714">
        <v>28.916</v>
      </c>
      <c r="R714">
        <v>3.3559999999999999</v>
      </c>
      <c r="S714">
        <v>1</v>
      </c>
      <c r="T714" t="s">
        <v>1214</v>
      </c>
    </row>
    <row r="715" spans="1:20">
      <c r="A715" t="s">
        <v>224</v>
      </c>
      <c r="B715">
        <v>2019</v>
      </c>
      <c r="C715" s="10">
        <v>43807</v>
      </c>
      <c r="D715" t="s">
        <v>65</v>
      </c>
      <c r="E715">
        <v>1</v>
      </c>
      <c r="F715" t="s">
        <v>538</v>
      </c>
      <c r="G715">
        <v>4</v>
      </c>
      <c r="H715" t="s">
        <v>170</v>
      </c>
      <c r="I715" t="s">
        <v>81</v>
      </c>
      <c r="J715" s="11">
        <f>(C715-VLOOKUP(H715,Riders!$A$2:$E$7778,4,FALSE))/365</f>
        <v>29.452054794520549</v>
      </c>
      <c r="K715">
        <v>5</v>
      </c>
      <c r="L715">
        <v>2</v>
      </c>
      <c r="M715">
        <v>10.241</v>
      </c>
      <c r="O715">
        <v>19.260999999999999</v>
      </c>
      <c r="P715">
        <v>18.736000000000001</v>
      </c>
      <c r="Q715">
        <v>24.564</v>
      </c>
      <c r="R715">
        <v>2.9140000000000001</v>
      </c>
      <c r="S715">
        <v>2</v>
      </c>
      <c r="T715" t="s">
        <v>1214</v>
      </c>
    </row>
    <row r="716" spans="1:20">
      <c r="A716" t="s">
        <v>224</v>
      </c>
      <c r="B716">
        <v>2019</v>
      </c>
      <c r="C716" s="10">
        <v>43807</v>
      </c>
      <c r="D716" t="s">
        <v>65</v>
      </c>
      <c r="E716">
        <v>2</v>
      </c>
      <c r="F716" t="s">
        <v>538</v>
      </c>
      <c r="G716">
        <v>1</v>
      </c>
      <c r="H716" t="s">
        <v>201</v>
      </c>
      <c r="I716" t="s">
        <v>45</v>
      </c>
      <c r="J716" s="11">
        <f>(C716-VLOOKUP(H716,Riders!$A$2:$E$7778,4,FALSE))/365</f>
        <v>24.402739726027399</v>
      </c>
      <c r="K716">
        <v>1</v>
      </c>
      <c r="L716">
        <v>1</v>
      </c>
      <c r="M716">
        <v>10.222</v>
      </c>
      <c r="O716">
        <v>31.265000000000001</v>
      </c>
      <c r="P716">
        <v>31.431000000000001</v>
      </c>
      <c r="Q716">
        <v>34.081000000000003</v>
      </c>
      <c r="R716">
        <v>1.325</v>
      </c>
      <c r="S716">
        <v>1</v>
      </c>
      <c r="T716" t="s">
        <v>1214</v>
      </c>
    </row>
    <row r="717" spans="1:20">
      <c r="A717" t="s">
        <v>224</v>
      </c>
      <c r="B717">
        <v>2019</v>
      </c>
      <c r="C717" s="10">
        <v>43807</v>
      </c>
      <c r="D717" t="s">
        <v>65</v>
      </c>
      <c r="E717">
        <v>2</v>
      </c>
      <c r="F717" t="s">
        <v>538</v>
      </c>
      <c r="G717">
        <v>1</v>
      </c>
      <c r="H717" t="s">
        <v>127</v>
      </c>
      <c r="I717" t="s">
        <v>103</v>
      </c>
      <c r="J717" s="11">
        <f>(C717-VLOOKUP(H717,Riders!$A$2:$E$7778,4,FALSE))/365</f>
        <v>21.221917808219178</v>
      </c>
      <c r="K717">
        <v>8</v>
      </c>
      <c r="L717">
        <v>2</v>
      </c>
      <c r="M717">
        <v>10.363</v>
      </c>
      <c r="O717">
        <v>25.472999999999999</v>
      </c>
      <c r="P717">
        <v>25.21</v>
      </c>
      <c r="Q717">
        <v>29.594000000000001</v>
      </c>
      <c r="R717">
        <v>2.1920000000000002</v>
      </c>
      <c r="S717">
        <v>2</v>
      </c>
      <c r="T717" t="s">
        <v>1214</v>
      </c>
    </row>
    <row r="718" spans="1:20">
      <c r="A718" t="s">
        <v>224</v>
      </c>
      <c r="B718">
        <v>2019</v>
      </c>
      <c r="C718" s="10">
        <v>43807</v>
      </c>
      <c r="D718" t="s">
        <v>65</v>
      </c>
      <c r="E718">
        <v>2</v>
      </c>
      <c r="F718" t="s">
        <v>538</v>
      </c>
      <c r="G718">
        <v>2</v>
      </c>
      <c r="H718" t="s">
        <v>256</v>
      </c>
      <c r="I718" t="s">
        <v>30</v>
      </c>
      <c r="J718" s="11">
        <f>(C718-VLOOKUP(H718,Riders!$A$2:$E$7778,4,FALSE))/365</f>
        <v>29.947945205479453</v>
      </c>
      <c r="K718">
        <v>2</v>
      </c>
      <c r="L718">
        <v>1</v>
      </c>
      <c r="M718">
        <v>10.295</v>
      </c>
      <c r="O718">
        <v>30.940999999999999</v>
      </c>
      <c r="P718">
        <v>31.103999999999999</v>
      </c>
      <c r="Q718">
        <v>34.704000000000001</v>
      </c>
      <c r="R718">
        <v>1.8</v>
      </c>
      <c r="S718">
        <v>1</v>
      </c>
      <c r="T718" t="s">
        <v>1214</v>
      </c>
    </row>
    <row r="719" spans="1:20">
      <c r="A719" t="s">
        <v>224</v>
      </c>
      <c r="B719">
        <v>2019</v>
      </c>
      <c r="C719" s="10">
        <v>43807</v>
      </c>
      <c r="D719" t="s">
        <v>65</v>
      </c>
      <c r="E719">
        <v>2</v>
      </c>
      <c r="F719" t="s">
        <v>538</v>
      </c>
      <c r="G719">
        <v>2</v>
      </c>
      <c r="H719" t="s">
        <v>195</v>
      </c>
      <c r="I719" t="s">
        <v>51</v>
      </c>
      <c r="J719" s="11">
        <f>(C719-VLOOKUP(H719,Riders!$A$2:$E$7778,4,FALSE))/365</f>
        <v>31.945205479452056</v>
      </c>
      <c r="K719">
        <v>7</v>
      </c>
      <c r="L719">
        <v>2</v>
      </c>
      <c r="M719">
        <v>10.823</v>
      </c>
      <c r="O719">
        <v>18.754999999999999</v>
      </c>
      <c r="P719">
        <v>18.593</v>
      </c>
      <c r="Q719">
        <v>25.771000000000001</v>
      </c>
      <c r="R719">
        <v>3.589</v>
      </c>
      <c r="S719">
        <v>2</v>
      </c>
      <c r="T719" t="s">
        <v>1214</v>
      </c>
    </row>
    <row r="720" spans="1:20">
      <c r="A720" t="s">
        <v>224</v>
      </c>
      <c r="B720">
        <v>2019</v>
      </c>
      <c r="C720" s="10">
        <v>43807</v>
      </c>
      <c r="D720" t="s">
        <v>65</v>
      </c>
      <c r="E720">
        <v>2</v>
      </c>
      <c r="F720" t="s">
        <v>538</v>
      </c>
      <c r="G720">
        <v>3</v>
      </c>
      <c r="H720" t="s">
        <v>241</v>
      </c>
      <c r="I720" t="s">
        <v>101</v>
      </c>
      <c r="J720" s="11">
        <f>(C720-VLOOKUP(H720,Riders!$A$2:$E$7778,4,FALSE))/365</f>
        <v>26.780821917808218</v>
      </c>
      <c r="K720">
        <v>4</v>
      </c>
      <c r="L720">
        <v>1</v>
      </c>
      <c r="M720">
        <v>10.273</v>
      </c>
      <c r="O720">
        <v>32.51</v>
      </c>
      <c r="P720">
        <v>32.850999999999999</v>
      </c>
      <c r="Q720">
        <v>37.289000000000001</v>
      </c>
      <c r="R720">
        <v>2.2189999999999999</v>
      </c>
      <c r="S720">
        <v>1</v>
      </c>
      <c r="T720" t="s">
        <v>1214</v>
      </c>
    </row>
    <row r="721" spans="1:20">
      <c r="A721" t="s">
        <v>224</v>
      </c>
      <c r="B721">
        <v>2019</v>
      </c>
      <c r="C721" s="10">
        <v>43807</v>
      </c>
      <c r="D721" t="s">
        <v>65</v>
      </c>
      <c r="E721">
        <v>2</v>
      </c>
      <c r="F721" t="s">
        <v>538</v>
      </c>
      <c r="G721">
        <v>3</v>
      </c>
      <c r="H721" t="s">
        <v>128</v>
      </c>
      <c r="I721" t="s">
        <v>34</v>
      </c>
      <c r="J721" s="11">
        <f>(C721-VLOOKUP(H721,Riders!$A$2:$E$7778,4,FALSE))/365</f>
        <v>28.416438356164385</v>
      </c>
      <c r="K721">
        <v>6</v>
      </c>
      <c r="L721">
        <v>2</v>
      </c>
      <c r="M721">
        <v>10.974</v>
      </c>
      <c r="O721">
        <v>24.876999999999999</v>
      </c>
      <c r="P721">
        <v>24.706</v>
      </c>
      <c r="Q721">
        <v>29.777999999999999</v>
      </c>
      <c r="R721">
        <v>2.536</v>
      </c>
      <c r="S721">
        <v>2</v>
      </c>
      <c r="T721" t="s">
        <v>1214</v>
      </c>
    </row>
    <row r="722" spans="1:20">
      <c r="A722" t="s">
        <v>224</v>
      </c>
      <c r="B722">
        <v>2019</v>
      </c>
      <c r="C722" s="10">
        <v>43807</v>
      </c>
      <c r="D722" t="s">
        <v>65</v>
      </c>
      <c r="E722">
        <v>2</v>
      </c>
      <c r="F722" t="s">
        <v>538</v>
      </c>
      <c r="G722">
        <v>4</v>
      </c>
      <c r="H722" t="s">
        <v>192</v>
      </c>
      <c r="I722" t="s">
        <v>30</v>
      </c>
      <c r="J722" s="11">
        <f>(C722-VLOOKUP(H722,Riders!$A$2:$E$7778,4,FALSE))/365</f>
        <v>33.890410958904113</v>
      </c>
      <c r="K722">
        <v>3</v>
      </c>
      <c r="L722">
        <v>1</v>
      </c>
      <c r="M722">
        <v>10.238</v>
      </c>
      <c r="O722">
        <v>22.204000000000001</v>
      </c>
      <c r="P722">
        <v>23.356000000000002</v>
      </c>
      <c r="Q722">
        <v>29.702000000000002</v>
      </c>
      <c r="R722">
        <v>3.173</v>
      </c>
      <c r="S722">
        <v>1</v>
      </c>
      <c r="T722" t="s">
        <v>1214</v>
      </c>
    </row>
    <row r="723" spans="1:20">
      <c r="A723" t="s">
        <v>224</v>
      </c>
      <c r="B723">
        <v>2019</v>
      </c>
      <c r="C723" s="10">
        <v>43807</v>
      </c>
      <c r="D723" t="s">
        <v>65</v>
      </c>
      <c r="E723">
        <v>2</v>
      </c>
      <c r="F723" t="s">
        <v>538</v>
      </c>
      <c r="G723">
        <v>4</v>
      </c>
      <c r="H723" t="s">
        <v>170</v>
      </c>
      <c r="I723" t="s">
        <v>81</v>
      </c>
      <c r="J723" s="11">
        <f>(C723-VLOOKUP(H723,Riders!$A$2:$E$7778,4,FALSE))/365</f>
        <v>29.452054794520549</v>
      </c>
      <c r="K723">
        <v>5</v>
      </c>
      <c r="L723">
        <v>2</v>
      </c>
      <c r="M723">
        <v>10.337999999999999</v>
      </c>
      <c r="O723">
        <v>18.736000000000001</v>
      </c>
      <c r="P723">
        <v>18.381</v>
      </c>
      <c r="Q723">
        <v>23.971</v>
      </c>
      <c r="R723">
        <v>2.7949999999999999</v>
      </c>
      <c r="S723">
        <v>2</v>
      </c>
      <c r="T723" t="s">
        <v>1214</v>
      </c>
    </row>
    <row r="724" spans="1:20">
      <c r="A724" t="s">
        <v>224</v>
      </c>
      <c r="B724">
        <v>2019</v>
      </c>
      <c r="C724" s="10">
        <v>43807</v>
      </c>
      <c r="D724" t="s">
        <v>65</v>
      </c>
      <c r="E724">
        <v>1</v>
      </c>
      <c r="F724" t="s">
        <v>539</v>
      </c>
      <c r="G724">
        <v>1</v>
      </c>
      <c r="H724" t="s">
        <v>201</v>
      </c>
      <c r="I724" t="s">
        <v>45</v>
      </c>
      <c r="J724" s="11">
        <f>(C724-VLOOKUP(H724,Riders!$A$2:$E$7778,4,FALSE))/365</f>
        <v>24.402739726027399</v>
      </c>
      <c r="K724">
        <v>1</v>
      </c>
      <c r="L724">
        <v>1</v>
      </c>
      <c r="M724">
        <v>10.159000000000001</v>
      </c>
      <c r="O724">
        <v>31.431000000000001</v>
      </c>
      <c r="P724">
        <v>31.577999999999999</v>
      </c>
      <c r="Q724">
        <v>34.207999999999998</v>
      </c>
      <c r="R724">
        <v>1.3149999999999999</v>
      </c>
      <c r="S724">
        <v>1</v>
      </c>
      <c r="T724" t="s">
        <v>1214</v>
      </c>
    </row>
    <row r="725" spans="1:20">
      <c r="A725" t="s">
        <v>224</v>
      </c>
      <c r="B725">
        <v>2019</v>
      </c>
      <c r="C725" s="10">
        <v>43807</v>
      </c>
      <c r="D725" t="s">
        <v>65</v>
      </c>
      <c r="E725">
        <v>1</v>
      </c>
      <c r="F725" t="s">
        <v>539</v>
      </c>
      <c r="G725">
        <v>1</v>
      </c>
      <c r="H725" t="s">
        <v>192</v>
      </c>
      <c r="I725" t="s">
        <v>30</v>
      </c>
      <c r="J725" s="11">
        <f>(C725-VLOOKUP(H725,Riders!$A$2:$E$7778,4,FALSE))/365</f>
        <v>33.890410958904113</v>
      </c>
      <c r="K725">
        <v>3</v>
      </c>
      <c r="L725">
        <v>2</v>
      </c>
      <c r="M725">
        <v>10.166</v>
      </c>
      <c r="O725">
        <v>23.356000000000002</v>
      </c>
      <c r="P725">
        <v>22.983000000000001</v>
      </c>
      <c r="Q725">
        <v>28.975000000000001</v>
      </c>
      <c r="R725">
        <v>2.996</v>
      </c>
      <c r="S725">
        <v>2</v>
      </c>
      <c r="T725" t="s">
        <v>1214</v>
      </c>
    </row>
    <row r="726" spans="1:20">
      <c r="A726" t="s">
        <v>224</v>
      </c>
      <c r="B726">
        <v>2019</v>
      </c>
      <c r="C726" s="10">
        <v>43807</v>
      </c>
      <c r="D726" t="s">
        <v>65</v>
      </c>
      <c r="E726">
        <v>1</v>
      </c>
      <c r="F726" t="s">
        <v>539</v>
      </c>
      <c r="G726">
        <v>2</v>
      </c>
      <c r="H726" t="s">
        <v>256</v>
      </c>
      <c r="I726" t="s">
        <v>30</v>
      </c>
      <c r="J726" s="11">
        <f>(C726-VLOOKUP(H726,Riders!$A$2:$E$7778,4,FALSE))/365</f>
        <v>29.947945205479453</v>
      </c>
      <c r="K726">
        <v>2</v>
      </c>
      <c r="L726">
        <v>1</v>
      </c>
      <c r="M726">
        <v>10.287000000000001</v>
      </c>
      <c r="O726">
        <v>31.103999999999999</v>
      </c>
      <c r="P726">
        <v>31.77</v>
      </c>
      <c r="Q726">
        <v>35.271999999999998</v>
      </c>
      <c r="R726">
        <v>1.7509999999999999</v>
      </c>
      <c r="S726">
        <v>2</v>
      </c>
      <c r="T726" t="s">
        <v>1214</v>
      </c>
    </row>
    <row r="727" spans="1:20">
      <c r="A727" t="s">
        <v>224</v>
      </c>
      <c r="B727">
        <v>2019</v>
      </c>
      <c r="C727" s="10">
        <v>43807</v>
      </c>
      <c r="D727" t="s">
        <v>65</v>
      </c>
      <c r="E727">
        <v>1</v>
      </c>
      <c r="F727" t="s">
        <v>539</v>
      </c>
      <c r="G727">
        <v>2</v>
      </c>
      <c r="H727" t="s">
        <v>241</v>
      </c>
      <c r="I727" t="s">
        <v>101</v>
      </c>
      <c r="J727" s="11">
        <f>(C727-VLOOKUP(H727,Riders!$A$2:$E$7778,4,FALSE))/365</f>
        <v>26.780821917808218</v>
      </c>
      <c r="K727">
        <v>4</v>
      </c>
      <c r="L727">
        <v>2</v>
      </c>
      <c r="M727">
        <v>10.294</v>
      </c>
      <c r="O727">
        <v>32.850999999999999</v>
      </c>
      <c r="P727">
        <v>32.176000000000002</v>
      </c>
      <c r="Q727">
        <v>36.426000000000002</v>
      </c>
      <c r="R727">
        <v>2.125</v>
      </c>
      <c r="S727">
        <v>1</v>
      </c>
      <c r="T727" t="s">
        <v>1214</v>
      </c>
    </row>
    <row r="728" spans="1:20">
      <c r="A728" t="s">
        <v>224</v>
      </c>
      <c r="B728">
        <v>2019</v>
      </c>
      <c r="C728" s="10">
        <v>43807</v>
      </c>
      <c r="D728" t="s">
        <v>65</v>
      </c>
      <c r="E728">
        <v>2</v>
      </c>
      <c r="F728" t="s">
        <v>539</v>
      </c>
      <c r="G728">
        <v>1</v>
      </c>
      <c r="H728" t="s">
        <v>201</v>
      </c>
      <c r="I728" t="s">
        <v>45</v>
      </c>
      <c r="J728" s="11">
        <f>(C728-VLOOKUP(H728,Riders!$A$2:$E$7778,4,FALSE))/365</f>
        <v>24.402739726027399</v>
      </c>
      <c r="K728">
        <v>1</v>
      </c>
      <c r="L728">
        <v>1</v>
      </c>
      <c r="M728">
        <v>9.7479999999999993</v>
      </c>
      <c r="O728">
        <v>31.577999999999999</v>
      </c>
      <c r="P728">
        <v>31.7059999999999</v>
      </c>
      <c r="Q728">
        <v>34.317999999999998</v>
      </c>
      <c r="R728">
        <v>1.306</v>
      </c>
      <c r="S728">
        <v>1</v>
      </c>
      <c r="T728" t="s">
        <v>1214</v>
      </c>
    </row>
    <row r="729" spans="1:20">
      <c r="A729" t="s">
        <v>224</v>
      </c>
      <c r="B729">
        <v>2019</v>
      </c>
      <c r="C729" s="10">
        <v>43807</v>
      </c>
      <c r="D729" t="s">
        <v>65</v>
      </c>
      <c r="E729">
        <v>2</v>
      </c>
      <c r="F729" t="s">
        <v>539</v>
      </c>
      <c r="G729">
        <v>1</v>
      </c>
      <c r="H729" t="s">
        <v>192</v>
      </c>
      <c r="I729" t="s">
        <v>30</v>
      </c>
      <c r="J729" s="11">
        <f>(C729-VLOOKUP(H729,Riders!$A$2:$E$7778,4,FALSE))/365</f>
        <v>33.890410958904113</v>
      </c>
      <c r="K729">
        <v>3</v>
      </c>
      <c r="L729">
        <v>2</v>
      </c>
      <c r="M729">
        <v>10.239999999999901</v>
      </c>
      <c r="O729">
        <v>22.983000000000001</v>
      </c>
      <c r="P729">
        <v>22.695</v>
      </c>
      <c r="Q729">
        <v>28.405000000000001</v>
      </c>
      <c r="R729">
        <v>2.855</v>
      </c>
      <c r="S729">
        <v>2</v>
      </c>
      <c r="T729" t="s">
        <v>1214</v>
      </c>
    </row>
    <row r="730" spans="1:20">
      <c r="A730" t="s">
        <v>224</v>
      </c>
      <c r="B730">
        <v>2019</v>
      </c>
      <c r="C730" s="10">
        <v>43807</v>
      </c>
      <c r="D730" t="s">
        <v>65</v>
      </c>
      <c r="E730">
        <v>2</v>
      </c>
      <c r="F730" t="s">
        <v>539</v>
      </c>
      <c r="G730">
        <v>2</v>
      </c>
      <c r="H730" t="s">
        <v>256</v>
      </c>
      <c r="I730" t="s">
        <v>30</v>
      </c>
      <c r="J730" s="11">
        <f>(C730-VLOOKUP(H730,Riders!$A$2:$E$7778,4,FALSE))/365</f>
        <v>29.947945205479453</v>
      </c>
      <c r="K730">
        <v>2</v>
      </c>
      <c r="L730">
        <v>1</v>
      </c>
      <c r="M730">
        <v>10.009</v>
      </c>
      <c r="O730">
        <v>31.77</v>
      </c>
      <c r="P730">
        <v>32.325000000000003</v>
      </c>
      <c r="Q730">
        <v>35.741</v>
      </c>
      <c r="R730">
        <v>1.708</v>
      </c>
      <c r="S730">
        <v>2</v>
      </c>
      <c r="T730" t="s">
        <v>1214</v>
      </c>
    </row>
    <row r="731" spans="1:20">
      <c r="A731" t="s">
        <v>224</v>
      </c>
      <c r="B731">
        <v>2019</v>
      </c>
      <c r="C731" s="10">
        <v>43807</v>
      </c>
      <c r="D731" t="s">
        <v>65</v>
      </c>
      <c r="E731">
        <v>2</v>
      </c>
      <c r="F731" t="s">
        <v>539</v>
      </c>
      <c r="G731">
        <v>2</v>
      </c>
      <c r="H731" t="s">
        <v>241</v>
      </c>
      <c r="I731" t="s">
        <v>101</v>
      </c>
      <c r="J731" s="11">
        <f>(C731-VLOOKUP(H731,Riders!$A$2:$E$7778,4,FALSE))/365</f>
        <v>26.780821917808218</v>
      </c>
      <c r="K731">
        <v>4</v>
      </c>
      <c r="L731">
        <v>2</v>
      </c>
      <c r="M731">
        <v>10.534000000000001</v>
      </c>
      <c r="O731">
        <v>32.176000000000002</v>
      </c>
      <c r="P731">
        <v>31.643999999999998</v>
      </c>
      <c r="Q731">
        <v>35.735999999999997</v>
      </c>
      <c r="R731">
        <v>2.0459999999999998</v>
      </c>
      <c r="S731">
        <v>1</v>
      </c>
      <c r="T731" t="s">
        <v>1214</v>
      </c>
    </row>
    <row r="732" spans="1:20">
      <c r="A732" t="s">
        <v>224</v>
      </c>
      <c r="B732">
        <v>2019</v>
      </c>
      <c r="C732" s="10">
        <v>43807</v>
      </c>
      <c r="D732" t="s">
        <v>65</v>
      </c>
      <c r="E732">
        <v>1</v>
      </c>
      <c r="F732" t="s">
        <v>63</v>
      </c>
      <c r="G732" t="s">
        <v>540</v>
      </c>
      <c r="H732" t="s">
        <v>201</v>
      </c>
      <c r="I732" t="s">
        <v>45</v>
      </c>
      <c r="J732" s="11">
        <f>(C732-VLOOKUP(H732,Riders!$A$2:$E$7778,4,FALSE))/365</f>
        <v>24.402739726027399</v>
      </c>
      <c r="K732">
        <v>1</v>
      </c>
      <c r="L732">
        <v>1</v>
      </c>
      <c r="M732">
        <v>10.039</v>
      </c>
      <c r="O732">
        <v>31.7059999999999</v>
      </c>
      <c r="P732">
        <v>32.022999999999897</v>
      </c>
      <c r="Q732">
        <v>34.598999999999997</v>
      </c>
      <c r="R732">
        <v>1.288</v>
      </c>
      <c r="S732">
        <v>2</v>
      </c>
      <c r="T732" t="s">
        <v>1214</v>
      </c>
    </row>
    <row r="733" spans="1:20">
      <c r="A733" t="s">
        <v>224</v>
      </c>
      <c r="B733">
        <v>2019</v>
      </c>
      <c r="C733" s="10">
        <v>43807</v>
      </c>
      <c r="D733" t="s">
        <v>65</v>
      </c>
      <c r="E733">
        <v>1</v>
      </c>
      <c r="F733" t="s">
        <v>63</v>
      </c>
      <c r="G733" t="s">
        <v>540</v>
      </c>
      <c r="H733" t="s">
        <v>256</v>
      </c>
      <c r="I733" t="s">
        <v>30</v>
      </c>
      <c r="J733" s="11">
        <f>(C733-VLOOKUP(H733,Riders!$A$2:$E$7778,4,FALSE))/365</f>
        <v>29.947945205479453</v>
      </c>
      <c r="K733">
        <v>2</v>
      </c>
      <c r="L733">
        <v>2</v>
      </c>
      <c r="M733">
        <v>10.134</v>
      </c>
      <c r="O733">
        <v>32.325000000000003</v>
      </c>
      <c r="P733">
        <v>31.931000000000001</v>
      </c>
      <c r="Q733">
        <v>35.261000000000003</v>
      </c>
      <c r="R733">
        <v>1.665</v>
      </c>
      <c r="S733">
        <v>1</v>
      </c>
      <c r="T733" t="s">
        <v>1214</v>
      </c>
    </row>
    <row r="734" spans="1:20">
      <c r="A734" t="s">
        <v>224</v>
      </c>
      <c r="B734">
        <v>2019</v>
      </c>
      <c r="C734" s="10">
        <v>43807</v>
      </c>
      <c r="D734" t="s">
        <v>65</v>
      </c>
      <c r="E734">
        <v>1</v>
      </c>
      <c r="F734" t="s">
        <v>63</v>
      </c>
      <c r="G734" t="s">
        <v>541</v>
      </c>
      <c r="H734" t="s">
        <v>192</v>
      </c>
      <c r="I734" t="s">
        <v>30</v>
      </c>
      <c r="J734" s="11">
        <f>(C734-VLOOKUP(H734,Riders!$A$2:$E$7778,4,FALSE))/365</f>
        <v>33.890410958904113</v>
      </c>
      <c r="K734">
        <v>3</v>
      </c>
      <c r="L734">
        <v>1</v>
      </c>
      <c r="M734">
        <v>10.068</v>
      </c>
      <c r="O734">
        <v>22.695</v>
      </c>
      <c r="P734">
        <v>25.099</v>
      </c>
      <c r="Q734">
        <v>30.388999999999999</v>
      </c>
      <c r="R734">
        <v>2.645</v>
      </c>
      <c r="S734">
        <v>2</v>
      </c>
      <c r="T734" t="s">
        <v>1214</v>
      </c>
    </row>
    <row r="735" spans="1:20">
      <c r="A735" t="s">
        <v>224</v>
      </c>
      <c r="B735">
        <v>2019</v>
      </c>
      <c r="C735" s="10">
        <v>43807</v>
      </c>
      <c r="D735" t="s">
        <v>65</v>
      </c>
      <c r="E735">
        <v>1</v>
      </c>
      <c r="F735" t="s">
        <v>63</v>
      </c>
      <c r="G735" t="s">
        <v>541</v>
      </c>
      <c r="H735" t="s">
        <v>241</v>
      </c>
      <c r="I735" t="s">
        <v>101</v>
      </c>
      <c r="J735" s="11">
        <f>(C735-VLOOKUP(H735,Riders!$A$2:$E$7778,4,FALSE))/365</f>
        <v>26.780821917808218</v>
      </c>
      <c r="K735">
        <v>4</v>
      </c>
      <c r="L735">
        <v>2</v>
      </c>
      <c r="M735">
        <v>10.089</v>
      </c>
      <c r="O735">
        <v>31.643999999999998</v>
      </c>
      <c r="P735">
        <v>30.774000000000001</v>
      </c>
      <c r="Q735">
        <v>34.716000000000001</v>
      </c>
      <c r="R735">
        <v>1.9710000000000001</v>
      </c>
      <c r="S735">
        <v>1</v>
      </c>
      <c r="T735" t="s">
        <v>1214</v>
      </c>
    </row>
    <row r="736" spans="1:20">
      <c r="A736" t="s">
        <v>224</v>
      </c>
      <c r="B736">
        <v>2019</v>
      </c>
      <c r="C736" s="10">
        <v>43807</v>
      </c>
      <c r="D736" t="s">
        <v>65</v>
      </c>
      <c r="E736">
        <v>2</v>
      </c>
      <c r="F736" t="s">
        <v>63</v>
      </c>
      <c r="G736" t="s">
        <v>540</v>
      </c>
      <c r="H736" t="s">
        <v>201</v>
      </c>
      <c r="I736" t="s">
        <v>45</v>
      </c>
      <c r="J736" s="11">
        <f>(C736-VLOOKUP(H736,Riders!$A$2:$E$7778,4,FALSE))/365</f>
        <v>24.402739726027399</v>
      </c>
      <c r="K736">
        <v>1</v>
      </c>
      <c r="L736">
        <v>1</v>
      </c>
      <c r="M736">
        <v>10.119999999999999</v>
      </c>
      <c r="O736">
        <v>32.022999999999897</v>
      </c>
      <c r="P736">
        <v>32.307000000000002</v>
      </c>
      <c r="Q736">
        <v>34.850999999999999</v>
      </c>
      <c r="R736">
        <v>1.272</v>
      </c>
      <c r="S736">
        <v>1</v>
      </c>
      <c r="T736" t="s">
        <v>1214</v>
      </c>
    </row>
    <row r="737" spans="1:20">
      <c r="A737" t="s">
        <v>224</v>
      </c>
      <c r="B737">
        <v>2019</v>
      </c>
      <c r="C737" s="10">
        <v>43807</v>
      </c>
      <c r="D737" t="s">
        <v>65</v>
      </c>
      <c r="E737">
        <v>2</v>
      </c>
      <c r="F737" t="s">
        <v>63</v>
      </c>
      <c r="G737" t="s">
        <v>540</v>
      </c>
      <c r="H737" t="s">
        <v>256</v>
      </c>
      <c r="I737" t="s">
        <v>30</v>
      </c>
      <c r="J737" s="11">
        <f>(C737-VLOOKUP(H737,Riders!$A$2:$E$7778,4,FALSE))/365</f>
        <v>29.947945205479453</v>
      </c>
      <c r="K737">
        <v>2</v>
      </c>
      <c r="L737">
        <v>2</v>
      </c>
      <c r="M737">
        <v>10.187999999999899</v>
      </c>
      <c r="O737">
        <v>31.931000000000001</v>
      </c>
      <c r="P737">
        <v>31.588999999999999</v>
      </c>
      <c r="Q737">
        <v>34.841000000000001</v>
      </c>
      <c r="R737">
        <v>1.6259999999999999</v>
      </c>
      <c r="S737">
        <v>2</v>
      </c>
      <c r="T737" t="s">
        <v>1214</v>
      </c>
    </row>
    <row r="738" spans="1:20">
      <c r="A738" t="s">
        <v>224</v>
      </c>
      <c r="B738">
        <v>2019</v>
      </c>
      <c r="C738" s="10">
        <v>43807</v>
      </c>
      <c r="D738" t="s">
        <v>65</v>
      </c>
      <c r="E738">
        <v>2</v>
      </c>
      <c r="F738" t="s">
        <v>63</v>
      </c>
      <c r="G738" t="s">
        <v>541</v>
      </c>
      <c r="H738" t="s">
        <v>192</v>
      </c>
      <c r="I738" t="s">
        <v>30</v>
      </c>
      <c r="J738" s="11">
        <f>(C738-VLOOKUP(H738,Riders!$A$2:$E$7778,4,FALSE))/365</f>
        <v>33.890410958904113</v>
      </c>
      <c r="K738">
        <v>3</v>
      </c>
      <c r="L738">
        <v>1</v>
      </c>
      <c r="M738">
        <v>10.37</v>
      </c>
      <c r="O738">
        <v>25.099</v>
      </c>
      <c r="P738">
        <v>26.797000000000001</v>
      </c>
      <c r="Q738">
        <v>31.766999999999999</v>
      </c>
      <c r="R738">
        <v>2.4849999999999999</v>
      </c>
      <c r="S738">
        <v>2</v>
      </c>
      <c r="T738" t="s">
        <v>1214</v>
      </c>
    </row>
    <row r="739" spans="1:20">
      <c r="A739" t="s">
        <v>224</v>
      </c>
      <c r="B739">
        <v>2019</v>
      </c>
      <c r="C739" s="10">
        <v>43807</v>
      </c>
      <c r="D739" t="s">
        <v>65</v>
      </c>
      <c r="E739">
        <v>2</v>
      </c>
      <c r="F739" t="s">
        <v>63</v>
      </c>
      <c r="G739" t="s">
        <v>541</v>
      </c>
      <c r="H739" t="s">
        <v>241</v>
      </c>
      <c r="I739" t="s">
        <v>101</v>
      </c>
      <c r="J739" s="11">
        <f>(C739-VLOOKUP(H739,Riders!$A$2:$E$7778,4,FALSE))/365</f>
        <v>26.780821917808218</v>
      </c>
      <c r="K739">
        <v>4</v>
      </c>
      <c r="L739">
        <v>2</v>
      </c>
      <c r="M739">
        <v>10.553999999999901</v>
      </c>
      <c r="O739">
        <v>30.774000000000001</v>
      </c>
      <c r="P739">
        <v>30.135999999999999</v>
      </c>
      <c r="Q739">
        <v>33.950000000000003</v>
      </c>
      <c r="R739">
        <v>1.907</v>
      </c>
      <c r="S739">
        <v>1</v>
      </c>
      <c r="T739" t="s">
        <v>1214</v>
      </c>
    </row>
    <row r="740" spans="1:20">
      <c r="A740" t="s">
        <v>221</v>
      </c>
      <c r="B740">
        <v>2019</v>
      </c>
      <c r="C740" s="10">
        <v>43814</v>
      </c>
      <c r="D740" t="s">
        <v>65</v>
      </c>
      <c r="E740">
        <v>1</v>
      </c>
      <c r="F740" t="s">
        <v>534</v>
      </c>
      <c r="G740">
        <v>1</v>
      </c>
      <c r="H740" t="s">
        <v>107</v>
      </c>
      <c r="I740" t="s">
        <v>108</v>
      </c>
      <c r="J740" s="11">
        <f>(C740-VLOOKUP(H740,Riders!$A$2:$E$7778,4,FALSE))/365</f>
        <v>26.172602739726027</v>
      </c>
      <c r="K740">
        <v>4</v>
      </c>
      <c r="L740">
        <v>1</v>
      </c>
      <c r="M740">
        <v>10.303000000000001</v>
      </c>
      <c r="O740">
        <v>25.216999999999999</v>
      </c>
      <c r="P740">
        <v>25.564</v>
      </c>
      <c r="Q740">
        <v>30.128</v>
      </c>
      <c r="R740">
        <v>2.282</v>
      </c>
      <c r="S740">
        <v>1</v>
      </c>
      <c r="T740" t="s">
        <v>1214</v>
      </c>
    </row>
    <row r="741" spans="1:20">
      <c r="A741" t="s">
        <v>221</v>
      </c>
      <c r="B741">
        <v>2019</v>
      </c>
      <c r="C741" s="10">
        <v>43814</v>
      </c>
      <c r="D741" t="s">
        <v>65</v>
      </c>
      <c r="E741">
        <v>1</v>
      </c>
      <c r="F741" t="s">
        <v>534</v>
      </c>
      <c r="G741">
        <v>1</v>
      </c>
      <c r="H741" t="s">
        <v>326</v>
      </c>
      <c r="I741" t="s">
        <v>197</v>
      </c>
      <c r="J741" s="11">
        <f>(C741-VLOOKUP(H741,Riders!$A$2:$E$7778,4,FALSE))/365</f>
        <v>26.704109589041096</v>
      </c>
      <c r="K741">
        <v>28</v>
      </c>
      <c r="L741">
        <v>2</v>
      </c>
      <c r="M741">
        <v>10.326000000000001</v>
      </c>
      <c r="O741">
        <v>9</v>
      </c>
      <c r="P741">
        <v>7.7430000000000003</v>
      </c>
      <c r="Q741">
        <v>21.241</v>
      </c>
      <c r="R741">
        <v>6.7489999999999997</v>
      </c>
      <c r="S741">
        <v>2</v>
      </c>
      <c r="T741" t="s">
        <v>1214</v>
      </c>
    </row>
    <row r="742" spans="1:20">
      <c r="A742" t="s">
        <v>221</v>
      </c>
      <c r="B742">
        <v>2019</v>
      </c>
      <c r="C742" s="10">
        <v>43814</v>
      </c>
      <c r="D742" t="s">
        <v>65</v>
      </c>
      <c r="E742">
        <v>1</v>
      </c>
      <c r="F742" t="s">
        <v>534</v>
      </c>
      <c r="G742">
        <v>2</v>
      </c>
      <c r="H742" t="s">
        <v>241</v>
      </c>
      <c r="I742" t="s">
        <v>101</v>
      </c>
      <c r="J742" s="11">
        <f>(C742-VLOOKUP(H742,Riders!$A$2:$E$7778,4,FALSE))/365</f>
        <v>26.8</v>
      </c>
      <c r="K742">
        <v>11</v>
      </c>
      <c r="L742">
        <v>1</v>
      </c>
      <c r="M742">
        <v>10.167999999999999</v>
      </c>
      <c r="O742">
        <v>30.135999999999999</v>
      </c>
      <c r="P742">
        <v>30.29</v>
      </c>
      <c r="Q742">
        <v>34.08</v>
      </c>
      <c r="R742">
        <v>1.895</v>
      </c>
      <c r="S742">
        <v>1</v>
      </c>
      <c r="T742" t="s">
        <v>1214</v>
      </c>
    </row>
    <row r="743" spans="1:20">
      <c r="A743" t="s">
        <v>221</v>
      </c>
      <c r="B743">
        <v>2019</v>
      </c>
      <c r="C743" s="10">
        <v>43814</v>
      </c>
      <c r="D743" t="s">
        <v>65</v>
      </c>
      <c r="E743">
        <v>1</v>
      </c>
      <c r="F743" t="s">
        <v>534</v>
      </c>
      <c r="G743">
        <v>2</v>
      </c>
      <c r="H743" t="s">
        <v>967</v>
      </c>
      <c r="I743" t="s">
        <v>968</v>
      </c>
      <c r="J743" s="11">
        <f>(C743-VLOOKUP(H743,Riders!$A$2:$E$7778,4,FALSE))/365</f>
        <v>23.512328767123286</v>
      </c>
      <c r="K743">
        <v>27</v>
      </c>
      <c r="L743">
        <v>2</v>
      </c>
      <c r="M743">
        <v>10.354999999999899</v>
      </c>
      <c r="O743">
        <v>9</v>
      </c>
      <c r="P743">
        <v>8.3550000000000004</v>
      </c>
      <c r="Q743">
        <v>22.515000000000001</v>
      </c>
      <c r="R743">
        <v>7.08</v>
      </c>
      <c r="S743">
        <v>2</v>
      </c>
      <c r="T743" t="s">
        <v>1214</v>
      </c>
    </row>
    <row r="744" spans="1:20">
      <c r="A744" t="s">
        <v>221</v>
      </c>
      <c r="B744">
        <v>2019</v>
      </c>
      <c r="C744" s="10">
        <v>43814</v>
      </c>
      <c r="D744" t="s">
        <v>65</v>
      </c>
      <c r="E744">
        <v>1</v>
      </c>
      <c r="F744" t="s">
        <v>534</v>
      </c>
      <c r="G744">
        <v>3</v>
      </c>
      <c r="H744" t="s">
        <v>128</v>
      </c>
      <c r="I744" t="s">
        <v>34</v>
      </c>
      <c r="J744" s="11">
        <f>(C744-VLOOKUP(H744,Riders!$A$2:$E$7778,4,FALSE))/365</f>
        <v>28.435616438356163</v>
      </c>
      <c r="K744">
        <v>2</v>
      </c>
      <c r="L744">
        <v>1</v>
      </c>
      <c r="M744">
        <v>10.319000000000001</v>
      </c>
      <c r="O744">
        <v>24.706</v>
      </c>
      <c r="P744">
        <v>25.132999999999999</v>
      </c>
      <c r="Q744">
        <v>30.126999999999999</v>
      </c>
      <c r="R744">
        <v>2.4969999999999999</v>
      </c>
      <c r="S744">
        <v>1</v>
      </c>
      <c r="T744" t="s">
        <v>1214</v>
      </c>
    </row>
    <row r="745" spans="1:20">
      <c r="A745" t="s">
        <v>221</v>
      </c>
      <c r="B745">
        <v>2019</v>
      </c>
      <c r="C745" s="10">
        <v>43814</v>
      </c>
      <c r="D745" t="s">
        <v>65</v>
      </c>
      <c r="E745">
        <v>1</v>
      </c>
      <c r="F745" t="s">
        <v>534</v>
      </c>
      <c r="G745">
        <v>3</v>
      </c>
      <c r="H745" t="s">
        <v>152</v>
      </c>
      <c r="I745" t="s">
        <v>153</v>
      </c>
      <c r="J745" s="11">
        <f>(C745-VLOOKUP(H745,Riders!$A$2:$E$7778,4,FALSE))/365</f>
        <v>31.038356164383561</v>
      </c>
      <c r="K745">
        <v>26</v>
      </c>
      <c r="L745">
        <v>2</v>
      </c>
      <c r="M745">
        <v>10.4</v>
      </c>
      <c r="O745">
        <v>9</v>
      </c>
      <c r="P745">
        <v>7.7119999999999997</v>
      </c>
      <c r="Q745">
        <v>21.231999999999999</v>
      </c>
      <c r="R745">
        <v>6.76</v>
      </c>
      <c r="S745">
        <v>2</v>
      </c>
      <c r="T745" t="s">
        <v>1214</v>
      </c>
    </row>
    <row r="746" spans="1:20">
      <c r="A746" t="s">
        <v>221</v>
      </c>
      <c r="B746">
        <v>2019</v>
      </c>
      <c r="C746" s="10">
        <v>43814</v>
      </c>
      <c r="D746" t="s">
        <v>65</v>
      </c>
      <c r="E746">
        <v>1</v>
      </c>
      <c r="F746" t="s">
        <v>534</v>
      </c>
      <c r="G746">
        <v>4</v>
      </c>
      <c r="H746" t="s">
        <v>56</v>
      </c>
      <c r="I746" t="s">
        <v>57</v>
      </c>
      <c r="J746" s="11">
        <f>(C746-VLOOKUP(H746,Riders!$A$2:$E$7778,4,FALSE))/365</f>
        <v>19.923287671232877</v>
      </c>
      <c r="K746">
        <v>16</v>
      </c>
      <c r="L746">
        <v>1</v>
      </c>
      <c r="M746">
        <v>10.210000000000001</v>
      </c>
      <c r="O746">
        <v>6.1099999999999897</v>
      </c>
      <c r="P746">
        <v>10.119</v>
      </c>
      <c r="Q746">
        <v>20.405000000000001</v>
      </c>
      <c r="R746">
        <v>5.1429999999999998</v>
      </c>
      <c r="S746">
        <v>1</v>
      </c>
      <c r="T746" t="s">
        <v>1214</v>
      </c>
    </row>
    <row r="747" spans="1:20">
      <c r="A747" t="s">
        <v>221</v>
      </c>
      <c r="B747">
        <v>2019</v>
      </c>
      <c r="C747" s="10">
        <v>43814</v>
      </c>
      <c r="D747" t="s">
        <v>65</v>
      </c>
      <c r="E747">
        <v>1</v>
      </c>
      <c r="F747" t="s">
        <v>534</v>
      </c>
      <c r="G747">
        <v>4</v>
      </c>
      <c r="H747" t="s">
        <v>104</v>
      </c>
      <c r="I747" t="s">
        <v>38</v>
      </c>
      <c r="J747" s="11">
        <f>(C747-VLOOKUP(H747,Riders!$A$2:$E$7778,4,FALSE))/365</f>
        <v>20.956164383561642</v>
      </c>
      <c r="K747">
        <v>17</v>
      </c>
      <c r="L747">
        <v>2</v>
      </c>
      <c r="M747">
        <v>10.236000000000001</v>
      </c>
      <c r="O747">
        <v>5.9269999999999996</v>
      </c>
      <c r="P747">
        <v>4.71</v>
      </c>
      <c r="Q747">
        <v>14.396000000000001</v>
      </c>
      <c r="R747">
        <v>4.843</v>
      </c>
      <c r="S747">
        <v>2</v>
      </c>
      <c r="T747" t="s">
        <v>1214</v>
      </c>
    </row>
    <row r="748" spans="1:20">
      <c r="A748" t="s">
        <v>221</v>
      </c>
      <c r="B748">
        <v>2019</v>
      </c>
      <c r="C748" s="10">
        <v>43814</v>
      </c>
      <c r="D748" t="s">
        <v>65</v>
      </c>
      <c r="E748">
        <v>1</v>
      </c>
      <c r="F748" t="s">
        <v>534</v>
      </c>
      <c r="G748">
        <v>5</v>
      </c>
      <c r="H748" t="s">
        <v>124</v>
      </c>
      <c r="I748" t="s">
        <v>112</v>
      </c>
      <c r="J748" s="11">
        <f>(C748-VLOOKUP(H748,Riders!$A$2:$E$7778,4,FALSE))/365</f>
        <v>22.846575342465755</v>
      </c>
      <c r="K748">
        <v>5</v>
      </c>
      <c r="L748">
        <v>1</v>
      </c>
      <c r="M748">
        <v>10.106999999999999</v>
      </c>
      <c r="O748">
        <v>23.797999999999998</v>
      </c>
      <c r="P748">
        <v>24.108999999999899</v>
      </c>
      <c r="Q748">
        <v>31.806999999999999</v>
      </c>
      <c r="R748">
        <v>3.8490000000000002</v>
      </c>
      <c r="S748">
        <v>1</v>
      </c>
      <c r="T748" t="s">
        <v>1214</v>
      </c>
    </row>
    <row r="749" spans="1:20">
      <c r="A749" t="s">
        <v>221</v>
      </c>
      <c r="B749">
        <v>2019</v>
      </c>
      <c r="C749" s="10">
        <v>43814</v>
      </c>
      <c r="D749" t="s">
        <v>65</v>
      </c>
      <c r="E749">
        <v>1</v>
      </c>
      <c r="F749" t="s">
        <v>534</v>
      </c>
      <c r="G749">
        <v>5</v>
      </c>
      <c r="H749" t="s">
        <v>58</v>
      </c>
      <c r="I749" t="s">
        <v>36</v>
      </c>
      <c r="J749" s="11">
        <f>(C749-VLOOKUP(H749,Riders!$A$2:$E$7778,4,FALSE))/365</f>
        <v>26.090410958904108</v>
      </c>
      <c r="K749">
        <v>25</v>
      </c>
      <c r="L749">
        <v>2</v>
      </c>
      <c r="M749">
        <v>10.232999999999899</v>
      </c>
      <c r="O749">
        <v>8.3469999999999995</v>
      </c>
      <c r="P749">
        <v>8.3339999999999996</v>
      </c>
      <c r="Q749">
        <v>16.308</v>
      </c>
      <c r="R749">
        <v>3.9870000000000001</v>
      </c>
      <c r="S749">
        <v>2</v>
      </c>
      <c r="T749" t="s">
        <v>1214</v>
      </c>
    </row>
    <row r="750" spans="1:20">
      <c r="A750" t="s">
        <v>221</v>
      </c>
      <c r="B750">
        <v>2019</v>
      </c>
      <c r="C750" s="10">
        <v>43814</v>
      </c>
      <c r="D750" t="s">
        <v>65</v>
      </c>
      <c r="E750">
        <v>1</v>
      </c>
      <c r="F750" t="s">
        <v>534</v>
      </c>
      <c r="G750">
        <v>6</v>
      </c>
      <c r="H750" t="s">
        <v>171</v>
      </c>
      <c r="I750" t="s">
        <v>41</v>
      </c>
      <c r="J750" s="11">
        <f>(C750-VLOOKUP(H750,Riders!$A$2:$E$7778,4,FALSE))/365</f>
        <v>21.167123287671235</v>
      </c>
      <c r="K750">
        <v>12</v>
      </c>
      <c r="L750">
        <v>1</v>
      </c>
      <c r="M750">
        <v>10.474</v>
      </c>
      <c r="O750">
        <v>3.109</v>
      </c>
      <c r="P750">
        <v>6.7759999999999998</v>
      </c>
      <c r="Q750">
        <v>15.816000000000001</v>
      </c>
      <c r="R750">
        <v>4.5199999999999996</v>
      </c>
      <c r="S750">
        <v>2</v>
      </c>
      <c r="T750" t="s">
        <v>1214</v>
      </c>
    </row>
    <row r="751" spans="1:20">
      <c r="A751" t="s">
        <v>221</v>
      </c>
      <c r="B751">
        <v>2019</v>
      </c>
      <c r="C751" s="10">
        <v>43814</v>
      </c>
      <c r="D751" t="s">
        <v>65</v>
      </c>
      <c r="E751">
        <v>1</v>
      </c>
      <c r="F751" t="s">
        <v>534</v>
      </c>
      <c r="G751">
        <v>6</v>
      </c>
      <c r="H751" t="s">
        <v>214</v>
      </c>
      <c r="I751" t="s">
        <v>215</v>
      </c>
      <c r="J751" s="11">
        <f>(C751-VLOOKUP(H751,Riders!$A$2:$E$7778,4,FALSE))/365</f>
        <v>27.706849315068492</v>
      </c>
      <c r="K751">
        <v>24</v>
      </c>
      <c r="L751">
        <v>2</v>
      </c>
      <c r="M751">
        <v>10.555999999999999</v>
      </c>
      <c r="O751">
        <v>4.0999999999999996</v>
      </c>
      <c r="P751">
        <v>2.2200000000000002</v>
      </c>
      <c r="Q751">
        <v>12.05</v>
      </c>
      <c r="R751">
        <v>4.915</v>
      </c>
      <c r="S751">
        <v>1</v>
      </c>
      <c r="T751" t="s">
        <v>1214</v>
      </c>
    </row>
    <row r="752" spans="1:20">
      <c r="A752" t="s">
        <v>221</v>
      </c>
      <c r="B752">
        <v>2019</v>
      </c>
      <c r="C752" s="10">
        <v>43814</v>
      </c>
      <c r="D752" t="s">
        <v>65</v>
      </c>
      <c r="E752">
        <v>1</v>
      </c>
      <c r="F752" t="s">
        <v>534</v>
      </c>
      <c r="G752">
        <v>7</v>
      </c>
      <c r="H752" t="s">
        <v>194</v>
      </c>
      <c r="I752" t="s">
        <v>30</v>
      </c>
      <c r="J752" s="11">
        <f>(C752-VLOOKUP(H752,Riders!$A$2:$E$7778,4,FALSE))/365</f>
        <v>30.756164383561643</v>
      </c>
      <c r="K752">
        <v>6</v>
      </c>
      <c r="L752">
        <v>1</v>
      </c>
      <c r="M752">
        <v>10.374000000000001</v>
      </c>
      <c r="O752">
        <v>11.399999999999901</v>
      </c>
      <c r="P752">
        <v>13.5389999999999</v>
      </c>
      <c r="Q752">
        <v>22.614999999999998</v>
      </c>
      <c r="R752">
        <v>4.5380000000000003</v>
      </c>
      <c r="S752">
        <v>1</v>
      </c>
      <c r="T752" t="s">
        <v>1214</v>
      </c>
    </row>
    <row r="753" spans="1:20">
      <c r="A753" t="s">
        <v>221</v>
      </c>
      <c r="B753">
        <v>2019</v>
      </c>
      <c r="C753" s="10">
        <v>43814</v>
      </c>
      <c r="D753" t="s">
        <v>65</v>
      </c>
      <c r="E753">
        <v>1</v>
      </c>
      <c r="F753" t="s">
        <v>534</v>
      </c>
      <c r="G753">
        <v>7</v>
      </c>
      <c r="H753" t="s">
        <v>228</v>
      </c>
      <c r="I753" t="s">
        <v>151</v>
      </c>
      <c r="J753" s="11">
        <f>(C753-VLOOKUP(H753,Riders!$A$2:$E$7778,4,FALSE))/365</f>
        <v>21.80821917808219</v>
      </c>
      <c r="K753">
        <v>23</v>
      </c>
      <c r="L753">
        <v>2</v>
      </c>
      <c r="M753">
        <v>10.471</v>
      </c>
      <c r="O753">
        <v>5.0540000000000003</v>
      </c>
      <c r="P753">
        <v>4.2519999999999998</v>
      </c>
      <c r="Q753">
        <v>14.762</v>
      </c>
      <c r="R753">
        <v>5.2549999999999999</v>
      </c>
      <c r="S753">
        <v>2</v>
      </c>
      <c r="T753" t="s">
        <v>1214</v>
      </c>
    </row>
    <row r="754" spans="1:20">
      <c r="A754" t="s">
        <v>221</v>
      </c>
      <c r="B754">
        <v>2019</v>
      </c>
      <c r="C754" s="10">
        <v>43814</v>
      </c>
      <c r="D754" t="s">
        <v>65</v>
      </c>
      <c r="E754">
        <v>1</v>
      </c>
      <c r="F754" t="s">
        <v>534</v>
      </c>
      <c r="G754">
        <v>8</v>
      </c>
      <c r="H754" t="s">
        <v>220</v>
      </c>
      <c r="I754" t="s">
        <v>226</v>
      </c>
      <c r="J754" s="11">
        <f>(C754-VLOOKUP(H754,Riders!$A$2:$E$7778,4,FALSE))/365</f>
        <v>34.873972602739727</v>
      </c>
      <c r="K754">
        <v>13</v>
      </c>
      <c r="L754">
        <v>1</v>
      </c>
      <c r="M754">
        <v>10.16</v>
      </c>
      <c r="O754">
        <v>18.798999999999999</v>
      </c>
      <c r="P754">
        <v>19.577999999999999</v>
      </c>
      <c r="Q754">
        <v>26.373999999999999</v>
      </c>
      <c r="R754">
        <v>3.3980000000000001</v>
      </c>
      <c r="S754">
        <v>1</v>
      </c>
      <c r="T754" t="s">
        <v>1214</v>
      </c>
    </row>
    <row r="755" spans="1:20">
      <c r="A755" t="s">
        <v>221</v>
      </c>
      <c r="B755">
        <v>2019</v>
      </c>
      <c r="C755" s="10">
        <v>43814</v>
      </c>
      <c r="D755" t="s">
        <v>65</v>
      </c>
      <c r="E755">
        <v>1</v>
      </c>
      <c r="F755" t="s">
        <v>534</v>
      </c>
      <c r="G755">
        <v>8</v>
      </c>
      <c r="H755" t="s">
        <v>49</v>
      </c>
      <c r="I755" t="s">
        <v>43</v>
      </c>
      <c r="J755" s="11">
        <f>(C755-VLOOKUP(H755,Riders!$A$2:$E$7778,4,FALSE))/365</f>
        <v>25.421917808219177</v>
      </c>
      <c r="K755">
        <v>22</v>
      </c>
      <c r="L755">
        <v>2</v>
      </c>
      <c r="M755">
        <v>10.355</v>
      </c>
      <c r="O755">
        <v>6.7569999999999997</v>
      </c>
      <c r="P755">
        <v>6.4239999999999897</v>
      </c>
      <c r="Q755">
        <v>16.899999999999999</v>
      </c>
      <c r="R755">
        <v>5.2380000000000004</v>
      </c>
      <c r="S755">
        <v>2</v>
      </c>
      <c r="T755" t="s">
        <v>1214</v>
      </c>
    </row>
    <row r="756" spans="1:20">
      <c r="A756" t="s">
        <v>221</v>
      </c>
      <c r="B756">
        <v>2019</v>
      </c>
      <c r="C756" s="10">
        <v>43814</v>
      </c>
      <c r="D756" t="s">
        <v>65</v>
      </c>
      <c r="E756">
        <v>1</v>
      </c>
      <c r="F756" t="s">
        <v>534</v>
      </c>
      <c r="G756">
        <v>9</v>
      </c>
      <c r="H756" t="s">
        <v>917</v>
      </c>
      <c r="I756" t="s">
        <v>34</v>
      </c>
      <c r="J756" s="11">
        <f>(C756-VLOOKUP(H756,Riders!$A$2:$E$7778,4,FALSE))/365</f>
        <v>28.838356164383562</v>
      </c>
      <c r="K756">
        <v>7</v>
      </c>
      <c r="L756">
        <v>1</v>
      </c>
      <c r="M756">
        <v>10.234</v>
      </c>
      <c r="O756">
        <v>23.027000000000001</v>
      </c>
      <c r="P756">
        <v>23.321999999999999</v>
      </c>
      <c r="Q756">
        <v>27.78</v>
      </c>
      <c r="R756">
        <v>2.2290000000000001</v>
      </c>
      <c r="S756">
        <v>1</v>
      </c>
      <c r="T756" t="s">
        <v>1214</v>
      </c>
    </row>
    <row r="757" spans="1:20">
      <c r="A757" t="s">
        <v>221</v>
      </c>
      <c r="B757">
        <v>2019</v>
      </c>
      <c r="C757" s="10">
        <v>43814</v>
      </c>
      <c r="D757" t="s">
        <v>65</v>
      </c>
      <c r="E757">
        <v>1</v>
      </c>
      <c r="F757" t="s">
        <v>534</v>
      </c>
      <c r="G757">
        <v>9</v>
      </c>
      <c r="H757" t="s">
        <v>99</v>
      </c>
      <c r="I757" t="s">
        <v>43</v>
      </c>
      <c r="J757" s="11">
        <f>(C757-VLOOKUP(H757,Riders!$A$2:$E$7778,4,FALSE))/365</f>
        <v>21.145205479452056</v>
      </c>
      <c r="K757">
        <v>21</v>
      </c>
      <c r="L757">
        <v>2</v>
      </c>
      <c r="M757">
        <v>10.257</v>
      </c>
      <c r="O757">
        <v>11.785</v>
      </c>
      <c r="P757">
        <v>11.573</v>
      </c>
      <c r="Q757">
        <v>19.155000000000001</v>
      </c>
      <c r="R757">
        <v>3.7909999999999999</v>
      </c>
      <c r="S757">
        <v>2</v>
      </c>
      <c r="T757" t="s">
        <v>1214</v>
      </c>
    </row>
    <row r="758" spans="1:20">
      <c r="A758" t="s">
        <v>221</v>
      </c>
      <c r="B758">
        <v>2019</v>
      </c>
      <c r="C758" s="10">
        <v>43814</v>
      </c>
      <c r="D758" t="s">
        <v>65</v>
      </c>
      <c r="E758">
        <v>1</v>
      </c>
      <c r="F758" t="s">
        <v>534</v>
      </c>
      <c r="G758">
        <v>10</v>
      </c>
      <c r="H758" t="s">
        <v>173</v>
      </c>
      <c r="I758" t="s">
        <v>36</v>
      </c>
      <c r="J758" s="11">
        <f>(C758-VLOOKUP(H758,Riders!$A$2:$E$7778,4,FALSE))/365</f>
        <v>29.6</v>
      </c>
      <c r="K758">
        <v>14</v>
      </c>
      <c r="L758">
        <v>1</v>
      </c>
      <c r="M758">
        <v>10.513</v>
      </c>
      <c r="O758">
        <v>17.693999999999999</v>
      </c>
      <c r="P758">
        <v>18.954000000000001</v>
      </c>
      <c r="Q758">
        <v>24.364000000000001</v>
      </c>
      <c r="R758">
        <v>2.7050000000000001</v>
      </c>
      <c r="S758">
        <v>1</v>
      </c>
      <c r="T758" t="s">
        <v>1214</v>
      </c>
    </row>
    <row r="759" spans="1:20">
      <c r="A759" t="s">
        <v>221</v>
      </c>
      <c r="B759">
        <v>2019</v>
      </c>
      <c r="C759" s="10">
        <v>43814</v>
      </c>
      <c r="D759" t="s">
        <v>65</v>
      </c>
      <c r="E759">
        <v>1</v>
      </c>
      <c r="F759" t="s">
        <v>534</v>
      </c>
      <c r="G759">
        <v>10</v>
      </c>
      <c r="H759" t="s">
        <v>182</v>
      </c>
      <c r="I759" t="s">
        <v>32</v>
      </c>
      <c r="J759" s="11">
        <f>(C759-VLOOKUP(H759,Riders!$A$2:$E$7778,4,FALSE))/365</f>
        <v>28.468493150684932</v>
      </c>
      <c r="K759">
        <v>20</v>
      </c>
      <c r="L759">
        <v>2</v>
      </c>
      <c r="M759">
        <v>10.6009999999999</v>
      </c>
      <c r="O759">
        <v>17.309999999999999</v>
      </c>
      <c r="P759">
        <v>16.625</v>
      </c>
      <c r="Q759">
        <v>22.164999999999999</v>
      </c>
      <c r="R759">
        <v>2.77</v>
      </c>
      <c r="S759">
        <v>2</v>
      </c>
      <c r="T759" t="s">
        <v>1214</v>
      </c>
    </row>
    <row r="760" spans="1:20">
      <c r="A760" t="s">
        <v>221</v>
      </c>
      <c r="B760">
        <v>2019</v>
      </c>
      <c r="C760" s="10">
        <v>43814</v>
      </c>
      <c r="D760" t="s">
        <v>65</v>
      </c>
      <c r="E760">
        <v>1</v>
      </c>
      <c r="F760" t="s">
        <v>534</v>
      </c>
      <c r="G760">
        <v>11</v>
      </c>
      <c r="H760" t="s">
        <v>238</v>
      </c>
      <c r="I760" t="s">
        <v>197</v>
      </c>
      <c r="J760" s="11">
        <f>(C760-VLOOKUP(H760,Riders!$A$2:$E$7778,4,FALSE))/365</f>
        <v>32.246575342465754</v>
      </c>
      <c r="K760">
        <v>8</v>
      </c>
      <c r="L760">
        <v>1</v>
      </c>
      <c r="M760">
        <v>10.260999999999999</v>
      </c>
      <c r="O760">
        <v>15.4979999999999</v>
      </c>
      <c r="P760">
        <v>17.149999999999999</v>
      </c>
      <c r="Q760">
        <v>23.61</v>
      </c>
      <c r="R760">
        <v>3.23</v>
      </c>
      <c r="S760">
        <v>1</v>
      </c>
      <c r="T760" t="s">
        <v>1214</v>
      </c>
    </row>
    <row r="761" spans="1:20">
      <c r="A761" t="s">
        <v>221</v>
      </c>
      <c r="B761">
        <v>2019</v>
      </c>
      <c r="C761" s="10">
        <v>43814</v>
      </c>
      <c r="D761" t="s">
        <v>65</v>
      </c>
      <c r="E761">
        <v>1</v>
      </c>
      <c r="F761" t="s">
        <v>534</v>
      </c>
      <c r="G761">
        <v>11</v>
      </c>
      <c r="H761" t="s">
        <v>92</v>
      </c>
      <c r="I761" t="s">
        <v>909</v>
      </c>
      <c r="J761" s="11">
        <f>(C761-VLOOKUP(H761,Riders!$A$2:$E$7778,4,FALSE))/365</f>
        <v>24.068493150684933</v>
      </c>
      <c r="K761">
        <v>19</v>
      </c>
      <c r="L761">
        <v>2</v>
      </c>
      <c r="M761">
        <v>10.266</v>
      </c>
      <c r="O761">
        <v>13.93</v>
      </c>
      <c r="P761">
        <v>13.015000000000001</v>
      </c>
      <c r="Q761">
        <v>20.169</v>
      </c>
      <c r="R761">
        <v>3.577</v>
      </c>
      <c r="S761">
        <v>2</v>
      </c>
      <c r="T761" t="s">
        <v>1214</v>
      </c>
    </row>
    <row r="762" spans="1:20">
      <c r="A762" t="s">
        <v>221</v>
      </c>
      <c r="B762">
        <v>2019</v>
      </c>
      <c r="C762" s="10">
        <v>43814</v>
      </c>
      <c r="D762" t="s">
        <v>65</v>
      </c>
      <c r="E762">
        <v>1</v>
      </c>
      <c r="F762" t="s">
        <v>534</v>
      </c>
      <c r="G762">
        <v>12</v>
      </c>
      <c r="H762" t="s">
        <v>111</v>
      </c>
      <c r="I762" t="s">
        <v>112</v>
      </c>
      <c r="J762" s="11">
        <f>(C762-VLOOKUP(H762,Riders!$A$2:$E$7778,4,FALSE))/365</f>
        <v>22.660273972602738</v>
      </c>
      <c r="K762">
        <v>15</v>
      </c>
      <c r="L762">
        <v>1</v>
      </c>
      <c r="M762">
        <v>10.422000000000001</v>
      </c>
      <c r="O762">
        <v>31.358000000000001</v>
      </c>
      <c r="P762">
        <v>31.451000000000001</v>
      </c>
      <c r="Q762">
        <v>35.389000000000003</v>
      </c>
      <c r="R762">
        <v>1.9690000000000001</v>
      </c>
      <c r="S762">
        <v>1</v>
      </c>
      <c r="T762" t="s">
        <v>1214</v>
      </c>
    </row>
    <row r="763" spans="1:20">
      <c r="A763" t="s">
        <v>221</v>
      </c>
      <c r="B763">
        <v>2019</v>
      </c>
      <c r="C763" s="10">
        <v>43814</v>
      </c>
      <c r="D763" t="s">
        <v>65</v>
      </c>
      <c r="E763">
        <v>1</v>
      </c>
      <c r="F763" t="s">
        <v>534</v>
      </c>
      <c r="G763">
        <v>12</v>
      </c>
      <c r="H763" t="s">
        <v>212</v>
      </c>
      <c r="I763" t="s">
        <v>41</v>
      </c>
      <c r="J763" s="11">
        <f>(C763-VLOOKUP(H763,Riders!$A$2:$E$7778,4,FALSE))/365</f>
        <v>28.56986301369863</v>
      </c>
      <c r="K763">
        <v>18</v>
      </c>
      <c r="L763">
        <v>2</v>
      </c>
      <c r="M763">
        <v>10.436</v>
      </c>
      <c r="O763">
        <v>18.11</v>
      </c>
      <c r="P763">
        <v>18.073</v>
      </c>
      <c r="Q763">
        <v>23.324999999999999</v>
      </c>
      <c r="R763">
        <v>2.6259999999999999</v>
      </c>
      <c r="S763">
        <v>2</v>
      </c>
      <c r="T763" t="s">
        <v>1214</v>
      </c>
    </row>
    <row r="764" spans="1:20">
      <c r="A764" t="s">
        <v>221</v>
      </c>
      <c r="B764">
        <v>2019</v>
      </c>
      <c r="C764" s="10">
        <v>43814</v>
      </c>
      <c r="D764" t="s">
        <v>65</v>
      </c>
      <c r="E764">
        <v>1</v>
      </c>
      <c r="F764" t="s">
        <v>537</v>
      </c>
      <c r="G764">
        <v>1</v>
      </c>
      <c r="H764" t="s">
        <v>201</v>
      </c>
      <c r="I764" t="s">
        <v>45</v>
      </c>
      <c r="J764" s="11">
        <f>(C764-VLOOKUP(H764,Riders!$A$2:$E$7778,4,FALSE))/365</f>
        <v>24.421917808219177</v>
      </c>
      <c r="K764">
        <v>1</v>
      </c>
      <c r="L764">
        <v>1</v>
      </c>
      <c r="M764">
        <v>10.191000000000001</v>
      </c>
      <c r="O764">
        <v>32.307000000000002</v>
      </c>
      <c r="P764">
        <v>32.574999999999903</v>
      </c>
      <c r="Q764">
        <v>35.088999999999999</v>
      </c>
      <c r="R764">
        <v>1.2569999999999999</v>
      </c>
      <c r="S764">
        <v>1</v>
      </c>
      <c r="T764" t="s">
        <v>1214</v>
      </c>
    </row>
    <row r="765" spans="1:20">
      <c r="A765" t="s">
        <v>221</v>
      </c>
      <c r="B765">
        <v>2019</v>
      </c>
      <c r="C765" s="10">
        <v>43814</v>
      </c>
      <c r="D765" t="s">
        <v>65</v>
      </c>
      <c r="E765">
        <v>1</v>
      </c>
      <c r="F765" t="s">
        <v>537</v>
      </c>
      <c r="G765">
        <v>1</v>
      </c>
      <c r="H765" t="s">
        <v>111</v>
      </c>
      <c r="I765" t="s">
        <v>112</v>
      </c>
      <c r="J765" s="11">
        <f>(C765-VLOOKUP(H765,Riders!$A$2:$E$7778,4,FALSE))/365</f>
        <v>22.660273972602738</v>
      </c>
      <c r="K765">
        <v>15</v>
      </c>
      <c r="L765">
        <v>2</v>
      </c>
      <c r="M765">
        <v>10.27</v>
      </c>
      <c r="O765">
        <v>31.451000000000001</v>
      </c>
      <c r="P765">
        <v>31.009</v>
      </c>
      <c r="Q765">
        <v>34.819000000000003</v>
      </c>
      <c r="R765">
        <v>1.905</v>
      </c>
      <c r="S765">
        <v>2</v>
      </c>
      <c r="T765" t="s">
        <v>1214</v>
      </c>
    </row>
    <row r="766" spans="1:20">
      <c r="A766" t="s">
        <v>221</v>
      </c>
      <c r="B766">
        <v>2019</v>
      </c>
      <c r="C766" s="10">
        <v>43814</v>
      </c>
      <c r="D766" t="s">
        <v>65</v>
      </c>
      <c r="E766">
        <v>1</v>
      </c>
      <c r="F766" t="s">
        <v>537</v>
      </c>
      <c r="G766">
        <v>2</v>
      </c>
      <c r="H766" t="s">
        <v>238</v>
      </c>
      <c r="I766" t="s">
        <v>197</v>
      </c>
      <c r="J766" s="11">
        <f>(C766-VLOOKUP(H766,Riders!$A$2:$E$7778,4,FALSE))/365</f>
        <v>32.246575342465754</v>
      </c>
      <c r="K766">
        <v>8</v>
      </c>
      <c r="L766">
        <v>1</v>
      </c>
      <c r="M766">
        <v>10.342000000000001</v>
      </c>
      <c r="O766">
        <v>17.149999999999999</v>
      </c>
      <c r="P766">
        <v>18.873999999999999</v>
      </c>
      <c r="Q766">
        <v>24.896000000000001</v>
      </c>
      <c r="R766">
        <v>3.0110000000000001</v>
      </c>
      <c r="S766">
        <v>2</v>
      </c>
      <c r="T766" t="s">
        <v>1214</v>
      </c>
    </row>
    <row r="767" spans="1:20">
      <c r="A767" t="s">
        <v>221</v>
      </c>
      <c r="B767">
        <v>2019</v>
      </c>
      <c r="C767" s="10">
        <v>43814</v>
      </c>
      <c r="D767" t="s">
        <v>65</v>
      </c>
      <c r="E767">
        <v>1</v>
      </c>
      <c r="F767" t="s">
        <v>537</v>
      </c>
      <c r="G767">
        <v>2</v>
      </c>
      <c r="H767" t="s">
        <v>170</v>
      </c>
      <c r="I767" t="s">
        <v>81</v>
      </c>
      <c r="J767" s="11">
        <f>(C767-VLOOKUP(H767,Riders!$A$2:$E$7778,4,FALSE))/365</f>
        <v>29.471232876712328</v>
      </c>
      <c r="K767">
        <v>9</v>
      </c>
      <c r="L767">
        <v>2</v>
      </c>
      <c r="M767">
        <v>10.37</v>
      </c>
      <c r="O767">
        <v>18.381</v>
      </c>
      <c r="P767">
        <v>17.698</v>
      </c>
      <c r="Q767">
        <v>23.007999999999999</v>
      </c>
      <c r="R767">
        <v>2.6549999999999998</v>
      </c>
      <c r="S767">
        <v>1</v>
      </c>
      <c r="T767" t="s">
        <v>1214</v>
      </c>
    </row>
    <row r="768" spans="1:20">
      <c r="A768" t="s">
        <v>221</v>
      </c>
      <c r="B768">
        <v>2019</v>
      </c>
      <c r="C768" s="10">
        <v>43814</v>
      </c>
      <c r="D768" t="s">
        <v>65</v>
      </c>
      <c r="E768">
        <v>1</v>
      </c>
      <c r="F768" t="s">
        <v>537</v>
      </c>
      <c r="G768">
        <v>3</v>
      </c>
      <c r="H768" t="s">
        <v>105</v>
      </c>
      <c r="I768" t="s">
        <v>101</v>
      </c>
      <c r="J768" s="11">
        <f>(C768-VLOOKUP(H768,Riders!$A$2:$E$7778,4,FALSE))/365</f>
        <v>27.326027397260273</v>
      </c>
      <c r="K768">
        <v>3</v>
      </c>
      <c r="L768">
        <v>1</v>
      </c>
      <c r="M768">
        <v>10.204000000000001</v>
      </c>
      <c r="O768">
        <v>34.293999999999997</v>
      </c>
      <c r="P768">
        <v>34.326000000000001</v>
      </c>
      <c r="Q768">
        <v>37.276000000000003</v>
      </c>
      <c r="R768">
        <v>1.4750000000000001</v>
      </c>
      <c r="S768">
        <v>1</v>
      </c>
      <c r="T768" t="s">
        <v>1214</v>
      </c>
    </row>
    <row r="769" spans="1:20">
      <c r="A769" t="s">
        <v>221</v>
      </c>
      <c r="B769">
        <v>2019</v>
      </c>
      <c r="C769" s="10">
        <v>43814</v>
      </c>
      <c r="D769" t="s">
        <v>65</v>
      </c>
      <c r="E769">
        <v>1</v>
      </c>
      <c r="F769" t="s">
        <v>537</v>
      </c>
      <c r="G769">
        <v>3</v>
      </c>
      <c r="H769" t="s">
        <v>173</v>
      </c>
      <c r="I769" t="s">
        <v>36</v>
      </c>
      <c r="J769" s="11">
        <f>(C769-VLOOKUP(H769,Riders!$A$2:$E$7778,4,FALSE))/365</f>
        <v>29.6</v>
      </c>
      <c r="K769">
        <v>14</v>
      </c>
      <c r="L769">
        <v>2</v>
      </c>
      <c r="M769">
        <v>10.276</v>
      </c>
      <c r="O769">
        <v>18.954000000000001</v>
      </c>
      <c r="P769">
        <v>18.931999999999999</v>
      </c>
      <c r="Q769">
        <v>24.277999999999999</v>
      </c>
      <c r="R769">
        <v>2.673</v>
      </c>
      <c r="S769">
        <v>2</v>
      </c>
      <c r="T769" t="s">
        <v>1214</v>
      </c>
    </row>
    <row r="770" spans="1:20">
      <c r="A770" t="s">
        <v>221</v>
      </c>
      <c r="B770">
        <v>2019</v>
      </c>
      <c r="C770" s="10">
        <v>43814</v>
      </c>
      <c r="D770" t="s">
        <v>65</v>
      </c>
      <c r="E770">
        <v>1</v>
      </c>
      <c r="F770" t="s">
        <v>537</v>
      </c>
      <c r="G770">
        <v>4</v>
      </c>
      <c r="H770" t="s">
        <v>917</v>
      </c>
      <c r="I770" t="s">
        <v>34</v>
      </c>
      <c r="J770" s="11">
        <f>(C770-VLOOKUP(H770,Riders!$A$2:$E$7778,4,FALSE))/365</f>
        <v>28.838356164383562</v>
      </c>
      <c r="K770">
        <v>7</v>
      </c>
      <c r="L770">
        <v>1</v>
      </c>
      <c r="M770">
        <v>10.164999999999999</v>
      </c>
      <c r="O770">
        <v>23.321999999999999</v>
      </c>
      <c r="P770">
        <v>24.288</v>
      </c>
      <c r="Q770">
        <v>28.568000000000001</v>
      </c>
      <c r="R770">
        <v>2.14</v>
      </c>
      <c r="S770">
        <v>2</v>
      </c>
      <c r="T770" t="s">
        <v>1214</v>
      </c>
    </row>
    <row r="771" spans="1:20">
      <c r="A771" t="s">
        <v>221</v>
      </c>
      <c r="B771">
        <v>2019</v>
      </c>
      <c r="C771" s="10">
        <v>43814</v>
      </c>
      <c r="D771" t="s">
        <v>65</v>
      </c>
      <c r="E771">
        <v>1</v>
      </c>
      <c r="F771" t="s">
        <v>537</v>
      </c>
      <c r="G771">
        <v>4</v>
      </c>
      <c r="H771" t="s">
        <v>127</v>
      </c>
      <c r="I771" t="s">
        <v>103</v>
      </c>
      <c r="J771" s="11">
        <f>(C771-VLOOKUP(H771,Riders!$A$2:$E$7778,4,FALSE))/365</f>
        <v>21.241095890410961</v>
      </c>
      <c r="K771">
        <v>10</v>
      </c>
      <c r="L771">
        <v>2</v>
      </c>
      <c r="M771">
        <v>11.69</v>
      </c>
      <c r="O771">
        <v>25.21</v>
      </c>
      <c r="P771">
        <v>24.617999999999999</v>
      </c>
      <c r="Q771">
        <v>28.832000000000001</v>
      </c>
      <c r="R771">
        <v>2.1070000000000002</v>
      </c>
      <c r="S771">
        <v>1</v>
      </c>
      <c r="T771" t="s">
        <v>1214</v>
      </c>
    </row>
    <row r="772" spans="1:20">
      <c r="A772" t="s">
        <v>221</v>
      </c>
      <c r="B772">
        <v>2019</v>
      </c>
      <c r="C772" s="10">
        <v>43814</v>
      </c>
      <c r="D772" t="s">
        <v>65</v>
      </c>
      <c r="E772">
        <v>1</v>
      </c>
      <c r="F772" t="s">
        <v>537</v>
      </c>
      <c r="G772">
        <v>5</v>
      </c>
      <c r="H772" t="s">
        <v>107</v>
      </c>
      <c r="I772" t="s">
        <v>108</v>
      </c>
      <c r="J772" s="11">
        <f>(C772-VLOOKUP(H772,Riders!$A$2:$E$7778,4,FALSE))/365</f>
        <v>26.172602739726027</v>
      </c>
      <c r="K772">
        <v>4</v>
      </c>
      <c r="L772">
        <v>1</v>
      </c>
      <c r="M772">
        <v>9.9879999999999995</v>
      </c>
      <c r="O772">
        <v>25.564</v>
      </c>
      <c r="P772">
        <v>26.087</v>
      </c>
      <c r="Q772">
        <v>30.529</v>
      </c>
      <c r="R772">
        <v>2.2210000000000001</v>
      </c>
      <c r="S772">
        <v>1</v>
      </c>
      <c r="T772" t="s">
        <v>1214</v>
      </c>
    </row>
    <row r="773" spans="1:20">
      <c r="A773" t="s">
        <v>221</v>
      </c>
      <c r="B773">
        <v>2019</v>
      </c>
      <c r="C773" s="10">
        <v>43814</v>
      </c>
      <c r="D773" t="s">
        <v>65</v>
      </c>
      <c r="E773">
        <v>1</v>
      </c>
      <c r="F773" t="s">
        <v>537</v>
      </c>
      <c r="G773">
        <v>5</v>
      </c>
      <c r="H773" t="s">
        <v>220</v>
      </c>
      <c r="I773" t="s">
        <v>226</v>
      </c>
      <c r="J773" s="11">
        <f>(C773-VLOOKUP(H773,Riders!$A$2:$E$7778,4,FALSE))/365</f>
        <v>34.873972602739727</v>
      </c>
      <c r="K773">
        <v>13</v>
      </c>
      <c r="L773">
        <v>2</v>
      </c>
      <c r="M773">
        <v>10.061999999999999</v>
      </c>
      <c r="O773">
        <v>19.577999999999999</v>
      </c>
      <c r="P773">
        <v>19.110999999999901</v>
      </c>
      <c r="Q773">
        <v>25.486999999999998</v>
      </c>
      <c r="R773">
        <v>3.1880000000000002</v>
      </c>
      <c r="S773">
        <v>2</v>
      </c>
      <c r="T773" t="s">
        <v>1214</v>
      </c>
    </row>
    <row r="774" spans="1:20">
      <c r="A774" t="s">
        <v>221</v>
      </c>
      <c r="B774">
        <v>2019</v>
      </c>
      <c r="C774" s="10">
        <v>43814</v>
      </c>
      <c r="D774" t="s">
        <v>65</v>
      </c>
      <c r="E774">
        <v>1</v>
      </c>
      <c r="F774" t="s">
        <v>537</v>
      </c>
      <c r="G774">
        <v>6</v>
      </c>
      <c r="H774" t="s">
        <v>194</v>
      </c>
      <c r="I774" t="s">
        <v>30</v>
      </c>
      <c r="J774" s="11">
        <f>(C774-VLOOKUP(H774,Riders!$A$2:$E$7778,4,FALSE))/365</f>
        <v>30.756164383561643</v>
      </c>
      <c r="K774">
        <v>6</v>
      </c>
      <c r="L774">
        <v>1</v>
      </c>
      <c r="M774">
        <v>10.164999999999999</v>
      </c>
      <c r="O774">
        <v>13.5389999999999</v>
      </c>
      <c r="P774">
        <v>20.428000000000001</v>
      </c>
      <c r="Q774">
        <v>28.024000000000001</v>
      </c>
      <c r="R774">
        <v>3.798</v>
      </c>
      <c r="S774">
        <v>2</v>
      </c>
      <c r="T774" t="s">
        <v>1214</v>
      </c>
    </row>
    <row r="775" spans="1:20">
      <c r="A775" t="s">
        <v>221</v>
      </c>
      <c r="B775">
        <v>2019</v>
      </c>
      <c r="C775" s="10">
        <v>43814</v>
      </c>
      <c r="D775" t="s">
        <v>65</v>
      </c>
      <c r="E775">
        <v>1</v>
      </c>
      <c r="F775" t="s">
        <v>537</v>
      </c>
      <c r="G775">
        <v>6</v>
      </c>
      <c r="H775" t="s">
        <v>241</v>
      </c>
      <c r="I775" t="s">
        <v>101</v>
      </c>
      <c r="J775" s="11">
        <f>(C775-VLOOKUP(H775,Riders!$A$2:$E$7778,4,FALSE))/365</f>
        <v>26.8</v>
      </c>
      <c r="K775">
        <v>11</v>
      </c>
      <c r="L775">
        <v>2</v>
      </c>
      <c r="M775">
        <v>10.1779999999999</v>
      </c>
      <c r="O775">
        <v>30.29</v>
      </c>
      <c r="P775">
        <v>29.442999999999898</v>
      </c>
      <c r="Q775">
        <v>33.134999999999998</v>
      </c>
      <c r="R775">
        <v>1.8460000000000001</v>
      </c>
      <c r="S775">
        <v>1</v>
      </c>
      <c r="T775" t="s">
        <v>1214</v>
      </c>
    </row>
    <row r="776" spans="1:20">
      <c r="A776" t="s">
        <v>221</v>
      </c>
      <c r="B776">
        <v>2019</v>
      </c>
      <c r="C776" s="10">
        <v>43814</v>
      </c>
      <c r="D776" t="s">
        <v>65</v>
      </c>
      <c r="E776">
        <v>1</v>
      </c>
      <c r="F776" t="s">
        <v>537</v>
      </c>
      <c r="G776">
        <v>7</v>
      </c>
      <c r="H776" t="s">
        <v>128</v>
      </c>
      <c r="I776" t="s">
        <v>34</v>
      </c>
      <c r="J776" s="11">
        <f>(C776-VLOOKUP(H776,Riders!$A$2:$E$7778,4,FALSE))/365</f>
        <v>28.435616438356163</v>
      </c>
      <c r="K776">
        <v>2</v>
      </c>
      <c r="L776">
        <v>1</v>
      </c>
      <c r="M776">
        <v>10.148</v>
      </c>
      <c r="O776">
        <v>25.132999999999999</v>
      </c>
      <c r="P776">
        <v>25.247</v>
      </c>
      <c r="Q776">
        <v>30.201000000000001</v>
      </c>
      <c r="R776">
        <v>2.4769999999999999</v>
      </c>
      <c r="S776">
        <v>1</v>
      </c>
      <c r="T776" t="s">
        <v>1214</v>
      </c>
    </row>
    <row r="777" spans="1:20">
      <c r="A777" t="s">
        <v>221</v>
      </c>
      <c r="B777">
        <v>2019</v>
      </c>
      <c r="C777" s="10">
        <v>43814</v>
      </c>
      <c r="D777" t="s">
        <v>65</v>
      </c>
      <c r="E777">
        <v>1</v>
      </c>
      <c r="F777" t="s">
        <v>537</v>
      </c>
      <c r="G777">
        <v>7</v>
      </c>
      <c r="H777" t="s">
        <v>171</v>
      </c>
      <c r="I777" t="s">
        <v>41</v>
      </c>
      <c r="J777" s="11">
        <f>(C777-VLOOKUP(H777,Riders!$A$2:$E$7778,4,FALSE))/365</f>
        <v>21.167123287671235</v>
      </c>
      <c r="K777">
        <v>12</v>
      </c>
      <c r="L777">
        <v>2</v>
      </c>
      <c r="M777">
        <v>10.231</v>
      </c>
      <c r="O777">
        <v>6.7759999999999998</v>
      </c>
      <c r="P777">
        <v>6.7919999999999998</v>
      </c>
      <c r="Q777">
        <v>15.574</v>
      </c>
      <c r="R777">
        <v>4.391</v>
      </c>
      <c r="S777">
        <v>2</v>
      </c>
      <c r="T777" t="s">
        <v>1214</v>
      </c>
    </row>
    <row r="778" spans="1:20">
      <c r="A778" t="s">
        <v>221</v>
      </c>
      <c r="B778">
        <v>2019</v>
      </c>
      <c r="C778" s="10">
        <v>43814</v>
      </c>
      <c r="D778" t="s">
        <v>65</v>
      </c>
      <c r="E778">
        <v>1</v>
      </c>
      <c r="F778" t="s">
        <v>537</v>
      </c>
      <c r="G778">
        <v>8</v>
      </c>
      <c r="H778" t="s">
        <v>124</v>
      </c>
      <c r="I778" t="s">
        <v>112</v>
      </c>
      <c r="J778" s="11">
        <f>(C778-VLOOKUP(H778,Riders!$A$2:$E$7778,4,FALSE))/365</f>
        <v>22.846575342465755</v>
      </c>
      <c r="K778">
        <v>5</v>
      </c>
      <c r="L778">
        <v>1</v>
      </c>
      <c r="M778">
        <v>10.198</v>
      </c>
      <c r="O778">
        <v>24.108999999999899</v>
      </c>
      <c r="P778">
        <v>24.7</v>
      </c>
      <c r="Q778">
        <v>32.167999999999999</v>
      </c>
      <c r="R778">
        <v>3.734</v>
      </c>
      <c r="S778">
        <v>1</v>
      </c>
      <c r="T778" t="s">
        <v>1214</v>
      </c>
    </row>
    <row r="779" spans="1:20">
      <c r="A779" t="s">
        <v>221</v>
      </c>
      <c r="B779">
        <v>2019</v>
      </c>
      <c r="C779" s="10">
        <v>43814</v>
      </c>
      <c r="D779" t="s">
        <v>65</v>
      </c>
      <c r="E779">
        <v>1</v>
      </c>
      <c r="F779" t="s">
        <v>537</v>
      </c>
      <c r="G779">
        <v>8</v>
      </c>
      <c r="H779" t="s">
        <v>56</v>
      </c>
      <c r="I779" t="s">
        <v>57</v>
      </c>
      <c r="J779" s="11">
        <f>(C779-VLOOKUP(H779,Riders!$A$2:$E$7778,4,FALSE))/365</f>
        <v>19.923287671232877</v>
      </c>
      <c r="K779">
        <v>16</v>
      </c>
      <c r="L779">
        <v>2</v>
      </c>
      <c r="M779">
        <v>10.23</v>
      </c>
      <c r="O779">
        <v>10.119</v>
      </c>
      <c r="P779">
        <v>10.034999999999901</v>
      </c>
      <c r="Q779">
        <v>19.760999999999999</v>
      </c>
      <c r="R779">
        <v>4.8630000000000004</v>
      </c>
      <c r="S779">
        <v>2</v>
      </c>
      <c r="T779" t="s">
        <v>1214</v>
      </c>
    </row>
    <row r="780" spans="1:20">
      <c r="A780" t="s">
        <v>221</v>
      </c>
      <c r="B780">
        <v>2019</v>
      </c>
      <c r="C780" s="10">
        <v>43814</v>
      </c>
      <c r="D780" t="s">
        <v>65</v>
      </c>
      <c r="E780">
        <v>1</v>
      </c>
      <c r="F780" t="s">
        <v>538</v>
      </c>
      <c r="G780">
        <v>1</v>
      </c>
      <c r="H780" t="s">
        <v>201</v>
      </c>
      <c r="I780" t="s">
        <v>45</v>
      </c>
      <c r="J780" s="11">
        <f>(C780-VLOOKUP(H780,Riders!$A$2:$E$7778,4,FALSE))/365</f>
        <v>24.421917808219177</v>
      </c>
      <c r="K780">
        <v>1</v>
      </c>
      <c r="L780">
        <v>1</v>
      </c>
      <c r="M780">
        <v>10.224</v>
      </c>
      <c r="O780">
        <v>32.574999999999903</v>
      </c>
      <c r="P780">
        <v>32.729999999999997</v>
      </c>
      <c r="Q780">
        <v>35.225999999999999</v>
      </c>
      <c r="R780">
        <v>1.248</v>
      </c>
      <c r="S780">
        <v>1</v>
      </c>
      <c r="T780" t="s">
        <v>1214</v>
      </c>
    </row>
    <row r="781" spans="1:20">
      <c r="A781" t="s">
        <v>221</v>
      </c>
      <c r="B781">
        <v>2019</v>
      </c>
      <c r="C781" s="10">
        <v>43814</v>
      </c>
      <c r="D781" t="s">
        <v>65</v>
      </c>
      <c r="E781">
        <v>1</v>
      </c>
      <c r="F781" t="s">
        <v>538</v>
      </c>
      <c r="G781">
        <v>1</v>
      </c>
      <c r="H781" t="s">
        <v>124</v>
      </c>
      <c r="I781" t="s">
        <v>112</v>
      </c>
      <c r="J781" s="11">
        <f>(C781-VLOOKUP(H781,Riders!$A$2:$E$7778,4,FALSE))/365</f>
        <v>22.846575342465755</v>
      </c>
      <c r="K781">
        <v>5</v>
      </c>
      <c r="L781">
        <v>2</v>
      </c>
      <c r="M781">
        <v>10.416</v>
      </c>
      <c r="O781">
        <v>24.7</v>
      </c>
      <c r="P781">
        <v>24.102</v>
      </c>
      <c r="Q781">
        <v>30.962</v>
      </c>
      <c r="R781">
        <v>3.43</v>
      </c>
      <c r="S781">
        <v>2</v>
      </c>
      <c r="T781" t="s">
        <v>1214</v>
      </c>
    </row>
    <row r="782" spans="1:20">
      <c r="A782" t="s">
        <v>221</v>
      </c>
      <c r="B782">
        <v>2019</v>
      </c>
      <c r="C782" s="10">
        <v>43814</v>
      </c>
      <c r="D782" t="s">
        <v>65</v>
      </c>
      <c r="E782">
        <v>1</v>
      </c>
      <c r="F782" t="s">
        <v>538</v>
      </c>
      <c r="G782">
        <v>2</v>
      </c>
      <c r="H782" t="s">
        <v>128</v>
      </c>
      <c r="I782" t="s">
        <v>34</v>
      </c>
      <c r="J782" s="11">
        <f>(C782-VLOOKUP(H782,Riders!$A$2:$E$7778,4,FALSE))/365</f>
        <v>28.435616438356163</v>
      </c>
      <c r="K782">
        <v>2</v>
      </c>
      <c r="L782">
        <v>1</v>
      </c>
      <c r="M782">
        <v>10.436999999999999</v>
      </c>
      <c r="O782">
        <v>25.247</v>
      </c>
      <c r="P782">
        <v>25.771000000000001</v>
      </c>
      <c r="Q782">
        <v>30.581</v>
      </c>
      <c r="R782">
        <v>2.4049999999999998</v>
      </c>
      <c r="S782">
        <v>1</v>
      </c>
      <c r="T782" t="s">
        <v>1214</v>
      </c>
    </row>
    <row r="783" spans="1:20">
      <c r="A783" t="s">
        <v>221</v>
      </c>
      <c r="B783">
        <v>2019</v>
      </c>
      <c r="C783" s="10">
        <v>43814</v>
      </c>
      <c r="D783" t="s">
        <v>65</v>
      </c>
      <c r="E783">
        <v>1</v>
      </c>
      <c r="F783" t="s">
        <v>538</v>
      </c>
      <c r="G783">
        <v>2</v>
      </c>
      <c r="H783" t="s">
        <v>238</v>
      </c>
      <c r="I783" t="s">
        <v>197</v>
      </c>
      <c r="J783" s="11">
        <f>(C783-VLOOKUP(H783,Riders!$A$2:$E$7778,4,FALSE))/365</f>
        <v>32.246575342465754</v>
      </c>
      <c r="K783">
        <v>8</v>
      </c>
      <c r="L783">
        <v>2</v>
      </c>
      <c r="M783">
        <v>10.57</v>
      </c>
      <c r="O783">
        <v>18.873999999999999</v>
      </c>
      <c r="P783">
        <v>18.574999999999999</v>
      </c>
      <c r="Q783">
        <v>24.335000000000001</v>
      </c>
      <c r="R783">
        <v>2.88</v>
      </c>
      <c r="S783">
        <v>2</v>
      </c>
      <c r="T783" t="s">
        <v>1214</v>
      </c>
    </row>
    <row r="784" spans="1:20">
      <c r="A784" t="s">
        <v>221</v>
      </c>
      <c r="B784">
        <v>2019</v>
      </c>
      <c r="C784" s="10">
        <v>43814</v>
      </c>
      <c r="D784" t="s">
        <v>65</v>
      </c>
      <c r="E784">
        <v>1</v>
      </c>
      <c r="F784" t="s">
        <v>538</v>
      </c>
      <c r="G784">
        <v>3</v>
      </c>
      <c r="H784" t="s">
        <v>105</v>
      </c>
      <c r="I784" t="s">
        <v>101</v>
      </c>
      <c r="J784" s="11">
        <f>(C784-VLOOKUP(H784,Riders!$A$2:$E$7778,4,FALSE))/365</f>
        <v>27.326027397260273</v>
      </c>
      <c r="K784">
        <v>3</v>
      </c>
      <c r="L784">
        <v>1</v>
      </c>
      <c r="M784">
        <v>10.004</v>
      </c>
      <c r="O784">
        <v>34.326000000000001</v>
      </c>
      <c r="P784">
        <v>34.409999999999997</v>
      </c>
      <c r="Q784">
        <v>37.344000000000001</v>
      </c>
      <c r="R784">
        <v>1.4670000000000001</v>
      </c>
      <c r="S784">
        <v>1</v>
      </c>
      <c r="T784" t="s">
        <v>1214</v>
      </c>
    </row>
    <row r="785" spans="1:20">
      <c r="A785" t="s">
        <v>221</v>
      </c>
      <c r="B785">
        <v>2019</v>
      </c>
      <c r="C785" s="10">
        <v>43814</v>
      </c>
      <c r="D785" t="s">
        <v>65</v>
      </c>
      <c r="E785">
        <v>1</v>
      </c>
      <c r="F785" t="s">
        <v>538</v>
      </c>
      <c r="G785">
        <v>3</v>
      </c>
      <c r="H785" t="s">
        <v>194</v>
      </c>
      <c r="I785" t="s">
        <v>30</v>
      </c>
      <c r="J785" s="11">
        <f>(C785-VLOOKUP(H785,Riders!$A$2:$E$7778,4,FALSE))/365</f>
        <v>30.756164383561643</v>
      </c>
      <c r="K785">
        <v>6</v>
      </c>
      <c r="L785">
        <v>2</v>
      </c>
      <c r="M785">
        <v>10.0529999999999</v>
      </c>
      <c r="O785">
        <v>20.428000000000001</v>
      </c>
      <c r="P785">
        <v>20.32</v>
      </c>
      <c r="Q785">
        <v>27.574000000000002</v>
      </c>
      <c r="R785">
        <v>3.6269999999999998</v>
      </c>
      <c r="S785">
        <v>2</v>
      </c>
      <c r="T785" t="s">
        <v>1214</v>
      </c>
    </row>
    <row r="786" spans="1:20">
      <c r="A786" t="s">
        <v>221</v>
      </c>
      <c r="B786">
        <v>2019</v>
      </c>
      <c r="C786" s="10">
        <v>43814</v>
      </c>
      <c r="D786" t="s">
        <v>65</v>
      </c>
      <c r="E786">
        <v>1</v>
      </c>
      <c r="F786" t="s">
        <v>538</v>
      </c>
      <c r="G786">
        <v>4</v>
      </c>
      <c r="H786" t="s">
        <v>107</v>
      </c>
      <c r="I786" t="s">
        <v>108</v>
      </c>
      <c r="J786" s="11">
        <f>(C786-VLOOKUP(H786,Riders!$A$2:$E$7778,4,FALSE))/365</f>
        <v>26.172602739726027</v>
      </c>
      <c r="K786">
        <v>4</v>
      </c>
      <c r="L786">
        <v>1</v>
      </c>
      <c r="M786">
        <v>10.295999999999999</v>
      </c>
      <c r="O786">
        <v>26.087</v>
      </c>
      <c r="P786">
        <v>26.742000000000001</v>
      </c>
      <c r="Q786">
        <v>31.038</v>
      </c>
      <c r="R786">
        <v>2.1480000000000001</v>
      </c>
      <c r="S786">
        <v>1</v>
      </c>
      <c r="T786" t="s">
        <v>1214</v>
      </c>
    </row>
    <row r="787" spans="1:20">
      <c r="A787" t="s">
        <v>221</v>
      </c>
      <c r="B787">
        <v>2019</v>
      </c>
      <c r="C787" s="10">
        <v>43814</v>
      </c>
      <c r="D787" t="s">
        <v>65</v>
      </c>
      <c r="E787">
        <v>1</v>
      </c>
      <c r="F787" t="s">
        <v>538</v>
      </c>
      <c r="G787">
        <v>4</v>
      </c>
      <c r="H787" t="s">
        <v>917</v>
      </c>
      <c r="I787" t="s">
        <v>34</v>
      </c>
      <c r="J787" s="11">
        <f>(C787-VLOOKUP(H787,Riders!$A$2:$E$7778,4,FALSE))/365</f>
        <v>28.838356164383562</v>
      </c>
      <c r="K787">
        <v>7</v>
      </c>
      <c r="L787">
        <v>2</v>
      </c>
      <c r="M787">
        <v>10.798999999999999</v>
      </c>
      <c r="O787">
        <v>24.288</v>
      </c>
      <c r="P787">
        <v>23.945999999999898</v>
      </c>
      <c r="Q787">
        <v>28.096</v>
      </c>
      <c r="R787">
        <v>2.0750000000000002</v>
      </c>
      <c r="S787">
        <v>2</v>
      </c>
      <c r="T787" t="s">
        <v>1214</v>
      </c>
    </row>
    <row r="788" spans="1:20">
      <c r="A788" t="s">
        <v>221</v>
      </c>
      <c r="B788">
        <v>2019</v>
      </c>
      <c r="C788" s="10">
        <v>43814</v>
      </c>
      <c r="D788" t="s">
        <v>65</v>
      </c>
      <c r="E788">
        <v>2</v>
      </c>
      <c r="F788" t="s">
        <v>538</v>
      </c>
      <c r="G788">
        <v>1</v>
      </c>
      <c r="H788" t="s">
        <v>201</v>
      </c>
      <c r="I788" t="s">
        <v>45</v>
      </c>
      <c r="J788" s="11">
        <f>(C788-VLOOKUP(H788,Riders!$A$2:$E$7778,4,FALSE))/365</f>
        <v>24.421917808219177</v>
      </c>
      <c r="K788">
        <v>1</v>
      </c>
      <c r="L788">
        <v>1</v>
      </c>
      <c r="M788">
        <v>10.199</v>
      </c>
      <c r="O788">
        <v>32.729999999999997</v>
      </c>
      <c r="P788">
        <v>32.86</v>
      </c>
      <c r="Q788">
        <v>35.340000000000003</v>
      </c>
      <c r="R788">
        <v>1.24</v>
      </c>
      <c r="S788">
        <v>1</v>
      </c>
      <c r="T788" t="s">
        <v>1214</v>
      </c>
    </row>
    <row r="789" spans="1:20">
      <c r="A789" t="s">
        <v>221</v>
      </c>
      <c r="B789">
        <v>2019</v>
      </c>
      <c r="C789" s="10">
        <v>43814</v>
      </c>
      <c r="D789" t="s">
        <v>65</v>
      </c>
      <c r="E789">
        <v>2</v>
      </c>
      <c r="F789" t="s">
        <v>538</v>
      </c>
      <c r="G789">
        <v>1</v>
      </c>
      <c r="H789" t="s">
        <v>124</v>
      </c>
      <c r="I789" t="s">
        <v>112</v>
      </c>
      <c r="J789" s="11">
        <f>(C789-VLOOKUP(H789,Riders!$A$2:$E$7778,4,FALSE))/365</f>
        <v>22.846575342465755</v>
      </c>
      <c r="K789">
        <v>5</v>
      </c>
      <c r="L789">
        <v>2</v>
      </c>
      <c r="M789">
        <v>10.561</v>
      </c>
      <c r="O789">
        <v>24.102</v>
      </c>
      <c r="P789">
        <v>23.687000000000001</v>
      </c>
      <c r="Q789">
        <v>30.105</v>
      </c>
      <c r="R789">
        <v>3.2090000000000001</v>
      </c>
      <c r="S789">
        <v>2</v>
      </c>
      <c r="T789" t="s">
        <v>1214</v>
      </c>
    </row>
    <row r="790" spans="1:20">
      <c r="A790" t="s">
        <v>221</v>
      </c>
      <c r="B790">
        <v>2019</v>
      </c>
      <c r="C790" s="10">
        <v>43814</v>
      </c>
      <c r="D790" t="s">
        <v>65</v>
      </c>
      <c r="E790">
        <v>2</v>
      </c>
      <c r="F790" t="s">
        <v>538</v>
      </c>
      <c r="G790">
        <v>2</v>
      </c>
      <c r="H790" t="s">
        <v>128</v>
      </c>
      <c r="I790" t="s">
        <v>34</v>
      </c>
      <c r="J790" s="11">
        <f>(C790-VLOOKUP(H790,Riders!$A$2:$E$7778,4,FALSE))/365</f>
        <v>28.435616438356163</v>
      </c>
      <c r="K790">
        <v>2</v>
      </c>
      <c r="L790">
        <v>1</v>
      </c>
      <c r="M790">
        <v>10.16</v>
      </c>
      <c r="O790">
        <v>25.771000000000001</v>
      </c>
      <c r="P790">
        <v>26.202000000000002</v>
      </c>
      <c r="Q790">
        <v>30.89</v>
      </c>
      <c r="R790">
        <v>2.3439999999999999</v>
      </c>
      <c r="S790">
        <v>1</v>
      </c>
      <c r="T790" t="s">
        <v>1214</v>
      </c>
    </row>
    <row r="791" spans="1:20">
      <c r="A791" t="s">
        <v>221</v>
      </c>
      <c r="B791">
        <v>2019</v>
      </c>
      <c r="C791" s="10">
        <v>43814</v>
      </c>
      <c r="D791" t="s">
        <v>65</v>
      </c>
      <c r="E791">
        <v>2</v>
      </c>
      <c r="F791" t="s">
        <v>538</v>
      </c>
      <c r="G791">
        <v>2</v>
      </c>
      <c r="H791" t="s">
        <v>238</v>
      </c>
      <c r="I791" t="s">
        <v>197</v>
      </c>
      <c r="J791" s="11">
        <f>(C791-VLOOKUP(H791,Riders!$A$2:$E$7778,4,FALSE))/365</f>
        <v>32.246575342465754</v>
      </c>
      <c r="K791">
        <v>8</v>
      </c>
      <c r="L791">
        <v>2</v>
      </c>
      <c r="M791">
        <v>10.186</v>
      </c>
      <c r="O791">
        <v>18.574999999999999</v>
      </c>
      <c r="P791">
        <v>18.346</v>
      </c>
      <c r="Q791">
        <v>23.891999999999999</v>
      </c>
      <c r="R791">
        <v>2.7730000000000001</v>
      </c>
      <c r="S791">
        <v>2</v>
      </c>
      <c r="T791" t="s">
        <v>1214</v>
      </c>
    </row>
    <row r="792" spans="1:20">
      <c r="A792" t="s">
        <v>221</v>
      </c>
      <c r="B792">
        <v>2019</v>
      </c>
      <c r="C792" s="10">
        <v>43814</v>
      </c>
      <c r="D792" t="s">
        <v>65</v>
      </c>
      <c r="E792">
        <v>2</v>
      </c>
      <c r="F792" t="s">
        <v>538</v>
      </c>
      <c r="G792">
        <v>3</v>
      </c>
      <c r="H792" t="s">
        <v>105</v>
      </c>
      <c r="I792" t="s">
        <v>101</v>
      </c>
      <c r="J792" s="11">
        <f>(C792-VLOOKUP(H792,Riders!$A$2:$E$7778,4,FALSE))/365</f>
        <v>27.326027397260273</v>
      </c>
      <c r="K792">
        <v>3</v>
      </c>
      <c r="L792">
        <v>1</v>
      </c>
      <c r="M792">
        <v>9.9489999999999998</v>
      </c>
      <c r="O792">
        <v>34.409999999999997</v>
      </c>
      <c r="P792">
        <v>34.484000000000002</v>
      </c>
      <c r="Q792">
        <v>37.404000000000003</v>
      </c>
      <c r="R792">
        <v>1.46</v>
      </c>
      <c r="S792">
        <v>1</v>
      </c>
      <c r="T792" t="s">
        <v>1214</v>
      </c>
    </row>
    <row r="793" spans="1:20">
      <c r="A793" t="s">
        <v>221</v>
      </c>
      <c r="B793">
        <v>2019</v>
      </c>
      <c r="C793" s="10">
        <v>43814</v>
      </c>
      <c r="D793" t="s">
        <v>65</v>
      </c>
      <c r="E793">
        <v>2</v>
      </c>
      <c r="F793" t="s">
        <v>538</v>
      </c>
      <c r="G793">
        <v>3</v>
      </c>
      <c r="H793" t="s">
        <v>194</v>
      </c>
      <c r="I793" t="s">
        <v>30</v>
      </c>
      <c r="J793" s="11">
        <f>(C793-VLOOKUP(H793,Riders!$A$2:$E$7778,4,FALSE))/365</f>
        <v>30.756164383561643</v>
      </c>
      <c r="K793">
        <v>6</v>
      </c>
      <c r="L793">
        <v>2</v>
      </c>
      <c r="M793">
        <v>10.4919999999999</v>
      </c>
      <c r="O793">
        <v>20.32</v>
      </c>
      <c r="P793">
        <v>20.233999999999899</v>
      </c>
      <c r="Q793">
        <v>27.207999999999998</v>
      </c>
      <c r="R793">
        <v>3.4870000000000001</v>
      </c>
      <c r="S793">
        <v>2</v>
      </c>
      <c r="T793" t="s">
        <v>1214</v>
      </c>
    </row>
    <row r="794" spans="1:20">
      <c r="A794" t="s">
        <v>221</v>
      </c>
      <c r="B794">
        <v>2019</v>
      </c>
      <c r="C794" s="10">
        <v>43814</v>
      </c>
      <c r="D794" t="s">
        <v>65</v>
      </c>
      <c r="E794">
        <v>2</v>
      </c>
      <c r="F794" t="s">
        <v>538</v>
      </c>
      <c r="G794">
        <v>4</v>
      </c>
      <c r="H794" t="s">
        <v>107</v>
      </c>
      <c r="I794" t="s">
        <v>108</v>
      </c>
      <c r="J794" s="11">
        <f>(C794-VLOOKUP(H794,Riders!$A$2:$E$7778,4,FALSE))/365</f>
        <v>26.172602739726027</v>
      </c>
      <c r="K794">
        <v>4</v>
      </c>
      <c r="L794">
        <v>1</v>
      </c>
      <c r="M794">
        <v>10.311</v>
      </c>
      <c r="O794">
        <v>26.742000000000001</v>
      </c>
      <c r="P794">
        <v>27.286999999999999</v>
      </c>
      <c r="Q794">
        <v>31.457000000000001</v>
      </c>
      <c r="R794">
        <v>2.085</v>
      </c>
      <c r="S794">
        <v>1</v>
      </c>
      <c r="T794" t="s">
        <v>1214</v>
      </c>
    </row>
    <row r="795" spans="1:20">
      <c r="A795" t="s">
        <v>221</v>
      </c>
      <c r="B795">
        <v>2019</v>
      </c>
      <c r="C795" s="10">
        <v>43814</v>
      </c>
      <c r="D795" t="s">
        <v>65</v>
      </c>
      <c r="E795">
        <v>2</v>
      </c>
      <c r="F795" t="s">
        <v>538</v>
      </c>
      <c r="G795">
        <v>4</v>
      </c>
      <c r="H795" t="s">
        <v>917</v>
      </c>
      <c r="I795" t="s">
        <v>34</v>
      </c>
      <c r="J795" s="11">
        <f>(C795-VLOOKUP(H795,Riders!$A$2:$E$7778,4,FALSE))/365</f>
        <v>28.838356164383562</v>
      </c>
      <c r="K795">
        <v>7</v>
      </c>
      <c r="L795">
        <v>2</v>
      </c>
      <c r="M795">
        <v>10.353999999999999</v>
      </c>
      <c r="O795">
        <v>23.945999999999898</v>
      </c>
      <c r="P795">
        <v>23.666999999999899</v>
      </c>
      <c r="Q795">
        <v>27.704999999999998</v>
      </c>
      <c r="R795">
        <v>2.0190000000000001</v>
      </c>
      <c r="S795">
        <v>2</v>
      </c>
      <c r="T795" t="s">
        <v>1214</v>
      </c>
    </row>
    <row r="796" spans="1:20">
      <c r="A796" t="s">
        <v>221</v>
      </c>
      <c r="B796">
        <v>2019</v>
      </c>
      <c r="C796" s="10">
        <v>43814</v>
      </c>
      <c r="D796" t="s">
        <v>65</v>
      </c>
      <c r="E796">
        <v>1</v>
      </c>
      <c r="F796" t="s">
        <v>539</v>
      </c>
      <c r="G796">
        <v>1</v>
      </c>
      <c r="H796" t="s">
        <v>201</v>
      </c>
      <c r="I796" t="s">
        <v>45</v>
      </c>
      <c r="J796" s="11">
        <f>(C796-VLOOKUP(H796,Riders!$A$2:$E$7778,4,FALSE))/365</f>
        <v>24.421917808219177</v>
      </c>
      <c r="K796">
        <v>1</v>
      </c>
      <c r="L796">
        <v>1</v>
      </c>
      <c r="M796">
        <v>10.151</v>
      </c>
      <c r="O796">
        <v>32.86</v>
      </c>
      <c r="P796">
        <v>33.001999999999903</v>
      </c>
      <c r="Q796">
        <v>35.463999999999999</v>
      </c>
      <c r="R796">
        <v>1.2310000000000001</v>
      </c>
      <c r="S796">
        <v>1</v>
      </c>
      <c r="T796" t="s">
        <v>1214</v>
      </c>
    </row>
    <row r="797" spans="1:20">
      <c r="A797" t="s">
        <v>221</v>
      </c>
      <c r="B797">
        <v>2019</v>
      </c>
      <c r="C797" s="10">
        <v>43814</v>
      </c>
      <c r="D797" t="s">
        <v>65</v>
      </c>
      <c r="E797">
        <v>1</v>
      </c>
      <c r="F797" t="s">
        <v>539</v>
      </c>
      <c r="G797">
        <v>1</v>
      </c>
      <c r="H797" t="s">
        <v>107</v>
      </c>
      <c r="I797" t="s">
        <v>108</v>
      </c>
      <c r="J797" s="11">
        <f>(C797-VLOOKUP(H797,Riders!$A$2:$E$7778,4,FALSE))/365</f>
        <v>26.172602739726027</v>
      </c>
      <c r="K797">
        <v>4</v>
      </c>
      <c r="L797">
        <v>2</v>
      </c>
      <c r="M797">
        <v>10.215999999999999</v>
      </c>
      <c r="O797">
        <v>27.286999999999999</v>
      </c>
      <c r="P797">
        <v>27.050999999999998</v>
      </c>
      <c r="Q797">
        <v>31.106999999999999</v>
      </c>
      <c r="R797">
        <v>2.028</v>
      </c>
      <c r="S797">
        <v>2</v>
      </c>
      <c r="T797" t="s">
        <v>1214</v>
      </c>
    </row>
    <row r="798" spans="1:20">
      <c r="A798" t="s">
        <v>221</v>
      </c>
      <c r="B798">
        <v>2019</v>
      </c>
      <c r="C798" s="10">
        <v>43814</v>
      </c>
      <c r="D798" t="s">
        <v>65</v>
      </c>
      <c r="E798">
        <v>1</v>
      </c>
      <c r="F798" t="s">
        <v>539</v>
      </c>
      <c r="G798">
        <v>2</v>
      </c>
      <c r="H798" t="s">
        <v>128</v>
      </c>
      <c r="I798" t="s">
        <v>34</v>
      </c>
      <c r="J798" s="11">
        <f>(C798-VLOOKUP(H798,Riders!$A$2:$E$7778,4,FALSE))/365</f>
        <v>28.435616438356163</v>
      </c>
      <c r="K798">
        <v>2</v>
      </c>
      <c r="L798">
        <v>1</v>
      </c>
      <c r="M798">
        <v>10.324</v>
      </c>
      <c r="O798">
        <v>26.202000000000002</v>
      </c>
      <c r="P798">
        <v>27.820999999999898</v>
      </c>
      <c r="Q798">
        <v>32.256999999999998</v>
      </c>
      <c r="R798">
        <v>2.218</v>
      </c>
      <c r="S798">
        <v>2</v>
      </c>
      <c r="T798" t="s">
        <v>1214</v>
      </c>
    </row>
    <row r="799" spans="1:20">
      <c r="A799" t="s">
        <v>221</v>
      </c>
      <c r="B799">
        <v>2019</v>
      </c>
      <c r="C799" s="10">
        <v>43814</v>
      </c>
      <c r="D799" t="s">
        <v>65</v>
      </c>
      <c r="E799">
        <v>1</v>
      </c>
      <c r="F799" t="s">
        <v>539</v>
      </c>
      <c r="G799">
        <v>2</v>
      </c>
      <c r="H799" t="s">
        <v>105</v>
      </c>
      <c r="I799" t="s">
        <v>101</v>
      </c>
      <c r="J799" s="11">
        <f>(C799-VLOOKUP(H799,Riders!$A$2:$E$7778,4,FALSE))/365</f>
        <v>27.326027397260273</v>
      </c>
      <c r="K799">
        <v>3</v>
      </c>
      <c r="L799">
        <v>2</v>
      </c>
      <c r="M799">
        <v>10.358000000000001</v>
      </c>
      <c r="O799">
        <v>34.484000000000002</v>
      </c>
      <c r="P799">
        <v>34.008000000000003</v>
      </c>
      <c r="Q799">
        <v>36.872</v>
      </c>
      <c r="R799">
        <v>1.4319999999999999</v>
      </c>
      <c r="S799">
        <v>1</v>
      </c>
      <c r="T799" t="s">
        <v>1214</v>
      </c>
    </row>
    <row r="800" spans="1:20">
      <c r="A800" t="s">
        <v>221</v>
      </c>
      <c r="B800">
        <v>2019</v>
      </c>
      <c r="C800" s="10">
        <v>43814</v>
      </c>
      <c r="D800" t="s">
        <v>65</v>
      </c>
      <c r="E800">
        <v>2</v>
      </c>
      <c r="F800" t="s">
        <v>539</v>
      </c>
      <c r="G800">
        <v>1</v>
      </c>
      <c r="H800" t="s">
        <v>201</v>
      </c>
      <c r="I800" t="s">
        <v>45</v>
      </c>
      <c r="J800" s="11">
        <f>(C800-VLOOKUP(H800,Riders!$A$2:$E$7778,4,FALSE))/365</f>
        <v>24.421917808219177</v>
      </c>
      <c r="K800">
        <v>1</v>
      </c>
      <c r="L800">
        <v>1</v>
      </c>
      <c r="M800">
        <v>10.353</v>
      </c>
      <c r="O800">
        <v>33.001999999999903</v>
      </c>
      <c r="P800">
        <v>33.134</v>
      </c>
      <c r="Q800">
        <v>35.578000000000003</v>
      </c>
      <c r="R800">
        <v>1.222</v>
      </c>
      <c r="S800">
        <v>1</v>
      </c>
      <c r="T800" t="s">
        <v>1214</v>
      </c>
    </row>
    <row r="801" spans="1:20">
      <c r="A801" t="s">
        <v>221</v>
      </c>
      <c r="B801">
        <v>2019</v>
      </c>
      <c r="C801" s="10">
        <v>43814</v>
      </c>
      <c r="D801" t="s">
        <v>65</v>
      </c>
      <c r="E801">
        <v>2</v>
      </c>
      <c r="F801" t="s">
        <v>539</v>
      </c>
      <c r="G801">
        <v>1</v>
      </c>
      <c r="H801" t="s">
        <v>107</v>
      </c>
      <c r="I801" t="s">
        <v>108</v>
      </c>
      <c r="J801" s="11">
        <f>(C801-VLOOKUP(H801,Riders!$A$2:$E$7778,4,FALSE))/365</f>
        <v>26.172602739726027</v>
      </c>
      <c r="K801">
        <v>4</v>
      </c>
      <c r="L801">
        <v>2</v>
      </c>
      <c r="M801">
        <v>10.426</v>
      </c>
      <c r="O801">
        <v>27.050999999999998</v>
      </c>
      <c r="P801">
        <v>26.843</v>
      </c>
      <c r="Q801">
        <v>30.798999999999999</v>
      </c>
      <c r="R801">
        <v>1.978</v>
      </c>
      <c r="S801">
        <v>2</v>
      </c>
      <c r="T801" t="s">
        <v>1214</v>
      </c>
    </row>
    <row r="802" spans="1:20">
      <c r="A802" t="s">
        <v>221</v>
      </c>
      <c r="B802">
        <v>2019</v>
      </c>
      <c r="C802" s="10">
        <v>43814</v>
      </c>
      <c r="D802" t="s">
        <v>65</v>
      </c>
      <c r="E802">
        <v>2</v>
      </c>
      <c r="F802" t="s">
        <v>539</v>
      </c>
      <c r="G802">
        <v>2</v>
      </c>
      <c r="H802" t="s">
        <v>128</v>
      </c>
      <c r="I802" t="s">
        <v>34</v>
      </c>
      <c r="J802" s="11">
        <f>(C802-VLOOKUP(H802,Riders!$A$2:$E$7778,4,FALSE))/365</f>
        <v>28.435616438356163</v>
      </c>
      <c r="K802">
        <v>2</v>
      </c>
      <c r="L802">
        <v>1</v>
      </c>
      <c r="M802">
        <v>9.8309999999999995</v>
      </c>
      <c r="O802">
        <v>27.820999999999898</v>
      </c>
      <c r="P802">
        <v>29.087</v>
      </c>
      <c r="Q802">
        <v>33.317</v>
      </c>
      <c r="R802">
        <v>2.1150000000000002</v>
      </c>
      <c r="S802">
        <v>2</v>
      </c>
      <c r="T802" t="s">
        <v>1214</v>
      </c>
    </row>
    <row r="803" spans="1:20">
      <c r="A803" t="s">
        <v>221</v>
      </c>
      <c r="B803">
        <v>2019</v>
      </c>
      <c r="C803" s="10">
        <v>43814</v>
      </c>
      <c r="D803" t="s">
        <v>65</v>
      </c>
      <c r="E803">
        <v>2</v>
      </c>
      <c r="F803" t="s">
        <v>539</v>
      </c>
      <c r="G803">
        <v>2</v>
      </c>
      <c r="H803" t="s">
        <v>105</v>
      </c>
      <c r="I803" t="s">
        <v>101</v>
      </c>
      <c r="J803" s="11">
        <f>(C803-VLOOKUP(H803,Riders!$A$2:$E$7778,4,FALSE))/365</f>
        <v>27.326027397260273</v>
      </c>
      <c r="K803">
        <v>3</v>
      </c>
      <c r="L803">
        <v>2</v>
      </c>
      <c r="M803">
        <v>9.8569999999999993</v>
      </c>
      <c r="O803">
        <v>34.008000000000003</v>
      </c>
      <c r="P803">
        <v>33.615000000000002</v>
      </c>
      <c r="Q803">
        <v>36.429000000000002</v>
      </c>
      <c r="R803">
        <v>1.407</v>
      </c>
      <c r="S803">
        <v>1</v>
      </c>
      <c r="T803" t="s">
        <v>1214</v>
      </c>
    </row>
    <row r="804" spans="1:20">
      <c r="A804" t="s">
        <v>221</v>
      </c>
      <c r="B804">
        <v>2019</v>
      </c>
      <c r="C804" s="10">
        <v>43814</v>
      </c>
      <c r="D804" t="s">
        <v>65</v>
      </c>
      <c r="E804">
        <v>1</v>
      </c>
      <c r="F804" t="s">
        <v>63</v>
      </c>
      <c r="G804" t="s">
        <v>540</v>
      </c>
      <c r="H804" t="s">
        <v>201</v>
      </c>
      <c r="I804" t="s">
        <v>45</v>
      </c>
      <c r="J804" s="11">
        <f>(C804-VLOOKUP(H804,Riders!$A$2:$E$7778,4,FALSE))/365</f>
        <v>24.421917808219177</v>
      </c>
      <c r="K804">
        <v>1</v>
      </c>
      <c r="L804">
        <v>1</v>
      </c>
      <c r="M804">
        <v>10.163</v>
      </c>
      <c r="O804">
        <v>33.134</v>
      </c>
      <c r="P804">
        <v>33.307000000000002</v>
      </c>
      <c r="Q804">
        <v>35.731000000000002</v>
      </c>
      <c r="R804">
        <v>1.212</v>
      </c>
      <c r="S804">
        <v>1</v>
      </c>
      <c r="T804" t="s">
        <v>1214</v>
      </c>
    </row>
    <row r="805" spans="1:20">
      <c r="A805" t="s">
        <v>221</v>
      </c>
      <c r="B805">
        <v>2019</v>
      </c>
      <c r="C805" s="10">
        <v>43814</v>
      </c>
      <c r="D805" t="s">
        <v>65</v>
      </c>
      <c r="E805">
        <v>1</v>
      </c>
      <c r="F805" t="s">
        <v>63</v>
      </c>
      <c r="G805" t="s">
        <v>540</v>
      </c>
      <c r="H805" t="s">
        <v>128</v>
      </c>
      <c r="I805" t="s">
        <v>34</v>
      </c>
      <c r="J805" s="11">
        <f>(C805-VLOOKUP(H805,Riders!$A$2:$E$7778,4,FALSE))/365</f>
        <v>28.435616438356163</v>
      </c>
      <c r="K805">
        <v>2</v>
      </c>
      <c r="L805">
        <v>2</v>
      </c>
      <c r="M805">
        <v>10.195</v>
      </c>
      <c r="O805">
        <v>29.087</v>
      </c>
      <c r="P805">
        <v>28.763000000000002</v>
      </c>
      <c r="Q805">
        <v>32.859000000000002</v>
      </c>
      <c r="R805">
        <v>2.048</v>
      </c>
      <c r="S805">
        <v>2</v>
      </c>
      <c r="T805" t="s">
        <v>1214</v>
      </c>
    </row>
    <row r="806" spans="1:20">
      <c r="A806" t="s">
        <v>221</v>
      </c>
      <c r="B806">
        <v>2019</v>
      </c>
      <c r="C806" s="10">
        <v>43814</v>
      </c>
      <c r="D806" t="s">
        <v>65</v>
      </c>
      <c r="E806">
        <v>1</v>
      </c>
      <c r="F806" t="s">
        <v>63</v>
      </c>
      <c r="G806" t="s">
        <v>541</v>
      </c>
      <c r="H806" t="s">
        <v>105</v>
      </c>
      <c r="I806" t="s">
        <v>101</v>
      </c>
      <c r="J806" s="11">
        <f>(C806-VLOOKUP(H806,Riders!$A$2:$E$7778,4,FALSE))/365</f>
        <v>27.326027397260273</v>
      </c>
      <c r="K806">
        <v>3</v>
      </c>
      <c r="L806">
        <v>1</v>
      </c>
      <c r="M806">
        <v>10.407</v>
      </c>
      <c r="O806">
        <v>33.615000000000002</v>
      </c>
      <c r="P806">
        <v>33.76</v>
      </c>
      <c r="Q806">
        <v>36.548000000000002</v>
      </c>
      <c r="R806">
        <v>1.3939999999999999</v>
      </c>
      <c r="S806">
        <v>1</v>
      </c>
      <c r="T806" t="s">
        <v>1214</v>
      </c>
    </row>
    <row r="807" spans="1:20">
      <c r="A807" t="s">
        <v>221</v>
      </c>
      <c r="B807">
        <v>2019</v>
      </c>
      <c r="C807" s="10">
        <v>43814</v>
      </c>
      <c r="D807" t="s">
        <v>65</v>
      </c>
      <c r="E807">
        <v>1</v>
      </c>
      <c r="F807" t="s">
        <v>63</v>
      </c>
      <c r="G807" t="s">
        <v>541</v>
      </c>
      <c r="H807" t="s">
        <v>107</v>
      </c>
      <c r="I807" t="s">
        <v>108</v>
      </c>
      <c r="J807" s="11">
        <f>(C807-VLOOKUP(H807,Riders!$A$2:$E$7778,4,FALSE))/365</f>
        <v>26.172602739726027</v>
      </c>
      <c r="K807">
        <v>4</v>
      </c>
      <c r="L807">
        <v>2</v>
      </c>
      <c r="M807">
        <v>10.409000000000001</v>
      </c>
      <c r="O807">
        <v>26.843</v>
      </c>
      <c r="P807">
        <v>26.69</v>
      </c>
      <c r="Q807">
        <v>30.564</v>
      </c>
      <c r="R807">
        <v>1.9370000000000001</v>
      </c>
      <c r="S807">
        <v>2</v>
      </c>
      <c r="T807" t="s">
        <v>1214</v>
      </c>
    </row>
    <row r="808" spans="1:20">
      <c r="A808" t="s">
        <v>221</v>
      </c>
      <c r="B808">
        <v>2019</v>
      </c>
      <c r="C808" s="10">
        <v>43814</v>
      </c>
      <c r="D808" t="s">
        <v>65</v>
      </c>
      <c r="E808">
        <v>2</v>
      </c>
      <c r="F808" t="s">
        <v>63</v>
      </c>
      <c r="G808" t="s">
        <v>540</v>
      </c>
      <c r="H808" t="s">
        <v>201</v>
      </c>
      <c r="I808" t="s">
        <v>45</v>
      </c>
      <c r="J808" s="11">
        <f>(C808-VLOOKUP(H808,Riders!$A$2:$E$7778,4,FALSE))/365</f>
        <v>24.421917808219177</v>
      </c>
      <c r="K808">
        <v>1</v>
      </c>
      <c r="L808">
        <v>1</v>
      </c>
      <c r="M808">
        <v>10.17</v>
      </c>
      <c r="O808">
        <v>33.307000000000002</v>
      </c>
      <c r="P808">
        <v>33.465999999999902</v>
      </c>
      <c r="Q808">
        <v>35.869999999999997</v>
      </c>
      <c r="R808">
        <v>1.202</v>
      </c>
      <c r="S808">
        <v>1</v>
      </c>
      <c r="T808" t="s">
        <v>1214</v>
      </c>
    </row>
    <row r="809" spans="1:20">
      <c r="A809" t="s">
        <v>221</v>
      </c>
      <c r="B809">
        <v>2019</v>
      </c>
      <c r="C809" s="10">
        <v>43814</v>
      </c>
      <c r="D809" t="s">
        <v>65</v>
      </c>
      <c r="E809">
        <v>2</v>
      </c>
      <c r="F809" t="s">
        <v>63</v>
      </c>
      <c r="G809" t="s">
        <v>540</v>
      </c>
      <c r="H809" t="s">
        <v>128</v>
      </c>
      <c r="I809" t="s">
        <v>34</v>
      </c>
      <c r="J809" s="11">
        <f>(C809-VLOOKUP(H809,Riders!$A$2:$E$7778,4,FALSE))/365</f>
        <v>28.435616438356163</v>
      </c>
      <c r="K809">
        <v>2</v>
      </c>
      <c r="L809">
        <v>2</v>
      </c>
      <c r="M809">
        <v>10.749000000000001</v>
      </c>
      <c r="O809">
        <v>28.763000000000002</v>
      </c>
      <c r="P809">
        <v>28.485999999999901</v>
      </c>
      <c r="Q809">
        <v>32.463999999999999</v>
      </c>
      <c r="R809">
        <v>1.9890000000000001</v>
      </c>
      <c r="S809">
        <v>2</v>
      </c>
      <c r="T809" t="s">
        <v>1214</v>
      </c>
    </row>
    <row r="810" spans="1:20">
      <c r="A810" t="s">
        <v>221</v>
      </c>
      <c r="B810">
        <v>2019</v>
      </c>
      <c r="C810" s="10">
        <v>43814</v>
      </c>
      <c r="D810" t="s">
        <v>65</v>
      </c>
      <c r="E810">
        <v>2</v>
      </c>
      <c r="F810" t="s">
        <v>63</v>
      </c>
      <c r="G810" t="s">
        <v>541</v>
      </c>
      <c r="H810" t="s">
        <v>105</v>
      </c>
      <c r="I810" t="s">
        <v>101</v>
      </c>
      <c r="J810" s="11">
        <f>(C810-VLOOKUP(H810,Riders!$A$2:$E$7778,4,FALSE))/365</f>
        <v>27.326027397260273</v>
      </c>
      <c r="K810">
        <v>3</v>
      </c>
      <c r="L810">
        <v>1</v>
      </c>
      <c r="M810">
        <v>10.16</v>
      </c>
      <c r="O810">
        <v>33.76</v>
      </c>
      <c r="P810">
        <v>33.893999999999998</v>
      </c>
      <c r="Q810">
        <v>36.658000000000001</v>
      </c>
      <c r="R810">
        <v>1.3819999999999999</v>
      </c>
      <c r="S810">
        <v>1</v>
      </c>
      <c r="T810" t="s">
        <v>1214</v>
      </c>
    </row>
    <row r="811" spans="1:20">
      <c r="A811" t="s">
        <v>221</v>
      </c>
      <c r="B811">
        <v>2019</v>
      </c>
      <c r="C811" s="10">
        <v>43814</v>
      </c>
      <c r="D811" t="s">
        <v>65</v>
      </c>
      <c r="E811">
        <v>2</v>
      </c>
      <c r="F811" t="s">
        <v>63</v>
      </c>
      <c r="G811" t="s">
        <v>541</v>
      </c>
      <c r="H811" t="s">
        <v>107</v>
      </c>
      <c r="I811" t="s">
        <v>108</v>
      </c>
      <c r="J811" s="11">
        <f>(C811-VLOOKUP(H811,Riders!$A$2:$E$7778,4,FALSE))/365</f>
        <v>26.172602739726027</v>
      </c>
      <c r="K811">
        <v>4</v>
      </c>
      <c r="L811">
        <v>2</v>
      </c>
      <c r="M811">
        <v>10.605</v>
      </c>
      <c r="O811">
        <v>26.69</v>
      </c>
      <c r="P811">
        <v>26.553000000000001</v>
      </c>
      <c r="Q811">
        <v>30.353000000000002</v>
      </c>
      <c r="R811">
        <v>1.9</v>
      </c>
      <c r="S811">
        <v>2</v>
      </c>
      <c r="T811" t="s">
        <v>1214</v>
      </c>
    </row>
    <row r="812" spans="1:20">
      <c r="A812" t="s">
        <v>161</v>
      </c>
      <c r="B812">
        <v>2020</v>
      </c>
      <c r="C812" s="10">
        <v>43856</v>
      </c>
      <c r="D812" t="s">
        <v>65</v>
      </c>
      <c r="E812">
        <v>1</v>
      </c>
      <c r="F812" t="s">
        <v>534</v>
      </c>
      <c r="G812">
        <v>1</v>
      </c>
      <c r="H812" t="s">
        <v>95</v>
      </c>
      <c r="I812" t="s">
        <v>26</v>
      </c>
      <c r="J812" s="11">
        <f>(C812-VLOOKUP(H812,Riders!$A$2:$E$7778,4,FALSE))/365</f>
        <v>21.027397260273972</v>
      </c>
      <c r="K812">
        <v>3</v>
      </c>
      <c r="L812">
        <v>1</v>
      </c>
      <c r="M812">
        <v>10.465</v>
      </c>
      <c r="O812">
        <v>28.784999999999901</v>
      </c>
      <c r="P812">
        <v>28.913</v>
      </c>
      <c r="Q812">
        <v>33.917000000000002</v>
      </c>
      <c r="R812">
        <v>2.5019999999999998</v>
      </c>
      <c r="S812">
        <v>1</v>
      </c>
      <c r="T812" t="s">
        <v>1214</v>
      </c>
    </row>
    <row r="813" spans="1:20">
      <c r="A813" t="s">
        <v>161</v>
      </c>
      <c r="B813">
        <v>2020</v>
      </c>
      <c r="C813" s="10">
        <v>43856</v>
      </c>
      <c r="D813" t="s">
        <v>65</v>
      </c>
      <c r="E813">
        <v>1</v>
      </c>
      <c r="F813" t="s">
        <v>534</v>
      </c>
      <c r="G813">
        <v>1</v>
      </c>
      <c r="H813" t="s">
        <v>56</v>
      </c>
      <c r="I813" t="s">
        <v>57</v>
      </c>
      <c r="J813" s="11">
        <f>(C813-VLOOKUP(H813,Riders!$A$2:$E$7778,4,FALSE))/365</f>
        <v>20.038356164383561</v>
      </c>
      <c r="K813">
        <v>28</v>
      </c>
      <c r="L813">
        <v>2</v>
      </c>
      <c r="M813">
        <v>10.789</v>
      </c>
      <c r="O813">
        <v>10.034999999999901</v>
      </c>
      <c r="P813">
        <v>10.06</v>
      </c>
      <c r="Q813">
        <v>19.448</v>
      </c>
      <c r="R813">
        <v>4.694</v>
      </c>
      <c r="S813">
        <v>2</v>
      </c>
      <c r="T813" t="s">
        <v>1214</v>
      </c>
    </row>
    <row r="814" spans="1:20">
      <c r="A814" t="s">
        <v>161</v>
      </c>
      <c r="B814">
        <v>2020</v>
      </c>
      <c r="C814" s="10">
        <v>43856</v>
      </c>
      <c r="D814" t="s">
        <v>65</v>
      </c>
      <c r="E814">
        <v>1</v>
      </c>
      <c r="F814" t="s">
        <v>534</v>
      </c>
      <c r="G814">
        <v>2</v>
      </c>
      <c r="H814" t="s">
        <v>137</v>
      </c>
      <c r="I814" t="s">
        <v>103</v>
      </c>
      <c r="J814" s="11">
        <f>(C814-VLOOKUP(H814,Riders!$A$2:$E$7778,4,FALSE))/365</f>
        <v>26.093150684931508</v>
      </c>
      <c r="K814">
        <v>16</v>
      </c>
      <c r="L814">
        <v>1</v>
      </c>
      <c r="M814">
        <v>10.510999999999999</v>
      </c>
      <c r="O814">
        <v>9</v>
      </c>
      <c r="P814">
        <v>21.045999999999999</v>
      </c>
      <c r="Q814">
        <v>33.061999999999998</v>
      </c>
      <c r="R814">
        <v>6.008</v>
      </c>
      <c r="S814">
        <v>2</v>
      </c>
      <c r="T814" t="s">
        <v>1214</v>
      </c>
    </row>
    <row r="815" spans="1:20">
      <c r="A815" t="s">
        <v>161</v>
      </c>
      <c r="B815">
        <v>2020</v>
      </c>
      <c r="C815" s="10">
        <v>43856</v>
      </c>
      <c r="D815" t="s">
        <v>65</v>
      </c>
      <c r="E815">
        <v>1</v>
      </c>
      <c r="F815" t="s">
        <v>534</v>
      </c>
      <c r="G815">
        <v>2</v>
      </c>
      <c r="H815" t="s">
        <v>107</v>
      </c>
      <c r="I815" t="s">
        <v>108</v>
      </c>
      <c r="J815" s="11">
        <f>(C815-VLOOKUP(H815,Riders!$A$2:$E$7778,4,FALSE))/365</f>
        <v>26.287671232876711</v>
      </c>
      <c r="K815">
        <v>17</v>
      </c>
      <c r="L815">
        <v>2</v>
      </c>
      <c r="M815">
        <v>10.555</v>
      </c>
      <c r="O815">
        <v>26.553000000000001</v>
      </c>
      <c r="P815">
        <v>26.177</v>
      </c>
      <c r="Q815">
        <v>29.933</v>
      </c>
      <c r="R815">
        <v>1.8779999999999999</v>
      </c>
      <c r="S815">
        <v>1</v>
      </c>
      <c r="T815" t="s">
        <v>1214</v>
      </c>
    </row>
    <row r="816" spans="1:20">
      <c r="A816" t="s">
        <v>161</v>
      </c>
      <c r="B816">
        <v>2020</v>
      </c>
      <c r="C816" s="10">
        <v>43856</v>
      </c>
      <c r="D816" t="s">
        <v>65</v>
      </c>
      <c r="E816">
        <v>1</v>
      </c>
      <c r="F816" t="s">
        <v>534</v>
      </c>
      <c r="G816">
        <v>3</v>
      </c>
      <c r="H816" t="s">
        <v>204</v>
      </c>
      <c r="I816" t="s">
        <v>101</v>
      </c>
      <c r="J816" s="11">
        <f>(C816-VLOOKUP(H816,Riders!$A$2:$E$7778,4,FALSE))/365</f>
        <v>20.895890410958906</v>
      </c>
      <c r="K816">
        <v>5</v>
      </c>
      <c r="L816">
        <v>1</v>
      </c>
      <c r="M816">
        <v>10.489000000000001</v>
      </c>
      <c r="O816">
        <v>28.989000000000001</v>
      </c>
      <c r="P816">
        <v>29.177</v>
      </c>
      <c r="Q816">
        <v>35.593000000000004</v>
      </c>
      <c r="R816">
        <v>3.2080000000000002</v>
      </c>
      <c r="S816">
        <v>1</v>
      </c>
      <c r="T816" t="s">
        <v>1214</v>
      </c>
    </row>
    <row r="817" spans="1:20">
      <c r="A817" t="s">
        <v>161</v>
      </c>
      <c r="B817">
        <v>2020</v>
      </c>
      <c r="C817" s="10">
        <v>43856</v>
      </c>
      <c r="D817" t="s">
        <v>65</v>
      </c>
      <c r="E817">
        <v>1</v>
      </c>
      <c r="F817" t="s">
        <v>534</v>
      </c>
      <c r="G817">
        <v>3</v>
      </c>
      <c r="H817" t="s">
        <v>213</v>
      </c>
      <c r="I817" t="s">
        <v>163</v>
      </c>
      <c r="J817" s="11">
        <f>(C817-VLOOKUP(H817,Riders!$A$2:$E$7778,4,FALSE))/365</f>
        <v>24.052054794520547</v>
      </c>
      <c r="K817">
        <v>27</v>
      </c>
      <c r="L817">
        <v>2</v>
      </c>
      <c r="M817">
        <v>10.542</v>
      </c>
      <c r="O817">
        <v>5.6529999999999898</v>
      </c>
      <c r="P817">
        <v>5.7879999999999896</v>
      </c>
      <c r="Q817">
        <v>18.527999999999999</v>
      </c>
      <c r="R817">
        <v>6.37</v>
      </c>
      <c r="S817">
        <v>2</v>
      </c>
      <c r="T817" t="s">
        <v>1214</v>
      </c>
    </row>
    <row r="818" spans="1:20">
      <c r="A818" t="s">
        <v>161</v>
      </c>
      <c r="B818">
        <v>2020</v>
      </c>
      <c r="C818" s="10">
        <v>43856</v>
      </c>
      <c r="D818" t="s">
        <v>65</v>
      </c>
      <c r="E818">
        <v>1</v>
      </c>
      <c r="F818" t="s">
        <v>534</v>
      </c>
      <c r="G818">
        <v>4</v>
      </c>
      <c r="H818" t="s">
        <v>170</v>
      </c>
      <c r="I818" t="s">
        <v>81</v>
      </c>
      <c r="J818" s="11">
        <f>(C818-VLOOKUP(H818,Riders!$A$2:$E$7778,4,FALSE))/365</f>
        <v>29.586301369863012</v>
      </c>
      <c r="K818">
        <v>11</v>
      </c>
      <c r="L818">
        <v>1</v>
      </c>
      <c r="M818">
        <v>10.48</v>
      </c>
      <c r="O818">
        <v>17.698</v>
      </c>
      <c r="P818">
        <v>18.460999999999999</v>
      </c>
      <c r="Q818">
        <v>23.657</v>
      </c>
      <c r="R818">
        <v>2.5979999999999999</v>
      </c>
      <c r="S818">
        <v>1</v>
      </c>
      <c r="T818" t="s">
        <v>1214</v>
      </c>
    </row>
    <row r="819" spans="1:20">
      <c r="A819" t="s">
        <v>161</v>
      </c>
      <c r="B819">
        <v>2020</v>
      </c>
      <c r="C819" s="10">
        <v>43856</v>
      </c>
      <c r="D819" t="s">
        <v>65</v>
      </c>
      <c r="E819">
        <v>1</v>
      </c>
      <c r="F819" t="s">
        <v>534</v>
      </c>
      <c r="G819">
        <v>4</v>
      </c>
      <c r="H819" t="s">
        <v>957</v>
      </c>
      <c r="I819" t="s">
        <v>28</v>
      </c>
      <c r="J819" s="11">
        <f>(C819-VLOOKUP(H819,Riders!$A$2:$E$7778,4,FALSE))/365</f>
        <v>20.421917808219177</v>
      </c>
      <c r="K819">
        <v>26</v>
      </c>
      <c r="L819">
        <v>2</v>
      </c>
      <c r="M819">
        <v>10.689</v>
      </c>
      <c r="O819">
        <v>9</v>
      </c>
      <c r="P819">
        <v>6.0339999999999998</v>
      </c>
      <c r="Q819">
        <v>18.614000000000001</v>
      </c>
      <c r="R819">
        <v>6.29</v>
      </c>
      <c r="S819">
        <v>2</v>
      </c>
      <c r="T819" t="s">
        <v>1214</v>
      </c>
    </row>
    <row r="820" spans="1:20">
      <c r="A820" t="s">
        <v>161</v>
      </c>
      <c r="B820">
        <v>2020</v>
      </c>
      <c r="C820" s="10">
        <v>43856</v>
      </c>
      <c r="D820" t="s">
        <v>65</v>
      </c>
      <c r="E820">
        <v>1</v>
      </c>
      <c r="F820" t="s">
        <v>534</v>
      </c>
      <c r="G820">
        <v>5</v>
      </c>
      <c r="H820" t="s">
        <v>200</v>
      </c>
      <c r="I820" t="s">
        <v>38</v>
      </c>
      <c r="J820" s="11">
        <f>(C820-VLOOKUP(H820,Riders!$A$2:$E$7778,4,FALSE))/365</f>
        <v>25.241095890410961</v>
      </c>
      <c r="K820">
        <v>6</v>
      </c>
      <c r="L820">
        <v>1</v>
      </c>
      <c r="M820">
        <v>10.391999999999999</v>
      </c>
      <c r="O820">
        <v>24.908999999999999</v>
      </c>
      <c r="P820">
        <v>25.344000000000001</v>
      </c>
      <c r="Q820">
        <v>30.43</v>
      </c>
      <c r="R820">
        <v>2.5430000000000001</v>
      </c>
      <c r="S820">
        <v>1</v>
      </c>
      <c r="T820" t="s">
        <v>1214</v>
      </c>
    </row>
    <row r="821" spans="1:20">
      <c r="A821" t="s">
        <v>161</v>
      </c>
      <c r="B821">
        <v>2020</v>
      </c>
      <c r="C821" s="10">
        <v>43856</v>
      </c>
      <c r="D821" t="s">
        <v>65</v>
      </c>
      <c r="E821">
        <v>1</v>
      </c>
      <c r="F821" t="s">
        <v>534</v>
      </c>
      <c r="G821">
        <v>5</v>
      </c>
      <c r="H821" t="s">
        <v>1319</v>
      </c>
      <c r="I821" t="s">
        <v>28</v>
      </c>
      <c r="J821" s="11">
        <f>(C821-VLOOKUP(H821,Riders!$A$2:$E$7778,4,FALSE))/365</f>
        <v>18.80821917808219</v>
      </c>
      <c r="K821">
        <v>25</v>
      </c>
      <c r="L821">
        <v>2</v>
      </c>
      <c r="M821">
        <v>12.516</v>
      </c>
      <c r="O821">
        <v>9</v>
      </c>
      <c r="P821">
        <v>7.7619999999999898</v>
      </c>
      <c r="Q821">
        <v>21.335999999999999</v>
      </c>
      <c r="R821">
        <v>6.7869999999999999</v>
      </c>
      <c r="S821">
        <v>2</v>
      </c>
      <c r="T821" t="s">
        <v>1214</v>
      </c>
    </row>
    <row r="822" spans="1:20">
      <c r="A822" t="s">
        <v>161</v>
      </c>
      <c r="B822">
        <v>2020</v>
      </c>
      <c r="C822" s="10">
        <v>43856</v>
      </c>
      <c r="D822" t="s">
        <v>65</v>
      </c>
      <c r="E822">
        <v>1</v>
      </c>
      <c r="F822" t="s">
        <v>534</v>
      </c>
      <c r="G822">
        <v>6</v>
      </c>
      <c r="H822" t="s">
        <v>173</v>
      </c>
      <c r="I822" t="s">
        <v>36</v>
      </c>
      <c r="J822" s="11">
        <f>(C822-VLOOKUP(H822,Riders!$A$2:$E$7778,4,FALSE))/365</f>
        <v>29.715068493150685</v>
      </c>
      <c r="K822">
        <v>12</v>
      </c>
      <c r="L822">
        <v>1</v>
      </c>
      <c r="M822">
        <v>10.308</v>
      </c>
      <c r="O822">
        <v>9</v>
      </c>
      <c r="P822">
        <v>13.228999999999999</v>
      </c>
      <c r="Q822">
        <v>27.658999999999999</v>
      </c>
      <c r="R822">
        <v>7.2149999999999999</v>
      </c>
      <c r="S822">
        <v>1</v>
      </c>
      <c r="T822" t="s">
        <v>1214</v>
      </c>
    </row>
    <row r="823" spans="1:20">
      <c r="A823" t="s">
        <v>161</v>
      </c>
      <c r="B823">
        <v>2020</v>
      </c>
      <c r="C823" s="10">
        <v>43856</v>
      </c>
      <c r="D823" t="s">
        <v>65</v>
      </c>
      <c r="E823">
        <v>1</v>
      </c>
      <c r="F823" t="s">
        <v>534</v>
      </c>
      <c r="G823">
        <v>6</v>
      </c>
      <c r="H823" t="s">
        <v>49</v>
      </c>
      <c r="I823" t="s">
        <v>43</v>
      </c>
      <c r="J823" s="11">
        <f>(C823-VLOOKUP(H823,Riders!$A$2:$E$7778,4,FALSE))/365</f>
        <v>25.536986301369861</v>
      </c>
      <c r="K823">
        <v>24</v>
      </c>
      <c r="L823">
        <v>2</v>
      </c>
      <c r="M823">
        <v>10.516</v>
      </c>
      <c r="O823">
        <v>6.4239999999999897</v>
      </c>
      <c r="P823">
        <v>5.9029999999999996</v>
      </c>
      <c r="Q823">
        <v>15.849</v>
      </c>
      <c r="R823">
        <v>4.9729999999999999</v>
      </c>
      <c r="S823">
        <v>2</v>
      </c>
      <c r="T823" t="s">
        <v>1214</v>
      </c>
    </row>
    <row r="824" spans="1:20">
      <c r="A824" t="s">
        <v>161</v>
      </c>
      <c r="B824">
        <v>2020</v>
      </c>
      <c r="C824" s="10">
        <v>43856</v>
      </c>
      <c r="D824" t="s">
        <v>65</v>
      </c>
      <c r="E824">
        <v>1</v>
      </c>
      <c r="F824" t="s">
        <v>534</v>
      </c>
      <c r="G824">
        <v>7</v>
      </c>
      <c r="H824" t="s">
        <v>142</v>
      </c>
      <c r="I824" t="s">
        <v>94</v>
      </c>
      <c r="J824" s="11">
        <f>(C824-VLOOKUP(H824,Riders!$A$2:$E$7778,4,FALSE))/365</f>
        <v>24.816438356164383</v>
      </c>
      <c r="K824">
        <v>7</v>
      </c>
      <c r="L824">
        <v>1</v>
      </c>
      <c r="M824">
        <v>10.461</v>
      </c>
      <c r="O824">
        <v>22.428000000000001</v>
      </c>
      <c r="P824">
        <v>23.05</v>
      </c>
      <c r="Q824">
        <v>27.936</v>
      </c>
      <c r="R824">
        <v>2.4430000000000001</v>
      </c>
      <c r="S824">
        <v>1</v>
      </c>
      <c r="T824" t="s">
        <v>1214</v>
      </c>
    </row>
    <row r="825" spans="1:20">
      <c r="A825" t="s">
        <v>161</v>
      </c>
      <c r="B825">
        <v>2020</v>
      </c>
      <c r="C825" s="10">
        <v>43856</v>
      </c>
      <c r="D825" t="s">
        <v>65</v>
      </c>
      <c r="E825">
        <v>1</v>
      </c>
      <c r="F825" t="s">
        <v>534</v>
      </c>
      <c r="G825">
        <v>7</v>
      </c>
      <c r="H825" t="s">
        <v>792</v>
      </c>
      <c r="I825" t="s">
        <v>197</v>
      </c>
      <c r="J825" s="11">
        <f>(C825-VLOOKUP(H825,Riders!$A$2:$E$7778,4,FALSE))/365</f>
        <v>25.909589041095892</v>
      </c>
      <c r="K825">
        <v>23</v>
      </c>
      <c r="L825">
        <v>2</v>
      </c>
      <c r="M825">
        <v>10.486000000000001</v>
      </c>
      <c r="O825">
        <v>14.154</v>
      </c>
      <c r="P825">
        <v>13.317</v>
      </c>
      <c r="Q825">
        <v>22.469000000000001</v>
      </c>
      <c r="R825">
        <v>4.5759999999999996</v>
      </c>
      <c r="S825">
        <v>2</v>
      </c>
      <c r="T825" t="s">
        <v>1214</v>
      </c>
    </row>
    <row r="826" spans="1:20">
      <c r="A826" t="s">
        <v>161</v>
      </c>
      <c r="B826">
        <v>2020</v>
      </c>
      <c r="C826" s="10">
        <v>43856</v>
      </c>
      <c r="D826" t="s">
        <v>65</v>
      </c>
      <c r="E826">
        <v>1</v>
      </c>
      <c r="F826" t="s">
        <v>534</v>
      </c>
      <c r="G826">
        <v>8</v>
      </c>
      <c r="H826" t="s">
        <v>99</v>
      </c>
      <c r="I826" t="s">
        <v>43</v>
      </c>
      <c r="J826" s="11">
        <f>(C826-VLOOKUP(H826,Riders!$A$2:$E$7778,4,FALSE))/365</f>
        <v>21.260273972602739</v>
      </c>
      <c r="K826">
        <v>15</v>
      </c>
      <c r="L826">
        <v>1</v>
      </c>
      <c r="M826">
        <v>10.378</v>
      </c>
      <c r="O826">
        <v>11.573</v>
      </c>
      <c r="P826">
        <v>14.483000000000001</v>
      </c>
      <c r="Q826">
        <v>21.329000000000001</v>
      </c>
      <c r="R826">
        <v>3.423</v>
      </c>
      <c r="S826">
        <v>2</v>
      </c>
      <c r="T826" t="s">
        <v>1214</v>
      </c>
    </row>
    <row r="827" spans="1:20">
      <c r="A827" t="s">
        <v>161</v>
      </c>
      <c r="B827">
        <v>2020</v>
      </c>
      <c r="C827" s="10">
        <v>43856</v>
      </c>
      <c r="D827" t="s">
        <v>65</v>
      </c>
      <c r="E827">
        <v>1</v>
      </c>
      <c r="F827" t="s">
        <v>534</v>
      </c>
      <c r="G827">
        <v>8</v>
      </c>
      <c r="H827" t="s">
        <v>182</v>
      </c>
      <c r="I827" t="s">
        <v>32</v>
      </c>
      <c r="J827" s="11">
        <f>(C827-VLOOKUP(H827,Riders!$A$2:$E$7778,4,FALSE))/365</f>
        <v>28.583561643835615</v>
      </c>
      <c r="K827">
        <v>18</v>
      </c>
      <c r="L827">
        <v>2</v>
      </c>
      <c r="M827">
        <v>10.384</v>
      </c>
      <c r="O827">
        <v>16.625</v>
      </c>
      <c r="P827">
        <v>15.742000000000001</v>
      </c>
      <c r="Q827">
        <v>21.004000000000001</v>
      </c>
      <c r="R827">
        <v>2.6309999999999998</v>
      </c>
      <c r="S827">
        <v>1</v>
      </c>
      <c r="T827" t="s">
        <v>1214</v>
      </c>
    </row>
    <row r="828" spans="1:20">
      <c r="A828" t="s">
        <v>161</v>
      </c>
      <c r="B828">
        <v>2020</v>
      </c>
      <c r="C828" s="10">
        <v>43856</v>
      </c>
      <c r="D828" t="s">
        <v>65</v>
      </c>
      <c r="E828">
        <v>1</v>
      </c>
      <c r="F828" t="s">
        <v>534</v>
      </c>
      <c r="G828">
        <v>9</v>
      </c>
      <c r="H828" t="s">
        <v>253</v>
      </c>
      <c r="I828" t="s">
        <v>30</v>
      </c>
      <c r="J828" s="11">
        <f>(C828-VLOOKUP(H828,Riders!$A$2:$E$7778,4,FALSE))/365</f>
        <v>30.052054794520547</v>
      </c>
      <c r="K828">
        <v>8</v>
      </c>
      <c r="L828">
        <v>1</v>
      </c>
      <c r="M828">
        <v>10.465</v>
      </c>
      <c r="O828">
        <v>9</v>
      </c>
      <c r="P828">
        <v>16.826999999999899</v>
      </c>
      <c r="Q828">
        <v>29.890999999999998</v>
      </c>
      <c r="R828">
        <v>6.532</v>
      </c>
      <c r="S828">
        <v>2</v>
      </c>
      <c r="T828" t="s">
        <v>1214</v>
      </c>
    </row>
    <row r="829" spans="1:20">
      <c r="A829" t="s">
        <v>161</v>
      </c>
      <c r="B829">
        <v>2020</v>
      </c>
      <c r="C829" s="10">
        <v>43856</v>
      </c>
      <c r="D829" t="s">
        <v>65</v>
      </c>
      <c r="E829">
        <v>1</v>
      </c>
      <c r="F829" t="s">
        <v>534</v>
      </c>
      <c r="G829">
        <v>9</v>
      </c>
      <c r="H829" t="s">
        <v>212</v>
      </c>
      <c r="I829" t="s">
        <v>41</v>
      </c>
      <c r="J829" s="11">
        <f>(C829-VLOOKUP(H829,Riders!$A$2:$E$7778,4,FALSE))/365</f>
        <v>28.684931506849313</v>
      </c>
      <c r="K829">
        <v>22</v>
      </c>
      <c r="L829">
        <v>2</v>
      </c>
      <c r="M829">
        <v>10.695</v>
      </c>
      <c r="O829">
        <v>18.073</v>
      </c>
      <c r="P829">
        <v>17.686999999999902</v>
      </c>
      <c r="Q829">
        <v>22.838999999999999</v>
      </c>
      <c r="R829">
        <v>2.5760000000000001</v>
      </c>
      <c r="S829">
        <v>1</v>
      </c>
      <c r="T829" t="s">
        <v>1214</v>
      </c>
    </row>
    <row r="830" spans="1:20">
      <c r="A830" t="s">
        <v>161</v>
      </c>
      <c r="B830">
        <v>2020</v>
      </c>
      <c r="C830" s="10">
        <v>43856</v>
      </c>
      <c r="D830" t="s">
        <v>65</v>
      </c>
      <c r="E830">
        <v>1</v>
      </c>
      <c r="F830" t="s">
        <v>534</v>
      </c>
      <c r="G830">
        <v>10</v>
      </c>
      <c r="H830" t="s">
        <v>228</v>
      </c>
      <c r="I830" t="s">
        <v>151</v>
      </c>
      <c r="J830" s="11">
        <f>(C830-VLOOKUP(H830,Riders!$A$2:$E$7778,4,FALSE))/365</f>
        <v>21.923287671232877</v>
      </c>
      <c r="K830">
        <v>4</v>
      </c>
      <c r="L830">
        <v>1</v>
      </c>
      <c r="M830">
        <v>10.492000000000001</v>
      </c>
      <c r="O830">
        <v>4.2519999999999998</v>
      </c>
      <c r="P830">
        <v>8.7520000000000007</v>
      </c>
      <c r="Q830">
        <v>18.184000000000001</v>
      </c>
      <c r="R830">
        <v>4.7160000000000002</v>
      </c>
      <c r="S830">
        <v>2</v>
      </c>
      <c r="T830" t="s">
        <v>1214</v>
      </c>
    </row>
    <row r="831" spans="1:20">
      <c r="A831" t="s">
        <v>161</v>
      </c>
      <c r="B831">
        <v>2020</v>
      </c>
      <c r="C831" s="10">
        <v>43856</v>
      </c>
      <c r="D831" t="s">
        <v>65</v>
      </c>
      <c r="E831">
        <v>1</v>
      </c>
      <c r="F831" t="s">
        <v>534</v>
      </c>
      <c r="G831">
        <v>10</v>
      </c>
      <c r="H831" t="s">
        <v>326</v>
      </c>
      <c r="I831" t="s">
        <v>197</v>
      </c>
      <c r="J831" s="11">
        <f>(C831-VLOOKUP(H831,Riders!$A$2:$E$7778,4,FALSE))/365</f>
        <v>26.81917808219178</v>
      </c>
      <c r="K831">
        <v>21</v>
      </c>
      <c r="L831">
        <v>2</v>
      </c>
      <c r="M831">
        <v>10.516</v>
      </c>
      <c r="O831">
        <v>7.7430000000000003</v>
      </c>
      <c r="P831">
        <v>4.4779999999999998</v>
      </c>
      <c r="Q831">
        <v>15.598000000000001</v>
      </c>
      <c r="R831">
        <v>5.56</v>
      </c>
      <c r="S831">
        <v>1</v>
      </c>
      <c r="T831" t="s">
        <v>1214</v>
      </c>
    </row>
    <row r="832" spans="1:20">
      <c r="A832" t="s">
        <v>161</v>
      </c>
      <c r="B832">
        <v>2020</v>
      </c>
      <c r="C832" s="10">
        <v>43856</v>
      </c>
      <c r="D832" t="s">
        <v>65</v>
      </c>
      <c r="E832">
        <v>1</v>
      </c>
      <c r="F832" t="s">
        <v>534</v>
      </c>
      <c r="G832">
        <v>11</v>
      </c>
      <c r="H832" t="s">
        <v>104</v>
      </c>
      <c r="I832" t="s">
        <v>38</v>
      </c>
      <c r="J832" s="11">
        <f>(C832-VLOOKUP(H832,Riders!$A$2:$E$7778,4,FALSE))/365</f>
        <v>21.07123287671233</v>
      </c>
      <c r="K832">
        <v>13</v>
      </c>
      <c r="L832">
        <v>1</v>
      </c>
      <c r="M832">
        <v>10.336</v>
      </c>
      <c r="O832">
        <v>4.71</v>
      </c>
      <c r="P832">
        <v>8.2759999999999891</v>
      </c>
      <c r="Q832">
        <v>16.905999999999999</v>
      </c>
      <c r="R832">
        <v>4.3150000000000004</v>
      </c>
      <c r="S832">
        <v>2</v>
      </c>
      <c r="T832" t="s">
        <v>1214</v>
      </c>
    </row>
    <row r="833" spans="1:20">
      <c r="A833" t="s">
        <v>161</v>
      </c>
      <c r="B833">
        <v>2020</v>
      </c>
      <c r="C833" s="10">
        <v>43856</v>
      </c>
      <c r="D833" t="s">
        <v>65</v>
      </c>
      <c r="E833">
        <v>1</v>
      </c>
      <c r="F833" t="s">
        <v>534</v>
      </c>
      <c r="G833">
        <v>11</v>
      </c>
      <c r="H833" t="s">
        <v>171</v>
      </c>
      <c r="I833" t="s">
        <v>41</v>
      </c>
      <c r="J833" s="11">
        <f>(C833-VLOOKUP(H833,Riders!$A$2:$E$7778,4,FALSE))/365</f>
        <v>21.282191780821918</v>
      </c>
      <c r="K833">
        <v>20</v>
      </c>
      <c r="L833">
        <v>2</v>
      </c>
      <c r="M833">
        <v>10.583</v>
      </c>
      <c r="O833">
        <v>6.7919999999999998</v>
      </c>
      <c r="P833">
        <v>5.5069999999999997</v>
      </c>
      <c r="Q833">
        <v>13.510999999999999</v>
      </c>
      <c r="R833">
        <v>4.0019999999999998</v>
      </c>
      <c r="S833">
        <v>1</v>
      </c>
      <c r="T833" t="s">
        <v>1214</v>
      </c>
    </row>
    <row r="834" spans="1:20">
      <c r="A834" t="s">
        <v>161</v>
      </c>
      <c r="B834">
        <v>2020</v>
      </c>
      <c r="C834" s="10">
        <v>43856</v>
      </c>
      <c r="D834" t="s">
        <v>65</v>
      </c>
      <c r="E834">
        <v>1</v>
      </c>
      <c r="F834" t="s">
        <v>534</v>
      </c>
      <c r="G834">
        <v>12</v>
      </c>
      <c r="H834" t="s">
        <v>58</v>
      </c>
      <c r="I834" t="s">
        <v>36</v>
      </c>
      <c r="J834" s="11">
        <f>(C834-VLOOKUP(H834,Riders!$A$2:$E$7778,4,FALSE))/365</f>
        <v>26.205479452054796</v>
      </c>
      <c r="K834">
        <v>14</v>
      </c>
      <c r="L834">
        <v>1</v>
      </c>
      <c r="M834">
        <v>10.244999999999999</v>
      </c>
      <c r="O834">
        <v>8.3339999999999996</v>
      </c>
      <c r="P834">
        <v>14.094999999999899</v>
      </c>
      <c r="Q834">
        <v>20.992999999999999</v>
      </c>
      <c r="R834">
        <v>3.4489999999999998</v>
      </c>
      <c r="S834">
        <v>2</v>
      </c>
      <c r="T834" t="s">
        <v>1214</v>
      </c>
    </row>
    <row r="835" spans="1:20">
      <c r="A835" t="s">
        <v>161</v>
      </c>
      <c r="B835">
        <v>2020</v>
      </c>
      <c r="C835" s="10">
        <v>43856</v>
      </c>
      <c r="D835" t="s">
        <v>65</v>
      </c>
      <c r="E835">
        <v>1</v>
      </c>
      <c r="F835" t="s">
        <v>534</v>
      </c>
      <c r="G835">
        <v>12</v>
      </c>
      <c r="H835" t="s">
        <v>127</v>
      </c>
      <c r="I835" t="s">
        <v>103</v>
      </c>
      <c r="J835" s="11">
        <f>(C835-VLOOKUP(H835,Riders!$A$2:$E$7778,4,FALSE))/365</f>
        <v>21.356164383561644</v>
      </c>
      <c r="K835">
        <v>19</v>
      </c>
      <c r="L835">
        <v>2</v>
      </c>
      <c r="M835">
        <v>10.667</v>
      </c>
      <c r="O835">
        <v>24.617999999999999</v>
      </c>
      <c r="P835">
        <v>23.456</v>
      </c>
      <c r="Q835">
        <v>27.521999999999998</v>
      </c>
      <c r="R835">
        <v>2.0329999999999999</v>
      </c>
      <c r="S835">
        <v>1</v>
      </c>
      <c r="T835" t="s">
        <v>1214</v>
      </c>
    </row>
    <row r="836" spans="1:20">
      <c r="A836" t="s">
        <v>161</v>
      </c>
      <c r="B836">
        <v>2020</v>
      </c>
      <c r="C836" s="10">
        <v>43856</v>
      </c>
      <c r="D836" t="s">
        <v>65</v>
      </c>
      <c r="E836">
        <v>1</v>
      </c>
      <c r="F836" t="s">
        <v>537</v>
      </c>
      <c r="G836">
        <v>1</v>
      </c>
      <c r="H836" t="s">
        <v>201</v>
      </c>
      <c r="I836" t="s">
        <v>45</v>
      </c>
      <c r="J836" s="11">
        <f>(C836-VLOOKUP(H836,Riders!$A$2:$E$7778,4,FALSE))/365</f>
        <v>24.536986301369861</v>
      </c>
      <c r="K836">
        <v>1</v>
      </c>
      <c r="L836">
        <v>1</v>
      </c>
      <c r="M836">
        <v>9.9670000000000005</v>
      </c>
      <c r="O836">
        <v>33.465999999999902</v>
      </c>
      <c r="P836">
        <v>33.475000000000001</v>
      </c>
      <c r="Q836">
        <v>35.881</v>
      </c>
      <c r="R836">
        <v>1.2030000000000001</v>
      </c>
      <c r="S836">
        <v>1</v>
      </c>
      <c r="T836" t="s">
        <v>1214</v>
      </c>
    </row>
    <row r="837" spans="1:20">
      <c r="A837" t="s">
        <v>161</v>
      </c>
      <c r="B837">
        <v>2020</v>
      </c>
      <c r="C837" s="10">
        <v>43856</v>
      </c>
      <c r="D837" t="s">
        <v>65</v>
      </c>
      <c r="E837">
        <v>1</v>
      </c>
      <c r="F837" t="s">
        <v>537</v>
      </c>
      <c r="G837">
        <v>1</v>
      </c>
      <c r="H837" t="s">
        <v>58</v>
      </c>
      <c r="I837" t="s">
        <v>36</v>
      </c>
      <c r="J837" s="11">
        <f>(C837-VLOOKUP(H837,Riders!$A$2:$E$7778,4,FALSE))/365</f>
        <v>26.205479452054796</v>
      </c>
      <c r="K837">
        <v>14</v>
      </c>
      <c r="L837">
        <v>2</v>
      </c>
      <c r="M837">
        <v>10.635</v>
      </c>
      <c r="O837">
        <v>14.094999999999899</v>
      </c>
      <c r="P837">
        <v>14.097</v>
      </c>
      <c r="Q837">
        <v>20.905000000000001</v>
      </c>
      <c r="R837">
        <v>3.4039999999999999</v>
      </c>
      <c r="S837">
        <v>2</v>
      </c>
      <c r="T837" t="s">
        <v>1214</v>
      </c>
    </row>
    <row r="838" spans="1:20">
      <c r="A838" t="s">
        <v>161</v>
      </c>
      <c r="B838">
        <v>2020</v>
      </c>
      <c r="C838" s="10">
        <v>43856</v>
      </c>
      <c r="D838" t="s">
        <v>65</v>
      </c>
      <c r="E838">
        <v>1</v>
      </c>
      <c r="F838" t="s">
        <v>537</v>
      </c>
      <c r="G838">
        <v>2</v>
      </c>
      <c r="H838" t="s">
        <v>883</v>
      </c>
      <c r="I838" t="s">
        <v>26</v>
      </c>
      <c r="J838" s="11">
        <f>(C838-VLOOKUP(H838,Riders!$A$2:$E$7778,4,FALSE))/365</f>
        <v>32.010958904109586</v>
      </c>
      <c r="K838">
        <v>2</v>
      </c>
      <c r="L838">
        <v>1</v>
      </c>
      <c r="M838">
        <v>10.257</v>
      </c>
      <c r="O838">
        <v>21.904</v>
      </c>
      <c r="P838">
        <v>22.15</v>
      </c>
      <c r="Q838">
        <v>26.93</v>
      </c>
      <c r="R838">
        <v>2.39</v>
      </c>
      <c r="S838">
        <v>1</v>
      </c>
      <c r="T838" t="s">
        <v>1214</v>
      </c>
    </row>
    <row r="839" spans="1:20">
      <c r="A839" t="s">
        <v>161</v>
      </c>
      <c r="B839">
        <v>2020</v>
      </c>
      <c r="C839" s="10">
        <v>43856</v>
      </c>
      <c r="D839" t="s">
        <v>65</v>
      </c>
      <c r="E839">
        <v>1</v>
      </c>
      <c r="F839" t="s">
        <v>537</v>
      </c>
      <c r="G839">
        <v>2</v>
      </c>
      <c r="H839" t="s">
        <v>104</v>
      </c>
      <c r="I839" t="s">
        <v>38</v>
      </c>
      <c r="J839" s="11">
        <f>(C839-VLOOKUP(H839,Riders!$A$2:$E$7778,4,FALSE))/365</f>
        <v>21.07123287671233</v>
      </c>
      <c r="K839">
        <v>13</v>
      </c>
      <c r="L839">
        <v>2</v>
      </c>
      <c r="M839">
        <v>10.703999999999899</v>
      </c>
      <c r="O839">
        <v>8.2759999999999891</v>
      </c>
      <c r="P839">
        <v>8.1709999999999994</v>
      </c>
      <c r="Q839">
        <v>16.363</v>
      </c>
      <c r="R839">
        <v>4.0960000000000001</v>
      </c>
      <c r="S839">
        <v>2</v>
      </c>
      <c r="T839" t="s">
        <v>1214</v>
      </c>
    </row>
    <row r="840" spans="1:20">
      <c r="A840" t="s">
        <v>161</v>
      </c>
      <c r="B840">
        <v>2020</v>
      </c>
      <c r="C840" s="10">
        <v>43856</v>
      </c>
      <c r="D840" t="s">
        <v>65</v>
      </c>
      <c r="E840">
        <v>1</v>
      </c>
      <c r="F840" t="s">
        <v>537</v>
      </c>
      <c r="G840">
        <v>3</v>
      </c>
      <c r="H840" t="s">
        <v>228</v>
      </c>
      <c r="I840" t="s">
        <v>151</v>
      </c>
      <c r="J840" s="11">
        <f>(C840-VLOOKUP(H840,Riders!$A$2:$E$7778,4,FALSE))/365</f>
        <v>21.923287671232877</v>
      </c>
      <c r="K840">
        <v>4</v>
      </c>
      <c r="L840">
        <v>1</v>
      </c>
      <c r="M840">
        <v>10.391999999999999</v>
      </c>
      <c r="O840">
        <v>8.7520000000000007</v>
      </c>
      <c r="P840">
        <v>11.5849999999999</v>
      </c>
      <c r="Q840">
        <v>20.248999999999999</v>
      </c>
      <c r="R840">
        <v>4.3319999999999999</v>
      </c>
      <c r="S840">
        <v>1</v>
      </c>
      <c r="T840" t="s">
        <v>1214</v>
      </c>
    </row>
    <row r="841" spans="1:20">
      <c r="A841" t="s">
        <v>161</v>
      </c>
      <c r="B841">
        <v>2020</v>
      </c>
      <c r="C841" s="10">
        <v>43856</v>
      </c>
      <c r="D841" t="s">
        <v>65</v>
      </c>
      <c r="E841">
        <v>1</v>
      </c>
      <c r="F841" t="s">
        <v>537</v>
      </c>
      <c r="G841">
        <v>3</v>
      </c>
      <c r="H841" t="s">
        <v>133</v>
      </c>
      <c r="I841" t="s">
        <v>215</v>
      </c>
      <c r="J841" s="11">
        <f>(C841-VLOOKUP(H841,Riders!$A$2:$E$7778,4,FALSE))/365</f>
        <v>20.279452054794522</v>
      </c>
      <c r="K841">
        <v>9</v>
      </c>
      <c r="L841">
        <v>2</v>
      </c>
      <c r="M841">
        <v>10.436999999999999</v>
      </c>
      <c r="O841">
        <v>6.6660000000000004</v>
      </c>
      <c r="P841">
        <v>4.9039999999999999</v>
      </c>
      <c r="Q841">
        <v>15.5</v>
      </c>
      <c r="R841">
        <v>5.298</v>
      </c>
      <c r="S841">
        <v>2</v>
      </c>
      <c r="T841" t="s">
        <v>1214</v>
      </c>
    </row>
    <row r="842" spans="1:20">
      <c r="A842" t="s">
        <v>161</v>
      </c>
      <c r="B842">
        <v>2020</v>
      </c>
      <c r="C842" s="10">
        <v>43856</v>
      </c>
      <c r="D842" t="s">
        <v>65</v>
      </c>
      <c r="E842">
        <v>1</v>
      </c>
      <c r="F842" t="s">
        <v>537</v>
      </c>
      <c r="G842">
        <v>4</v>
      </c>
      <c r="H842" t="s">
        <v>253</v>
      </c>
      <c r="I842" t="s">
        <v>30</v>
      </c>
      <c r="J842" s="11">
        <f>(C842-VLOOKUP(H842,Riders!$A$2:$E$7778,4,FALSE))/365</f>
        <v>30.052054794520547</v>
      </c>
      <c r="K842">
        <v>8</v>
      </c>
      <c r="L842">
        <v>1</v>
      </c>
      <c r="M842">
        <v>10.436999999999999</v>
      </c>
      <c r="O842">
        <v>16.826999999999899</v>
      </c>
      <c r="P842">
        <v>20.545999999999999</v>
      </c>
      <c r="Q842">
        <v>32.134</v>
      </c>
      <c r="R842">
        <v>5.7939999999999996</v>
      </c>
      <c r="S842">
        <v>1</v>
      </c>
      <c r="T842" t="s">
        <v>1214</v>
      </c>
    </row>
    <row r="843" spans="1:20">
      <c r="A843" t="s">
        <v>161</v>
      </c>
      <c r="B843">
        <v>2020</v>
      </c>
      <c r="C843" s="10">
        <v>43856</v>
      </c>
      <c r="D843" t="s">
        <v>65</v>
      </c>
      <c r="E843">
        <v>1</v>
      </c>
      <c r="F843" t="s">
        <v>537</v>
      </c>
      <c r="G843">
        <v>4</v>
      </c>
      <c r="H843" t="s">
        <v>29</v>
      </c>
      <c r="I843" t="s">
        <v>30</v>
      </c>
      <c r="J843" s="11">
        <f>(C843-VLOOKUP(H843,Riders!$A$2:$E$7778,4,FALSE))/365</f>
        <v>23.923287671232877</v>
      </c>
      <c r="K843">
        <v>10</v>
      </c>
      <c r="L843">
        <v>2</v>
      </c>
      <c r="M843">
        <v>10.453999999999899</v>
      </c>
      <c r="O843">
        <v>13.928999999999901</v>
      </c>
      <c r="P843">
        <v>13.218999999999999</v>
      </c>
      <c r="Q843">
        <v>23.126999999999999</v>
      </c>
      <c r="R843">
        <v>4.9539999999999997</v>
      </c>
      <c r="S843">
        <v>2</v>
      </c>
      <c r="T843" t="s">
        <v>1214</v>
      </c>
    </row>
    <row r="844" spans="1:20">
      <c r="A844" t="s">
        <v>161</v>
      </c>
      <c r="B844">
        <v>2020</v>
      </c>
      <c r="C844" s="10">
        <v>43856</v>
      </c>
      <c r="D844" t="s">
        <v>65</v>
      </c>
      <c r="E844">
        <v>1</v>
      </c>
      <c r="F844" t="s">
        <v>537</v>
      </c>
      <c r="G844">
        <v>5</v>
      </c>
      <c r="H844" t="s">
        <v>95</v>
      </c>
      <c r="I844" t="s">
        <v>26</v>
      </c>
      <c r="J844" s="11">
        <f>(C844-VLOOKUP(H844,Riders!$A$2:$E$7778,4,FALSE))/365</f>
        <v>21.027397260273972</v>
      </c>
      <c r="K844">
        <v>3</v>
      </c>
      <c r="L844">
        <v>1</v>
      </c>
      <c r="M844">
        <v>10.23</v>
      </c>
      <c r="O844">
        <v>28.913</v>
      </c>
      <c r="P844">
        <v>29.064999999999898</v>
      </c>
      <c r="Q844">
        <v>34.012999999999998</v>
      </c>
      <c r="R844">
        <v>2.4740000000000002</v>
      </c>
      <c r="S844">
        <v>1</v>
      </c>
      <c r="T844" t="s">
        <v>1214</v>
      </c>
    </row>
    <row r="845" spans="1:20">
      <c r="A845" t="s">
        <v>161</v>
      </c>
      <c r="B845">
        <v>2020</v>
      </c>
      <c r="C845" s="10">
        <v>43856</v>
      </c>
      <c r="D845" t="s">
        <v>65</v>
      </c>
      <c r="E845">
        <v>1</v>
      </c>
      <c r="F845" t="s">
        <v>537</v>
      </c>
      <c r="G845">
        <v>5</v>
      </c>
      <c r="H845" t="s">
        <v>99</v>
      </c>
      <c r="I845" t="s">
        <v>43</v>
      </c>
      <c r="J845" s="11">
        <f>(C845-VLOOKUP(H845,Riders!$A$2:$E$7778,4,FALSE))/365</f>
        <v>21.260273972602739</v>
      </c>
      <c r="K845">
        <v>15</v>
      </c>
      <c r="L845">
        <v>2</v>
      </c>
      <c r="M845">
        <v>10.268000000000001</v>
      </c>
      <c r="O845">
        <v>14.483000000000001</v>
      </c>
      <c r="P845">
        <v>14.4519999999999</v>
      </c>
      <c r="Q845">
        <v>21.15</v>
      </c>
      <c r="R845">
        <v>3.3490000000000002</v>
      </c>
      <c r="S845">
        <v>2</v>
      </c>
      <c r="T845" t="s">
        <v>1214</v>
      </c>
    </row>
    <row r="846" spans="1:20">
      <c r="A846" t="s">
        <v>161</v>
      </c>
      <c r="B846">
        <v>2020</v>
      </c>
      <c r="C846" s="10">
        <v>43856</v>
      </c>
      <c r="D846" t="s">
        <v>65</v>
      </c>
      <c r="E846">
        <v>1</v>
      </c>
      <c r="F846" t="s">
        <v>537</v>
      </c>
      <c r="G846">
        <v>6</v>
      </c>
      <c r="H846" t="s">
        <v>142</v>
      </c>
      <c r="I846" t="s">
        <v>94</v>
      </c>
      <c r="J846" s="11">
        <f>(C846-VLOOKUP(H846,Riders!$A$2:$E$7778,4,FALSE))/365</f>
        <v>24.816438356164383</v>
      </c>
      <c r="K846">
        <v>7</v>
      </c>
      <c r="L846">
        <v>1</v>
      </c>
      <c r="M846">
        <v>10.409000000000001</v>
      </c>
      <c r="O846">
        <v>23.05</v>
      </c>
      <c r="P846">
        <v>24.058</v>
      </c>
      <c r="Q846">
        <v>28.8</v>
      </c>
      <c r="R846">
        <v>2.371</v>
      </c>
      <c r="S846">
        <v>1</v>
      </c>
      <c r="T846" t="s">
        <v>1214</v>
      </c>
    </row>
    <row r="847" spans="1:20">
      <c r="A847" t="s">
        <v>161</v>
      </c>
      <c r="B847">
        <v>2020</v>
      </c>
      <c r="C847" s="10">
        <v>43856</v>
      </c>
      <c r="D847" t="s">
        <v>65</v>
      </c>
      <c r="E847">
        <v>1</v>
      </c>
      <c r="F847" t="s">
        <v>537</v>
      </c>
      <c r="G847">
        <v>6</v>
      </c>
      <c r="H847" t="s">
        <v>137</v>
      </c>
      <c r="I847" t="s">
        <v>103</v>
      </c>
      <c r="J847" s="11">
        <f>(C847-VLOOKUP(H847,Riders!$A$2:$E$7778,4,FALSE))/365</f>
        <v>26.093150684931508</v>
      </c>
      <c r="K847">
        <v>16</v>
      </c>
      <c r="L847">
        <v>2</v>
      </c>
      <c r="M847">
        <v>10.553000000000001</v>
      </c>
      <c r="O847">
        <v>21.045999999999999</v>
      </c>
      <c r="P847">
        <v>18.199000000000002</v>
      </c>
      <c r="Q847">
        <v>27.841000000000001</v>
      </c>
      <c r="R847">
        <v>4.8209999999999997</v>
      </c>
      <c r="S847">
        <v>2</v>
      </c>
      <c r="T847" t="s">
        <v>1214</v>
      </c>
    </row>
    <row r="848" spans="1:20">
      <c r="A848" t="s">
        <v>161</v>
      </c>
      <c r="B848">
        <v>2020</v>
      </c>
      <c r="C848" s="10">
        <v>43856</v>
      </c>
      <c r="D848" t="s">
        <v>65</v>
      </c>
      <c r="E848">
        <v>1</v>
      </c>
      <c r="F848" t="s">
        <v>537</v>
      </c>
      <c r="G848">
        <v>7</v>
      </c>
      <c r="H848" t="s">
        <v>204</v>
      </c>
      <c r="I848" t="s">
        <v>101</v>
      </c>
      <c r="J848" s="11">
        <f>(C848-VLOOKUP(H848,Riders!$A$2:$E$7778,4,FALSE))/365</f>
        <v>20.895890410958906</v>
      </c>
      <c r="K848">
        <v>5</v>
      </c>
      <c r="L848">
        <v>1</v>
      </c>
      <c r="M848">
        <v>10.036</v>
      </c>
      <c r="O848">
        <v>29.177</v>
      </c>
      <c r="P848">
        <v>29.745000000000001</v>
      </c>
      <c r="Q848">
        <v>36.009</v>
      </c>
      <c r="R848">
        <v>3.1320000000000001</v>
      </c>
      <c r="S848">
        <v>1</v>
      </c>
      <c r="T848" t="s">
        <v>1214</v>
      </c>
    </row>
    <row r="849" spans="1:20">
      <c r="A849" t="s">
        <v>161</v>
      </c>
      <c r="B849">
        <v>2020</v>
      </c>
      <c r="C849" s="10">
        <v>43856</v>
      </c>
      <c r="D849" t="s">
        <v>65</v>
      </c>
      <c r="E849">
        <v>1</v>
      </c>
      <c r="F849" t="s">
        <v>537</v>
      </c>
      <c r="G849">
        <v>7</v>
      </c>
      <c r="H849" t="s">
        <v>173</v>
      </c>
      <c r="I849" t="s">
        <v>36</v>
      </c>
      <c r="J849" s="11">
        <f>(C849-VLOOKUP(H849,Riders!$A$2:$E$7778,4,FALSE))/365</f>
        <v>29.715068493150685</v>
      </c>
      <c r="K849">
        <v>12</v>
      </c>
      <c r="L849">
        <v>2</v>
      </c>
      <c r="M849">
        <v>10.09</v>
      </c>
      <c r="O849">
        <v>13.228999999999999</v>
      </c>
      <c r="P849">
        <v>12.983000000000001</v>
      </c>
      <c r="Q849">
        <v>25.555</v>
      </c>
      <c r="R849">
        <v>6.2859999999999996</v>
      </c>
      <c r="S849">
        <v>2</v>
      </c>
      <c r="T849" t="s">
        <v>1214</v>
      </c>
    </row>
    <row r="850" spans="1:20">
      <c r="A850" t="s">
        <v>161</v>
      </c>
      <c r="B850">
        <v>2020</v>
      </c>
      <c r="C850" s="10">
        <v>43856</v>
      </c>
      <c r="D850" t="s">
        <v>65</v>
      </c>
      <c r="E850">
        <v>1</v>
      </c>
      <c r="F850" t="s">
        <v>537</v>
      </c>
      <c r="G850">
        <v>8</v>
      </c>
      <c r="H850" t="s">
        <v>200</v>
      </c>
      <c r="I850" t="s">
        <v>38</v>
      </c>
      <c r="J850" s="11">
        <f>(C850-VLOOKUP(H850,Riders!$A$2:$E$7778,4,FALSE))/365</f>
        <v>25.241095890410961</v>
      </c>
      <c r="K850">
        <v>6</v>
      </c>
      <c r="L850">
        <v>1</v>
      </c>
      <c r="M850">
        <v>10.327</v>
      </c>
      <c r="O850">
        <v>25.344000000000001</v>
      </c>
      <c r="P850">
        <v>25.799999999999901</v>
      </c>
      <c r="Q850">
        <v>30.745999999999999</v>
      </c>
      <c r="R850">
        <v>2.4729999999999999</v>
      </c>
      <c r="S850">
        <v>1</v>
      </c>
      <c r="T850" t="s">
        <v>1214</v>
      </c>
    </row>
    <row r="851" spans="1:20">
      <c r="A851" t="s">
        <v>161</v>
      </c>
      <c r="B851">
        <v>2020</v>
      </c>
      <c r="C851" s="10">
        <v>43856</v>
      </c>
      <c r="D851" t="s">
        <v>65</v>
      </c>
      <c r="E851">
        <v>1</v>
      </c>
      <c r="F851" t="s">
        <v>537</v>
      </c>
      <c r="G851">
        <v>8</v>
      </c>
      <c r="H851" t="s">
        <v>170</v>
      </c>
      <c r="I851" t="s">
        <v>81</v>
      </c>
      <c r="J851" s="11">
        <f>(C851-VLOOKUP(H851,Riders!$A$2:$E$7778,4,FALSE))/365</f>
        <v>29.586301369863012</v>
      </c>
      <c r="K851">
        <v>11</v>
      </c>
      <c r="L851">
        <v>2</v>
      </c>
      <c r="M851">
        <v>10.356999999999999</v>
      </c>
      <c r="O851">
        <v>18.460999999999999</v>
      </c>
      <c r="P851">
        <v>18.280999999999999</v>
      </c>
      <c r="Q851">
        <v>23.327000000000002</v>
      </c>
      <c r="R851">
        <v>2.5230000000000001</v>
      </c>
      <c r="S851">
        <v>2</v>
      </c>
      <c r="T851" t="s">
        <v>1214</v>
      </c>
    </row>
    <row r="852" spans="1:20">
      <c r="A852" t="s">
        <v>161</v>
      </c>
      <c r="B852">
        <v>2020</v>
      </c>
      <c r="C852" s="10">
        <v>43856</v>
      </c>
      <c r="D852" t="s">
        <v>65</v>
      </c>
      <c r="E852">
        <v>1</v>
      </c>
      <c r="F852" t="s">
        <v>538</v>
      </c>
      <c r="G852">
        <v>1</v>
      </c>
      <c r="H852" t="s">
        <v>201</v>
      </c>
      <c r="I852" t="s">
        <v>45</v>
      </c>
      <c r="J852" s="11">
        <f>(C852-VLOOKUP(H852,Riders!$A$2:$E$7778,4,FALSE))/365</f>
        <v>24.536986301369861</v>
      </c>
      <c r="K852">
        <v>1</v>
      </c>
      <c r="L852">
        <v>1</v>
      </c>
      <c r="M852">
        <v>10.335000000000001</v>
      </c>
      <c r="O852">
        <v>33.475000000000001</v>
      </c>
      <c r="P852">
        <v>33.583999999999897</v>
      </c>
      <c r="Q852">
        <v>35.975999999999999</v>
      </c>
      <c r="R852">
        <v>1.196</v>
      </c>
      <c r="S852">
        <v>1</v>
      </c>
      <c r="T852" t="s">
        <v>1214</v>
      </c>
    </row>
    <row r="853" spans="1:20">
      <c r="A853" t="s">
        <v>161</v>
      </c>
      <c r="B853">
        <v>2020</v>
      </c>
      <c r="C853" s="10">
        <v>43856</v>
      </c>
      <c r="D853" t="s">
        <v>65</v>
      </c>
      <c r="E853">
        <v>1</v>
      </c>
      <c r="F853" t="s">
        <v>538</v>
      </c>
      <c r="G853">
        <v>1</v>
      </c>
      <c r="H853" t="s">
        <v>200</v>
      </c>
      <c r="I853" t="s">
        <v>38</v>
      </c>
      <c r="J853" s="11">
        <f>(C853-VLOOKUP(H853,Riders!$A$2:$E$7778,4,FALSE))/365</f>
        <v>25.241095890410961</v>
      </c>
      <c r="K853">
        <v>6</v>
      </c>
      <c r="L853">
        <v>2</v>
      </c>
      <c r="M853">
        <v>10.448</v>
      </c>
      <c r="O853">
        <v>25.799999999999901</v>
      </c>
      <c r="P853">
        <v>25.567999999999898</v>
      </c>
      <c r="Q853">
        <v>30.347999999999999</v>
      </c>
      <c r="R853">
        <v>2.39</v>
      </c>
      <c r="S853">
        <v>2</v>
      </c>
      <c r="T853" t="s">
        <v>1214</v>
      </c>
    </row>
    <row r="854" spans="1:20">
      <c r="A854" t="s">
        <v>161</v>
      </c>
      <c r="B854">
        <v>2020</v>
      </c>
      <c r="C854" s="10">
        <v>43856</v>
      </c>
      <c r="D854" t="s">
        <v>65</v>
      </c>
      <c r="E854">
        <v>1</v>
      </c>
      <c r="F854" t="s">
        <v>538</v>
      </c>
      <c r="G854">
        <v>2</v>
      </c>
      <c r="H854" t="s">
        <v>883</v>
      </c>
      <c r="I854" t="s">
        <v>26</v>
      </c>
      <c r="J854" s="11">
        <f>(C854-VLOOKUP(H854,Riders!$A$2:$E$7778,4,FALSE))/365</f>
        <v>32.010958904109586</v>
      </c>
      <c r="K854">
        <v>2</v>
      </c>
      <c r="L854">
        <v>1</v>
      </c>
      <c r="M854">
        <v>10.297000000000001</v>
      </c>
      <c r="O854">
        <v>22.15</v>
      </c>
      <c r="P854">
        <v>23.867999999999999</v>
      </c>
      <c r="Q854">
        <v>28.416</v>
      </c>
      <c r="R854">
        <v>2.274</v>
      </c>
      <c r="S854">
        <v>2</v>
      </c>
      <c r="T854" t="s">
        <v>1214</v>
      </c>
    </row>
    <row r="855" spans="1:20">
      <c r="A855" t="s">
        <v>161</v>
      </c>
      <c r="B855">
        <v>2020</v>
      </c>
      <c r="C855" s="10">
        <v>43856</v>
      </c>
      <c r="D855" t="s">
        <v>65</v>
      </c>
      <c r="E855">
        <v>1</v>
      </c>
      <c r="F855" t="s">
        <v>538</v>
      </c>
      <c r="G855">
        <v>2</v>
      </c>
      <c r="H855" t="s">
        <v>204</v>
      </c>
      <c r="I855" t="s">
        <v>101</v>
      </c>
      <c r="J855" s="11">
        <f>(C855-VLOOKUP(H855,Riders!$A$2:$E$7778,4,FALSE))/365</f>
        <v>20.895890410958906</v>
      </c>
      <c r="K855">
        <v>5</v>
      </c>
      <c r="L855">
        <v>2</v>
      </c>
      <c r="M855">
        <v>10.359</v>
      </c>
      <c r="O855">
        <v>29.745000000000001</v>
      </c>
      <c r="P855">
        <v>27.731000000000002</v>
      </c>
      <c r="Q855">
        <v>33.459000000000003</v>
      </c>
      <c r="R855">
        <v>2.8639999999999999</v>
      </c>
      <c r="S855">
        <v>1</v>
      </c>
      <c r="T855" t="s">
        <v>1214</v>
      </c>
    </row>
    <row r="856" spans="1:20">
      <c r="A856" t="s">
        <v>161</v>
      </c>
      <c r="B856">
        <v>2020</v>
      </c>
      <c r="C856" s="10">
        <v>43856</v>
      </c>
      <c r="D856" t="s">
        <v>65</v>
      </c>
      <c r="E856">
        <v>1</v>
      </c>
      <c r="F856" t="s">
        <v>538</v>
      </c>
      <c r="G856">
        <v>3</v>
      </c>
      <c r="H856" t="s">
        <v>228</v>
      </c>
      <c r="I856" t="s">
        <v>151</v>
      </c>
      <c r="J856" s="11">
        <f>(C856-VLOOKUP(H856,Riders!$A$2:$E$7778,4,FALSE))/365</f>
        <v>21.923287671232877</v>
      </c>
      <c r="K856">
        <v>4</v>
      </c>
      <c r="L856">
        <v>1</v>
      </c>
      <c r="M856">
        <v>10.464</v>
      </c>
      <c r="O856">
        <v>11.5849999999999</v>
      </c>
      <c r="P856">
        <v>18.979999999999901</v>
      </c>
      <c r="Q856">
        <v>26.015999999999998</v>
      </c>
      <c r="R856">
        <v>3.5179999999999998</v>
      </c>
      <c r="S856">
        <v>2</v>
      </c>
      <c r="T856" t="s">
        <v>1214</v>
      </c>
    </row>
    <row r="857" spans="1:20">
      <c r="A857" t="s">
        <v>161</v>
      </c>
      <c r="B857">
        <v>2020</v>
      </c>
      <c r="C857" s="10">
        <v>43856</v>
      </c>
      <c r="D857" t="s">
        <v>65</v>
      </c>
      <c r="E857">
        <v>1</v>
      </c>
      <c r="F857" t="s">
        <v>538</v>
      </c>
      <c r="G857">
        <v>3</v>
      </c>
      <c r="H857" t="s">
        <v>142</v>
      </c>
      <c r="I857" t="s">
        <v>94</v>
      </c>
      <c r="J857" s="11">
        <f>(C857-VLOOKUP(H857,Riders!$A$2:$E$7778,4,FALSE))/365</f>
        <v>24.816438356164383</v>
      </c>
      <c r="K857">
        <v>7</v>
      </c>
      <c r="L857">
        <v>2</v>
      </c>
      <c r="M857">
        <v>10.544</v>
      </c>
      <c r="O857">
        <v>24.058</v>
      </c>
      <c r="P857">
        <v>24.17</v>
      </c>
      <c r="Q857">
        <v>28.552</v>
      </c>
      <c r="R857">
        <v>2.1909999999999998</v>
      </c>
      <c r="S857">
        <v>1</v>
      </c>
      <c r="T857" t="s">
        <v>1214</v>
      </c>
    </row>
    <row r="858" spans="1:20">
      <c r="A858" t="s">
        <v>161</v>
      </c>
      <c r="B858">
        <v>2020</v>
      </c>
      <c r="C858" s="10">
        <v>43856</v>
      </c>
      <c r="D858" t="s">
        <v>65</v>
      </c>
      <c r="E858">
        <v>1</v>
      </c>
      <c r="F858" t="s">
        <v>538</v>
      </c>
      <c r="G858">
        <v>4</v>
      </c>
      <c r="H858" t="s">
        <v>95</v>
      </c>
      <c r="I858" t="s">
        <v>26</v>
      </c>
      <c r="J858" s="11">
        <f>(C858-VLOOKUP(H858,Riders!$A$2:$E$7778,4,FALSE))/365</f>
        <v>21.027397260273972</v>
      </c>
      <c r="K858">
        <v>3</v>
      </c>
      <c r="L858">
        <v>2</v>
      </c>
      <c r="M858">
        <v>10.821</v>
      </c>
      <c r="O858">
        <v>29.064999999999898</v>
      </c>
      <c r="P858">
        <v>27.859000000000002</v>
      </c>
      <c r="Q858">
        <v>32.401000000000003</v>
      </c>
      <c r="R858">
        <v>2.2709999999999999</v>
      </c>
      <c r="S858">
        <v>1</v>
      </c>
      <c r="T858" t="s">
        <v>1214</v>
      </c>
    </row>
    <row r="859" spans="1:20">
      <c r="A859" t="s">
        <v>161</v>
      </c>
      <c r="B859">
        <v>2020</v>
      </c>
      <c r="C859" s="10">
        <v>43856</v>
      </c>
      <c r="D859" t="s">
        <v>65</v>
      </c>
      <c r="E859">
        <v>1</v>
      </c>
      <c r="F859" t="s">
        <v>538</v>
      </c>
      <c r="G859">
        <v>4</v>
      </c>
      <c r="H859" t="s">
        <v>253</v>
      </c>
      <c r="I859" t="s">
        <v>30</v>
      </c>
      <c r="J859" s="11">
        <f>(C859-VLOOKUP(H859,Riders!$A$2:$E$7778,4,FALSE))/365</f>
        <v>30.052054794520547</v>
      </c>
      <c r="K859">
        <v>8</v>
      </c>
      <c r="L859">
        <v>1</v>
      </c>
      <c r="M859">
        <v>10.25</v>
      </c>
      <c r="O859">
        <v>20.545999999999999</v>
      </c>
      <c r="P859">
        <v>26.539000000000001</v>
      </c>
      <c r="Q859">
        <v>34.637</v>
      </c>
      <c r="R859">
        <v>4.0490000000000004</v>
      </c>
      <c r="S859">
        <v>1</v>
      </c>
      <c r="T859" t="s">
        <v>1214</v>
      </c>
    </row>
    <row r="860" spans="1:20">
      <c r="A860" t="s">
        <v>161</v>
      </c>
      <c r="B860">
        <v>2020</v>
      </c>
      <c r="C860" s="10">
        <v>43856</v>
      </c>
      <c r="D860" t="s">
        <v>65</v>
      </c>
      <c r="E860">
        <v>2</v>
      </c>
      <c r="F860" t="s">
        <v>538</v>
      </c>
      <c r="G860">
        <v>1</v>
      </c>
      <c r="H860" t="s">
        <v>201</v>
      </c>
      <c r="I860" t="s">
        <v>45</v>
      </c>
      <c r="J860" s="11">
        <f>(C860-VLOOKUP(H860,Riders!$A$2:$E$7778,4,FALSE))/365</f>
        <v>24.536986301369861</v>
      </c>
      <c r="K860">
        <v>1</v>
      </c>
      <c r="L860">
        <v>1</v>
      </c>
      <c r="M860">
        <v>10.797000000000001</v>
      </c>
      <c r="O860">
        <v>33.583999999999897</v>
      </c>
      <c r="P860">
        <v>33.613999999999997</v>
      </c>
      <c r="Q860">
        <v>35.973999999999997</v>
      </c>
      <c r="R860">
        <v>1.18</v>
      </c>
      <c r="S860">
        <v>1</v>
      </c>
      <c r="T860" t="s">
        <v>1214</v>
      </c>
    </row>
    <row r="861" spans="1:20">
      <c r="A861" t="s">
        <v>161</v>
      </c>
      <c r="B861">
        <v>2020</v>
      </c>
      <c r="C861" s="10">
        <v>43856</v>
      </c>
      <c r="D861" t="s">
        <v>65</v>
      </c>
      <c r="E861">
        <v>2</v>
      </c>
      <c r="F861" t="s">
        <v>538</v>
      </c>
      <c r="G861">
        <v>1</v>
      </c>
      <c r="H861" t="s">
        <v>200</v>
      </c>
      <c r="I861" t="s">
        <v>38</v>
      </c>
      <c r="J861" s="11">
        <f>(C861-VLOOKUP(H861,Riders!$A$2:$E$7778,4,FALSE))/365</f>
        <v>25.241095890410961</v>
      </c>
      <c r="K861">
        <v>6</v>
      </c>
      <c r="L861">
        <v>2</v>
      </c>
      <c r="M861">
        <v>13.496</v>
      </c>
      <c r="O861">
        <v>25.567999999999898</v>
      </c>
      <c r="P861">
        <v>25.329000000000001</v>
      </c>
      <c r="Q861">
        <v>29.931000000000001</v>
      </c>
      <c r="R861">
        <v>2.3010000000000002</v>
      </c>
      <c r="S861">
        <v>2</v>
      </c>
      <c r="T861" t="s">
        <v>1214</v>
      </c>
    </row>
    <row r="862" spans="1:20">
      <c r="A862" t="s">
        <v>161</v>
      </c>
      <c r="B862">
        <v>2020</v>
      </c>
      <c r="C862" s="10">
        <v>43856</v>
      </c>
      <c r="D862" t="s">
        <v>65</v>
      </c>
      <c r="E862">
        <v>2</v>
      </c>
      <c r="F862" t="s">
        <v>538</v>
      </c>
      <c r="G862">
        <v>2</v>
      </c>
      <c r="H862" t="s">
        <v>883</v>
      </c>
      <c r="I862" t="s">
        <v>26</v>
      </c>
      <c r="J862" s="11">
        <f>(C862-VLOOKUP(H862,Riders!$A$2:$E$7778,4,FALSE))/365</f>
        <v>32.010958904109586</v>
      </c>
      <c r="K862">
        <v>2</v>
      </c>
      <c r="L862">
        <v>1</v>
      </c>
      <c r="M862">
        <v>10.038</v>
      </c>
      <c r="O862">
        <v>23.867999999999999</v>
      </c>
      <c r="P862">
        <v>25.1</v>
      </c>
      <c r="Q862">
        <v>29.456</v>
      </c>
      <c r="R862">
        <v>2.1779999999999999</v>
      </c>
      <c r="S862">
        <v>2</v>
      </c>
      <c r="T862" t="s">
        <v>1214</v>
      </c>
    </row>
    <row r="863" spans="1:20">
      <c r="A863" t="s">
        <v>161</v>
      </c>
      <c r="B863">
        <v>2020</v>
      </c>
      <c r="C863" s="10">
        <v>43856</v>
      </c>
      <c r="D863" t="s">
        <v>65</v>
      </c>
      <c r="E863">
        <v>2</v>
      </c>
      <c r="F863" t="s">
        <v>538</v>
      </c>
      <c r="G863">
        <v>2</v>
      </c>
      <c r="H863" t="s">
        <v>204</v>
      </c>
      <c r="I863" t="s">
        <v>101</v>
      </c>
      <c r="J863" s="11">
        <f>(C863-VLOOKUP(H863,Riders!$A$2:$E$7778,4,FALSE))/365</f>
        <v>20.895890410958906</v>
      </c>
      <c r="K863">
        <v>5</v>
      </c>
      <c r="L863">
        <v>2</v>
      </c>
      <c r="M863">
        <v>11.635999999999999</v>
      </c>
      <c r="O863">
        <v>27.731000000000002</v>
      </c>
      <c r="P863">
        <v>26.472999999999999</v>
      </c>
      <c r="Q863">
        <v>31.809000000000001</v>
      </c>
      <c r="R863">
        <v>2.6680000000000001</v>
      </c>
      <c r="S863">
        <v>1</v>
      </c>
      <c r="T863" t="s">
        <v>1214</v>
      </c>
    </row>
    <row r="864" spans="1:20">
      <c r="A864" t="s">
        <v>161</v>
      </c>
      <c r="B864">
        <v>2020</v>
      </c>
      <c r="C864" s="10">
        <v>43856</v>
      </c>
      <c r="D864" t="s">
        <v>65</v>
      </c>
      <c r="E864">
        <v>2</v>
      </c>
      <c r="F864" t="s">
        <v>538</v>
      </c>
      <c r="G864">
        <v>3</v>
      </c>
      <c r="H864" t="s">
        <v>228</v>
      </c>
      <c r="I864" t="s">
        <v>151</v>
      </c>
      <c r="J864" s="11">
        <f>(C864-VLOOKUP(H864,Riders!$A$2:$E$7778,4,FALSE))/365</f>
        <v>21.923287671232877</v>
      </c>
      <c r="K864">
        <v>4</v>
      </c>
      <c r="L864">
        <v>1</v>
      </c>
      <c r="M864">
        <v>10.641</v>
      </c>
      <c r="O864">
        <v>18.979999999999901</v>
      </c>
      <c r="P864">
        <v>21.518999999999998</v>
      </c>
      <c r="Q864">
        <v>27.920999999999999</v>
      </c>
      <c r="R864">
        <v>3.2010000000000001</v>
      </c>
      <c r="S864">
        <v>2</v>
      </c>
      <c r="T864" t="s">
        <v>1214</v>
      </c>
    </row>
    <row r="865" spans="1:20">
      <c r="A865" t="s">
        <v>161</v>
      </c>
      <c r="B865">
        <v>2020</v>
      </c>
      <c r="C865" s="10">
        <v>43856</v>
      </c>
      <c r="D865" t="s">
        <v>65</v>
      </c>
      <c r="E865">
        <v>2</v>
      </c>
      <c r="F865" t="s">
        <v>538</v>
      </c>
      <c r="G865">
        <v>3</v>
      </c>
      <c r="H865" t="s">
        <v>142</v>
      </c>
      <c r="I865" t="s">
        <v>94</v>
      </c>
      <c r="J865" s="11">
        <f>(C865-VLOOKUP(H865,Riders!$A$2:$E$7778,4,FALSE))/365</f>
        <v>24.816438356164383</v>
      </c>
      <c r="K865">
        <v>7</v>
      </c>
      <c r="L865">
        <v>2</v>
      </c>
      <c r="M865">
        <v>10.69</v>
      </c>
      <c r="O865">
        <v>24.17</v>
      </c>
      <c r="P865">
        <v>23.576999999999899</v>
      </c>
      <c r="Q865">
        <v>27.812999999999999</v>
      </c>
      <c r="R865">
        <v>2.1179999999999999</v>
      </c>
      <c r="S865">
        <v>1</v>
      </c>
      <c r="T865" t="s">
        <v>1214</v>
      </c>
    </row>
    <row r="866" spans="1:20">
      <c r="A866" t="s">
        <v>161</v>
      </c>
      <c r="B866">
        <v>2020</v>
      </c>
      <c r="C866" s="10">
        <v>43856</v>
      </c>
      <c r="D866" t="s">
        <v>65</v>
      </c>
      <c r="E866">
        <v>2</v>
      </c>
      <c r="F866" t="s">
        <v>538</v>
      </c>
      <c r="G866">
        <v>4</v>
      </c>
      <c r="H866" t="s">
        <v>95</v>
      </c>
      <c r="I866" t="s">
        <v>26</v>
      </c>
      <c r="J866" s="11">
        <f>(C866-VLOOKUP(H866,Riders!$A$2:$E$7778,4,FALSE))/365</f>
        <v>21.027397260273972</v>
      </c>
      <c r="K866">
        <v>3</v>
      </c>
      <c r="L866">
        <v>1</v>
      </c>
      <c r="M866">
        <v>10.324999999999999</v>
      </c>
      <c r="O866">
        <v>27.859000000000002</v>
      </c>
      <c r="P866">
        <v>28.741</v>
      </c>
      <c r="Q866">
        <v>33.134999999999998</v>
      </c>
      <c r="R866">
        <v>2.1970000000000001</v>
      </c>
      <c r="S866">
        <v>1</v>
      </c>
      <c r="T866" t="s">
        <v>1214</v>
      </c>
    </row>
    <row r="867" spans="1:20">
      <c r="A867" t="s">
        <v>161</v>
      </c>
      <c r="B867">
        <v>2020</v>
      </c>
      <c r="C867" s="10">
        <v>43856</v>
      </c>
      <c r="D867" t="s">
        <v>65</v>
      </c>
      <c r="E867">
        <v>2</v>
      </c>
      <c r="F867" t="s">
        <v>538</v>
      </c>
      <c r="G867">
        <v>4</v>
      </c>
      <c r="H867" t="s">
        <v>253</v>
      </c>
      <c r="I867" t="s">
        <v>30</v>
      </c>
      <c r="J867" s="11">
        <f>(C867-VLOOKUP(H867,Riders!$A$2:$E$7778,4,FALSE))/365</f>
        <v>30.052054794520547</v>
      </c>
      <c r="K867">
        <v>8</v>
      </c>
      <c r="L867">
        <v>2</v>
      </c>
      <c r="M867">
        <v>10.766</v>
      </c>
      <c r="O867">
        <v>26.539000000000001</v>
      </c>
      <c r="P867">
        <v>25.097999999999999</v>
      </c>
      <c r="Q867">
        <v>32.305999999999997</v>
      </c>
      <c r="R867">
        <v>3.6040000000000001</v>
      </c>
      <c r="S867">
        <v>2</v>
      </c>
      <c r="T867" t="s">
        <v>1214</v>
      </c>
    </row>
    <row r="868" spans="1:20">
      <c r="A868" t="s">
        <v>161</v>
      </c>
      <c r="B868">
        <v>2020</v>
      </c>
      <c r="C868" s="10">
        <v>43856</v>
      </c>
      <c r="D868" t="s">
        <v>65</v>
      </c>
      <c r="E868">
        <v>3</v>
      </c>
      <c r="F868" t="s">
        <v>538</v>
      </c>
      <c r="G868">
        <v>4</v>
      </c>
      <c r="H868" t="s">
        <v>95</v>
      </c>
      <c r="I868" t="s">
        <v>26</v>
      </c>
      <c r="J868" s="11">
        <f>(C868-VLOOKUP(H868,Riders!$A$2:$E$7778,4,FALSE))/365</f>
        <v>21.027397260273972</v>
      </c>
      <c r="K868">
        <v>3</v>
      </c>
      <c r="L868">
        <v>1</v>
      </c>
      <c r="M868">
        <v>10.496</v>
      </c>
      <c r="O868">
        <v>28.741</v>
      </c>
      <c r="P868">
        <v>29.838999999999999</v>
      </c>
      <c r="Q868">
        <v>34.006999999999998</v>
      </c>
      <c r="R868">
        <v>2.0840000000000001</v>
      </c>
      <c r="S868">
        <v>1</v>
      </c>
      <c r="T868" t="s">
        <v>1214</v>
      </c>
    </row>
    <row r="869" spans="1:20">
      <c r="A869" t="s">
        <v>161</v>
      </c>
      <c r="B869">
        <v>2020</v>
      </c>
      <c r="C869" s="10">
        <v>43856</v>
      </c>
      <c r="D869" t="s">
        <v>65</v>
      </c>
      <c r="E869">
        <v>3</v>
      </c>
      <c r="F869" t="s">
        <v>538</v>
      </c>
      <c r="G869">
        <v>4</v>
      </c>
      <c r="H869" t="s">
        <v>253</v>
      </c>
      <c r="I869" t="s">
        <v>30</v>
      </c>
      <c r="J869" s="11">
        <f>(C869-VLOOKUP(H869,Riders!$A$2:$E$7778,4,FALSE))/365</f>
        <v>30.052054794520547</v>
      </c>
      <c r="K869">
        <v>8</v>
      </c>
      <c r="L869">
        <v>2</v>
      </c>
      <c r="M869">
        <v>10.598000000000001</v>
      </c>
      <c r="O869">
        <v>25.097999999999999</v>
      </c>
      <c r="P869">
        <v>26.356000000000002</v>
      </c>
      <c r="Q869">
        <v>32.372</v>
      </c>
      <c r="R869">
        <v>3.008</v>
      </c>
      <c r="S869">
        <v>2</v>
      </c>
      <c r="T869" t="s">
        <v>1214</v>
      </c>
    </row>
    <row r="870" spans="1:20">
      <c r="A870" t="s">
        <v>161</v>
      </c>
      <c r="B870">
        <v>2020</v>
      </c>
      <c r="C870" s="10">
        <v>43856</v>
      </c>
      <c r="D870" t="s">
        <v>65</v>
      </c>
      <c r="E870">
        <v>1</v>
      </c>
      <c r="F870" t="s">
        <v>539</v>
      </c>
      <c r="G870">
        <v>1</v>
      </c>
      <c r="H870" t="s">
        <v>201</v>
      </c>
      <c r="I870" t="s">
        <v>45</v>
      </c>
      <c r="J870" s="11">
        <f>(C870-VLOOKUP(H870,Riders!$A$2:$E$7778,4,FALSE))/365</f>
        <v>24.536986301369861</v>
      </c>
      <c r="K870">
        <v>1</v>
      </c>
      <c r="L870">
        <v>2</v>
      </c>
      <c r="M870">
        <v>10.2389999999999</v>
      </c>
      <c r="O870">
        <v>33.613999999999997</v>
      </c>
      <c r="P870">
        <v>33.396000000000001</v>
      </c>
      <c r="Q870">
        <v>35.713999999999999</v>
      </c>
      <c r="R870">
        <v>1.159</v>
      </c>
      <c r="S870">
        <v>1</v>
      </c>
      <c r="T870" t="s">
        <v>1214</v>
      </c>
    </row>
    <row r="871" spans="1:20">
      <c r="A871" t="s">
        <v>161</v>
      </c>
      <c r="B871">
        <v>2020</v>
      </c>
      <c r="C871" s="10">
        <v>43856</v>
      </c>
      <c r="D871" t="s">
        <v>65</v>
      </c>
      <c r="E871">
        <v>1</v>
      </c>
      <c r="F871" t="s">
        <v>539</v>
      </c>
      <c r="G871">
        <v>1</v>
      </c>
      <c r="H871" t="s">
        <v>95</v>
      </c>
      <c r="I871" t="s">
        <v>26</v>
      </c>
      <c r="J871" s="11">
        <f>(C871-VLOOKUP(H871,Riders!$A$2:$E$7778,4,FALSE))/365</f>
        <v>21.027397260273972</v>
      </c>
      <c r="K871">
        <v>3</v>
      </c>
      <c r="L871">
        <v>1</v>
      </c>
      <c r="M871">
        <v>10.218999999999999</v>
      </c>
      <c r="O871">
        <v>29.838999999999999</v>
      </c>
      <c r="P871">
        <v>29.809000000000001</v>
      </c>
      <c r="Q871">
        <v>33.737000000000002</v>
      </c>
      <c r="R871">
        <v>1.964</v>
      </c>
      <c r="S871">
        <v>1</v>
      </c>
      <c r="T871" t="s">
        <v>1214</v>
      </c>
    </row>
    <row r="872" spans="1:20">
      <c r="A872" t="s">
        <v>161</v>
      </c>
      <c r="B872">
        <v>2020</v>
      </c>
      <c r="C872" s="10">
        <v>43856</v>
      </c>
      <c r="D872" t="s">
        <v>65</v>
      </c>
      <c r="E872">
        <v>1</v>
      </c>
      <c r="F872" t="s">
        <v>539</v>
      </c>
      <c r="G872">
        <v>2</v>
      </c>
      <c r="H872" t="s">
        <v>883</v>
      </c>
      <c r="I872" t="s">
        <v>26</v>
      </c>
      <c r="J872" s="11">
        <f>(C872-VLOOKUP(H872,Riders!$A$2:$E$7778,4,FALSE))/365</f>
        <v>32.010958904109586</v>
      </c>
      <c r="K872">
        <v>2</v>
      </c>
      <c r="L872">
        <v>1</v>
      </c>
      <c r="M872">
        <v>10.185</v>
      </c>
      <c r="O872">
        <v>25.1</v>
      </c>
      <c r="P872">
        <v>26.061999999999902</v>
      </c>
      <c r="Q872">
        <v>30.141999999999999</v>
      </c>
      <c r="R872">
        <v>2.04</v>
      </c>
      <c r="S872">
        <v>1</v>
      </c>
      <c r="T872" t="s">
        <v>1214</v>
      </c>
    </row>
    <row r="873" spans="1:20">
      <c r="A873" t="s">
        <v>161</v>
      </c>
      <c r="B873">
        <v>2020</v>
      </c>
      <c r="C873" s="10">
        <v>43856</v>
      </c>
      <c r="D873" t="s">
        <v>65</v>
      </c>
      <c r="E873">
        <v>1</v>
      </c>
      <c r="F873" t="s">
        <v>539</v>
      </c>
      <c r="G873">
        <v>2</v>
      </c>
      <c r="H873" t="s">
        <v>228</v>
      </c>
      <c r="I873" t="s">
        <v>151</v>
      </c>
      <c r="J873" s="11">
        <f>(C873-VLOOKUP(H873,Riders!$A$2:$E$7778,4,FALSE))/365</f>
        <v>21.923287671232877</v>
      </c>
      <c r="K873">
        <v>4</v>
      </c>
      <c r="L873">
        <v>2</v>
      </c>
      <c r="M873">
        <v>11.067</v>
      </c>
      <c r="O873">
        <v>21.518999999999998</v>
      </c>
      <c r="P873">
        <v>21.126999999999999</v>
      </c>
      <c r="Q873">
        <v>27.077000000000002</v>
      </c>
      <c r="R873">
        <v>2.9750000000000001</v>
      </c>
      <c r="S873">
        <v>2</v>
      </c>
      <c r="T873" t="s">
        <v>1214</v>
      </c>
    </row>
    <row r="874" spans="1:20">
      <c r="A874" t="s">
        <v>161</v>
      </c>
      <c r="B874">
        <v>2020</v>
      </c>
      <c r="C874" s="10">
        <v>43856</v>
      </c>
      <c r="D874" t="s">
        <v>65</v>
      </c>
      <c r="E874">
        <v>2</v>
      </c>
      <c r="F874" t="s">
        <v>539</v>
      </c>
      <c r="G874">
        <v>1</v>
      </c>
      <c r="H874" t="s">
        <v>201</v>
      </c>
      <c r="I874" t="s">
        <v>45</v>
      </c>
      <c r="J874" s="11">
        <f>(C874-VLOOKUP(H874,Riders!$A$2:$E$7778,4,FALSE))/365</f>
        <v>24.536986301369861</v>
      </c>
      <c r="K874">
        <v>1</v>
      </c>
      <c r="L874">
        <v>1</v>
      </c>
      <c r="M874">
        <v>10.311999999999999</v>
      </c>
      <c r="O874">
        <v>33.396000000000001</v>
      </c>
      <c r="P874">
        <v>33.536000000000001</v>
      </c>
      <c r="Q874">
        <v>35.834000000000003</v>
      </c>
      <c r="R874">
        <v>1.149</v>
      </c>
      <c r="S874">
        <v>1</v>
      </c>
      <c r="T874" t="s">
        <v>1214</v>
      </c>
    </row>
    <row r="875" spans="1:20">
      <c r="A875" t="s">
        <v>161</v>
      </c>
      <c r="B875">
        <v>2020</v>
      </c>
      <c r="C875" s="10">
        <v>43856</v>
      </c>
      <c r="D875" t="s">
        <v>65</v>
      </c>
      <c r="E875">
        <v>2</v>
      </c>
      <c r="F875" t="s">
        <v>539</v>
      </c>
      <c r="G875">
        <v>1</v>
      </c>
      <c r="H875" t="s">
        <v>95</v>
      </c>
      <c r="I875" t="s">
        <v>26</v>
      </c>
      <c r="J875" s="11">
        <f>(C875-VLOOKUP(H875,Riders!$A$2:$E$7778,4,FALSE))/365</f>
        <v>21.027397260273972</v>
      </c>
      <c r="K875">
        <v>3</v>
      </c>
      <c r="L875">
        <v>2</v>
      </c>
      <c r="M875" t="s">
        <v>535</v>
      </c>
      <c r="O875">
        <v>29.809000000000001</v>
      </c>
      <c r="P875">
        <v>29.524000000000001</v>
      </c>
      <c r="Q875">
        <v>33.24</v>
      </c>
      <c r="R875">
        <v>1.8580000000000001</v>
      </c>
      <c r="S875">
        <v>2</v>
      </c>
      <c r="T875" t="s">
        <v>1214</v>
      </c>
    </row>
    <row r="876" spans="1:20">
      <c r="A876" t="s">
        <v>161</v>
      </c>
      <c r="B876">
        <v>2020</v>
      </c>
      <c r="C876" s="10">
        <v>43856</v>
      </c>
      <c r="D876" t="s">
        <v>65</v>
      </c>
      <c r="E876">
        <v>2</v>
      </c>
      <c r="F876" t="s">
        <v>539</v>
      </c>
      <c r="G876">
        <v>2</v>
      </c>
      <c r="H876" t="s">
        <v>883</v>
      </c>
      <c r="I876" t="s">
        <v>26</v>
      </c>
      <c r="J876" s="11">
        <f>(C876-VLOOKUP(H876,Riders!$A$2:$E$7778,4,FALSE))/365</f>
        <v>32.010958904109586</v>
      </c>
      <c r="K876">
        <v>2</v>
      </c>
      <c r="L876">
        <v>2</v>
      </c>
      <c r="M876">
        <v>10.319999999999901</v>
      </c>
      <c r="O876">
        <v>26.061999999999902</v>
      </c>
      <c r="P876">
        <v>26.466000000000001</v>
      </c>
      <c r="Q876">
        <v>30.308</v>
      </c>
      <c r="R876">
        <v>1.921</v>
      </c>
      <c r="S876">
        <v>1</v>
      </c>
      <c r="T876" t="s">
        <v>1214</v>
      </c>
    </row>
    <row r="877" spans="1:20">
      <c r="A877" t="s">
        <v>161</v>
      </c>
      <c r="B877">
        <v>2020</v>
      </c>
      <c r="C877" s="10">
        <v>43856</v>
      </c>
      <c r="D877" t="s">
        <v>65</v>
      </c>
      <c r="E877">
        <v>2</v>
      </c>
      <c r="F877" t="s">
        <v>539</v>
      </c>
      <c r="G877">
        <v>2</v>
      </c>
      <c r="H877" t="s">
        <v>228</v>
      </c>
      <c r="I877" t="s">
        <v>151</v>
      </c>
      <c r="J877" s="11">
        <f>(C877-VLOOKUP(H877,Riders!$A$2:$E$7778,4,FALSE))/365</f>
        <v>21.923287671232877</v>
      </c>
      <c r="K877">
        <v>4</v>
      </c>
      <c r="L877">
        <v>1</v>
      </c>
      <c r="M877">
        <v>10.292999999999999</v>
      </c>
      <c r="O877">
        <v>21.126999999999999</v>
      </c>
      <c r="P877">
        <v>24.23</v>
      </c>
      <c r="Q877">
        <v>29.454000000000001</v>
      </c>
      <c r="R877">
        <v>2.6120000000000001</v>
      </c>
      <c r="S877">
        <v>1</v>
      </c>
      <c r="T877" t="s">
        <v>1214</v>
      </c>
    </row>
    <row r="878" spans="1:20">
      <c r="A878" t="s">
        <v>161</v>
      </c>
      <c r="B878">
        <v>2020</v>
      </c>
      <c r="C878" s="10">
        <v>43856</v>
      </c>
      <c r="D878" t="s">
        <v>65</v>
      </c>
      <c r="E878">
        <v>3</v>
      </c>
      <c r="F878" t="s">
        <v>539</v>
      </c>
      <c r="G878">
        <v>1</v>
      </c>
      <c r="H878" t="s">
        <v>201</v>
      </c>
      <c r="I878" t="s">
        <v>45</v>
      </c>
      <c r="J878" s="11">
        <f>(C878-VLOOKUP(H878,Riders!$A$2:$E$7778,4,FALSE))/365</f>
        <v>24.536986301369861</v>
      </c>
      <c r="K878">
        <v>1</v>
      </c>
      <c r="L878">
        <v>1</v>
      </c>
      <c r="M878">
        <v>10.206</v>
      </c>
      <c r="O878">
        <v>33.536000000000001</v>
      </c>
      <c r="P878">
        <v>33.457000000000001</v>
      </c>
      <c r="Q878">
        <v>35.715000000000003</v>
      </c>
      <c r="R878">
        <v>1.129</v>
      </c>
      <c r="S878">
        <v>1</v>
      </c>
      <c r="T878" t="s">
        <v>1214</v>
      </c>
    </row>
    <row r="879" spans="1:20">
      <c r="A879" t="s">
        <v>161</v>
      </c>
      <c r="B879">
        <v>2020</v>
      </c>
      <c r="C879" s="10">
        <v>43856</v>
      </c>
      <c r="D879" t="s">
        <v>65</v>
      </c>
      <c r="E879">
        <v>3</v>
      </c>
      <c r="F879" t="s">
        <v>539</v>
      </c>
      <c r="G879">
        <v>1</v>
      </c>
      <c r="H879" t="s">
        <v>95</v>
      </c>
      <c r="I879" t="s">
        <v>26</v>
      </c>
      <c r="J879" s="11">
        <f>(C879-VLOOKUP(H879,Riders!$A$2:$E$7778,4,FALSE))/365</f>
        <v>21.027397260273972</v>
      </c>
      <c r="K879">
        <v>3</v>
      </c>
      <c r="L879">
        <v>2</v>
      </c>
      <c r="M879">
        <v>10.221</v>
      </c>
      <c r="O879">
        <v>29.524000000000001</v>
      </c>
      <c r="P879">
        <v>29.045000000000002</v>
      </c>
      <c r="Q879">
        <v>32.621000000000002</v>
      </c>
      <c r="R879">
        <v>1.788</v>
      </c>
      <c r="S879">
        <v>2</v>
      </c>
      <c r="T879" t="s">
        <v>1214</v>
      </c>
    </row>
    <row r="880" spans="1:20">
      <c r="A880" t="s">
        <v>161</v>
      </c>
      <c r="B880">
        <v>2020</v>
      </c>
      <c r="C880" s="10">
        <v>43856</v>
      </c>
      <c r="D880" t="s">
        <v>65</v>
      </c>
      <c r="E880">
        <v>3</v>
      </c>
      <c r="F880" t="s">
        <v>539</v>
      </c>
      <c r="G880">
        <v>2</v>
      </c>
      <c r="H880" t="s">
        <v>883</v>
      </c>
      <c r="I880" t="s">
        <v>26</v>
      </c>
      <c r="J880" s="11">
        <f>(C880-VLOOKUP(H880,Riders!$A$2:$E$7778,4,FALSE))/365</f>
        <v>32.010958904109586</v>
      </c>
      <c r="K880">
        <v>2</v>
      </c>
      <c r="L880">
        <v>1</v>
      </c>
      <c r="M880">
        <v>10.308</v>
      </c>
      <c r="O880">
        <v>26.466000000000001</v>
      </c>
      <c r="P880">
        <v>26.997</v>
      </c>
      <c r="Q880">
        <v>30.741</v>
      </c>
      <c r="R880">
        <v>1.8720000000000001</v>
      </c>
      <c r="S880">
        <v>1</v>
      </c>
      <c r="T880" t="s">
        <v>1214</v>
      </c>
    </row>
    <row r="881" spans="1:20">
      <c r="A881" t="s">
        <v>161</v>
      </c>
      <c r="B881">
        <v>2020</v>
      </c>
      <c r="C881" s="10">
        <v>43856</v>
      </c>
      <c r="D881" t="s">
        <v>65</v>
      </c>
      <c r="E881">
        <v>3</v>
      </c>
      <c r="F881" t="s">
        <v>539</v>
      </c>
      <c r="G881">
        <v>2</v>
      </c>
      <c r="H881" t="s">
        <v>228</v>
      </c>
      <c r="I881" t="s">
        <v>151</v>
      </c>
      <c r="J881" s="11">
        <f>(C881-VLOOKUP(H881,Riders!$A$2:$E$7778,4,FALSE))/365</f>
        <v>21.923287671232877</v>
      </c>
      <c r="K881">
        <v>4</v>
      </c>
      <c r="L881">
        <v>2</v>
      </c>
      <c r="M881">
        <v>12.875</v>
      </c>
      <c r="O881">
        <v>24.23</v>
      </c>
      <c r="P881">
        <v>23.684999999999999</v>
      </c>
      <c r="Q881">
        <v>28.655000000000001</v>
      </c>
      <c r="R881">
        <v>2.4849999999999999</v>
      </c>
      <c r="S881">
        <v>2</v>
      </c>
      <c r="T881" t="s">
        <v>1214</v>
      </c>
    </row>
    <row r="882" spans="1:20">
      <c r="A882" t="s">
        <v>161</v>
      </c>
      <c r="B882">
        <v>2020</v>
      </c>
      <c r="C882" s="10">
        <v>43856</v>
      </c>
      <c r="D882" t="s">
        <v>65</v>
      </c>
      <c r="E882">
        <v>1</v>
      </c>
      <c r="F882" t="s">
        <v>63</v>
      </c>
      <c r="G882" t="s">
        <v>540</v>
      </c>
      <c r="H882" t="s">
        <v>201</v>
      </c>
      <c r="I882" t="s">
        <v>45</v>
      </c>
      <c r="J882" s="11">
        <f>(C882-VLOOKUP(H882,Riders!$A$2:$E$7778,4,FALSE))/365</f>
        <v>24.536986301369861</v>
      </c>
      <c r="K882">
        <v>1</v>
      </c>
      <c r="L882">
        <v>1</v>
      </c>
      <c r="M882">
        <v>10.388</v>
      </c>
      <c r="O882">
        <v>33.457000000000001</v>
      </c>
      <c r="P882">
        <v>33.555</v>
      </c>
      <c r="Q882">
        <v>35.801000000000002</v>
      </c>
      <c r="R882">
        <v>1.123</v>
      </c>
      <c r="S882">
        <v>1</v>
      </c>
      <c r="T882" t="s">
        <v>1214</v>
      </c>
    </row>
    <row r="883" spans="1:20">
      <c r="A883" t="s">
        <v>161</v>
      </c>
      <c r="B883">
        <v>2020</v>
      </c>
      <c r="C883" s="10">
        <v>43856</v>
      </c>
      <c r="D883" t="s">
        <v>65</v>
      </c>
      <c r="E883">
        <v>1</v>
      </c>
      <c r="F883" t="s">
        <v>63</v>
      </c>
      <c r="G883" t="s">
        <v>540</v>
      </c>
      <c r="H883" t="s">
        <v>883</v>
      </c>
      <c r="I883" t="s">
        <v>26</v>
      </c>
      <c r="J883" s="11">
        <f>(C883-VLOOKUP(H883,Riders!$A$2:$E$7778,4,FALSE))/365</f>
        <v>32.010958904109586</v>
      </c>
      <c r="K883">
        <v>2</v>
      </c>
      <c r="L883">
        <v>2</v>
      </c>
      <c r="M883">
        <v>10.468999999999999</v>
      </c>
      <c r="O883">
        <v>26.997</v>
      </c>
      <c r="P883">
        <v>26.834</v>
      </c>
      <c r="Q883">
        <v>30.504000000000001</v>
      </c>
      <c r="R883">
        <v>1.835</v>
      </c>
      <c r="S883">
        <v>2</v>
      </c>
      <c r="T883" t="s">
        <v>1214</v>
      </c>
    </row>
    <row r="884" spans="1:20">
      <c r="A884" t="s">
        <v>161</v>
      </c>
      <c r="B884">
        <v>2020</v>
      </c>
      <c r="C884" s="10">
        <v>43856</v>
      </c>
      <c r="D884" t="s">
        <v>65</v>
      </c>
      <c r="E884">
        <v>1</v>
      </c>
      <c r="F884" t="s">
        <v>63</v>
      </c>
      <c r="G884" t="s">
        <v>541</v>
      </c>
      <c r="H884" t="s">
        <v>95</v>
      </c>
      <c r="I884" t="s">
        <v>26</v>
      </c>
      <c r="J884" s="11">
        <f>(C884-VLOOKUP(H884,Riders!$A$2:$E$7778,4,FALSE))/365</f>
        <v>21.027397260273972</v>
      </c>
      <c r="K884">
        <v>3</v>
      </c>
      <c r="L884">
        <v>1</v>
      </c>
      <c r="M884">
        <v>10.581</v>
      </c>
      <c r="O884">
        <v>29.045000000000002</v>
      </c>
      <c r="P884">
        <v>29.357999999999901</v>
      </c>
      <c r="Q884">
        <v>32.869999999999997</v>
      </c>
      <c r="R884">
        <v>1.756</v>
      </c>
      <c r="S884">
        <v>1</v>
      </c>
      <c r="T884" t="s">
        <v>1214</v>
      </c>
    </row>
    <row r="885" spans="1:20">
      <c r="A885" t="s">
        <v>161</v>
      </c>
      <c r="B885">
        <v>2020</v>
      </c>
      <c r="C885" s="10">
        <v>43856</v>
      </c>
      <c r="D885" t="s">
        <v>65</v>
      </c>
      <c r="E885">
        <v>1</v>
      </c>
      <c r="F885" t="s">
        <v>63</v>
      </c>
      <c r="G885" t="s">
        <v>541</v>
      </c>
      <c r="H885" t="s">
        <v>228</v>
      </c>
      <c r="I885" t="s">
        <v>151</v>
      </c>
      <c r="J885" s="11">
        <f>(C885-VLOOKUP(H885,Riders!$A$2:$E$7778,4,FALSE))/365</f>
        <v>21.923287671232877</v>
      </c>
      <c r="K885">
        <v>4</v>
      </c>
      <c r="L885">
        <v>2</v>
      </c>
      <c r="M885">
        <v>10.619</v>
      </c>
      <c r="O885">
        <v>23.684999999999999</v>
      </c>
      <c r="P885">
        <v>23.385999999999999</v>
      </c>
      <c r="Q885">
        <v>28.173999999999999</v>
      </c>
      <c r="R885">
        <v>2.3940000000000001</v>
      </c>
      <c r="S885">
        <v>2</v>
      </c>
      <c r="T885" t="s">
        <v>1214</v>
      </c>
    </row>
    <row r="886" spans="1:20">
      <c r="A886" t="s">
        <v>161</v>
      </c>
      <c r="B886">
        <v>2020</v>
      </c>
      <c r="C886" s="10">
        <v>43856</v>
      </c>
      <c r="D886" t="s">
        <v>65</v>
      </c>
      <c r="E886">
        <v>2</v>
      </c>
      <c r="F886" t="s">
        <v>63</v>
      </c>
      <c r="G886" t="s">
        <v>540</v>
      </c>
      <c r="H886" t="s">
        <v>201</v>
      </c>
      <c r="I886" t="s">
        <v>45</v>
      </c>
      <c r="J886" s="11">
        <f>(C886-VLOOKUP(H886,Riders!$A$2:$E$7778,4,FALSE))/365</f>
        <v>24.536986301369861</v>
      </c>
      <c r="K886">
        <v>1</v>
      </c>
      <c r="L886">
        <v>1</v>
      </c>
      <c r="M886">
        <v>10.29</v>
      </c>
      <c r="O886">
        <v>33.555</v>
      </c>
      <c r="P886">
        <v>33.646000000000001</v>
      </c>
      <c r="Q886">
        <v>35.881999999999998</v>
      </c>
      <c r="R886">
        <v>1.1180000000000001</v>
      </c>
      <c r="S886">
        <v>1</v>
      </c>
      <c r="T886" t="s">
        <v>1214</v>
      </c>
    </row>
    <row r="887" spans="1:20">
      <c r="A887" t="s">
        <v>161</v>
      </c>
      <c r="B887">
        <v>2020</v>
      </c>
      <c r="C887" s="10">
        <v>43856</v>
      </c>
      <c r="D887" t="s">
        <v>65</v>
      </c>
      <c r="E887">
        <v>2</v>
      </c>
      <c r="F887" t="s">
        <v>63</v>
      </c>
      <c r="G887" t="s">
        <v>540</v>
      </c>
      <c r="H887" t="s">
        <v>883</v>
      </c>
      <c r="I887" t="s">
        <v>26</v>
      </c>
      <c r="J887" s="11">
        <f>(C887-VLOOKUP(H887,Riders!$A$2:$E$7778,4,FALSE))/365</f>
        <v>32.010958904109586</v>
      </c>
      <c r="K887">
        <v>2</v>
      </c>
      <c r="L887">
        <v>2</v>
      </c>
      <c r="M887">
        <v>10.412999999999901</v>
      </c>
      <c r="O887">
        <v>26.834</v>
      </c>
      <c r="P887">
        <v>26.687000000000001</v>
      </c>
      <c r="Q887">
        <v>30.289000000000001</v>
      </c>
      <c r="R887">
        <v>1.8009999999999999</v>
      </c>
      <c r="S887">
        <v>2</v>
      </c>
      <c r="T887" t="s">
        <v>1214</v>
      </c>
    </row>
    <row r="888" spans="1:20">
      <c r="A888" t="s">
        <v>161</v>
      </c>
      <c r="B888">
        <v>2020</v>
      </c>
      <c r="C888" s="10">
        <v>43856</v>
      </c>
      <c r="D888" t="s">
        <v>65</v>
      </c>
      <c r="E888">
        <v>2</v>
      </c>
      <c r="F888" t="s">
        <v>63</v>
      </c>
      <c r="G888" t="s">
        <v>541</v>
      </c>
      <c r="H888" t="s">
        <v>95</v>
      </c>
      <c r="I888" t="s">
        <v>26</v>
      </c>
      <c r="J888" s="11">
        <f>(C888-VLOOKUP(H888,Riders!$A$2:$E$7778,4,FALSE))/365</f>
        <v>21.027397260273972</v>
      </c>
      <c r="K888">
        <v>3</v>
      </c>
      <c r="L888">
        <v>1</v>
      </c>
      <c r="M888">
        <v>10.343</v>
      </c>
      <c r="O888">
        <v>29.357999999999901</v>
      </c>
      <c r="P888">
        <v>29.631</v>
      </c>
      <c r="Q888">
        <v>33.085000000000001</v>
      </c>
      <c r="R888">
        <v>1.7270000000000001</v>
      </c>
      <c r="S888">
        <v>1</v>
      </c>
      <c r="T888" t="s">
        <v>1214</v>
      </c>
    </row>
    <row r="889" spans="1:20">
      <c r="A889" t="s">
        <v>161</v>
      </c>
      <c r="B889">
        <v>2020</v>
      </c>
      <c r="C889" s="10">
        <v>43856</v>
      </c>
      <c r="D889" t="s">
        <v>65</v>
      </c>
      <c r="E889">
        <v>2</v>
      </c>
      <c r="F889" t="s">
        <v>63</v>
      </c>
      <c r="G889" t="s">
        <v>541</v>
      </c>
      <c r="H889" t="s">
        <v>228</v>
      </c>
      <c r="I889" t="s">
        <v>151</v>
      </c>
      <c r="J889" s="11">
        <f>(C889-VLOOKUP(H889,Riders!$A$2:$E$7778,4,FALSE))/365</f>
        <v>21.923287671232877</v>
      </c>
      <c r="K889">
        <v>4</v>
      </c>
      <c r="L889">
        <v>2</v>
      </c>
      <c r="M889">
        <v>11.233000000000001</v>
      </c>
      <c r="O889">
        <v>23.385999999999999</v>
      </c>
      <c r="P889">
        <v>23.140999999999998</v>
      </c>
      <c r="Q889">
        <v>27.774999999999999</v>
      </c>
      <c r="R889">
        <v>2.3170000000000002</v>
      </c>
      <c r="S889">
        <v>2</v>
      </c>
      <c r="T889" t="s">
        <v>1214</v>
      </c>
    </row>
    <row r="890" spans="1:20">
      <c r="A890" t="s">
        <v>216</v>
      </c>
      <c r="B890">
        <v>2020</v>
      </c>
      <c r="C890" s="10">
        <v>43890</v>
      </c>
      <c r="D890" t="s">
        <v>19</v>
      </c>
      <c r="E890">
        <v>1</v>
      </c>
      <c r="F890" t="s">
        <v>534</v>
      </c>
      <c r="G890">
        <v>1</v>
      </c>
      <c r="H890" t="s">
        <v>195</v>
      </c>
      <c r="I890" t="s">
        <v>51</v>
      </c>
      <c r="J890" s="11">
        <f>(C890-VLOOKUP(H890,Riders!$A$2:$E$7778,4,FALSE))/365</f>
        <v>32.172602739726024</v>
      </c>
      <c r="K890">
        <v>3</v>
      </c>
      <c r="L890">
        <v>1</v>
      </c>
      <c r="M890">
        <v>9.9760000000000009</v>
      </c>
      <c r="O890">
        <v>18.593</v>
      </c>
      <c r="P890">
        <v>21.145</v>
      </c>
      <c r="Q890">
        <v>27.661000000000001</v>
      </c>
      <c r="R890">
        <v>3.258</v>
      </c>
      <c r="S890">
        <v>2</v>
      </c>
      <c r="T890" t="s">
        <v>1214</v>
      </c>
    </row>
    <row r="891" spans="1:20">
      <c r="A891" t="s">
        <v>216</v>
      </c>
      <c r="B891">
        <v>2020</v>
      </c>
      <c r="C891" s="10">
        <v>43890</v>
      </c>
      <c r="D891" t="s">
        <v>19</v>
      </c>
      <c r="E891">
        <v>1</v>
      </c>
      <c r="F891" t="s">
        <v>534</v>
      </c>
      <c r="G891">
        <v>1</v>
      </c>
      <c r="H891" t="s">
        <v>142</v>
      </c>
      <c r="I891" t="s">
        <v>94</v>
      </c>
      <c r="J891" s="11">
        <f>(C891-VLOOKUP(H891,Riders!$A$2:$E$7778,4,FALSE))/365</f>
        <v>24.909589041095892</v>
      </c>
      <c r="K891">
        <v>28</v>
      </c>
      <c r="L891">
        <v>2</v>
      </c>
      <c r="M891">
        <v>10.255000000000001</v>
      </c>
      <c r="O891">
        <v>23.576999999999899</v>
      </c>
      <c r="P891">
        <v>23.045999999999999</v>
      </c>
      <c r="Q891">
        <v>27.154</v>
      </c>
      <c r="R891">
        <v>2.0539999999999998</v>
      </c>
      <c r="S891">
        <v>1</v>
      </c>
      <c r="T891" t="s">
        <v>1214</v>
      </c>
    </row>
    <row r="892" spans="1:20">
      <c r="A892" t="s">
        <v>216</v>
      </c>
      <c r="B892">
        <v>2020</v>
      </c>
      <c r="C892" s="10">
        <v>43890</v>
      </c>
      <c r="D892" t="s">
        <v>19</v>
      </c>
      <c r="E892">
        <v>1</v>
      </c>
      <c r="F892" t="s">
        <v>534</v>
      </c>
      <c r="G892">
        <v>2</v>
      </c>
      <c r="H892" t="s">
        <v>127</v>
      </c>
      <c r="I892" t="s">
        <v>103</v>
      </c>
      <c r="J892" s="11">
        <f>(C892-VLOOKUP(H892,Riders!$A$2:$E$7778,4,FALSE))/365</f>
        <v>21.449315068493149</v>
      </c>
      <c r="K892">
        <v>10</v>
      </c>
      <c r="L892">
        <v>1</v>
      </c>
      <c r="M892">
        <v>10.087999999999999</v>
      </c>
      <c r="O892">
        <v>23.456</v>
      </c>
      <c r="P892">
        <v>23.582000000000001</v>
      </c>
      <c r="Q892">
        <v>27.616</v>
      </c>
      <c r="R892">
        <v>2.0169999999999999</v>
      </c>
      <c r="S892">
        <v>1</v>
      </c>
      <c r="T892" t="s">
        <v>1214</v>
      </c>
    </row>
    <row r="893" spans="1:20">
      <c r="A893" t="s">
        <v>216</v>
      </c>
      <c r="B893">
        <v>2020</v>
      </c>
      <c r="C893" s="10">
        <v>43890</v>
      </c>
      <c r="D893" t="s">
        <v>19</v>
      </c>
      <c r="E893">
        <v>1</v>
      </c>
      <c r="F893" t="s">
        <v>534</v>
      </c>
      <c r="G893">
        <v>2</v>
      </c>
      <c r="H893" t="s">
        <v>231</v>
      </c>
      <c r="I893" t="s">
        <v>211</v>
      </c>
      <c r="J893" s="11">
        <f>(C893-VLOOKUP(H893,Riders!$A$2:$E$7778,4,FALSE))/365</f>
        <v>21.197260273972603</v>
      </c>
      <c r="K893">
        <v>27</v>
      </c>
      <c r="L893">
        <v>2</v>
      </c>
      <c r="M893">
        <v>10.180999999999999</v>
      </c>
      <c r="O893">
        <v>5.1779999999999999</v>
      </c>
      <c r="P893">
        <v>5.1839999999999904</v>
      </c>
      <c r="Q893">
        <v>15.33</v>
      </c>
      <c r="R893">
        <v>5.0730000000000004</v>
      </c>
      <c r="S893">
        <v>2</v>
      </c>
      <c r="T893" t="s">
        <v>1214</v>
      </c>
    </row>
    <row r="894" spans="1:20">
      <c r="A894" t="s">
        <v>216</v>
      </c>
      <c r="B894">
        <v>2020</v>
      </c>
      <c r="C894" s="10">
        <v>43890</v>
      </c>
      <c r="D894" t="s">
        <v>19</v>
      </c>
      <c r="E894">
        <v>1</v>
      </c>
      <c r="F894" t="s">
        <v>534</v>
      </c>
      <c r="G894">
        <v>3</v>
      </c>
      <c r="H894" t="s">
        <v>191</v>
      </c>
      <c r="I894" t="s">
        <v>112</v>
      </c>
      <c r="J894" s="11">
        <f>(C894-VLOOKUP(H894,Riders!$A$2:$E$7778,4,FALSE))/365</f>
        <v>31.958904109589042</v>
      </c>
      <c r="K894">
        <v>11</v>
      </c>
      <c r="L894">
        <v>1</v>
      </c>
      <c r="M894">
        <v>10.234</v>
      </c>
      <c r="O894">
        <v>23.151</v>
      </c>
      <c r="P894">
        <v>24.472999999999999</v>
      </c>
      <c r="Q894">
        <v>30.145</v>
      </c>
      <c r="R894">
        <v>2.8359999999999999</v>
      </c>
      <c r="S894">
        <v>2</v>
      </c>
      <c r="T894" t="s">
        <v>1214</v>
      </c>
    </row>
    <row r="895" spans="1:20">
      <c r="A895" t="s">
        <v>216</v>
      </c>
      <c r="B895">
        <v>2020</v>
      </c>
      <c r="C895" s="10">
        <v>43890</v>
      </c>
      <c r="D895" t="s">
        <v>19</v>
      </c>
      <c r="E895">
        <v>1</v>
      </c>
      <c r="F895" t="s">
        <v>534</v>
      </c>
      <c r="G895">
        <v>3</v>
      </c>
      <c r="H895" t="s">
        <v>917</v>
      </c>
      <c r="I895" t="s">
        <v>34</v>
      </c>
      <c r="J895" s="11">
        <f>(C895-VLOOKUP(H895,Riders!$A$2:$E$7778,4,FALSE))/365</f>
        <v>29.046575342465754</v>
      </c>
      <c r="K895">
        <v>26</v>
      </c>
      <c r="L895">
        <v>2</v>
      </c>
      <c r="M895">
        <v>11.493</v>
      </c>
      <c r="O895">
        <v>23.666999999999899</v>
      </c>
      <c r="P895">
        <v>23.34</v>
      </c>
      <c r="Q895">
        <v>27.274000000000001</v>
      </c>
      <c r="R895">
        <v>1.9670000000000001</v>
      </c>
      <c r="S895">
        <v>1</v>
      </c>
      <c r="T895" t="s">
        <v>1214</v>
      </c>
    </row>
    <row r="896" spans="1:20">
      <c r="A896" t="s">
        <v>216</v>
      </c>
      <c r="B896">
        <v>2020</v>
      </c>
      <c r="C896" s="10">
        <v>43890</v>
      </c>
      <c r="D896" t="s">
        <v>19</v>
      </c>
      <c r="E896">
        <v>1</v>
      </c>
      <c r="F896" t="s">
        <v>534</v>
      </c>
      <c r="G896">
        <v>4</v>
      </c>
      <c r="H896" t="s">
        <v>192</v>
      </c>
      <c r="I896" t="s">
        <v>30</v>
      </c>
      <c r="J896" s="11">
        <f>(C896-VLOOKUP(H896,Riders!$A$2:$E$7778,4,FALSE))/365</f>
        <v>34.11780821917808</v>
      </c>
      <c r="K896">
        <v>5</v>
      </c>
      <c r="L896">
        <v>1</v>
      </c>
      <c r="M896">
        <v>9.9830000000000005</v>
      </c>
      <c r="O896">
        <v>26.797000000000001</v>
      </c>
      <c r="P896">
        <v>27.004000000000001</v>
      </c>
      <c r="Q896">
        <v>31.92</v>
      </c>
      <c r="R896">
        <v>2.4580000000000002</v>
      </c>
      <c r="S896">
        <v>1</v>
      </c>
      <c r="T896" t="s">
        <v>1214</v>
      </c>
    </row>
    <row r="897" spans="1:20">
      <c r="A897" t="s">
        <v>216</v>
      </c>
      <c r="B897">
        <v>2020</v>
      </c>
      <c r="C897" s="10">
        <v>43890</v>
      </c>
      <c r="D897" t="s">
        <v>19</v>
      </c>
      <c r="E897">
        <v>1</v>
      </c>
      <c r="F897" t="s">
        <v>534</v>
      </c>
      <c r="G897">
        <v>4</v>
      </c>
      <c r="H897" t="s">
        <v>294</v>
      </c>
      <c r="I897" t="s">
        <v>22</v>
      </c>
      <c r="J897" s="11">
        <f>(C897-VLOOKUP(H897,Riders!$A$2:$E$7778,4,FALSE))/365</f>
        <v>22.230136986301371</v>
      </c>
      <c r="K897">
        <v>25</v>
      </c>
      <c r="L897">
        <v>2</v>
      </c>
      <c r="M897">
        <v>10.032999999999999</v>
      </c>
      <c r="O897">
        <v>6.3339999999999996</v>
      </c>
      <c r="P897">
        <v>6.4139999999999997</v>
      </c>
      <c r="Q897">
        <v>18.952000000000002</v>
      </c>
      <c r="R897">
        <v>6.2690000000000001</v>
      </c>
      <c r="S897">
        <v>2</v>
      </c>
      <c r="T897" t="s">
        <v>1214</v>
      </c>
    </row>
    <row r="898" spans="1:20">
      <c r="A898" t="s">
        <v>216</v>
      </c>
      <c r="B898">
        <v>2020</v>
      </c>
      <c r="C898" s="10">
        <v>43890</v>
      </c>
      <c r="D898" t="s">
        <v>19</v>
      </c>
      <c r="E898">
        <v>1</v>
      </c>
      <c r="F898" t="s">
        <v>534</v>
      </c>
      <c r="G898">
        <v>5</v>
      </c>
      <c r="H898" t="s">
        <v>883</v>
      </c>
      <c r="I898" t="s">
        <v>26</v>
      </c>
      <c r="J898" s="11">
        <f>(C898-VLOOKUP(H898,Riders!$A$2:$E$7778,4,FALSE))/365</f>
        <v>32.104109589041094</v>
      </c>
      <c r="K898">
        <v>12</v>
      </c>
      <c r="L898">
        <v>1</v>
      </c>
      <c r="M898">
        <v>10.218</v>
      </c>
      <c r="O898">
        <v>26.687000000000001</v>
      </c>
      <c r="P898">
        <v>27.186</v>
      </c>
      <c r="Q898">
        <v>30.702000000000002</v>
      </c>
      <c r="R898">
        <v>1.758</v>
      </c>
      <c r="S898">
        <v>1</v>
      </c>
      <c r="T898" t="s">
        <v>1214</v>
      </c>
    </row>
    <row r="899" spans="1:20">
      <c r="A899" t="s">
        <v>216</v>
      </c>
      <c r="B899">
        <v>2020</v>
      </c>
      <c r="C899" s="10">
        <v>43890</v>
      </c>
      <c r="D899" t="s">
        <v>19</v>
      </c>
      <c r="E899">
        <v>1</v>
      </c>
      <c r="F899" t="s">
        <v>534</v>
      </c>
      <c r="G899">
        <v>5</v>
      </c>
      <c r="H899" t="s">
        <v>200</v>
      </c>
      <c r="I899" t="s">
        <v>38</v>
      </c>
      <c r="J899" s="11">
        <f>(C899-VLOOKUP(H899,Riders!$A$2:$E$7778,4,FALSE))/365</f>
        <v>25.334246575342465</v>
      </c>
      <c r="K899">
        <v>24</v>
      </c>
      <c r="L899">
        <v>2</v>
      </c>
      <c r="M899">
        <v>10.382999999999999</v>
      </c>
      <c r="O899">
        <v>25.329000000000001</v>
      </c>
      <c r="P899">
        <v>24.84</v>
      </c>
      <c r="Q899">
        <v>29.257999999999999</v>
      </c>
      <c r="R899">
        <v>2.2090000000000001</v>
      </c>
      <c r="S899">
        <v>2</v>
      </c>
      <c r="T899" t="s">
        <v>1214</v>
      </c>
    </row>
    <row r="900" spans="1:20">
      <c r="A900" t="s">
        <v>216</v>
      </c>
      <c r="B900">
        <v>2020</v>
      </c>
      <c r="C900" s="10">
        <v>43890</v>
      </c>
      <c r="D900" t="s">
        <v>19</v>
      </c>
      <c r="E900">
        <v>1</v>
      </c>
      <c r="F900" t="s">
        <v>534</v>
      </c>
      <c r="G900">
        <v>6</v>
      </c>
      <c r="H900" t="s">
        <v>96</v>
      </c>
      <c r="I900" t="s">
        <v>28</v>
      </c>
      <c r="J900" s="11">
        <f>(C900-VLOOKUP(H900,Riders!$A$2:$E$7778,4,FALSE))/365</f>
        <v>28.095890410958905</v>
      </c>
      <c r="K900">
        <v>6</v>
      </c>
      <c r="L900">
        <v>1</v>
      </c>
      <c r="M900">
        <v>10.135</v>
      </c>
      <c r="O900">
        <v>20.335999999999999</v>
      </c>
      <c r="P900">
        <v>21.132999999999999</v>
      </c>
      <c r="Q900">
        <v>26.881</v>
      </c>
      <c r="R900">
        <v>2.8740000000000001</v>
      </c>
      <c r="S900">
        <v>1</v>
      </c>
      <c r="T900" t="s">
        <v>1214</v>
      </c>
    </row>
    <row r="901" spans="1:20">
      <c r="A901" t="s">
        <v>216</v>
      </c>
      <c r="B901">
        <v>2020</v>
      </c>
      <c r="C901" s="10">
        <v>43890</v>
      </c>
      <c r="D901" t="s">
        <v>19</v>
      </c>
      <c r="E901">
        <v>1</v>
      </c>
      <c r="F901" t="s">
        <v>534</v>
      </c>
      <c r="G901">
        <v>6</v>
      </c>
      <c r="H901" t="s">
        <v>99</v>
      </c>
      <c r="I901" t="s">
        <v>43</v>
      </c>
      <c r="J901" s="11">
        <f>(C901-VLOOKUP(H901,Riders!$A$2:$E$7778,4,FALSE))/365</f>
        <v>21.353424657534248</v>
      </c>
      <c r="K901">
        <v>23</v>
      </c>
      <c r="L901">
        <v>2</v>
      </c>
      <c r="M901">
        <v>10.17</v>
      </c>
      <c r="O901">
        <v>14.4519999999999</v>
      </c>
      <c r="P901">
        <v>14.094999999999899</v>
      </c>
      <c r="Q901">
        <v>20.452999999999999</v>
      </c>
      <c r="R901">
        <v>3.1789999999999998</v>
      </c>
      <c r="S901">
        <v>2</v>
      </c>
      <c r="T901" t="s">
        <v>1214</v>
      </c>
    </row>
    <row r="902" spans="1:20">
      <c r="A902" t="s">
        <v>216</v>
      </c>
      <c r="B902">
        <v>2020</v>
      </c>
      <c r="C902" s="10">
        <v>43890</v>
      </c>
      <c r="D902" t="s">
        <v>19</v>
      </c>
      <c r="E902">
        <v>1</v>
      </c>
      <c r="F902" t="s">
        <v>534</v>
      </c>
      <c r="G902">
        <v>7</v>
      </c>
      <c r="H902" t="s">
        <v>199</v>
      </c>
      <c r="I902" t="s">
        <v>22</v>
      </c>
      <c r="J902" s="11">
        <f>(C902-VLOOKUP(H902,Riders!$A$2:$E$7778,4,FALSE))/365</f>
        <v>27.230136986301371</v>
      </c>
      <c r="K902">
        <v>7</v>
      </c>
      <c r="L902">
        <v>1</v>
      </c>
      <c r="M902">
        <v>10.3</v>
      </c>
      <c r="O902">
        <v>31.535999999999898</v>
      </c>
      <c r="P902">
        <v>31.546999999999901</v>
      </c>
      <c r="Q902">
        <v>35.232999999999997</v>
      </c>
      <c r="R902">
        <v>1.843</v>
      </c>
      <c r="S902">
        <v>1</v>
      </c>
      <c r="T902" t="s">
        <v>1214</v>
      </c>
    </row>
    <row r="903" spans="1:20">
      <c r="A903" t="s">
        <v>216</v>
      </c>
      <c r="B903">
        <v>2020</v>
      </c>
      <c r="C903" s="10">
        <v>43890</v>
      </c>
      <c r="D903" t="s">
        <v>19</v>
      </c>
      <c r="E903">
        <v>1</v>
      </c>
      <c r="F903" t="s">
        <v>534</v>
      </c>
      <c r="G903">
        <v>7</v>
      </c>
      <c r="H903" t="s">
        <v>104</v>
      </c>
      <c r="I903" t="s">
        <v>38</v>
      </c>
      <c r="J903" s="11">
        <f>(C903-VLOOKUP(H903,Riders!$A$2:$E$7778,4,FALSE))/365</f>
        <v>21.164383561643834</v>
      </c>
      <c r="K903">
        <v>22</v>
      </c>
      <c r="L903">
        <v>2</v>
      </c>
      <c r="M903">
        <v>10.340999999999999</v>
      </c>
      <c r="O903">
        <v>8.1709999999999994</v>
      </c>
      <c r="P903">
        <v>8.1850000000000005</v>
      </c>
      <c r="Q903">
        <v>16.317</v>
      </c>
      <c r="R903">
        <v>4.0659999999999998</v>
      </c>
      <c r="S903">
        <v>2</v>
      </c>
      <c r="T903" t="s">
        <v>1214</v>
      </c>
    </row>
    <row r="904" spans="1:20">
      <c r="A904" t="s">
        <v>216</v>
      </c>
      <c r="B904">
        <v>2020</v>
      </c>
      <c r="C904" s="10">
        <v>43890</v>
      </c>
      <c r="D904" t="s">
        <v>19</v>
      </c>
      <c r="E904">
        <v>1</v>
      </c>
      <c r="F904" t="s">
        <v>534</v>
      </c>
      <c r="G904">
        <v>8</v>
      </c>
      <c r="H904" t="s">
        <v>107</v>
      </c>
      <c r="I904" t="s">
        <v>108</v>
      </c>
      <c r="J904" s="11">
        <f>(C904-VLOOKUP(H904,Riders!$A$2:$E$7778,4,FALSE))/365</f>
        <v>26.38082191780822</v>
      </c>
      <c r="K904">
        <v>16</v>
      </c>
      <c r="L904">
        <v>1</v>
      </c>
      <c r="M904">
        <v>10.093999999999999</v>
      </c>
      <c r="O904">
        <v>26.177</v>
      </c>
      <c r="P904">
        <v>26.951000000000001</v>
      </c>
      <c r="Q904">
        <v>30.588999999999999</v>
      </c>
      <c r="R904">
        <v>1.819</v>
      </c>
      <c r="S904">
        <v>2</v>
      </c>
      <c r="T904" t="s">
        <v>1214</v>
      </c>
    </row>
    <row r="905" spans="1:20">
      <c r="A905" t="s">
        <v>216</v>
      </c>
      <c r="B905">
        <v>2020</v>
      </c>
      <c r="C905" s="10">
        <v>43890</v>
      </c>
      <c r="D905" t="s">
        <v>19</v>
      </c>
      <c r="E905">
        <v>1</v>
      </c>
      <c r="F905" t="s">
        <v>534</v>
      </c>
      <c r="G905">
        <v>8</v>
      </c>
      <c r="H905" t="s">
        <v>98</v>
      </c>
      <c r="I905" t="s">
        <v>26</v>
      </c>
      <c r="J905" s="11">
        <f>(C905-VLOOKUP(H905,Riders!$A$2:$E$7778,4,FALSE))/365</f>
        <v>22.882191780821916</v>
      </c>
      <c r="K905">
        <v>17</v>
      </c>
      <c r="L905">
        <v>2</v>
      </c>
      <c r="M905">
        <v>10.1</v>
      </c>
      <c r="O905">
        <v>29.328999999999901</v>
      </c>
      <c r="P905">
        <v>28.838999999999999</v>
      </c>
      <c r="Q905">
        <v>32.296999999999997</v>
      </c>
      <c r="R905">
        <v>1.7290000000000001</v>
      </c>
      <c r="S905">
        <v>1</v>
      </c>
      <c r="T905" t="s">
        <v>1214</v>
      </c>
    </row>
    <row r="906" spans="1:20">
      <c r="A906" t="s">
        <v>216</v>
      </c>
      <c r="B906">
        <v>2020</v>
      </c>
      <c r="C906" s="10">
        <v>43890</v>
      </c>
      <c r="D906" t="s">
        <v>19</v>
      </c>
      <c r="E906">
        <v>1</v>
      </c>
      <c r="F906" t="s">
        <v>534</v>
      </c>
      <c r="G906">
        <v>9</v>
      </c>
      <c r="H906" t="s">
        <v>256</v>
      </c>
      <c r="I906" t="s">
        <v>30</v>
      </c>
      <c r="J906" s="11">
        <f>(C906-VLOOKUP(H906,Riders!$A$2:$E$7778,4,FALSE))/365</f>
        <v>30.175342465753424</v>
      </c>
      <c r="K906">
        <v>8</v>
      </c>
      <c r="L906">
        <v>1</v>
      </c>
      <c r="M906">
        <v>9.9979999999999993</v>
      </c>
      <c r="O906">
        <v>31.588999999999999</v>
      </c>
      <c r="P906">
        <v>31.6969999999999</v>
      </c>
      <c r="Q906">
        <v>34.930999999999997</v>
      </c>
      <c r="R906">
        <v>1.617</v>
      </c>
      <c r="S906">
        <v>1</v>
      </c>
      <c r="T906" t="s">
        <v>1214</v>
      </c>
    </row>
    <row r="907" spans="1:20">
      <c r="A907" t="s">
        <v>216</v>
      </c>
      <c r="B907">
        <v>2020</v>
      </c>
      <c r="C907" s="10">
        <v>43890</v>
      </c>
      <c r="D907" t="s">
        <v>19</v>
      </c>
      <c r="E907">
        <v>1</v>
      </c>
      <c r="F907" t="s">
        <v>534</v>
      </c>
      <c r="G907">
        <v>9</v>
      </c>
      <c r="H907" t="s">
        <v>173</v>
      </c>
      <c r="I907" t="s">
        <v>36</v>
      </c>
      <c r="J907" s="11">
        <f>(C907-VLOOKUP(H907,Riders!$A$2:$E$7778,4,FALSE))/365</f>
        <v>29.80821917808219</v>
      </c>
      <c r="K907">
        <v>21</v>
      </c>
      <c r="L907">
        <v>2</v>
      </c>
      <c r="M907">
        <v>10.091999999999899</v>
      </c>
      <c r="O907">
        <v>12.983000000000001</v>
      </c>
      <c r="P907">
        <v>12.93</v>
      </c>
      <c r="Q907">
        <v>24.216000000000001</v>
      </c>
      <c r="R907">
        <v>5.6429999999999998</v>
      </c>
      <c r="S907">
        <v>2</v>
      </c>
      <c r="T907" t="s">
        <v>1214</v>
      </c>
    </row>
    <row r="908" spans="1:20">
      <c r="A908" t="s">
        <v>216</v>
      </c>
      <c r="B908">
        <v>2020</v>
      </c>
      <c r="C908" s="10">
        <v>43890</v>
      </c>
      <c r="D908" t="s">
        <v>19</v>
      </c>
      <c r="E908">
        <v>1</v>
      </c>
      <c r="F908" t="s">
        <v>534</v>
      </c>
      <c r="G908">
        <v>10</v>
      </c>
      <c r="H908" t="s">
        <v>92</v>
      </c>
      <c r="I908" t="s">
        <v>51</v>
      </c>
      <c r="J908" s="11">
        <f>(C908-VLOOKUP(H908,Riders!$A$2:$E$7778,4,FALSE))/365</f>
        <v>24.276712328767122</v>
      </c>
      <c r="K908">
        <v>13</v>
      </c>
      <c r="L908">
        <v>1</v>
      </c>
      <c r="M908">
        <v>9.9309999999999992</v>
      </c>
      <c r="O908">
        <v>13.015000000000001</v>
      </c>
      <c r="P908">
        <v>18.353999999999999</v>
      </c>
      <c r="Q908">
        <v>24.658000000000001</v>
      </c>
      <c r="R908">
        <v>3.1520000000000001</v>
      </c>
      <c r="S908">
        <v>2</v>
      </c>
      <c r="T908" t="s">
        <v>1214</v>
      </c>
    </row>
    <row r="909" spans="1:20">
      <c r="A909" t="s">
        <v>216</v>
      </c>
      <c r="B909">
        <v>2020</v>
      </c>
      <c r="C909" s="10">
        <v>43890</v>
      </c>
      <c r="D909" t="s">
        <v>19</v>
      </c>
      <c r="E909">
        <v>1</v>
      </c>
      <c r="F909" t="s">
        <v>534</v>
      </c>
      <c r="G909">
        <v>10</v>
      </c>
      <c r="H909" t="s">
        <v>111</v>
      </c>
      <c r="I909" t="s">
        <v>112</v>
      </c>
      <c r="J909" s="11">
        <f>(C909-VLOOKUP(H909,Riders!$A$2:$E$7778,4,FALSE))/365</f>
        <v>22.86849315068493</v>
      </c>
      <c r="K909">
        <v>20</v>
      </c>
      <c r="L909">
        <v>2</v>
      </c>
      <c r="M909">
        <v>9.9629999999999992</v>
      </c>
      <c r="O909">
        <v>31.009</v>
      </c>
      <c r="P909">
        <v>29.8539999999999</v>
      </c>
      <c r="Q909">
        <v>33.543999999999997</v>
      </c>
      <c r="R909">
        <v>1.845</v>
      </c>
      <c r="S909">
        <v>1</v>
      </c>
      <c r="T909" t="s">
        <v>1214</v>
      </c>
    </row>
    <row r="910" spans="1:20">
      <c r="A910" t="s">
        <v>216</v>
      </c>
      <c r="B910">
        <v>2020</v>
      </c>
      <c r="C910" s="10">
        <v>43890</v>
      </c>
      <c r="D910" t="s">
        <v>19</v>
      </c>
      <c r="E910">
        <v>1</v>
      </c>
      <c r="F910" t="s">
        <v>534</v>
      </c>
      <c r="G910">
        <v>11</v>
      </c>
      <c r="H910" t="s">
        <v>128</v>
      </c>
      <c r="I910" t="s">
        <v>34</v>
      </c>
      <c r="J910" s="11">
        <f>(C910-VLOOKUP(H910,Riders!$A$2:$E$7778,4,FALSE))/365</f>
        <v>28.643835616438356</v>
      </c>
      <c r="K910">
        <v>14</v>
      </c>
      <c r="L910">
        <v>1</v>
      </c>
      <c r="M910">
        <v>9.9930000000000003</v>
      </c>
      <c r="O910">
        <v>28.485999999999901</v>
      </c>
      <c r="P910">
        <v>28.654</v>
      </c>
      <c r="Q910">
        <v>32.584000000000003</v>
      </c>
      <c r="R910">
        <v>1.9650000000000001</v>
      </c>
      <c r="S910">
        <v>1</v>
      </c>
      <c r="T910" t="s">
        <v>1214</v>
      </c>
    </row>
    <row r="911" spans="1:20">
      <c r="A911" t="s">
        <v>216</v>
      </c>
      <c r="B911">
        <v>2020</v>
      </c>
      <c r="C911" s="10">
        <v>43890</v>
      </c>
      <c r="D911" t="s">
        <v>19</v>
      </c>
      <c r="E911">
        <v>1</v>
      </c>
      <c r="F911" t="s">
        <v>534</v>
      </c>
      <c r="G911">
        <v>11</v>
      </c>
      <c r="H911" t="s">
        <v>170</v>
      </c>
      <c r="I911" t="s">
        <v>81</v>
      </c>
      <c r="J911" s="11">
        <f>(C911-VLOOKUP(H911,Riders!$A$2:$E$7778,4,FALSE))/365</f>
        <v>29.67945205479452</v>
      </c>
      <c r="K911">
        <v>19</v>
      </c>
      <c r="L911">
        <v>2</v>
      </c>
      <c r="M911">
        <v>10.089</v>
      </c>
      <c r="O911">
        <v>18.280999999999999</v>
      </c>
      <c r="P911">
        <v>18.190999999999999</v>
      </c>
      <c r="Q911">
        <v>23.132999999999999</v>
      </c>
      <c r="R911">
        <v>2.4710000000000001</v>
      </c>
      <c r="S911">
        <v>2</v>
      </c>
      <c r="T911" t="s">
        <v>1214</v>
      </c>
    </row>
    <row r="912" spans="1:20">
      <c r="A912" t="s">
        <v>216</v>
      </c>
      <c r="B912">
        <v>2020</v>
      </c>
      <c r="C912" s="10">
        <v>43890</v>
      </c>
      <c r="D912" t="s">
        <v>19</v>
      </c>
      <c r="E912">
        <v>1</v>
      </c>
      <c r="F912" t="s">
        <v>534</v>
      </c>
      <c r="G912">
        <v>12</v>
      </c>
      <c r="H912" t="s">
        <v>241</v>
      </c>
      <c r="I912" t="s">
        <v>101</v>
      </c>
      <c r="J912" s="11">
        <f>(C912-VLOOKUP(H912,Riders!$A$2:$E$7778,4,FALSE))/365</f>
        <v>27.008219178082193</v>
      </c>
      <c r="K912">
        <v>15</v>
      </c>
      <c r="L912">
        <v>1</v>
      </c>
      <c r="M912">
        <v>10.005000000000001</v>
      </c>
      <c r="O912">
        <v>29.442999999999898</v>
      </c>
      <c r="P912">
        <v>29.605999999999899</v>
      </c>
      <c r="Q912">
        <v>33.265999999999998</v>
      </c>
      <c r="R912">
        <v>1.83</v>
      </c>
      <c r="S912">
        <v>1</v>
      </c>
      <c r="T912" t="s">
        <v>1214</v>
      </c>
    </row>
    <row r="913" spans="1:20">
      <c r="A913" t="s">
        <v>216</v>
      </c>
      <c r="B913">
        <v>2020</v>
      </c>
      <c r="C913" s="10">
        <v>43890</v>
      </c>
      <c r="D913" t="s">
        <v>19</v>
      </c>
      <c r="E913">
        <v>1</v>
      </c>
      <c r="F913" t="s">
        <v>534</v>
      </c>
      <c r="G913">
        <v>12</v>
      </c>
      <c r="H913" t="s">
        <v>100</v>
      </c>
      <c r="I913" t="s">
        <v>101</v>
      </c>
      <c r="J913" s="11">
        <f>(C913-VLOOKUP(H913,Riders!$A$2:$E$7778,4,FALSE))/365</f>
        <v>20.884931506849316</v>
      </c>
      <c r="K913">
        <v>18</v>
      </c>
      <c r="L913">
        <v>2</v>
      </c>
      <c r="M913">
        <v>10.077</v>
      </c>
      <c r="O913">
        <v>13.369</v>
      </c>
      <c r="P913">
        <v>13.215</v>
      </c>
      <c r="Q913">
        <v>23.504999999999999</v>
      </c>
      <c r="R913">
        <v>5.1449999999999996</v>
      </c>
      <c r="S913">
        <v>2</v>
      </c>
      <c r="T913" t="s">
        <v>1214</v>
      </c>
    </row>
    <row r="914" spans="1:20">
      <c r="A914" t="s">
        <v>216</v>
      </c>
      <c r="B914">
        <v>2020</v>
      </c>
      <c r="C914" s="10">
        <v>43890</v>
      </c>
      <c r="D914" t="s">
        <v>19</v>
      </c>
      <c r="E914">
        <v>1</v>
      </c>
      <c r="F914" t="s">
        <v>537</v>
      </c>
      <c r="G914">
        <v>1</v>
      </c>
      <c r="H914" t="s">
        <v>91</v>
      </c>
      <c r="I914" t="s">
        <v>22</v>
      </c>
      <c r="J914" s="11">
        <f>(C914-VLOOKUP(H914,Riders!$A$2:$E$7778,4,FALSE))/365</f>
        <v>22.978082191780821</v>
      </c>
      <c r="K914">
        <v>1</v>
      </c>
      <c r="L914">
        <v>1</v>
      </c>
      <c r="M914">
        <v>9.9480000000000004</v>
      </c>
      <c r="O914">
        <v>39.417000000000002</v>
      </c>
      <c r="P914">
        <v>39.482999999999997</v>
      </c>
      <c r="Q914">
        <v>42.104999999999997</v>
      </c>
      <c r="R914">
        <v>1.3109999999999999</v>
      </c>
      <c r="S914">
        <v>1</v>
      </c>
      <c r="T914" t="s">
        <v>1214</v>
      </c>
    </row>
    <row r="915" spans="1:20">
      <c r="A915" t="s">
        <v>216</v>
      </c>
      <c r="B915">
        <v>2020</v>
      </c>
      <c r="C915" s="10">
        <v>43890</v>
      </c>
      <c r="D915" t="s">
        <v>19</v>
      </c>
      <c r="E915">
        <v>1</v>
      </c>
      <c r="F915" t="s">
        <v>537</v>
      </c>
      <c r="G915">
        <v>1</v>
      </c>
      <c r="H915" t="s">
        <v>241</v>
      </c>
      <c r="I915" t="s">
        <v>101</v>
      </c>
      <c r="J915" s="11">
        <f>(C915-VLOOKUP(H915,Riders!$A$2:$E$7778,4,FALSE))/365</f>
        <v>27.008219178082193</v>
      </c>
      <c r="K915">
        <v>15</v>
      </c>
      <c r="L915">
        <v>2</v>
      </c>
      <c r="M915">
        <v>10.295</v>
      </c>
      <c r="O915">
        <v>29.605999999999899</v>
      </c>
      <c r="P915">
        <v>29.542999999999999</v>
      </c>
      <c r="Q915">
        <v>33.161000000000001</v>
      </c>
      <c r="R915">
        <v>1.8089999999999999</v>
      </c>
      <c r="S915">
        <v>2</v>
      </c>
      <c r="T915" t="s">
        <v>1214</v>
      </c>
    </row>
    <row r="916" spans="1:20">
      <c r="A916" t="s">
        <v>216</v>
      </c>
      <c r="B916">
        <v>2020</v>
      </c>
      <c r="C916" s="10">
        <v>43890</v>
      </c>
      <c r="D916" t="s">
        <v>19</v>
      </c>
      <c r="E916">
        <v>1</v>
      </c>
      <c r="F916" t="s">
        <v>537</v>
      </c>
      <c r="G916">
        <v>2</v>
      </c>
      <c r="H916" t="s">
        <v>21</v>
      </c>
      <c r="I916" t="s">
        <v>22</v>
      </c>
      <c r="J916" s="11">
        <f>(C916-VLOOKUP(H916,Riders!$A$2:$E$7778,4,FALSE))/365</f>
        <v>26.975342465753425</v>
      </c>
      <c r="K916">
        <v>2</v>
      </c>
      <c r="L916">
        <v>1</v>
      </c>
      <c r="M916">
        <v>9.8079999999999998</v>
      </c>
      <c r="O916">
        <v>36.210999999999999</v>
      </c>
      <c r="P916">
        <v>36.316000000000003</v>
      </c>
      <c r="Q916">
        <v>38.862000000000002</v>
      </c>
      <c r="R916">
        <v>1.2729999999999999</v>
      </c>
      <c r="S916">
        <v>1</v>
      </c>
      <c r="T916" t="s">
        <v>1214</v>
      </c>
    </row>
    <row r="917" spans="1:20">
      <c r="A917" t="s">
        <v>216</v>
      </c>
      <c r="B917">
        <v>2020</v>
      </c>
      <c r="C917" s="10">
        <v>43890</v>
      </c>
      <c r="D917" t="s">
        <v>19</v>
      </c>
      <c r="E917">
        <v>1</v>
      </c>
      <c r="F917" t="s">
        <v>537</v>
      </c>
      <c r="G917">
        <v>2</v>
      </c>
      <c r="H917" t="s">
        <v>128</v>
      </c>
      <c r="I917" t="s">
        <v>34</v>
      </c>
      <c r="J917" s="11">
        <f>(C917-VLOOKUP(H917,Riders!$A$2:$E$7778,4,FALSE))/365</f>
        <v>28.643835616438356</v>
      </c>
      <c r="K917">
        <v>14</v>
      </c>
      <c r="L917">
        <v>2</v>
      </c>
      <c r="M917">
        <v>9.8569999999999993</v>
      </c>
      <c r="O917">
        <v>28.654</v>
      </c>
      <c r="P917">
        <v>28.521000000000001</v>
      </c>
      <c r="Q917">
        <v>32.375</v>
      </c>
      <c r="R917">
        <v>1.927</v>
      </c>
      <c r="S917">
        <v>2</v>
      </c>
      <c r="T917" t="s">
        <v>1214</v>
      </c>
    </row>
    <row r="918" spans="1:20">
      <c r="A918" t="s">
        <v>216</v>
      </c>
      <c r="B918">
        <v>2020</v>
      </c>
      <c r="C918" s="10">
        <v>43890</v>
      </c>
      <c r="D918" t="s">
        <v>19</v>
      </c>
      <c r="E918">
        <v>1</v>
      </c>
      <c r="F918" t="s">
        <v>537</v>
      </c>
      <c r="G918">
        <v>3</v>
      </c>
      <c r="H918" t="s">
        <v>201</v>
      </c>
      <c r="I918" t="s">
        <v>45</v>
      </c>
      <c r="J918" s="11">
        <f>(C918-VLOOKUP(H918,Riders!$A$2:$E$7778,4,FALSE))/365</f>
        <v>24.63013698630137</v>
      </c>
      <c r="K918">
        <v>4</v>
      </c>
      <c r="L918">
        <v>1</v>
      </c>
      <c r="M918">
        <v>9.9450000000000003</v>
      </c>
      <c r="O918">
        <v>33.646000000000001</v>
      </c>
      <c r="P918">
        <v>33.67</v>
      </c>
      <c r="Q918">
        <v>35.905999999999999</v>
      </c>
      <c r="R918">
        <v>1.1180000000000001</v>
      </c>
      <c r="S918">
        <v>1</v>
      </c>
      <c r="T918" t="s">
        <v>1214</v>
      </c>
    </row>
    <row r="919" spans="1:20">
      <c r="A919" t="s">
        <v>216</v>
      </c>
      <c r="B919">
        <v>2020</v>
      </c>
      <c r="C919" s="10">
        <v>43890</v>
      </c>
      <c r="D919" t="s">
        <v>19</v>
      </c>
      <c r="E919">
        <v>1</v>
      </c>
      <c r="F919" t="s">
        <v>537</v>
      </c>
      <c r="G919">
        <v>3</v>
      </c>
      <c r="H919" t="s">
        <v>92</v>
      </c>
      <c r="I919" t="s">
        <v>51</v>
      </c>
      <c r="J919" s="11">
        <f>(C919-VLOOKUP(H919,Riders!$A$2:$E$7778,4,FALSE))/365</f>
        <v>24.276712328767122</v>
      </c>
      <c r="K919">
        <v>13</v>
      </c>
      <c r="L919">
        <v>2</v>
      </c>
      <c r="M919">
        <v>9.9459999999999997</v>
      </c>
      <c r="O919">
        <v>18.353999999999999</v>
      </c>
      <c r="P919">
        <v>18.311999999999902</v>
      </c>
      <c r="Q919">
        <v>24.47</v>
      </c>
      <c r="R919">
        <v>3.0790000000000002</v>
      </c>
      <c r="S919">
        <v>2</v>
      </c>
      <c r="T919" t="s">
        <v>1214</v>
      </c>
    </row>
    <row r="920" spans="1:20">
      <c r="A920" t="s">
        <v>216</v>
      </c>
      <c r="B920">
        <v>2020</v>
      </c>
      <c r="C920" s="10">
        <v>43890</v>
      </c>
      <c r="D920" t="s">
        <v>19</v>
      </c>
      <c r="E920">
        <v>1</v>
      </c>
      <c r="F920" t="s">
        <v>537</v>
      </c>
      <c r="G920">
        <v>4</v>
      </c>
      <c r="H920" t="s">
        <v>256</v>
      </c>
      <c r="I920" t="s">
        <v>30</v>
      </c>
      <c r="J920" s="11">
        <f>(C920-VLOOKUP(H920,Riders!$A$2:$E$7778,4,FALSE))/365</f>
        <v>30.175342465753424</v>
      </c>
      <c r="K920">
        <v>8</v>
      </c>
      <c r="L920">
        <v>1</v>
      </c>
      <c r="M920">
        <v>9.782</v>
      </c>
      <c r="O920">
        <v>31.6969999999999</v>
      </c>
      <c r="P920">
        <v>31.922999999999998</v>
      </c>
      <c r="Q920">
        <v>35.113</v>
      </c>
      <c r="R920">
        <v>1.595</v>
      </c>
      <c r="S920">
        <v>1</v>
      </c>
      <c r="T920" t="s">
        <v>1214</v>
      </c>
    </row>
    <row r="921" spans="1:20">
      <c r="A921" t="s">
        <v>216</v>
      </c>
      <c r="B921">
        <v>2020</v>
      </c>
      <c r="C921" s="10">
        <v>43890</v>
      </c>
      <c r="D921" t="s">
        <v>19</v>
      </c>
      <c r="E921">
        <v>1</v>
      </c>
      <c r="F921" t="s">
        <v>537</v>
      </c>
      <c r="G921">
        <v>4</v>
      </c>
      <c r="H921" t="s">
        <v>196</v>
      </c>
      <c r="I921" t="s">
        <v>197</v>
      </c>
      <c r="J921" s="11">
        <f>(C921-VLOOKUP(H921,Riders!$A$2:$E$7778,4,FALSE))/365</f>
        <v>33.961643835616435</v>
      </c>
      <c r="K921">
        <v>9</v>
      </c>
      <c r="L921">
        <v>2</v>
      </c>
      <c r="M921">
        <v>10.178000000000001</v>
      </c>
      <c r="O921">
        <v>25.597000000000001</v>
      </c>
      <c r="P921">
        <v>25.367999999999999</v>
      </c>
      <c r="Q921">
        <v>29.827999999999999</v>
      </c>
      <c r="R921">
        <v>2.23</v>
      </c>
      <c r="S921">
        <v>2</v>
      </c>
      <c r="T921" t="s">
        <v>1214</v>
      </c>
    </row>
    <row r="922" spans="1:20">
      <c r="A922" t="s">
        <v>216</v>
      </c>
      <c r="B922">
        <v>2020</v>
      </c>
      <c r="C922" s="10">
        <v>43890</v>
      </c>
      <c r="D922" t="s">
        <v>19</v>
      </c>
      <c r="E922">
        <v>1</v>
      </c>
      <c r="F922" t="s">
        <v>537</v>
      </c>
      <c r="G922">
        <v>5</v>
      </c>
      <c r="H922" t="s">
        <v>195</v>
      </c>
      <c r="I922" t="s">
        <v>51</v>
      </c>
      <c r="J922" s="11">
        <f>(C922-VLOOKUP(H922,Riders!$A$2:$E$7778,4,FALSE))/365</f>
        <v>32.172602739726024</v>
      </c>
      <c r="K922">
        <v>3</v>
      </c>
      <c r="L922">
        <v>1</v>
      </c>
      <c r="M922">
        <v>10.145</v>
      </c>
      <c r="O922">
        <v>21.145</v>
      </c>
      <c r="P922">
        <v>23.454999999999998</v>
      </c>
      <c r="Q922">
        <v>29.427</v>
      </c>
      <c r="R922">
        <v>2.9860000000000002</v>
      </c>
      <c r="S922">
        <v>2</v>
      </c>
      <c r="T922" t="s">
        <v>1214</v>
      </c>
    </row>
    <row r="923" spans="1:20">
      <c r="A923" t="s">
        <v>216</v>
      </c>
      <c r="B923">
        <v>2020</v>
      </c>
      <c r="C923" s="10">
        <v>43890</v>
      </c>
      <c r="D923" t="s">
        <v>19</v>
      </c>
      <c r="E923">
        <v>1</v>
      </c>
      <c r="F923" t="s">
        <v>537</v>
      </c>
      <c r="G923">
        <v>5</v>
      </c>
      <c r="H923" t="s">
        <v>107</v>
      </c>
      <c r="I923" t="s">
        <v>108</v>
      </c>
      <c r="J923" s="11">
        <f>(C923-VLOOKUP(H923,Riders!$A$2:$E$7778,4,FALSE))/365</f>
        <v>26.38082191780822</v>
      </c>
      <c r="K923">
        <v>16</v>
      </c>
      <c r="L923">
        <v>2</v>
      </c>
      <c r="M923">
        <v>10.264999999999899</v>
      </c>
      <c r="O923">
        <v>26.951000000000001</v>
      </c>
      <c r="P923">
        <v>26.488</v>
      </c>
      <c r="Q923">
        <v>30.038</v>
      </c>
      <c r="R923">
        <v>1.7749999999999999</v>
      </c>
      <c r="S923">
        <v>1</v>
      </c>
      <c r="T923" t="s">
        <v>1214</v>
      </c>
    </row>
    <row r="924" spans="1:20">
      <c r="A924" t="s">
        <v>216</v>
      </c>
      <c r="B924">
        <v>2020</v>
      </c>
      <c r="C924" s="10">
        <v>43890</v>
      </c>
      <c r="D924" t="s">
        <v>19</v>
      </c>
      <c r="E924">
        <v>1</v>
      </c>
      <c r="F924" t="s">
        <v>537</v>
      </c>
      <c r="G924">
        <v>6</v>
      </c>
      <c r="H924" t="s">
        <v>199</v>
      </c>
      <c r="I924" t="s">
        <v>22</v>
      </c>
      <c r="J924" s="11">
        <f>(C924-VLOOKUP(H924,Riders!$A$2:$E$7778,4,FALSE))/365</f>
        <v>27.230136986301371</v>
      </c>
      <c r="K924">
        <v>7</v>
      </c>
      <c r="L924">
        <v>1</v>
      </c>
      <c r="M924">
        <v>10.191000000000001</v>
      </c>
      <c r="O924">
        <v>31.546999999999901</v>
      </c>
      <c r="P924">
        <v>31.736999999999998</v>
      </c>
      <c r="Q924">
        <v>35.372999999999998</v>
      </c>
      <c r="R924">
        <v>1.8180000000000001</v>
      </c>
      <c r="S924">
        <v>1</v>
      </c>
      <c r="T924" t="s">
        <v>1214</v>
      </c>
    </row>
    <row r="925" spans="1:20">
      <c r="A925" t="s">
        <v>216</v>
      </c>
      <c r="B925">
        <v>2020</v>
      </c>
      <c r="C925" s="10">
        <v>43890</v>
      </c>
      <c r="D925" t="s">
        <v>19</v>
      </c>
      <c r="E925">
        <v>1</v>
      </c>
      <c r="F925" t="s">
        <v>537</v>
      </c>
      <c r="G925">
        <v>6</v>
      </c>
      <c r="H925" t="s">
        <v>127</v>
      </c>
      <c r="I925" t="s">
        <v>103</v>
      </c>
      <c r="J925" s="11">
        <f>(C925-VLOOKUP(H925,Riders!$A$2:$E$7778,4,FALSE))/365</f>
        <v>21.449315068493149</v>
      </c>
      <c r="K925">
        <v>10</v>
      </c>
      <c r="L925">
        <v>2</v>
      </c>
      <c r="M925">
        <v>10.239000000000001</v>
      </c>
      <c r="O925">
        <v>23.582000000000001</v>
      </c>
      <c r="P925">
        <v>23.481000000000002</v>
      </c>
      <c r="Q925">
        <v>27.449000000000002</v>
      </c>
      <c r="R925">
        <v>1.984</v>
      </c>
      <c r="S925">
        <v>2</v>
      </c>
      <c r="T925" t="s">
        <v>1214</v>
      </c>
    </row>
    <row r="926" spans="1:20">
      <c r="A926" t="s">
        <v>216</v>
      </c>
      <c r="B926">
        <v>2020</v>
      </c>
      <c r="C926" s="10">
        <v>43890</v>
      </c>
      <c r="D926" t="s">
        <v>19</v>
      </c>
      <c r="E926">
        <v>1</v>
      </c>
      <c r="F926" t="s">
        <v>537</v>
      </c>
      <c r="G926">
        <v>7</v>
      </c>
      <c r="H926" t="s">
        <v>96</v>
      </c>
      <c r="I926" t="s">
        <v>28</v>
      </c>
      <c r="J926" s="11">
        <f>(C926-VLOOKUP(H926,Riders!$A$2:$E$7778,4,FALSE))/365</f>
        <v>28.095890410958905</v>
      </c>
      <c r="K926">
        <v>6</v>
      </c>
      <c r="L926">
        <v>1</v>
      </c>
      <c r="M926">
        <v>10.053000000000001</v>
      </c>
      <c r="O926">
        <v>21.132999999999999</v>
      </c>
      <c r="P926">
        <v>22.859000000000002</v>
      </c>
      <c r="Q926">
        <v>28.253</v>
      </c>
      <c r="R926">
        <v>2.6970000000000001</v>
      </c>
      <c r="S926">
        <v>2</v>
      </c>
      <c r="T926" t="s">
        <v>1214</v>
      </c>
    </row>
    <row r="927" spans="1:20">
      <c r="A927" t="s">
        <v>216</v>
      </c>
      <c r="B927">
        <v>2020</v>
      </c>
      <c r="C927" s="10">
        <v>43890</v>
      </c>
      <c r="D927" t="s">
        <v>19</v>
      </c>
      <c r="E927">
        <v>1</v>
      </c>
      <c r="F927" t="s">
        <v>537</v>
      </c>
      <c r="G927">
        <v>7</v>
      </c>
      <c r="H927" t="s">
        <v>191</v>
      </c>
      <c r="I927" t="s">
        <v>112</v>
      </c>
      <c r="J927" s="11">
        <f>(C927-VLOOKUP(H927,Riders!$A$2:$E$7778,4,FALSE))/365</f>
        <v>31.958904109589042</v>
      </c>
      <c r="K927">
        <v>11</v>
      </c>
      <c r="L927">
        <v>2</v>
      </c>
      <c r="M927">
        <v>10.1</v>
      </c>
      <c r="O927">
        <v>24.472999999999999</v>
      </c>
      <c r="P927">
        <v>23.477</v>
      </c>
      <c r="Q927">
        <v>28.809000000000001</v>
      </c>
      <c r="R927">
        <v>2.6659999999999999</v>
      </c>
      <c r="S927">
        <v>1</v>
      </c>
      <c r="T927" t="s">
        <v>1214</v>
      </c>
    </row>
    <row r="928" spans="1:20">
      <c r="A928" t="s">
        <v>216</v>
      </c>
      <c r="B928">
        <v>2020</v>
      </c>
      <c r="C928" s="10">
        <v>43890</v>
      </c>
      <c r="D928" t="s">
        <v>19</v>
      </c>
      <c r="E928">
        <v>1</v>
      </c>
      <c r="F928" t="s">
        <v>537</v>
      </c>
      <c r="G928">
        <v>8</v>
      </c>
      <c r="H928" t="s">
        <v>192</v>
      </c>
      <c r="I928" t="s">
        <v>30</v>
      </c>
      <c r="J928" s="11">
        <f>(C928-VLOOKUP(H928,Riders!$A$2:$E$7778,4,FALSE))/365</f>
        <v>34.11780821917808</v>
      </c>
      <c r="K928">
        <v>5</v>
      </c>
      <c r="L928">
        <v>1</v>
      </c>
      <c r="M928">
        <v>10.003</v>
      </c>
      <c r="O928">
        <v>27.004000000000001</v>
      </c>
      <c r="P928">
        <v>27.902999999999999</v>
      </c>
      <c r="Q928">
        <v>32.606999999999999</v>
      </c>
      <c r="R928">
        <v>2.3519999999999999</v>
      </c>
      <c r="S928">
        <v>2</v>
      </c>
      <c r="T928" t="s">
        <v>1214</v>
      </c>
    </row>
    <row r="929" spans="1:20">
      <c r="A929" t="s">
        <v>216</v>
      </c>
      <c r="B929">
        <v>2020</v>
      </c>
      <c r="C929" s="10">
        <v>43890</v>
      </c>
      <c r="D929" t="s">
        <v>19</v>
      </c>
      <c r="E929">
        <v>1</v>
      </c>
      <c r="F929" t="s">
        <v>537</v>
      </c>
      <c r="G929">
        <v>8</v>
      </c>
      <c r="H929" t="s">
        <v>883</v>
      </c>
      <c r="I929" t="s">
        <v>26</v>
      </c>
      <c r="J929" s="11">
        <f>(C929-VLOOKUP(H929,Riders!$A$2:$E$7778,4,FALSE))/365</f>
        <v>32.104109589041094</v>
      </c>
      <c r="K929">
        <v>12</v>
      </c>
      <c r="L929">
        <v>2</v>
      </c>
      <c r="M929">
        <v>10.074</v>
      </c>
      <c r="O929">
        <v>27.186</v>
      </c>
      <c r="P929">
        <v>26.908000000000001</v>
      </c>
      <c r="Q929">
        <v>30.35</v>
      </c>
      <c r="R929">
        <v>1.7210000000000001</v>
      </c>
      <c r="S929">
        <v>1</v>
      </c>
      <c r="T929" t="s">
        <v>1214</v>
      </c>
    </row>
    <row r="930" spans="1:20">
      <c r="A930" t="s">
        <v>216</v>
      </c>
      <c r="B930">
        <v>2020</v>
      </c>
      <c r="C930" s="10">
        <v>43890</v>
      </c>
      <c r="D930" t="s">
        <v>19</v>
      </c>
      <c r="E930">
        <v>1</v>
      </c>
      <c r="F930" t="s">
        <v>538</v>
      </c>
      <c r="G930">
        <v>1</v>
      </c>
      <c r="H930" t="s">
        <v>91</v>
      </c>
      <c r="I930" t="s">
        <v>22</v>
      </c>
      <c r="J930" s="11">
        <f>(C930-VLOOKUP(H930,Riders!$A$2:$E$7778,4,FALSE))/365</f>
        <v>22.978082191780821</v>
      </c>
      <c r="K930">
        <v>1</v>
      </c>
      <c r="L930">
        <v>1</v>
      </c>
      <c r="M930">
        <v>9.9740000000000002</v>
      </c>
      <c r="O930">
        <v>39.482999999999997</v>
      </c>
      <c r="P930">
        <v>39.54</v>
      </c>
      <c r="Q930">
        <v>42.152000000000001</v>
      </c>
      <c r="R930">
        <v>1.306</v>
      </c>
      <c r="S930">
        <v>1</v>
      </c>
      <c r="T930" t="s">
        <v>1214</v>
      </c>
    </row>
    <row r="931" spans="1:20">
      <c r="A931" t="s">
        <v>216</v>
      </c>
      <c r="B931">
        <v>2020</v>
      </c>
      <c r="C931" s="10">
        <v>43890</v>
      </c>
      <c r="D931" t="s">
        <v>19</v>
      </c>
      <c r="E931">
        <v>1</v>
      </c>
      <c r="F931" t="s">
        <v>538</v>
      </c>
      <c r="G931">
        <v>1</v>
      </c>
      <c r="H931" t="s">
        <v>192</v>
      </c>
      <c r="I931" t="s">
        <v>30</v>
      </c>
      <c r="J931" s="11">
        <f>(C931-VLOOKUP(H931,Riders!$A$2:$E$7778,4,FALSE))/365</f>
        <v>34.11780821917808</v>
      </c>
      <c r="K931">
        <v>5</v>
      </c>
      <c r="L931">
        <v>2</v>
      </c>
      <c r="M931">
        <v>10.08</v>
      </c>
      <c r="O931">
        <v>27.902999999999999</v>
      </c>
      <c r="P931">
        <v>27.835000000000001</v>
      </c>
      <c r="Q931">
        <v>32.457000000000001</v>
      </c>
      <c r="R931">
        <v>2.3109999999999999</v>
      </c>
      <c r="S931">
        <v>2</v>
      </c>
      <c r="T931" t="s">
        <v>1214</v>
      </c>
    </row>
    <row r="932" spans="1:20">
      <c r="A932" t="s">
        <v>216</v>
      </c>
      <c r="B932">
        <v>2020</v>
      </c>
      <c r="C932" s="10">
        <v>43890</v>
      </c>
      <c r="D932" t="s">
        <v>19</v>
      </c>
      <c r="E932">
        <v>1</v>
      </c>
      <c r="F932" t="s">
        <v>538</v>
      </c>
      <c r="G932">
        <v>2</v>
      </c>
      <c r="H932" t="s">
        <v>21</v>
      </c>
      <c r="I932" t="s">
        <v>22</v>
      </c>
      <c r="J932" s="11">
        <f>(C932-VLOOKUP(H932,Riders!$A$2:$E$7778,4,FALSE))/365</f>
        <v>26.975342465753425</v>
      </c>
      <c r="K932">
        <v>2</v>
      </c>
      <c r="L932">
        <v>1</v>
      </c>
      <c r="M932">
        <v>9.89</v>
      </c>
      <c r="O932">
        <v>36.316000000000003</v>
      </c>
      <c r="P932">
        <v>36.356999999999999</v>
      </c>
      <c r="Q932">
        <v>38.896999999999998</v>
      </c>
      <c r="R932">
        <v>1.27</v>
      </c>
      <c r="S932">
        <v>1</v>
      </c>
      <c r="T932" t="s">
        <v>1214</v>
      </c>
    </row>
    <row r="933" spans="1:20">
      <c r="A933" t="s">
        <v>216</v>
      </c>
      <c r="B933">
        <v>2020</v>
      </c>
      <c r="C933" s="10">
        <v>43890</v>
      </c>
      <c r="D933" t="s">
        <v>19</v>
      </c>
      <c r="E933">
        <v>1</v>
      </c>
      <c r="F933" t="s">
        <v>538</v>
      </c>
      <c r="G933">
        <v>2</v>
      </c>
      <c r="H933" t="s">
        <v>96</v>
      </c>
      <c r="I933" t="s">
        <v>28</v>
      </c>
      <c r="J933" s="11">
        <f>(C933-VLOOKUP(H933,Riders!$A$2:$E$7778,4,FALSE))/365</f>
        <v>28.095890410958905</v>
      </c>
      <c r="K933">
        <v>6</v>
      </c>
      <c r="L933">
        <v>2</v>
      </c>
      <c r="M933">
        <v>10.016</v>
      </c>
      <c r="O933">
        <v>22.859000000000002</v>
      </c>
      <c r="P933">
        <v>22.806999999999999</v>
      </c>
      <c r="Q933">
        <v>28.099</v>
      </c>
      <c r="R933">
        <v>2.6459999999999999</v>
      </c>
      <c r="S933">
        <v>2</v>
      </c>
      <c r="T933" t="s">
        <v>1214</v>
      </c>
    </row>
    <row r="934" spans="1:20">
      <c r="A934" t="s">
        <v>216</v>
      </c>
      <c r="B934">
        <v>2020</v>
      </c>
      <c r="C934" s="10">
        <v>43890</v>
      </c>
      <c r="D934" t="s">
        <v>19</v>
      </c>
      <c r="E934">
        <v>1</v>
      </c>
      <c r="F934" t="s">
        <v>538</v>
      </c>
      <c r="G934">
        <v>3</v>
      </c>
      <c r="H934" t="s">
        <v>201</v>
      </c>
      <c r="I934" t="s">
        <v>45</v>
      </c>
      <c r="J934" s="11">
        <f>(C934-VLOOKUP(H934,Riders!$A$2:$E$7778,4,FALSE))/365</f>
        <v>24.63013698630137</v>
      </c>
      <c r="K934">
        <v>4</v>
      </c>
      <c r="L934">
        <v>1</v>
      </c>
      <c r="M934">
        <v>10.085000000000001</v>
      </c>
      <c r="O934">
        <v>33.67</v>
      </c>
      <c r="P934">
        <v>33.851999999999997</v>
      </c>
      <c r="Q934">
        <v>36.07</v>
      </c>
      <c r="R934">
        <v>1.109</v>
      </c>
      <c r="S934">
        <v>1</v>
      </c>
      <c r="T934" t="s">
        <v>1214</v>
      </c>
    </row>
    <row r="935" spans="1:20">
      <c r="A935" t="s">
        <v>216</v>
      </c>
      <c r="B935">
        <v>2020</v>
      </c>
      <c r="C935" s="10">
        <v>43890</v>
      </c>
      <c r="D935" t="s">
        <v>19</v>
      </c>
      <c r="E935">
        <v>1</v>
      </c>
      <c r="F935" t="s">
        <v>538</v>
      </c>
      <c r="G935">
        <v>3</v>
      </c>
      <c r="H935" t="s">
        <v>199</v>
      </c>
      <c r="I935" t="s">
        <v>22</v>
      </c>
      <c r="J935" s="11">
        <f>(C935-VLOOKUP(H935,Riders!$A$2:$E$7778,4,FALSE))/365</f>
        <v>27.230136986301371</v>
      </c>
      <c r="K935">
        <v>7</v>
      </c>
      <c r="L935">
        <v>2</v>
      </c>
      <c r="M935">
        <v>10.215999999999999</v>
      </c>
      <c r="O935">
        <v>31.736999999999998</v>
      </c>
      <c r="P935">
        <v>31.4</v>
      </c>
      <c r="Q935">
        <v>34.94</v>
      </c>
      <c r="R935">
        <v>1.77</v>
      </c>
      <c r="S935">
        <v>2</v>
      </c>
      <c r="T935" t="s">
        <v>1214</v>
      </c>
    </row>
    <row r="936" spans="1:20">
      <c r="A936" t="s">
        <v>216</v>
      </c>
      <c r="B936">
        <v>2020</v>
      </c>
      <c r="C936" s="10">
        <v>43890</v>
      </c>
      <c r="D936" t="s">
        <v>19</v>
      </c>
      <c r="E936">
        <v>1</v>
      </c>
      <c r="F936" t="s">
        <v>538</v>
      </c>
      <c r="G936">
        <v>4</v>
      </c>
      <c r="H936" t="s">
        <v>195</v>
      </c>
      <c r="I936" t="s">
        <v>51</v>
      </c>
      <c r="J936" s="11">
        <f>(C936-VLOOKUP(H936,Riders!$A$2:$E$7778,4,FALSE))/365</f>
        <v>32.172602739726024</v>
      </c>
      <c r="K936">
        <v>3</v>
      </c>
      <c r="L936">
        <v>1</v>
      </c>
      <c r="M936">
        <v>9.9979999999999993</v>
      </c>
      <c r="O936">
        <v>23.454999999999998</v>
      </c>
      <c r="P936">
        <v>25.875999999999902</v>
      </c>
      <c r="Q936">
        <v>31.372</v>
      </c>
      <c r="R936">
        <v>2.7480000000000002</v>
      </c>
      <c r="S936">
        <v>2</v>
      </c>
      <c r="T936" t="s">
        <v>1214</v>
      </c>
    </row>
    <row r="937" spans="1:20">
      <c r="A937" t="s">
        <v>216</v>
      </c>
      <c r="B937">
        <v>2020</v>
      </c>
      <c r="C937" s="10">
        <v>43890</v>
      </c>
      <c r="D937" t="s">
        <v>19</v>
      </c>
      <c r="E937">
        <v>1</v>
      </c>
      <c r="F937" t="s">
        <v>538</v>
      </c>
      <c r="G937">
        <v>4</v>
      </c>
      <c r="H937" t="s">
        <v>256</v>
      </c>
      <c r="I937" t="s">
        <v>30</v>
      </c>
      <c r="J937" s="11">
        <f>(C937-VLOOKUP(H937,Riders!$A$2:$E$7778,4,FALSE))/365</f>
        <v>30.175342465753424</v>
      </c>
      <c r="K937">
        <v>8</v>
      </c>
      <c r="L937">
        <v>2</v>
      </c>
      <c r="M937">
        <v>10.081</v>
      </c>
      <c r="O937">
        <v>31.922999999999998</v>
      </c>
      <c r="P937">
        <v>31.433</v>
      </c>
      <c r="Q937">
        <v>34.557000000000002</v>
      </c>
      <c r="R937">
        <v>1.5620000000000001</v>
      </c>
      <c r="S937">
        <v>1</v>
      </c>
      <c r="T937" t="s">
        <v>1214</v>
      </c>
    </row>
    <row r="938" spans="1:20">
      <c r="A938" t="s">
        <v>216</v>
      </c>
      <c r="B938">
        <v>2020</v>
      </c>
      <c r="C938" s="10">
        <v>43890</v>
      </c>
      <c r="D938" t="s">
        <v>19</v>
      </c>
      <c r="E938">
        <v>2</v>
      </c>
      <c r="F938" t="s">
        <v>538</v>
      </c>
      <c r="G938">
        <v>1</v>
      </c>
      <c r="H938" t="s">
        <v>91</v>
      </c>
      <c r="I938" t="s">
        <v>22</v>
      </c>
      <c r="J938" s="11">
        <f>(C938-VLOOKUP(H938,Riders!$A$2:$E$7778,4,FALSE))/365</f>
        <v>22.978082191780821</v>
      </c>
      <c r="K938">
        <v>1</v>
      </c>
      <c r="L938">
        <v>1</v>
      </c>
      <c r="M938">
        <v>9.7829999999999995</v>
      </c>
      <c r="O938">
        <v>39.54</v>
      </c>
      <c r="P938">
        <v>39.591999999999999</v>
      </c>
      <c r="Q938">
        <v>42.195999999999998</v>
      </c>
      <c r="R938">
        <v>1.302</v>
      </c>
      <c r="S938">
        <v>1</v>
      </c>
      <c r="T938" t="s">
        <v>1214</v>
      </c>
    </row>
    <row r="939" spans="1:20">
      <c r="A939" t="s">
        <v>216</v>
      </c>
      <c r="B939">
        <v>2020</v>
      </c>
      <c r="C939" s="10">
        <v>43890</v>
      </c>
      <c r="D939" t="s">
        <v>19</v>
      </c>
      <c r="E939">
        <v>2</v>
      </c>
      <c r="F939" t="s">
        <v>538</v>
      </c>
      <c r="G939">
        <v>1</v>
      </c>
      <c r="H939" t="s">
        <v>192</v>
      </c>
      <c r="I939" t="s">
        <v>30</v>
      </c>
      <c r="J939" s="11">
        <f>(C939-VLOOKUP(H939,Riders!$A$2:$E$7778,4,FALSE))/365</f>
        <v>34.11780821917808</v>
      </c>
      <c r="K939">
        <v>5</v>
      </c>
      <c r="L939">
        <v>2</v>
      </c>
      <c r="M939">
        <v>9.9339999999999993</v>
      </c>
      <c r="O939">
        <v>27.835000000000001</v>
      </c>
      <c r="P939">
        <v>27.771000000000001</v>
      </c>
      <c r="Q939">
        <v>32.319000000000003</v>
      </c>
      <c r="R939">
        <v>2.274</v>
      </c>
      <c r="S939">
        <v>2</v>
      </c>
      <c r="T939" t="s">
        <v>1214</v>
      </c>
    </row>
    <row r="940" spans="1:20">
      <c r="A940" t="s">
        <v>216</v>
      </c>
      <c r="B940">
        <v>2020</v>
      </c>
      <c r="C940" s="10">
        <v>43890</v>
      </c>
      <c r="D940" t="s">
        <v>19</v>
      </c>
      <c r="E940">
        <v>2</v>
      </c>
      <c r="F940" t="s">
        <v>538</v>
      </c>
      <c r="G940">
        <v>2</v>
      </c>
      <c r="H940" t="s">
        <v>21</v>
      </c>
      <c r="I940" t="s">
        <v>22</v>
      </c>
      <c r="J940" s="11">
        <f>(C940-VLOOKUP(H940,Riders!$A$2:$E$7778,4,FALSE))/365</f>
        <v>26.975342465753425</v>
      </c>
      <c r="K940">
        <v>2</v>
      </c>
      <c r="L940">
        <v>1</v>
      </c>
      <c r="M940">
        <v>9.7759999999999998</v>
      </c>
      <c r="O940">
        <v>36.356999999999999</v>
      </c>
      <c r="P940">
        <v>36.396000000000001</v>
      </c>
      <c r="Q940">
        <v>38.93</v>
      </c>
      <c r="R940">
        <v>1.2669999999999999</v>
      </c>
      <c r="S940">
        <v>1</v>
      </c>
      <c r="T940" t="s">
        <v>1214</v>
      </c>
    </row>
    <row r="941" spans="1:20">
      <c r="A941" t="s">
        <v>216</v>
      </c>
      <c r="B941">
        <v>2020</v>
      </c>
      <c r="C941" s="10">
        <v>43890</v>
      </c>
      <c r="D941" t="s">
        <v>19</v>
      </c>
      <c r="E941">
        <v>2</v>
      </c>
      <c r="F941" t="s">
        <v>538</v>
      </c>
      <c r="G941">
        <v>2</v>
      </c>
      <c r="H941" t="s">
        <v>96</v>
      </c>
      <c r="I941" t="s">
        <v>28</v>
      </c>
      <c r="J941" s="11">
        <f>(C941-VLOOKUP(H941,Riders!$A$2:$E$7778,4,FALSE))/365</f>
        <v>28.095890410958905</v>
      </c>
      <c r="K941">
        <v>6</v>
      </c>
      <c r="L941">
        <v>2</v>
      </c>
      <c r="M941">
        <v>9.9260000000000002</v>
      </c>
      <c r="O941">
        <v>22.806999999999999</v>
      </c>
      <c r="P941">
        <v>22.757999999999999</v>
      </c>
      <c r="Q941">
        <v>27.957999999999998</v>
      </c>
      <c r="R941">
        <v>2.6</v>
      </c>
      <c r="S941">
        <v>2</v>
      </c>
      <c r="T941" t="s">
        <v>1214</v>
      </c>
    </row>
    <row r="942" spans="1:20">
      <c r="A942" t="s">
        <v>216</v>
      </c>
      <c r="B942">
        <v>2020</v>
      </c>
      <c r="C942" s="10">
        <v>43890</v>
      </c>
      <c r="D942" t="s">
        <v>19</v>
      </c>
      <c r="E942">
        <v>2</v>
      </c>
      <c r="F942" t="s">
        <v>538</v>
      </c>
      <c r="G942">
        <v>3</v>
      </c>
      <c r="H942" t="s">
        <v>201</v>
      </c>
      <c r="I942" t="s">
        <v>45</v>
      </c>
      <c r="J942" s="11">
        <f>(C942-VLOOKUP(H942,Riders!$A$2:$E$7778,4,FALSE))/365</f>
        <v>24.63013698630137</v>
      </c>
      <c r="K942">
        <v>4</v>
      </c>
      <c r="L942">
        <v>1</v>
      </c>
      <c r="M942">
        <v>10.073</v>
      </c>
      <c r="O942">
        <v>33.851999999999997</v>
      </c>
      <c r="P942">
        <v>34.018000000000001</v>
      </c>
      <c r="Q942">
        <v>36.22</v>
      </c>
      <c r="R942">
        <v>1.101</v>
      </c>
      <c r="S942">
        <v>1</v>
      </c>
      <c r="T942" t="s">
        <v>1214</v>
      </c>
    </row>
    <row r="943" spans="1:20">
      <c r="A943" t="s">
        <v>216</v>
      </c>
      <c r="B943">
        <v>2020</v>
      </c>
      <c r="C943" s="10">
        <v>43890</v>
      </c>
      <c r="D943" t="s">
        <v>19</v>
      </c>
      <c r="E943">
        <v>2</v>
      </c>
      <c r="F943" t="s">
        <v>538</v>
      </c>
      <c r="G943">
        <v>3</v>
      </c>
      <c r="H943" t="s">
        <v>199</v>
      </c>
      <c r="I943" t="s">
        <v>22</v>
      </c>
      <c r="J943" s="11">
        <f>(C943-VLOOKUP(H943,Riders!$A$2:$E$7778,4,FALSE))/365</f>
        <v>27.230136986301371</v>
      </c>
      <c r="K943">
        <v>7</v>
      </c>
      <c r="L943">
        <v>2</v>
      </c>
      <c r="M943">
        <v>10.257999999999999</v>
      </c>
      <c r="O943">
        <v>31.4</v>
      </c>
      <c r="P943">
        <v>31.104999999999901</v>
      </c>
      <c r="Q943">
        <v>34.558999999999997</v>
      </c>
      <c r="R943">
        <v>1.7270000000000001</v>
      </c>
      <c r="S943">
        <v>2</v>
      </c>
      <c r="T943" t="s">
        <v>1214</v>
      </c>
    </row>
    <row r="944" spans="1:20">
      <c r="A944" t="s">
        <v>216</v>
      </c>
      <c r="B944">
        <v>2020</v>
      </c>
      <c r="C944" s="10">
        <v>43890</v>
      </c>
      <c r="D944" t="s">
        <v>19</v>
      </c>
      <c r="E944">
        <v>2</v>
      </c>
      <c r="F944" t="s">
        <v>538</v>
      </c>
      <c r="G944">
        <v>4</v>
      </c>
      <c r="H944" t="s">
        <v>195</v>
      </c>
      <c r="I944" t="s">
        <v>51</v>
      </c>
      <c r="J944" s="11">
        <f>(C944-VLOOKUP(H944,Riders!$A$2:$E$7778,4,FALSE))/365</f>
        <v>32.172602739726024</v>
      </c>
      <c r="K944">
        <v>3</v>
      </c>
      <c r="L944">
        <v>1</v>
      </c>
      <c r="M944">
        <v>10.071</v>
      </c>
      <c r="O944">
        <v>25.875999999999902</v>
      </c>
      <c r="P944">
        <v>27.594000000000001</v>
      </c>
      <c r="Q944">
        <v>32.734000000000002</v>
      </c>
      <c r="R944">
        <v>2.57</v>
      </c>
      <c r="S944">
        <v>2</v>
      </c>
      <c r="T944" t="s">
        <v>1214</v>
      </c>
    </row>
    <row r="945" spans="1:20">
      <c r="A945" t="s">
        <v>216</v>
      </c>
      <c r="B945">
        <v>2020</v>
      </c>
      <c r="C945" s="10">
        <v>43890</v>
      </c>
      <c r="D945" t="s">
        <v>19</v>
      </c>
      <c r="E945">
        <v>2</v>
      </c>
      <c r="F945" t="s">
        <v>538</v>
      </c>
      <c r="G945">
        <v>4</v>
      </c>
      <c r="H945" t="s">
        <v>256</v>
      </c>
      <c r="I945" t="s">
        <v>30</v>
      </c>
      <c r="J945" s="11">
        <f>(C945-VLOOKUP(H945,Riders!$A$2:$E$7778,4,FALSE))/365</f>
        <v>30.175342465753424</v>
      </c>
      <c r="K945">
        <v>8</v>
      </c>
      <c r="L945">
        <v>2</v>
      </c>
      <c r="M945">
        <v>10.071</v>
      </c>
      <c r="O945">
        <v>31.433</v>
      </c>
      <c r="P945">
        <v>31.052</v>
      </c>
      <c r="Q945">
        <v>34.116</v>
      </c>
      <c r="R945">
        <v>1.532</v>
      </c>
      <c r="S945">
        <v>1</v>
      </c>
      <c r="T945" t="s">
        <v>1214</v>
      </c>
    </row>
    <row r="946" spans="1:20">
      <c r="A946" t="s">
        <v>216</v>
      </c>
      <c r="B946">
        <v>2020</v>
      </c>
      <c r="C946" s="10">
        <v>43890</v>
      </c>
      <c r="D946" t="s">
        <v>19</v>
      </c>
      <c r="E946">
        <v>1</v>
      </c>
      <c r="F946" t="s">
        <v>539</v>
      </c>
      <c r="G946">
        <v>1</v>
      </c>
      <c r="H946" t="s">
        <v>91</v>
      </c>
      <c r="I946" t="s">
        <v>22</v>
      </c>
      <c r="J946" s="11">
        <f>(C946-VLOOKUP(H946,Riders!$A$2:$E$7778,4,FALSE))/365</f>
        <v>22.978082191780821</v>
      </c>
      <c r="K946">
        <v>1</v>
      </c>
      <c r="L946">
        <v>1</v>
      </c>
      <c r="M946">
        <v>9.8420000000000005</v>
      </c>
      <c r="O946">
        <v>39.591999999999999</v>
      </c>
      <c r="P946">
        <v>39.646999999999998</v>
      </c>
      <c r="Q946">
        <v>42.243000000000002</v>
      </c>
      <c r="R946">
        <v>1.298</v>
      </c>
      <c r="S946">
        <v>1</v>
      </c>
      <c r="T946" t="s">
        <v>1214</v>
      </c>
    </row>
    <row r="947" spans="1:20">
      <c r="A947" t="s">
        <v>216</v>
      </c>
      <c r="B947">
        <v>2020</v>
      </c>
      <c r="C947" s="10">
        <v>43890</v>
      </c>
      <c r="D947" t="s">
        <v>19</v>
      </c>
      <c r="E947">
        <v>1</v>
      </c>
      <c r="F947" t="s">
        <v>539</v>
      </c>
      <c r="G947">
        <v>1</v>
      </c>
      <c r="H947" t="s">
        <v>195</v>
      </c>
      <c r="I947" t="s">
        <v>51</v>
      </c>
      <c r="J947" s="11">
        <f>(C947-VLOOKUP(H947,Riders!$A$2:$E$7778,4,FALSE))/365</f>
        <v>32.172602739726024</v>
      </c>
      <c r="K947">
        <v>3</v>
      </c>
      <c r="L947">
        <v>2</v>
      </c>
      <c r="M947">
        <v>10.317</v>
      </c>
      <c r="O947">
        <v>27.594000000000001</v>
      </c>
      <c r="P947">
        <v>27.516999999999999</v>
      </c>
      <c r="Q947">
        <v>32.551000000000002</v>
      </c>
      <c r="R947">
        <v>2.5169999999999999</v>
      </c>
      <c r="S947">
        <v>2</v>
      </c>
      <c r="T947" t="s">
        <v>1214</v>
      </c>
    </row>
    <row r="948" spans="1:20">
      <c r="A948" t="s">
        <v>216</v>
      </c>
      <c r="B948">
        <v>2020</v>
      </c>
      <c r="C948" s="10">
        <v>43890</v>
      </c>
      <c r="D948" t="s">
        <v>19</v>
      </c>
      <c r="E948">
        <v>1</v>
      </c>
      <c r="F948" t="s">
        <v>539</v>
      </c>
      <c r="G948">
        <v>2</v>
      </c>
      <c r="H948" t="s">
        <v>21</v>
      </c>
      <c r="I948" t="s">
        <v>22</v>
      </c>
      <c r="J948" s="11">
        <f>(C948-VLOOKUP(H948,Riders!$A$2:$E$7778,4,FALSE))/365</f>
        <v>26.975342465753425</v>
      </c>
      <c r="K948">
        <v>2</v>
      </c>
      <c r="L948">
        <v>1</v>
      </c>
      <c r="M948">
        <v>9.7609999999999992</v>
      </c>
      <c r="O948">
        <v>36.396000000000001</v>
      </c>
      <c r="P948">
        <v>36.580999999999896</v>
      </c>
      <c r="Q948">
        <v>39.088999999999999</v>
      </c>
      <c r="R948">
        <v>1.254</v>
      </c>
      <c r="S948">
        <v>1</v>
      </c>
      <c r="T948" t="s">
        <v>1214</v>
      </c>
    </row>
    <row r="949" spans="1:20">
      <c r="A949" t="s">
        <v>216</v>
      </c>
      <c r="B949">
        <v>2020</v>
      </c>
      <c r="C949" s="10">
        <v>43890</v>
      </c>
      <c r="D949" t="s">
        <v>19</v>
      </c>
      <c r="E949">
        <v>1</v>
      </c>
      <c r="F949" t="s">
        <v>539</v>
      </c>
      <c r="G949">
        <v>2</v>
      </c>
      <c r="H949" t="s">
        <v>201</v>
      </c>
      <c r="I949" t="s">
        <v>45</v>
      </c>
      <c r="J949" s="11">
        <f>(C949-VLOOKUP(H949,Riders!$A$2:$E$7778,4,FALSE))/365</f>
        <v>24.63013698630137</v>
      </c>
      <c r="K949">
        <v>4</v>
      </c>
      <c r="L949">
        <v>2</v>
      </c>
      <c r="M949">
        <v>10.414</v>
      </c>
      <c r="O949">
        <v>34.018000000000001</v>
      </c>
      <c r="P949">
        <v>33.911999999999999</v>
      </c>
      <c r="Q949">
        <v>36.1</v>
      </c>
      <c r="R949">
        <v>1.0940000000000001</v>
      </c>
      <c r="S949">
        <v>2</v>
      </c>
      <c r="T949" t="s">
        <v>1214</v>
      </c>
    </row>
    <row r="950" spans="1:20">
      <c r="A950" t="s">
        <v>216</v>
      </c>
      <c r="B950">
        <v>2020</v>
      </c>
      <c r="C950" s="10">
        <v>43890</v>
      </c>
      <c r="D950" t="s">
        <v>19</v>
      </c>
      <c r="E950">
        <v>2</v>
      </c>
      <c r="F950" t="s">
        <v>539</v>
      </c>
      <c r="G950">
        <v>1</v>
      </c>
      <c r="H950" t="s">
        <v>91</v>
      </c>
      <c r="I950" t="s">
        <v>22</v>
      </c>
      <c r="J950" s="11">
        <f>(C950-VLOOKUP(H950,Riders!$A$2:$E$7778,4,FALSE))/365</f>
        <v>22.978082191780821</v>
      </c>
      <c r="K950">
        <v>1</v>
      </c>
      <c r="L950">
        <v>1</v>
      </c>
      <c r="M950">
        <v>9.9039999999999999</v>
      </c>
      <c r="O950">
        <v>39.646999999999998</v>
      </c>
      <c r="P950">
        <v>39.698999999999998</v>
      </c>
      <c r="Q950">
        <v>42.286999999999999</v>
      </c>
      <c r="R950">
        <v>1.294</v>
      </c>
      <c r="S950">
        <v>1</v>
      </c>
      <c r="T950" t="s">
        <v>1214</v>
      </c>
    </row>
    <row r="951" spans="1:20">
      <c r="A951" t="s">
        <v>216</v>
      </c>
      <c r="B951">
        <v>2020</v>
      </c>
      <c r="C951" s="10">
        <v>43890</v>
      </c>
      <c r="D951" t="s">
        <v>19</v>
      </c>
      <c r="E951">
        <v>2</v>
      </c>
      <c r="F951" t="s">
        <v>539</v>
      </c>
      <c r="G951">
        <v>1</v>
      </c>
      <c r="H951" t="s">
        <v>195</v>
      </c>
      <c r="I951" t="s">
        <v>51</v>
      </c>
      <c r="J951" s="11">
        <f>(C951-VLOOKUP(H951,Riders!$A$2:$E$7778,4,FALSE))/365</f>
        <v>32.172602739726024</v>
      </c>
      <c r="K951">
        <v>3</v>
      </c>
      <c r="L951">
        <v>2</v>
      </c>
      <c r="M951">
        <v>10.234</v>
      </c>
      <c r="O951">
        <v>27.516999999999999</v>
      </c>
      <c r="P951">
        <v>27.446999999999999</v>
      </c>
      <c r="Q951">
        <v>32.384999999999998</v>
      </c>
      <c r="R951">
        <v>2.4689999999999999</v>
      </c>
      <c r="S951">
        <v>2</v>
      </c>
      <c r="T951" t="s">
        <v>1214</v>
      </c>
    </row>
    <row r="952" spans="1:20">
      <c r="A952" t="s">
        <v>216</v>
      </c>
      <c r="B952">
        <v>2020</v>
      </c>
      <c r="C952" s="10">
        <v>43890</v>
      </c>
      <c r="D952" t="s">
        <v>19</v>
      </c>
      <c r="E952">
        <v>2</v>
      </c>
      <c r="F952" t="s">
        <v>539</v>
      </c>
      <c r="G952">
        <v>2</v>
      </c>
      <c r="H952" t="s">
        <v>21</v>
      </c>
      <c r="I952" t="s">
        <v>22</v>
      </c>
      <c r="J952" s="11">
        <f>(C952-VLOOKUP(H952,Riders!$A$2:$E$7778,4,FALSE))/365</f>
        <v>26.975342465753425</v>
      </c>
      <c r="K952">
        <v>2</v>
      </c>
      <c r="L952">
        <v>1</v>
      </c>
      <c r="M952">
        <v>9.8079999999999998</v>
      </c>
      <c r="O952">
        <v>36.580999999999896</v>
      </c>
      <c r="P952">
        <v>36.754999999999903</v>
      </c>
      <c r="Q952">
        <v>39.238999999999997</v>
      </c>
      <c r="R952">
        <v>1.242</v>
      </c>
      <c r="S952">
        <v>1</v>
      </c>
      <c r="T952" t="s">
        <v>1214</v>
      </c>
    </row>
    <row r="953" spans="1:20">
      <c r="A953" t="s">
        <v>216</v>
      </c>
      <c r="B953">
        <v>2020</v>
      </c>
      <c r="C953" s="10">
        <v>43890</v>
      </c>
      <c r="D953" t="s">
        <v>19</v>
      </c>
      <c r="E953">
        <v>2</v>
      </c>
      <c r="F953" t="s">
        <v>539</v>
      </c>
      <c r="G953">
        <v>2</v>
      </c>
      <c r="H953" t="s">
        <v>201</v>
      </c>
      <c r="I953" t="s">
        <v>45</v>
      </c>
      <c r="J953" s="11">
        <f>(C953-VLOOKUP(H953,Riders!$A$2:$E$7778,4,FALSE))/365</f>
        <v>24.63013698630137</v>
      </c>
      <c r="K953">
        <v>4</v>
      </c>
      <c r="L953">
        <v>2</v>
      </c>
      <c r="M953">
        <v>9.9209999999999994</v>
      </c>
      <c r="O953">
        <v>33.911999999999999</v>
      </c>
      <c r="P953">
        <v>33.811999999999998</v>
      </c>
      <c r="Q953">
        <v>35.985999999999997</v>
      </c>
      <c r="R953">
        <v>1.087</v>
      </c>
      <c r="S953">
        <v>2</v>
      </c>
      <c r="T953" t="s">
        <v>1214</v>
      </c>
    </row>
    <row r="954" spans="1:20">
      <c r="A954" t="s">
        <v>216</v>
      </c>
      <c r="B954">
        <v>2020</v>
      </c>
      <c r="C954" s="10">
        <v>43890</v>
      </c>
      <c r="D954" t="s">
        <v>19</v>
      </c>
      <c r="E954">
        <v>1</v>
      </c>
      <c r="F954" t="s">
        <v>63</v>
      </c>
      <c r="G954" t="s">
        <v>540</v>
      </c>
      <c r="H954" t="s">
        <v>91</v>
      </c>
      <c r="I954" t="s">
        <v>22</v>
      </c>
      <c r="J954" s="11">
        <f>(C954-VLOOKUP(H954,Riders!$A$2:$E$7778,4,FALSE))/365</f>
        <v>22.978082191780821</v>
      </c>
      <c r="K954">
        <v>1</v>
      </c>
      <c r="L954">
        <v>1</v>
      </c>
      <c r="M954">
        <v>9.7899999999999991</v>
      </c>
      <c r="O954">
        <v>39.698999999999998</v>
      </c>
      <c r="P954">
        <v>39.881999999999998</v>
      </c>
      <c r="Q954">
        <v>42.444000000000003</v>
      </c>
      <c r="R954">
        <v>1.2809999999999999</v>
      </c>
      <c r="S954">
        <v>1</v>
      </c>
      <c r="T954" t="s">
        <v>1214</v>
      </c>
    </row>
    <row r="955" spans="1:20">
      <c r="A955" t="s">
        <v>216</v>
      </c>
      <c r="B955">
        <v>2020</v>
      </c>
      <c r="C955" s="10">
        <v>43890</v>
      </c>
      <c r="D955" t="s">
        <v>19</v>
      </c>
      <c r="E955">
        <v>1</v>
      </c>
      <c r="F955" t="s">
        <v>63</v>
      </c>
      <c r="G955" t="s">
        <v>540</v>
      </c>
      <c r="H955" t="s">
        <v>21</v>
      </c>
      <c r="I955" t="s">
        <v>22</v>
      </c>
      <c r="J955" s="11">
        <f>(C955-VLOOKUP(H955,Riders!$A$2:$E$7778,4,FALSE))/365</f>
        <v>26.975342465753425</v>
      </c>
      <c r="K955">
        <v>2</v>
      </c>
      <c r="L955">
        <v>2</v>
      </c>
      <c r="M955">
        <v>9.8539999999999992</v>
      </c>
      <c r="O955">
        <v>36.754999999999903</v>
      </c>
      <c r="P955">
        <v>36.631999999999998</v>
      </c>
      <c r="Q955">
        <v>39.094000000000001</v>
      </c>
      <c r="R955">
        <v>1.2310000000000001</v>
      </c>
      <c r="S955">
        <v>2</v>
      </c>
      <c r="T955" t="s">
        <v>1214</v>
      </c>
    </row>
    <row r="956" spans="1:20">
      <c r="A956" t="s">
        <v>216</v>
      </c>
      <c r="B956">
        <v>2020</v>
      </c>
      <c r="C956" s="10">
        <v>43890</v>
      </c>
      <c r="D956" t="s">
        <v>19</v>
      </c>
      <c r="E956">
        <v>1</v>
      </c>
      <c r="F956" t="s">
        <v>63</v>
      </c>
      <c r="G956" t="s">
        <v>541</v>
      </c>
      <c r="H956" t="s">
        <v>195</v>
      </c>
      <c r="I956" t="s">
        <v>51</v>
      </c>
      <c r="J956" s="11">
        <f>(C956-VLOOKUP(H956,Riders!$A$2:$E$7778,4,FALSE))/365</f>
        <v>32.172602739726024</v>
      </c>
      <c r="K956">
        <v>3</v>
      </c>
      <c r="L956">
        <v>1</v>
      </c>
      <c r="M956">
        <v>10.145</v>
      </c>
      <c r="O956">
        <v>27.446999999999999</v>
      </c>
      <c r="P956">
        <v>28.917999999999999</v>
      </c>
      <c r="Q956">
        <v>33.578000000000003</v>
      </c>
      <c r="R956">
        <v>2.33</v>
      </c>
      <c r="S956">
        <v>2</v>
      </c>
      <c r="T956" t="s">
        <v>1214</v>
      </c>
    </row>
    <row r="957" spans="1:20">
      <c r="A957" t="s">
        <v>216</v>
      </c>
      <c r="B957">
        <v>2020</v>
      </c>
      <c r="C957" s="10">
        <v>43890</v>
      </c>
      <c r="D957" t="s">
        <v>19</v>
      </c>
      <c r="E957">
        <v>1</v>
      </c>
      <c r="F957" t="s">
        <v>63</v>
      </c>
      <c r="G957" t="s">
        <v>541</v>
      </c>
      <c r="H957" t="s">
        <v>201</v>
      </c>
      <c r="I957" t="s">
        <v>45</v>
      </c>
      <c r="J957" s="11">
        <f>(C957-VLOOKUP(H957,Riders!$A$2:$E$7778,4,FALSE))/365</f>
        <v>24.63013698630137</v>
      </c>
      <c r="K957">
        <v>4</v>
      </c>
      <c r="L957">
        <v>2</v>
      </c>
      <c r="M957">
        <v>10.145</v>
      </c>
      <c r="O957">
        <v>33.811999999999998</v>
      </c>
      <c r="P957">
        <v>33.597999999999999</v>
      </c>
      <c r="Q957">
        <v>35.753999999999998</v>
      </c>
      <c r="R957">
        <v>1.0780000000000001</v>
      </c>
      <c r="S957">
        <v>1</v>
      </c>
      <c r="T957" t="s">
        <v>1214</v>
      </c>
    </row>
    <row r="958" spans="1:20">
      <c r="A958" t="s">
        <v>216</v>
      </c>
      <c r="B958">
        <v>2020</v>
      </c>
      <c r="C958" s="10">
        <v>43890</v>
      </c>
      <c r="D958" t="s">
        <v>19</v>
      </c>
      <c r="E958">
        <v>2</v>
      </c>
      <c r="F958" t="s">
        <v>63</v>
      </c>
      <c r="G958" t="s">
        <v>540</v>
      </c>
      <c r="H958" t="s">
        <v>91</v>
      </c>
      <c r="I958" t="s">
        <v>22</v>
      </c>
      <c r="J958" s="11">
        <f>(C958-VLOOKUP(H958,Riders!$A$2:$E$7778,4,FALSE))/365</f>
        <v>22.978082191780821</v>
      </c>
      <c r="K958">
        <v>1</v>
      </c>
      <c r="L958">
        <v>1</v>
      </c>
      <c r="M958">
        <v>9.6910000000000007</v>
      </c>
      <c r="O958">
        <v>39.881999999999998</v>
      </c>
      <c r="P958">
        <v>40.052999999999997</v>
      </c>
      <c r="Q958">
        <v>42.591000000000001</v>
      </c>
      <c r="R958">
        <v>1.2689999999999999</v>
      </c>
      <c r="S958">
        <v>1</v>
      </c>
      <c r="T958" t="s">
        <v>1214</v>
      </c>
    </row>
    <row r="959" spans="1:20">
      <c r="A959" t="s">
        <v>216</v>
      </c>
      <c r="B959">
        <v>2020</v>
      </c>
      <c r="C959" s="10">
        <v>43890</v>
      </c>
      <c r="D959" t="s">
        <v>19</v>
      </c>
      <c r="E959">
        <v>2</v>
      </c>
      <c r="F959" t="s">
        <v>63</v>
      </c>
      <c r="G959" t="s">
        <v>540</v>
      </c>
      <c r="H959" t="s">
        <v>21</v>
      </c>
      <c r="I959" t="s">
        <v>22</v>
      </c>
      <c r="J959" s="11">
        <f>(C959-VLOOKUP(H959,Riders!$A$2:$E$7778,4,FALSE))/365</f>
        <v>26.975342465753425</v>
      </c>
      <c r="K959">
        <v>2</v>
      </c>
      <c r="L959">
        <v>2</v>
      </c>
      <c r="M959">
        <v>9.8859999999999992</v>
      </c>
      <c r="O959">
        <v>36.631999999999998</v>
      </c>
      <c r="P959">
        <v>36.515999999999998</v>
      </c>
      <c r="Q959">
        <v>38.957999999999998</v>
      </c>
      <c r="R959">
        <v>1.2210000000000001</v>
      </c>
      <c r="S959">
        <v>2</v>
      </c>
      <c r="T959" t="s">
        <v>1214</v>
      </c>
    </row>
    <row r="960" spans="1:20">
      <c r="A960" t="s">
        <v>216</v>
      </c>
      <c r="B960">
        <v>2020</v>
      </c>
      <c r="C960" s="10">
        <v>43890</v>
      </c>
      <c r="D960" t="s">
        <v>19</v>
      </c>
      <c r="E960">
        <v>2</v>
      </c>
      <c r="F960" t="s">
        <v>63</v>
      </c>
      <c r="G960" t="s">
        <v>541</v>
      </c>
      <c r="H960" t="s">
        <v>195</v>
      </c>
      <c r="I960" t="s">
        <v>51</v>
      </c>
      <c r="J960" s="11">
        <f>(C960-VLOOKUP(H960,Riders!$A$2:$E$7778,4,FALSE))/365</f>
        <v>32.172602739726024</v>
      </c>
      <c r="K960">
        <v>3</v>
      </c>
      <c r="L960">
        <v>1</v>
      </c>
      <c r="M960">
        <v>10.089</v>
      </c>
      <c r="O960">
        <v>28.917999999999999</v>
      </c>
      <c r="P960">
        <v>30.077999999999999</v>
      </c>
      <c r="Q960">
        <v>34.514000000000003</v>
      </c>
      <c r="R960">
        <v>2.218</v>
      </c>
      <c r="S960">
        <v>2</v>
      </c>
      <c r="T960" t="s">
        <v>1214</v>
      </c>
    </row>
    <row r="961" spans="1:20">
      <c r="A961" t="s">
        <v>216</v>
      </c>
      <c r="B961">
        <v>2020</v>
      </c>
      <c r="C961" s="10">
        <v>43890</v>
      </c>
      <c r="D961" t="s">
        <v>19</v>
      </c>
      <c r="E961">
        <v>2</v>
      </c>
      <c r="F961" t="s">
        <v>63</v>
      </c>
      <c r="G961" t="s">
        <v>541</v>
      </c>
      <c r="H961" t="s">
        <v>201</v>
      </c>
      <c r="I961" t="s">
        <v>45</v>
      </c>
      <c r="J961" s="11">
        <f>(C961-VLOOKUP(H961,Riders!$A$2:$E$7778,4,FALSE))/365</f>
        <v>24.63013698630137</v>
      </c>
      <c r="K961">
        <v>4</v>
      </c>
      <c r="L961">
        <v>2</v>
      </c>
      <c r="M961">
        <v>10.942</v>
      </c>
      <c r="O961">
        <v>33.597999999999999</v>
      </c>
      <c r="P961">
        <v>33.412999999999997</v>
      </c>
      <c r="Q961">
        <v>35.552999999999997</v>
      </c>
      <c r="R961">
        <v>1.07</v>
      </c>
      <c r="S961">
        <v>1</v>
      </c>
      <c r="T961" t="s">
        <v>1214</v>
      </c>
    </row>
    <row r="962" spans="1:20">
      <c r="A962" t="s">
        <v>225</v>
      </c>
      <c r="B962">
        <v>2021</v>
      </c>
      <c r="C962" s="10">
        <v>44332</v>
      </c>
      <c r="D962" t="s">
        <v>65</v>
      </c>
      <c r="E962">
        <v>1</v>
      </c>
      <c r="F962" t="s">
        <v>534</v>
      </c>
      <c r="G962">
        <v>1</v>
      </c>
      <c r="H962" t="s">
        <v>179</v>
      </c>
      <c r="I962" t="s">
        <v>167</v>
      </c>
      <c r="J962" s="11">
        <f>(C962-VLOOKUP(H962,Riders!$A$2:$E$7778,4,FALSE))/365</f>
        <v>28.660273972602738</v>
      </c>
      <c r="K962">
        <v>4</v>
      </c>
      <c r="L962">
        <v>1</v>
      </c>
      <c r="M962">
        <v>10.5</v>
      </c>
      <c r="O962">
        <v>9</v>
      </c>
      <c r="P962">
        <v>15.054</v>
      </c>
      <c r="Q962">
        <v>29.396000000000001</v>
      </c>
      <c r="R962">
        <v>7.1710000000000003</v>
      </c>
      <c r="S962">
        <v>1</v>
      </c>
      <c r="T962" t="s">
        <v>1214</v>
      </c>
    </row>
    <row r="963" spans="1:20">
      <c r="A963" t="s">
        <v>225</v>
      </c>
      <c r="B963">
        <v>2021</v>
      </c>
      <c r="C963" s="10">
        <v>44332</v>
      </c>
      <c r="D963" t="s">
        <v>65</v>
      </c>
      <c r="E963">
        <v>1</v>
      </c>
      <c r="F963" t="s">
        <v>534</v>
      </c>
      <c r="G963">
        <v>1</v>
      </c>
      <c r="H963" t="s">
        <v>794</v>
      </c>
      <c r="I963" t="s">
        <v>795</v>
      </c>
      <c r="J963" s="11">
        <f>(C963-VLOOKUP(H963,Riders!$A$2:$E$7778,4,FALSE))/365</f>
        <v>24.926027397260274</v>
      </c>
      <c r="K963">
        <v>21</v>
      </c>
      <c r="L963">
        <v>2</v>
      </c>
      <c r="M963">
        <v>10.646000000000001</v>
      </c>
      <c r="O963">
        <v>9</v>
      </c>
      <c r="P963">
        <v>6.2619999999999898</v>
      </c>
      <c r="Q963">
        <v>20.603999999999999</v>
      </c>
      <c r="R963">
        <v>7.1710000000000003</v>
      </c>
      <c r="S963">
        <v>1</v>
      </c>
      <c r="T963" t="s">
        <v>1214</v>
      </c>
    </row>
    <row r="964" spans="1:20">
      <c r="A964" t="s">
        <v>225</v>
      </c>
      <c r="B964">
        <v>2021</v>
      </c>
      <c r="C964" s="10">
        <v>44332</v>
      </c>
      <c r="D964" t="s">
        <v>65</v>
      </c>
      <c r="E964">
        <v>1</v>
      </c>
      <c r="F964" t="s">
        <v>534</v>
      </c>
      <c r="G964">
        <v>2</v>
      </c>
      <c r="H964" t="s">
        <v>228</v>
      </c>
      <c r="I964" t="s">
        <v>151</v>
      </c>
      <c r="J964" s="11">
        <f>(C964-VLOOKUP(H964,Riders!$A$2:$E$7778,4,FALSE))/365</f>
        <v>23.227397260273971</v>
      </c>
      <c r="K964">
        <v>8</v>
      </c>
      <c r="L964">
        <v>1</v>
      </c>
      <c r="M964">
        <v>10.65</v>
      </c>
      <c r="O964">
        <v>23.140999999999998</v>
      </c>
      <c r="P964">
        <v>23.553000000000001</v>
      </c>
      <c r="Q964">
        <v>28.123000000000001</v>
      </c>
      <c r="R964">
        <v>2.2850000000000001</v>
      </c>
      <c r="S964">
        <v>1</v>
      </c>
      <c r="T964" t="s">
        <v>1214</v>
      </c>
    </row>
    <row r="965" spans="1:20">
      <c r="A965" t="s">
        <v>225</v>
      </c>
      <c r="B965">
        <v>2021</v>
      </c>
      <c r="C965" s="10">
        <v>44332</v>
      </c>
      <c r="D965" t="s">
        <v>65</v>
      </c>
      <c r="E965">
        <v>1</v>
      </c>
      <c r="F965" t="s">
        <v>534</v>
      </c>
      <c r="G965">
        <v>2</v>
      </c>
      <c r="H965" t="s">
        <v>859</v>
      </c>
      <c r="I965" t="s">
        <v>51</v>
      </c>
      <c r="J965" s="11">
        <f>(C965-VLOOKUP(H965,Riders!$A$2:$E$7778,4,FALSE))/365</f>
        <v>21.068493150684933</v>
      </c>
      <c r="K965">
        <v>20</v>
      </c>
      <c r="L965">
        <v>2</v>
      </c>
      <c r="M965">
        <v>10.712</v>
      </c>
      <c r="O965">
        <v>9</v>
      </c>
      <c r="P965">
        <v>7.3269999999999902</v>
      </c>
      <c r="Q965">
        <v>20.498999999999999</v>
      </c>
      <c r="R965">
        <v>6.5860000000000003</v>
      </c>
      <c r="S965">
        <v>2</v>
      </c>
      <c r="T965" t="s">
        <v>1214</v>
      </c>
    </row>
    <row r="966" spans="1:20">
      <c r="A966" t="s">
        <v>225</v>
      </c>
      <c r="B966">
        <v>2021</v>
      </c>
      <c r="C966" s="10">
        <v>44332</v>
      </c>
      <c r="D966" t="s">
        <v>65</v>
      </c>
      <c r="E966">
        <v>1</v>
      </c>
      <c r="F966" t="s">
        <v>534</v>
      </c>
      <c r="G966">
        <v>3</v>
      </c>
      <c r="H966" t="s">
        <v>185</v>
      </c>
      <c r="I966" t="s">
        <v>94</v>
      </c>
      <c r="J966" s="11">
        <f>(C966-VLOOKUP(H966,Riders!$A$2:$E$7778,4,FALSE))/365</f>
        <v>26.386301369863013</v>
      </c>
      <c r="K966">
        <v>14</v>
      </c>
      <c r="L966">
        <v>1</v>
      </c>
      <c r="M966">
        <v>10.78</v>
      </c>
      <c r="O966">
        <v>7.1120000000000001</v>
      </c>
      <c r="P966">
        <v>12.855</v>
      </c>
      <c r="Q966">
        <v>25.003</v>
      </c>
      <c r="R966">
        <v>6.0739999999999998</v>
      </c>
      <c r="S966">
        <v>2</v>
      </c>
      <c r="T966" t="s">
        <v>1214</v>
      </c>
    </row>
    <row r="967" spans="1:20">
      <c r="A967" t="s">
        <v>225</v>
      </c>
      <c r="B967">
        <v>2021</v>
      </c>
      <c r="C967" s="10">
        <v>44332</v>
      </c>
      <c r="D967" t="s">
        <v>65</v>
      </c>
      <c r="E967">
        <v>1</v>
      </c>
      <c r="F967" t="s">
        <v>534</v>
      </c>
      <c r="G967">
        <v>3</v>
      </c>
      <c r="H967" t="s">
        <v>830</v>
      </c>
      <c r="I967" t="s">
        <v>206</v>
      </c>
      <c r="J967" s="11">
        <f>(C967-VLOOKUP(H967,Riders!$A$2:$E$7778,4,FALSE))/365</f>
        <v>19</v>
      </c>
      <c r="K967">
        <v>19</v>
      </c>
      <c r="L967">
        <v>2</v>
      </c>
      <c r="M967">
        <v>10.879</v>
      </c>
      <c r="O967">
        <v>9</v>
      </c>
      <c r="P967">
        <v>5.3250000000000002</v>
      </c>
      <c r="Q967">
        <v>19.001000000000001</v>
      </c>
      <c r="R967">
        <v>6.8380000000000001</v>
      </c>
      <c r="S967">
        <v>1</v>
      </c>
      <c r="T967" t="s">
        <v>1214</v>
      </c>
    </row>
    <row r="968" spans="1:20">
      <c r="A968" t="s">
        <v>225</v>
      </c>
      <c r="B968">
        <v>2021</v>
      </c>
      <c r="C968" s="10">
        <v>44332</v>
      </c>
      <c r="D968" t="s">
        <v>65</v>
      </c>
      <c r="E968">
        <v>1</v>
      </c>
      <c r="F968" t="s">
        <v>534</v>
      </c>
      <c r="G968">
        <v>4</v>
      </c>
      <c r="H968" t="s">
        <v>75</v>
      </c>
      <c r="I968" t="s">
        <v>51</v>
      </c>
      <c r="J968" s="11">
        <f>(C968-VLOOKUP(H968,Riders!$A$2:$E$7778,4,FALSE))/365</f>
        <v>20.208219178082192</v>
      </c>
      <c r="K968">
        <v>16</v>
      </c>
      <c r="L968">
        <v>1</v>
      </c>
      <c r="M968">
        <v>10.74</v>
      </c>
      <c r="O968">
        <v>9</v>
      </c>
      <c r="P968">
        <v>15.054</v>
      </c>
      <c r="Q968">
        <v>29.396000000000001</v>
      </c>
      <c r="R968">
        <v>7.1710000000000003</v>
      </c>
      <c r="S968">
        <v>1</v>
      </c>
      <c r="T968" t="s">
        <v>1214</v>
      </c>
    </row>
    <row r="969" spans="1:20">
      <c r="A969" t="s">
        <v>225</v>
      </c>
      <c r="B969">
        <v>2021</v>
      </c>
      <c r="C969" s="10">
        <v>44332</v>
      </c>
      <c r="D969" t="s">
        <v>65</v>
      </c>
      <c r="E969">
        <v>1</v>
      </c>
      <c r="F969" t="s">
        <v>534</v>
      </c>
      <c r="G969">
        <v>4</v>
      </c>
      <c r="H969" t="s">
        <v>82</v>
      </c>
      <c r="I969" t="s">
        <v>249</v>
      </c>
      <c r="J969" s="11">
        <f>(C969-VLOOKUP(H969,Riders!$A$2:$E$7778,4,FALSE))/365</f>
        <v>27.783561643835615</v>
      </c>
      <c r="K969">
        <v>17</v>
      </c>
      <c r="L969">
        <v>2</v>
      </c>
      <c r="M969">
        <v>10.85</v>
      </c>
      <c r="O969">
        <v>9</v>
      </c>
      <c r="P969">
        <v>6.2619999999999898</v>
      </c>
      <c r="Q969">
        <v>20.603999999999999</v>
      </c>
      <c r="R969">
        <v>7.1710000000000003</v>
      </c>
      <c r="S969">
        <v>1</v>
      </c>
      <c r="T969" t="s">
        <v>1214</v>
      </c>
    </row>
    <row r="970" spans="1:20">
      <c r="A970" t="s">
        <v>225</v>
      </c>
      <c r="B970">
        <v>2021</v>
      </c>
      <c r="C970" s="10">
        <v>44332</v>
      </c>
      <c r="D970" t="s">
        <v>65</v>
      </c>
      <c r="E970">
        <v>1</v>
      </c>
      <c r="F970" t="s">
        <v>534</v>
      </c>
      <c r="G970">
        <v>5</v>
      </c>
      <c r="H970" t="s">
        <v>150</v>
      </c>
      <c r="I970" t="s">
        <v>151</v>
      </c>
      <c r="J970" s="11">
        <f>(C970-VLOOKUP(H970,Riders!$A$2:$E$7778,4,FALSE))/365</f>
        <v>21.846575342465755</v>
      </c>
      <c r="K970">
        <v>15</v>
      </c>
      <c r="L970">
        <v>1</v>
      </c>
      <c r="M970">
        <v>11.031000000000001</v>
      </c>
      <c r="O970">
        <v>9</v>
      </c>
      <c r="P970">
        <v>15.054</v>
      </c>
      <c r="Q970">
        <v>29.396000000000001</v>
      </c>
      <c r="R970">
        <v>7.1710000000000003</v>
      </c>
      <c r="S970">
        <v>1</v>
      </c>
      <c r="T970" t="s">
        <v>1214</v>
      </c>
    </row>
    <row r="971" spans="1:20">
      <c r="A971" t="s">
        <v>225</v>
      </c>
      <c r="B971">
        <v>2021</v>
      </c>
      <c r="C971" s="10">
        <v>44332</v>
      </c>
      <c r="D971" t="s">
        <v>65</v>
      </c>
      <c r="E971">
        <v>1</v>
      </c>
      <c r="F971" t="s">
        <v>534</v>
      </c>
      <c r="G971">
        <v>5</v>
      </c>
      <c r="H971" t="s">
        <v>793</v>
      </c>
      <c r="I971" t="s">
        <v>206</v>
      </c>
      <c r="J971" s="11">
        <f>(C971-VLOOKUP(H971,Riders!$A$2:$E$7778,4,FALSE))/365</f>
        <v>20.408219178082192</v>
      </c>
      <c r="K971">
        <v>18</v>
      </c>
      <c r="L971">
        <v>2</v>
      </c>
      <c r="M971">
        <v>11.099</v>
      </c>
      <c r="O971">
        <v>9</v>
      </c>
      <c r="P971">
        <v>6.2619999999999898</v>
      </c>
      <c r="Q971">
        <v>20.603999999999999</v>
      </c>
      <c r="R971">
        <v>7.1710000000000003</v>
      </c>
      <c r="S971">
        <v>1</v>
      </c>
      <c r="T971" t="s">
        <v>1214</v>
      </c>
    </row>
    <row r="972" spans="1:20">
      <c r="A972" t="s">
        <v>225</v>
      </c>
      <c r="B972">
        <v>2021</v>
      </c>
      <c r="C972" s="10">
        <v>44332</v>
      </c>
      <c r="D972" t="s">
        <v>65</v>
      </c>
      <c r="E972">
        <v>1</v>
      </c>
      <c r="F972" t="s">
        <v>537</v>
      </c>
      <c r="G972">
        <v>1</v>
      </c>
      <c r="H972" t="s">
        <v>194</v>
      </c>
      <c r="I972" t="s">
        <v>30</v>
      </c>
      <c r="J972" s="11">
        <f>(C972-VLOOKUP(H972,Riders!$A$2:$E$7778,4,FALSE))/365</f>
        <v>32.175342465753424</v>
      </c>
      <c r="K972">
        <v>2</v>
      </c>
      <c r="L972">
        <v>1</v>
      </c>
      <c r="M972">
        <v>10.151999999999999</v>
      </c>
      <c r="O972">
        <v>20.233999999999899</v>
      </c>
      <c r="P972">
        <v>21.760999999999999</v>
      </c>
      <c r="Q972">
        <v>28.428999999999998</v>
      </c>
      <c r="R972">
        <v>3.3340000000000001</v>
      </c>
      <c r="S972">
        <v>1</v>
      </c>
      <c r="T972" t="s">
        <v>1214</v>
      </c>
    </row>
    <row r="973" spans="1:20">
      <c r="A973" t="s">
        <v>225</v>
      </c>
      <c r="B973">
        <v>2021</v>
      </c>
      <c r="C973" s="10">
        <v>44332</v>
      </c>
      <c r="D973" t="s">
        <v>65</v>
      </c>
      <c r="E973">
        <v>1</v>
      </c>
      <c r="F973" t="s">
        <v>537</v>
      </c>
      <c r="G973">
        <v>1</v>
      </c>
      <c r="H973" t="s">
        <v>150</v>
      </c>
      <c r="I973" t="s">
        <v>151</v>
      </c>
      <c r="J973" s="11">
        <f>(C973-VLOOKUP(H973,Riders!$A$2:$E$7778,4,FALSE))/365</f>
        <v>21.846575342465755</v>
      </c>
      <c r="K973">
        <v>15</v>
      </c>
      <c r="L973">
        <v>2</v>
      </c>
      <c r="M973">
        <v>11.174999999999899</v>
      </c>
      <c r="O973">
        <v>15.054</v>
      </c>
      <c r="P973">
        <v>12.798</v>
      </c>
      <c r="Q973">
        <v>24.236000000000001</v>
      </c>
      <c r="R973">
        <v>5.7190000000000003</v>
      </c>
      <c r="S973">
        <v>2</v>
      </c>
      <c r="T973" t="s">
        <v>1214</v>
      </c>
    </row>
    <row r="974" spans="1:20">
      <c r="A974" t="s">
        <v>225</v>
      </c>
      <c r="B974">
        <v>2021</v>
      </c>
      <c r="C974" s="10">
        <v>44332</v>
      </c>
      <c r="D974" t="s">
        <v>65</v>
      </c>
      <c r="E974">
        <v>1</v>
      </c>
      <c r="F974" t="s">
        <v>537</v>
      </c>
      <c r="G974">
        <v>2</v>
      </c>
      <c r="H974" t="s">
        <v>192</v>
      </c>
      <c r="I974" t="s">
        <v>30</v>
      </c>
      <c r="J974" s="11">
        <f>(C974-VLOOKUP(H974,Riders!$A$2:$E$7778,4,FALSE))/365</f>
        <v>35.328767123287669</v>
      </c>
      <c r="K974">
        <v>1</v>
      </c>
      <c r="L974">
        <v>1</v>
      </c>
      <c r="M974">
        <v>10.327999999999999</v>
      </c>
      <c r="O974">
        <v>27.771000000000001</v>
      </c>
      <c r="P974">
        <v>28.2</v>
      </c>
      <c r="Q974">
        <v>32.676000000000002</v>
      </c>
      <c r="R974">
        <v>2.238</v>
      </c>
      <c r="S974">
        <v>1</v>
      </c>
      <c r="T974" t="s">
        <v>1214</v>
      </c>
    </row>
    <row r="975" spans="1:20">
      <c r="A975" t="s">
        <v>225</v>
      </c>
      <c r="B975">
        <v>2021</v>
      </c>
      <c r="C975" s="10">
        <v>44332</v>
      </c>
      <c r="D975" t="s">
        <v>65</v>
      </c>
      <c r="E975">
        <v>1</v>
      </c>
      <c r="F975" t="s">
        <v>537</v>
      </c>
      <c r="G975">
        <v>2</v>
      </c>
      <c r="H975" t="s">
        <v>75</v>
      </c>
      <c r="I975" t="s">
        <v>51</v>
      </c>
      <c r="J975" s="11">
        <f>(C975-VLOOKUP(H975,Riders!$A$2:$E$7778,4,FALSE))/365</f>
        <v>20.208219178082192</v>
      </c>
      <c r="K975">
        <v>16</v>
      </c>
      <c r="L975">
        <v>2</v>
      </c>
      <c r="M975">
        <v>10.413</v>
      </c>
      <c r="O975">
        <v>15.054</v>
      </c>
      <c r="P975">
        <v>14.103</v>
      </c>
      <c r="Q975">
        <v>25.853000000000002</v>
      </c>
      <c r="R975">
        <v>5.875</v>
      </c>
      <c r="S975">
        <v>2</v>
      </c>
      <c r="T975" t="s">
        <v>1214</v>
      </c>
    </row>
    <row r="976" spans="1:20">
      <c r="A976" t="s">
        <v>225</v>
      </c>
      <c r="B976">
        <v>2021</v>
      </c>
      <c r="C976" s="10">
        <v>44332</v>
      </c>
      <c r="D976" t="s">
        <v>65</v>
      </c>
      <c r="E976">
        <v>1</v>
      </c>
      <c r="F976" t="s">
        <v>537</v>
      </c>
      <c r="G976">
        <v>3</v>
      </c>
      <c r="H976" t="s">
        <v>256</v>
      </c>
      <c r="I976" t="s">
        <v>911</v>
      </c>
      <c r="J976" s="11">
        <f>(C976-VLOOKUP(H976,Riders!$A$2:$E$7778,4,FALSE))/365</f>
        <v>31.386301369863013</v>
      </c>
      <c r="K976">
        <v>3</v>
      </c>
      <c r="L976">
        <v>1</v>
      </c>
      <c r="M976">
        <v>10.551</v>
      </c>
      <c r="O976">
        <v>31.052</v>
      </c>
      <c r="P976">
        <v>31.146999999999998</v>
      </c>
      <c r="Q976">
        <v>34.197000000000003</v>
      </c>
      <c r="R976">
        <v>1.5249999999999999</v>
      </c>
      <c r="S976">
        <v>1</v>
      </c>
      <c r="T976" t="s">
        <v>1214</v>
      </c>
    </row>
    <row r="977" spans="1:20">
      <c r="A977" t="s">
        <v>225</v>
      </c>
      <c r="B977">
        <v>2021</v>
      </c>
      <c r="C977" s="10">
        <v>44332</v>
      </c>
      <c r="D977" t="s">
        <v>65</v>
      </c>
      <c r="E977">
        <v>1</v>
      </c>
      <c r="F977" t="s">
        <v>537</v>
      </c>
      <c r="G977">
        <v>3</v>
      </c>
      <c r="H977" t="s">
        <v>185</v>
      </c>
      <c r="I977" t="s">
        <v>94</v>
      </c>
      <c r="J977" s="11">
        <f>(C977-VLOOKUP(H977,Riders!$A$2:$E$7778,4,FALSE))/365</f>
        <v>26.386301369863013</v>
      </c>
      <c r="K977">
        <v>14</v>
      </c>
      <c r="L977">
        <v>2</v>
      </c>
      <c r="M977">
        <v>10.654</v>
      </c>
      <c r="O977">
        <v>12.855</v>
      </c>
      <c r="P977">
        <v>12.781999999999901</v>
      </c>
      <c r="Q977">
        <v>23.725999999999999</v>
      </c>
      <c r="R977">
        <v>5.4720000000000004</v>
      </c>
      <c r="S977">
        <v>2</v>
      </c>
      <c r="T977" t="s">
        <v>1214</v>
      </c>
    </row>
    <row r="978" spans="1:20">
      <c r="A978" t="s">
        <v>225</v>
      </c>
      <c r="B978">
        <v>2021</v>
      </c>
      <c r="C978" s="10">
        <v>44332</v>
      </c>
      <c r="D978" t="s">
        <v>65</v>
      </c>
      <c r="E978">
        <v>1</v>
      </c>
      <c r="F978" t="s">
        <v>537</v>
      </c>
      <c r="G978">
        <v>4</v>
      </c>
      <c r="H978" t="s">
        <v>228</v>
      </c>
      <c r="I978" t="s">
        <v>151</v>
      </c>
      <c r="J978" s="11">
        <f>(C978-VLOOKUP(H978,Riders!$A$2:$E$7778,4,FALSE))/365</f>
        <v>23.227397260273971</v>
      </c>
      <c r="K978">
        <v>8</v>
      </c>
      <c r="L978">
        <v>1</v>
      </c>
      <c r="M978">
        <v>10.534000000000001</v>
      </c>
      <c r="O978">
        <v>23.553000000000001</v>
      </c>
      <c r="P978">
        <v>23.943999999999999</v>
      </c>
      <c r="Q978">
        <v>28.452000000000002</v>
      </c>
      <c r="R978">
        <v>2.254</v>
      </c>
      <c r="S978">
        <v>1</v>
      </c>
      <c r="T978" t="s">
        <v>1214</v>
      </c>
    </row>
    <row r="979" spans="1:20">
      <c r="A979" t="s">
        <v>225</v>
      </c>
      <c r="B979">
        <v>2021</v>
      </c>
      <c r="C979" s="10">
        <v>44332</v>
      </c>
      <c r="D979" t="s">
        <v>65</v>
      </c>
      <c r="E979">
        <v>1</v>
      </c>
      <c r="F979" t="s">
        <v>537</v>
      </c>
      <c r="G979">
        <v>4</v>
      </c>
      <c r="H979" t="s">
        <v>106</v>
      </c>
      <c r="I979" t="s">
        <v>167</v>
      </c>
      <c r="J979" s="11">
        <f>(C979-VLOOKUP(H979,Riders!$A$2:$E$7778,4,FALSE))/365</f>
        <v>28.43013698630137</v>
      </c>
      <c r="K979">
        <v>9</v>
      </c>
      <c r="L979">
        <v>2</v>
      </c>
      <c r="M979" t="s">
        <v>535</v>
      </c>
      <c r="O979">
        <v>9</v>
      </c>
      <c r="P979">
        <v>7.4039999999999999</v>
      </c>
      <c r="Q979">
        <v>20.626000000000001</v>
      </c>
      <c r="R979">
        <v>6.6109999999999998</v>
      </c>
      <c r="S979">
        <v>2</v>
      </c>
      <c r="T979" t="s">
        <v>1214</v>
      </c>
    </row>
    <row r="980" spans="1:20">
      <c r="A980" t="s">
        <v>225</v>
      </c>
      <c r="B980">
        <v>2021</v>
      </c>
      <c r="C980" s="10">
        <v>44332</v>
      </c>
      <c r="D980" t="s">
        <v>65</v>
      </c>
      <c r="E980">
        <v>1</v>
      </c>
      <c r="F980" t="s">
        <v>537</v>
      </c>
      <c r="G980">
        <v>5</v>
      </c>
      <c r="H980" t="s">
        <v>179</v>
      </c>
      <c r="I980" t="s">
        <v>167</v>
      </c>
      <c r="J980" s="11">
        <f>(C980-VLOOKUP(H980,Riders!$A$2:$E$7778,4,FALSE))/365</f>
        <v>28.660273972602738</v>
      </c>
      <c r="K980">
        <v>4</v>
      </c>
      <c r="L980">
        <v>1</v>
      </c>
      <c r="M980">
        <v>10.471</v>
      </c>
      <c r="O980">
        <v>15.054</v>
      </c>
      <c r="P980">
        <v>19.485999999999901</v>
      </c>
      <c r="Q980">
        <v>32.033999999999999</v>
      </c>
      <c r="R980">
        <v>6.274</v>
      </c>
      <c r="S980">
        <v>1</v>
      </c>
      <c r="T980" t="s">
        <v>1214</v>
      </c>
    </row>
    <row r="981" spans="1:20">
      <c r="A981" t="s">
        <v>225</v>
      </c>
      <c r="B981">
        <v>2021</v>
      </c>
      <c r="C981" s="10">
        <v>44332</v>
      </c>
      <c r="D981" t="s">
        <v>65</v>
      </c>
      <c r="E981">
        <v>1</v>
      </c>
      <c r="F981" t="s">
        <v>537</v>
      </c>
      <c r="G981">
        <v>5</v>
      </c>
      <c r="H981" t="s">
        <v>173</v>
      </c>
      <c r="I981" t="s">
        <v>36</v>
      </c>
      <c r="J981" s="11">
        <f>(C981-VLOOKUP(H981,Riders!$A$2:$E$7778,4,FALSE))/365</f>
        <v>31.019178082191782</v>
      </c>
      <c r="K981">
        <v>10</v>
      </c>
      <c r="L981">
        <v>2</v>
      </c>
      <c r="M981">
        <v>10.475</v>
      </c>
      <c r="O981">
        <v>12.93</v>
      </c>
      <c r="P981">
        <v>12.146000000000001</v>
      </c>
      <c r="Q981">
        <v>22.582000000000001</v>
      </c>
      <c r="R981">
        <v>5.218</v>
      </c>
      <c r="S981">
        <v>2</v>
      </c>
      <c r="T981" t="s">
        <v>1214</v>
      </c>
    </row>
    <row r="982" spans="1:20">
      <c r="A982" t="s">
        <v>225</v>
      </c>
      <c r="B982">
        <v>2021</v>
      </c>
      <c r="C982" s="10">
        <v>44332</v>
      </c>
      <c r="D982" t="s">
        <v>65</v>
      </c>
      <c r="E982">
        <v>1</v>
      </c>
      <c r="F982" t="s">
        <v>537</v>
      </c>
      <c r="G982">
        <v>6</v>
      </c>
      <c r="H982" t="s">
        <v>114</v>
      </c>
      <c r="I982" t="s">
        <v>115</v>
      </c>
      <c r="J982" s="11">
        <f>(C982-VLOOKUP(H982,Riders!$A$2:$E$7778,4,FALSE))/365</f>
        <v>26.263013698630136</v>
      </c>
      <c r="K982">
        <v>7</v>
      </c>
      <c r="L982">
        <v>1</v>
      </c>
      <c r="M982">
        <v>10.242000000000001</v>
      </c>
      <c r="O982">
        <v>9</v>
      </c>
      <c r="P982">
        <v>15.054</v>
      </c>
      <c r="Q982">
        <v>29.396000000000001</v>
      </c>
      <c r="R982">
        <v>7.1710000000000003</v>
      </c>
      <c r="S982">
        <v>1</v>
      </c>
      <c r="T982" t="s">
        <v>1214</v>
      </c>
    </row>
    <row r="983" spans="1:20">
      <c r="A983" t="s">
        <v>225</v>
      </c>
      <c r="B983">
        <v>2021</v>
      </c>
      <c r="C983" s="10">
        <v>44332</v>
      </c>
      <c r="D983" t="s">
        <v>65</v>
      </c>
      <c r="E983">
        <v>1</v>
      </c>
      <c r="F983" t="s">
        <v>537</v>
      </c>
      <c r="G983">
        <v>6</v>
      </c>
      <c r="H983" t="s">
        <v>66</v>
      </c>
      <c r="I983" t="s">
        <v>751</v>
      </c>
      <c r="J983" s="11">
        <f>(C983-VLOOKUP(H983,Riders!$A$2:$E$7778,4,FALSE))/365</f>
        <v>27.553424657534247</v>
      </c>
      <c r="K983">
        <v>11</v>
      </c>
      <c r="L983">
        <v>2</v>
      </c>
      <c r="M983">
        <v>10.332000000000001</v>
      </c>
      <c r="O983">
        <v>9</v>
      </c>
      <c r="P983">
        <v>6.2619999999999898</v>
      </c>
      <c r="Q983">
        <v>20.603999999999999</v>
      </c>
      <c r="R983">
        <v>7.1710000000000003</v>
      </c>
      <c r="S983">
        <v>1</v>
      </c>
      <c r="T983" t="s">
        <v>1214</v>
      </c>
    </row>
    <row r="984" spans="1:20">
      <c r="A984" t="s">
        <v>225</v>
      </c>
      <c r="B984">
        <v>2021</v>
      </c>
      <c r="C984" s="10">
        <v>44332</v>
      </c>
      <c r="D984" t="s">
        <v>65</v>
      </c>
      <c r="E984">
        <v>1</v>
      </c>
      <c r="F984" t="s">
        <v>537</v>
      </c>
      <c r="G984">
        <v>7</v>
      </c>
      <c r="H984" t="s">
        <v>168</v>
      </c>
      <c r="I984" t="s">
        <v>911</v>
      </c>
      <c r="J984" s="11">
        <f>(C984-VLOOKUP(H984,Riders!$A$2:$E$7778,4,FALSE))/365</f>
        <v>21.953424657534246</v>
      </c>
      <c r="K984">
        <v>5</v>
      </c>
      <c r="L984">
        <v>1</v>
      </c>
      <c r="M984">
        <v>10.388999999999999</v>
      </c>
      <c r="O984">
        <v>9</v>
      </c>
      <c r="P984">
        <v>15.054</v>
      </c>
      <c r="Q984">
        <v>29.396000000000001</v>
      </c>
      <c r="R984">
        <v>7.1710000000000003</v>
      </c>
      <c r="S984">
        <v>1</v>
      </c>
      <c r="T984" t="s">
        <v>1214</v>
      </c>
    </row>
    <row r="985" spans="1:20">
      <c r="A985" t="s">
        <v>225</v>
      </c>
      <c r="B985">
        <v>2021</v>
      </c>
      <c r="C985" s="10">
        <v>44332</v>
      </c>
      <c r="D985" t="s">
        <v>65</v>
      </c>
      <c r="E985">
        <v>1</v>
      </c>
      <c r="F985" t="s">
        <v>537</v>
      </c>
      <c r="G985">
        <v>7</v>
      </c>
      <c r="H985" t="s">
        <v>35</v>
      </c>
      <c r="I985" t="s">
        <v>36</v>
      </c>
      <c r="J985" s="11">
        <f>(C985-VLOOKUP(H985,Riders!$A$2:$E$7778,4,FALSE))/365</f>
        <v>22.983561643835618</v>
      </c>
      <c r="K985">
        <v>13</v>
      </c>
      <c r="L985">
        <v>2</v>
      </c>
      <c r="M985">
        <v>10.517999999999899</v>
      </c>
      <c r="O985">
        <v>9</v>
      </c>
      <c r="P985">
        <v>6.2619999999999898</v>
      </c>
      <c r="Q985">
        <v>20.603999999999999</v>
      </c>
      <c r="R985">
        <v>7.1710000000000003</v>
      </c>
      <c r="S985">
        <v>1</v>
      </c>
      <c r="T985" t="s">
        <v>1214</v>
      </c>
    </row>
    <row r="986" spans="1:20">
      <c r="A986" t="s">
        <v>225</v>
      </c>
      <c r="B986">
        <v>2021</v>
      </c>
      <c r="C986" s="10">
        <v>44332</v>
      </c>
      <c r="D986" t="s">
        <v>65</v>
      </c>
      <c r="E986">
        <v>1</v>
      </c>
      <c r="F986" t="s">
        <v>537</v>
      </c>
      <c r="G986">
        <v>8</v>
      </c>
      <c r="H986" t="s">
        <v>50</v>
      </c>
      <c r="I986" t="s">
        <v>909</v>
      </c>
      <c r="J986" s="11">
        <f>(C986-VLOOKUP(H986,Riders!$A$2:$E$7778,4,FALSE))/365</f>
        <v>23.465753424657535</v>
      </c>
      <c r="K986">
        <v>6</v>
      </c>
      <c r="L986">
        <v>1</v>
      </c>
      <c r="M986">
        <v>10.262</v>
      </c>
      <c r="O986">
        <v>9</v>
      </c>
      <c r="P986">
        <v>19.126000000000001</v>
      </c>
      <c r="Q986">
        <v>31.556000000000001</v>
      </c>
      <c r="R986">
        <v>6.2149999999999999</v>
      </c>
      <c r="S986">
        <v>2</v>
      </c>
      <c r="T986" t="s">
        <v>1214</v>
      </c>
    </row>
    <row r="987" spans="1:20">
      <c r="A987" t="s">
        <v>225</v>
      </c>
      <c r="B987">
        <v>2021</v>
      </c>
      <c r="C987" s="10">
        <v>44332</v>
      </c>
      <c r="D987" t="s">
        <v>65</v>
      </c>
      <c r="E987">
        <v>1</v>
      </c>
      <c r="F987" t="s">
        <v>537</v>
      </c>
      <c r="G987">
        <v>8</v>
      </c>
      <c r="H987" t="s">
        <v>142</v>
      </c>
      <c r="I987" t="s">
        <v>94</v>
      </c>
      <c r="J987" s="11">
        <f>(C987-VLOOKUP(H987,Riders!$A$2:$E$7778,4,FALSE))/365</f>
        <v>26.12054794520548</v>
      </c>
      <c r="K987">
        <v>12</v>
      </c>
      <c r="L987">
        <v>2</v>
      </c>
      <c r="M987">
        <v>10.441000000000001</v>
      </c>
      <c r="O987">
        <v>23.045999999999999</v>
      </c>
      <c r="P987">
        <v>22.698999999999899</v>
      </c>
      <c r="Q987">
        <v>26.754999999999999</v>
      </c>
      <c r="R987">
        <v>2.028</v>
      </c>
      <c r="S987">
        <v>1</v>
      </c>
      <c r="T987" t="s">
        <v>1214</v>
      </c>
    </row>
    <row r="988" spans="1:20">
      <c r="A988" t="s">
        <v>225</v>
      </c>
      <c r="B988">
        <v>2021</v>
      </c>
      <c r="C988" s="10">
        <v>44332</v>
      </c>
      <c r="D988" t="s">
        <v>65</v>
      </c>
      <c r="E988">
        <v>1</v>
      </c>
      <c r="F988" t="s">
        <v>538</v>
      </c>
      <c r="G988">
        <v>1</v>
      </c>
      <c r="H988" t="s">
        <v>194</v>
      </c>
      <c r="I988" t="s">
        <v>30</v>
      </c>
      <c r="J988" s="11">
        <f>(C988-VLOOKUP(H988,Riders!$A$2:$E$7778,4,FALSE))/365</f>
        <v>32.175342465753424</v>
      </c>
      <c r="K988">
        <v>2</v>
      </c>
      <c r="L988">
        <v>1</v>
      </c>
      <c r="M988">
        <v>10.276</v>
      </c>
      <c r="O988">
        <v>21.760999999999999</v>
      </c>
      <c r="P988">
        <v>23.393999999999998</v>
      </c>
      <c r="Q988">
        <v>29.74</v>
      </c>
      <c r="R988">
        <v>3.173</v>
      </c>
      <c r="S988">
        <v>1</v>
      </c>
      <c r="T988" t="s">
        <v>1214</v>
      </c>
    </row>
    <row r="989" spans="1:20">
      <c r="A989" t="s">
        <v>225</v>
      </c>
      <c r="B989">
        <v>2021</v>
      </c>
      <c r="C989" s="10">
        <v>44332</v>
      </c>
      <c r="D989" t="s">
        <v>65</v>
      </c>
      <c r="E989">
        <v>1</v>
      </c>
      <c r="F989" t="s">
        <v>538</v>
      </c>
      <c r="G989">
        <v>1</v>
      </c>
      <c r="H989" t="s">
        <v>50</v>
      </c>
      <c r="I989" t="s">
        <v>909</v>
      </c>
      <c r="J989" s="11">
        <f>(C989-VLOOKUP(H989,Riders!$A$2:$E$7778,4,FALSE))/365</f>
        <v>23.465753424657535</v>
      </c>
      <c r="K989">
        <v>6</v>
      </c>
      <c r="L989">
        <v>2</v>
      </c>
      <c r="M989">
        <v>10.295</v>
      </c>
      <c r="O989">
        <v>19.126000000000001</v>
      </c>
      <c r="P989">
        <v>16.815000000000001</v>
      </c>
      <c r="Q989">
        <v>27.001000000000001</v>
      </c>
      <c r="R989">
        <v>5.093</v>
      </c>
      <c r="S989">
        <v>2</v>
      </c>
      <c r="T989" t="s">
        <v>1214</v>
      </c>
    </row>
    <row r="990" spans="1:20">
      <c r="A990" t="s">
        <v>225</v>
      </c>
      <c r="B990">
        <v>2021</v>
      </c>
      <c r="C990" s="10">
        <v>44332</v>
      </c>
      <c r="D990" t="s">
        <v>65</v>
      </c>
      <c r="E990">
        <v>1</v>
      </c>
      <c r="F990" t="s">
        <v>538</v>
      </c>
      <c r="G990">
        <v>2</v>
      </c>
      <c r="H990" t="s">
        <v>192</v>
      </c>
      <c r="I990" t="s">
        <v>30</v>
      </c>
      <c r="J990" s="11">
        <f>(C990-VLOOKUP(H990,Riders!$A$2:$E$7778,4,FALSE))/365</f>
        <v>35.328767123287669</v>
      </c>
      <c r="K990">
        <v>1</v>
      </c>
      <c r="L990">
        <v>1</v>
      </c>
      <c r="M990">
        <v>10.554</v>
      </c>
      <c r="O990">
        <v>28.2</v>
      </c>
      <c r="P990">
        <v>28.601999999999901</v>
      </c>
      <c r="Q990">
        <v>33.01</v>
      </c>
      <c r="R990">
        <v>2.2040000000000002</v>
      </c>
      <c r="S990">
        <v>1</v>
      </c>
      <c r="T990" t="s">
        <v>1214</v>
      </c>
    </row>
    <row r="991" spans="1:20">
      <c r="A991" t="s">
        <v>225</v>
      </c>
      <c r="B991">
        <v>2021</v>
      </c>
      <c r="C991" s="10">
        <v>44332</v>
      </c>
      <c r="D991" t="s">
        <v>65</v>
      </c>
      <c r="E991">
        <v>1</v>
      </c>
      <c r="F991" t="s">
        <v>538</v>
      </c>
      <c r="G991">
        <v>2</v>
      </c>
      <c r="H991" t="s">
        <v>168</v>
      </c>
      <c r="I991" t="s">
        <v>911</v>
      </c>
      <c r="J991" s="11">
        <f>(C991-VLOOKUP(H991,Riders!$A$2:$E$7778,4,FALSE))/365</f>
        <v>21.953424657534246</v>
      </c>
      <c r="K991">
        <v>5</v>
      </c>
      <c r="L991">
        <v>2</v>
      </c>
      <c r="M991">
        <v>10.593999999999999</v>
      </c>
      <c r="O991">
        <v>15.054</v>
      </c>
      <c r="P991">
        <v>14.174999999999899</v>
      </c>
      <c r="Q991">
        <v>25.966999999999999</v>
      </c>
      <c r="R991">
        <v>5.8959999999999999</v>
      </c>
      <c r="S991">
        <v>2</v>
      </c>
      <c r="T991" t="s">
        <v>1214</v>
      </c>
    </row>
    <row r="992" spans="1:20">
      <c r="A992" t="s">
        <v>225</v>
      </c>
      <c r="B992">
        <v>2021</v>
      </c>
      <c r="C992" s="10">
        <v>44332</v>
      </c>
      <c r="D992" t="s">
        <v>65</v>
      </c>
      <c r="E992">
        <v>1</v>
      </c>
      <c r="F992" t="s">
        <v>538</v>
      </c>
      <c r="G992">
        <v>3</v>
      </c>
      <c r="H992" t="s">
        <v>256</v>
      </c>
      <c r="I992" t="s">
        <v>911</v>
      </c>
      <c r="J992" s="11">
        <f>(C992-VLOOKUP(H992,Riders!$A$2:$E$7778,4,FALSE))/365</f>
        <v>31.386301369863013</v>
      </c>
      <c r="K992">
        <v>3</v>
      </c>
      <c r="L992">
        <v>1</v>
      </c>
      <c r="M992">
        <v>10.311</v>
      </c>
      <c r="O992">
        <v>31.146999999999998</v>
      </c>
      <c r="P992">
        <v>31.297999999999998</v>
      </c>
      <c r="Q992">
        <v>34.332000000000001</v>
      </c>
      <c r="R992">
        <v>1.5169999999999999</v>
      </c>
      <c r="S992">
        <v>1</v>
      </c>
      <c r="T992" t="s">
        <v>1214</v>
      </c>
    </row>
    <row r="993" spans="1:20">
      <c r="A993" t="s">
        <v>225</v>
      </c>
      <c r="B993">
        <v>2021</v>
      </c>
      <c r="C993" s="10">
        <v>44332</v>
      </c>
      <c r="D993" t="s">
        <v>65</v>
      </c>
      <c r="E993">
        <v>1</v>
      </c>
      <c r="F993" t="s">
        <v>538</v>
      </c>
      <c r="G993">
        <v>3</v>
      </c>
      <c r="H993" t="s">
        <v>114</v>
      </c>
      <c r="I993" t="s">
        <v>115</v>
      </c>
      <c r="J993" s="11">
        <f>(C993-VLOOKUP(H993,Riders!$A$2:$E$7778,4,FALSE))/365</f>
        <v>26.263013698630136</v>
      </c>
      <c r="K993">
        <v>7</v>
      </c>
      <c r="L993">
        <v>2</v>
      </c>
      <c r="M993">
        <v>10.385999999999999</v>
      </c>
      <c r="O993">
        <v>15.054</v>
      </c>
      <c r="P993">
        <v>14.497</v>
      </c>
      <c r="Q993">
        <v>26.417000000000002</v>
      </c>
      <c r="R993">
        <v>5.96</v>
      </c>
      <c r="S993">
        <v>2</v>
      </c>
      <c r="T993" t="s">
        <v>1214</v>
      </c>
    </row>
    <row r="994" spans="1:20">
      <c r="A994" t="s">
        <v>225</v>
      </c>
      <c r="B994">
        <v>2021</v>
      </c>
      <c r="C994" s="10">
        <v>44332</v>
      </c>
      <c r="D994" t="s">
        <v>65</v>
      </c>
      <c r="E994">
        <v>1</v>
      </c>
      <c r="F994" t="s">
        <v>538</v>
      </c>
      <c r="G994">
        <v>4</v>
      </c>
      <c r="H994" t="s">
        <v>179</v>
      </c>
      <c r="I994" t="s">
        <v>167</v>
      </c>
      <c r="J994" s="11">
        <f>(C994-VLOOKUP(H994,Riders!$A$2:$E$7778,4,FALSE))/365</f>
        <v>28.660273972602738</v>
      </c>
      <c r="K994">
        <v>4</v>
      </c>
      <c r="L994">
        <v>1</v>
      </c>
      <c r="M994">
        <v>10.215999999999999</v>
      </c>
      <c r="O994">
        <v>19.485999999999901</v>
      </c>
      <c r="P994">
        <v>24.061</v>
      </c>
      <c r="Q994">
        <v>34.716999999999999</v>
      </c>
      <c r="R994">
        <v>5.3280000000000003</v>
      </c>
      <c r="S994">
        <v>2</v>
      </c>
      <c r="T994" t="s">
        <v>1214</v>
      </c>
    </row>
    <row r="995" spans="1:20">
      <c r="A995" t="s">
        <v>225</v>
      </c>
      <c r="B995">
        <v>2021</v>
      </c>
      <c r="C995" s="10">
        <v>44332</v>
      </c>
      <c r="D995" t="s">
        <v>65</v>
      </c>
      <c r="E995">
        <v>1</v>
      </c>
      <c r="F995" t="s">
        <v>538</v>
      </c>
      <c r="G995">
        <v>4</v>
      </c>
      <c r="H995" t="s">
        <v>228</v>
      </c>
      <c r="I995" t="s">
        <v>151</v>
      </c>
      <c r="J995" s="11">
        <f>(C995-VLOOKUP(H995,Riders!$A$2:$E$7778,4,FALSE))/365</f>
        <v>23.227397260273971</v>
      </c>
      <c r="K995">
        <v>8</v>
      </c>
      <c r="L995">
        <v>2</v>
      </c>
      <c r="M995">
        <v>11.059999999999899</v>
      </c>
      <c r="O995">
        <v>23.943999999999999</v>
      </c>
      <c r="P995">
        <v>23.677</v>
      </c>
      <c r="Q995">
        <v>28.105</v>
      </c>
      <c r="R995">
        <v>2.214</v>
      </c>
      <c r="S995">
        <v>1</v>
      </c>
      <c r="T995" t="s">
        <v>1214</v>
      </c>
    </row>
    <row r="996" spans="1:20">
      <c r="A996" t="s">
        <v>225</v>
      </c>
      <c r="B996">
        <v>2021</v>
      </c>
      <c r="C996" s="10">
        <v>44332</v>
      </c>
      <c r="D996" t="s">
        <v>65</v>
      </c>
      <c r="E996">
        <v>2</v>
      </c>
      <c r="F996" t="s">
        <v>538</v>
      </c>
      <c r="G996">
        <v>1</v>
      </c>
      <c r="H996" t="s">
        <v>194</v>
      </c>
      <c r="I996" t="s">
        <v>30</v>
      </c>
      <c r="J996" s="11">
        <f>(C996-VLOOKUP(H996,Riders!$A$2:$E$7778,4,FALSE))/365</f>
        <v>32.175342465753424</v>
      </c>
      <c r="K996">
        <v>2</v>
      </c>
      <c r="L996">
        <v>1</v>
      </c>
      <c r="M996">
        <v>10.263999999999999</v>
      </c>
      <c r="O996">
        <v>23.393999999999998</v>
      </c>
      <c r="P996">
        <v>24.442</v>
      </c>
      <c r="Q996">
        <v>30.521999999999998</v>
      </c>
      <c r="R996">
        <v>3.04</v>
      </c>
      <c r="S996">
        <v>1</v>
      </c>
      <c r="T996" t="s">
        <v>1214</v>
      </c>
    </row>
    <row r="997" spans="1:20">
      <c r="A997" t="s">
        <v>225</v>
      </c>
      <c r="B997">
        <v>2021</v>
      </c>
      <c r="C997" s="10">
        <v>44332</v>
      </c>
      <c r="D997" t="s">
        <v>65</v>
      </c>
      <c r="E997">
        <v>2</v>
      </c>
      <c r="F997" t="s">
        <v>538</v>
      </c>
      <c r="G997">
        <v>1</v>
      </c>
      <c r="H997" t="s">
        <v>50</v>
      </c>
      <c r="I997" t="s">
        <v>909</v>
      </c>
      <c r="J997" s="11">
        <f>(C997-VLOOKUP(H997,Riders!$A$2:$E$7778,4,FALSE))/365</f>
        <v>23.465753424657535</v>
      </c>
      <c r="K997">
        <v>6</v>
      </c>
      <c r="L997">
        <v>2</v>
      </c>
      <c r="M997">
        <v>10.465999999999999</v>
      </c>
      <c r="O997">
        <v>16.815000000000001</v>
      </c>
      <c r="P997">
        <v>15.950999999999899</v>
      </c>
      <c r="Q997">
        <v>24.986999999999998</v>
      </c>
      <c r="R997">
        <v>4.5179999999999998</v>
      </c>
      <c r="S997">
        <v>2</v>
      </c>
      <c r="T997" t="s">
        <v>1214</v>
      </c>
    </row>
    <row r="998" spans="1:20">
      <c r="A998" t="s">
        <v>225</v>
      </c>
      <c r="B998">
        <v>2021</v>
      </c>
      <c r="C998" s="10">
        <v>44332</v>
      </c>
      <c r="D998" t="s">
        <v>65</v>
      </c>
      <c r="E998">
        <v>2</v>
      </c>
      <c r="F998" t="s">
        <v>538</v>
      </c>
      <c r="G998">
        <v>2</v>
      </c>
      <c r="H998" t="s">
        <v>192</v>
      </c>
      <c r="I998" t="s">
        <v>30</v>
      </c>
      <c r="J998" s="11">
        <f>(C998-VLOOKUP(H998,Riders!$A$2:$E$7778,4,FALSE))/365</f>
        <v>35.328767123287669</v>
      </c>
      <c r="K998">
        <v>1</v>
      </c>
      <c r="L998">
        <v>1</v>
      </c>
      <c r="M998">
        <v>10.343999999999999</v>
      </c>
      <c r="O998">
        <v>28.601999999999901</v>
      </c>
      <c r="P998">
        <v>28.888000000000002</v>
      </c>
      <c r="Q998">
        <v>33.234000000000002</v>
      </c>
      <c r="R998">
        <v>2.173</v>
      </c>
      <c r="S998">
        <v>1</v>
      </c>
      <c r="T998" t="s">
        <v>1214</v>
      </c>
    </row>
    <row r="999" spans="1:20">
      <c r="A999" t="s">
        <v>225</v>
      </c>
      <c r="B999">
        <v>2021</v>
      </c>
      <c r="C999" s="10">
        <v>44332</v>
      </c>
      <c r="D999" t="s">
        <v>65</v>
      </c>
      <c r="E999">
        <v>2</v>
      </c>
      <c r="F999" t="s">
        <v>538</v>
      </c>
      <c r="G999">
        <v>2</v>
      </c>
      <c r="H999" t="s">
        <v>168</v>
      </c>
      <c r="I999" t="s">
        <v>911</v>
      </c>
      <c r="J999" s="11">
        <f>(C999-VLOOKUP(H999,Riders!$A$2:$E$7778,4,FALSE))/365</f>
        <v>21.953424657534246</v>
      </c>
      <c r="K999">
        <v>5</v>
      </c>
      <c r="L999">
        <v>2</v>
      </c>
      <c r="M999">
        <v>10.641</v>
      </c>
      <c r="O999">
        <v>14.174999999999899</v>
      </c>
      <c r="P999">
        <v>13.881</v>
      </c>
      <c r="Q999">
        <v>24.363</v>
      </c>
      <c r="R999">
        <v>5.2409999999999997</v>
      </c>
      <c r="S999">
        <v>2</v>
      </c>
      <c r="T999" t="s">
        <v>1214</v>
      </c>
    </row>
    <row r="1000" spans="1:20">
      <c r="A1000" t="s">
        <v>225</v>
      </c>
      <c r="B1000">
        <v>2021</v>
      </c>
      <c r="C1000" s="10">
        <v>44332</v>
      </c>
      <c r="D1000" t="s">
        <v>65</v>
      </c>
      <c r="E1000">
        <v>2</v>
      </c>
      <c r="F1000" t="s">
        <v>538</v>
      </c>
      <c r="G1000">
        <v>3</v>
      </c>
      <c r="H1000" t="s">
        <v>256</v>
      </c>
      <c r="I1000" t="s">
        <v>911</v>
      </c>
      <c r="J1000" s="11">
        <f>(C1000-VLOOKUP(H1000,Riders!$A$2:$E$7778,4,FALSE))/365</f>
        <v>31.386301369863013</v>
      </c>
      <c r="K1000">
        <v>3</v>
      </c>
      <c r="L1000">
        <v>1</v>
      </c>
      <c r="M1000">
        <v>10.228</v>
      </c>
      <c r="O1000">
        <v>31.297999999999998</v>
      </c>
      <c r="P1000">
        <v>31.408999999999999</v>
      </c>
      <c r="Q1000">
        <v>34.427</v>
      </c>
      <c r="R1000">
        <v>1.5089999999999999</v>
      </c>
      <c r="S1000">
        <v>1</v>
      </c>
      <c r="T1000" t="s">
        <v>1214</v>
      </c>
    </row>
    <row r="1001" spans="1:20">
      <c r="A1001" t="s">
        <v>225</v>
      </c>
      <c r="B1001">
        <v>2021</v>
      </c>
      <c r="C1001" s="10">
        <v>44332</v>
      </c>
      <c r="D1001" t="s">
        <v>65</v>
      </c>
      <c r="E1001">
        <v>2</v>
      </c>
      <c r="F1001" t="s">
        <v>538</v>
      </c>
      <c r="G1001">
        <v>3</v>
      </c>
      <c r="H1001" t="s">
        <v>114</v>
      </c>
      <c r="I1001" t="s">
        <v>115</v>
      </c>
      <c r="J1001" s="11">
        <f>(C1001-VLOOKUP(H1001,Riders!$A$2:$E$7778,4,FALSE))/365</f>
        <v>26.263013698630136</v>
      </c>
      <c r="K1001">
        <v>7</v>
      </c>
      <c r="L1001">
        <v>2</v>
      </c>
      <c r="M1001">
        <v>10.327</v>
      </c>
      <c r="O1001">
        <v>14.497</v>
      </c>
      <c r="P1001">
        <v>14.321999999999999</v>
      </c>
      <c r="Q1001">
        <v>24.957999999999998</v>
      </c>
      <c r="R1001">
        <v>5.3179999999999996</v>
      </c>
      <c r="S1001">
        <v>2</v>
      </c>
      <c r="T1001" t="s">
        <v>1214</v>
      </c>
    </row>
    <row r="1002" spans="1:20">
      <c r="A1002" t="s">
        <v>225</v>
      </c>
      <c r="B1002">
        <v>2021</v>
      </c>
      <c r="C1002" s="10">
        <v>44332</v>
      </c>
      <c r="D1002" t="s">
        <v>65</v>
      </c>
      <c r="E1002">
        <v>2</v>
      </c>
      <c r="F1002" t="s">
        <v>538</v>
      </c>
      <c r="G1002">
        <v>4</v>
      </c>
      <c r="H1002" t="s">
        <v>179</v>
      </c>
      <c r="I1002" t="s">
        <v>167</v>
      </c>
      <c r="J1002" s="11">
        <f>(C1002-VLOOKUP(H1002,Riders!$A$2:$E$7778,4,FALSE))/365</f>
        <v>28.660273972602738</v>
      </c>
      <c r="K1002">
        <v>4</v>
      </c>
      <c r="L1002">
        <v>1</v>
      </c>
      <c r="M1002">
        <v>10.43</v>
      </c>
      <c r="O1002">
        <v>24.061</v>
      </c>
      <c r="P1002">
        <v>26.524000000000001</v>
      </c>
      <c r="Q1002">
        <v>36.116</v>
      </c>
      <c r="R1002">
        <v>4.7960000000000003</v>
      </c>
      <c r="S1002">
        <v>1</v>
      </c>
      <c r="T1002" t="s">
        <v>1214</v>
      </c>
    </row>
    <row r="1003" spans="1:20">
      <c r="A1003" t="s">
        <v>225</v>
      </c>
      <c r="B1003">
        <v>2021</v>
      </c>
      <c r="C1003" s="10">
        <v>44332</v>
      </c>
      <c r="D1003" t="s">
        <v>65</v>
      </c>
      <c r="E1003">
        <v>2</v>
      </c>
      <c r="F1003" t="s">
        <v>538</v>
      </c>
      <c r="G1003">
        <v>4</v>
      </c>
      <c r="H1003" t="s">
        <v>228</v>
      </c>
      <c r="I1003" t="s">
        <v>151</v>
      </c>
      <c r="J1003" s="11">
        <f>(C1003-VLOOKUP(H1003,Riders!$A$2:$E$7778,4,FALSE))/365</f>
        <v>23.227397260273971</v>
      </c>
      <c r="K1003">
        <v>8</v>
      </c>
      <c r="L1003">
        <v>2</v>
      </c>
      <c r="M1003">
        <v>10.568</v>
      </c>
      <c r="O1003">
        <v>23.677</v>
      </c>
      <c r="P1003">
        <v>23.504999999999999</v>
      </c>
      <c r="Q1003">
        <v>27.863</v>
      </c>
      <c r="R1003">
        <v>2.1789999999999998</v>
      </c>
      <c r="S1003">
        <v>2</v>
      </c>
      <c r="T1003" t="s">
        <v>1214</v>
      </c>
    </row>
    <row r="1004" spans="1:20">
      <c r="A1004" t="s">
        <v>225</v>
      </c>
      <c r="B1004">
        <v>2021</v>
      </c>
      <c r="C1004" s="10">
        <v>44332</v>
      </c>
      <c r="D1004" t="s">
        <v>65</v>
      </c>
      <c r="E1004">
        <v>1</v>
      </c>
      <c r="F1004" t="s">
        <v>539</v>
      </c>
      <c r="G1004">
        <v>1</v>
      </c>
      <c r="H1004" t="s">
        <v>194</v>
      </c>
      <c r="I1004" t="s">
        <v>30</v>
      </c>
      <c r="J1004" s="11">
        <f>(C1004-VLOOKUP(H1004,Riders!$A$2:$E$7778,4,FALSE))/365</f>
        <v>32.175342465753424</v>
      </c>
      <c r="K1004">
        <v>2</v>
      </c>
      <c r="L1004">
        <v>1</v>
      </c>
      <c r="M1004">
        <v>10.11</v>
      </c>
      <c r="O1004">
        <v>24.442</v>
      </c>
      <c r="P1004">
        <v>26.297000000000001</v>
      </c>
      <c r="Q1004">
        <v>32.045000000000002</v>
      </c>
      <c r="R1004">
        <v>2.8740000000000001</v>
      </c>
      <c r="S1004">
        <v>2</v>
      </c>
      <c r="T1004" t="s">
        <v>1214</v>
      </c>
    </row>
    <row r="1005" spans="1:20">
      <c r="A1005" t="s">
        <v>225</v>
      </c>
      <c r="B1005">
        <v>2021</v>
      </c>
      <c r="C1005" s="10">
        <v>44332</v>
      </c>
      <c r="D1005" t="s">
        <v>65</v>
      </c>
      <c r="E1005">
        <v>1</v>
      </c>
      <c r="F1005" t="s">
        <v>539</v>
      </c>
      <c r="G1005">
        <v>1</v>
      </c>
      <c r="H1005" t="s">
        <v>179</v>
      </c>
      <c r="I1005" t="s">
        <v>167</v>
      </c>
      <c r="J1005" s="11">
        <f>(C1005-VLOOKUP(H1005,Riders!$A$2:$E$7778,4,FALSE))/365</f>
        <v>28.660273972602738</v>
      </c>
      <c r="K1005">
        <v>4</v>
      </c>
      <c r="L1005">
        <v>2</v>
      </c>
      <c r="M1005">
        <v>10.292999999999999</v>
      </c>
      <c r="O1005">
        <v>26.524000000000001</v>
      </c>
      <c r="P1005">
        <v>24.106000000000002</v>
      </c>
      <c r="Q1005">
        <v>32.328000000000003</v>
      </c>
      <c r="R1005">
        <v>4.1109999999999998</v>
      </c>
      <c r="S1005">
        <v>1</v>
      </c>
      <c r="T1005" t="s">
        <v>1214</v>
      </c>
    </row>
    <row r="1006" spans="1:20">
      <c r="A1006" t="s">
        <v>225</v>
      </c>
      <c r="B1006">
        <v>2021</v>
      </c>
      <c r="C1006" s="10">
        <v>44332</v>
      </c>
      <c r="D1006" t="s">
        <v>65</v>
      </c>
      <c r="E1006">
        <v>1</v>
      </c>
      <c r="F1006" t="s">
        <v>539</v>
      </c>
      <c r="G1006">
        <v>2</v>
      </c>
      <c r="H1006" t="s">
        <v>192</v>
      </c>
      <c r="I1006" t="s">
        <v>30</v>
      </c>
      <c r="J1006" s="11">
        <f>(C1006-VLOOKUP(H1006,Riders!$A$2:$E$7778,4,FALSE))/365</f>
        <v>35.328767123287669</v>
      </c>
      <c r="K1006">
        <v>1</v>
      </c>
      <c r="L1006">
        <v>1</v>
      </c>
      <c r="M1006">
        <v>10.178000000000001</v>
      </c>
      <c r="O1006">
        <v>28.888000000000002</v>
      </c>
      <c r="P1006">
        <v>29.79</v>
      </c>
      <c r="Q1006">
        <v>33.963999999999999</v>
      </c>
      <c r="R1006">
        <v>2.0870000000000002</v>
      </c>
      <c r="S1006">
        <v>2</v>
      </c>
      <c r="T1006" t="s">
        <v>1214</v>
      </c>
    </row>
    <row r="1007" spans="1:20">
      <c r="A1007" t="s">
        <v>225</v>
      </c>
      <c r="B1007">
        <v>2021</v>
      </c>
      <c r="C1007" s="10">
        <v>44332</v>
      </c>
      <c r="D1007" t="s">
        <v>65</v>
      </c>
      <c r="E1007">
        <v>1</v>
      </c>
      <c r="F1007" t="s">
        <v>539</v>
      </c>
      <c r="G1007">
        <v>2</v>
      </c>
      <c r="H1007" t="s">
        <v>256</v>
      </c>
      <c r="I1007" t="s">
        <v>911</v>
      </c>
      <c r="J1007" s="11">
        <f>(C1007-VLOOKUP(H1007,Riders!$A$2:$E$7778,4,FALSE))/365</f>
        <v>31.386301369863013</v>
      </c>
      <c r="K1007">
        <v>3</v>
      </c>
      <c r="L1007">
        <v>2</v>
      </c>
      <c r="M1007">
        <v>10.455</v>
      </c>
      <c r="O1007">
        <v>31.408999999999999</v>
      </c>
      <c r="P1007">
        <v>31.11</v>
      </c>
      <c r="Q1007">
        <v>34.073999999999998</v>
      </c>
      <c r="R1007">
        <v>1.482</v>
      </c>
      <c r="S1007">
        <v>1</v>
      </c>
      <c r="T1007" t="s">
        <v>1214</v>
      </c>
    </row>
    <row r="1008" spans="1:20">
      <c r="A1008" t="s">
        <v>225</v>
      </c>
      <c r="B1008">
        <v>2021</v>
      </c>
      <c r="C1008" s="10">
        <v>44332</v>
      </c>
      <c r="D1008" t="s">
        <v>65</v>
      </c>
      <c r="E1008">
        <v>2</v>
      </c>
      <c r="F1008" t="s">
        <v>539</v>
      </c>
      <c r="G1008">
        <v>1</v>
      </c>
      <c r="H1008" t="s">
        <v>194</v>
      </c>
      <c r="I1008" t="s">
        <v>30</v>
      </c>
      <c r="J1008" s="11">
        <f>(C1008-VLOOKUP(H1008,Riders!$A$2:$E$7778,4,FALSE))/365</f>
        <v>32.175342465753424</v>
      </c>
      <c r="K1008">
        <v>2</v>
      </c>
      <c r="L1008">
        <v>1</v>
      </c>
      <c r="M1008">
        <v>10.262</v>
      </c>
      <c r="O1008">
        <v>26.297000000000001</v>
      </c>
      <c r="P1008">
        <v>27.508999999999901</v>
      </c>
      <c r="Q1008">
        <v>32.988999999999997</v>
      </c>
      <c r="R1008">
        <v>2.74</v>
      </c>
      <c r="S1008">
        <v>1</v>
      </c>
      <c r="T1008" t="s">
        <v>1214</v>
      </c>
    </row>
    <row r="1009" spans="1:20">
      <c r="A1009" t="s">
        <v>225</v>
      </c>
      <c r="B1009">
        <v>2021</v>
      </c>
      <c r="C1009" s="10">
        <v>44332</v>
      </c>
      <c r="D1009" t="s">
        <v>65</v>
      </c>
      <c r="E1009">
        <v>2</v>
      </c>
      <c r="F1009" t="s">
        <v>539</v>
      </c>
      <c r="G1009">
        <v>1</v>
      </c>
      <c r="H1009" t="s">
        <v>179</v>
      </c>
      <c r="I1009" t="s">
        <v>167</v>
      </c>
      <c r="J1009" s="11">
        <f>(C1009-VLOOKUP(H1009,Riders!$A$2:$E$7778,4,FALSE))/365</f>
        <v>28.660273972602738</v>
      </c>
      <c r="K1009">
        <v>4</v>
      </c>
      <c r="L1009">
        <v>2</v>
      </c>
      <c r="M1009">
        <v>10.428000000000001</v>
      </c>
      <c r="O1009">
        <v>24.106000000000002</v>
      </c>
      <c r="P1009">
        <v>22.984999999999999</v>
      </c>
      <c r="Q1009">
        <v>30.396999999999998</v>
      </c>
      <c r="R1009">
        <v>3.706</v>
      </c>
      <c r="S1009">
        <v>2</v>
      </c>
      <c r="T1009" t="s">
        <v>1214</v>
      </c>
    </row>
    <row r="1010" spans="1:20">
      <c r="A1010" t="s">
        <v>225</v>
      </c>
      <c r="B1010">
        <v>2021</v>
      </c>
      <c r="C1010" s="10">
        <v>44332</v>
      </c>
      <c r="D1010" t="s">
        <v>65</v>
      </c>
      <c r="E1010">
        <v>2</v>
      </c>
      <c r="F1010" t="s">
        <v>539</v>
      </c>
      <c r="G1010">
        <v>2</v>
      </c>
      <c r="H1010" t="s">
        <v>192</v>
      </c>
      <c r="I1010" t="s">
        <v>30</v>
      </c>
      <c r="J1010" s="11">
        <f>(C1010-VLOOKUP(H1010,Riders!$A$2:$E$7778,4,FALSE))/365</f>
        <v>35.328767123287669</v>
      </c>
      <c r="K1010">
        <v>1</v>
      </c>
      <c r="L1010">
        <v>1</v>
      </c>
      <c r="M1010">
        <v>10.304</v>
      </c>
      <c r="O1010">
        <v>29.79</v>
      </c>
      <c r="P1010">
        <v>30.536000000000001</v>
      </c>
      <c r="Q1010">
        <v>34.564</v>
      </c>
      <c r="R1010">
        <v>2.0139999999999998</v>
      </c>
      <c r="S1010">
        <v>2</v>
      </c>
      <c r="T1010" t="s">
        <v>1214</v>
      </c>
    </row>
    <row r="1011" spans="1:20">
      <c r="A1011" t="s">
        <v>225</v>
      </c>
      <c r="B1011">
        <v>2021</v>
      </c>
      <c r="C1011" s="10">
        <v>44332</v>
      </c>
      <c r="D1011" t="s">
        <v>65</v>
      </c>
      <c r="E1011">
        <v>2</v>
      </c>
      <c r="F1011" t="s">
        <v>539</v>
      </c>
      <c r="G1011">
        <v>2</v>
      </c>
      <c r="H1011" t="s">
        <v>256</v>
      </c>
      <c r="I1011" t="s">
        <v>911</v>
      </c>
      <c r="J1011" s="11">
        <f>(C1011-VLOOKUP(H1011,Riders!$A$2:$E$7778,4,FALSE))/365</f>
        <v>31.386301369863013</v>
      </c>
      <c r="K1011">
        <v>3</v>
      </c>
      <c r="L1011">
        <v>2</v>
      </c>
      <c r="M1011">
        <v>11.191000000000001</v>
      </c>
      <c r="O1011">
        <v>31.11</v>
      </c>
      <c r="P1011">
        <v>30.855</v>
      </c>
      <c r="Q1011">
        <v>33.771000000000001</v>
      </c>
      <c r="R1011">
        <v>1.458</v>
      </c>
      <c r="S1011">
        <v>1</v>
      </c>
      <c r="T1011" t="s">
        <v>1214</v>
      </c>
    </row>
    <row r="1012" spans="1:20">
      <c r="A1012" t="s">
        <v>225</v>
      </c>
      <c r="B1012">
        <v>2021</v>
      </c>
      <c r="C1012" s="10">
        <v>44332</v>
      </c>
      <c r="D1012" t="s">
        <v>65</v>
      </c>
      <c r="E1012">
        <v>1</v>
      </c>
      <c r="F1012" t="s">
        <v>63</v>
      </c>
      <c r="G1012" t="s">
        <v>540</v>
      </c>
      <c r="H1012" t="s">
        <v>192</v>
      </c>
      <c r="I1012" t="s">
        <v>30</v>
      </c>
      <c r="J1012" s="11">
        <f>(C1012-VLOOKUP(H1012,Riders!$A$2:$E$7778,4,FALSE))/365</f>
        <v>35.328767123287669</v>
      </c>
      <c r="K1012">
        <v>1</v>
      </c>
      <c r="L1012">
        <v>1</v>
      </c>
      <c r="M1012">
        <v>10.291</v>
      </c>
      <c r="O1012">
        <v>30.536000000000001</v>
      </c>
      <c r="P1012">
        <v>31.072999999999901</v>
      </c>
      <c r="Q1012">
        <v>34.994999999999997</v>
      </c>
      <c r="R1012">
        <v>1.9610000000000001</v>
      </c>
      <c r="S1012">
        <v>1</v>
      </c>
      <c r="T1012" t="s">
        <v>1214</v>
      </c>
    </row>
    <row r="1013" spans="1:20">
      <c r="A1013" t="s">
        <v>225</v>
      </c>
      <c r="B1013">
        <v>2021</v>
      </c>
      <c r="C1013" s="10">
        <v>44332</v>
      </c>
      <c r="D1013" t="s">
        <v>65</v>
      </c>
      <c r="E1013">
        <v>1</v>
      </c>
      <c r="F1013" t="s">
        <v>63</v>
      </c>
      <c r="G1013" t="s">
        <v>540</v>
      </c>
      <c r="H1013" t="s">
        <v>194</v>
      </c>
      <c r="I1013" t="s">
        <v>30</v>
      </c>
      <c r="J1013" s="11">
        <f>(C1013-VLOOKUP(H1013,Riders!$A$2:$E$7778,4,FALSE))/365</f>
        <v>32.175342465753424</v>
      </c>
      <c r="K1013">
        <v>2</v>
      </c>
      <c r="L1013">
        <v>2</v>
      </c>
      <c r="M1013">
        <v>10.324999999999999</v>
      </c>
      <c r="O1013">
        <v>27.508999999999901</v>
      </c>
      <c r="P1013">
        <v>26.988</v>
      </c>
      <c r="Q1013">
        <v>32.192</v>
      </c>
      <c r="R1013">
        <v>2.6019999999999999</v>
      </c>
      <c r="S1013">
        <v>2</v>
      </c>
      <c r="T1013" t="s">
        <v>1214</v>
      </c>
    </row>
    <row r="1014" spans="1:20">
      <c r="A1014" t="s">
        <v>225</v>
      </c>
      <c r="B1014">
        <v>2021</v>
      </c>
      <c r="C1014" s="10">
        <v>44332</v>
      </c>
      <c r="D1014" t="s">
        <v>65</v>
      </c>
      <c r="E1014">
        <v>1</v>
      </c>
      <c r="F1014" t="s">
        <v>63</v>
      </c>
      <c r="G1014" t="s">
        <v>541</v>
      </c>
      <c r="H1014" t="s">
        <v>256</v>
      </c>
      <c r="I1014" t="s">
        <v>911</v>
      </c>
      <c r="J1014" s="11">
        <f>(C1014-VLOOKUP(H1014,Riders!$A$2:$E$7778,4,FALSE))/365</f>
        <v>31.386301369863013</v>
      </c>
      <c r="K1014">
        <v>3</v>
      </c>
      <c r="L1014">
        <v>1</v>
      </c>
      <c r="M1014">
        <v>10.414</v>
      </c>
      <c r="O1014">
        <v>30.855</v>
      </c>
      <c r="P1014">
        <v>31.058</v>
      </c>
      <c r="Q1014">
        <v>33.944000000000003</v>
      </c>
      <c r="R1014">
        <v>1.4430000000000001</v>
      </c>
      <c r="S1014">
        <v>1</v>
      </c>
      <c r="T1014" t="s">
        <v>1214</v>
      </c>
    </row>
    <row r="1015" spans="1:20">
      <c r="A1015" t="s">
        <v>225</v>
      </c>
      <c r="B1015">
        <v>2021</v>
      </c>
      <c r="C1015" s="10">
        <v>44332</v>
      </c>
      <c r="D1015" t="s">
        <v>65</v>
      </c>
      <c r="E1015">
        <v>1</v>
      </c>
      <c r="F1015" t="s">
        <v>63</v>
      </c>
      <c r="G1015" t="s">
        <v>541</v>
      </c>
      <c r="H1015" t="s">
        <v>179</v>
      </c>
      <c r="I1015" t="s">
        <v>167</v>
      </c>
      <c r="J1015" s="11">
        <f>(C1015-VLOOKUP(H1015,Riders!$A$2:$E$7778,4,FALSE))/365</f>
        <v>28.660273972602738</v>
      </c>
      <c r="K1015">
        <v>4</v>
      </c>
      <c r="L1015">
        <v>2</v>
      </c>
      <c r="M1015">
        <v>10.5979999999999</v>
      </c>
      <c r="O1015">
        <v>22.984999999999999</v>
      </c>
      <c r="P1015">
        <v>22.44</v>
      </c>
      <c r="Q1015">
        <v>29.28</v>
      </c>
      <c r="R1015">
        <v>3.42</v>
      </c>
      <c r="S1015">
        <v>2</v>
      </c>
      <c r="T1015" t="s">
        <v>1214</v>
      </c>
    </row>
    <row r="1016" spans="1:20">
      <c r="A1016" t="s">
        <v>225</v>
      </c>
      <c r="B1016">
        <v>2021</v>
      </c>
      <c r="C1016" s="10">
        <v>44332</v>
      </c>
      <c r="D1016" t="s">
        <v>65</v>
      </c>
      <c r="E1016">
        <v>2</v>
      </c>
      <c r="F1016" t="s">
        <v>63</v>
      </c>
      <c r="G1016" t="s">
        <v>540</v>
      </c>
      <c r="H1016" t="s">
        <v>192</v>
      </c>
      <c r="I1016" t="s">
        <v>30</v>
      </c>
      <c r="J1016" s="11">
        <f>(C1016-VLOOKUP(H1016,Riders!$A$2:$E$7778,4,FALSE))/365</f>
        <v>35.328767123287669</v>
      </c>
      <c r="K1016">
        <v>1</v>
      </c>
      <c r="L1016">
        <v>1</v>
      </c>
      <c r="M1016">
        <v>10.289</v>
      </c>
      <c r="O1016">
        <v>31.072999999999901</v>
      </c>
      <c r="P1016">
        <v>31.515999999999998</v>
      </c>
      <c r="Q1016">
        <v>35.345999999999997</v>
      </c>
      <c r="R1016">
        <v>1.915</v>
      </c>
      <c r="S1016">
        <v>1</v>
      </c>
      <c r="T1016" t="s">
        <v>1214</v>
      </c>
    </row>
    <row r="1017" spans="1:20">
      <c r="A1017" t="s">
        <v>225</v>
      </c>
      <c r="B1017">
        <v>2021</v>
      </c>
      <c r="C1017" s="10">
        <v>44332</v>
      </c>
      <c r="D1017" t="s">
        <v>65</v>
      </c>
      <c r="E1017">
        <v>2</v>
      </c>
      <c r="F1017" t="s">
        <v>63</v>
      </c>
      <c r="G1017" t="s">
        <v>540</v>
      </c>
      <c r="H1017" t="s">
        <v>194</v>
      </c>
      <c r="I1017" t="s">
        <v>30</v>
      </c>
      <c r="J1017" s="11">
        <f>(C1017-VLOOKUP(H1017,Riders!$A$2:$E$7778,4,FALSE))/365</f>
        <v>32.175342465753424</v>
      </c>
      <c r="K1017">
        <v>2</v>
      </c>
      <c r="L1017">
        <v>2</v>
      </c>
      <c r="M1017">
        <v>10.314</v>
      </c>
      <c r="O1017">
        <v>26.988</v>
      </c>
      <c r="P1017">
        <v>26.591999999999999</v>
      </c>
      <c r="Q1017">
        <v>31.574000000000002</v>
      </c>
      <c r="R1017">
        <v>2.4910000000000001</v>
      </c>
      <c r="S1017">
        <v>2</v>
      </c>
      <c r="T1017" t="s">
        <v>1214</v>
      </c>
    </row>
    <row r="1018" spans="1:20">
      <c r="A1018" t="s">
        <v>225</v>
      </c>
      <c r="B1018">
        <v>2021</v>
      </c>
      <c r="C1018" s="10">
        <v>44332</v>
      </c>
      <c r="D1018" t="s">
        <v>65</v>
      </c>
      <c r="E1018">
        <v>2</v>
      </c>
      <c r="F1018" t="s">
        <v>63</v>
      </c>
      <c r="G1018" t="s">
        <v>541</v>
      </c>
      <c r="H1018" t="s">
        <v>256</v>
      </c>
      <c r="I1018" t="s">
        <v>911</v>
      </c>
      <c r="J1018" s="11">
        <f>(C1018-VLOOKUP(H1018,Riders!$A$2:$E$7778,4,FALSE))/365</f>
        <v>31.386301369863013</v>
      </c>
      <c r="K1018">
        <v>3</v>
      </c>
      <c r="L1018">
        <v>1</v>
      </c>
      <c r="M1018">
        <v>10.307</v>
      </c>
      <c r="O1018">
        <v>31.058</v>
      </c>
      <c r="P1018">
        <v>31.227</v>
      </c>
      <c r="Q1018">
        <v>34.087000000000003</v>
      </c>
      <c r="R1018">
        <v>1.43</v>
      </c>
      <c r="S1018">
        <v>1</v>
      </c>
      <c r="T1018" t="s">
        <v>1214</v>
      </c>
    </row>
    <row r="1019" spans="1:20">
      <c r="A1019" t="s">
        <v>225</v>
      </c>
      <c r="B1019">
        <v>2021</v>
      </c>
      <c r="C1019" s="10">
        <v>44332</v>
      </c>
      <c r="D1019" t="s">
        <v>65</v>
      </c>
      <c r="E1019">
        <v>2</v>
      </c>
      <c r="F1019" t="s">
        <v>63</v>
      </c>
      <c r="G1019" t="s">
        <v>541</v>
      </c>
      <c r="H1019" t="s">
        <v>179</v>
      </c>
      <c r="I1019" t="s">
        <v>167</v>
      </c>
      <c r="J1019" s="11">
        <f>(C1019-VLOOKUP(H1019,Riders!$A$2:$E$7778,4,FALSE))/365</f>
        <v>28.660273972602738</v>
      </c>
      <c r="K1019">
        <v>4</v>
      </c>
      <c r="L1019">
        <v>2</v>
      </c>
      <c r="M1019">
        <v>10.587</v>
      </c>
      <c r="O1019">
        <v>22.44</v>
      </c>
      <c r="P1019">
        <v>22.058</v>
      </c>
      <c r="Q1019">
        <v>28.478000000000002</v>
      </c>
      <c r="R1019">
        <v>3.21</v>
      </c>
      <c r="S1019">
        <v>2</v>
      </c>
      <c r="T1019" t="s">
        <v>1214</v>
      </c>
    </row>
    <row r="1020" spans="1:20">
      <c r="A1020" t="s">
        <v>878</v>
      </c>
      <c r="B1020">
        <v>2021</v>
      </c>
      <c r="C1020" s="10">
        <v>44388</v>
      </c>
      <c r="D1020" t="s">
        <v>65</v>
      </c>
      <c r="E1020">
        <v>1</v>
      </c>
      <c r="F1020" t="s">
        <v>534</v>
      </c>
      <c r="G1020">
        <v>1</v>
      </c>
      <c r="H1020" t="s">
        <v>879</v>
      </c>
      <c r="I1020" t="s">
        <v>880</v>
      </c>
      <c r="J1020" s="11">
        <f>(C1020-VLOOKUP(H1020,Riders!$A$2:$E$7778,4,FALSE))/365</f>
        <v>22.509589041095889</v>
      </c>
      <c r="K1020">
        <v>11</v>
      </c>
      <c r="L1020">
        <v>1</v>
      </c>
      <c r="M1020">
        <v>10.500999999999999</v>
      </c>
      <c r="O1020">
        <v>6.7299999999999898</v>
      </c>
      <c r="P1020">
        <v>12.457000000000001</v>
      </c>
      <c r="Q1020">
        <v>24.431000000000001</v>
      </c>
      <c r="R1020">
        <v>5.9870000000000001</v>
      </c>
      <c r="S1020">
        <v>2</v>
      </c>
      <c r="T1020" t="s">
        <v>1214</v>
      </c>
    </row>
    <row r="1021" spans="1:20">
      <c r="A1021" t="s">
        <v>878</v>
      </c>
      <c r="B1021">
        <v>2021</v>
      </c>
      <c r="C1021" s="10">
        <v>44388</v>
      </c>
      <c r="D1021" t="s">
        <v>65</v>
      </c>
      <c r="E1021">
        <v>1</v>
      </c>
      <c r="F1021" t="s">
        <v>534</v>
      </c>
      <c r="G1021">
        <v>1</v>
      </c>
      <c r="H1021" t="s">
        <v>885</v>
      </c>
      <c r="I1021" t="s">
        <v>886</v>
      </c>
      <c r="J1021" s="11">
        <f>(C1021-VLOOKUP(H1021,Riders!$A$2:$E$7778,4,FALSE))/365</f>
        <v>20.306849315068494</v>
      </c>
      <c r="K1021">
        <v>23</v>
      </c>
      <c r="L1021">
        <v>2</v>
      </c>
      <c r="M1021">
        <v>10.583</v>
      </c>
      <c r="O1021">
        <v>9</v>
      </c>
      <c r="P1021">
        <v>5.1619999999999902</v>
      </c>
      <c r="Q1021">
        <v>18.763999999999999</v>
      </c>
      <c r="R1021">
        <v>6.8010000000000002</v>
      </c>
      <c r="S1021">
        <v>1</v>
      </c>
      <c r="T1021" t="s">
        <v>1214</v>
      </c>
    </row>
    <row r="1022" spans="1:20">
      <c r="A1022" t="s">
        <v>878</v>
      </c>
      <c r="B1022">
        <v>2021</v>
      </c>
      <c r="C1022" s="10">
        <v>44388</v>
      </c>
      <c r="D1022" t="s">
        <v>65</v>
      </c>
      <c r="E1022">
        <v>1</v>
      </c>
      <c r="F1022" t="s">
        <v>534</v>
      </c>
      <c r="G1022">
        <v>2</v>
      </c>
      <c r="H1022" t="s">
        <v>1319</v>
      </c>
      <c r="I1022" t="s">
        <v>28</v>
      </c>
      <c r="J1022" s="11">
        <f>(C1022-VLOOKUP(H1022,Riders!$A$2:$E$7778,4,FALSE))/365</f>
        <v>20.265753424657536</v>
      </c>
      <c r="K1022">
        <v>12</v>
      </c>
      <c r="L1022">
        <v>1</v>
      </c>
      <c r="M1022">
        <v>10.507</v>
      </c>
      <c r="O1022">
        <v>7.7619999999999898</v>
      </c>
      <c r="P1022">
        <v>13.231999999999999</v>
      </c>
      <c r="Q1022">
        <v>25.244</v>
      </c>
      <c r="R1022">
        <v>6.0060000000000002</v>
      </c>
      <c r="S1022">
        <v>2</v>
      </c>
      <c r="T1022" t="s">
        <v>1214</v>
      </c>
    </row>
    <row r="1023" spans="1:20">
      <c r="A1023" t="s">
        <v>878</v>
      </c>
      <c r="B1023">
        <v>2021</v>
      </c>
      <c r="C1023" s="10">
        <v>44388</v>
      </c>
      <c r="D1023" t="s">
        <v>65</v>
      </c>
      <c r="E1023">
        <v>1</v>
      </c>
      <c r="F1023" t="s">
        <v>534</v>
      </c>
      <c r="G1023">
        <v>2</v>
      </c>
      <c r="H1023" t="s">
        <v>110</v>
      </c>
      <c r="I1023" t="s">
        <v>60</v>
      </c>
      <c r="J1023" s="11">
        <f>(C1023-VLOOKUP(H1023,Riders!$A$2:$E$7778,4,FALSE))/365</f>
        <v>20.350684931506848</v>
      </c>
      <c r="K1023">
        <v>22</v>
      </c>
      <c r="L1023">
        <v>2</v>
      </c>
      <c r="M1023">
        <v>10.5979999999999</v>
      </c>
      <c r="O1023">
        <v>9</v>
      </c>
      <c r="P1023">
        <v>5.4370000000000003</v>
      </c>
      <c r="Q1023">
        <v>19.109000000000002</v>
      </c>
      <c r="R1023">
        <v>6.8360000000000003</v>
      </c>
      <c r="S1023">
        <v>1</v>
      </c>
      <c r="T1023" t="s">
        <v>1214</v>
      </c>
    </row>
    <row r="1024" spans="1:20">
      <c r="A1024" t="s">
        <v>878</v>
      </c>
      <c r="B1024">
        <v>2021</v>
      </c>
      <c r="C1024" s="10">
        <v>44388</v>
      </c>
      <c r="D1024" t="s">
        <v>65</v>
      </c>
      <c r="E1024">
        <v>1</v>
      </c>
      <c r="F1024" t="s">
        <v>534</v>
      </c>
      <c r="G1024">
        <v>3</v>
      </c>
      <c r="H1024" t="s">
        <v>56</v>
      </c>
      <c r="I1024" t="s">
        <v>57</v>
      </c>
      <c r="J1024" s="11">
        <f>(C1024-VLOOKUP(H1024,Riders!$A$2:$E$7778,4,FALSE))/365</f>
        <v>21.495890410958904</v>
      </c>
      <c r="K1024">
        <v>13</v>
      </c>
      <c r="L1024">
        <v>1</v>
      </c>
      <c r="M1024">
        <v>10.414</v>
      </c>
      <c r="O1024">
        <v>10.06</v>
      </c>
      <c r="P1024">
        <v>12.492000000000001</v>
      </c>
      <c r="Q1024">
        <v>21.216000000000001</v>
      </c>
      <c r="R1024">
        <v>4.3620000000000001</v>
      </c>
      <c r="S1024">
        <v>1</v>
      </c>
      <c r="T1024" t="s">
        <v>1214</v>
      </c>
    </row>
    <row r="1025" spans="1:20">
      <c r="A1025" t="s">
        <v>878</v>
      </c>
      <c r="B1025">
        <v>2021</v>
      </c>
      <c r="C1025" s="10">
        <v>44388</v>
      </c>
      <c r="D1025" t="s">
        <v>65</v>
      </c>
      <c r="E1025">
        <v>1</v>
      </c>
      <c r="F1025" t="s">
        <v>534</v>
      </c>
      <c r="G1025">
        <v>3</v>
      </c>
      <c r="H1025" t="s">
        <v>830</v>
      </c>
      <c r="I1025" t="s">
        <v>206</v>
      </c>
      <c r="J1025" s="11">
        <f>(C1025-VLOOKUP(H1025,Riders!$A$2:$E$7778,4,FALSE))/365</f>
        <v>19.153424657534245</v>
      </c>
      <c r="K1025">
        <v>21</v>
      </c>
      <c r="L1025">
        <v>2</v>
      </c>
      <c r="M1025">
        <v>10.464</v>
      </c>
      <c r="O1025">
        <v>5.3250000000000002</v>
      </c>
      <c r="P1025">
        <v>3.7269999999999999</v>
      </c>
      <c r="Q1025">
        <v>15.249000000000001</v>
      </c>
      <c r="R1025">
        <v>5.7610000000000001</v>
      </c>
      <c r="S1025">
        <v>2</v>
      </c>
      <c r="T1025" t="s">
        <v>1214</v>
      </c>
    </row>
    <row r="1026" spans="1:20">
      <c r="A1026" t="s">
        <v>878</v>
      </c>
      <c r="B1026">
        <v>2021</v>
      </c>
      <c r="C1026" s="10">
        <v>44388</v>
      </c>
      <c r="D1026" t="s">
        <v>65</v>
      </c>
      <c r="E1026">
        <v>1</v>
      </c>
      <c r="F1026" t="s">
        <v>534</v>
      </c>
      <c r="G1026">
        <v>4</v>
      </c>
      <c r="H1026" t="s">
        <v>174</v>
      </c>
      <c r="I1026" t="s">
        <v>81</v>
      </c>
      <c r="J1026" s="11">
        <f>(C1026-VLOOKUP(H1026,Riders!$A$2:$E$7778,4,FALSE))/365</f>
        <v>19.698630136986303</v>
      </c>
      <c r="K1026">
        <v>14</v>
      </c>
      <c r="L1026">
        <v>1</v>
      </c>
      <c r="M1026">
        <v>10.46</v>
      </c>
      <c r="O1026">
        <v>9</v>
      </c>
      <c r="P1026">
        <v>15.054</v>
      </c>
      <c r="Q1026">
        <v>29.396000000000001</v>
      </c>
      <c r="R1026">
        <v>7.1710000000000003</v>
      </c>
      <c r="S1026">
        <v>1</v>
      </c>
      <c r="T1026" t="s">
        <v>1214</v>
      </c>
    </row>
    <row r="1027" spans="1:20">
      <c r="A1027" t="s">
        <v>878</v>
      </c>
      <c r="B1027">
        <v>2021</v>
      </c>
      <c r="C1027" s="10">
        <v>44388</v>
      </c>
      <c r="D1027" t="s">
        <v>65</v>
      </c>
      <c r="E1027">
        <v>1</v>
      </c>
      <c r="F1027" t="s">
        <v>534</v>
      </c>
      <c r="G1027">
        <v>4</v>
      </c>
      <c r="H1027" t="s">
        <v>839</v>
      </c>
      <c r="I1027" t="s">
        <v>187</v>
      </c>
      <c r="J1027" s="11">
        <f>(C1027-VLOOKUP(H1027,Riders!$A$2:$E$7778,4,FALSE))/365</f>
        <v>21.063013698630137</v>
      </c>
      <c r="K1027">
        <v>20</v>
      </c>
      <c r="L1027">
        <v>2</v>
      </c>
      <c r="M1027">
        <v>10.593</v>
      </c>
      <c r="O1027">
        <v>9</v>
      </c>
      <c r="P1027">
        <v>6.2619999999999898</v>
      </c>
      <c r="Q1027">
        <v>20.603999999999999</v>
      </c>
      <c r="R1027">
        <v>7.1710000000000003</v>
      </c>
      <c r="S1027">
        <v>1</v>
      </c>
      <c r="T1027" t="s">
        <v>1214</v>
      </c>
    </row>
    <row r="1028" spans="1:20">
      <c r="A1028" t="s">
        <v>878</v>
      </c>
      <c r="B1028">
        <v>2021</v>
      </c>
      <c r="C1028" s="10">
        <v>44388</v>
      </c>
      <c r="D1028" t="s">
        <v>65</v>
      </c>
      <c r="E1028">
        <v>1</v>
      </c>
      <c r="F1028" t="s">
        <v>534</v>
      </c>
      <c r="G1028">
        <v>5</v>
      </c>
      <c r="H1028" t="s">
        <v>186</v>
      </c>
      <c r="I1028" t="s">
        <v>187</v>
      </c>
      <c r="J1028" s="11">
        <f>(C1028-VLOOKUP(H1028,Riders!$A$2:$E$7778,4,FALSE))/365</f>
        <v>26.18082191780822</v>
      </c>
      <c r="K1028">
        <v>15</v>
      </c>
      <c r="L1028">
        <v>1</v>
      </c>
      <c r="M1028">
        <v>10.371</v>
      </c>
      <c r="O1028">
        <v>8.3209999999999997</v>
      </c>
      <c r="P1028">
        <v>14.02</v>
      </c>
      <c r="Q1028">
        <v>26.634</v>
      </c>
      <c r="R1028">
        <v>6.3070000000000004</v>
      </c>
      <c r="S1028">
        <v>2</v>
      </c>
      <c r="T1028" t="s">
        <v>1214</v>
      </c>
    </row>
    <row r="1029" spans="1:20">
      <c r="A1029" t="s">
        <v>878</v>
      </c>
      <c r="B1029">
        <v>2021</v>
      </c>
      <c r="C1029" s="10">
        <v>44388</v>
      </c>
      <c r="D1029" t="s">
        <v>65</v>
      </c>
      <c r="E1029">
        <v>1</v>
      </c>
      <c r="F1029" t="s">
        <v>534</v>
      </c>
      <c r="G1029">
        <v>5</v>
      </c>
      <c r="H1029" t="s">
        <v>984</v>
      </c>
      <c r="I1029" t="s">
        <v>60</v>
      </c>
      <c r="J1029" s="11">
        <f>(C1029-VLOOKUP(H1029,Riders!$A$2:$E$7778,4,FALSE))/365</f>
        <v>19.065753424657533</v>
      </c>
      <c r="K1029">
        <v>19</v>
      </c>
      <c r="L1029">
        <v>2</v>
      </c>
      <c r="M1029">
        <v>11.252000000000001</v>
      </c>
      <c r="O1029">
        <v>9</v>
      </c>
      <c r="P1029">
        <v>5.7709999999999901</v>
      </c>
      <c r="Q1029">
        <v>19.651</v>
      </c>
      <c r="R1029">
        <v>6.94</v>
      </c>
      <c r="S1029">
        <v>1</v>
      </c>
      <c r="T1029" t="s">
        <v>1214</v>
      </c>
    </row>
    <row r="1030" spans="1:20">
      <c r="A1030" t="s">
        <v>878</v>
      </c>
      <c r="B1030">
        <v>2021</v>
      </c>
      <c r="C1030" s="10">
        <v>44388</v>
      </c>
      <c r="D1030" t="s">
        <v>65</v>
      </c>
      <c r="E1030">
        <v>1</v>
      </c>
      <c r="F1030" t="s">
        <v>534</v>
      </c>
      <c r="G1030">
        <v>6</v>
      </c>
      <c r="H1030" t="s">
        <v>881</v>
      </c>
      <c r="I1030" t="s">
        <v>880</v>
      </c>
      <c r="J1030" s="11">
        <f>(C1030-VLOOKUP(H1030,Riders!$A$2:$E$7778,4,FALSE))/365</f>
        <v>22.427397260273974</v>
      </c>
      <c r="K1030">
        <v>8</v>
      </c>
      <c r="L1030">
        <v>1</v>
      </c>
      <c r="M1030">
        <v>10.704000000000001</v>
      </c>
      <c r="O1030">
        <v>9</v>
      </c>
      <c r="P1030">
        <v>15.054</v>
      </c>
      <c r="Q1030">
        <v>29.396000000000001</v>
      </c>
      <c r="R1030">
        <v>7.1710000000000003</v>
      </c>
      <c r="S1030">
        <v>1</v>
      </c>
      <c r="T1030" t="s">
        <v>1214</v>
      </c>
    </row>
    <row r="1031" spans="1:20">
      <c r="A1031" t="s">
        <v>878</v>
      </c>
      <c r="B1031">
        <v>2021</v>
      </c>
      <c r="C1031" s="10">
        <v>44388</v>
      </c>
      <c r="D1031" t="s">
        <v>65</v>
      </c>
      <c r="E1031">
        <v>1</v>
      </c>
      <c r="F1031" t="s">
        <v>534</v>
      </c>
      <c r="G1031">
        <v>6</v>
      </c>
      <c r="H1031" t="s">
        <v>205</v>
      </c>
      <c r="I1031" t="s">
        <v>206</v>
      </c>
      <c r="J1031" s="11">
        <f>(C1031-VLOOKUP(H1031,Riders!$A$2:$E$7778,4,FALSE))/365</f>
        <v>23.547945205479451</v>
      </c>
      <c r="K1031">
        <v>17</v>
      </c>
      <c r="L1031">
        <v>2</v>
      </c>
      <c r="M1031">
        <v>11.645</v>
      </c>
      <c r="O1031">
        <v>9</v>
      </c>
      <c r="P1031">
        <v>6.2619999999999898</v>
      </c>
      <c r="Q1031">
        <v>20.603999999999999</v>
      </c>
      <c r="R1031">
        <v>7.1710000000000003</v>
      </c>
      <c r="S1031">
        <v>1</v>
      </c>
      <c r="T1031" t="s">
        <v>1214</v>
      </c>
    </row>
    <row r="1032" spans="1:20">
      <c r="A1032" t="s">
        <v>878</v>
      </c>
      <c r="B1032">
        <v>2021</v>
      </c>
      <c r="C1032" s="10">
        <v>44388</v>
      </c>
      <c r="D1032" t="s">
        <v>65</v>
      </c>
      <c r="E1032">
        <v>1</v>
      </c>
      <c r="F1032" t="s">
        <v>534</v>
      </c>
      <c r="G1032">
        <v>7</v>
      </c>
      <c r="H1032" t="s">
        <v>185</v>
      </c>
      <c r="I1032" t="s">
        <v>94</v>
      </c>
      <c r="J1032" s="11">
        <f>(C1032-VLOOKUP(H1032,Riders!$A$2:$E$7778,4,FALSE))/365</f>
        <v>26.539726027397261</v>
      </c>
      <c r="K1032">
        <v>16</v>
      </c>
      <c r="L1032">
        <v>1</v>
      </c>
      <c r="M1032">
        <v>10.467000000000001</v>
      </c>
      <c r="O1032">
        <v>12.781999999999901</v>
      </c>
      <c r="P1032">
        <v>15.994</v>
      </c>
      <c r="Q1032">
        <v>26.084</v>
      </c>
      <c r="R1032">
        <v>5.0449999999999999</v>
      </c>
      <c r="S1032">
        <v>1</v>
      </c>
      <c r="T1032" t="s">
        <v>1214</v>
      </c>
    </row>
    <row r="1033" spans="1:20">
      <c r="A1033" t="s">
        <v>878</v>
      </c>
      <c r="B1033">
        <v>2021</v>
      </c>
      <c r="C1033" s="10">
        <v>44388</v>
      </c>
      <c r="D1033" t="s">
        <v>65</v>
      </c>
      <c r="E1033">
        <v>1</v>
      </c>
      <c r="F1033" t="s">
        <v>534</v>
      </c>
      <c r="G1033">
        <v>7</v>
      </c>
      <c r="H1033" t="s">
        <v>23</v>
      </c>
      <c r="I1033" t="s">
        <v>24</v>
      </c>
      <c r="J1033" s="11">
        <f>(C1033-VLOOKUP(H1033,Riders!$A$2:$E$7778,4,FALSE))/365</f>
        <v>19.734246575342464</v>
      </c>
      <c r="K1033">
        <v>18</v>
      </c>
      <c r="L1033">
        <v>2</v>
      </c>
      <c r="M1033">
        <v>10.523999999999999</v>
      </c>
      <c r="O1033">
        <v>9</v>
      </c>
      <c r="P1033">
        <v>6.0779999999999896</v>
      </c>
      <c r="Q1033">
        <v>19.532</v>
      </c>
      <c r="R1033">
        <v>6.7270000000000003</v>
      </c>
      <c r="S1033">
        <v>2</v>
      </c>
      <c r="T1033" t="s">
        <v>1214</v>
      </c>
    </row>
    <row r="1034" spans="1:20">
      <c r="A1034" t="s">
        <v>878</v>
      </c>
      <c r="B1034">
        <v>2021</v>
      </c>
      <c r="C1034" s="10">
        <v>44388</v>
      </c>
      <c r="D1034" t="s">
        <v>65</v>
      </c>
      <c r="E1034">
        <v>1</v>
      </c>
      <c r="F1034" t="s">
        <v>537</v>
      </c>
      <c r="G1034">
        <v>1</v>
      </c>
      <c r="H1034" t="s">
        <v>183</v>
      </c>
      <c r="I1034" t="s">
        <v>197</v>
      </c>
      <c r="J1034" s="11">
        <f>(C1034-VLOOKUP(H1034,Riders!$A$2:$E$7778,4,FALSE))/365</f>
        <v>20.87123287671233</v>
      </c>
      <c r="K1034">
        <v>2</v>
      </c>
      <c r="L1034">
        <v>1</v>
      </c>
      <c r="M1034">
        <v>10.396000000000001</v>
      </c>
      <c r="O1034">
        <v>9</v>
      </c>
      <c r="P1034">
        <v>17.161999999999999</v>
      </c>
      <c r="Q1034">
        <v>30.506</v>
      </c>
      <c r="R1034">
        <v>6.6719999999999997</v>
      </c>
      <c r="S1034">
        <v>2</v>
      </c>
      <c r="T1034" t="s">
        <v>1214</v>
      </c>
    </row>
    <row r="1035" spans="1:20">
      <c r="A1035" t="s">
        <v>878</v>
      </c>
      <c r="B1035">
        <v>2021</v>
      </c>
      <c r="C1035" s="10">
        <v>44388</v>
      </c>
      <c r="D1035" t="s">
        <v>65</v>
      </c>
      <c r="E1035">
        <v>1</v>
      </c>
      <c r="F1035" t="s">
        <v>537</v>
      </c>
      <c r="G1035">
        <v>1</v>
      </c>
      <c r="H1035" t="s">
        <v>185</v>
      </c>
      <c r="I1035" t="s">
        <v>94</v>
      </c>
      <c r="J1035" s="11">
        <f>(C1035-VLOOKUP(H1035,Riders!$A$2:$E$7778,4,FALSE))/365</f>
        <v>26.539726027397261</v>
      </c>
      <c r="K1035">
        <v>16</v>
      </c>
      <c r="L1035">
        <v>2</v>
      </c>
      <c r="M1035">
        <v>10.547000000000001</v>
      </c>
      <c r="O1035">
        <v>15.994</v>
      </c>
      <c r="P1035">
        <v>14.6619999999999</v>
      </c>
      <c r="Q1035">
        <v>24.065999999999999</v>
      </c>
      <c r="R1035">
        <v>4.702</v>
      </c>
      <c r="S1035">
        <v>1</v>
      </c>
      <c r="T1035" t="s">
        <v>1214</v>
      </c>
    </row>
    <row r="1036" spans="1:20">
      <c r="A1036" t="s">
        <v>878</v>
      </c>
      <c r="B1036">
        <v>2021</v>
      </c>
      <c r="C1036" s="10">
        <v>44388</v>
      </c>
      <c r="D1036" t="s">
        <v>65</v>
      </c>
      <c r="E1036">
        <v>1</v>
      </c>
      <c r="F1036" t="s">
        <v>537</v>
      </c>
      <c r="G1036">
        <v>2</v>
      </c>
      <c r="H1036" t="s">
        <v>881</v>
      </c>
      <c r="I1036" t="s">
        <v>880</v>
      </c>
      <c r="J1036" s="11">
        <f>(C1036-VLOOKUP(H1036,Riders!$A$2:$E$7778,4,FALSE))/365</f>
        <v>22.427397260273974</v>
      </c>
      <c r="K1036">
        <v>8</v>
      </c>
      <c r="L1036">
        <v>1</v>
      </c>
      <c r="M1036">
        <v>10.288</v>
      </c>
      <c r="O1036">
        <v>15.054</v>
      </c>
      <c r="P1036">
        <v>23.172000000000001</v>
      </c>
      <c r="Q1036">
        <v>34.384</v>
      </c>
      <c r="R1036">
        <v>5.6059999999999999</v>
      </c>
      <c r="S1036">
        <v>2</v>
      </c>
      <c r="T1036" t="s">
        <v>1214</v>
      </c>
    </row>
    <row r="1037" spans="1:20">
      <c r="A1037" t="s">
        <v>878</v>
      </c>
      <c r="B1037">
        <v>2021</v>
      </c>
      <c r="C1037" s="10">
        <v>44388</v>
      </c>
      <c r="D1037" t="s">
        <v>65</v>
      </c>
      <c r="E1037">
        <v>1</v>
      </c>
      <c r="F1037" t="s">
        <v>537</v>
      </c>
      <c r="G1037">
        <v>2</v>
      </c>
      <c r="H1037" t="s">
        <v>883</v>
      </c>
      <c r="I1037" t="s">
        <v>26</v>
      </c>
      <c r="J1037" s="11">
        <f>(C1037-VLOOKUP(H1037,Riders!$A$2:$E$7778,4,FALSE))/365</f>
        <v>33.468493150684928</v>
      </c>
      <c r="K1037">
        <v>9</v>
      </c>
      <c r="L1037">
        <v>2</v>
      </c>
      <c r="M1037" t="s">
        <v>535</v>
      </c>
      <c r="O1037">
        <v>26.908000000000001</v>
      </c>
      <c r="P1037">
        <v>26.654</v>
      </c>
      <c r="Q1037">
        <v>30.062000000000001</v>
      </c>
      <c r="R1037">
        <v>1.704</v>
      </c>
      <c r="S1037">
        <v>1</v>
      </c>
      <c r="T1037" t="s">
        <v>1214</v>
      </c>
    </row>
    <row r="1038" spans="1:20">
      <c r="A1038" t="s">
        <v>878</v>
      </c>
      <c r="B1038">
        <v>2021</v>
      </c>
      <c r="C1038" s="10">
        <v>44388</v>
      </c>
      <c r="D1038" t="s">
        <v>65</v>
      </c>
      <c r="E1038">
        <v>1</v>
      </c>
      <c r="F1038" t="s">
        <v>537</v>
      </c>
      <c r="G1038">
        <v>3</v>
      </c>
      <c r="H1038" t="s">
        <v>99</v>
      </c>
      <c r="I1038" t="s">
        <v>43</v>
      </c>
      <c r="J1038" s="11">
        <f>(C1038-VLOOKUP(H1038,Riders!$A$2:$E$7778,4,FALSE))/365</f>
        <v>22.717808219178082</v>
      </c>
      <c r="K1038">
        <v>1</v>
      </c>
      <c r="L1038">
        <v>1</v>
      </c>
      <c r="M1038">
        <v>10.113</v>
      </c>
      <c r="O1038">
        <v>14.094999999999899</v>
      </c>
      <c r="P1038">
        <v>15.856</v>
      </c>
      <c r="Q1038">
        <v>21.916</v>
      </c>
      <c r="R1038">
        <v>3.03</v>
      </c>
      <c r="S1038">
        <v>1</v>
      </c>
      <c r="T1038" t="s">
        <v>1214</v>
      </c>
    </row>
    <row r="1039" spans="1:20">
      <c r="A1039" t="s">
        <v>878</v>
      </c>
      <c r="B1039">
        <v>2021</v>
      </c>
      <c r="C1039" s="10">
        <v>44388</v>
      </c>
      <c r="D1039" t="s">
        <v>65</v>
      </c>
      <c r="E1039">
        <v>1</v>
      </c>
      <c r="F1039" t="s">
        <v>537</v>
      </c>
      <c r="G1039">
        <v>3</v>
      </c>
      <c r="H1039" t="s">
        <v>186</v>
      </c>
      <c r="I1039" t="s">
        <v>187</v>
      </c>
      <c r="J1039" s="11">
        <f>(C1039-VLOOKUP(H1039,Riders!$A$2:$E$7778,4,FALSE))/365</f>
        <v>26.18082191780822</v>
      </c>
      <c r="K1039">
        <v>15</v>
      </c>
      <c r="L1039">
        <v>2</v>
      </c>
      <c r="M1039">
        <v>10.356999999999999</v>
      </c>
      <c r="O1039">
        <v>14.02</v>
      </c>
      <c r="P1039">
        <v>10.801</v>
      </c>
      <c r="Q1039">
        <v>20.879000000000001</v>
      </c>
      <c r="R1039">
        <v>5.0389999999999997</v>
      </c>
      <c r="S1039">
        <v>2</v>
      </c>
      <c r="T1039" t="s">
        <v>1214</v>
      </c>
    </row>
    <row r="1040" spans="1:20">
      <c r="A1040" t="s">
        <v>878</v>
      </c>
      <c r="B1040">
        <v>2021</v>
      </c>
      <c r="C1040" s="10">
        <v>44388</v>
      </c>
      <c r="D1040" t="s">
        <v>65</v>
      </c>
      <c r="E1040">
        <v>1</v>
      </c>
      <c r="F1040" t="s">
        <v>537</v>
      </c>
      <c r="G1040">
        <v>4</v>
      </c>
      <c r="H1040" t="s">
        <v>469</v>
      </c>
      <c r="I1040" t="s">
        <v>26</v>
      </c>
      <c r="J1040" s="11">
        <f>(C1040-VLOOKUP(H1040,Riders!$A$2:$E$7778,4,FALSE))/365</f>
        <v>22.463013698630139</v>
      </c>
      <c r="K1040">
        <v>3</v>
      </c>
      <c r="L1040">
        <v>1</v>
      </c>
      <c r="M1040">
        <v>10.494</v>
      </c>
      <c r="O1040">
        <v>9</v>
      </c>
      <c r="P1040">
        <v>17.253</v>
      </c>
      <c r="Q1040">
        <v>30.997</v>
      </c>
      <c r="R1040">
        <v>6.8719999999999999</v>
      </c>
      <c r="S1040">
        <v>2</v>
      </c>
      <c r="T1040" t="s">
        <v>1214</v>
      </c>
    </row>
    <row r="1041" spans="1:20">
      <c r="A1041" t="s">
        <v>878</v>
      </c>
      <c r="B1041">
        <v>2021</v>
      </c>
      <c r="C1041" s="10">
        <v>44388</v>
      </c>
      <c r="D1041" t="s">
        <v>65</v>
      </c>
      <c r="E1041">
        <v>1</v>
      </c>
      <c r="F1041" t="s">
        <v>537</v>
      </c>
      <c r="G1041">
        <v>4</v>
      </c>
      <c r="H1041" t="s">
        <v>174</v>
      </c>
      <c r="I1041" t="s">
        <v>81</v>
      </c>
      <c r="J1041" s="11">
        <f>(C1041-VLOOKUP(H1041,Riders!$A$2:$E$7778,4,FALSE))/365</f>
        <v>19.698630136986303</v>
      </c>
      <c r="K1041">
        <v>14</v>
      </c>
      <c r="L1041">
        <v>2</v>
      </c>
      <c r="M1041">
        <v>10.644</v>
      </c>
      <c r="O1041">
        <v>15.054</v>
      </c>
      <c r="P1041">
        <v>12.424999999999899</v>
      </c>
      <c r="Q1041">
        <v>24.954999999999998</v>
      </c>
      <c r="R1041">
        <v>6.2649999999999997</v>
      </c>
      <c r="S1041">
        <v>1</v>
      </c>
      <c r="T1041" t="s">
        <v>1214</v>
      </c>
    </row>
    <row r="1042" spans="1:20">
      <c r="A1042" t="s">
        <v>878</v>
      </c>
      <c r="B1042">
        <v>2021</v>
      </c>
      <c r="C1042" s="10">
        <v>44388</v>
      </c>
      <c r="D1042" t="s">
        <v>65</v>
      </c>
      <c r="E1042">
        <v>1</v>
      </c>
      <c r="F1042" t="s">
        <v>537</v>
      </c>
      <c r="G1042">
        <v>5</v>
      </c>
      <c r="H1042" t="s">
        <v>69</v>
      </c>
      <c r="I1042" t="s">
        <v>28</v>
      </c>
      <c r="J1042" s="11">
        <f>(C1042-VLOOKUP(H1042,Riders!$A$2:$E$7778,4,FALSE))/365</f>
        <v>20.958904109589042</v>
      </c>
      <c r="K1042">
        <v>5</v>
      </c>
      <c r="L1042">
        <v>1</v>
      </c>
      <c r="M1042">
        <v>10.17</v>
      </c>
      <c r="O1042">
        <v>9</v>
      </c>
      <c r="P1042">
        <v>15.238</v>
      </c>
      <c r="Q1042">
        <v>28.954000000000001</v>
      </c>
      <c r="R1042">
        <v>6.8579999999999997</v>
      </c>
      <c r="S1042">
        <v>2</v>
      </c>
      <c r="T1042" t="s">
        <v>1214</v>
      </c>
    </row>
    <row r="1043" spans="1:20">
      <c r="A1043" t="s">
        <v>878</v>
      </c>
      <c r="B1043">
        <v>2021</v>
      </c>
      <c r="C1043" s="10">
        <v>44388</v>
      </c>
      <c r="D1043" t="s">
        <v>65</v>
      </c>
      <c r="E1043">
        <v>1</v>
      </c>
      <c r="F1043" t="s">
        <v>537</v>
      </c>
      <c r="G1043">
        <v>5</v>
      </c>
      <c r="H1043" t="s">
        <v>56</v>
      </c>
      <c r="I1043" t="s">
        <v>57</v>
      </c>
      <c r="J1043" s="11">
        <f>(C1043-VLOOKUP(H1043,Riders!$A$2:$E$7778,4,FALSE))/365</f>
        <v>21.495890410958904</v>
      </c>
      <c r="K1043">
        <v>13</v>
      </c>
      <c r="L1043">
        <v>2</v>
      </c>
      <c r="M1043">
        <v>10.257999999999999</v>
      </c>
      <c r="O1043">
        <v>12.492000000000001</v>
      </c>
      <c r="P1043">
        <v>11.802</v>
      </c>
      <c r="Q1043">
        <v>20.132000000000001</v>
      </c>
      <c r="R1043">
        <v>4.165</v>
      </c>
      <c r="S1043">
        <v>1</v>
      </c>
      <c r="T1043" t="s">
        <v>1214</v>
      </c>
    </row>
    <row r="1044" spans="1:20">
      <c r="A1044" t="s">
        <v>878</v>
      </c>
      <c r="B1044">
        <v>2021</v>
      </c>
      <c r="C1044" s="10">
        <v>44388</v>
      </c>
      <c r="D1044" t="s">
        <v>65</v>
      </c>
      <c r="E1044">
        <v>1</v>
      </c>
      <c r="F1044" t="s">
        <v>537</v>
      </c>
      <c r="G1044">
        <v>6</v>
      </c>
      <c r="H1044" t="s">
        <v>142</v>
      </c>
      <c r="I1044" t="s">
        <v>94</v>
      </c>
      <c r="J1044" s="11">
        <f>(C1044-VLOOKUP(H1044,Riders!$A$2:$E$7778,4,FALSE))/365</f>
        <v>26.273972602739725</v>
      </c>
      <c r="K1044">
        <v>6</v>
      </c>
      <c r="L1044">
        <v>1</v>
      </c>
      <c r="M1044">
        <v>10.563000000000001</v>
      </c>
      <c r="O1044">
        <v>22.698999999999899</v>
      </c>
      <c r="P1044">
        <v>23.117999999999999</v>
      </c>
      <c r="Q1044">
        <v>27.108000000000001</v>
      </c>
      <c r="R1044">
        <v>1.9950000000000001</v>
      </c>
      <c r="S1044">
        <v>1</v>
      </c>
      <c r="T1044" t="s">
        <v>1214</v>
      </c>
    </row>
    <row r="1045" spans="1:20">
      <c r="A1045" t="s">
        <v>878</v>
      </c>
      <c r="B1045">
        <v>2021</v>
      </c>
      <c r="C1045" s="10">
        <v>44388</v>
      </c>
      <c r="D1045" t="s">
        <v>65</v>
      </c>
      <c r="E1045">
        <v>1</v>
      </c>
      <c r="F1045" t="s">
        <v>537</v>
      </c>
      <c r="G1045">
        <v>6</v>
      </c>
      <c r="H1045" t="s">
        <v>1319</v>
      </c>
      <c r="I1045" t="s">
        <v>28</v>
      </c>
      <c r="J1045" s="11">
        <f>(C1045-VLOOKUP(H1045,Riders!$A$2:$E$7778,4,FALSE))/365</f>
        <v>20.265753424657536</v>
      </c>
      <c r="K1045">
        <v>12</v>
      </c>
      <c r="L1045">
        <v>2</v>
      </c>
      <c r="M1045">
        <v>10.631</v>
      </c>
      <c r="O1045">
        <v>13.231999999999999</v>
      </c>
      <c r="P1045">
        <v>12.079000000000001</v>
      </c>
      <c r="Q1045">
        <v>22.151</v>
      </c>
      <c r="R1045">
        <v>5.0359999999999996</v>
      </c>
      <c r="S1045">
        <v>2</v>
      </c>
      <c r="T1045" t="s">
        <v>1214</v>
      </c>
    </row>
    <row r="1046" spans="1:20">
      <c r="A1046" t="s">
        <v>878</v>
      </c>
      <c r="B1046">
        <v>2021</v>
      </c>
      <c r="C1046" s="10">
        <v>44388</v>
      </c>
      <c r="D1046" t="s">
        <v>65</v>
      </c>
      <c r="E1046">
        <v>1</v>
      </c>
      <c r="F1046" t="s">
        <v>537</v>
      </c>
      <c r="G1046">
        <v>7</v>
      </c>
      <c r="H1046" t="s">
        <v>170</v>
      </c>
      <c r="I1046" t="s">
        <v>81</v>
      </c>
      <c r="J1046" s="11">
        <f>(C1046-VLOOKUP(H1046,Riders!$A$2:$E$7778,4,FALSE))/365</f>
        <v>31.043835616438358</v>
      </c>
      <c r="K1046">
        <v>4</v>
      </c>
      <c r="L1046">
        <v>1</v>
      </c>
      <c r="M1046">
        <v>10.236000000000001</v>
      </c>
      <c r="O1046">
        <v>18.190999999999999</v>
      </c>
      <c r="P1046">
        <v>18.989000000000001</v>
      </c>
      <c r="Q1046">
        <v>23.797000000000001</v>
      </c>
      <c r="R1046">
        <v>2.4039999999999999</v>
      </c>
      <c r="S1046">
        <v>1</v>
      </c>
      <c r="T1046" t="s">
        <v>1214</v>
      </c>
    </row>
    <row r="1047" spans="1:20">
      <c r="A1047" t="s">
        <v>878</v>
      </c>
      <c r="B1047">
        <v>2021</v>
      </c>
      <c r="C1047" s="10">
        <v>44388</v>
      </c>
      <c r="D1047" t="s">
        <v>65</v>
      </c>
      <c r="E1047">
        <v>1</v>
      </c>
      <c r="F1047" t="s">
        <v>537</v>
      </c>
      <c r="G1047">
        <v>7</v>
      </c>
      <c r="H1047" t="s">
        <v>879</v>
      </c>
      <c r="I1047" t="s">
        <v>880</v>
      </c>
      <c r="J1047" s="11">
        <f>(C1047-VLOOKUP(H1047,Riders!$A$2:$E$7778,4,FALSE))/365</f>
        <v>22.509589041095889</v>
      </c>
      <c r="K1047">
        <v>11</v>
      </c>
      <c r="L1047">
        <v>2</v>
      </c>
      <c r="M1047">
        <v>10.324</v>
      </c>
      <c r="O1047">
        <v>12.457000000000001</v>
      </c>
      <c r="P1047">
        <v>10.659000000000001</v>
      </c>
      <c r="Q1047">
        <v>20.535</v>
      </c>
      <c r="R1047">
        <v>4.9379999999999997</v>
      </c>
      <c r="S1047">
        <v>2</v>
      </c>
      <c r="T1047" t="s">
        <v>1214</v>
      </c>
    </row>
    <row r="1048" spans="1:20">
      <c r="A1048" t="s">
        <v>878</v>
      </c>
      <c r="B1048">
        <v>2021</v>
      </c>
      <c r="C1048" s="10">
        <v>44388</v>
      </c>
      <c r="D1048" t="s">
        <v>65</v>
      </c>
      <c r="E1048">
        <v>1</v>
      </c>
      <c r="F1048" t="s">
        <v>537</v>
      </c>
      <c r="G1048">
        <v>8</v>
      </c>
      <c r="H1048" t="s">
        <v>49</v>
      </c>
      <c r="I1048" t="s">
        <v>43</v>
      </c>
      <c r="J1048" s="11">
        <f>(C1048-VLOOKUP(H1048,Riders!$A$2:$E$7778,4,FALSE))/365</f>
        <v>26.994520547945207</v>
      </c>
      <c r="K1048">
        <v>7</v>
      </c>
      <c r="L1048">
        <v>1</v>
      </c>
      <c r="M1048">
        <v>10.308</v>
      </c>
      <c r="O1048">
        <v>5.9029999999999996</v>
      </c>
      <c r="P1048">
        <v>9.7810000000000006</v>
      </c>
      <c r="Q1048">
        <v>18.949000000000002</v>
      </c>
      <c r="R1048">
        <v>4.5839999999999996</v>
      </c>
      <c r="S1048">
        <v>2</v>
      </c>
      <c r="T1048" t="s">
        <v>1214</v>
      </c>
    </row>
    <row r="1049" spans="1:20">
      <c r="A1049" t="s">
        <v>878</v>
      </c>
      <c r="B1049">
        <v>2021</v>
      </c>
      <c r="C1049" s="10">
        <v>44388</v>
      </c>
      <c r="D1049" t="s">
        <v>65</v>
      </c>
      <c r="E1049">
        <v>1</v>
      </c>
      <c r="F1049" t="s">
        <v>537</v>
      </c>
      <c r="G1049">
        <v>8</v>
      </c>
      <c r="H1049" t="s">
        <v>884</v>
      </c>
      <c r="I1049" t="s">
        <v>197</v>
      </c>
      <c r="J1049" s="11">
        <f>(C1049-VLOOKUP(H1049,Riders!$A$2:$E$7778,4,FALSE))/365</f>
        <v>20.712328767123289</v>
      </c>
      <c r="K1049">
        <v>10</v>
      </c>
      <c r="L1049">
        <v>2</v>
      </c>
      <c r="M1049">
        <v>10.333</v>
      </c>
      <c r="O1049">
        <v>9</v>
      </c>
      <c r="P1049">
        <v>3.6359999999999899</v>
      </c>
      <c r="Q1049">
        <v>16.295999999999999</v>
      </c>
      <c r="R1049">
        <v>6.33</v>
      </c>
      <c r="S1049">
        <v>1</v>
      </c>
      <c r="T1049" t="s">
        <v>1214</v>
      </c>
    </row>
    <row r="1050" spans="1:20">
      <c r="A1050" t="s">
        <v>878</v>
      </c>
      <c r="B1050">
        <v>2021</v>
      </c>
      <c r="C1050" s="10">
        <v>44388</v>
      </c>
      <c r="D1050" t="s">
        <v>65</v>
      </c>
      <c r="E1050">
        <v>1</v>
      </c>
      <c r="F1050" t="s">
        <v>538</v>
      </c>
      <c r="G1050">
        <v>1</v>
      </c>
      <c r="H1050" t="s">
        <v>183</v>
      </c>
      <c r="I1050" t="s">
        <v>197</v>
      </c>
      <c r="J1050" s="11">
        <f>(C1050-VLOOKUP(H1050,Riders!$A$2:$E$7778,4,FALSE))/365</f>
        <v>20.87123287671233</v>
      </c>
      <c r="K1050">
        <v>2</v>
      </c>
      <c r="L1050">
        <v>1</v>
      </c>
      <c r="M1050">
        <v>10.24</v>
      </c>
      <c r="O1050">
        <v>17.161999999999999</v>
      </c>
      <c r="P1050">
        <v>20.504000000000001</v>
      </c>
      <c r="Q1050">
        <v>32.182000000000002</v>
      </c>
      <c r="R1050">
        <v>5.8390000000000004</v>
      </c>
      <c r="S1050">
        <v>1</v>
      </c>
      <c r="T1050" t="s">
        <v>1214</v>
      </c>
    </row>
    <row r="1051" spans="1:20">
      <c r="A1051" t="s">
        <v>878</v>
      </c>
      <c r="B1051">
        <v>2021</v>
      </c>
      <c r="C1051" s="10">
        <v>44388</v>
      </c>
      <c r="D1051" t="s">
        <v>65</v>
      </c>
      <c r="E1051">
        <v>1</v>
      </c>
      <c r="F1051" t="s">
        <v>538</v>
      </c>
      <c r="G1051">
        <v>1</v>
      </c>
      <c r="H1051" t="s">
        <v>49</v>
      </c>
      <c r="I1051" t="s">
        <v>43</v>
      </c>
      <c r="J1051" s="11">
        <f>(C1051-VLOOKUP(H1051,Riders!$A$2:$E$7778,4,FALSE))/365</f>
        <v>26.994520547945207</v>
      </c>
      <c r="K1051">
        <v>7</v>
      </c>
      <c r="L1051">
        <v>2</v>
      </c>
      <c r="M1051">
        <v>11.696999999999999</v>
      </c>
      <c r="O1051">
        <v>9.7810000000000006</v>
      </c>
      <c r="P1051">
        <v>12.944999999999901</v>
      </c>
      <c r="Q1051">
        <v>20.300999999999998</v>
      </c>
      <c r="R1051">
        <v>3.6779999999999999</v>
      </c>
      <c r="S1051">
        <v>2</v>
      </c>
      <c r="T1051" t="s">
        <v>1214</v>
      </c>
    </row>
    <row r="1052" spans="1:20">
      <c r="A1052" t="s">
        <v>878</v>
      </c>
      <c r="B1052">
        <v>2021</v>
      </c>
      <c r="C1052" s="10">
        <v>44388</v>
      </c>
      <c r="D1052" t="s">
        <v>65</v>
      </c>
      <c r="E1052">
        <v>1</v>
      </c>
      <c r="F1052" t="s">
        <v>538</v>
      </c>
      <c r="G1052">
        <v>2</v>
      </c>
      <c r="H1052" t="s">
        <v>170</v>
      </c>
      <c r="I1052" t="s">
        <v>81</v>
      </c>
      <c r="J1052" s="11">
        <f>(C1052-VLOOKUP(H1052,Riders!$A$2:$E$7778,4,FALSE))/365</f>
        <v>31.043835616438358</v>
      </c>
      <c r="K1052">
        <v>4</v>
      </c>
      <c r="L1052">
        <v>2</v>
      </c>
      <c r="M1052">
        <v>10.589</v>
      </c>
      <c r="O1052">
        <v>18.989000000000001</v>
      </c>
      <c r="P1052">
        <v>18.657</v>
      </c>
      <c r="Q1052">
        <v>23.207000000000001</v>
      </c>
      <c r="R1052">
        <v>2.2749999999999999</v>
      </c>
      <c r="S1052">
        <v>1</v>
      </c>
      <c r="T1052" t="s">
        <v>1214</v>
      </c>
    </row>
    <row r="1053" spans="1:20">
      <c r="A1053" t="s">
        <v>878</v>
      </c>
      <c r="B1053">
        <v>2021</v>
      </c>
      <c r="C1053" s="10">
        <v>44388</v>
      </c>
      <c r="D1053" t="s">
        <v>65</v>
      </c>
      <c r="E1053">
        <v>1</v>
      </c>
      <c r="F1053" t="s">
        <v>538</v>
      </c>
      <c r="G1053">
        <v>2</v>
      </c>
      <c r="H1053" t="s">
        <v>881</v>
      </c>
      <c r="I1053" t="s">
        <v>880</v>
      </c>
      <c r="J1053" s="11">
        <f>(C1053-VLOOKUP(H1053,Riders!$A$2:$E$7778,4,FALSE))/365</f>
        <v>22.427397260273974</v>
      </c>
      <c r="K1053">
        <v>8</v>
      </c>
      <c r="L1053">
        <v>1</v>
      </c>
      <c r="M1053">
        <v>10.586</v>
      </c>
      <c r="O1053">
        <v>23.172000000000001</v>
      </c>
      <c r="P1053">
        <v>22.864999999999998</v>
      </c>
      <c r="Q1053">
        <v>30.908999999999999</v>
      </c>
      <c r="R1053">
        <v>4.0220000000000002</v>
      </c>
      <c r="S1053">
        <v>1</v>
      </c>
      <c r="T1053" t="s">
        <v>1214</v>
      </c>
    </row>
    <row r="1054" spans="1:20">
      <c r="A1054" t="s">
        <v>878</v>
      </c>
      <c r="B1054">
        <v>2021</v>
      </c>
      <c r="C1054" s="10">
        <v>44388</v>
      </c>
      <c r="D1054" t="s">
        <v>65</v>
      </c>
      <c r="E1054">
        <v>1</v>
      </c>
      <c r="F1054" t="s">
        <v>538</v>
      </c>
      <c r="G1054">
        <v>3</v>
      </c>
      <c r="H1054" t="s">
        <v>99</v>
      </c>
      <c r="I1054" t="s">
        <v>43</v>
      </c>
      <c r="J1054" s="11">
        <f>(C1054-VLOOKUP(H1054,Riders!$A$2:$E$7778,4,FALSE))/365</f>
        <v>22.717808219178082</v>
      </c>
      <c r="K1054">
        <v>1</v>
      </c>
      <c r="L1054">
        <v>1</v>
      </c>
      <c r="M1054">
        <v>10.105</v>
      </c>
      <c r="O1054">
        <v>15.856</v>
      </c>
      <c r="P1054">
        <v>18.902999999999999</v>
      </c>
      <c r="Q1054">
        <v>24.356999999999999</v>
      </c>
      <c r="R1054">
        <v>2.7269999999999999</v>
      </c>
      <c r="S1054">
        <v>2</v>
      </c>
      <c r="T1054" t="s">
        <v>1214</v>
      </c>
    </row>
    <row r="1055" spans="1:20">
      <c r="A1055" t="s">
        <v>878</v>
      </c>
      <c r="B1055">
        <v>2021</v>
      </c>
      <c r="C1055" s="10">
        <v>44388</v>
      </c>
      <c r="D1055" t="s">
        <v>65</v>
      </c>
      <c r="E1055">
        <v>1</v>
      </c>
      <c r="F1055" t="s">
        <v>538</v>
      </c>
      <c r="G1055">
        <v>3</v>
      </c>
      <c r="H1055" t="s">
        <v>142</v>
      </c>
      <c r="I1055" t="s">
        <v>94</v>
      </c>
      <c r="J1055" s="11">
        <f>(C1055-VLOOKUP(H1055,Riders!$A$2:$E$7778,4,FALSE))/365</f>
        <v>26.273972602739725</v>
      </c>
      <c r="K1055">
        <v>6</v>
      </c>
      <c r="L1055">
        <v>2</v>
      </c>
      <c r="M1055">
        <v>10.246</v>
      </c>
      <c r="O1055">
        <v>23.117999999999999</v>
      </c>
      <c r="P1055">
        <v>22.641999999999999</v>
      </c>
      <c r="Q1055">
        <v>26.49</v>
      </c>
      <c r="R1055">
        <v>1.9239999999999999</v>
      </c>
      <c r="S1055">
        <v>1</v>
      </c>
      <c r="T1055" t="s">
        <v>1214</v>
      </c>
    </row>
    <row r="1056" spans="1:20">
      <c r="A1056" t="s">
        <v>878</v>
      </c>
      <c r="B1056">
        <v>2021</v>
      </c>
      <c r="C1056" s="10">
        <v>44388</v>
      </c>
      <c r="D1056" t="s">
        <v>65</v>
      </c>
      <c r="E1056">
        <v>1</v>
      </c>
      <c r="F1056" t="s">
        <v>538</v>
      </c>
      <c r="G1056">
        <v>4</v>
      </c>
      <c r="H1056" t="s">
        <v>469</v>
      </c>
      <c r="I1056" t="s">
        <v>26</v>
      </c>
      <c r="J1056" s="11">
        <f>(C1056-VLOOKUP(H1056,Riders!$A$2:$E$7778,4,FALSE))/365</f>
        <v>22.463013698630139</v>
      </c>
      <c r="K1056">
        <v>3</v>
      </c>
      <c r="L1056">
        <v>1</v>
      </c>
      <c r="M1056">
        <v>10.127000000000001</v>
      </c>
      <c r="O1056">
        <v>17.253</v>
      </c>
      <c r="P1056">
        <v>21.908000000000001</v>
      </c>
      <c r="Q1056">
        <v>34.018000000000001</v>
      </c>
      <c r="R1056">
        <v>6.0549999999999997</v>
      </c>
      <c r="S1056">
        <v>1</v>
      </c>
      <c r="T1056" t="s">
        <v>1214</v>
      </c>
    </row>
    <row r="1057" spans="1:20">
      <c r="A1057" t="s">
        <v>878</v>
      </c>
      <c r="B1057">
        <v>2021</v>
      </c>
      <c r="C1057" s="10">
        <v>44388</v>
      </c>
      <c r="D1057" t="s">
        <v>65</v>
      </c>
      <c r="E1057">
        <v>1</v>
      </c>
      <c r="F1057" t="s">
        <v>538</v>
      </c>
      <c r="G1057">
        <v>4</v>
      </c>
      <c r="H1057" t="s">
        <v>69</v>
      </c>
      <c r="I1057" t="s">
        <v>28</v>
      </c>
      <c r="J1057" s="11">
        <f>(C1057-VLOOKUP(H1057,Riders!$A$2:$E$7778,4,FALSE))/365</f>
        <v>20.958904109589042</v>
      </c>
      <c r="K1057">
        <v>5</v>
      </c>
      <c r="L1057">
        <v>2</v>
      </c>
      <c r="M1057">
        <v>10.157</v>
      </c>
      <c r="O1057">
        <v>15.238</v>
      </c>
      <c r="P1057">
        <v>13.852</v>
      </c>
      <c r="Q1057">
        <v>25.946000000000002</v>
      </c>
      <c r="R1057">
        <v>6.0469999999999997</v>
      </c>
      <c r="S1057">
        <v>2</v>
      </c>
      <c r="T1057" t="s">
        <v>1214</v>
      </c>
    </row>
    <row r="1058" spans="1:20">
      <c r="A1058" t="s">
        <v>878</v>
      </c>
      <c r="B1058">
        <v>2021</v>
      </c>
      <c r="C1058" s="10">
        <v>44388</v>
      </c>
      <c r="D1058" t="s">
        <v>65</v>
      </c>
      <c r="E1058">
        <v>2</v>
      </c>
      <c r="F1058" t="s">
        <v>538</v>
      </c>
      <c r="G1058">
        <v>1</v>
      </c>
      <c r="H1058" t="s">
        <v>183</v>
      </c>
      <c r="I1058" t="s">
        <v>197</v>
      </c>
      <c r="J1058" s="11">
        <f>(C1058-VLOOKUP(H1058,Riders!$A$2:$E$7778,4,FALSE))/365</f>
        <v>20.87123287671233</v>
      </c>
      <c r="K1058">
        <v>2</v>
      </c>
      <c r="L1058">
        <v>1</v>
      </c>
      <c r="M1058">
        <v>10.105</v>
      </c>
      <c r="O1058">
        <v>20.504000000000001</v>
      </c>
      <c r="P1058">
        <v>22.055</v>
      </c>
      <c r="Q1058">
        <v>32.975000000000001</v>
      </c>
      <c r="R1058">
        <v>5.46</v>
      </c>
      <c r="S1058">
        <v>1</v>
      </c>
      <c r="T1058" t="s">
        <v>1214</v>
      </c>
    </row>
    <row r="1059" spans="1:20">
      <c r="A1059" t="s">
        <v>878</v>
      </c>
      <c r="B1059">
        <v>2021</v>
      </c>
      <c r="C1059" s="10">
        <v>44388</v>
      </c>
      <c r="D1059" t="s">
        <v>65</v>
      </c>
      <c r="E1059">
        <v>2</v>
      </c>
      <c r="F1059" t="s">
        <v>538</v>
      </c>
      <c r="G1059">
        <v>1</v>
      </c>
      <c r="H1059" t="s">
        <v>49</v>
      </c>
      <c r="I1059" t="s">
        <v>43</v>
      </c>
      <c r="J1059" s="11">
        <f>(C1059-VLOOKUP(H1059,Riders!$A$2:$E$7778,4,FALSE))/365</f>
        <v>26.994520547945207</v>
      </c>
      <c r="K1059">
        <v>7</v>
      </c>
      <c r="L1059">
        <v>2</v>
      </c>
      <c r="M1059">
        <v>10.315</v>
      </c>
      <c r="O1059">
        <v>12.944999999999901</v>
      </c>
      <c r="P1059">
        <v>12.814</v>
      </c>
      <c r="Q1059">
        <v>19.986000000000001</v>
      </c>
      <c r="R1059">
        <v>3.5859999999999999</v>
      </c>
      <c r="S1059">
        <v>2</v>
      </c>
      <c r="T1059" t="s">
        <v>1214</v>
      </c>
    </row>
    <row r="1060" spans="1:20">
      <c r="A1060" t="s">
        <v>878</v>
      </c>
      <c r="B1060">
        <v>2021</v>
      </c>
      <c r="C1060" s="10">
        <v>44388</v>
      </c>
      <c r="D1060" t="s">
        <v>65</v>
      </c>
      <c r="E1060">
        <v>2</v>
      </c>
      <c r="F1060" t="s">
        <v>538</v>
      </c>
      <c r="G1060">
        <v>2</v>
      </c>
      <c r="H1060" t="s">
        <v>170</v>
      </c>
      <c r="I1060" t="s">
        <v>81</v>
      </c>
      <c r="J1060" s="11">
        <f>(C1060-VLOOKUP(H1060,Riders!$A$2:$E$7778,4,FALSE))/365</f>
        <v>31.043835616438358</v>
      </c>
      <c r="K1060">
        <v>4</v>
      </c>
      <c r="L1060">
        <v>1</v>
      </c>
      <c r="M1060">
        <v>10.956</v>
      </c>
      <c r="O1060">
        <v>18.657</v>
      </c>
      <c r="P1060">
        <v>19.956</v>
      </c>
      <c r="Q1060">
        <v>24.334</v>
      </c>
      <c r="R1060">
        <v>2.1890000000000001</v>
      </c>
      <c r="S1060">
        <v>2</v>
      </c>
      <c r="T1060" t="s">
        <v>1214</v>
      </c>
    </row>
    <row r="1061" spans="1:20">
      <c r="A1061" t="s">
        <v>878</v>
      </c>
      <c r="B1061">
        <v>2021</v>
      </c>
      <c r="C1061" s="10">
        <v>44388</v>
      </c>
      <c r="D1061" t="s">
        <v>65</v>
      </c>
      <c r="E1061">
        <v>2</v>
      </c>
      <c r="F1061" t="s">
        <v>538</v>
      </c>
      <c r="G1061">
        <v>2</v>
      </c>
      <c r="H1061" t="s">
        <v>881</v>
      </c>
      <c r="I1061" t="s">
        <v>880</v>
      </c>
      <c r="J1061" s="11">
        <f>(C1061-VLOOKUP(H1061,Riders!$A$2:$E$7778,4,FALSE))/365</f>
        <v>22.427397260273974</v>
      </c>
      <c r="K1061">
        <v>8</v>
      </c>
      <c r="L1061">
        <v>2</v>
      </c>
      <c r="M1061">
        <v>10.9599999999999</v>
      </c>
      <c r="O1061">
        <v>22.864999999999998</v>
      </c>
      <c r="P1061">
        <v>20.354999999999901</v>
      </c>
      <c r="Q1061">
        <v>27.390999999999998</v>
      </c>
      <c r="R1061">
        <v>3.5179999999999998</v>
      </c>
      <c r="S1061">
        <v>1</v>
      </c>
      <c r="T1061" t="s">
        <v>1214</v>
      </c>
    </row>
    <row r="1062" spans="1:20">
      <c r="A1062" t="s">
        <v>878</v>
      </c>
      <c r="B1062">
        <v>2021</v>
      </c>
      <c r="C1062" s="10">
        <v>44388</v>
      </c>
      <c r="D1062" t="s">
        <v>65</v>
      </c>
      <c r="E1062">
        <v>2</v>
      </c>
      <c r="F1062" t="s">
        <v>538</v>
      </c>
      <c r="G1062">
        <v>3</v>
      </c>
      <c r="H1062" t="s">
        <v>99</v>
      </c>
      <c r="I1062" t="s">
        <v>43</v>
      </c>
      <c r="J1062" s="11">
        <f>(C1062-VLOOKUP(H1062,Riders!$A$2:$E$7778,4,FALSE))/365</f>
        <v>22.717808219178082</v>
      </c>
      <c r="K1062">
        <v>1</v>
      </c>
      <c r="L1062">
        <v>1</v>
      </c>
      <c r="M1062">
        <v>10.4</v>
      </c>
      <c r="O1062">
        <v>18.902999999999999</v>
      </c>
      <c r="P1062">
        <v>20.422999999999998</v>
      </c>
      <c r="Q1062">
        <v>25.550999999999998</v>
      </c>
      <c r="R1062">
        <v>2.5640000000000001</v>
      </c>
      <c r="S1062">
        <v>2</v>
      </c>
      <c r="T1062" t="s">
        <v>1214</v>
      </c>
    </row>
    <row r="1063" spans="1:20">
      <c r="A1063" t="s">
        <v>878</v>
      </c>
      <c r="B1063">
        <v>2021</v>
      </c>
      <c r="C1063" s="10">
        <v>44388</v>
      </c>
      <c r="D1063" t="s">
        <v>65</v>
      </c>
      <c r="E1063">
        <v>2</v>
      </c>
      <c r="F1063" t="s">
        <v>538</v>
      </c>
      <c r="G1063">
        <v>3</v>
      </c>
      <c r="H1063" t="s">
        <v>142</v>
      </c>
      <c r="I1063" t="s">
        <v>94</v>
      </c>
      <c r="J1063" s="11">
        <f>(C1063-VLOOKUP(H1063,Riders!$A$2:$E$7778,4,FALSE))/365</f>
        <v>26.273972602739725</v>
      </c>
      <c r="K1063">
        <v>6</v>
      </c>
      <c r="L1063">
        <v>2</v>
      </c>
      <c r="M1063">
        <v>10.776</v>
      </c>
      <c r="O1063">
        <v>22.641999999999999</v>
      </c>
      <c r="P1063">
        <v>22.157</v>
      </c>
      <c r="Q1063">
        <v>25.895</v>
      </c>
      <c r="R1063">
        <v>1.869</v>
      </c>
      <c r="S1063">
        <v>1</v>
      </c>
      <c r="T1063" t="s">
        <v>1214</v>
      </c>
    </row>
    <row r="1064" spans="1:20">
      <c r="A1064" t="s">
        <v>878</v>
      </c>
      <c r="B1064">
        <v>2021</v>
      </c>
      <c r="C1064" s="10">
        <v>44388</v>
      </c>
      <c r="D1064" t="s">
        <v>65</v>
      </c>
      <c r="E1064">
        <v>2</v>
      </c>
      <c r="F1064" t="s">
        <v>538</v>
      </c>
      <c r="G1064">
        <v>4</v>
      </c>
      <c r="H1064" t="s">
        <v>469</v>
      </c>
      <c r="I1064" t="s">
        <v>26</v>
      </c>
      <c r="J1064" s="11">
        <f>(C1064-VLOOKUP(H1064,Riders!$A$2:$E$7778,4,FALSE))/365</f>
        <v>22.463013698630139</v>
      </c>
      <c r="K1064">
        <v>3</v>
      </c>
      <c r="L1064">
        <v>1</v>
      </c>
      <c r="M1064">
        <v>10.497999999999999</v>
      </c>
      <c r="O1064">
        <v>21.908000000000001</v>
      </c>
      <c r="P1064">
        <v>24.331</v>
      </c>
      <c r="Q1064">
        <v>35.463000000000001</v>
      </c>
      <c r="R1064">
        <v>5.5659999999999998</v>
      </c>
      <c r="S1064">
        <v>1</v>
      </c>
      <c r="T1064" t="s">
        <v>1214</v>
      </c>
    </row>
    <row r="1065" spans="1:20">
      <c r="A1065" t="s">
        <v>878</v>
      </c>
      <c r="B1065">
        <v>2021</v>
      </c>
      <c r="C1065" s="10">
        <v>44388</v>
      </c>
      <c r="D1065" t="s">
        <v>65</v>
      </c>
      <c r="E1065">
        <v>2</v>
      </c>
      <c r="F1065" t="s">
        <v>538</v>
      </c>
      <c r="G1065">
        <v>4</v>
      </c>
      <c r="H1065" t="s">
        <v>69</v>
      </c>
      <c r="I1065" t="s">
        <v>28</v>
      </c>
      <c r="J1065" s="11">
        <f>(C1065-VLOOKUP(H1065,Riders!$A$2:$E$7778,4,FALSE))/365</f>
        <v>20.958904109589042</v>
      </c>
      <c r="K1065">
        <v>5</v>
      </c>
      <c r="L1065">
        <v>2</v>
      </c>
      <c r="M1065">
        <v>10.505999999999901</v>
      </c>
      <c r="O1065">
        <v>13.852</v>
      </c>
      <c r="P1065">
        <v>13.385</v>
      </c>
      <c r="Q1065">
        <v>24.504999999999999</v>
      </c>
      <c r="R1065">
        <v>5.56</v>
      </c>
      <c r="S1065">
        <v>2</v>
      </c>
      <c r="T1065" t="s">
        <v>1214</v>
      </c>
    </row>
    <row r="1066" spans="1:20">
      <c r="A1066" t="s">
        <v>878</v>
      </c>
      <c r="B1066">
        <v>2021</v>
      </c>
      <c r="C1066" s="10">
        <v>44388</v>
      </c>
      <c r="D1066" t="s">
        <v>65</v>
      </c>
      <c r="E1066">
        <v>3</v>
      </c>
      <c r="F1066" t="s">
        <v>538</v>
      </c>
      <c r="G1066">
        <v>2</v>
      </c>
      <c r="H1066" t="s">
        <v>170</v>
      </c>
      <c r="I1066" t="s">
        <v>81</v>
      </c>
      <c r="J1066" s="11">
        <f>(C1066-VLOOKUP(H1066,Riders!$A$2:$E$7778,4,FALSE))/365</f>
        <v>31.043835616438358</v>
      </c>
      <c r="K1066">
        <v>4</v>
      </c>
      <c r="L1066">
        <v>1</v>
      </c>
      <c r="M1066">
        <v>10.554</v>
      </c>
      <c r="O1066">
        <v>19.956</v>
      </c>
      <c r="P1066">
        <v>20.876999999999999</v>
      </c>
      <c r="Q1066">
        <v>25.106999999999999</v>
      </c>
      <c r="R1066">
        <v>2.1150000000000002</v>
      </c>
      <c r="S1066">
        <v>2</v>
      </c>
      <c r="T1066" t="s">
        <v>1214</v>
      </c>
    </row>
    <row r="1067" spans="1:20">
      <c r="A1067" t="s">
        <v>878</v>
      </c>
      <c r="B1067">
        <v>2021</v>
      </c>
      <c r="C1067" s="10">
        <v>44388</v>
      </c>
      <c r="D1067" t="s">
        <v>65</v>
      </c>
      <c r="E1067">
        <v>3</v>
      </c>
      <c r="F1067" t="s">
        <v>538</v>
      </c>
      <c r="G1067">
        <v>2</v>
      </c>
      <c r="H1067" t="s">
        <v>881</v>
      </c>
      <c r="I1067" t="s">
        <v>880</v>
      </c>
      <c r="J1067" s="11">
        <f>(C1067-VLOOKUP(H1067,Riders!$A$2:$E$7778,4,FALSE))/365</f>
        <v>22.427397260273974</v>
      </c>
      <c r="K1067">
        <v>8</v>
      </c>
      <c r="L1067">
        <v>2</v>
      </c>
      <c r="M1067">
        <v>10.657999999999999</v>
      </c>
      <c r="O1067">
        <v>20.354999999999901</v>
      </c>
      <c r="P1067">
        <v>19.004999999999999</v>
      </c>
      <c r="Q1067">
        <v>25.395</v>
      </c>
      <c r="R1067">
        <v>3.1949999999999998</v>
      </c>
      <c r="S1067">
        <v>1</v>
      </c>
      <c r="T1067" t="s">
        <v>1214</v>
      </c>
    </row>
    <row r="1068" spans="1:20">
      <c r="A1068" t="s">
        <v>878</v>
      </c>
      <c r="B1068">
        <v>2021</v>
      </c>
      <c r="C1068" s="10">
        <v>44388</v>
      </c>
      <c r="D1068" t="s">
        <v>65</v>
      </c>
      <c r="E1068">
        <v>1</v>
      </c>
      <c r="F1068" t="s">
        <v>539</v>
      </c>
      <c r="G1068">
        <v>1</v>
      </c>
      <c r="H1068" t="s">
        <v>183</v>
      </c>
      <c r="I1068" t="s">
        <v>197</v>
      </c>
      <c r="J1068" s="11">
        <f>(C1068-VLOOKUP(H1068,Riders!$A$2:$E$7778,4,FALSE))/365</f>
        <v>20.87123287671233</v>
      </c>
      <c r="K1068">
        <v>2</v>
      </c>
      <c r="L1068">
        <v>1</v>
      </c>
      <c r="M1068">
        <v>10.112</v>
      </c>
      <c r="O1068">
        <v>22.055</v>
      </c>
      <c r="P1068">
        <v>26.434999999999999</v>
      </c>
      <c r="Q1068">
        <v>36.085000000000001</v>
      </c>
      <c r="R1068">
        <v>4.8250000000000002</v>
      </c>
      <c r="S1068">
        <v>2</v>
      </c>
      <c r="T1068" t="s">
        <v>1214</v>
      </c>
    </row>
    <row r="1069" spans="1:20">
      <c r="A1069" t="s">
        <v>878</v>
      </c>
      <c r="B1069">
        <v>2021</v>
      </c>
      <c r="C1069" s="10">
        <v>44388</v>
      </c>
      <c r="D1069" t="s">
        <v>65</v>
      </c>
      <c r="E1069">
        <v>1</v>
      </c>
      <c r="F1069" t="s">
        <v>539</v>
      </c>
      <c r="G1069">
        <v>1</v>
      </c>
      <c r="H1069" t="s">
        <v>469</v>
      </c>
      <c r="I1069" t="s">
        <v>26</v>
      </c>
      <c r="J1069" s="11">
        <f>(C1069-VLOOKUP(H1069,Riders!$A$2:$E$7778,4,FALSE))/365</f>
        <v>22.463013698630139</v>
      </c>
      <c r="K1069">
        <v>3</v>
      </c>
      <c r="L1069">
        <v>2</v>
      </c>
      <c r="M1069">
        <v>10.162000000000001</v>
      </c>
      <c r="O1069">
        <v>24.331</v>
      </c>
      <c r="P1069">
        <v>22.446999999999999</v>
      </c>
      <c r="Q1069">
        <v>32.231000000000002</v>
      </c>
      <c r="R1069">
        <v>4.8920000000000003</v>
      </c>
      <c r="S1069">
        <v>1</v>
      </c>
      <c r="T1069" t="s">
        <v>1214</v>
      </c>
    </row>
    <row r="1070" spans="1:20">
      <c r="A1070" t="s">
        <v>878</v>
      </c>
      <c r="B1070">
        <v>2021</v>
      </c>
      <c r="C1070" s="10">
        <v>44388</v>
      </c>
      <c r="D1070" t="s">
        <v>65</v>
      </c>
      <c r="E1070">
        <v>1</v>
      </c>
      <c r="F1070" t="s">
        <v>539</v>
      </c>
      <c r="G1070">
        <v>2</v>
      </c>
      <c r="H1070" t="s">
        <v>99</v>
      </c>
      <c r="I1070" t="s">
        <v>43</v>
      </c>
      <c r="J1070" s="11">
        <f>(C1070-VLOOKUP(H1070,Riders!$A$2:$E$7778,4,FALSE))/365</f>
        <v>22.717808219178082</v>
      </c>
      <c r="K1070">
        <v>1</v>
      </c>
      <c r="L1070">
        <v>1</v>
      </c>
      <c r="M1070">
        <v>10.195</v>
      </c>
      <c r="O1070">
        <v>20.422999999999998</v>
      </c>
      <c r="P1070">
        <v>21.468</v>
      </c>
      <c r="Q1070">
        <v>26.353999999999999</v>
      </c>
      <c r="R1070">
        <v>2.4430000000000001</v>
      </c>
      <c r="S1070">
        <v>2</v>
      </c>
      <c r="T1070" t="s">
        <v>1214</v>
      </c>
    </row>
    <row r="1071" spans="1:20">
      <c r="A1071" t="s">
        <v>878</v>
      </c>
      <c r="B1071">
        <v>2021</v>
      </c>
      <c r="C1071" s="10">
        <v>44388</v>
      </c>
      <c r="D1071" t="s">
        <v>65</v>
      </c>
      <c r="E1071">
        <v>1</v>
      </c>
      <c r="F1071" t="s">
        <v>539</v>
      </c>
      <c r="G1071">
        <v>2</v>
      </c>
      <c r="H1071" t="s">
        <v>170</v>
      </c>
      <c r="I1071" t="s">
        <v>81</v>
      </c>
      <c r="J1071" s="11">
        <f>(C1071-VLOOKUP(H1071,Riders!$A$2:$E$7778,4,FALSE))/365</f>
        <v>31.043835616438358</v>
      </c>
      <c r="K1071">
        <v>4</v>
      </c>
      <c r="L1071">
        <v>2</v>
      </c>
      <c r="M1071">
        <v>10.742000000000001</v>
      </c>
      <c r="O1071">
        <v>20.876999999999999</v>
      </c>
      <c r="P1071">
        <v>20.462</v>
      </c>
      <c r="Q1071">
        <v>24.56</v>
      </c>
      <c r="R1071">
        <v>2.0489999999999999</v>
      </c>
      <c r="S1071">
        <v>1</v>
      </c>
      <c r="T1071" t="s">
        <v>1214</v>
      </c>
    </row>
    <row r="1072" spans="1:20">
      <c r="A1072" t="s">
        <v>878</v>
      </c>
      <c r="B1072">
        <v>2021</v>
      </c>
      <c r="C1072" s="10">
        <v>44388</v>
      </c>
      <c r="D1072" t="s">
        <v>65</v>
      </c>
      <c r="E1072">
        <v>2</v>
      </c>
      <c r="F1072" t="s">
        <v>539</v>
      </c>
      <c r="G1072">
        <v>1</v>
      </c>
      <c r="H1072" t="s">
        <v>183</v>
      </c>
      <c r="I1072" t="s">
        <v>197</v>
      </c>
      <c r="J1072" s="11">
        <f>(C1072-VLOOKUP(H1072,Riders!$A$2:$E$7778,4,FALSE))/365</f>
        <v>20.87123287671233</v>
      </c>
      <c r="K1072">
        <v>2</v>
      </c>
      <c r="L1072">
        <v>1</v>
      </c>
      <c r="M1072">
        <v>9.9459999999999997</v>
      </c>
      <c r="O1072">
        <v>26.434999999999999</v>
      </c>
      <c r="P1072">
        <v>28.751000000000001</v>
      </c>
      <c r="Q1072">
        <v>37.609000000000002</v>
      </c>
      <c r="R1072">
        <v>4.4290000000000003</v>
      </c>
      <c r="S1072">
        <v>1</v>
      </c>
      <c r="T1072" t="s">
        <v>1214</v>
      </c>
    </row>
    <row r="1073" spans="1:20">
      <c r="A1073" t="s">
        <v>878</v>
      </c>
      <c r="B1073">
        <v>2021</v>
      </c>
      <c r="C1073" s="10">
        <v>44388</v>
      </c>
      <c r="D1073" t="s">
        <v>65</v>
      </c>
      <c r="E1073">
        <v>2</v>
      </c>
      <c r="F1073" t="s">
        <v>539</v>
      </c>
      <c r="G1073">
        <v>1</v>
      </c>
      <c r="H1073" t="s">
        <v>469</v>
      </c>
      <c r="I1073" t="s">
        <v>26</v>
      </c>
      <c r="J1073" s="11">
        <f>(C1073-VLOOKUP(H1073,Riders!$A$2:$E$7778,4,FALSE))/365</f>
        <v>22.463013698630139</v>
      </c>
      <c r="K1073">
        <v>3</v>
      </c>
      <c r="L1073">
        <v>2</v>
      </c>
      <c r="M1073">
        <v>10.209</v>
      </c>
      <c r="O1073">
        <v>22.446999999999999</v>
      </c>
      <c r="P1073">
        <v>21.706</v>
      </c>
      <c r="Q1073">
        <v>30.664000000000001</v>
      </c>
      <c r="R1073">
        <v>4.4790000000000001</v>
      </c>
      <c r="S1073">
        <v>2</v>
      </c>
      <c r="T1073" t="s">
        <v>1214</v>
      </c>
    </row>
    <row r="1074" spans="1:20">
      <c r="A1074" t="s">
        <v>878</v>
      </c>
      <c r="B1074">
        <v>2021</v>
      </c>
      <c r="C1074" s="10">
        <v>44388</v>
      </c>
      <c r="D1074" t="s">
        <v>65</v>
      </c>
      <c r="E1074">
        <v>2</v>
      </c>
      <c r="F1074" t="s">
        <v>539</v>
      </c>
      <c r="G1074">
        <v>2</v>
      </c>
      <c r="H1074" t="s">
        <v>99</v>
      </c>
      <c r="I1074" t="s">
        <v>43</v>
      </c>
      <c r="J1074" s="11">
        <f>(C1074-VLOOKUP(H1074,Riders!$A$2:$E$7778,4,FALSE))/365</f>
        <v>22.717808219178082</v>
      </c>
      <c r="K1074">
        <v>1</v>
      </c>
      <c r="L1074">
        <v>1</v>
      </c>
      <c r="M1074">
        <v>10.396000000000001</v>
      </c>
      <c r="O1074">
        <v>21.468</v>
      </c>
      <c r="P1074">
        <v>22.527000000000001</v>
      </c>
      <c r="Q1074">
        <v>27.143000000000001</v>
      </c>
      <c r="R1074">
        <v>2.3079999999999998</v>
      </c>
      <c r="S1074">
        <v>1</v>
      </c>
      <c r="T1074" t="s">
        <v>1214</v>
      </c>
    </row>
    <row r="1075" spans="1:20">
      <c r="A1075" t="s">
        <v>878</v>
      </c>
      <c r="B1075">
        <v>2021</v>
      </c>
      <c r="C1075" s="10">
        <v>44388</v>
      </c>
      <c r="D1075" t="s">
        <v>65</v>
      </c>
      <c r="E1075">
        <v>2</v>
      </c>
      <c r="F1075" t="s">
        <v>539</v>
      </c>
      <c r="G1075">
        <v>2</v>
      </c>
      <c r="H1075" t="s">
        <v>170</v>
      </c>
      <c r="I1075" t="s">
        <v>81</v>
      </c>
      <c r="J1075" s="11">
        <f>(C1075-VLOOKUP(H1075,Riders!$A$2:$E$7778,4,FALSE))/365</f>
        <v>31.043835616438358</v>
      </c>
      <c r="K1075">
        <v>4</v>
      </c>
      <c r="L1075">
        <v>2</v>
      </c>
      <c r="M1075">
        <v>11.077999999999999</v>
      </c>
      <c r="O1075">
        <v>20.462</v>
      </c>
      <c r="P1075">
        <v>20.577999999999999</v>
      </c>
      <c r="Q1075">
        <v>24.437999999999999</v>
      </c>
      <c r="R1075">
        <v>1.93</v>
      </c>
      <c r="S1075">
        <v>2</v>
      </c>
      <c r="T1075" t="s">
        <v>1214</v>
      </c>
    </row>
    <row r="1076" spans="1:20">
      <c r="A1076" t="s">
        <v>878</v>
      </c>
      <c r="B1076">
        <v>2021</v>
      </c>
      <c r="C1076" s="10">
        <v>44388</v>
      </c>
      <c r="D1076" t="s">
        <v>65</v>
      </c>
      <c r="E1076">
        <v>1</v>
      </c>
      <c r="F1076" t="s">
        <v>63</v>
      </c>
      <c r="G1076" t="s">
        <v>540</v>
      </c>
      <c r="H1076" t="s">
        <v>99</v>
      </c>
      <c r="I1076" t="s">
        <v>43</v>
      </c>
      <c r="J1076" s="11">
        <f>(C1076-VLOOKUP(H1076,Riders!$A$2:$E$7778,4,FALSE))/365</f>
        <v>22.717808219178082</v>
      </c>
      <c r="K1076">
        <v>1</v>
      </c>
      <c r="L1076">
        <v>2</v>
      </c>
      <c r="M1076">
        <v>10.151</v>
      </c>
      <c r="O1076">
        <v>22.527000000000001</v>
      </c>
      <c r="P1076">
        <v>21.251000000000001</v>
      </c>
      <c r="Q1076">
        <v>25.739000000000001</v>
      </c>
      <c r="R1076">
        <v>2.2440000000000002</v>
      </c>
      <c r="S1076">
        <v>1</v>
      </c>
      <c r="T1076" t="s">
        <v>1214</v>
      </c>
    </row>
    <row r="1077" spans="1:20">
      <c r="A1077" t="s">
        <v>878</v>
      </c>
      <c r="B1077">
        <v>2021</v>
      </c>
      <c r="C1077" s="10">
        <v>44388</v>
      </c>
      <c r="D1077" t="s">
        <v>65</v>
      </c>
      <c r="E1077">
        <v>1</v>
      </c>
      <c r="F1077" t="s">
        <v>63</v>
      </c>
      <c r="G1077" t="s">
        <v>540</v>
      </c>
      <c r="H1077" t="s">
        <v>183</v>
      </c>
      <c r="I1077" t="s">
        <v>197</v>
      </c>
      <c r="J1077" s="11">
        <f>(C1077-VLOOKUP(H1077,Riders!$A$2:$E$7778,4,FALSE))/365</f>
        <v>20.87123287671233</v>
      </c>
      <c r="K1077">
        <v>2</v>
      </c>
      <c r="L1077">
        <v>1</v>
      </c>
      <c r="M1077">
        <v>10.144</v>
      </c>
      <c r="O1077">
        <v>28.751000000000001</v>
      </c>
      <c r="P1077">
        <v>28.582999999999998</v>
      </c>
      <c r="Q1077">
        <v>36.027000000000001</v>
      </c>
      <c r="R1077">
        <v>3.722</v>
      </c>
      <c r="S1077">
        <v>1</v>
      </c>
      <c r="T1077" t="s">
        <v>1214</v>
      </c>
    </row>
    <row r="1078" spans="1:20">
      <c r="A1078" t="s">
        <v>878</v>
      </c>
      <c r="B1078">
        <v>2021</v>
      </c>
      <c r="C1078" s="10">
        <v>44388</v>
      </c>
      <c r="D1078" t="s">
        <v>65</v>
      </c>
      <c r="E1078">
        <v>1</v>
      </c>
      <c r="F1078" t="s">
        <v>63</v>
      </c>
      <c r="G1078" t="s">
        <v>541</v>
      </c>
      <c r="H1078" t="s">
        <v>469</v>
      </c>
      <c r="I1078" t="s">
        <v>26</v>
      </c>
      <c r="J1078" s="11">
        <f>(C1078-VLOOKUP(H1078,Riders!$A$2:$E$7778,4,FALSE))/365</f>
        <v>22.463013698630139</v>
      </c>
      <c r="K1078">
        <v>3</v>
      </c>
      <c r="L1078">
        <v>1</v>
      </c>
      <c r="M1078">
        <v>10.211</v>
      </c>
      <c r="O1078">
        <v>21.706</v>
      </c>
      <c r="P1078">
        <v>25.285999999999898</v>
      </c>
      <c r="Q1078">
        <v>32.781999999999996</v>
      </c>
      <c r="R1078">
        <v>3.7480000000000002</v>
      </c>
      <c r="S1078">
        <v>1</v>
      </c>
      <c r="T1078" t="s">
        <v>1214</v>
      </c>
    </row>
    <row r="1079" spans="1:20">
      <c r="A1079" t="s">
        <v>878</v>
      </c>
      <c r="B1079">
        <v>2021</v>
      </c>
      <c r="C1079" s="10">
        <v>44388</v>
      </c>
      <c r="D1079" t="s">
        <v>65</v>
      </c>
      <c r="E1079">
        <v>1</v>
      </c>
      <c r="F1079" t="s">
        <v>63</v>
      </c>
      <c r="G1079" t="s">
        <v>541</v>
      </c>
      <c r="H1079" t="s">
        <v>170</v>
      </c>
      <c r="I1079" t="s">
        <v>81</v>
      </c>
      <c r="J1079" s="11">
        <f>(C1079-VLOOKUP(H1079,Riders!$A$2:$E$7778,4,FALSE))/365</f>
        <v>31.043835616438358</v>
      </c>
      <c r="K1079">
        <v>4</v>
      </c>
      <c r="L1079">
        <v>2</v>
      </c>
      <c r="M1079">
        <v>10.297000000000001</v>
      </c>
      <c r="O1079">
        <v>20.577999999999999</v>
      </c>
      <c r="P1079">
        <v>20.526999999999902</v>
      </c>
      <c r="Q1079">
        <v>24.344999999999999</v>
      </c>
      <c r="R1079">
        <v>1.909</v>
      </c>
      <c r="S1079">
        <v>2</v>
      </c>
      <c r="T1079" t="s">
        <v>1214</v>
      </c>
    </row>
    <row r="1080" spans="1:20">
      <c r="A1080" t="s">
        <v>878</v>
      </c>
      <c r="B1080">
        <v>2021</v>
      </c>
      <c r="C1080" s="10">
        <v>44388</v>
      </c>
      <c r="D1080" t="s">
        <v>65</v>
      </c>
      <c r="E1080">
        <v>2</v>
      </c>
      <c r="F1080" t="s">
        <v>63</v>
      </c>
      <c r="G1080" t="s">
        <v>540</v>
      </c>
      <c r="H1080" t="s">
        <v>99</v>
      </c>
      <c r="I1080" t="s">
        <v>43</v>
      </c>
      <c r="J1080" s="11">
        <f>(C1080-VLOOKUP(H1080,Riders!$A$2:$E$7778,4,FALSE))/365</f>
        <v>22.717808219178082</v>
      </c>
      <c r="K1080">
        <v>1</v>
      </c>
      <c r="L1080">
        <v>1</v>
      </c>
      <c r="M1080">
        <v>10.201000000000001</v>
      </c>
      <c r="O1080">
        <v>21.251000000000001</v>
      </c>
      <c r="P1080">
        <v>22.768999999999998</v>
      </c>
      <c r="Q1080">
        <v>27.077000000000002</v>
      </c>
      <c r="R1080">
        <v>2.1539999999999999</v>
      </c>
      <c r="S1080">
        <v>2</v>
      </c>
      <c r="T1080" t="s">
        <v>1214</v>
      </c>
    </row>
    <row r="1081" spans="1:20">
      <c r="A1081" t="s">
        <v>878</v>
      </c>
      <c r="B1081">
        <v>2021</v>
      </c>
      <c r="C1081" s="10">
        <v>44388</v>
      </c>
      <c r="D1081" t="s">
        <v>65</v>
      </c>
      <c r="E1081">
        <v>2</v>
      </c>
      <c r="F1081" t="s">
        <v>63</v>
      </c>
      <c r="G1081" t="s">
        <v>540</v>
      </c>
      <c r="H1081" t="s">
        <v>183</v>
      </c>
      <c r="I1081" t="s">
        <v>197</v>
      </c>
      <c r="J1081" s="11">
        <f>(C1081-VLOOKUP(H1081,Riders!$A$2:$E$7778,4,FALSE))/365</f>
        <v>20.87123287671233</v>
      </c>
      <c r="K1081">
        <v>2</v>
      </c>
      <c r="L1081">
        <v>2</v>
      </c>
      <c r="M1081">
        <v>10.294</v>
      </c>
      <c r="O1081">
        <v>28.582999999999998</v>
      </c>
      <c r="P1081">
        <v>25.771999999999998</v>
      </c>
      <c r="Q1081">
        <v>32.347999999999999</v>
      </c>
      <c r="R1081">
        <v>3.2879999999999998</v>
      </c>
      <c r="S1081">
        <v>1</v>
      </c>
      <c r="T1081" t="s">
        <v>1214</v>
      </c>
    </row>
    <row r="1082" spans="1:20">
      <c r="A1082" t="s">
        <v>878</v>
      </c>
      <c r="B1082">
        <v>2021</v>
      </c>
      <c r="C1082" s="10">
        <v>44388</v>
      </c>
      <c r="D1082" t="s">
        <v>65</v>
      </c>
      <c r="E1082">
        <v>2</v>
      </c>
      <c r="F1082" t="s">
        <v>63</v>
      </c>
      <c r="G1082" t="s">
        <v>541</v>
      </c>
      <c r="H1082" t="s">
        <v>469</v>
      </c>
      <c r="I1082" t="s">
        <v>26</v>
      </c>
      <c r="J1082" s="11">
        <f>(C1082-VLOOKUP(H1082,Riders!$A$2:$E$7778,4,FALSE))/365</f>
        <v>22.463013698630139</v>
      </c>
      <c r="K1082">
        <v>3</v>
      </c>
      <c r="L1082">
        <v>1</v>
      </c>
      <c r="M1082">
        <v>10.253</v>
      </c>
      <c r="O1082">
        <v>25.285999999999898</v>
      </c>
      <c r="P1082">
        <v>26.16</v>
      </c>
      <c r="Q1082">
        <v>33.295999999999999</v>
      </c>
      <c r="R1082">
        <v>3.5680000000000001</v>
      </c>
      <c r="S1082">
        <v>1</v>
      </c>
      <c r="T1082" t="s">
        <v>1214</v>
      </c>
    </row>
    <row r="1083" spans="1:20">
      <c r="A1083" t="s">
        <v>878</v>
      </c>
      <c r="B1083">
        <v>2021</v>
      </c>
      <c r="C1083" s="10">
        <v>44388</v>
      </c>
      <c r="D1083" t="s">
        <v>65</v>
      </c>
      <c r="E1083">
        <v>2</v>
      </c>
      <c r="F1083" t="s">
        <v>63</v>
      </c>
      <c r="G1083" t="s">
        <v>541</v>
      </c>
      <c r="H1083" t="s">
        <v>170</v>
      </c>
      <c r="I1083" t="s">
        <v>81</v>
      </c>
      <c r="J1083" s="11">
        <f>(C1083-VLOOKUP(H1083,Riders!$A$2:$E$7778,4,FALSE))/365</f>
        <v>31.043835616438358</v>
      </c>
      <c r="K1083">
        <v>4</v>
      </c>
      <c r="L1083">
        <v>2</v>
      </c>
      <c r="M1083">
        <v>10.419</v>
      </c>
      <c r="O1083">
        <v>20.526999999999902</v>
      </c>
      <c r="P1083">
        <v>20.436999999999902</v>
      </c>
      <c r="Q1083">
        <v>24.210999999999999</v>
      </c>
      <c r="R1083">
        <v>1.887</v>
      </c>
      <c r="S1083">
        <v>2</v>
      </c>
      <c r="T1083" t="s">
        <v>1214</v>
      </c>
    </row>
    <row r="1084" spans="1:20">
      <c r="A1084" t="s">
        <v>878</v>
      </c>
      <c r="B1084">
        <v>2021</v>
      </c>
      <c r="C1084" s="10">
        <v>44388</v>
      </c>
      <c r="D1084" t="s">
        <v>65</v>
      </c>
      <c r="E1084">
        <v>3</v>
      </c>
      <c r="F1084" t="s">
        <v>63</v>
      </c>
      <c r="G1084" t="s">
        <v>540</v>
      </c>
      <c r="H1084" t="s">
        <v>99</v>
      </c>
      <c r="I1084" t="s">
        <v>43</v>
      </c>
      <c r="J1084" s="11">
        <f>(C1084-VLOOKUP(H1084,Riders!$A$2:$E$7778,4,FALSE))/365</f>
        <v>22.717808219178082</v>
      </c>
      <c r="K1084">
        <v>1</v>
      </c>
      <c r="L1084">
        <v>1</v>
      </c>
      <c r="M1084">
        <v>10.122</v>
      </c>
      <c r="O1084">
        <v>22.768999999999998</v>
      </c>
      <c r="P1084">
        <v>23.846999999999898</v>
      </c>
      <c r="Q1084">
        <v>27.998999999999999</v>
      </c>
      <c r="R1084">
        <v>2.0760000000000001</v>
      </c>
      <c r="S1084">
        <v>2</v>
      </c>
      <c r="T1084" t="s">
        <v>1214</v>
      </c>
    </row>
    <row r="1085" spans="1:20">
      <c r="A1085" t="s">
        <v>878</v>
      </c>
      <c r="B1085">
        <v>2021</v>
      </c>
      <c r="C1085" s="10">
        <v>44388</v>
      </c>
      <c r="D1085" t="s">
        <v>65</v>
      </c>
      <c r="E1085">
        <v>3</v>
      </c>
      <c r="F1085" t="s">
        <v>63</v>
      </c>
      <c r="G1085" t="s">
        <v>540</v>
      </c>
      <c r="H1085" t="s">
        <v>183</v>
      </c>
      <c r="I1085" t="s">
        <v>197</v>
      </c>
      <c r="J1085" s="11">
        <f>(C1085-VLOOKUP(H1085,Riders!$A$2:$E$7778,4,FALSE))/365</f>
        <v>20.87123287671233</v>
      </c>
      <c r="K1085">
        <v>2</v>
      </c>
      <c r="L1085">
        <v>2</v>
      </c>
      <c r="M1085">
        <v>10.209</v>
      </c>
      <c r="O1085">
        <v>25.771999999999998</v>
      </c>
      <c r="P1085">
        <v>24.204000000000001</v>
      </c>
      <c r="Q1085">
        <v>30.202000000000002</v>
      </c>
      <c r="R1085">
        <v>2.9990000000000001</v>
      </c>
      <c r="S1085">
        <v>1</v>
      </c>
      <c r="T1085" t="s">
        <v>1214</v>
      </c>
    </row>
    <row r="1086" spans="1:20">
      <c r="A1086" t="s">
        <v>1193</v>
      </c>
      <c r="B1086">
        <v>2021</v>
      </c>
      <c r="C1086" s="10">
        <v>44412</v>
      </c>
      <c r="D1086" t="s">
        <v>190</v>
      </c>
      <c r="E1086">
        <v>1</v>
      </c>
      <c r="F1086" t="s">
        <v>1195</v>
      </c>
      <c r="G1086">
        <v>1</v>
      </c>
      <c r="H1086" t="s">
        <v>21</v>
      </c>
      <c r="I1086" t="s">
        <v>22</v>
      </c>
      <c r="J1086" s="11">
        <f>(C1086-VLOOKUP(H1086,Riders!$A$2:$E$7778,4,FALSE))/365</f>
        <v>28.405479452054795</v>
      </c>
      <c r="K1086">
        <v>2</v>
      </c>
      <c r="L1086">
        <v>1</v>
      </c>
      <c r="M1086">
        <v>9.8209999999999997</v>
      </c>
      <c r="O1086">
        <v>36.515999999999998</v>
      </c>
      <c r="P1086">
        <v>36.54</v>
      </c>
      <c r="Q1086">
        <v>38.979999999999997</v>
      </c>
      <c r="R1086">
        <v>1.22</v>
      </c>
      <c r="S1086">
        <v>1</v>
      </c>
      <c r="T1086" t="s">
        <v>1214</v>
      </c>
    </row>
    <row r="1087" spans="1:20">
      <c r="A1087" t="s">
        <v>1193</v>
      </c>
      <c r="B1087">
        <v>2021</v>
      </c>
      <c r="C1087" s="10">
        <v>44412</v>
      </c>
      <c r="D1087" t="s">
        <v>190</v>
      </c>
      <c r="E1087">
        <v>1</v>
      </c>
      <c r="F1087" t="s">
        <v>1195</v>
      </c>
      <c r="G1087">
        <v>1</v>
      </c>
      <c r="H1087" t="s">
        <v>917</v>
      </c>
      <c r="I1087" t="s">
        <v>34</v>
      </c>
      <c r="J1087" s="11">
        <f>(C1087-VLOOKUP(H1087,Riders!$A$2:$E$7778,4,FALSE))/365</f>
        <v>30.476712328767125</v>
      </c>
      <c r="K1087">
        <v>24</v>
      </c>
      <c r="L1087">
        <v>2</v>
      </c>
      <c r="M1087">
        <v>10.054</v>
      </c>
      <c r="O1087">
        <v>23.34</v>
      </c>
      <c r="P1087">
        <v>23.312999999999999</v>
      </c>
      <c r="Q1087">
        <v>27.216999999999999</v>
      </c>
      <c r="R1087">
        <v>1.952</v>
      </c>
      <c r="S1087">
        <v>2</v>
      </c>
      <c r="T1087" t="s">
        <v>1214</v>
      </c>
    </row>
    <row r="1088" spans="1:20">
      <c r="A1088" t="s">
        <v>1193</v>
      </c>
      <c r="B1088">
        <v>2021</v>
      </c>
      <c r="C1088" s="10">
        <v>44412</v>
      </c>
      <c r="D1088" t="s">
        <v>190</v>
      </c>
      <c r="E1088">
        <v>1</v>
      </c>
      <c r="F1088" t="s">
        <v>1195</v>
      </c>
      <c r="G1088">
        <v>2</v>
      </c>
      <c r="H1088" t="s">
        <v>91</v>
      </c>
      <c r="I1088" t="s">
        <v>22</v>
      </c>
      <c r="J1088" s="11">
        <f>(C1088-VLOOKUP(H1088,Riders!$A$2:$E$7778,4,FALSE))/365</f>
        <v>24.408219178082192</v>
      </c>
      <c r="K1088">
        <v>1</v>
      </c>
      <c r="L1088">
        <v>1</v>
      </c>
      <c r="M1088">
        <v>10.005000000000001</v>
      </c>
      <c r="O1088">
        <v>40.052999999999997</v>
      </c>
      <c r="P1088">
        <v>40.052999999999997</v>
      </c>
      <c r="Q1088">
        <v>42.594999999999999</v>
      </c>
      <c r="R1088">
        <v>1.2709999999999999</v>
      </c>
      <c r="S1088">
        <v>1</v>
      </c>
      <c r="T1088" t="s">
        <v>1214</v>
      </c>
    </row>
    <row r="1089" spans="1:20">
      <c r="A1089" t="s">
        <v>1193</v>
      </c>
      <c r="B1089">
        <v>2021</v>
      </c>
      <c r="C1089" s="10">
        <v>44412</v>
      </c>
      <c r="D1089" t="s">
        <v>190</v>
      </c>
      <c r="E1089">
        <v>1</v>
      </c>
      <c r="F1089" t="s">
        <v>1195</v>
      </c>
      <c r="G1089">
        <v>2</v>
      </c>
      <c r="H1089" t="s">
        <v>92</v>
      </c>
      <c r="I1089" t="s">
        <v>51</v>
      </c>
      <c r="J1089" s="11">
        <f>(C1089-VLOOKUP(H1089,Riders!$A$2:$E$7778,4,FALSE))/365</f>
        <v>25.706849315068492</v>
      </c>
      <c r="K1089">
        <v>12</v>
      </c>
      <c r="L1089">
        <v>2</v>
      </c>
      <c r="M1089">
        <v>10.068</v>
      </c>
      <c r="O1089">
        <v>18.311999999999902</v>
      </c>
      <c r="P1089">
        <v>18.312999999999999</v>
      </c>
      <c r="Q1089">
        <v>24.449000000000002</v>
      </c>
      <c r="R1089">
        <v>3.0680000000000001</v>
      </c>
      <c r="S1089">
        <v>2</v>
      </c>
      <c r="T1089" t="s">
        <v>1214</v>
      </c>
    </row>
    <row r="1090" spans="1:20">
      <c r="A1090" t="s">
        <v>1193</v>
      </c>
      <c r="B1090">
        <v>2021</v>
      </c>
      <c r="C1090" s="10">
        <v>44412</v>
      </c>
      <c r="D1090" t="s">
        <v>190</v>
      </c>
      <c r="E1090">
        <v>1</v>
      </c>
      <c r="F1090" t="s">
        <v>1195</v>
      </c>
      <c r="G1090">
        <v>3</v>
      </c>
      <c r="H1090" t="s">
        <v>111</v>
      </c>
      <c r="I1090" t="s">
        <v>112</v>
      </c>
      <c r="J1090" s="11">
        <f>(C1090-VLOOKUP(H1090,Riders!$A$2:$E$7778,4,FALSE))/365</f>
        <v>24.298630136986301</v>
      </c>
      <c r="K1090">
        <v>3</v>
      </c>
      <c r="L1090">
        <v>1</v>
      </c>
      <c r="M1090">
        <v>9.8290000000000006</v>
      </c>
      <c r="O1090">
        <v>29.8539999999999</v>
      </c>
      <c r="P1090">
        <v>30.3919999999999</v>
      </c>
      <c r="Q1090">
        <v>33.985999999999997</v>
      </c>
      <c r="R1090">
        <v>1.7969999999999999</v>
      </c>
      <c r="S1090">
        <v>1</v>
      </c>
      <c r="T1090" t="s">
        <v>1214</v>
      </c>
    </row>
    <row r="1091" spans="1:20">
      <c r="A1091" t="s">
        <v>1193</v>
      </c>
      <c r="B1091">
        <v>2021</v>
      </c>
      <c r="C1091" s="10">
        <v>44412</v>
      </c>
      <c r="D1091" t="s">
        <v>190</v>
      </c>
      <c r="E1091">
        <v>1</v>
      </c>
      <c r="F1091" t="s">
        <v>1195</v>
      </c>
      <c r="G1091">
        <v>3</v>
      </c>
      <c r="H1091" t="s">
        <v>241</v>
      </c>
      <c r="I1091" t="s">
        <v>101</v>
      </c>
      <c r="J1091" s="11">
        <f>(C1091-VLOOKUP(H1091,Riders!$A$2:$E$7778,4,FALSE))/365</f>
        <v>28.438356164383563</v>
      </c>
      <c r="K1091">
        <v>23</v>
      </c>
      <c r="L1091">
        <v>2</v>
      </c>
      <c r="M1091">
        <v>10.135</v>
      </c>
      <c r="O1091">
        <v>29.542999999999999</v>
      </c>
      <c r="P1091">
        <v>29.207999999999998</v>
      </c>
      <c r="Q1091">
        <v>32.735999999999997</v>
      </c>
      <c r="R1091">
        <v>1.764</v>
      </c>
      <c r="S1091">
        <v>2</v>
      </c>
      <c r="T1091" t="s">
        <v>1214</v>
      </c>
    </row>
    <row r="1092" spans="1:20">
      <c r="A1092" t="s">
        <v>1193</v>
      </c>
      <c r="B1092">
        <v>2021</v>
      </c>
      <c r="C1092" s="10">
        <v>44412</v>
      </c>
      <c r="D1092" t="s">
        <v>190</v>
      </c>
      <c r="E1092">
        <v>1</v>
      </c>
      <c r="F1092" t="s">
        <v>1195</v>
      </c>
      <c r="G1092">
        <v>4</v>
      </c>
      <c r="H1092" t="s">
        <v>127</v>
      </c>
      <c r="I1092" t="s">
        <v>103</v>
      </c>
      <c r="J1092" s="11">
        <f>(C1092-VLOOKUP(H1092,Riders!$A$2:$E$7778,4,FALSE))/365</f>
        <v>22.87945205479452</v>
      </c>
      <c r="K1092">
        <v>6</v>
      </c>
      <c r="L1092">
        <v>1</v>
      </c>
      <c r="M1092">
        <v>9.8239999999999998</v>
      </c>
      <c r="O1092">
        <v>23.481000000000002</v>
      </c>
      <c r="P1092">
        <v>23.818000000000001</v>
      </c>
      <c r="Q1092">
        <v>27.724</v>
      </c>
      <c r="R1092">
        <v>1.9530000000000001</v>
      </c>
      <c r="S1092">
        <v>1</v>
      </c>
      <c r="T1092" t="s">
        <v>1214</v>
      </c>
    </row>
    <row r="1093" spans="1:20">
      <c r="A1093" t="s">
        <v>1193</v>
      </c>
      <c r="B1093">
        <v>2021</v>
      </c>
      <c r="C1093" s="10">
        <v>44412</v>
      </c>
      <c r="D1093" t="s">
        <v>190</v>
      </c>
      <c r="E1093">
        <v>1</v>
      </c>
      <c r="F1093" t="s">
        <v>1195</v>
      </c>
      <c r="G1093">
        <v>4</v>
      </c>
      <c r="H1093" t="s">
        <v>100</v>
      </c>
      <c r="I1093" t="s">
        <v>101</v>
      </c>
      <c r="J1093" s="11">
        <f>(C1093-VLOOKUP(H1093,Riders!$A$2:$E$7778,4,FALSE))/365</f>
        <v>22.315068493150687</v>
      </c>
      <c r="K1093">
        <v>22</v>
      </c>
      <c r="L1093">
        <v>2</v>
      </c>
      <c r="M1093">
        <v>10.442</v>
      </c>
      <c r="O1093">
        <v>13.215</v>
      </c>
      <c r="P1093">
        <v>12.565999999999899</v>
      </c>
      <c r="Q1093">
        <v>21.655999999999999</v>
      </c>
      <c r="R1093">
        <v>4.5449999999999999</v>
      </c>
      <c r="S1093">
        <v>2</v>
      </c>
      <c r="T1093" t="s">
        <v>1214</v>
      </c>
    </row>
    <row r="1094" spans="1:20">
      <c r="A1094" t="s">
        <v>1193</v>
      </c>
      <c r="B1094">
        <v>2021</v>
      </c>
      <c r="C1094" s="10">
        <v>44412</v>
      </c>
      <c r="D1094" t="s">
        <v>190</v>
      </c>
      <c r="E1094">
        <v>1</v>
      </c>
      <c r="F1094" t="s">
        <v>1195</v>
      </c>
      <c r="G1094">
        <v>5</v>
      </c>
      <c r="H1094" t="s">
        <v>196</v>
      </c>
      <c r="I1094" t="s">
        <v>1194</v>
      </c>
      <c r="J1094" s="11">
        <f>(C1094-VLOOKUP(H1094,Riders!$A$2:$E$7778,4,FALSE))/365</f>
        <v>35.391780821917806</v>
      </c>
      <c r="K1094">
        <v>4</v>
      </c>
      <c r="L1094">
        <v>1</v>
      </c>
      <c r="M1094">
        <v>9.859</v>
      </c>
      <c r="O1094">
        <v>25.367999999999999</v>
      </c>
      <c r="P1094">
        <v>26.497</v>
      </c>
      <c r="Q1094">
        <v>30.760999999999999</v>
      </c>
      <c r="R1094">
        <v>2.1320000000000001</v>
      </c>
      <c r="S1094">
        <v>2</v>
      </c>
      <c r="T1094" t="s">
        <v>1214</v>
      </c>
    </row>
    <row r="1095" spans="1:20">
      <c r="A1095" t="s">
        <v>1193</v>
      </c>
      <c r="B1095">
        <v>2021</v>
      </c>
      <c r="C1095" s="10">
        <v>44412</v>
      </c>
      <c r="D1095" t="s">
        <v>190</v>
      </c>
      <c r="E1095">
        <v>1</v>
      </c>
      <c r="F1095" t="s">
        <v>1195</v>
      </c>
      <c r="G1095">
        <v>5</v>
      </c>
      <c r="H1095" t="s">
        <v>95</v>
      </c>
      <c r="I1095" t="s">
        <v>26</v>
      </c>
      <c r="J1095" s="11">
        <f>(C1095-VLOOKUP(H1095,Riders!$A$2:$E$7778,4,FALSE))/365</f>
        <v>22.550684931506851</v>
      </c>
      <c r="K1095">
        <v>21</v>
      </c>
      <c r="L1095">
        <v>2</v>
      </c>
      <c r="M1095">
        <v>10.337999999999999</v>
      </c>
      <c r="O1095">
        <v>29.631</v>
      </c>
      <c r="P1095">
        <v>29.158999999999999</v>
      </c>
      <c r="Q1095">
        <v>32.524999999999999</v>
      </c>
      <c r="R1095">
        <v>1.6830000000000001</v>
      </c>
      <c r="S1095">
        <v>1</v>
      </c>
      <c r="T1095" t="s">
        <v>1214</v>
      </c>
    </row>
    <row r="1096" spans="1:20">
      <c r="A1096" t="s">
        <v>1193</v>
      </c>
      <c r="B1096">
        <v>2021</v>
      </c>
      <c r="C1096" s="10">
        <v>44412</v>
      </c>
      <c r="D1096" t="s">
        <v>190</v>
      </c>
      <c r="E1096">
        <v>1</v>
      </c>
      <c r="F1096" t="s">
        <v>1195</v>
      </c>
      <c r="G1096">
        <v>6</v>
      </c>
      <c r="H1096" t="s">
        <v>193</v>
      </c>
      <c r="I1096" t="s">
        <v>28</v>
      </c>
      <c r="J1096" s="11">
        <f>(C1096-VLOOKUP(H1096,Riders!$A$2:$E$7778,4,FALSE))/365</f>
        <v>34.131506849315066</v>
      </c>
      <c r="K1096">
        <v>5</v>
      </c>
      <c r="L1096">
        <v>1</v>
      </c>
      <c r="M1096">
        <v>9.9220000000000006</v>
      </c>
      <c r="O1096">
        <v>18.972999999999999</v>
      </c>
      <c r="P1096">
        <v>21.981999999999999</v>
      </c>
      <c r="Q1096">
        <v>28.466000000000001</v>
      </c>
      <c r="R1096">
        <v>3.242</v>
      </c>
      <c r="S1096">
        <v>2</v>
      </c>
      <c r="T1096" t="s">
        <v>1214</v>
      </c>
    </row>
    <row r="1097" spans="1:20">
      <c r="A1097" t="s">
        <v>1193</v>
      </c>
      <c r="B1097">
        <v>2021</v>
      </c>
      <c r="C1097" s="10">
        <v>44412</v>
      </c>
      <c r="D1097" t="s">
        <v>190</v>
      </c>
      <c r="E1097">
        <v>1</v>
      </c>
      <c r="F1097" t="s">
        <v>1195</v>
      </c>
      <c r="G1097">
        <v>6</v>
      </c>
      <c r="H1097" t="s">
        <v>107</v>
      </c>
      <c r="I1097" t="s">
        <v>108</v>
      </c>
      <c r="J1097" s="11">
        <f>(C1097-VLOOKUP(H1097,Riders!$A$2:$E$7778,4,FALSE))/365</f>
        <v>27.81095890410959</v>
      </c>
      <c r="K1097">
        <v>13</v>
      </c>
      <c r="L1097">
        <v>2</v>
      </c>
      <c r="M1097">
        <v>9.9239999999999995</v>
      </c>
      <c r="O1097">
        <v>26.488</v>
      </c>
      <c r="P1097">
        <v>26.015999999999998</v>
      </c>
      <c r="Q1097">
        <v>29.486000000000001</v>
      </c>
      <c r="R1097">
        <v>1.7350000000000001</v>
      </c>
      <c r="S1097">
        <v>1</v>
      </c>
      <c r="T1097" t="s">
        <v>1214</v>
      </c>
    </row>
    <row r="1098" spans="1:20">
      <c r="A1098" t="s">
        <v>1193</v>
      </c>
      <c r="B1098">
        <v>2021</v>
      </c>
      <c r="C1098" s="10">
        <v>44412</v>
      </c>
      <c r="D1098" t="s">
        <v>190</v>
      </c>
      <c r="E1098">
        <v>1</v>
      </c>
      <c r="F1098" t="s">
        <v>1195</v>
      </c>
      <c r="G1098">
        <v>7</v>
      </c>
      <c r="H1098" t="s">
        <v>128</v>
      </c>
      <c r="I1098" t="s">
        <v>34</v>
      </c>
      <c r="J1098" s="11">
        <f>(C1098-VLOOKUP(H1098,Riders!$A$2:$E$7778,4,FALSE))/365</f>
        <v>30.073972602739726</v>
      </c>
      <c r="K1098">
        <v>11</v>
      </c>
      <c r="L1098">
        <v>1</v>
      </c>
      <c r="M1098">
        <v>10.099</v>
      </c>
      <c r="O1098">
        <v>28.521000000000001</v>
      </c>
      <c r="P1098">
        <v>29.382999999999999</v>
      </c>
      <c r="Q1098">
        <v>33.103000000000002</v>
      </c>
      <c r="R1098">
        <v>1.86</v>
      </c>
      <c r="S1098">
        <v>2</v>
      </c>
      <c r="T1098" t="s">
        <v>1214</v>
      </c>
    </row>
    <row r="1099" spans="1:20">
      <c r="A1099" t="s">
        <v>1193</v>
      </c>
      <c r="B1099">
        <v>2021</v>
      </c>
      <c r="C1099" s="10">
        <v>44412</v>
      </c>
      <c r="D1099" t="s">
        <v>190</v>
      </c>
      <c r="E1099">
        <v>1</v>
      </c>
      <c r="F1099" t="s">
        <v>1195</v>
      </c>
      <c r="G1099">
        <v>7</v>
      </c>
      <c r="H1099" t="s">
        <v>201</v>
      </c>
      <c r="I1099" t="s">
        <v>45</v>
      </c>
      <c r="J1099" s="11">
        <f>(C1099-VLOOKUP(H1099,Riders!$A$2:$E$7778,4,FALSE))/365</f>
        <v>26.06027397260274</v>
      </c>
      <c r="K1099">
        <v>17</v>
      </c>
      <c r="L1099">
        <v>2</v>
      </c>
      <c r="M1099">
        <v>10.279</v>
      </c>
      <c r="O1099">
        <v>33.412999999999997</v>
      </c>
      <c r="P1099">
        <v>33.204999999999998</v>
      </c>
      <c r="Q1099">
        <v>35.326999999999998</v>
      </c>
      <c r="R1099">
        <v>1.0609999999999999</v>
      </c>
      <c r="S1099">
        <v>1</v>
      </c>
      <c r="T1099" t="s">
        <v>1214</v>
      </c>
    </row>
    <row r="1100" spans="1:20">
      <c r="A1100" t="s">
        <v>1193</v>
      </c>
      <c r="B1100">
        <v>2021</v>
      </c>
      <c r="C1100" s="10">
        <v>44412</v>
      </c>
      <c r="D1100" t="s">
        <v>190</v>
      </c>
      <c r="E1100">
        <v>1</v>
      </c>
      <c r="F1100" t="s">
        <v>1195</v>
      </c>
      <c r="G1100">
        <v>8</v>
      </c>
      <c r="H1100" t="s">
        <v>191</v>
      </c>
      <c r="I1100" t="s">
        <v>112</v>
      </c>
      <c r="J1100" s="11">
        <f>(C1100-VLOOKUP(H1100,Riders!$A$2:$E$7778,4,FALSE))/365</f>
        <v>33.389041095890413</v>
      </c>
      <c r="K1100">
        <v>8</v>
      </c>
      <c r="L1100">
        <v>1</v>
      </c>
      <c r="M1100">
        <v>9.7910000000000004</v>
      </c>
      <c r="O1100">
        <v>23.477</v>
      </c>
      <c r="P1100">
        <v>25.346</v>
      </c>
      <c r="Q1100">
        <v>30.347999999999999</v>
      </c>
      <c r="R1100">
        <v>2.5009999999999999</v>
      </c>
      <c r="S1100">
        <v>2</v>
      </c>
      <c r="T1100" t="s">
        <v>1214</v>
      </c>
    </row>
    <row r="1101" spans="1:20">
      <c r="A1101" t="s">
        <v>1193</v>
      </c>
      <c r="B1101">
        <v>2021</v>
      </c>
      <c r="C1101" s="10">
        <v>44412</v>
      </c>
      <c r="D1101" t="s">
        <v>190</v>
      </c>
      <c r="E1101">
        <v>1</v>
      </c>
      <c r="F1101" t="s">
        <v>1195</v>
      </c>
      <c r="G1101">
        <v>8</v>
      </c>
      <c r="H1101" t="s">
        <v>195</v>
      </c>
      <c r="I1101" t="s">
        <v>51</v>
      </c>
      <c r="J1101" s="11">
        <f>(C1101-VLOOKUP(H1101,Riders!$A$2:$E$7778,4,FALSE))/365</f>
        <v>33.602739726027394</v>
      </c>
      <c r="K1101">
        <v>10</v>
      </c>
      <c r="L1101">
        <v>2</v>
      </c>
      <c r="M1101">
        <v>9.8230000000000004</v>
      </c>
      <c r="O1101">
        <v>30.077999999999999</v>
      </c>
      <c r="P1101">
        <v>29.198</v>
      </c>
      <c r="Q1101">
        <v>33.448</v>
      </c>
      <c r="R1101">
        <v>2.125</v>
      </c>
      <c r="S1101">
        <v>1</v>
      </c>
      <c r="T1101" t="s">
        <v>1214</v>
      </c>
    </row>
    <row r="1102" spans="1:20">
      <c r="A1102" t="s">
        <v>1193</v>
      </c>
      <c r="B1102">
        <v>2021</v>
      </c>
      <c r="C1102" s="10">
        <v>44412</v>
      </c>
      <c r="D1102" t="s">
        <v>190</v>
      </c>
      <c r="E1102">
        <v>1</v>
      </c>
      <c r="F1102" t="s">
        <v>1195</v>
      </c>
      <c r="G1102">
        <v>9</v>
      </c>
      <c r="H1102" t="s">
        <v>194</v>
      </c>
      <c r="I1102" t="s">
        <v>30</v>
      </c>
      <c r="J1102" s="11">
        <f>(C1102-VLOOKUP(H1102,Riders!$A$2:$E$7778,4,FALSE))/365</f>
        <v>32.394520547945206</v>
      </c>
      <c r="K1102">
        <v>9</v>
      </c>
      <c r="L1102">
        <v>1</v>
      </c>
      <c r="M1102">
        <v>9.9969999999999999</v>
      </c>
      <c r="O1102">
        <v>26.591999999999999</v>
      </c>
      <c r="P1102">
        <v>27.283999999999999</v>
      </c>
      <c r="Q1102">
        <v>32.082000000000001</v>
      </c>
      <c r="R1102">
        <v>2.399</v>
      </c>
      <c r="S1102">
        <v>1</v>
      </c>
      <c r="T1102" t="s">
        <v>1214</v>
      </c>
    </row>
    <row r="1103" spans="1:20">
      <c r="A1103" t="s">
        <v>1193</v>
      </c>
      <c r="B1103">
        <v>2021</v>
      </c>
      <c r="C1103" s="10">
        <v>44412</v>
      </c>
      <c r="D1103" t="s">
        <v>190</v>
      </c>
      <c r="E1103">
        <v>1</v>
      </c>
      <c r="F1103" t="s">
        <v>1195</v>
      </c>
      <c r="G1103">
        <v>9</v>
      </c>
      <c r="H1103" t="s">
        <v>99</v>
      </c>
      <c r="I1103" t="s">
        <v>43</v>
      </c>
      <c r="J1103" s="11">
        <f>(C1103-VLOOKUP(H1103,Riders!$A$2:$E$7778,4,FALSE))/365</f>
        <v>22.783561643835615</v>
      </c>
      <c r="K1103">
        <v>20</v>
      </c>
      <c r="L1103">
        <v>2</v>
      </c>
      <c r="M1103">
        <v>10.081</v>
      </c>
      <c r="O1103">
        <v>23.846999999999898</v>
      </c>
      <c r="P1103">
        <v>23.597999999999999</v>
      </c>
      <c r="Q1103">
        <v>27.646000000000001</v>
      </c>
      <c r="R1103">
        <v>2.024</v>
      </c>
      <c r="S1103">
        <v>2</v>
      </c>
      <c r="T1103" t="s">
        <v>1214</v>
      </c>
    </row>
    <row r="1104" spans="1:20">
      <c r="A1104" t="s">
        <v>1193</v>
      </c>
      <c r="B1104">
        <v>2021</v>
      </c>
      <c r="C1104" s="10">
        <v>44412</v>
      </c>
      <c r="D1104" t="s">
        <v>190</v>
      </c>
      <c r="E1104">
        <v>1</v>
      </c>
      <c r="F1104" t="s">
        <v>1195</v>
      </c>
      <c r="G1104">
        <v>10</v>
      </c>
      <c r="H1104" t="s">
        <v>98</v>
      </c>
      <c r="I1104" t="s">
        <v>26</v>
      </c>
      <c r="J1104" s="11">
        <f>(C1104-VLOOKUP(H1104,Riders!$A$2:$E$7778,4,FALSE))/365</f>
        <v>24.312328767123287</v>
      </c>
      <c r="K1104">
        <v>7</v>
      </c>
      <c r="L1104">
        <v>1</v>
      </c>
      <c r="M1104">
        <v>10.182</v>
      </c>
      <c r="O1104">
        <v>28.838999999999999</v>
      </c>
      <c r="P1104">
        <v>28.913999999999898</v>
      </c>
      <c r="Q1104">
        <v>32.351999999999997</v>
      </c>
      <c r="R1104">
        <v>1.7190000000000001</v>
      </c>
      <c r="S1104">
        <v>1</v>
      </c>
      <c r="T1104" t="s">
        <v>1214</v>
      </c>
    </row>
    <row r="1105" spans="1:20">
      <c r="A1105" t="s">
        <v>1193</v>
      </c>
      <c r="B1105">
        <v>2021</v>
      </c>
      <c r="C1105" s="10">
        <v>44412</v>
      </c>
      <c r="D1105" t="s">
        <v>190</v>
      </c>
      <c r="E1105">
        <v>1</v>
      </c>
      <c r="F1105" t="s">
        <v>1195</v>
      </c>
      <c r="G1105">
        <v>10</v>
      </c>
      <c r="H1105" t="s">
        <v>182</v>
      </c>
      <c r="I1105" t="s">
        <v>32</v>
      </c>
      <c r="J1105" s="11">
        <f>(C1105-VLOOKUP(H1105,Riders!$A$2:$E$7778,4,FALSE))/365</f>
        <v>30.106849315068494</v>
      </c>
      <c r="K1105">
        <v>19</v>
      </c>
      <c r="L1105">
        <v>2</v>
      </c>
      <c r="M1105">
        <v>10.202</v>
      </c>
      <c r="O1105">
        <v>15.742000000000001</v>
      </c>
      <c r="P1105">
        <v>15.698</v>
      </c>
      <c r="Q1105">
        <v>20.878</v>
      </c>
      <c r="R1105">
        <v>2.59</v>
      </c>
      <c r="S1105">
        <v>2</v>
      </c>
      <c r="T1105" t="s">
        <v>1214</v>
      </c>
    </row>
    <row r="1106" spans="1:20">
      <c r="A1106" t="s">
        <v>1193</v>
      </c>
      <c r="B1106">
        <v>2021</v>
      </c>
      <c r="C1106" s="10">
        <v>44412</v>
      </c>
      <c r="D1106" t="s">
        <v>190</v>
      </c>
      <c r="E1106">
        <v>1</v>
      </c>
      <c r="F1106" t="s">
        <v>1195</v>
      </c>
      <c r="G1106">
        <v>11</v>
      </c>
      <c r="H1106" t="s">
        <v>44</v>
      </c>
      <c r="I1106" t="s">
        <v>45</v>
      </c>
      <c r="J1106" s="11">
        <f>(C1106-VLOOKUP(H1106,Riders!$A$2:$E$7778,4,FALSE))/365</f>
        <v>25.465753424657535</v>
      </c>
      <c r="K1106">
        <v>16</v>
      </c>
      <c r="L1106">
        <v>1</v>
      </c>
      <c r="M1106">
        <v>10.465</v>
      </c>
      <c r="O1106">
        <v>6.2619999999999898</v>
      </c>
      <c r="P1106">
        <v>18.134</v>
      </c>
      <c r="Q1106">
        <v>28.757999999999999</v>
      </c>
      <c r="R1106">
        <v>5.3120000000000003</v>
      </c>
      <c r="S1106">
        <v>2</v>
      </c>
      <c r="T1106" t="s">
        <v>1214</v>
      </c>
    </row>
    <row r="1107" spans="1:20">
      <c r="A1107" t="s">
        <v>1193</v>
      </c>
      <c r="B1107">
        <v>2021</v>
      </c>
      <c r="C1107" s="10">
        <v>44412</v>
      </c>
      <c r="D1107" t="s">
        <v>190</v>
      </c>
      <c r="E1107">
        <v>1</v>
      </c>
      <c r="F1107" t="s">
        <v>1195</v>
      </c>
      <c r="G1107">
        <v>11</v>
      </c>
      <c r="H1107" t="s">
        <v>200</v>
      </c>
      <c r="I1107" t="s">
        <v>38</v>
      </c>
      <c r="J1107" s="11">
        <f>(C1107-VLOOKUP(H1107,Riders!$A$2:$E$7778,4,FALSE))/365</f>
        <v>26.764383561643836</v>
      </c>
      <c r="K1107">
        <v>18</v>
      </c>
      <c r="L1107">
        <v>2</v>
      </c>
      <c r="M1107">
        <v>10.756</v>
      </c>
      <c r="O1107">
        <v>24.84</v>
      </c>
      <c r="P1107">
        <v>24.157</v>
      </c>
      <c r="Q1107">
        <v>28.483000000000001</v>
      </c>
      <c r="R1107">
        <v>2.1629999999999998</v>
      </c>
      <c r="S1107">
        <v>1</v>
      </c>
      <c r="T1107" t="s">
        <v>1214</v>
      </c>
    </row>
    <row r="1108" spans="1:20">
      <c r="A1108" t="s">
        <v>1193</v>
      </c>
      <c r="B1108">
        <v>2021</v>
      </c>
      <c r="C1108" s="10">
        <v>44412</v>
      </c>
      <c r="D1108" t="s">
        <v>190</v>
      </c>
      <c r="E1108">
        <v>1</v>
      </c>
      <c r="F1108" t="s">
        <v>1195</v>
      </c>
      <c r="G1108">
        <v>12</v>
      </c>
      <c r="H1108" t="s">
        <v>133</v>
      </c>
      <c r="I1108" t="s">
        <v>32</v>
      </c>
      <c r="J1108" s="11">
        <f>(C1108-VLOOKUP(H1108,Riders!$A$2:$E$7778,4,FALSE))/365</f>
        <v>21.802739726027397</v>
      </c>
      <c r="K1108">
        <v>14</v>
      </c>
      <c r="L1108">
        <v>1</v>
      </c>
      <c r="M1108">
        <v>10.228</v>
      </c>
      <c r="O1108">
        <v>4.9039999999999999</v>
      </c>
      <c r="P1108">
        <v>9.3409999999999993</v>
      </c>
      <c r="Q1108">
        <v>19.010999999999999</v>
      </c>
      <c r="R1108">
        <v>4.835</v>
      </c>
      <c r="S1108">
        <v>2</v>
      </c>
      <c r="T1108" t="s">
        <v>1214</v>
      </c>
    </row>
    <row r="1109" spans="1:20">
      <c r="A1109" t="s">
        <v>1193</v>
      </c>
      <c r="B1109">
        <v>2021</v>
      </c>
      <c r="C1109" s="10">
        <v>44412</v>
      </c>
      <c r="D1109" t="s">
        <v>190</v>
      </c>
      <c r="E1109">
        <v>1</v>
      </c>
      <c r="F1109" t="s">
        <v>1195</v>
      </c>
      <c r="G1109">
        <v>12</v>
      </c>
      <c r="H1109" t="s">
        <v>96</v>
      </c>
      <c r="I1109" t="s">
        <v>28</v>
      </c>
      <c r="J1109" s="11">
        <f>(C1109-VLOOKUP(H1109,Riders!$A$2:$E$7778,4,FALSE))/365</f>
        <v>29.526027397260275</v>
      </c>
      <c r="K1109">
        <v>15</v>
      </c>
      <c r="L1109">
        <v>2</v>
      </c>
      <c r="M1109">
        <v>10.243</v>
      </c>
      <c r="O1109">
        <v>9</v>
      </c>
      <c r="P1109">
        <v>3.5529999999999999</v>
      </c>
      <c r="Q1109">
        <v>16.315000000000001</v>
      </c>
      <c r="R1109">
        <v>6.3810000000000002</v>
      </c>
      <c r="S1109">
        <v>1</v>
      </c>
      <c r="T1109" t="s">
        <v>1214</v>
      </c>
    </row>
    <row r="1110" spans="1:20">
      <c r="A1110" t="s">
        <v>1193</v>
      </c>
      <c r="B1110">
        <v>2021</v>
      </c>
      <c r="C1110" s="10">
        <v>44412</v>
      </c>
      <c r="D1110" t="s">
        <v>190</v>
      </c>
      <c r="E1110">
        <v>1</v>
      </c>
      <c r="F1110" t="s">
        <v>1207</v>
      </c>
      <c r="G1110">
        <v>1</v>
      </c>
      <c r="H1110" t="s">
        <v>195</v>
      </c>
      <c r="I1110" t="s">
        <v>51</v>
      </c>
      <c r="J1110" s="11">
        <f>(C1110-VLOOKUP(H1110,Riders!$A$2:$E$7778,4,FALSE))/365</f>
        <v>33.602739726027394</v>
      </c>
      <c r="K1110">
        <v>10</v>
      </c>
      <c r="L1110">
        <v>1</v>
      </c>
      <c r="M1110">
        <v>10.055999999999999</v>
      </c>
      <c r="O1110">
        <v>29.198</v>
      </c>
      <c r="P1110">
        <v>29.765000000000001</v>
      </c>
      <c r="Q1110">
        <v>33.871000000000002</v>
      </c>
      <c r="R1110">
        <v>2.0529999999999999</v>
      </c>
      <c r="S1110">
        <v>1</v>
      </c>
      <c r="T1110" t="s">
        <v>1214</v>
      </c>
    </row>
    <row r="1111" spans="1:20">
      <c r="A1111" t="s">
        <v>1193</v>
      </c>
      <c r="B1111">
        <v>2021</v>
      </c>
      <c r="C1111" s="10">
        <v>44412</v>
      </c>
      <c r="D1111" t="s">
        <v>190</v>
      </c>
      <c r="E1111">
        <v>1</v>
      </c>
      <c r="F1111" t="s">
        <v>1207</v>
      </c>
      <c r="G1111">
        <v>1</v>
      </c>
      <c r="H1111" t="s">
        <v>99</v>
      </c>
      <c r="I1111" t="s">
        <v>43</v>
      </c>
      <c r="J1111" s="11">
        <f>(C1111-VLOOKUP(H1111,Riders!$A$2:$E$7778,4,FALSE))/365</f>
        <v>22.783561643835615</v>
      </c>
      <c r="K1111">
        <v>20</v>
      </c>
      <c r="L1111">
        <v>2</v>
      </c>
      <c r="M1111">
        <v>10.26</v>
      </c>
      <c r="O1111">
        <v>23.597999999999999</v>
      </c>
      <c r="P1111">
        <v>24.048999999999999</v>
      </c>
      <c r="Q1111">
        <v>27.905000000000001</v>
      </c>
      <c r="R1111">
        <v>1.9279999999999999</v>
      </c>
      <c r="S1111">
        <v>2</v>
      </c>
      <c r="T1111" t="s">
        <v>1214</v>
      </c>
    </row>
    <row r="1112" spans="1:20">
      <c r="A1112" t="s">
        <v>1193</v>
      </c>
      <c r="B1112">
        <v>2021</v>
      </c>
      <c r="C1112" s="10">
        <v>44412</v>
      </c>
      <c r="D1112" t="s">
        <v>190</v>
      </c>
      <c r="E1112">
        <v>1</v>
      </c>
      <c r="F1112" t="s">
        <v>1207</v>
      </c>
      <c r="G1112">
        <v>1</v>
      </c>
      <c r="H1112" t="s">
        <v>917</v>
      </c>
      <c r="I1112" t="s">
        <v>34</v>
      </c>
      <c r="J1112" s="11">
        <f>(C1112-VLOOKUP(H1112,Riders!$A$2:$E$7778,4,FALSE))/365</f>
        <v>30.476712328767125</v>
      </c>
      <c r="K1112">
        <v>24</v>
      </c>
      <c r="L1112">
        <v>3</v>
      </c>
      <c r="M1112">
        <v>10.604999999999899</v>
      </c>
      <c r="O1112">
        <v>23.312999999999999</v>
      </c>
      <c r="P1112">
        <v>22.853000000000002</v>
      </c>
      <c r="Q1112">
        <v>26.619</v>
      </c>
      <c r="R1112">
        <v>1.883</v>
      </c>
      <c r="S1112">
        <v>3</v>
      </c>
      <c r="T1112" t="s">
        <v>1214</v>
      </c>
    </row>
    <row r="1113" spans="1:20">
      <c r="A1113" t="s">
        <v>1193</v>
      </c>
      <c r="B1113">
        <v>2021</v>
      </c>
      <c r="C1113" s="10">
        <v>44412</v>
      </c>
      <c r="D1113" t="s">
        <v>190</v>
      </c>
      <c r="E1113">
        <v>1</v>
      </c>
      <c r="F1113" t="s">
        <v>1207</v>
      </c>
      <c r="G1113">
        <v>2</v>
      </c>
      <c r="H1113" t="s">
        <v>92</v>
      </c>
      <c r="I1113" t="s">
        <v>51</v>
      </c>
      <c r="J1113" s="11">
        <f>(C1113-VLOOKUP(H1113,Riders!$A$2:$E$7778,4,FALSE))/365</f>
        <v>25.706849315068492</v>
      </c>
      <c r="K1113">
        <v>12</v>
      </c>
      <c r="L1113">
        <v>1</v>
      </c>
      <c r="M1113">
        <v>9.6669999999999998</v>
      </c>
      <c r="O1113">
        <v>18.312999999999999</v>
      </c>
      <c r="P1113">
        <v>21.446999999999999</v>
      </c>
      <c r="Q1113">
        <v>26.931000000000001</v>
      </c>
      <c r="R1113">
        <v>2.742</v>
      </c>
      <c r="S1113">
        <v>2</v>
      </c>
      <c r="T1113" t="s">
        <v>1214</v>
      </c>
    </row>
    <row r="1114" spans="1:20">
      <c r="A1114" t="s">
        <v>1193</v>
      </c>
      <c r="B1114">
        <v>2021</v>
      </c>
      <c r="C1114" s="10">
        <v>44412</v>
      </c>
      <c r="D1114" t="s">
        <v>190</v>
      </c>
      <c r="E1114">
        <v>1</v>
      </c>
      <c r="F1114" t="s">
        <v>1207</v>
      </c>
      <c r="G1114">
        <v>2</v>
      </c>
      <c r="H1114" t="s">
        <v>182</v>
      </c>
      <c r="I1114" t="s">
        <v>32</v>
      </c>
      <c r="J1114" s="11">
        <f>(C1114-VLOOKUP(H1114,Riders!$A$2:$E$7778,4,FALSE))/365</f>
        <v>30.106849315068494</v>
      </c>
      <c r="K1114">
        <v>19</v>
      </c>
      <c r="L1114">
        <v>2</v>
      </c>
      <c r="M1114">
        <v>10.286</v>
      </c>
      <c r="O1114">
        <v>15.698</v>
      </c>
      <c r="P1114">
        <v>18.079000000000001</v>
      </c>
      <c r="Q1114">
        <v>22.773</v>
      </c>
      <c r="R1114">
        <v>2.347</v>
      </c>
      <c r="S1114">
        <v>3</v>
      </c>
      <c r="T1114" t="s">
        <v>1214</v>
      </c>
    </row>
    <row r="1115" spans="1:20">
      <c r="A1115" t="s">
        <v>1193</v>
      </c>
      <c r="B1115">
        <v>2021</v>
      </c>
      <c r="C1115" s="10">
        <v>44412</v>
      </c>
      <c r="D1115" t="s">
        <v>190</v>
      </c>
      <c r="E1115">
        <v>1</v>
      </c>
      <c r="F1115" t="s">
        <v>1207</v>
      </c>
      <c r="G1115">
        <v>2</v>
      </c>
      <c r="H1115" t="s">
        <v>201</v>
      </c>
      <c r="I1115" t="s">
        <v>45</v>
      </c>
      <c r="J1115" s="11">
        <f>(C1115-VLOOKUP(H1115,Riders!$A$2:$E$7778,4,FALSE))/365</f>
        <v>26.06027397260274</v>
      </c>
      <c r="K1115">
        <v>17</v>
      </c>
      <c r="L1115">
        <v>3</v>
      </c>
      <c r="M1115">
        <v>10.3349999999999</v>
      </c>
      <c r="O1115">
        <v>33.204999999999998</v>
      </c>
      <c r="P1115">
        <v>32.615000000000002</v>
      </c>
      <c r="Q1115">
        <v>34.709000000000003</v>
      </c>
      <c r="R1115">
        <v>1.0469999999999999</v>
      </c>
      <c r="S1115">
        <v>1</v>
      </c>
      <c r="T1115" t="s">
        <v>1214</v>
      </c>
    </row>
    <row r="1116" spans="1:20">
      <c r="A1116" t="s">
        <v>1193</v>
      </c>
      <c r="B1116">
        <v>2021</v>
      </c>
      <c r="C1116" s="10">
        <v>44412</v>
      </c>
      <c r="D1116" t="s">
        <v>190</v>
      </c>
      <c r="E1116">
        <v>1</v>
      </c>
      <c r="F1116" t="s">
        <v>1207</v>
      </c>
      <c r="G1116">
        <v>3</v>
      </c>
      <c r="H1116" t="s">
        <v>107</v>
      </c>
      <c r="I1116" t="s">
        <v>108</v>
      </c>
      <c r="J1116" s="11">
        <f>(C1116-VLOOKUP(H1116,Riders!$A$2:$E$7778,4,FALSE))/365</f>
        <v>27.81095890410959</v>
      </c>
      <c r="K1116">
        <v>13</v>
      </c>
      <c r="L1116">
        <v>1</v>
      </c>
      <c r="M1116">
        <v>10.016</v>
      </c>
      <c r="O1116">
        <v>26.015999999999998</v>
      </c>
      <c r="P1116">
        <v>26.829000000000001</v>
      </c>
      <c r="Q1116">
        <v>30.177</v>
      </c>
      <c r="R1116">
        <v>1.6739999999999999</v>
      </c>
      <c r="S1116">
        <v>2</v>
      </c>
      <c r="T1116" t="s">
        <v>1214</v>
      </c>
    </row>
    <row r="1117" spans="1:20">
      <c r="A1117" t="s">
        <v>1193</v>
      </c>
      <c r="B1117">
        <v>2021</v>
      </c>
      <c r="C1117" s="10">
        <v>44412</v>
      </c>
      <c r="D1117" t="s">
        <v>190</v>
      </c>
      <c r="E1117">
        <v>1</v>
      </c>
      <c r="F1117" t="s">
        <v>1207</v>
      </c>
      <c r="G1117">
        <v>3</v>
      </c>
      <c r="H1117" t="s">
        <v>200</v>
      </c>
      <c r="I1117" t="s">
        <v>38</v>
      </c>
      <c r="J1117" s="11">
        <f>(C1117-VLOOKUP(H1117,Riders!$A$2:$E$7778,4,FALSE))/365</f>
        <v>26.764383561643836</v>
      </c>
      <c r="K1117">
        <v>18</v>
      </c>
      <c r="L1117">
        <v>2</v>
      </c>
      <c r="M1117">
        <v>10.077999999999999</v>
      </c>
      <c r="O1117">
        <v>24.157</v>
      </c>
      <c r="P1117">
        <v>24.777999999999999</v>
      </c>
      <c r="Q1117">
        <v>28.82</v>
      </c>
      <c r="R1117">
        <v>2.0209999999999999</v>
      </c>
      <c r="S1117">
        <v>3</v>
      </c>
      <c r="T1117" t="s">
        <v>1214</v>
      </c>
    </row>
    <row r="1118" spans="1:20">
      <c r="A1118" t="s">
        <v>1193</v>
      </c>
      <c r="B1118">
        <v>2021</v>
      </c>
      <c r="C1118" s="10">
        <v>44412</v>
      </c>
      <c r="D1118" t="s">
        <v>190</v>
      </c>
      <c r="E1118">
        <v>1</v>
      </c>
      <c r="F1118" t="s">
        <v>1207</v>
      </c>
      <c r="G1118">
        <v>3</v>
      </c>
      <c r="H1118" t="s">
        <v>241</v>
      </c>
      <c r="I1118" t="s">
        <v>101</v>
      </c>
      <c r="J1118" s="11">
        <f>(C1118-VLOOKUP(H1118,Riders!$A$2:$E$7778,4,FALSE))/365</f>
        <v>28.438356164383563</v>
      </c>
      <c r="K1118">
        <v>23</v>
      </c>
      <c r="L1118">
        <v>3</v>
      </c>
      <c r="M1118">
        <v>10.201000000000001</v>
      </c>
      <c r="O1118">
        <v>29.207999999999998</v>
      </c>
      <c r="P1118">
        <v>28.405999999999999</v>
      </c>
      <c r="Q1118">
        <v>31.797999999999998</v>
      </c>
      <c r="R1118">
        <v>1.696</v>
      </c>
      <c r="S1118">
        <v>1</v>
      </c>
      <c r="T1118" t="s">
        <v>1214</v>
      </c>
    </row>
    <row r="1119" spans="1:20">
      <c r="A1119" t="s">
        <v>1193</v>
      </c>
      <c r="B1119">
        <v>2021</v>
      </c>
      <c r="C1119" s="10">
        <v>44412</v>
      </c>
      <c r="D1119" t="s">
        <v>190</v>
      </c>
      <c r="E1119">
        <v>1</v>
      </c>
      <c r="F1119" t="s">
        <v>1207</v>
      </c>
      <c r="G1119">
        <v>4</v>
      </c>
      <c r="H1119" t="s">
        <v>96</v>
      </c>
      <c r="I1119" t="s">
        <v>28</v>
      </c>
      <c r="J1119" s="11">
        <f>(C1119-VLOOKUP(H1119,Riders!$A$2:$E$7778,4,FALSE))/365</f>
        <v>29.526027397260275</v>
      </c>
      <c r="K1119">
        <v>15</v>
      </c>
      <c r="L1119">
        <v>1</v>
      </c>
      <c r="M1119">
        <v>10.029999999999999</v>
      </c>
      <c r="O1119">
        <v>3.5529999999999999</v>
      </c>
      <c r="P1119">
        <v>18.239999999999998</v>
      </c>
      <c r="Q1119">
        <v>27.431999999999999</v>
      </c>
      <c r="R1119">
        <v>4.5960000000000001</v>
      </c>
      <c r="S1119">
        <v>3</v>
      </c>
      <c r="T1119" t="s">
        <v>1214</v>
      </c>
    </row>
    <row r="1120" spans="1:20">
      <c r="A1120" t="s">
        <v>1193</v>
      </c>
      <c r="B1120">
        <v>2021</v>
      </c>
      <c r="C1120" s="10">
        <v>44412</v>
      </c>
      <c r="D1120" t="s">
        <v>190</v>
      </c>
      <c r="E1120">
        <v>1</v>
      </c>
      <c r="F1120" t="s">
        <v>1207</v>
      </c>
      <c r="G1120">
        <v>4</v>
      </c>
      <c r="H1120" t="s">
        <v>95</v>
      </c>
      <c r="I1120" t="s">
        <v>26</v>
      </c>
      <c r="J1120" s="11">
        <f>(C1120-VLOOKUP(H1120,Riders!$A$2:$E$7778,4,FALSE))/365</f>
        <v>22.550684931506851</v>
      </c>
      <c r="K1120">
        <v>21</v>
      </c>
      <c r="L1120">
        <v>2</v>
      </c>
      <c r="M1120">
        <v>10.061999999999999</v>
      </c>
      <c r="O1120">
        <v>29.158999999999999</v>
      </c>
      <c r="P1120">
        <v>28.626000000000001</v>
      </c>
      <c r="Q1120">
        <v>31.916</v>
      </c>
      <c r="R1120">
        <v>1.645</v>
      </c>
      <c r="S1120">
        <v>1</v>
      </c>
      <c r="T1120" t="s">
        <v>1214</v>
      </c>
    </row>
    <row r="1121" spans="1:20">
      <c r="A1121" t="s">
        <v>1193</v>
      </c>
      <c r="B1121">
        <v>2021</v>
      </c>
      <c r="C1121" s="10">
        <v>44412</v>
      </c>
      <c r="D1121" t="s">
        <v>190</v>
      </c>
      <c r="E1121">
        <v>1</v>
      </c>
      <c r="F1121" t="s">
        <v>1207</v>
      </c>
      <c r="G1121">
        <v>4</v>
      </c>
      <c r="H1121" t="s">
        <v>100</v>
      </c>
      <c r="I1121" t="s">
        <v>101</v>
      </c>
      <c r="J1121" s="11">
        <f>(C1121-VLOOKUP(H1121,Riders!$A$2:$E$7778,4,FALSE))/365</f>
        <v>22.315068493150687</v>
      </c>
      <c r="K1121">
        <v>22</v>
      </c>
      <c r="L1121">
        <v>3</v>
      </c>
      <c r="M1121">
        <v>10.450999999999899</v>
      </c>
      <c r="O1121">
        <v>12.565999999999899</v>
      </c>
      <c r="P1121">
        <v>12.218</v>
      </c>
      <c r="Q1121">
        <v>20.45</v>
      </c>
      <c r="R1121">
        <v>4.1159999999999997</v>
      </c>
      <c r="S1121">
        <v>2</v>
      </c>
      <c r="T1121" t="s">
        <v>1214</v>
      </c>
    </row>
    <row r="1122" spans="1:20">
      <c r="A1122" t="s">
        <v>1193</v>
      </c>
      <c r="B1122">
        <v>2021</v>
      </c>
      <c r="C1122" s="10">
        <v>44412</v>
      </c>
      <c r="D1122" t="s">
        <v>190</v>
      </c>
      <c r="E1122">
        <v>1</v>
      </c>
      <c r="F1122" t="s">
        <v>534</v>
      </c>
      <c r="G1122">
        <v>1</v>
      </c>
      <c r="H1122" t="s">
        <v>21</v>
      </c>
      <c r="I1122" t="s">
        <v>22</v>
      </c>
      <c r="J1122" s="11">
        <f>(C1122-VLOOKUP(H1122,Riders!$A$2:$E$7778,4,FALSE))/365</f>
        <v>28.405479452054795</v>
      </c>
      <c r="K1122">
        <v>2</v>
      </c>
      <c r="L1122">
        <v>1</v>
      </c>
      <c r="M1122">
        <v>10.034000000000001</v>
      </c>
      <c r="O1122">
        <v>36.54</v>
      </c>
      <c r="P1122">
        <v>36.573</v>
      </c>
      <c r="Q1122">
        <v>39.011000000000003</v>
      </c>
      <c r="R1122">
        <v>1.2190000000000001</v>
      </c>
      <c r="S1122">
        <v>1</v>
      </c>
      <c r="T1122" t="s">
        <v>1214</v>
      </c>
    </row>
    <row r="1123" spans="1:20">
      <c r="A1123" t="s">
        <v>1193</v>
      </c>
      <c r="B1123">
        <v>2021</v>
      </c>
      <c r="C1123" s="10">
        <v>44412</v>
      </c>
      <c r="D1123" t="s">
        <v>190</v>
      </c>
      <c r="E1123">
        <v>1</v>
      </c>
      <c r="F1123" t="s">
        <v>534</v>
      </c>
      <c r="G1123">
        <v>1</v>
      </c>
      <c r="H1123" t="s">
        <v>96</v>
      </c>
      <c r="I1123" t="s">
        <v>28</v>
      </c>
      <c r="J1123" s="11">
        <f>(C1123-VLOOKUP(H1123,Riders!$A$2:$E$7778,4,FALSE))/365</f>
        <v>29.526027397260275</v>
      </c>
      <c r="K1123">
        <v>15</v>
      </c>
      <c r="L1123">
        <v>2</v>
      </c>
      <c r="M1123">
        <v>10.145</v>
      </c>
      <c r="O1123">
        <v>18.239999999999998</v>
      </c>
      <c r="P1123">
        <v>18.231000000000002</v>
      </c>
      <c r="Q1123">
        <v>26.997</v>
      </c>
      <c r="R1123">
        <v>4.383</v>
      </c>
      <c r="S1123">
        <v>2</v>
      </c>
      <c r="T1123" t="s">
        <v>1214</v>
      </c>
    </row>
    <row r="1124" spans="1:20">
      <c r="A1124" t="s">
        <v>1193</v>
      </c>
      <c r="B1124">
        <v>2021</v>
      </c>
      <c r="C1124" s="10">
        <v>44412</v>
      </c>
      <c r="D1124" t="s">
        <v>190</v>
      </c>
      <c r="E1124">
        <v>1</v>
      </c>
      <c r="F1124" t="s">
        <v>534</v>
      </c>
      <c r="G1124">
        <v>2</v>
      </c>
      <c r="H1124" t="s">
        <v>91</v>
      </c>
      <c r="I1124" t="s">
        <v>22</v>
      </c>
      <c r="J1124" s="11">
        <f>(C1124-VLOOKUP(H1124,Riders!$A$2:$E$7778,4,FALSE))/365</f>
        <v>24.408219178082192</v>
      </c>
      <c r="K1124">
        <v>1</v>
      </c>
      <c r="L1124">
        <v>1</v>
      </c>
      <c r="M1124">
        <v>9.766</v>
      </c>
      <c r="O1124">
        <v>40.052999999999997</v>
      </c>
      <c r="P1124">
        <v>40.073999999999998</v>
      </c>
      <c r="Q1124">
        <v>42.613999999999997</v>
      </c>
      <c r="R1124">
        <v>1.27</v>
      </c>
      <c r="S1124">
        <v>1</v>
      </c>
      <c r="T1124" t="s">
        <v>1214</v>
      </c>
    </row>
    <row r="1125" spans="1:20">
      <c r="A1125" t="s">
        <v>1193</v>
      </c>
      <c r="B1125">
        <v>2021</v>
      </c>
      <c r="C1125" s="10">
        <v>44412</v>
      </c>
      <c r="D1125" t="s">
        <v>190</v>
      </c>
      <c r="E1125">
        <v>1</v>
      </c>
      <c r="F1125" t="s">
        <v>534</v>
      </c>
      <c r="G1125">
        <v>2</v>
      </c>
      <c r="H1125" t="s">
        <v>107</v>
      </c>
      <c r="I1125" t="s">
        <v>108</v>
      </c>
      <c r="J1125" s="11">
        <f>(C1125-VLOOKUP(H1125,Riders!$A$2:$E$7778,4,FALSE))/365</f>
        <v>27.81095890410959</v>
      </c>
      <c r="K1125">
        <v>13</v>
      </c>
      <c r="L1125">
        <v>2</v>
      </c>
      <c r="M1125">
        <v>10.025</v>
      </c>
      <c r="O1125">
        <v>26.829000000000001</v>
      </c>
      <c r="P1125">
        <v>26.809000000000001</v>
      </c>
      <c r="Q1125">
        <v>30.145</v>
      </c>
      <c r="R1125">
        <v>1.6679999999999999</v>
      </c>
      <c r="S1125">
        <v>2</v>
      </c>
      <c r="T1125" t="s">
        <v>1214</v>
      </c>
    </row>
    <row r="1126" spans="1:20">
      <c r="A1126" t="s">
        <v>1193</v>
      </c>
      <c r="B1126">
        <v>2021</v>
      </c>
      <c r="C1126" s="10">
        <v>44412</v>
      </c>
      <c r="D1126" t="s">
        <v>190</v>
      </c>
      <c r="E1126">
        <v>1</v>
      </c>
      <c r="F1126" t="s">
        <v>534</v>
      </c>
      <c r="G1126">
        <v>3</v>
      </c>
      <c r="H1126" t="s">
        <v>111</v>
      </c>
      <c r="I1126" t="s">
        <v>112</v>
      </c>
      <c r="J1126" s="11">
        <f>(C1126-VLOOKUP(H1126,Riders!$A$2:$E$7778,4,FALSE))/365</f>
        <v>24.298630136986301</v>
      </c>
      <c r="K1126">
        <v>3</v>
      </c>
      <c r="L1126">
        <v>1</v>
      </c>
      <c r="M1126">
        <v>9.8840000000000003</v>
      </c>
      <c r="O1126">
        <v>30.3919999999999</v>
      </c>
      <c r="P1126">
        <v>30.588000000000001</v>
      </c>
      <c r="Q1126">
        <v>34.136000000000003</v>
      </c>
      <c r="R1126">
        <v>1.774</v>
      </c>
      <c r="S1126">
        <v>1</v>
      </c>
      <c r="T1126" t="s">
        <v>1214</v>
      </c>
    </row>
    <row r="1127" spans="1:20">
      <c r="A1127" t="s">
        <v>1193</v>
      </c>
      <c r="B1127">
        <v>2021</v>
      </c>
      <c r="C1127" s="10">
        <v>44412</v>
      </c>
      <c r="D1127" t="s">
        <v>190</v>
      </c>
      <c r="E1127">
        <v>1</v>
      </c>
      <c r="F1127" t="s">
        <v>534</v>
      </c>
      <c r="G1127">
        <v>3</v>
      </c>
      <c r="H1127" t="s">
        <v>92</v>
      </c>
      <c r="I1127" t="s">
        <v>51</v>
      </c>
      <c r="J1127" s="11">
        <f>(C1127-VLOOKUP(H1127,Riders!$A$2:$E$7778,4,FALSE))/365</f>
        <v>25.706849315068492</v>
      </c>
      <c r="K1127">
        <v>12</v>
      </c>
      <c r="L1127">
        <v>2</v>
      </c>
      <c r="M1127">
        <v>10.016</v>
      </c>
      <c r="O1127">
        <v>21.446999999999999</v>
      </c>
      <c r="P1127">
        <v>21.276999999999902</v>
      </c>
      <c r="Q1127">
        <v>26.582999999999998</v>
      </c>
      <c r="R1127">
        <v>2.653</v>
      </c>
      <c r="S1127">
        <v>2</v>
      </c>
      <c r="T1127" t="s">
        <v>1214</v>
      </c>
    </row>
    <row r="1128" spans="1:20">
      <c r="A1128" t="s">
        <v>1193</v>
      </c>
      <c r="B1128">
        <v>2021</v>
      </c>
      <c r="C1128" s="10">
        <v>44412</v>
      </c>
      <c r="D1128" t="s">
        <v>190</v>
      </c>
      <c r="E1128">
        <v>1</v>
      </c>
      <c r="F1128" t="s">
        <v>534</v>
      </c>
      <c r="G1128">
        <v>4</v>
      </c>
      <c r="H1128" t="s">
        <v>127</v>
      </c>
      <c r="I1128" t="s">
        <v>103</v>
      </c>
      <c r="J1128" s="11">
        <f>(C1128-VLOOKUP(H1128,Riders!$A$2:$E$7778,4,FALSE))/365</f>
        <v>22.87945205479452</v>
      </c>
      <c r="K1128">
        <v>6</v>
      </c>
      <c r="L1128">
        <v>1</v>
      </c>
      <c r="M1128">
        <v>9.798</v>
      </c>
      <c r="O1128">
        <v>23.818000000000001</v>
      </c>
      <c r="P1128">
        <v>24.873999999999999</v>
      </c>
      <c r="Q1128">
        <v>28.64</v>
      </c>
      <c r="R1128">
        <v>1.883</v>
      </c>
      <c r="S1128">
        <v>2</v>
      </c>
      <c r="T1128" t="s">
        <v>1214</v>
      </c>
    </row>
    <row r="1129" spans="1:20">
      <c r="A1129" t="s">
        <v>1193</v>
      </c>
      <c r="B1129">
        <v>2021</v>
      </c>
      <c r="C1129" s="10">
        <v>44412</v>
      </c>
      <c r="D1129" t="s">
        <v>190</v>
      </c>
      <c r="E1129">
        <v>1</v>
      </c>
      <c r="F1129" t="s">
        <v>534</v>
      </c>
      <c r="G1129">
        <v>4</v>
      </c>
      <c r="H1129" t="s">
        <v>195</v>
      </c>
      <c r="I1129" t="s">
        <v>51</v>
      </c>
      <c r="J1129" s="11">
        <f>(C1129-VLOOKUP(H1129,Riders!$A$2:$E$7778,4,FALSE))/365</f>
        <v>33.602739726027394</v>
      </c>
      <c r="K1129">
        <v>10</v>
      </c>
      <c r="L1129">
        <v>2</v>
      </c>
      <c r="M1129">
        <v>9.8239999999999998</v>
      </c>
      <c r="O1129">
        <v>29.765000000000001</v>
      </c>
      <c r="P1129">
        <v>28.917000000000002</v>
      </c>
      <c r="Q1129">
        <v>32.859000000000002</v>
      </c>
      <c r="R1129">
        <v>1.9710000000000001</v>
      </c>
      <c r="S1129">
        <v>1</v>
      </c>
      <c r="T1129" t="s">
        <v>1214</v>
      </c>
    </row>
    <row r="1130" spans="1:20">
      <c r="A1130" t="s">
        <v>1193</v>
      </c>
      <c r="B1130">
        <v>2021</v>
      </c>
      <c r="C1130" s="10">
        <v>44412</v>
      </c>
      <c r="D1130" t="s">
        <v>190</v>
      </c>
      <c r="E1130">
        <v>1</v>
      </c>
      <c r="F1130" t="s">
        <v>534</v>
      </c>
      <c r="G1130">
        <v>5</v>
      </c>
      <c r="H1130" t="s">
        <v>196</v>
      </c>
      <c r="I1130" t="s">
        <v>1194</v>
      </c>
      <c r="J1130" s="11">
        <f>(C1130-VLOOKUP(H1130,Riders!$A$2:$E$7778,4,FALSE))/365</f>
        <v>35.391780821917806</v>
      </c>
      <c r="K1130">
        <v>4</v>
      </c>
      <c r="L1130">
        <v>1</v>
      </c>
      <c r="M1130">
        <v>10.127000000000001</v>
      </c>
      <c r="O1130">
        <v>26.497</v>
      </c>
      <c r="P1130">
        <v>26.628</v>
      </c>
      <c r="Q1130">
        <v>30.856000000000002</v>
      </c>
      <c r="R1130">
        <v>2.1139999999999999</v>
      </c>
      <c r="S1130">
        <v>1</v>
      </c>
      <c r="T1130" t="s">
        <v>1214</v>
      </c>
    </row>
    <row r="1131" spans="1:20">
      <c r="A1131" t="s">
        <v>1193</v>
      </c>
      <c r="B1131">
        <v>2021</v>
      </c>
      <c r="C1131" s="10">
        <v>44412</v>
      </c>
      <c r="D1131" t="s">
        <v>190</v>
      </c>
      <c r="E1131">
        <v>1</v>
      </c>
      <c r="F1131" t="s">
        <v>534</v>
      </c>
      <c r="G1131">
        <v>5</v>
      </c>
      <c r="H1131" t="s">
        <v>133</v>
      </c>
      <c r="I1131" t="s">
        <v>32</v>
      </c>
      <c r="J1131" s="11">
        <f>(C1131-VLOOKUP(H1131,Riders!$A$2:$E$7778,4,FALSE))/365</f>
        <v>21.802739726027397</v>
      </c>
      <c r="K1131">
        <v>14</v>
      </c>
      <c r="L1131">
        <v>2</v>
      </c>
      <c r="M1131">
        <v>10.234</v>
      </c>
      <c r="O1131">
        <v>9.3409999999999993</v>
      </c>
      <c r="P1131">
        <v>9.327</v>
      </c>
      <c r="Q1131">
        <v>18.523</v>
      </c>
      <c r="R1131">
        <v>4.5979999999999999</v>
      </c>
      <c r="S1131">
        <v>2</v>
      </c>
      <c r="T1131" t="s">
        <v>1214</v>
      </c>
    </row>
    <row r="1132" spans="1:20">
      <c r="A1132" t="s">
        <v>1193</v>
      </c>
      <c r="B1132">
        <v>2021</v>
      </c>
      <c r="C1132" s="10">
        <v>44412</v>
      </c>
      <c r="D1132" t="s">
        <v>190</v>
      </c>
      <c r="E1132">
        <v>1</v>
      </c>
      <c r="F1132" t="s">
        <v>534</v>
      </c>
      <c r="G1132">
        <v>6</v>
      </c>
      <c r="H1132" t="s">
        <v>193</v>
      </c>
      <c r="I1132" t="s">
        <v>28</v>
      </c>
      <c r="J1132" s="11">
        <f>(C1132-VLOOKUP(H1132,Riders!$A$2:$E$7778,4,FALSE))/365</f>
        <v>34.131506849315066</v>
      </c>
      <c r="K1132">
        <v>5</v>
      </c>
      <c r="L1132">
        <v>1</v>
      </c>
      <c r="M1132">
        <v>10.247</v>
      </c>
      <c r="O1132">
        <v>21.981999999999999</v>
      </c>
      <c r="P1132">
        <v>23.369</v>
      </c>
      <c r="Q1132">
        <v>29.541</v>
      </c>
      <c r="R1132">
        <v>3.0859999999999999</v>
      </c>
      <c r="S1132">
        <v>1</v>
      </c>
      <c r="T1132" t="s">
        <v>1214</v>
      </c>
    </row>
    <row r="1133" spans="1:20">
      <c r="A1133" t="s">
        <v>1193</v>
      </c>
      <c r="B1133">
        <v>2021</v>
      </c>
      <c r="C1133" s="10">
        <v>44412</v>
      </c>
      <c r="D1133" t="s">
        <v>190</v>
      </c>
      <c r="E1133">
        <v>1</v>
      </c>
      <c r="F1133" t="s">
        <v>534</v>
      </c>
      <c r="G1133">
        <v>6</v>
      </c>
      <c r="H1133" t="s">
        <v>44</v>
      </c>
      <c r="I1133" t="s">
        <v>45</v>
      </c>
      <c r="J1133" s="11">
        <f>(C1133-VLOOKUP(H1133,Riders!$A$2:$E$7778,4,FALSE))/365</f>
        <v>25.465753424657535</v>
      </c>
      <c r="K1133">
        <v>16</v>
      </c>
      <c r="L1133">
        <v>2</v>
      </c>
      <c r="M1133">
        <v>10.3959999999999</v>
      </c>
      <c r="O1133">
        <v>18.134</v>
      </c>
      <c r="P1133">
        <v>16.696999999999999</v>
      </c>
      <c r="Q1133">
        <v>25.873000000000001</v>
      </c>
      <c r="R1133">
        <v>4.5880000000000001</v>
      </c>
      <c r="S1133">
        <v>2</v>
      </c>
      <c r="T1133" t="s">
        <v>1214</v>
      </c>
    </row>
    <row r="1134" spans="1:20">
      <c r="A1134" t="s">
        <v>1193</v>
      </c>
      <c r="B1134">
        <v>2021</v>
      </c>
      <c r="C1134" s="10">
        <v>44412</v>
      </c>
      <c r="D1134" t="s">
        <v>190</v>
      </c>
      <c r="E1134">
        <v>1</v>
      </c>
      <c r="F1134" t="s">
        <v>534</v>
      </c>
      <c r="G1134">
        <v>7</v>
      </c>
      <c r="H1134" t="s">
        <v>128</v>
      </c>
      <c r="I1134" t="s">
        <v>34</v>
      </c>
      <c r="J1134" s="11">
        <f>(C1134-VLOOKUP(H1134,Riders!$A$2:$E$7778,4,FALSE))/365</f>
        <v>30.073972602739726</v>
      </c>
      <c r="K1134">
        <v>11</v>
      </c>
      <c r="L1134">
        <v>1</v>
      </c>
      <c r="M1134">
        <v>9.8450000000000006</v>
      </c>
      <c r="O1134">
        <v>29.382999999999999</v>
      </c>
      <c r="P1134">
        <v>29.911999999999999</v>
      </c>
      <c r="Q1134">
        <v>33.533999999999999</v>
      </c>
      <c r="R1134">
        <v>1.8109999999999999</v>
      </c>
      <c r="S1134">
        <v>1</v>
      </c>
      <c r="T1134" t="s">
        <v>1214</v>
      </c>
    </row>
    <row r="1135" spans="1:20">
      <c r="A1135" t="s">
        <v>1193</v>
      </c>
      <c r="B1135">
        <v>2021</v>
      </c>
      <c r="C1135" s="10">
        <v>44412</v>
      </c>
      <c r="D1135" t="s">
        <v>190</v>
      </c>
      <c r="E1135">
        <v>1</v>
      </c>
      <c r="F1135" t="s">
        <v>534</v>
      </c>
      <c r="G1135">
        <v>7</v>
      </c>
      <c r="H1135" t="s">
        <v>98</v>
      </c>
      <c r="I1135" t="s">
        <v>26</v>
      </c>
      <c r="J1135" s="11">
        <f>(C1135-VLOOKUP(H1135,Riders!$A$2:$E$7778,4,FALSE))/365</f>
        <v>24.312328767123287</v>
      </c>
      <c r="K1135">
        <v>7</v>
      </c>
      <c r="L1135">
        <v>2</v>
      </c>
      <c r="M1135">
        <v>9.8829999999999991</v>
      </c>
      <c r="O1135">
        <v>28.913999999999898</v>
      </c>
      <c r="P1135">
        <v>28.622</v>
      </c>
      <c r="Q1135">
        <v>31.984000000000002</v>
      </c>
      <c r="R1135">
        <v>1.681</v>
      </c>
      <c r="S1135">
        <v>2</v>
      </c>
      <c r="T1135" t="s">
        <v>1214</v>
      </c>
    </row>
    <row r="1136" spans="1:20">
      <c r="A1136" t="s">
        <v>1193</v>
      </c>
      <c r="B1136">
        <v>2021</v>
      </c>
      <c r="C1136" s="10">
        <v>44412</v>
      </c>
      <c r="D1136" t="s">
        <v>190</v>
      </c>
      <c r="E1136">
        <v>1</v>
      </c>
      <c r="F1136" t="s">
        <v>534</v>
      </c>
      <c r="G1136">
        <v>8</v>
      </c>
      <c r="H1136" t="s">
        <v>191</v>
      </c>
      <c r="I1136" t="s">
        <v>112</v>
      </c>
      <c r="J1136" s="11">
        <f>(C1136-VLOOKUP(H1136,Riders!$A$2:$E$7778,4,FALSE))/365</f>
        <v>33.389041095890413</v>
      </c>
      <c r="K1136">
        <v>8</v>
      </c>
      <c r="L1136">
        <v>1</v>
      </c>
      <c r="M1136">
        <v>9.9160000000000004</v>
      </c>
      <c r="O1136">
        <v>25.346</v>
      </c>
      <c r="P1136">
        <v>26.54</v>
      </c>
      <c r="Q1136">
        <v>31.302</v>
      </c>
      <c r="R1136">
        <v>2.3809999999999998</v>
      </c>
      <c r="S1136">
        <v>2</v>
      </c>
      <c r="T1136" t="s">
        <v>1214</v>
      </c>
    </row>
    <row r="1137" spans="1:20">
      <c r="A1137" t="s">
        <v>1193</v>
      </c>
      <c r="B1137">
        <v>2021</v>
      </c>
      <c r="C1137" s="10">
        <v>44412</v>
      </c>
      <c r="D1137" t="s">
        <v>190</v>
      </c>
      <c r="E1137">
        <v>1</v>
      </c>
      <c r="F1137" t="s">
        <v>534</v>
      </c>
      <c r="G1137">
        <v>8</v>
      </c>
      <c r="H1137" t="s">
        <v>194</v>
      </c>
      <c r="I1137" t="s">
        <v>30</v>
      </c>
      <c r="J1137" s="11">
        <f>(C1137-VLOOKUP(H1137,Riders!$A$2:$E$7778,4,FALSE))/365</f>
        <v>32.394520547945206</v>
      </c>
      <c r="K1137">
        <v>9</v>
      </c>
      <c r="L1137">
        <v>2</v>
      </c>
      <c r="M1137">
        <v>9.9369999999999994</v>
      </c>
      <c r="O1137">
        <v>27.283999999999999</v>
      </c>
      <c r="P1137">
        <v>26.617999999999999</v>
      </c>
      <c r="Q1137">
        <v>31.204000000000001</v>
      </c>
      <c r="R1137">
        <v>2.2930000000000001</v>
      </c>
      <c r="S1137">
        <v>1</v>
      </c>
      <c r="T1137" t="s">
        <v>1214</v>
      </c>
    </row>
    <row r="1138" spans="1:20">
      <c r="A1138" t="s">
        <v>1193</v>
      </c>
      <c r="B1138">
        <v>2021</v>
      </c>
      <c r="C1138" s="10">
        <v>44412</v>
      </c>
      <c r="D1138" t="s">
        <v>190</v>
      </c>
      <c r="E1138">
        <v>1</v>
      </c>
      <c r="F1138" t="s">
        <v>1208</v>
      </c>
      <c r="G1138">
        <v>1</v>
      </c>
      <c r="H1138" t="s">
        <v>194</v>
      </c>
      <c r="I1138" t="s">
        <v>30</v>
      </c>
      <c r="J1138" s="11">
        <f>(C1138-VLOOKUP(H1138,Riders!$A$2:$E$7778,4,FALSE))/365</f>
        <v>32.394520547945206</v>
      </c>
      <c r="K1138">
        <v>9</v>
      </c>
      <c r="L1138">
        <v>1</v>
      </c>
      <c r="M1138">
        <v>10.323</v>
      </c>
      <c r="O1138">
        <v>26.617999999999999</v>
      </c>
      <c r="P1138">
        <v>27.09</v>
      </c>
      <c r="Q1138">
        <v>31.57</v>
      </c>
      <c r="R1138">
        <v>2.2400000000000002</v>
      </c>
      <c r="S1138">
        <v>1</v>
      </c>
      <c r="T1138" t="s">
        <v>1214</v>
      </c>
    </row>
    <row r="1139" spans="1:20">
      <c r="A1139" t="s">
        <v>1193</v>
      </c>
      <c r="B1139">
        <v>2021</v>
      </c>
      <c r="C1139" s="10">
        <v>44412</v>
      </c>
      <c r="D1139" t="s">
        <v>190</v>
      </c>
      <c r="E1139">
        <v>1</v>
      </c>
      <c r="F1139" t="s">
        <v>1208</v>
      </c>
      <c r="G1139">
        <v>1</v>
      </c>
      <c r="H1139" t="s">
        <v>96</v>
      </c>
      <c r="I1139" t="s">
        <v>28</v>
      </c>
      <c r="J1139" s="11">
        <f>(C1139-VLOOKUP(H1139,Riders!$A$2:$E$7778,4,FALSE))/365</f>
        <v>29.526027397260275</v>
      </c>
      <c r="K1139">
        <v>15</v>
      </c>
      <c r="L1139">
        <v>2</v>
      </c>
      <c r="M1139">
        <v>10.499000000000001</v>
      </c>
      <c r="O1139">
        <v>18.231000000000002</v>
      </c>
      <c r="P1139">
        <v>17.678999999999998</v>
      </c>
      <c r="Q1139">
        <v>25.661000000000001</v>
      </c>
      <c r="R1139">
        <v>3.9910000000000001</v>
      </c>
      <c r="S1139">
        <v>2</v>
      </c>
      <c r="T1139" t="s">
        <v>1214</v>
      </c>
    </row>
    <row r="1140" spans="1:20">
      <c r="A1140" t="s">
        <v>1193</v>
      </c>
      <c r="B1140">
        <v>2021</v>
      </c>
      <c r="C1140" s="10">
        <v>44412</v>
      </c>
      <c r="D1140" t="s">
        <v>190</v>
      </c>
      <c r="E1140">
        <v>1</v>
      </c>
      <c r="F1140" t="s">
        <v>1208</v>
      </c>
      <c r="G1140">
        <v>2</v>
      </c>
      <c r="H1140" t="s">
        <v>98</v>
      </c>
      <c r="I1140" t="s">
        <v>26</v>
      </c>
      <c r="J1140" s="11">
        <f>(C1140-VLOOKUP(H1140,Riders!$A$2:$E$7778,4,FALSE))/365</f>
        <v>24.312328767123287</v>
      </c>
      <c r="K1140">
        <v>7</v>
      </c>
      <c r="L1140">
        <v>1</v>
      </c>
      <c r="M1140">
        <v>9.9</v>
      </c>
      <c r="O1140">
        <v>28.622</v>
      </c>
      <c r="P1140">
        <v>28.998000000000001</v>
      </c>
      <c r="Q1140">
        <v>32.292000000000002</v>
      </c>
      <c r="R1140">
        <v>1.647</v>
      </c>
      <c r="S1140">
        <v>1</v>
      </c>
      <c r="T1140" t="s">
        <v>1214</v>
      </c>
    </row>
    <row r="1141" spans="1:20">
      <c r="A1141" t="s">
        <v>1193</v>
      </c>
      <c r="B1141">
        <v>2021</v>
      </c>
      <c r="C1141" s="10">
        <v>44412</v>
      </c>
      <c r="D1141" t="s">
        <v>190</v>
      </c>
      <c r="E1141">
        <v>1</v>
      </c>
      <c r="F1141" t="s">
        <v>1208</v>
      </c>
      <c r="G1141">
        <v>2</v>
      </c>
      <c r="H1141" t="s">
        <v>107</v>
      </c>
      <c r="I1141" t="s">
        <v>108</v>
      </c>
      <c r="J1141" s="11">
        <f>(C1141-VLOOKUP(H1141,Riders!$A$2:$E$7778,4,FALSE))/365</f>
        <v>27.81095890410959</v>
      </c>
      <c r="K1141">
        <v>13</v>
      </c>
      <c r="L1141">
        <v>2</v>
      </c>
      <c r="M1141">
        <v>9.9849999999999994</v>
      </c>
      <c r="O1141">
        <v>26.809000000000001</v>
      </c>
      <c r="P1141">
        <v>26.571999999999999</v>
      </c>
      <c r="Q1141">
        <v>29.841999999999999</v>
      </c>
      <c r="R1141">
        <v>1.635</v>
      </c>
      <c r="S1141">
        <v>2</v>
      </c>
      <c r="T1141" t="s">
        <v>1214</v>
      </c>
    </row>
    <row r="1142" spans="1:20">
      <c r="A1142" t="s">
        <v>1193</v>
      </c>
      <c r="B1142">
        <v>2021</v>
      </c>
      <c r="C1142" s="10">
        <v>44412</v>
      </c>
      <c r="D1142" t="s">
        <v>190</v>
      </c>
      <c r="E1142">
        <v>1</v>
      </c>
      <c r="F1142" t="s">
        <v>1208</v>
      </c>
      <c r="G1142">
        <v>3</v>
      </c>
      <c r="H1142" t="s">
        <v>92</v>
      </c>
      <c r="I1142" t="s">
        <v>51</v>
      </c>
      <c r="J1142" s="11">
        <f>(C1142-VLOOKUP(H1142,Riders!$A$2:$E$7778,4,FALSE))/365</f>
        <v>25.706849315068492</v>
      </c>
      <c r="K1142">
        <v>12</v>
      </c>
      <c r="L1142">
        <v>1</v>
      </c>
      <c r="M1142">
        <v>10.317</v>
      </c>
      <c r="O1142">
        <v>21.276999999999902</v>
      </c>
      <c r="P1142">
        <v>22.178000000000001</v>
      </c>
      <c r="Q1142">
        <v>27.294</v>
      </c>
      <c r="R1142">
        <v>2.5579999999999998</v>
      </c>
      <c r="S1142">
        <v>1</v>
      </c>
      <c r="T1142" t="s">
        <v>1214</v>
      </c>
    </row>
    <row r="1143" spans="1:20">
      <c r="A1143" t="s">
        <v>1193</v>
      </c>
      <c r="B1143">
        <v>2021</v>
      </c>
      <c r="C1143" s="10">
        <v>44412</v>
      </c>
      <c r="D1143" t="s">
        <v>190</v>
      </c>
      <c r="E1143">
        <v>1</v>
      </c>
      <c r="F1143" t="s">
        <v>1208</v>
      </c>
      <c r="G1143">
        <v>3</v>
      </c>
      <c r="H1143" t="s">
        <v>44</v>
      </c>
      <c r="I1143" t="s">
        <v>45</v>
      </c>
      <c r="J1143" s="11">
        <f>(C1143-VLOOKUP(H1143,Riders!$A$2:$E$7778,4,FALSE))/365</f>
        <v>25.465753424657535</v>
      </c>
      <c r="K1143">
        <v>16</v>
      </c>
      <c r="L1143">
        <v>2</v>
      </c>
      <c r="M1143">
        <v>10.577</v>
      </c>
      <c r="O1143">
        <v>16.696999999999999</v>
      </c>
      <c r="P1143">
        <v>15.609</v>
      </c>
      <c r="Q1143">
        <v>23.747</v>
      </c>
      <c r="R1143">
        <v>4.069</v>
      </c>
      <c r="S1143">
        <v>2</v>
      </c>
      <c r="T1143" t="s">
        <v>1214</v>
      </c>
    </row>
    <row r="1144" spans="1:20">
      <c r="A1144" t="s">
        <v>1193</v>
      </c>
      <c r="B1144">
        <v>2021</v>
      </c>
      <c r="C1144" s="10">
        <v>44412</v>
      </c>
      <c r="D1144" t="s">
        <v>190</v>
      </c>
      <c r="E1144">
        <v>1</v>
      </c>
      <c r="F1144" t="s">
        <v>1208</v>
      </c>
      <c r="G1144">
        <v>4</v>
      </c>
      <c r="H1144" t="s">
        <v>195</v>
      </c>
      <c r="I1144" t="s">
        <v>51</v>
      </c>
      <c r="J1144" s="11">
        <f>(C1144-VLOOKUP(H1144,Riders!$A$2:$E$7778,4,FALSE))/365</f>
        <v>33.602739726027394</v>
      </c>
      <c r="K1144">
        <v>10</v>
      </c>
      <c r="L1144">
        <v>1</v>
      </c>
      <c r="M1144">
        <v>10.131</v>
      </c>
      <c r="O1144">
        <v>28.917000000000002</v>
      </c>
      <c r="P1144">
        <v>28.98</v>
      </c>
      <c r="Q1144">
        <v>32.904000000000003</v>
      </c>
      <c r="R1144">
        <v>1.962</v>
      </c>
      <c r="S1144">
        <v>1</v>
      </c>
      <c r="T1144" t="s">
        <v>1214</v>
      </c>
    </row>
    <row r="1145" spans="1:20">
      <c r="A1145" t="s">
        <v>1193</v>
      </c>
      <c r="B1145">
        <v>2021</v>
      </c>
      <c r="C1145" s="10">
        <v>44412</v>
      </c>
      <c r="D1145" t="s">
        <v>190</v>
      </c>
      <c r="E1145">
        <v>1</v>
      </c>
      <c r="F1145" t="s">
        <v>1208</v>
      </c>
      <c r="G1145">
        <v>4</v>
      </c>
      <c r="H1145" t="s">
        <v>133</v>
      </c>
      <c r="I1145" t="s">
        <v>32</v>
      </c>
      <c r="J1145" s="11">
        <f>(C1145-VLOOKUP(H1145,Riders!$A$2:$E$7778,4,FALSE))/365</f>
        <v>21.802739726027397</v>
      </c>
      <c r="K1145">
        <v>14</v>
      </c>
      <c r="L1145">
        <v>2</v>
      </c>
      <c r="M1145">
        <v>10.234999999999999</v>
      </c>
      <c r="O1145">
        <v>9.327</v>
      </c>
      <c r="P1145">
        <v>9.3529999999999909</v>
      </c>
      <c r="Q1145">
        <v>18.280999999999999</v>
      </c>
      <c r="R1145">
        <v>4.4640000000000004</v>
      </c>
      <c r="S1145">
        <v>2</v>
      </c>
      <c r="T1145" t="s">
        <v>1214</v>
      </c>
    </row>
    <row r="1146" spans="1:20">
      <c r="A1146" t="s">
        <v>1193</v>
      </c>
      <c r="B1146">
        <v>2021</v>
      </c>
      <c r="C1146" s="10">
        <v>44412</v>
      </c>
      <c r="D1146" t="s">
        <v>190</v>
      </c>
      <c r="E1146">
        <v>1</v>
      </c>
      <c r="F1146" t="s">
        <v>537</v>
      </c>
      <c r="G1146">
        <v>1</v>
      </c>
      <c r="H1146" t="s">
        <v>21</v>
      </c>
      <c r="I1146" t="s">
        <v>22</v>
      </c>
      <c r="J1146" s="11">
        <f>(C1146-VLOOKUP(H1146,Riders!$A$2:$E$7778,4,FALSE))/365</f>
        <v>28.405479452054795</v>
      </c>
      <c r="K1146">
        <v>2</v>
      </c>
      <c r="L1146">
        <v>1</v>
      </c>
      <c r="M1146">
        <v>9.8309999999999995</v>
      </c>
      <c r="O1146">
        <v>36.573</v>
      </c>
      <c r="P1146">
        <v>36.668999999999997</v>
      </c>
      <c r="Q1146">
        <v>39.093000000000004</v>
      </c>
      <c r="R1146">
        <v>1.212</v>
      </c>
      <c r="S1146">
        <v>1</v>
      </c>
      <c r="T1146" t="s">
        <v>1214</v>
      </c>
    </row>
    <row r="1147" spans="1:20">
      <c r="A1147" t="s">
        <v>1193</v>
      </c>
      <c r="B1147">
        <v>2021</v>
      </c>
      <c r="C1147" s="10">
        <v>44412</v>
      </c>
      <c r="D1147" t="s">
        <v>190</v>
      </c>
      <c r="E1147">
        <v>1</v>
      </c>
      <c r="F1147" t="s">
        <v>537</v>
      </c>
      <c r="G1147">
        <v>1</v>
      </c>
      <c r="H1147" t="s">
        <v>195</v>
      </c>
      <c r="I1147" t="s">
        <v>51</v>
      </c>
      <c r="J1147" s="11">
        <f>(C1147-VLOOKUP(H1147,Riders!$A$2:$E$7778,4,FALSE))/365</f>
        <v>33.602739726027394</v>
      </c>
      <c r="K1147">
        <v>10</v>
      </c>
      <c r="L1147">
        <v>2</v>
      </c>
      <c r="M1147">
        <v>9.8709999999999898</v>
      </c>
      <c r="O1147">
        <v>28.98</v>
      </c>
      <c r="P1147">
        <v>28.844000000000001</v>
      </c>
      <c r="Q1147">
        <v>32.692</v>
      </c>
      <c r="R1147">
        <v>1.9239999999999999</v>
      </c>
      <c r="S1147">
        <v>2</v>
      </c>
      <c r="T1147" t="s">
        <v>1214</v>
      </c>
    </row>
    <row r="1148" spans="1:20">
      <c r="A1148" t="s">
        <v>1193</v>
      </c>
      <c r="B1148">
        <v>2021</v>
      </c>
      <c r="C1148" s="10">
        <v>44412</v>
      </c>
      <c r="D1148" t="s">
        <v>190</v>
      </c>
      <c r="E1148">
        <v>1</v>
      </c>
      <c r="F1148" t="s">
        <v>537</v>
      </c>
      <c r="G1148">
        <v>2</v>
      </c>
      <c r="H1148" t="s">
        <v>91</v>
      </c>
      <c r="I1148" t="s">
        <v>22</v>
      </c>
      <c r="J1148" s="11">
        <f>(C1148-VLOOKUP(H1148,Riders!$A$2:$E$7778,4,FALSE))/365</f>
        <v>24.408219178082192</v>
      </c>
      <c r="K1148">
        <v>1</v>
      </c>
      <c r="L1148">
        <v>1</v>
      </c>
      <c r="M1148">
        <v>9.6349999999999998</v>
      </c>
      <c r="O1148">
        <v>40.073999999999998</v>
      </c>
      <c r="P1148">
        <v>40.08</v>
      </c>
      <c r="Q1148">
        <v>42.622</v>
      </c>
      <c r="R1148">
        <v>1.2709999999999999</v>
      </c>
      <c r="S1148">
        <v>1</v>
      </c>
      <c r="T1148" t="s">
        <v>1214</v>
      </c>
    </row>
    <row r="1149" spans="1:20">
      <c r="A1149" t="s">
        <v>1193</v>
      </c>
      <c r="B1149">
        <v>2021</v>
      </c>
      <c r="C1149" s="10">
        <v>44412</v>
      </c>
      <c r="D1149" t="s">
        <v>190</v>
      </c>
      <c r="E1149">
        <v>1</v>
      </c>
      <c r="F1149" t="s">
        <v>537</v>
      </c>
      <c r="G1149">
        <v>2</v>
      </c>
      <c r="H1149" t="s">
        <v>92</v>
      </c>
      <c r="I1149" t="s">
        <v>51</v>
      </c>
      <c r="J1149" s="11">
        <f>(C1149-VLOOKUP(H1149,Riders!$A$2:$E$7778,4,FALSE))/365</f>
        <v>25.706849315068492</v>
      </c>
      <c r="K1149">
        <v>12</v>
      </c>
      <c r="L1149">
        <v>2</v>
      </c>
      <c r="M1149">
        <v>10.084</v>
      </c>
      <c r="O1149">
        <v>22.178000000000001</v>
      </c>
      <c r="P1149">
        <v>22.172000000000001</v>
      </c>
      <c r="Q1149">
        <v>27.26</v>
      </c>
      <c r="R1149">
        <v>2.544</v>
      </c>
      <c r="S1149">
        <v>2</v>
      </c>
      <c r="T1149" t="s">
        <v>1214</v>
      </c>
    </row>
    <row r="1150" spans="1:20">
      <c r="A1150" t="s">
        <v>1193</v>
      </c>
      <c r="B1150">
        <v>2021</v>
      </c>
      <c r="C1150" s="10">
        <v>44412</v>
      </c>
      <c r="D1150" t="s">
        <v>190</v>
      </c>
      <c r="E1150">
        <v>1</v>
      </c>
      <c r="F1150" t="s">
        <v>537</v>
      </c>
      <c r="G1150">
        <v>3</v>
      </c>
      <c r="H1150" t="s">
        <v>111</v>
      </c>
      <c r="I1150" t="s">
        <v>112</v>
      </c>
      <c r="J1150" s="11">
        <f>(C1150-VLOOKUP(H1150,Riders!$A$2:$E$7778,4,FALSE))/365</f>
        <v>24.298630136986301</v>
      </c>
      <c r="K1150">
        <v>3</v>
      </c>
      <c r="L1150">
        <v>1</v>
      </c>
      <c r="M1150">
        <v>9.9629999999999992</v>
      </c>
      <c r="O1150">
        <v>30.588000000000001</v>
      </c>
      <c r="P1150">
        <v>31.01</v>
      </c>
      <c r="Q1150">
        <v>34.478000000000002</v>
      </c>
      <c r="R1150">
        <v>1.734</v>
      </c>
      <c r="S1150">
        <v>1</v>
      </c>
      <c r="T1150" t="s">
        <v>1214</v>
      </c>
    </row>
    <row r="1151" spans="1:20">
      <c r="A1151" t="s">
        <v>1193</v>
      </c>
      <c r="B1151">
        <v>2021</v>
      </c>
      <c r="C1151" s="10">
        <v>44412</v>
      </c>
      <c r="D1151" t="s">
        <v>190</v>
      </c>
      <c r="E1151">
        <v>1</v>
      </c>
      <c r="F1151" t="s">
        <v>537</v>
      </c>
      <c r="G1151">
        <v>3</v>
      </c>
      <c r="H1151" t="s">
        <v>98</v>
      </c>
      <c r="I1151" t="s">
        <v>26</v>
      </c>
      <c r="J1151" s="11">
        <f>(C1151-VLOOKUP(H1151,Riders!$A$2:$E$7778,4,FALSE))/365</f>
        <v>24.312328767123287</v>
      </c>
      <c r="K1151">
        <v>7</v>
      </c>
      <c r="L1151">
        <v>2</v>
      </c>
      <c r="M1151">
        <v>10.133999999999901</v>
      </c>
      <c r="O1151">
        <v>28.998000000000001</v>
      </c>
      <c r="P1151">
        <v>28.765000000000001</v>
      </c>
      <c r="Q1151">
        <v>31.997</v>
      </c>
      <c r="R1151">
        <v>1.6160000000000001</v>
      </c>
      <c r="S1151">
        <v>2</v>
      </c>
      <c r="T1151" t="s">
        <v>1214</v>
      </c>
    </row>
    <row r="1152" spans="1:20">
      <c r="A1152" t="s">
        <v>1193</v>
      </c>
      <c r="B1152">
        <v>2021</v>
      </c>
      <c r="C1152" s="10">
        <v>44412</v>
      </c>
      <c r="D1152" t="s">
        <v>190</v>
      </c>
      <c r="E1152">
        <v>1</v>
      </c>
      <c r="F1152" t="s">
        <v>537</v>
      </c>
      <c r="G1152">
        <v>4</v>
      </c>
      <c r="H1152" t="s">
        <v>127</v>
      </c>
      <c r="I1152" t="s">
        <v>103</v>
      </c>
      <c r="J1152" s="11">
        <f>(C1152-VLOOKUP(H1152,Riders!$A$2:$E$7778,4,FALSE))/365</f>
        <v>22.87945205479452</v>
      </c>
      <c r="K1152">
        <v>6</v>
      </c>
      <c r="L1152">
        <v>1</v>
      </c>
      <c r="M1152">
        <v>10.090999999999999</v>
      </c>
      <c r="O1152">
        <v>24.873999999999999</v>
      </c>
      <c r="P1152">
        <v>25.625</v>
      </c>
      <c r="Q1152">
        <v>29.279</v>
      </c>
      <c r="R1152">
        <v>1.827</v>
      </c>
      <c r="S1152">
        <v>2</v>
      </c>
      <c r="T1152" t="s">
        <v>1214</v>
      </c>
    </row>
    <row r="1153" spans="1:20">
      <c r="A1153" t="s">
        <v>1193</v>
      </c>
      <c r="B1153">
        <v>2021</v>
      </c>
      <c r="C1153" s="10">
        <v>44412</v>
      </c>
      <c r="D1153" t="s">
        <v>190</v>
      </c>
      <c r="E1153">
        <v>1</v>
      </c>
      <c r="F1153" t="s">
        <v>537</v>
      </c>
      <c r="G1153">
        <v>4</v>
      </c>
      <c r="H1153" t="s">
        <v>194</v>
      </c>
      <c r="I1153" t="s">
        <v>30</v>
      </c>
      <c r="J1153" s="11">
        <f>(C1153-VLOOKUP(H1153,Riders!$A$2:$E$7778,4,FALSE))/365</f>
        <v>32.394520547945206</v>
      </c>
      <c r="K1153">
        <v>9</v>
      </c>
      <c r="L1153">
        <v>2</v>
      </c>
      <c r="M1153">
        <v>10.548</v>
      </c>
      <c r="O1153">
        <v>27.09</v>
      </c>
      <c r="P1153">
        <v>26.38</v>
      </c>
      <c r="Q1153">
        <v>30.666</v>
      </c>
      <c r="R1153">
        <v>2.1429999999999998</v>
      </c>
      <c r="S1153">
        <v>1</v>
      </c>
      <c r="T1153" t="s">
        <v>1214</v>
      </c>
    </row>
    <row r="1154" spans="1:20">
      <c r="A1154" t="s">
        <v>1193</v>
      </c>
      <c r="B1154">
        <v>2021</v>
      </c>
      <c r="C1154" s="10">
        <v>44412</v>
      </c>
      <c r="D1154" t="s">
        <v>190</v>
      </c>
      <c r="E1154">
        <v>1</v>
      </c>
      <c r="F1154" t="s">
        <v>537</v>
      </c>
      <c r="G1154">
        <v>5</v>
      </c>
      <c r="H1154" t="s">
        <v>196</v>
      </c>
      <c r="I1154" t="s">
        <v>1194</v>
      </c>
      <c r="J1154" s="11">
        <f>(C1154-VLOOKUP(H1154,Riders!$A$2:$E$7778,4,FALSE))/365</f>
        <v>35.391780821917806</v>
      </c>
      <c r="K1154">
        <v>4</v>
      </c>
      <c r="L1154">
        <v>1</v>
      </c>
      <c r="M1154">
        <v>9.8279999999999994</v>
      </c>
      <c r="O1154">
        <v>26.628</v>
      </c>
      <c r="P1154">
        <v>27.381</v>
      </c>
      <c r="Q1154">
        <v>31.466999999999999</v>
      </c>
      <c r="R1154">
        <v>2.0430000000000001</v>
      </c>
      <c r="S1154">
        <v>1</v>
      </c>
      <c r="T1154" t="s">
        <v>1214</v>
      </c>
    </row>
    <row r="1155" spans="1:20">
      <c r="A1155" t="s">
        <v>1193</v>
      </c>
      <c r="B1155">
        <v>2021</v>
      </c>
      <c r="C1155" s="10">
        <v>44412</v>
      </c>
      <c r="D1155" t="s">
        <v>190</v>
      </c>
      <c r="E1155">
        <v>1</v>
      </c>
      <c r="F1155" t="s">
        <v>537</v>
      </c>
      <c r="G1155">
        <v>5</v>
      </c>
      <c r="H1155" t="s">
        <v>191</v>
      </c>
      <c r="I1155" t="s">
        <v>112</v>
      </c>
      <c r="J1155" s="11">
        <f>(C1155-VLOOKUP(H1155,Riders!$A$2:$E$7778,4,FALSE))/365</f>
        <v>33.389041095890413</v>
      </c>
      <c r="K1155">
        <v>8</v>
      </c>
      <c r="L1155">
        <v>2</v>
      </c>
      <c r="M1155">
        <v>9.9039999999999999</v>
      </c>
      <c r="O1155">
        <v>26.54</v>
      </c>
      <c r="P1155">
        <v>25.97</v>
      </c>
      <c r="Q1155">
        <v>30.527999999999999</v>
      </c>
      <c r="R1155">
        <v>2.2789999999999999</v>
      </c>
      <c r="S1155">
        <v>2</v>
      </c>
      <c r="T1155" t="s">
        <v>1214</v>
      </c>
    </row>
    <row r="1156" spans="1:20">
      <c r="A1156" t="s">
        <v>1193</v>
      </c>
      <c r="B1156">
        <v>2021</v>
      </c>
      <c r="C1156" s="10">
        <v>44412</v>
      </c>
      <c r="D1156" t="s">
        <v>190</v>
      </c>
      <c r="E1156">
        <v>1</v>
      </c>
      <c r="F1156" t="s">
        <v>537</v>
      </c>
      <c r="G1156">
        <v>6</v>
      </c>
      <c r="H1156" t="s">
        <v>193</v>
      </c>
      <c r="I1156" t="s">
        <v>28</v>
      </c>
      <c r="J1156" s="11">
        <f>(C1156-VLOOKUP(H1156,Riders!$A$2:$E$7778,4,FALSE))/365</f>
        <v>34.131506849315066</v>
      </c>
      <c r="K1156">
        <v>5</v>
      </c>
      <c r="L1156">
        <v>1</v>
      </c>
      <c r="M1156">
        <v>10.355</v>
      </c>
      <c r="O1156">
        <v>23.369</v>
      </c>
      <c r="P1156">
        <v>25.626999999999999</v>
      </c>
      <c r="Q1156">
        <v>31.311</v>
      </c>
      <c r="R1156">
        <v>2.8420000000000001</v>
      </c>
      <c r="S1156">
        <v>2</v>
      </c>
      <c r="T1156" t="s">
        <v>1214</v>
      </c>
    </row>
    <row r="1157" spans="1:20">
      <c r="A1157" t="s">
        <v>1193</v>
      </c>
      <c r="B1157">
        <v>2021</v>
      </c>
      <c r="C1157" s="10">
        <v>44412</v>
      </c>
      <c r="D1157" t="s">
        <v>190</v>
      </c>
      <c r="E1157">
        <v>1</v>
      </c>
      <c r="F1157" t="s">
        <v>537</v>
      </c>
      <c r="G1157">
        <v>6</v>
      </c>
      <c r="H1157" t="s">
        <v>128</v>
      </c>
      <c r="I1157" t="s">
        <v>34</v>
      </c>
      <c r="J1157" s="11">
        <f>(C1157-VLOOKUP(H1157,Riders!$A$2:$E$7778,4,FALSE))/365</f>
        <v>30.073972602739726</v>
      </c>
      <c r="K1157">
        <v>11</v>
      </c>
      <c r="L1157">
        <v>2</v>
      </c>
      <c r="M1157">
        <v>10.487</v>
      </c>
      <c r="O1157">
        <v>29.911999999999999</v>
      </c>
      <c r="P1157">
        <v>29.393999999999998</v>
      </c>
      <c r="Q1157">
        <v>32.923999999999999</v>
      </c>
      <c r="R1157">
        <v>1.7649999999999999</v>
      </c>
      <c r="S1157">
        <v>1</v>
      </c>
      <c r="T1157" t="s">
        <v>1214</v>
      </c>
    </row>
    <row r="1158" spans="1:20">
      <c r="A1158" t="s">
        <v>1193</v>
      </c>
      <c r="B1158">
        <v>2021</v>
      </c>
      <c r="C1158" s="10">
        <v>44412</v>
      </c>
      <c r="D1158" t="s">
        <v>190</v>
      </c>
      <c r="E1158">
        <v>1</v>
      </c>
      <c r="F1158" t="s">
        <v>1209</v>
      </c>
      <c r="G1158">
        <v>1</v>
      </c>
      <c r="H1158" t="s">
        <v>191</v>
      </c>
      <c r="I1158" t="s">
        <v>112</v>
      </c>
      <c r="J1158" s="11">
        <f>(C1158-VLOOKUP(H1158,Riders!$A$2:$E$7778,4,FALSE))/365</f>
        <v>33.389041095890413</v>
      </c>
      <c r="K1158">
        <v>8</v>
      </c>
      <c r="L1158">
        <v>1</v>
      </c>
      <c r="M1158">
        <v>10.066000000000001</v>
      </c>
      <c r="O1158">
        <v>25.97</v>
      </c>
      <c r="P1158">
        <v>27.423999999999999</v>
      </c>
      <c r="Q1158">
        <v>31.72</v>
      </c>
      <c r="R1158">
        <v>2.1480000000000001</v>
      </c>
      <c r="S1158">
        <v>3</v>
      </c>
      <c r="T1158" t="s">
        <v>1214</v>
      </c>
    </row>
    <row r="1159" spans="1:20">
      <c r="A1159" t="s">
        <v>1193</v>
      </c>
      <c r="B1159">
        <v>2021</v>
      </c>
      <c r="C1159" s="10">
        <v>44412</v>
      </c>
      <c r="D1159" t="s">
        <v>190</v>
      </c>
      <c r="E1159">
        <v>1</v>
      </c>
      <c r="F1159" t="s">
        <v>1209</v>
      </c>
      <c r="G1159">
        <v>1</v>
      </c>
      <c r="H1159" t="s">
        <v>195</v>
      </c>
      <c r="I1159" t="s">
        <v>51</v>
      </c>
      <c r="J1159" s="11">
        <f>(C1159-VLOOKUP(H1159,Riders!$A$2:$E$7778,4,FALSE))/365</f>
        <v>33.602739726027394</v>
      </c>
      <c r="K1159">
        <v>10</v>
      </c>
      <c r="L1159">
        <v>2</v>
      </c>
      <c r="M1159">
        <v>10.108000000000001</v>
      </c>
      <c r="O1159">
        <v>28.844000000000001</v>
      </c>
      <c r="P1159">
        <v>28.834</v>
      </c>
      <c r="Q1159">
        <v>32.494</v>
      </c>
      <c r="R1159">
        <v>1.83</v>
      </c>
      <c r="S1159">
        <v>1</v>
      </c>
      <c r="T1159" t="s">
        <v>1214</v>
      </c>
    </row>
    <row r="1160" spans="1:20">
      <c r="A1160" t="s">
        <v>1193</v>
      </c>
      <c r="B1160">
        <v>2021</v>
      </c>
      <c r="C1160" s="10">
        <v>44412</v>
      </c>
      <c r="D1160" t="s">
        <v>190</v>
      </c>
      <c r="E1160">
        <v>1</v>
      </c>
      <c r="F1160" t="s">
        <v>1209</v>
      </c>
      <c r="G1160">
        <v>1</v>
      </c>
      <c r="H1160" t="s">
        <v>194</v>
      </c>
      <c r="I1160" t="s">
        <v>30</v>
      </c>
      <c r="J1160" s="11">
        <f>(C1160-VLOOKUP(H1160,Riders!$A$2:$E$7778,4,FALSE))/365</f>
        <v>32.394520547945206</v>
      </c>
      <c r="K1160">
        <v>9</v>
      </c>
      <c r="L1160">
        <v>3</v>
      </c>
      <c r="M1160">
        <v>10.391</v>
      </c>
      <c r="O1160">
        <v>26.38</v>
      </c>
      <c r="P1160">
        <v>25.774000000000001</v>
      </c>
      <c r="Q1160">
        <v>29.858000000000001</v>
      </c>
      <c r="R1160">
        <v>2.0419999999999998</v>
      </c>
      <c r="S1160">
        <v>2</v>
      </c>
      <c r="T1160" t="s">
        <v>1214</v>
      </c>
    </row>
    <row r="1161" spans="1:20">
      <c r="A1161" t="s">
        <v>1193</v>
      </c>
      <c r="B1161">
        <v>2021</v>
      </c>
      <c r="C1161" s="10">
        <v>44412</v>
      </c>
      <c r="D1161" t="s">
        <v>190</v>
      </c>
      <c r="E1161">
        <v>1</v>
      </c>
      <c r="F1161" t="s">
        <v>1209</v>
      </c>
      <c r="G1161">
        <v>2</v>
      </c>
      <c r="H1161" t="s">
        <v>98</v>
      </c>
      <c r="I1161" t="s">
        <v>26</v>
      </c>
      <c r="J1161" s="11">
        <f>(C1161-VLOOKUP(H1161,Riders!$A$2:$E$7778,4,FALSE))/365</f>
        <v>24.312328767123287</v>
      </c>
      <c r="K1161">
        <v>7</v>
      </c>
      <c r="L1161">
        <v>1</v>
      </c>
      <c r="M1161">
        <v>10.169</v>
      </c>
      <c r="O1161">
        <v>28.765000000000001</v>
      </c>
      <c r="P1161">
        <v>29.3429999999999</v>
      </c>
      <c r="Q1161">
        <v>32.488999999999997</v>
      </c>
      <c r="R1161">
        <v>1.573</v>
      </c>
      <c r="S1161">
        <v>2</v>
      </c>
      <c r="T1161" t="s">
        <v>1214</v>
      </c>
    </row>
    <row r="1162" spans="1:20">
      <c r="A1162" t="s">
        <v>1193</v>
      </c>
      <c r="B1162">
        <v>2021</v>
      </c>
      <c r="C1162" s="10">
        <v>44412</v>
      </c>
      <c r="D1162" t="s">
        <v>190</v>
      </c>
      <c r="E1162">
        <v>1</v>
      </c>
      <c r="F1162" t="s">
        <v>1209</v>
      </c>
      <c r="G1162">
        <v>2</v>
      </c>
      <c r="H1162" t="s">
        <v>128</v>
      </c>
      <c r="I1162" t="s">
        <v>34</v>
      </c>
      <c r="J1162" s="11">
        <f>(C1162-VLOOKUP(H1162,Riders!$A$2:$E$7778,4,FALSE))/365</f>
        <v>30.073972602739726</v>
      </c>
      <c r="K1162">
        <v>11</v>
      </c>
      <c r="L1162">
        <v>2</v>
      </c>
      <c r="M1162">
        <v>10.27</v>
      </c>
      <c r="O1162">
        <v>29.393999999999998</v>
      </c>
      <c r="P1162">
        <v>29.257999999999999</v>
      </c>
      <c r="Q1162">
        <v>32.654000000000003</v>
      </c>
      <c r="R1162">
        <v>1.698</v>
      </c>
      <c r="S1162">
        <v>1</v>
      </c>
      <c r="T1162" t="s">
        <v>1214</v>
      </c>
    </row>
    <row r="1163" spans="1:20">
      <c r="A1163" t="s">
        <v>1193</v>
      </c>
      <c r="B1163">
        <v>2021</v>
      </c>
      <c r="C1163" s="10">
        <v>44412</v>
      </c>
      <c r="D1163" t="s">
        <v>190</v>
      </c>
      <c r="E1163">
        <v>1</v>
      </c>
      <c r="F1163" t="s">
        <v>1209</v>
      </c>
      <c r="G1163">
        <v>2</v>
      </c>
      <c r="H1163" t="s">
        <v>92</v>
      </c>
      <c r="I1163" t="s">
        <v>51</v>
      </c>
      <c r="J1163" s="11">
        <f>(C1163-VLOOKUP(H1163,Riders!$A$2:$E$7778,4,FALSE))/365</f>
        <v>25.706849315068492</v>
      </c>
      <c r="K1163">
        <v>12</v>
      </c>
      <c r="L1163">
        <v>3</v>
      </c>
      <c r="M1163">
        <v>10.302</v>
      </c>
      <c r="O1163">
        <v>22.172000000000001</v>
      </c>
      <c r="P1163">
        <v>21.774000000000001</v>
      </c>
      <c r="Q1163">
        <v>26.603999999999999</v>
      </c>
      <c r="R1163">
        <v>2.415</v>
      </c>
      <c r="S1163">
        <v>3</v>
      </c>
      <c r="T1163" t="s">
        <v>1214</v>
      </c>
    </row>
    <row r="1164" spans="1:20">
      <c r="A1164" t="s">
        <v>1193</v>
      </c>
      <c r="B1164">
        <v>2021</v>
      </c>
      <c r="C1164" s="10">
        <v>44412</v>
      </c>
      <c r="D1164" t="s">
        <v>190</v>
      </c>
      <c r="E1164">
        <v>1</v>
      </c>
      <c r="F1164" t="s">
        <v>538</v>
      </c>
      <c r="G1164">
        <v>1</v>
      </c>
      <c r="H1164" t="s">
        <v>21</v>
      </c>
      <c r="I1164" t="s">
        <v>22</v>
      </c>
      <c r="J1164" s="11">
        <f>(C1164-VLOOKUP(H1164,Riders!$A$2:$E$7778,4,FALSE))/365</f>
        <v>28.405479452054795</v>
      </c>
      <c r="K1164">
        <v>2</v>
      </c>
      <c r="L1164">
        <v>1</v>
      </c>
      <c r="M1164">
        <v>10.204000000000001</v>
      </c>
      <c r="O1164">
        <v>36.668999999999997</v>
      </c>
      <c r="P1164">
        <v>36.753999999999998</v>
      </c>
      <c r="Q1164">
        <v>39.165999999999997</v>
      </c>
      <c r="R1164">
        <v>1.206</v>
      </c>
      <c r="S1164">
        <v>1</v>
      </c>
      <c r="T1164" t="s">
        <v>1214</v>
      </c>
    </row>
    <row r="1165" spans="1:20">
      <c r="A1165" t="s">
        <v>1193</v>
      </c>
      <c r="B1165">
        <v>2021</v>
      </c>
      <c r="C1165" s="10">
        <v>44412</v>
      </c>
      <c r="D1165" t="s">
        <v>190</v>
      </c>
      <c r="E1165">
        <v>1</v>
      </c>
      <c r="F1165" t="s">
        <v>538</v>
      </c>
      <c r="G1165">
        <v>1</v>
      </c>
      <c r="H1165" t="s">
        <v>98</v>
      </c>
      <c r="I1165" t="s">
        <v>26</v>
      </c>
      <c r="J1165" s="11">
        <f>(C1165-VLOOKUP(H1165,Riders!$A$2:$E$7778,4,FALSE))/365</f>
        <v>24.312328767123287</v>
      </c>
      <c r="K1165">
        <v>7</v>
      </c>
      <c r="L1165">
        <v>2</v>
      </c>
      <c r="M1165">
        <v>12.644</v>
      </c>
      <c r="O1165">
        <v>29.3429999999999</v>
      </c>
      <c r="P1165">
        <v>29.253999999999898</v>
      </c>
      <c r="Q1165">
        <v>32.366</v>
      </c>
      <c r="R1165">
        <v>1.556</v>
      </c>
      <c r="S1165">
        <v>2</v>
      </c>
      <c r="T1165" t="s">
        <v>1214</v>
      </c>
    </row>
    <row r="1166" spans="1:20">
      <c r="A1166" t="s">
        <v>1193</v>
      </c>
      <c r="B1166">
        <v>2021</v>
      </c>
      <c r="C1166" s="10">
        <v>44412</v>
      </c>
      <c r="D1166" t="s">
        <v>190</v>
      </c>
      <c r="E1166">
        <v>1</v>
      </c>
      <c r="F1166" t="s">
        <v>538</v>
      </c>
      <c r="G1166">
        <v>2</v>
      </c>
      <c r="H1166" t="s">
        <v>91</v>
      </c>
      <c r="I1166" t="s">
        <v>22</v>
      </c>
      <c r="J1166" s="11">
        <f>(C1166-VLOOKUP(H1166,Riders!$A$2:$E$7778,4,FALSE))/365</f>
        <v>24.408219178082192</v>
      </c>
      <c r="K1166">
        <v>1</v>
      </c>
      <c r="L1166">
        <v>1</v>
      </c>
      <c r="M1166">
        <v>10.243</v>
      </c>
      <c r="O1166">
        <v>40.08</v>
      </c>
      <c r="P1166">
        <v>40.113999999999997</v>
      </c>
      <c r="Q1166">
        <v>42.652000000000001</v>
      </c>
      <c r="R1166">
        <v>1.2689999999999999</v>
      </c>
      <c r="S1166">
        <v>1</v>
      </c>
      <c r="T1166" t="s">
        <v>1214</v>
      </c>
    </row>
    <row r="1167" spans="1:20">
      <c r="A1167" t="s">
        <v>1193</v>
      </c>
      <c r="B1167">
        <v>2021</v>
      </c>
      <c r="C1167" s="10">
        <v>44412</v>
      </c>
      <c r="D1167" t="s">
        <v>190</v>
      </c>
      <c r="E1167">
        <v>1</v>
      </c>
      <c r="F1167" t="s">
        <v>538</v>
      </c>
      <c r="G1167">
        <v>2</v>
      </c>
      <c r="H1167" t="s">
        <v>191</v>
      </c>
      <c r="I1167" t="s">
        <v>112</v>
      </c>
      <c r="J1167" s="11">
        <f>(C1167-VLOOKUP(H1167,Riders!$A$2:$E$7778,4,FALSE))/365</f>
        <v>33.389041095890413</v>
      </c>
      <c r="K1167">
        <v>8</v>
      </c>
      <c r="L1167">
        <v>2</v>
      </c>
      <c r="M1167">
        <v>10.29</v>
      </c>
      <c r="O1167">
        <v>27.423999999999999</v>
      </c>
      <c r="P1167">
        <v>27.382999999999999</v>
      </c>
      <c r="Q1167">
        <v>31.632999999999999</v>
      </c>
      <c r="R1167">
        <v>2.125</v>
      </c>
      <c r="S1167">
        <v>2</v>
      </c>
      <c r="T1167" t="s">
        <v>1214</v>
      </c>
    </row>
    <row r="1168" spans="1:20">
      <c r="A1168" t="s">
        <v>1193</v>
      </c>
      <c r="B1168">
        <v>2021</v>
      </c>
      <c r="C1168" s="10">
        <v>44412</v>
      </c>
      <c r="D1168" t="s">
        <v>190</v>
      </c>
      <c r="E1168">
        <v>1</v>
      </c>
      <c r="F1168" t="s">
        <v>538</v>
      </c>
      <c r="G1168">
        <v>3</v>
      </c>
      <c r="H1168" t="s">
        <v>111</v>
      </c>
      <c r="I1168" t="s">
        <v>112</v>
      </c>
      <c r="J1168" s="11">
        <f>(C1168-VLOOKUP(H1168,Riders!$A$2:$E$7778,4,FALSE))/365</f>
        <v>24.298630136986301</v>
      </c>
      <c r="K1168">
        <v>3</v>
      </c>
      <c r="L1168">
        <v>1</v>
      </c>
      <c r="M1168">
        <v>9.68</v>
      </c>
      <c r="O1168">
        <v>31.01</v>
      </c>
      <c r="P1168">
        <v>31.388999999999999</v>
      </c>
      <c r="Q1168">
        <v>34.773000000000003</v>
      </c>
      <c r="R1168">
        <v>1.6919999999999999</v>
      </c>
      <c r="S1168">
        <v>1</v>
      </c>
      <c r="T1168" t="s">
        <v>1214</v>
      </c>
    </row>
    <row r="1169" spans="1:20">
      <c r="A1169" t="s">
        <v>1193</v>
      </c>
      <c r="B1169">
        <v>2021</v>
      </c>
      <c r="C1169" s="10">
        <v>44412</v>
      </c>
      <c r="D1169" t="s">
        <v>190</v>
      </c>
      <c r="E1169">
        <v>1</v>
      </c>
      <c r="F1169" t="s">
        <v>538</v>
      </c>
      <c r="G1169">
        <v>3</v>
      </c>
      <c r="H1169" t="s">
        <v>193</v>
      </c>
      <c r="I1169" t="s">
        <v>28</v>
      </c>
      <c r="J1169" s="11">
        <f>(C1169-VLOOKUP(H1169,Riders!$A$2:$E$7778,4,FALSE))/365</f>
        <v>34.131506849315066</v>
      </c>
      <c r="K1169">
        <v>5</v>
      </c>
      <c r="L1169">
        <v>2</v>
      </c>
      <c r="M1169">
        <v>12.186999999999999</v>
      </c>
      <c r="O1169">
        <v>25.626999999999999</v>
      </c>
      <c r="P1169">
        <v>25.887</v>
      </c>
      <c r="Q1169">
        <v>30.972999999999999</v>
      </c>
      <c r="R1169">
        <v>2.5430000000000001</v>
      </c>
      <c r="S1169">
        <v>2</v>
      </c>
      <c r="T1169" t="s">
        <v>1214</v>
      </c>
    </row>
    <row r="1170" spans="1:20">
      <c r="A1170" t="s">
        <v>1193</v>
      </c>
      <c r="B1170">
        <v>2021</v>
      </c>
      <c r="C1170" s="10">
        <v>44412</v>
      </c>
      <c r="D1170" t="s">
        <v>190</v>
      </c>
      <c r="E1170">
        <v>1</v>
      </c>
      <c r="F1170" t="s">
        <v>538</v>
      </c>
      <c r="G1170">
        <v>4</v>
      </c>
      <c r="H1170" t="s">
        <v>196</v>
      </c>
      <c r="I1170" t="s">
        <v>1194</v>
      </c>
      <c r="J1170" s="11">
        <f>(C1170-VLOOKUP(H1170,Riders!$A$2:$E$7778,4,FALSE))/365</f>
        <v>35.391780821917806</v>
      </c>
      <c r="K1170">
        <v>4</v>
      </c>
      <c r="L1170">
        <v>2</v>
      </c>
      <c r="M1170">
        <v>9.9429999999999996</v>
      </c>
      <c r="O1170">
        <v>27.381</v>
      </c>
      <c r="P1170">
        <v>27.372</v>
      </c>
      <c r="Q1170">
        <v>31.231999999999999</v>
      </c>
      <c r="R1170">
        <v>1.93</v>
      </c>
      <c r="S1170">
        <v>1</v>
      </c>
      <c r="T1170" t="s">
        <v>1214</v>
      </c>
    </row>
    <row r="1171" spans="1:20">
      <c r="A1171" t="s">
        <v>1193</v>
      </c>
      <c r="B1171">
        <v>2021</v>
      </c>
      <c r="C1171" s="10">
        <v>44412</v>
      </c>
      <c r="D1171" t="s">
        <v>190</v>
      </c>
      <c r="E1171">
        <v>1</v>
      </c>
      <c r="F1171" t="s">
        <v>538</v>
      </c>
      <c r="G1171">
        <v>4</v>
      </c>
      <c r="H1171" t="s">
        <v>127</v>
      </c>
      <c r="I1171" t="s">
        <v>103</v>
      </c>
      <c r="J1171" s="11">
        <f>(C1171-VLOOKUP(H1171,Riders!$A$2:$E$7778,4,FALSE))/365</f>
        <v>22.87945205479452</v>
      </c>
      <c r="K1171">
        <v>6</v>
      </c>
      <c r="L1171">
        <v>1</v>
      </c>
      <c r="M1171">
        <v>9.6479999999999997</v>
      </c>
      <c r="O1171">
        <v>25.625</v>
      </c>
      <c r="P1171">
        <v>26.826999999999899</v>
      </c>
      <c r="Q1171">
        <v>30.298999999999999</v>
      </c>
      <c r="R1171">
        <v>1.736</v>
      </c>
      <c r="S1171">
        <v>1</v>
      </c>
      <c r="T1171" t="s">
        <v>1214</v>
      </c>
    </row>
    <row r="1172" spans="1:20">
      <c r="A1172" t="s">
        <v>1193</v>
      </c>
      <c r="B1172">
        <v>2021</v>
      </c>
      <c r="C1172" s="10">
        <v>44412</v>
      </c>
      <c r="D1172" t="s">
        <v>190</v>
      </c>
      <c r="E1172">
        <v>2</v>
      </c>
      <c r="F1172" t="s">
        <v>538</v>
      </c>
      <c r="G1172">
        <v>1</v>
      </c>
      <c r="H1172" t="s">
        <v>21</v>
      </c>
      <c r="I1172" t="s">
        <v>22</v>
      </c>
      <c r="J1172" s="11">
        <f>(C1172-VLOOKUP(H1172,Riders!$A$2:$E$7778,4,FALSE))/365</f>
        <v>28.405479452054795</v>
      </c>
      <c r="K1172">
        <v>2</v>
      </c>
      <c r="L1172">
        <v>1</v>
      </c>
      <c r="M1172">
        <v>9.9019999999999992</v>
      </c>
      <c r="O1172">
        <v>36.753999999999998</v>
      </c>
      <c r="P1172">
        <v>36.529000000000003</v>
      </c>
      <c r="Q1172">
        <v>38.893000000000001</v>
      </c>
      <c r="R1172">
        <v>1.1819999999999999</v>
      </c>
      <c r="S1172">
        <v>1</v>
      </c>
      <c r="T1172" t="s">
        <v>1214</v>
      </c>
    </row>
    <row r="1173" spans="1:20">
      <c r="A1173" t="s">
        <v>1193</v>
      </c>
      <c r="B1173">
        <v>2021</v>
      </c>
      <c r="C1173" s="10">
        <v>44412</v>
      </c>
      <c r="D1173" t="s">
        <v>190</v>
      </c>
      <c r="E1173">
        <v>2</v>
      </c>
      <c r="F1173" t="s">
        <v>538</v>
      </c>
      <c r="G1173">
        <v>1</v>
      </c>
      <c r="H1173" t="s">
        <v>98</v>
      </c>
      <c r="I1173" t="s">
        <v>26</v>
      </c>
      <c r="J1173" s="11">
        <f>(C1173-VLOOKUP(H1173,Riders!$A$2:$E$7778,4,FALSE))/365</f>
        <v>24.312328767123287</v>
      </c>
      <c r="K1173">
        <v>7</v>
      </c>
      <c r="L1173">
        <v>2</v>
      </c>
      <c r="M1173">
        <v>9.9609999999999896</v>
      </c>
      <c r="O1173">
        <v>29.253999999999898</v>
      </c>
      <c r="P1173">
        <v>29.036999999999999</v>
      </c>
      <c r="Q1173">
        <v>32.079000000000001</v>
      </c>
      <c r="R1173">
        <v>1.5209999999999999</v>
      </c>
      <c r="S1173">
        <v>2</v>
      </c>
      <c r="T1173" t="s">
        <v>1214</v>
      </c>
    </row>
    <row r="1174" spans="1:20">
      <c r="A1174" t="s">
        <v>1193</v>
      </c>
      <c r="B1174">
        <v>2021</v>
      </c>
      <c r="C1174" s="10">
        <v>44412</v>
      </c>
      <c r="D1174" t="s">
        <v>190</v>
      </c>
      <c r="E1174">
        <v>2</v>
      </c>
      <c r="F1174" t="s">
        <v>538</v>
      </c>
      <c r="G1174">
        <v>2</v>
      </c>
      <c r="H1174" t="s">
        <v>91</v>
      </c>
      <c r="I1174" t="s">
        <v>22</v>
      </c>
      <c r="J1174" s="11">
        <f>(C1174-VLOOKUP(H1174,Riders!$A$2:$E$7778,4,FALSE))/365</f>
        <v>24.408219178082192</v>
      </c>
      <c r="K1174">
        <v>1</v>
      </c>
      <c r="L1174">
        <v>1</v>
      </c>
      <c r="M1174">
        <v>10.551</v>
      </c>
      <c r="O1174">
        <v>40.113999999999997</v>
      </c>
      <c r="P1174">
        <v>40.146999999999998</v>
      </c>
      <c r="Q1174">
        <v>42.680999999999997</v>
      </c>
      <c r="R1174">
        <v>1.2669999999999999</v>
      </c>
      <c r="S1174">
        <v>1</v>
      </c>
      <c r="T1174" t="s">
        <v>1214</v>
      </c>
    </row>
    <row r="1175" spans="1:20">
      <c r="A1175" t="s">
        <v>1193</v>
      </c>
      <c r="B1175">
        <v>2021</v>
      </c>
      <c r="C1175" s="10">
        <v>44412</v>
      </c>
      <c r="D1175" t="s">
        <v>190</v>
      </c>
      <c r="E1175">
        <v>2</v>
      </c>
      <c r="F1175" t="s">
        <v>538</v>
      </c>
      <c r="G1175">
        <v>2</v>
      </c>
      <c r="H1175" t="s">
        <v>191</v>
      </c>
      <c r="I1175" t="s">
        <v>112</v>
      </c>
      <c r="J1175" s="11">
        <f>(C1175-VLOOKUP(H1175,Riders!$A$2:$E$7778,4,FALSE))/365</f>
        <v>33.389041095890413</v>
      </c>
      <c r="K1175">
        <v>8</v>
      </c>
      <c r="L1175">
        <v>2</v>
      </c>
      <c r="M1175">
        <v>11.493</v>
      </c>
      <c r="O1175">
        <v>27.382999999999999</v>
      </c>
      <c r="P1175">
        <v>27.344999999999999</v>
      </c>
      <c r="Q1175">
        <v>31.550999999999998</v>
      </c>
      <c r="R1175">
        <v>2.1030000000000002</v>
      </c>
      <c r="S1175">
        <v>2</v>
      </c>
      <c r="T1175" t="s">
        <v>1214</v>
      </c>
    </row>
    <row r="1176" spans="1:20">
      <c r="A1176" t="s">
        <v>1193</v>
      </c>
      <c r="B1176">
        <v>2021</v>
      </c>
      <c r="C1176" s="10">
        <v>44412</v>
      </c>
      <c r="D1176" t="s">
        <v>190</v>
      </c>
      <c r="E1176">
        <v>2</v>
      </c>
      <c r="F1176" t="s">
        <v>538</v>
      </c>
      <c r="G1176">
        <v>3</v>
      </c>
      <c r="H1176" t="s">
        <v>111</v>
      </c>
      <c r="I1176" t="s">
        <v>112</v>
      </c>
      <c r="J1176" s="11">
        <f>(C1176-VLOOKUP(H1176,Riders!$A$2:$E$7778,4,FALSE))/365</f>
        <v>24.298630136986301</v>
      </c>
      <c r="K1176">
        <v>3</v>
      </c>
      <c r="L1176">
        <v>1</v>
      </c>
      <c r="M1176">
        <v>9.7949999999999999</v>
      </c>
      <c r="O1176">
        <v>31.388999999999999</v>
      </c>
      <c r="P1176">
        <v>31.672000000000001</v>
      </c>
      <c r="Q1176">
        <v>35.002000000000002</v>
      </c>
      <c r="R1176">
        <v>1.665</v>
      </c>
      <c r="S1176">
        <v>1</v>
      </c>
      <c r="T1176" t="s">
        <v>1214</v>
      </c>
    </row>
    <row r="1177" spans="1:20">
      <c r="A1177" t="s">
        <v>1193</v>
      </c>
      <c r="B1177">
        <v>2021</v>
      </c>
      <c r="C1177" s="10">
        <v>44412</v>
      </c>
      <c r="D1177" t="s">
        <v>190</v>
      </c>
      <c r="E1177">
        <v>2</v>
      </c>
      <c r="F1177" t="s">
        <v>538</v>
      </c>
      <c r="G1177">
        <v>3</v>
      </c>
      <c r="H1177" t="s">
        <v>193</v>
      </c>
      <c r="I1177" t="s">
        <v>28</v>
      </c>
      <c r="J1177" s="11">
        <f>(C1177-VLOOKUP(H1177,Riders!$A$2:$E$7778,4,FALSE))/365</f>
        <v>34.131506849315066</v>
      </c>
      <c r="K1177">
        <v>5</v>
      </c>
      <c r="L1177">
        <v>2</v>
      </c>
      <c r="M1177">
        <v>10.191000000000001</v>
      </c>
      <c r="O1177">
        <v>25.887</v>
      </c>
      <c r="P1177">
        <v>25.568999999999999</v>
      </c>
      <c r="Q1177">
        <v>30.457000000000001</v>
      </c>
      <c r="R1177">
        <v>2.444</v>
      </c>
      <c r="S1177">
        <v>2</v>
      </c>
      <c r="T1177" t="s">
        <v>1214</v>
      </c>
    </row>
    <row r="1178" spans="1:20">
      <c r="A1178" t="s">
        <v>1193</v>
      </c>
      <c r="B1178">
        <v>2021</v>
      </c>
      <c r="C1178" s="10">
        <v>44412</v>
      </c>
      <c r="D1178" t="s">
        <v>190</v>
      </c>
      <c r="E1178">
        <v>2</v>
      </c>
      <c r="F1178" t="s">
        <v>538</v>
      </c>
      <c r="G1178">
        <v>4</v>
      </c>
      <c r="H1178" t="s">
        <v>196</v>
      </c>
      <c r="I1178" t="s">
        <v>1194</v>
      </c>
      <c r="J1178" s="11">
        <f>(C1178-VLOOKUP(H1178,Riders!$A$2:$E$7778,4,FALSE))/365</f>
        <v>35.391780821917806</v>
      </c>
      <c r="K1178">
        <v>4</v>
      </c>
      <c r="L1178">
        <v>1</v>
      </c>
      <c r="M1178">
        <v>9.8239999999999998</v>
      </c>
      <c r="O1178">
        <v>27.372</v>
      </c>
      <c r="P1178">
        <v>27.931000000000001</v>
      </c>
      <c r="Q1178">
        <v>31.683</v>
      </c>
      <c r="R1178">
        <v>1.8759999999999999</v>
      </c>
      <c r="S1178">
        <v>1</v>
      </c>
      <c r="T1178" t="s">
        <v>1214</v>
      </c>
    </row>
    <row r="1179" spans="1:20">
      <c r="A1179" t="s">
        <v>1193</v>
      </c>
      <c r="B1179">
        <v>2021</v>
      </c>
      <c r="C1179" s="10">
        <v>44412</v>
      </c>
      <c r="D1179" t="s">
        <v>190</v>
      </c>
      <c r="E1179">
        <v>2</v>
      </c>
      <c r="F1179" t="s">
        <v>538</v>
      </c>
      <c r="G1179">
        <v>4</v>
      </c>
      <c r="H1179" t="s">
        <v>127</v>
      </c>
      <c r="I1179" t="s">
        <v>103</v>
      </c>
      <c r="J1179" s="11">
        <f>(C1179-VLOOKUP(H1179,Riders!$A$2:$E$7778,4,FALSE))/365</f>
        <v>22.87945205479452</v>
      </c>
      <c r="K1179">
        <v>6</v>
      </c>
      <c r="L1179">
        <v>2</v>
      </c>
      <c r="M1179" t="s">
        <v>535</v>
      </c>
      <c r="O1179">
        <v>26.826999999999899</v>
      </c>
      <c r="P1179">
        <v>26.538</v>
      </c>
      <c r="Q1179">
        <v>29.934000000000001</v>
      </c>
      <c r="R1179">
        <v>1.698</v>
      </c>
      <c r="S1179">
        <v>2</v>
      </c>
      <c r="T1179" t="s">
        <v>1214</v>
      </c>
    </row>
    <row r="1180" spans="1:20">
      <c r="A1180" t="s">
        <v>1193</v>
      </c>
      <c r="B1180">
        <v>2021</v>
      </c>
      <c r="C1180" s="10">
        <v>44412</v>
      </c>
      <c r="D1180" t="s">
        <v>190</v>
      </c>
      <c r="E1180">
        <v>3</v>
      </c>
      <c r="F1180" t="s">
        <v>538</v>
      </c>
      <c r="G1180">
        <v>4</v>
      </c>
      <c r="H1180" t="s">
        <v>196</v>
      </c>
      <c r="I1180" t="s">
        <v>1194</v>
      </c>
      <c r="J1180" s="11">
        <f>(C1180-VLOOKUP(H1180,Riders!$A$2:$E$7778,4,FALSE))/365</f>
        <v>35.391780821917806</v>
      </c>
      <c r="K1180">
        <v>4</v>
      </c>
      <c r="L1180">
        <v>1</v>
      </c>
      <c r="M1180">
        <v>10.381</v>
      </c>
      <c r="O1180">
        <v>27.931000000000001</v>
      </c>
      <c r="P1180">
        <v>28.409999999999901</v>
      </c>
      <c r="Q1180">
        <v>32.067999999999998</v>
      </c>
      <c r="R1180">
        <v>1.829</v>
      </c>
      <c r="S1180">
        <v>1</v>
      </c>
      <c r="T1180" t="s">
        <v>1214</v>
      </c>
    </row>
    <row r="1181" spans="1:20">
      <c r="A1181" t="s">
        <v>1193</v>
      </c>
      <c r="B1181">
        <v>2021</v>
      </c>
      <c r="C1181" s="10">
        <v>44412</v>
      </c>
      <c r="D1181" t="s">
        <v>190</v>
      </c>
      <c r="E1181">
        <v>3</v>
      </c>
      <c r="F1181" t="s">
        <v>538</v>
      </c>
      <c r="G1181">
        <v>4</v>
      </c>
      <c r="H1181" t="s">
        <v>127</v>
      </c>
      <c r="I1181" t="s">
        <v>103</v>
      </c>
      <c r="J1181" s="11">
        <f>(C1181-VLOOKUP(H1181,Riders!$A$2:$E$7778,4,FALSE))/365</f>
        <v>22.87945205479452</v>
      </c>
      <c r="K1181">
        <v>6</v>
      </c>
      <c r="L1181">
        <v>2</v>
      </c>
      <c r="M1181">
        <v>14.763999999999999</v>
      </c>
      <c r="O1181">
        <v>26.538</v>
      </c>
      <c r="P1181">
        <v>26.29</v>
      </c>
      <c r="Q1181">
        <v>29.617999999999999</v>
      </c>
      <c r="R1181">
        <v>1.6639999999999999</v>
      </c>
      <c r="S1181">
        <v>2</v>
      </c>
      <c r="T1181" t="s">
        <v>1214</v>
      </c>
    </row>
    <row r="1182" spans="1:20">
      <c r="A1182" t="s">
        <v>1193</v>
      </c>
      <c r="B1182">
        <v>2021</v>
      </c>
      <c r="C1182" s="10">
        <v>44412</v>
      </c>
      <c r="D1182" t="s">
        <v>190</v>
      </c>
      <c r="E1182">
        <v>1</v>
      </c>
      <c r="F1182" t="s">
        <v>1210</v>
      </c>
      <c r="G1182">
        <v>1</v>
      </c>
      <c r="H1182" t="s">
        <v>193</v>
      </c>
      <c r="I1182" t="s">
        <v>28</v>
      </c>
      <c r="J1182" s="11">
        <f>(C1182-VLOOKUP(H1182,Riders!$A$2:$E$7778,4,FALSE))/365</f>
        <v>34.131506849315066</v>
      </c>
      <c r="K1182">
        <v>5</v>
      </c>
      <c r="L1182">
        <v>1</v>
      </c>
      <c r="M1182">
        <v>9.8789999999999996</v>
      </c>
      <c r="O1182">
        <v>25.568999999999999</v>
      </c>
      <c r="P1182">
        <v>27.437999999999999</v>
      </c>
      <c r="Q1182">
        <v>31.96</v>
      </c>
      <c r="R1182">
        <v>2.2610000000000001</v>
      </c>
      <c r="S1182">
        <v>4</v>
      </c>
      <c r="T1182" t="s">
        <v>1214</v>
      </c>
    </row>
    <row r="1183" spans="1:20">
      <c r="A1183" t="s">
        <v>1193</v>
      </c>
      <c r="B1183">
        <v>2021</v>
      </c>
      <c r="C1183" s="10">
        <v>44412</v>
      </c>
      <c r="D1183" t="s">
        <v>190</v>
      </c>
      <c r="E1183">
        <v>1</v>
      </c>
      <c r="F1183" t="s">
        <v>1210</v>
      </c>
      <c r="G1183">
        <v>1</v>
      </c>
      <c r="H1183" t="s">
        <v>127</v>
      </c>
      <c r="I1183" t="s">
        <v>103</v>
      </c>
      <c r="J1183" s="11">
        <f>(C1183-VLOOKUP(H1183,Riders!$A$2:$E$7778,4,FALSE))/365</f>
        <v>22.87945205479452</v>
      </c>
      <c r="K1183">
        <v>6</v>
      </c>
      <c r="L1183">
        <v>2</v>
      </c>
      <c r="M1183">
        <v>10.030999999999899</v>
      </c>
      <c r="O1183">
        <v>26.29</v>
      </c>
      <c r="P1183">
        <v>26.831</v>
      </c>
      <c r="Q1183">
        <v>30.009</v>
      </c>
      <c r="R1183">
        <v>1.589</v>
      </c>
      <c r="S1183">
        <v>3</v>
      </c>
      <c r="T1183" t="s">
        <v>1214</v>
      </c>
    </row>
    <row r="1184" spans="1:20">
      <c r="A1184" t="s">
        <v>1193</v>
      </c>
      <c r="B1184">
        <v>2021</v>
      </c>
      <c r="C1184" s="10">
        <v>44412</v>
      </c>
      <c r="D1184" t="s">
        <v>190</v>
      </c>
      <c r="E1184">
        <v>1</v>
      </c>
      <c r="F1184" t="s">
        <v>1210</v>
      </c>
      <c r="G1184">
        <v>1</v>
      </c>
      <c r="H1184" t="s">
        <v>98</v>
      </c>
      <c r="I1184" t="s">
        <v>26</v>
      </c>
      <c r="J1184" s="11">
        <f>(C1184-VLOOKUP(H1184,Riders!$A$2:$E$7778,4,FALSE))/365</f>
        <v>24.312328767123287</v>
      </c>
      <c r="K1184">
        <v>7</v>
      </c>
      <c r="L1184">
        <v>3</v>
      </c>
      <c r="M1184">
        <v>10.674999999999899</v>
      </c>
      <c r="O1184">
        <v>29.036999999999999</v>
      </c>
      <c r="P1184">
        <v>28.852999999999899</v>
      </c>
      <c r="Q1184">
        <v>31.780999999999999</v>
      </c>
      <c r="R1184">
        <v>1.464</v>
      </c>
      <c r="S1184">
        <v>1</v>
      </c>
      <c r="T1184" t="s">
        <v>1214</v>
      </c>
    </row>
    <row r="1185" spans="1:20">
      <c r="A1185" t="s">
        <v>1193</v>
      </c>
      <c r="B1185">
        <v>2021</v>
      </c>
      <c r="C1185" s="10">
        <v>44412</v>
      </c>
      <c r="D1185" t="s">
        <v>190</v>
      </c>
      <c r="E1185">
        <v>1</v>
      </c>
      <c r="F1185" t="s">
        <v>1210</v>
      </c>
      <c r="G1185">
        <v>1</v>
      </c>
      <c r="H1185" t="s">
        <v>191</v>
      </c>
      <c r="I1185" t="s">
        <v>112</v>
      </c>
      <c r="J1185" s="11">
        <f>(C1185-VLOOKUP(H1185,Riders!$A$2:$E$7778,4,FALSE))/365</f>
        <v>33.389041095890413</v>
      </c>
      <c r="K1185">
        <v>8</v>
      </c>
      <c r="L1185">
        <v>4</v>
      </c>
      <c r="M1185">
        <v>11.553999999999901</v>
      </c>
      <c r="O1185">
        <v>27.344999999999999</v>
      </c>
      <c r="P1185">
        <v>26.420999999999999</v>
      </c>
      <c r="Q1185">
        <v>30.382999999999999</v>
      </c>
      <c r="R1185">
        <v>1.9810000000000001</v>
      </c>
      <c r="S1185">
        <v>2</v>
      </c>
      <c r="T1185" t="s">
        <v>1214</v>
      </c>
    </row>
    <row r="1186" spans="1:20">
      <c r="A1186" t="s">
        <v>1193</v>
      </c>
      <c r="B1186">
        <v>2021</v>
      </c>
      <c r="C1186" s="10">
        <v>44412</v>
      </c>
      <c r="D1186" t="s">
        <v>190</v>
      </c>
      <c r="E1186">
        <v>1</v>
      </c>
      <c r="F1186" t="s">
        <v>539</v>
      </c>
      <c r="G1186">
        <v>1</v>
      </c>
      <c r="H1186" t="s">
        <v>21</v>
      </c>
      <c r="I1186" t="s">
        <v>22</v>
      </c>
      <c r="J1186" s="11">
        <f>(C1186-VLOOKUP(H1186,Riders!$A$2:$E$7778,4,FALSE))/365</f>
        <v>28.405479452054795</v>
      </c>
      <c r="K1186">
        <v>2</v>
      </c>
      <c r="L1186">
        <v>1</v>
      </c>
      <c r="M1186">
        <v>9.6920000000000002</v>
      </c>
      <c r="O1186">
        <v>36.529000000000003</v>
      </c>
      <c r="P1186">
        <v>36.606000000000002</v>
      </c>
      <c r="Q1186">
        <v>38.96</v>
      </c>
      <c r="R1186">
        <v>1.177</v>
      </c>
      <c r="S1186">
        <v>1</v>
      </c>
      <c r="T1186" t="s">
        <v>1214</v>
      </c>
    </row>
    <row r="1187" spans="1:20">
      <c r="A1187" t="s">
        <v>1193</v>
      </c>
      <c r="B1187">
        <v>2021</v>
      </c>
      <c r="C1187" s="10">
        <v>44412</v>
      </c>
      <c r="D1187" t="s">
        <v>190</v>
      </c>
      <c r="E1187">
        <v>1</v>
      </c>
      <c r="F1187" t="s">
        <v>539</v>
      </c>
      <c r="G1187">
        <v>1</v>
      </c>
      <c r="H1187" t="s">
        <v>196</v>
      </c>
      <c r="I1187" t="s">
        <v>1194</v>
      </c>
      <c r="J1187" s="11">
        <f>(C1187-VLOOKUP(H1187,Riders!$A$2:$E$7778,4,FALSE))/365</f>
        <v>35.391780821917806</v>
      </c>
      <c r="K1187">
        <v>4</v>
      </c>
      <c r="L1187">
        <v>2</v>
      </c>
      <c r="M1187">
        <v>9.7989999999999995</v>
      </c>
      <c r="O1187">
        <v>28.409999999999901</v>
      </c>
      <c r="P1187">
        <v>28.306000000000001</v>
      </c>
      <c r="Q1187">
        <v>31.908000000000001</v>
      </c>
      <c r="R1187">
        <v>1.8009999999999999</v>
      </c>
      <c r="S1187">
        <v>2</v>
      </c>
      <c r="T1187" t="s">
        <v>1214</v>
      </c>
    </row>
    <row r="1188" spans="1:20">
      <c r="A1188" t="s">
        <v>1193</v>
      </c>
      <c r="B1188">
        <v>2021</v>
      </c>
      <c r="C1188" s="10">
        <v>44412</v>
      </c>
      <c r="D1188" t="s">
        <v>190</v>
      </c>
      <c r="E1188">
        <v>1</v>
      </c>
      <c r="F1188" t="s">
        <v>539</v>
      </c>
      <c r="G1188">
        <v>2</v>
      </c>
      <c r="H1188" t="s">
        <v>91</v>
      </c>
      <c r="I1188" t="s">
        <v>22</v>
      </c>
      <c r="J1188" s="11">
        <f>(C1188-VLOOKUP(H1188,Riders!$A$2:$E$7778,4,FALSE))/365</f>
        <v>24.408219178082192</v>
      </c>
      <c r="K1188">
        <v>1</v>
      </c>
      <c r="L1188">
        <v>1</v>
      </c>
      <c r="M1188">
        <v>9.7469999999999999</v>
      </c>
      <c r="O1188">
        <v>40.146999999999998</v>
      </c>
      <c r="P1188">
        <v>40.222999999999999</v>
      </c>
      <c r="Q1188">
        <v>42.744999999999997</v>
      </c>
      <c r="R1188">
        <v>1.2609999999999999</v>
      </c>
      <c r="S1188">
        <v>1</v>
      </c>
      <c r="T1188" t="s">
        <v>1214</v>
      </c>
    </row>
    <row r="1189" spans="1:20">
      <c r="A1189" t="s">
        <v>1193</v>
      </c>
      <c r="B1189">
        <v>2021</v>
      </c>
      <c r="C1189" s="10">
        <v>44412</v>
      </c>
      <c r="D1189" t="s">
        <v>190</v>
      </c>
      <c r="E1189">
        <v>1</v>
      </c>
      <c r="F1189" t="s">
        <v>539</v>
      </c>
      <c r="G1189">
        <v>2</v>
      </c>
      <c r="H1189" t="s">
        <v>111</v>
      </c>
      <c r="I1189" t="s">
        <v>112</v>
      </c>
      <c r="J1189" s="11">
        <f>(C1189-VLOOKUP(H1189,Riders!$A$2:$E$7778,4,FALSE))/365</f>
        <v>24.298630136986301</v>
      </c>
      <c r="K1189">
        <v>3</v>
      </c>
      <c r="L1189">
        <v>2</v>
      </c>
      <c r="M1189">
        <v>9.8140000000000001</v>
      </c>
      <c r="O1189">
        <v>31.672000000000001</v>
      </c>
      <c r="P1189">
        <v>31.596999999999898</v>
      </c>
      <c r="Q1189">
        <v>34.890999999999998</v>
      </c>
      <c r="R1189">
        <v>1.647</v>
      </c>
      <c r="S1189">
        <v>2</v>
      </c>
      <c r="T1189" t="s">
        <v>1214</v>
      </c>
    </row>
    <row r="1190" spans="1:20">
      <c r="A1190" t="s">
        <v>1193</v>
      </c>
      <c r="B1190">
        <v>2021</v>
      </c>
      <c r="C1190" s="10">
        <v>44412</v>
      </c>
      <c r="D1190" t="s">
        <v>190</v>
      </c>
      <c r="E1190">
        <v>2</v>
      </c>
      <c r="F1190" t="s">
        <v>539</v>
      </c>
      <c r="G1190">
        <v>1</v>
      </c>
      <c r="H1190" t="s">
        <v>21</v>
      </c>
      <c r="I1190" t="s">
        <v>22</v>
      </c>
      <c r="J1190" s="11">
        <f>(C1190-VLOOKUP(H1190,Riders!$A$2:$E$7778,4,FALSE))/365</f>
        <v>28.405479452054795</v>
      </c>
      <c r="K1190">
        <v>2</v>
      </c>
      <c r="L1190">
        <v>1</v>
      </c>
      <c r="M1190">
        <v>9.7859999999999996</v>
      </c>
      <c r="O1190">
        <v>36.606000000000002</v>
      </c>
      <c r="P1190">
        <v>36.679000000000002</v>
      </c>
      <c r="Q1190">
        <v>39.023000000000003</v>
      </c>
      <c r="R1190">
        <v>1.1719999999999999</v>
      </c>
      <c r="S1190">
        <v>1</v>
      </c>
      <c r="T1190" t="s">
        <v>1214</v>
      </c>
    </row>
    <row r="1191" spans="1:20">
      <c r="A1191" t="s">
        <v>1193</v>
      </c>
      <c r="B1191">
        <v>2021</v>
      </c>
      <c r="C1191" s="10">
        <v>44412</v>
      </c>
      <c r="D1191" t="s">
        <v>190</v>
      </c>
      <c r="E1191">
        <v>2</v>
      </c>
      <c r="F1191" t="s">
        <v>539</v>
      </c>
      <c r="G1191">
        <v>1</v>
      </c>
      <c r="H1191" t="s">
        <v>196</v>
      </c>
      <c r="I1191" t="s">
        <v>1194</v>
      </c>
      <c r="J1191" s="11">
        <f>(C1191-VLOOKUP(H1191,Riders!$A$2:$E$7778,4,FALSE))/365</f>
        <v>35.391780821917806</v>
      </c>
      <c r="K1191">
        <v>4</v>
      </c>
      <c r="L1191">
        <v>2</v>
      </c>
      <c r="M1191">
        <v>9.7959999999999994</v>
      </c>
      <c r="O1191">
        <v>28.306000000000001</v>
      </c>
      <c r="P1191">
        <v>28.21</v>
      </c>
      <c r="Q1191">
        <v>31.76</v>
      </c>
      <c r="R1191">
        <v>1.7749999999999999</v>
      </c>
      <c r="S1191">
        <v>2</v>
      </c>
      <c r="T1191" t="s">
        <v>1214</v>
      </c>
    </row>
    <row r="1192" spans="1:20">
      <c r="A1192" t="s">
        <v>1193</v>
      </c>
      <c r="B1192">
        <v>2021</v>
      </c>
      <c r="C1192" s="10">
        <v>44412</v>
      </c>
      <c r="D1192" t="s">
        <v>190</v>
      </c>
      <c r="E1192">
        <v>2</v>
      </c>
      <c r="F1192" t="s">
        <v>539</v>
      </c>
      <c r="G1192">
        <v>2</v>
      </c>
      <c r="H1192" t="s">
        <v>91</v>
      </c>
      <c r="I1192" t="s">
        <v>22</v>
      </c>
      <c r="J1192" s="11">
        <f>(C1192-VLOOKUP(H1192,Riders!$A$2:$E$7778,4,FALSE))/365</f>
        <v>24.408219178082192</v>
      </c>
      <c r="K1192">
        <v>1</v>
      </c>
      <c r="L1192">
        <v>1</v>
      </c>
      <c r="M1192">
        <v>9.7840000000000007</v>
      </c>
      <c r="O1192">
        <v>40.222999999999999</v>
      </c>
      <c r="P1192">
        <v>40.393000000000001</v>
      </c>
      <c r="Q1192">
        <v>42.884999999999998</v>
      </c>
      <c r="R1192">
        <v>1.246</v>
      </c>
      <c r="S1192">
        <v>1</v>
      </c>
      <c r="T1192" t="s">
        <v>1214</v>
      </c>
    </row>
    <row r="1193" spans="1:20">
      <c r="A1193" t="s">
        <v>1193</v>
      </c>
      <c r="B1193">
        <v>2021</v>
      </c>
      <c r="C1193" s="10">
        <v>44412</v>
      </c>
      <c r="D1193" t="s">
        <v>190</v>
      </c>
      <c r="E1193">
        <v>2</v>
      </c>
      <c r="F1193" t="s">
        <v>539</v>
      </c>
      <c r="G1193">
        <v>2</v>
      </c>
      <c r="H1193" t="s">
        <v>111</v>
      </c>
      <c r="I1193" t="s">
        <v>112</v>
      </c>
      <c r="J1193" s="11">
        <f>(C1193-VLOOKUP(H1193,Riders!$A$2:$E$7778,4,FALSE))/365</f>
        <v>24.298630136986301</v>
      </c>
      <c r="K1193">
        <v>3</v>
      </c>
      <c r="L1193">
        <v>2</v>
      </c>
      <c r="M1193">
        <v>9.8260000000000005</v>
      </c>
      <c r="O1193">
        <v>31.596999999999898</v>
      </c>
      <c r="P1193">
        <v>32.156999999999996</v>
      </c>
      <c r="Q1193">
        <v>35.319000000000003</v>
      </c>
      <c r="R1193">
        <v>1.581</v>
      </c>
      <c r="S1193">
        <v>2</v>
      </c>
      <c r="T1193" t="s">
        <v>1214</v>
      </c>
    </row>
    <row r="1194" spans="1:20">
      <c r="A1194" t="s">
        <v>1193</v>
      </c>
      <c r="B1194">
        <v>2021</v>
      </c>
      <c r="C1194" s="10">
        <v>44412</v>
      </c>
      <c r="D1194" t="s">
        <v>190</v>
      </c>
      <c r="E1194">
        <v>1</v>
      </c>
      <c r="F1194" t="s">
        <v>63</v>
      </c>
      <c r="G1194" t="s">
        <v>540</v>
      </c>
      <c r="H1194" t="s">
        <v>91</v>
      </c>
      <c r="I1194" t="s">
        <v>22</v>
      </c>
      <c r="J1194" s="11">
        <f>(C1194-VLOOKUP(H1194,Riders!$A$2:$E$7778,4,FALSE))/365</f>
        <v>24.408219178082192</v>
      </c>
      <c r="K1194">
        <v>1</v>
      </c>
      <c r="L1194">
        <v>2</v>
      </c>
      <c r="M1194">
        <v>9.7360000000000007</v>
      </c>
      <c r="O1194">
        <v>40.393000000000001</v>
      </c>
      <c r="P1194">
        <v>39.887</v>
      </c>
      <c r="Q1194">
        <v>42.353000000000002</v>
      </c>
      <c r="R1194">
        <v>1.2330000000000001</v>
      </c>
      <c r="S1194">
        <v>1</v>
      </c>
      <c r="T1194" t="s">
        <v>1214</v>
      </c>
    </row>
    <row r="1195" spans="1:20">
      <c r="A1195" t="s">
        <v>1193</v>
      </c>
      <c r="B1195">
        <v>2021</v>
      </c>
      <c r="C1195" s="10">
        <v>44412</v>
      </c>
      <c r="D1195" t="s">
        <v>190</v>
      </c>
      <c r="E1195">
        <v>1</v>
      </c>
      <c r="F1195" t="s">
        <v>63</v>
      </c>
      <c r="G1195" t="s">
        <v>540</v>
      </c>
      <c r="H1195" t="s">
        <v>21</v>
      </c>
      <c r="I1195" t="s">
        <v>22</v>
      </c>
      <c r="J1195" s="11">
        <f>(C1195-VLOOKUP(H1195,Riders!$A$2:$E$7778,4,FALSE))/365</f>
        <v>28.405479452054795</v>
      </c>
      <c r="K1195">
        <v>2</v>
      </c>
      <c r="L1195">
        <v>1</v>
      </c>
      <c r="M1195">
        <v>9.7240000000000002</v>
      </c>
      <c r="O1195">
        <v>36.679000000000002</v>
      </c>
      <c r="P1195">
        <v>36.633000000000003</v>
      </c>
      <c r="Q1195">
        <v>38.935000000000002</v>
      </c>
      <c r="R1195">
        <v>1.151</v>
      </c>
      <c r="S1195">
        <v>1</v>
      </c>
      <c r="T1195" t="s">
        <v>1214</v>
      </c>
    </row>
    <row r="1196" spans="1:20">
      <c r="A1196" t="s">
        <v>1193</v>
      </c>
      <c r="B1196">
        <v>2021</v>
      </c>
      <c r="C1196" s="10">
        <v>44412</v>
      </c>
      <c r="D1196" t="s">
        <v>190</v>
      </c>
      <c r="E1196">
        <v>1</v>
      </c>
      <c r="F1196" t="s">
        <v>63</v>
      </c>
      <c r="G1196" t="s">
        <v>541</v>
      </c>
      <c r="H1196" t="s">
        <v>111</v>
      </c>
      <c r="I1196" t="s">
        <v>112</v>
      </c>
      <c r="J1196" s="11">
        <f>(C1196-VLOOKUP(H1196,Riders!$A$2:$E$7778,4,FALSE))/365</f>
        <v>24.298630136986301</v>
      </c>
      <c r="K1196">
        <v>3</v>
      </c>
      <c r="L1196">
        <v>1</v>
      </c>
      <c r="M1196">
        <v>9.7859999999999996</v>
      </c>
      <c r="O1196">
        <v>32.156999999999996</v>
      </c>
      <c r="P1196">
        <v>32.585000000000001</v>
      </c>
      <c r="Q1196">
        <v>35.634999999999998</v>
      </c>
      <c r="R1196">
        <v>1.5249999999999999</v>
      </c>
      <c r="S1196">
        <v>1</v>
      </c>
      <c r="T1196" t="s">
        <v>1214</v>
      </c>
    </row>
    <row r="1197" spans="1:20">
      <c r="A1197" t="s">
        <v>1193</v>
      </c>
      <c r="B1197">
        <v>2021</v>
      </c>
      <c r="C1197" s="10">
        <v>44412</v>
      </c>
      <c r="D1197" t="s">
        <v>190</v>
      </c>
      <c r="E1197">
        <v>1</v>
      </c>
      <c r="F1197" t="s">
        <v>63</v>
      </c>
      <c r="G1197" t="s">
        <v>541</v>
      </c>
      <c r="H1197" t="s">
        <v>196</v>
      </c>
      <c r="I1197" t="s">
        <v>1194</v>
      </c>
      <c r="J1197" s="11">
        <f>(C1197-VLOOKUP(H1197,Riders!$A$2:$E$7778,4,FALSE))/365</f>
        <v>35.391780821917806</v>
      </c>
      <c r="K1197">
        <v>4</v>
      </c>
      <c r="L1197">
        <v>2</v>
      </c>
      <c r="M1197">
        <v>10.272</v>
      </c>
      <c r="O1197">
        <v>28.21</v>
      </c>
      <c r="P1197">
        <v>28.087</v>
      </c>
      <c r="Q1197">
        <v>31.562999999999999</v>
      </c>
      <c r="R1197">
        <v>1.738</v>
      </c>
      <c r="S1197">
        <v>2</v>
      </c>
      <c r="T1197" t="s">
        <v>1214</v>
      </c>
    </row>
    <row r="1198" spans="1:20">
      <c r="A1198" t="s">
        <v>1193</v>
      </c>
      <c r="B1198">
        <v>2021</v>
      </c>
      <c r="C1198" s="10">
        <v>44412</v>
      </c>
      <c r="D1198" t="s">
        <v>190</v>
      </c>
      <c r="E1198">
        <v>2</v>
      </c>
      <c r="F1198" t="s">
        <v>63</v>
      </c>
      <c r="G1198" t="s">
        <v>540</v>
      </c>
      <c r="H1198" t="s">
        <v>91</v>
      </c>
      <c r="I1198" t="s">
        <v>22</v>
      </c>
      <c r="J1198" s="11">
        <f>(C1198-VLOOKUP(H1198,Riders!$A$2:$E$7778,4,FALSE))/365</f>
        <v>24.408219178082192</v>
      </c>
      <c r="K1198">
        <v>1</v>
      </c>
      <c r="L1198">
        <v>1</v>
      </c>
      <c r="M1198">
        <v>9.7759999999999998</v>
      </c>
      <c r="O1198">
        <v>39.887</v>
      </c>
      <c r="P1198">
        <v>40.043999999999997</v>
      </c>
      <c r="Q1198">
        <v>42.488</v>
      </c>
      <c r="R1198">
        <v>1.222</v>
      </c>
      <c r="S1198">
        <v>1</v>
      </c>
      <c r="T1198" t="s">
        <v>1214</v>
      </c>
    </row>
    <row r="1199" spans="1:20">
      <c r="A1199" t="s">
        <v>1193</v>
      </c>
      <c r="B1199">
        <v>2021</v>
      </c>
      <c r="C1199" s="10">
        <v>44412</v>
      </c>
      <c r="D1199" t="s">
        <v>190</v>
      </c>
      <c r="E1199">
        <v>2</v>
      </c>
      <c r="F1199" t="s">
        <v>63</v>
      </c>
      <c r="G1199" t="s">
        <v>540</v>
      </c>
      <c r="H1199" t="s">
        <v>21</v>
      </c>
      <c r="I1199" t="s">
        <v>22</v>
      </c>
      <c r="J1199" s="11">
        <f>(C1199-VLOOKUP(H1199,Riders!$A$2:$E$7778,4,FALSE))/365</f>
        <v>28.405479452054795</v>
      </c>
      <c r="K1199">
        <v>2</v>
      </c>
      <c r="L1199">
        <v>2</v>
      </c>
      <c r="M1199">
        <v>9.7910000000000004</v>
      </c>
      <c r="O1199">
        <v>36.633000000000003</v>
      </c>
      <c r="P1199">
        <v>36.530999999999999</v>
      </c>
      <c r="Q1199">
        <v>38.817</v>
      </c>
      <c r="R1199">
        <v>1.143</v>
      </c>
      <c r="S1199">
        <v>2</v>
      </c>
      <c r="T1199" t="s">
        <v>1214</v>
      </c>
    </row>
    <row r="1200" spans="1:20">
      <c r="A1200" t="s">
        <v>1193</v>
      </c>
      <c r="B1200">
        <v>2021</v>
      </c>
      <c r="C1200" s="10">
        <v>44412</v>
      </c>
      <c r="D1200" t="s">
        <v>190</v>
      </c>
      <c r="E1200">
        <v>2</v>
      </c>
      <c r="F1200" t="s">
        <v>63</v>
      </c>
      <c r="G1200" t="s">
        <v>541</v>
      </c>
      <c r="H1200" t="s">
        <v>111</v>
      </c>
      <c r="I1200" t="s">
        <v>112</v>
      </c>
      <c r="J1200" s="11">
        <f>(C1200-VLOOKUP(H1200,Riders!$A$2:$E$7778,4,FALSE))/365</f>
        <v>24.298630136986301</v>
      </c>
      <c r="K1200">
        <v>3</v>
      </c>
      <c r="L1200">
        <v>1</v>
      </c>
      <c r="M1200">
        <v>9.9429999999999996</v>
      </c>
      <c r="O1200">
        <v>32.585000000000001</v>
      </c>
      <c r="P1200">
        <v>32.808</v>
      </c>
      <c r="Q1200">
        <v>35.817999999999998</v>
      </c>
      <c r="R1200">
        <v>1.5049999999999999</v>
      </c>
      <c r="S1200">
        <v>1</v>
      </c>
      <c r="T1200" t="s">
        <v>1214</v>
      </c>
    </row>
    <row r="1201" spans="1:20">
      <c r="A1201" t="s">
        <v>1193</v>
      </c>
      <c r="B1201">
        <v>2021</v>
      </c>
      <c r="C1201" s="10">
        <v>44412</v>
      </c>
      <c r="D1201" t="s">
        <v>190</v>
      </c>
      <c r="E1201">
        <v>2</v>
      </c>
      <c r="F1201" t="s">
        <v>63</v>
      </c>
      <c r="G1201" t="s">
        <v>541</v>
      </c>
      <c r="H1201" t="s">
        <v>196</v>
      </c>
      <c r="I1201" t="s">
        <v>1194</v>
      </c>
      <c r="J1201" s="11">
        <f>(C1201-VLOOKUP(H1201,Riders!$A$2:$E$7778,4,FALSE))/365</f>
        <v>35.391780821917806</v>
      </c>
      <c r="K1201">
        <v>4</v>
      </c>
      <c r="L1201">
        <v>2</v>
      </c>
      <c r="M1201">
        <v>9.9580000000000002</v>
      </c>
      <c r="O1201">
        <v>28.087</v>
      </c>
      <c r="P1201">
        <v>27.914000000000001</v>
      </c>
      <c r="Q1201">
        <v>31.326000000000001</v>
      </c>
      <c r="R1201">
        <v>1.706</v>
      </c>
      <c r="S1201">
        <v>2</v>
      </c>
      <c r="T1201" t="s">
        <v>1214</v>
      </c>
    </row>
    <row r="1202" spans="1:20">
      <c r="A1202" t="s">
        <v>1193</v>
      </c>
      <c r="B1202">
        <v>2021</v>
      </c>
      <c r="C1202" s="10">
        <v>44412</v>
      </c>
      <c r="D1202" t="s">
        <v>190</v>
      </c>
      <c r="E1202">
        <v>3</v>
      </c>
      <c r="F1202" t="s">
        <v>63</v>
      </c>
      <c r="G1202" t="s">
        <v>540</v>
      </c>
      <c r="H1202" t="s">
        <v>91</v>
      </c>
      <c r="I1202" t="s">
        <v>22</v>
      </c>
      <c r="J1202" s="11">
        <f>(C1202-VLOOKUP(H1202,Riders!$A$2:$E$7778,4,FALSE))/365</f>
        <v>24.408219178082192</v>
      </c>
      <c r="K1202">
        <v>1</v>
      </c>
      <c r="L1202">
        <v>1</v>
      </c>
      <c r="M1202">
        <v>10.680999999999999</v>
      </c>
      <c r="O1202">
        <v>40.043999999999997</v>
      </c>
      <c r="P1202">
        <v>40.191000000000003</v>
      </c>
      <c r="Q1202">
        <v>42.615000000000002</v>
      </c>
      <c r="R1202">
        <v>1.212</v>
      </c>
      <c r="S1202">
        <v>1</v>
      </c>
      <c r="T1202" t="s">
        <v>1214</v>
      </c>
    </row>
    <row r="1203" spans="1:20">
      <c r="A1203" t="s">
        <v>1193</v>
      </c>
      <c r="B1203">
        <v>2021</v>
      </c>
      <c r="C1203" s="10">
        <v>44412</v>
      </c>
      <c r="D1203" t="s">
        <v>190</v>
      </c>
      <c r="E1203">
        <v>3</v>
      </c>
      <c r="F1203" t="s">
        <v>63</v>
      </c>
      <c r="G1203" t="s">
        <v>540</v>
      </c>
      <c r="H1203" t="s">
        <v>21</v>
      </c>
      <c r="I1203" t="s">
        <v>22</v>
      </c>
      <c r="J1203" s="11">
        <f>(C1203-VLOOKUP(H1203,Riders!$A$2:$E$7778,4,FALSE))/365</f>
        <v>28.405479452054795</v>
      </c>
      <c r="K1203">
        <v>2</v>
      </c>
      <c r="L1203">
        <v>2</v>
      </c>
      <c r="M1203">
        <v>10.888999999999999</v>
      </c>
      <c r="O1203">
        <v>36.530999999999999</v>
      </c>
      <c r="P1203">
        <v>36.433</v>
      </c>
      <c r="Q1203">
        <v>38.704999999999998</v>
      </c>
      <c r="R1203">
        <v>1.1359999999999999</v>
      </c>
      <c r="S1203">
        <v>2</v>
      </c>
      <c r="T1203" t="s">
        <v>1214</v>
      </c>
    </row>
    <row r="1204" spans="1:20">
      <c r="A1204" t="s">
        <v>138</v>
      </c>
      <c r="B1204">
        <v>2021</v>
      </c>
      <c r="C1204" s="10">
        <v>44451</v>
      </c>
      <c r="D1204" t="s">
        <v>65</v>
      </c>
      <c r="E1204">
        <v>1</v>
      </c>
      <c r="F1204" t="s">
        <v>534</v>
      </c>
      <c r="G1204">
        <v>1</v>
      </c>
      <c r="H1204" t="s">
        <v>40</v>
      </c>
      <c r="I1204" t="s">
        <v>41</v>
      </c>
      <c r="J1204" s="11">
        <f>(C1204-VLOOKUP(H1204,Riders!$A$2:$E$7778,4,FALSE))/365</f>
        <v>28.610958904109587</v>
      </c>
      <c r="K1204">
        <v>11</v>
      </c>
      <c r="L1204">
        <v>1</v>
      </c>
      <c r="M1204">
        <v>10.657</v>
      </c>
      <c r="O1204">
        <v>3.8559999999999999</v>
      </c>
      <c r="P1204">
        <v>9.0530000000000008</v>
      </c>
      <c r="Q1204">
        <v>19.407</v>
      </c>
      <c r="R1204">
        <v>5.1769999999999996</v>
      </c>
      <c r="S1204">
        <v>2</v>
      </c>
      <c r="T1204" t="s">
        <v>1214</v>
      </c>
    </row>
    <row r="1205" spans="1:20">
      <c r="A1205" t="s">
        <v>138</v>
      </c>
      <c r="B1205">
        <v>2021</v>
      </c>
      <c r="C1205" s="10">
        <v>44451</v>
      </c>
      <c r="D1205" t="s">
        <v>65</v>
      </c>
      <c r="E1205">
        <v>1</v>
      </c>
      <c r="F1205" t="s">
        <v>534</v>
      </c>
      <c r="G1205">
        <v>1</v>
      </c>
      <c r="H1205" t="s">
        <v>1866</v>
      </c>
      <c r="I1205" t="s">
        <v>861</v>
      </c>
      <c r="J1205" s="11">
        <f>(C1205-VLOOKUP(H1205,Riders!$A$2:$E$7778,4,FALSE))/365</f>
        <v>23.786301369863015</v>
      </c>
      <c r="K1205">
        <v>22</v>
      </c>
      <c r="L1205">
        <v>2</v>
      </c>
      <c r="M1205">
        <v>11.356</v>
      </c>
      <c r="O1205">
        <v>9</v>
      </c>
      <c r="P1205">
        <v>3.5659999999999901</v>
      </c>
      <c r="Q1205">
        <v>16.494</v>
      </c>
      <c r="R1205">
        <v>6.4640000000000004</v>
      </c>
      <c r="S1205">
        <v>1</v>
      </c>
      <c r="T1205" t="s">
        <v>1214</v>
      </c>
    </row>
    <row r="1206" spans="1:20">
      <c r="A1206" t="s">
        <v>138</v>
      </c>
      <c r="B1206">
        <v>2021</v>
      </c>
      <c r="C1206" s="10">
        <v>44451</v>
      </c>
      <c r="D1206" t="s">
        <v>65</v>
      </c>
      <c r="E1206">
        <v>1</v>
      </c>
      <c r="F1206" t="s">
        <v>534</v>
      </c>
      <c r="G1206">
        <v>2</v>
      </c>
      <c r="H1206" t="s">
        <v>984</v>
      </c>
      <c r="I1206" t="s">
        <v>60</v>
      </c>
      <c r="J1206" s="11">
        <f>(C1206-VLOOKUP(H1206,Riders!$A$2:$E$7778,4,FALSE))/365</f>
        <v>19.238356164383561</v>
      </c>
      <c r="K1206">
        <v>12</v>
      </c>
      <c r="L1206">
        <v>1</v>
      </c>
      <c r="M1206">
        <v>10.492000000000001</v>
      </c>
      <c r="O1206">
        <v>5.7709999999999901</v>
      </c>
      <c r="P1206">
        <v>11.913</v>
      </c>
      <c r="Q1206">
        <v>24.085000000000001</v>
      </c>
      <c r="R1206">
        <v>6.0860000000000003</v>
      </c>
      <c r="S1206">
        <v>2</v>
      </c>
      <c r="T1206" t="s">
        <v>1214</v>
      </c>
    </row>
    <row r="1207" spans="1:20">
      <c r="A1207" t="s">
        <v>138</v>
      </c>
      <c r="B1207">
        <v>2021</v>
      </c>
      <c r="C1207" s="10">
        <v>44451</v>
      </c>
      <c r="D1207" t="s">
        <v>65</v>
      </c>
      <c r="E1207">
        <v>1</v>
      </c>
      <c r="F1207" t="s">
        <v>534</v>
      </c>
      <c r="G1207">
        <v>2</v>
      </c>
      <c r="H1207" t="s">
        <v>145</v>
      </c>
      <c r="I1207" t="s">
        <v>146</v>
      </c>
      <c r="J1207" s="11">
        <f>(C1207-VLOOKUP(H1207,Riders!$A$2:$E$7778,4,FALSE))/365</f>
        <v>24.827397260273973</v>
      </c>
      <c r="K1207">
        <v>21</v>
      </c>
      <c r="L1207">
        <v>2</v>
      </c>
      <c r="M1207">
        <v>10.826000000000001</v>
      </c>
      <c r="O1207">
        <v>9</v>
      </c>
      <c r="P1207">
        <v>4.9949999999999903</v>
      </c>
      <c r="Q1207">
        <v>18.606999999999999</v>
      </c>
      <c r="R1207">
        <v>6.806</v>
      </c>
      <c r="S1207">
        <v>1</v>
      </c>
      <c r="T1207" t="s">
        <v>1214</v>
      </c>
    </row>
    <row r="1208" spans="1:20">
      <c r="A1208" t="s">
        <v>138</v>
      </c>
      <c r="B1208">
        <v>2021</v>
      </c>
      <c r="C1208" s="10">
        <v>44451</v>
      </c>
      <c r="D1208" t="s">
        <v>65</v>
      </c>
      <c r="E1208">
        <v>1</v>
      </c>
      <c r="F1208" t="s">
        <v>534</v>
      </c>
      <c r="G1208">
        <v>3</v>
      </c>
      <c r="H1208" t="s">
        <v>147</v>
      </c>
      <c r="I1208" t="s">
        <v>55</v>
      </c>
      <c r="J1208" s="11">
        <f>(C1208-VLOOKUP(H1208,Riders!$A$2:$E$7778,4,FALSE))/365</f>
        <v>27.252054794520546</v>
      </c>
      <c r="K1208">
        <v>13</v>
      </c>
      <c r="L1208">
        <v>1</v>
      </c>
      <c r="M1208">
        <v>10.712</v>
      </c>
      <c r="O1208">
        <v>9</v>
      </c>
      <c r="P1208">
        <v>15.054</v>
      </c>
      <c r="Q1208">
        <v>29.396000000000001</v>
      </c>
      <c r="R1208">
        <v>7.1710000000000003</v>
      </c>
      <c r="S1208">
        <v>1</v>
      </c>
      <c r="T1208" t="s">
        <v>1214</v>
      </c>
    </row>
    <row r="1209" spans="1:20">
      <c r="A1209" t="s">
        <v>138</v>
      </c>
      <c r="B1209">
        <v>2021</v>
      </c>
      <c r="C1209" s="10">
        <v>44451</v>
      </c>
      <c r="D1209" t="s">
        <v>65</v>
      </c>
      <c r="E1209">
        <v>1</v>
      </c>
      <c r="F1209" t="s">
        <v>534</v>
      </c>
      <c r="G1209">
        <v>3</v>
      </c>
      <c r="H1209" t="s">
        <v>860</v>
      </c>
      <c r="I1209" t="s">
        <v>861</v>
      </c>
      <c r="J1209" s="11">
        <f>(C1209-VLOOKUP(H1209,Riders!$A$2:$E$7778,4,FALSE))/365</f>
        <v>20.893150684931506</v>
      </c>
      <c r="K1209">
        <v>20</v>
      </c>
      <c r="L1209">
        <v>2</v>
      </c>
      <c r="M1209">
        <v>10.7229999999999</v>
      </c>
      <c r="O1209">
        <v>9</v>
      </c>
      <c r="P1209">
        <v>6.2619999999999898</v>
      </c>
      <c r="Q1209">
        <v>20.603999999999999</v>
      </c>
      <c r="R1209">
        <v>7.1710000000000003</v>
      </c>
      <c r="S1209">
        <v>1</v>
      </c>
      <c r="T1209" t="s">
        <v>1214</v>
      </c>
    </row>
    <row r="1210" spans="1:20">
      <c r="A1210" t="s">
        <v>138</v>
      </c>
      <c r="B1210">
        <v>2021</v>
      </c>
      <c r="C1210" s="10">
        <v>44451</v>
      </c>
      <c r="D1210" t="s">
        <v>65</v>
      </c>
      <c r="E1210">
        <v>1</v>
      </c>
      <c r="F1210" t="s">
        <v>534</v>
      </c>
      <c r="G1210">
        <v>4</v>
      </c>
      <c r="H1210" t="s">
        <v>1242</v>
      </c>
      <c r="I1210" t="s">
        <v>41</v>
      </c>
      <c r="J1210" s="11">
        <f>(C1210-VLOOKUP(H1210,Riders!$A$2:$E$7778,4,FALSE))/365</f>
        <v>23.115068493150684</v>
      </c>
      <c r="K1210">
        <v>14</v>
      </c>
      <c r="L1210">
        <v>1</v>
      </c>
      <c r="M1210">
        <v>10.946999999999999</v>
      </c>
      <c r="O1210">
        <v>9</v>
      </c>
      <c r="P1210">
        <v>12.552</v>
      </c>
      <c r="Q1210">
        <v>27.257999999999999</v>
      </c>
      <c r="R1210">
        <v>7.3529999999999998</v>
      </c>
      <c r="S1210">
        <v>1</v>
      </c>
      <c r="T1210" t="s">
        <v>1214</v>
      </c>
    </row>
    <row r="1211" spans="1:20">
      <c r="A1211" t="s">
        <v>138</v>
      </c>
      <c r="B1211">
        <v>2021</v>
      </c>
      <c r="C1211" s="10">
        <v>44451</v>
      </c>
      <c r="D1211" t="s">
        <v>65</v>
      </c>
      <c r="E1211">
        <v>1</v>
      </c>
      <c r="F1211" t="s">
        <v>534</v>
      </c>
      <c r="G1211">
        <v>4</v>
      </c>
      <c r="H1211" t="s">
        <v>830</v>
      </c>
      <c r="I1211" t="s">
        <v>206</v>
      </c>
      <c r="J1211" s="11">
        <f>(C1211-VLOOKUP(H1211,Riders!$A$2:$E$7778,4,FALSE))/365</f>
        <v>19.326027397260273</v>
      </c>
      <c r="K1211">
        <v>19</v>
      </c>
      <c r="L1211">
        <v>2</v>
      </c>
      <c r="M1211">
        <v>10.997</v>
      </c>
      <c r="O1211">
        <v>3.7269999999999999</v>
      </c>
      <c r="P1211">
        <v>3.2739999999999898</v>
      </c>
      <c r="Q1211">
        <v>14.17</v>
      </c>
      <c r="R1211">
        <v>5.4480000000000004</v>
      </c>
      <c r="S1211">
        <v>2</v>
      </c>
      <c r="T1211" t="s">
        <v>1214</v>
      </c>
    </row>
    <row r="1212" spans="1:20">
      <c r="A1212" t="s">
        <v>138</v>
      </c>
      <c r="B1212">
        <v>2021</v>
      </c>
      <c r="C1212" s="10">
        <v>44451</v>
      </c>
      <c r="D1212" t="s">
        <v>65</v>
      </c>
      <c r="E1212">
        <v>1</v>
      </c>
      <c r="F1212" t="s">
        <v>534</v>
      </c>
      <c r="G1212">
        <v>5</v>
      </c>
      <c r="H1212" t="s">
        <v>110</v>
      </c>
      <c r="I1212" t="s">
        <v>60</v>
      </c>
      <c r="J1212" s="11">
        <f>(C1212-VLOOKUP(H1212,Riders!$A$2:$E$7778,4,FALSE))/365</f>
        <v>20.523287671232875</v>
      </c>
      <c r="K1212">
        <v>15</v>
      </c>
      <c r="L1212">
        <v>1</v>
      </c>
      <c r="M1212">
        <v>10.92</v>
      </c>
      <c r="O1212">
        <v>5.4370000000000003</v>
      </c>
      <c r="P1212">
        <v>14.811</v>
      </c>
      <c r="Q1212">
        <v>25.805</v>
      </c>
      <c r="R1212">
        <v>5.4969999999999999</v>
      </c>
      <c r="S1212">
        <v>2</v>
      </c>
      <c r="T1212" t="s">
        <v>1214</v>
      </c>
    </row>
    <row r="1213" spans="1:20">
      <c r="A1213" t="s">
        <v>138</v>
      </c>
      <c r="B1213">
        <v>2021</v>
      </c>
      <c r="C1213" s="10">
        <v>44451</v>
      </c>
      <c r="D1213" t="s">
        <v>65</v>
      </c>
      <c r="E1213">
        <v>1</v>
      </c>
      <c r="F1213" t="s">
        <v>534</v>
      </c>
      <c r="G1213">
        <v>5</v>
      </c>
      <c r="H1213" t="s">
        <v>137</v>
      </c>
      <c r="I1213" t="s">
        <v>103</v>
      </c>
      <c r="J1213" s="11">
        <f>(C1213-VLOOKUP(H1213,Riders!$A$2:$E$7778,4,FALSE))/365</f>
        <v>27.723287671232878</v>
      </c>
      <c r="K1213">
        <v>18</v>
      </c>
      <c r="L1213">
        <v>2</v>
      </c>
      <c r="M1213">
        <v>10.968</v>
      </c>
      <c r="O1213">
        <v>18.199000000000002</v>
      </c>
      <c r="P1213">
        <v>15.756</v>
      </c>
      <c r="Q1213">
        <v>24.51</v>
      </c>
      <c r="R1213">
        <v>4.3769999999999998</v>
      </c>
      <c r="S1213">
        <v>1</v>
      </c>
      <c r="T1213" t="s">
        <v>1214</v>
      </c>
    </row>
    <row r="1214" spans="1:20">
      <c r="A1214" t="s">
        <v>138</v>
      </c>
      <c r="B1214">
        <v>2021</v>
      </c>
      <c r="C1214" s="10">
        <v>44451</v>
      </c>
      <c r="D1214" t="s">
        <v>65</v>
      </c>
      <c r="E1214">
        <v>1</v>
      </c>
      <c r="F1214" t="s">
        <v>534</v>
      </c>
      <c r="G1214">
        <v>6</v>
      </c>
      <c r="H1214" t="s">
        <v>859</v>
      </c>
      <c r="I1214" t="s">
        <v>51</v>
      </c>
      <c r="J1214" s="11">
        <f>(C1214-VLOOKUP(H1214,Riders!$A$2:$E$7778,4,FALSE))/365</f>
        <v>21.394520547945206</v>
      </c>
      <c r="K1214">
        <v>16</v>
      </c>
      <c r="L1214">
        <v>1</v>
      </c>
      <c r="M1214">
        <v>10.752000000000001</v>
      </c>
      <c r="O1214">
        <v>7.3269999999999902</v>
      </c>
      <c r="P1214">
        <v>12.700999999999899</v>
      </c>
      <c r="Q1214">
        <v>24.396999999999998</v>
      </c>
      <c r="R1214">
        <v>5.8479999999999999</v>
      </c>
      <c r="S1214">
        <v>2</v>
      </c>
      <c r="T1214" t="s">
        <v>1214</v>
      </c>
    </row>
    <row r="1215" spans="1:20">
      <c r="A1215" t="s">
        <v>138</v>
      </c>
      <c r="B1215">
        <v>2021</v>
      </c>
      <c r="C1215" s="10">
        <v>44451</v>
      </c>
      <c r="D1215" t="s">
        <v>65</v>
      </c>
      <c r="E1215">
        <v>1</v>
      </c>
      <c r="F1215" t="s">
        <v>534</v>
      </c>
      <c r="G1215">
        <v>6</v>
      </c>
      <c r="H1215" t="s">
        <v>54</v>
      </c>
      <c r="I1215" t="s">
        <v>55</v>
      </c>
      <c r="J1215" s="11">
        <f>(C1215-VLOOKUP(H1215,Riders!$A$2:$E$7778,4,FALSE))/365</f>
        <v>20.936986301369863</v>
      </c>
      <c r="K1215">
        <v>17</v>
      </c>
      <c r="L1215">
        <v>2</v>
      </c>
      <c r="M1215" t="s">
        <v>535</v>
      </c>
      <c r="O1215">
        <v>9</v>
      </c>
      <c r="P1215">
        <v>5.2089999999999996</v>
      </c>
      <c r="Q1215">
        <v>18.760999999999999</v>
      </c>
      <c r="R1215">
        <v>6.7759999999999998</v>
      </c>
      <c r="S1215">
        <v>1</v>
      </c>
      <c r="T1215" t="s">
        <v>1214</v>
      </c>
    </row>
    <row r="1216" spans="1:20">
      <c r="A1216" t="s">
        <v>138</v>
      </c>
      <c r="B1216">
        <v>2021</v>
      </c>
      <c r="C1216" s="10">
        <v>44451</v>
      </c>
      <c r="D1216" t="s">
        <v>65</v>
      </c>
      <c r="E1216">
        <v>1</v>
      </c>
      <c r="F1216" t="s">
        <v>537</v>
      </c>
      <c r="G1216">
        <v>1</v>
      </c>
      <c r="H1216" t="s">
        <v>127</v>
      </c>
      <c r="I1216" t="s">
        <v>103</v>
      </c>
      <c r="J1216" s="11">
        <f>(C1216-VLOOKUP(H1216,Riders!$A$2:$E$7778,4,FALSE))/365</f>
        <v>22.986301369863014</v>
      </c>
      <c r="K1216">
        <v>1</v>
      </c>
      <c r="L1216">
        <v>1</v>
      </c>
      <c r="M1216">
        <v>10.449</v>
      </c>
      <c r="O1216">
        <v>26.831</v>
      </c>
      <c r="P1216">
        <v>26.995999999999999</v>
      </c>
      <c r="Q1216">
        <v>30.15</v>
      </c>
      <c r="R1216">
        <v>1.577</v>
      </c>
      <c r="S1216">
        <v>1</v>
      </c>
      <c r="T1216" t="s">
        <v>1214</v>
      </c>
    </row>
    <row r="1217" spans="1:20">
      <c r="A1217" t="s">
        <v>138</v>
      </c>
      <c r="B1217">
        <v>2021</v>
      </c>
      <c r="C1217" s="10">
        <v>44451</v>
      </c>
      <c r="D1217" t="s">
        <v>65</v>
      </c>
      <c r="E1217">
        <v>1</v>
      </c>
      <c r="F1217" t="s">
        <v>537</v>
      </c>
      <c r="G1217">
        <v>1</v>
      </c>
      <c r="H1217" t="s">
        <v>859</v>
      </c>
      <c r="I1217" t="s">
        <v>51</v>
      </c>
      <c r="J1217" s="11">
        <f>(C1217-VLOOKUP(H1217,Riders!$A$2:$E$7778,4,FALSE))/365</f>
        <v>21.394520547945206</v>
      </c>
      <c r="K1217">
        <v>16</v>
      </c>
      <c r="L1217">
        <v>2</v>
      </c>
      <c r="M1217">
        <v>10.747999999999999</v>
      </c>
      <c r="O1217">
        <v>12.700999999999899</v>
      </c>
      <c r="P1217">
        <v>12.268000000000001</v>
      </c>
      <c r="Q1217">
        <v>22.492000000000001</v>
      </c>
      <c r="R1217">
        <v>5.1120000000000001</v>
      </c>
      <c r="S1217">
        <v>2</v>
      </c>
      <c r="T1217" t="s">
        <v>1214</v>
      </c>
    </row>
    <row r="1218" spans="1:20">
      <c r="A1218" t="s">
        <v>138</v>
      </c>
      <c r="B1218">
        <v>2021</v>
      </c>
      <c r="C1218" s="10">
        <v>44451</v>
      </c>
      <c r="D1218" t="s">
        <v>65</v>
      </c>
      <c r="E1218">
        <v>1</v>
      </c>
      <c r="F1218" t="s">
        <v>537</v>
      </c>
      <c r="G1218">
        <v>2</v>
      </c>
      <c r="H1218" t="s">
        <v>133</v>
      </c>
      <c r="I1218" t="s">
        <v>32</v>
      </c>
      <c r="J1218" s="11">
        <f>(C1218-VLOOKUP(H1218,Riders!$A$2:$E$7778,4,FALSE))/365</f>
        <v>21.909589041095892</v>
      </c>
      <c r="K1218">
        <v>4</v>
      </c>
      <c r="L1218">
        <v>1</v>
      </c>
      <c r="M1218">
        <v>10.38</v>
      </c>
      <c r="O1218">
        <v>9.3529999999999909</v>
      </c>
      <c r="P1218">
        <v>13.343999999999999</v>
      </c>
      <c r="Q1218">
        <v>21.404</v>
      </c>
      <c r="R1218">
        <v>4.03</v>
      </c>
      <c r="S1218">
        <v>2</v>
      </c>
      <c r="T1218" t="s">
        <v>1214</v>
      </c>
    </row>
    <row r="1219" spans="1:20">
      <c r="A1219" t="s">
        <v>138</v>
      </c>
      <c r="B1219">
        <v>2021</v>
      </c>
      <c r="C1219" s="10">
        <v>44451</v>
      </c>
      <c r="D1219" t="s">
        <v>65</v>
      </c>
      <c r="E1219">
        <v>1</v>
      </c>
      <c r="F1219" t="s">
        <v>537</v>
      </c>
      <c r="G1219">
        <v>2</v>
      </c>
      <c r="H1219" t="s">
        <v>110</v>
      </c>
      <c r="I1219" t="s">
        <v>60</v>
      </c>
      <c r="J1219" s="11">
        <f>(C1219-VLOOKUP(H1219,Riders!$A$2:$E$7778,4,FALSE))/365</f>
        <v>20.523287671232875</v>
      </c>
      <c r="K1219">
        <v>15</v>
      </c>
      <c r="L1219">
        <v>2</v>
      </c>
      <c r="M1219">
        <v>13.874000000000001</v>
      </c>
      <c r="O1219">
        <v>14.811</v>
      </c>
      <c r="P1219">
        <v>11.746</v>
      </c>
      <c r="Q1219">
        <v>21.07</v>
      </c>
      <c r="R1219">
        <v>4.6619999999999999</v>
      </c>
      <c r="S1219">
        <v>1</v>
      </c>
      <c r="T1219" t="s">
        <v>1214</v>
      </c>
    </row>
    <row r="1220" spans="1:20">
      <c r="A1220" t="s">
        <v>138</v>
      </c>
      <c r="B1220">
        <v>2021</v>
      </c>
      <c r="C1220" s="10">
        <v>44451</v>
      </c>
      <c r="D1220" t="s">
        <v>65</v>
      </c>
      <c r="E1220">
        <v>1</v>
      </c>
      <c r="F1220" t="s">
        <v>537</v>
      </c>
      <c r="G1220">
        <v>3</v>
      </c>
      <c r="H1220" t="s">
        <v>99</v>
      </c>
      <c r="I1220" t="s">
        <v>43</v>
      </c>
      <c r="J1220" s="11">
        <f>(C1220-VLOOKUP(H1220,Riders!$A$2:$E$7778,4,FALSE))/365</f>
        <v>22.890410958904109</v>
      </c>
      <c r="K1220">
        <v>2</v>
      </c>
      <c r="L1220">
        <v>1</v>
      </c>
      <c r="M1220">
        <v>10.587</v>
      </c>
      <c r="O1220">
        <v>24.048999999999999</v>
      </c>
      <c r="P1220">
        <v>24.405999999999999</v>
      </c>
      <c r="Q1220">
        <v>28.216000000000001</v>
      </c>
      <c r="R1220">
        <v>1.905</v>
      </c>
      <c r="S1220">
        <v>1</v>
      </c>
      <c r="T1220" t="s">
        <v>1214</v>
      </c>
    </row>
    <row r="1221" spans="1:20">
      <c r="A1221" t="s">
        <v>138</v>
      </c>
      <c r="B1221">
        <v>2021</v>
      </c>
      <c r="C1221" s="10">
        <v>44451</v>
      </c>
      <c r="D1221" t="s">
        <v>65</v>
      </c>
      <c r="E1221">
        <v>1</v>
      </c>
      <c r="F1221" t="s">
        <v>537</v>
      </c>
      <c r="G1221">
        <v>3</v>
      </c>
      <c r="H1221" t="s">
        <v>1242</v>
      </c>
      <c r="I1221" t="s">
        <v>41</v>
      </c>
      <c r="J1221" s="11">
        <f>(C1221-VLOOKUP(H1221,Riders!$A$2:$E$7778,4,FALSE))/365</f>
        <v>23.115068493150684</v>
      </c>
      <c r="K1221">
        <v>14</v>
      </c>
      <c r="L1221">
        <v>2</v>
      </c>
      <c r="M1221">
        <v>11.029</v>
      </c>
      <c r="O1221">
        <v>12.552</v>
      </c>
      <c r="P1221">
        <v>11.096</v>
      </c>
      <c r="Q1221">
        <v>22.738</v>
      </c>
      <c r="R1221">
        <v>5.8209999999999997</v>
      </c>
      <c r="S1221">
        <v>2</v>
      </c>
      <c r="T1221" t="s">
        <v>1214</v>
      </c>
    </row>
    <row r="1222" spans="1:20">
      <c r="A1222" t="s">
        <v>138</v>
      </c>
      <c r="B1222">
        <v>2021</v>
      </c>
      <c r="C1222" s="10">
        <v>44451</v>
      </c>
      <c r="D1222" t="s">
        <v>65</v>
      </c>
      <c r="E1222">
        <v>1</v>
      </c>
      <c r="F1222" t="s">
        <v>537</v>
      </c>
      <c r="G1222">
        <v>4</v>
      </c>
      <c r="H1222" t="s">
        <v>95</v>
      </c>
      <c r="I1222" t="s">
        <v>26</v>
      </c>
      <c r="J1222" s="11">
        <f>(C1222-VLOOKUP(H1222,Riders!$A$2:$E$7778,4,FALSE))/365</f>
        <v>22.657534246575342</v>
      </c>
      <c r="K1222">
        <v>3</v>
      </c>
      <c r="L1222">
        <v>1</v>
      </c>
      <c r="M1222">
        <v>10.474</v>
      </c>
      <c r="O1222">
        <v>28.626000000000001</v>
      </c>
      <c r="P1222">
        <v>28.847999999999999</v>
      </c>
      <c r="Q1222">
        <v>32.112000000000002</v>
      </c>
      <c r="R1222">
        <v>1.6319999999999999</v>
      </c>
      <c r="S1222">
        <v>1</v>
      </c>
      <c r="T1222" t="s">
        <v>1214</v>
      </c>
    </row>
    <row r="1223" spans="1:20">
      <c r="A1223" t="s">
        <v>138</v>
      </c>
      <c r="B1223">
        <v>2021</v>
      </c>
      <c r="C1223" s="10">
        <v>44451</v>
      </c>
      <c r="D1223" t="s">
        <v>65</v>
      </c>
      <c r="E1223">
        <v>1</v>
      </c>
      <c r="F1223" t="s">
        <v>537</v>
      </c>
      <c r="G1223">
        <v>4</v>
      </c>
      <c r="H1223" t="s">
        <v>147</v>
      </c>
      <c r="I1223" t="s">
        <v>55</v>
      </c>
      <c r="J1223" s="11">
        <f>(C1223-VLOOKUP(H1223,Riders!$A$2:$E$7778,4,FALSE))/365</f>
        <v>27.252054794520546</v>
      </c>
      <c r="K1223">
        <v>13</v>
      </c>
      <c r="L1223">
        <v>2</v>
      </c>
      <c r="M1223">
        <v>10.545</v>
      </c>
      <c r="O1223">
        <v>15.054</v>
      </c>
      <c r="P1223">
        <v>14.055</v>
      </c>
      <c r="Q1223">
        <v>25.677</v>
      </c>
      <c r="R1223">
        <v>5.8109999999999999</v>
      </c>
      <c r="S1223">
        <v>2</v>
      </c>
      <c r="T1223" t="s">
        <v>1214</v>
      </c>
    </row>
    <row r="1224" spans="1:20">
      <c r="A1224" t="s">
        <v>138</v>
      </c>
      <c r="B1224">
        <v>2021</v>
      </c>
      <c r="C1224" s="10">
        <v>44451</v>
      </c>
      <c r="D1224" t="s">
        <v>65</v>
      </c>
      <c r="E1224">
        <v>1</v>
      </c>
      <c r="F1224" t="s">
        <v>537</v>
      </c>
      <c r="G1224">
        <v>5</v>
      </c>
      <c r="H1224" t="s">
        <v>98</v>
      </c>
      <c r="I1224" t="s">
        <v>26</v>
      </c>
      <c r="J1224" s="11">
        <f>(C1224-VLOOKUP(H1224,Riders!$A$2:$E$7778,4,FALSE))/365</f>
        <v>24.419178082191781</v>
      </c>
      <c r="K1224">
        <v>5</v>
      </c>
      <c r="L1224">
        <v>1</v>
      </c>
      <c r="M1224">
        <v>10.375</v>
      </c>
      <c r="O1224">
        <v>28.852999999999899</v>
      </c>
      <c r="P1224">
        <v>28.957999999999998</v>
      </c>
      <c r="Q1224">
        <v>31.872</v>
      </c>
      <c r="R1224">
        <v>1.4570000000000001</v>
      </c>
      <c r="S1224">
        <v>1</v>
      </c>
      <c r="T1224" t="s">
        <v>1214</v>
      </c>
    </row>
    <row r="1225" spans="1:20">
      <c r="A1225" t="s">
        <v>138</v>
      </c>
      <c r="B1225">
        <v>2021</v>
      </c>
      <c r="C1225" s="10">
        <v>44451</v>
      </c>
      <c r="D1225" t="s">
        <v>65</v>
      </c>
      <c r="E1225">
        <v>1</v>
      </c>
      <c r="F1225" t="s">
        <v>537</v>
      </c>
      <c r="G1225">
        <v>5</v>
      </c>
      <c r="H1225" t="s">
        <v>984</v>
      </c>
      <c r="I1225" t="s">
        <v>60</v>
      </c>
      <c r="J1225" s="11">
        <f>(C1225-VLOOKUP(H1225,Riders!$A$2:$E$7778,4,FALSE))/365</f>
        <v>19.238356164383561</v>
      </c>
      <c r="K1225">
        <v>12</v>
      </c>
      <c r="L1225">
        <v>2</v>
      </c>
      <c r="M1225">
        <v>10.46</v>
      </c>
      <c r="O1225">
        <v>11.913</v>
      </c>
      <c r="P1225">
        <v>11.724</v>
      </c>
      <c r="Q1225">
        <v>22.518000000000001</v>
      </c>
      <c r="R1225">
        <v>5.3970000000000002</v>
      </c>
      <c r="S1225">
        <v>2</v>
      </c>
      <c r="T1225" t="s">
        <v>1214</v>
      </c>
    </row>
    <row r="1226" spans="1:20">
      <c r="A1226" t="s">
        <v>138</v>
      </c>
      <c r="B1226">
        <v>2021</v>
      </c>
      <c r="C1226" s="10">
        <v>44451</v>
      </c>
      <c r="D1226" t="s">
        <v>65</v>
      </c>
      <c r="E1226">
        <v>1</v>
      </c>
      <c r="F1226" t="s">
        <v>537</v>
      </c>
      <c r="G1226">
        <v>6</v>
      </c>
      <c r="H1226" t="s">
        <v>49</v>
      </c>
      <c r="I1226" t="s">
        <v>43</v>
      </c>
      <c r="J1226" s="11">
        <f>(C1226-VLOOKUP(H1226,Riders!$A$2:$E$7778,4,FALSE))/365</f>
        <v>27.167123287671235</v>
      </c>
      <c r="K1226">
        <v>6</v>
      </c>
      <c r="L1226">
        <v>1</v>
      </c>
      <c r="M1226">
        <v>10.29</v>
      </c>
      <c r="O1226">
        <v>12.814</v>
      </c>
      <c r="P1226">
        <v>14.43</v>
      </c>
      <c r="Q1226">
        <v>21.193999999999999</v>
      </c>
      <c r="R1226">
        <v>3.3820000000000001</v>
      </c>
      <c r="S1226">
        <v>1</v>
      </c>
      <c r="T1226" t="s">
        <v>1214</v>
      </c>
    </row>
    <row r="1227" spans="1:20">
      <c r="A1227" t="s">
        <v>138</v>
      </c>
      <c r="B1227">
        <v>2021</v>
      </c>
      <c r="C1227" s="10">
        <v>44451</v>
      </c>
      <c r="D1227" t="s">
        <v>65</v>
      </c>
      <c r="E1227">
        <v>1</v>
      </c>
      <c r="F1227" t="s">
        <v>537</v>
      </c>
      <c r="G1227">
        <v>6</v>
      </c>
      <c r="H1227" t="s">
        <v>40</v>
      </c>
      <c r="I1227" t="s">
        <v>41</v>
      </c>
      <c r="J1227" s="11">
        <f>(C1227-VLOOKUP(H1227,Riders!$A$2:$E$7778,4,FALSE))/365</f>
        <v>28.610958904109587</v>
      </c>
      <c r="K1227">
        <v>11</v>
      </c>
      <c r="L1227">
        <v>2</v>
      </c>
      <c r="M1227">
        <v>10.417999999999999</v>
      </c>
      <c r="O1227">
        <v>9.0530000000000008</v>
      </c>
      <c r="P1227">
        <v>7.8079999999999998</v>
      </c>
      <c r="Q1227">
        <v>16.89</v>
      </c>
      <c r="R1227">
        <v>4.5410000000000004</v>
      </c>
      <c r="S1227">
        <v>2</v>
      </c>
      <c r="T1227" t="s">
        <v>1214</v>
      </c>
    </row>
    <row r="1228" spans="1:20">
      <c r="A1228" t="s">
        <v>138</v>
      </c>
      <c r="B1228">
        <v>2021</v>
      </c>
      <c r="C1228" s="10">
        <v>44451</v>
      </c>
      <c r="D1228" t="s">
        <v>65</v>
      </c>
      <c r="E1228">
        <v>1</v>
      </c>
      <c r="F1228" t="s">
        <v>537</v>
      </c>
      <c r="G1228">
        <v>7</v>
      </c>
      <c r="H1228" t="s">
        <v>44</v>
      </c>
      <c r="I1228" t="s">
        <v>45</v>
      </c>
      <c r="J1228" s="11">
        <f>(C1228-VLOOKUP(H1228,Riders!$A$2:$E$7778,4,FALSE))/365</f>
        <v>25.572602739726026</v>
      </c>
      <c r="K1228">
        <v>7</v>
      </c>
      <c r="L1228">
        <v>1</v>
      </c>
      <c r="M1228">
        <v>10.391</v>
      </c>
      <c r="O1228">
        <v>15.609</v>
      </c>
      <c r="P1228">
        <v>17.969000000000001</v>
      </c>
      <c r="Q1228">
        <v>25.541</v>
      </c>
      <c r="R1228">
        <v>3.786</v>
      </c>
      <c r="S1228">
        <v>1</v>
      </c>
      <c r="T1228" t="s">
        <v>1214</v>
      </c>
    </row>
    <row r="1229" spans="1:20">
      <c r="A1229" t="s">
        <v>138</v>
      </c>
      <c r="B1229">
        <v>2021</v>
      </c>
      <c r="C1229" s="10">
        <v>44451</v>
      </c>
      <c r="D1229" t="s">
        <v>65</v>
      </c>
      <c r="E1229">
        <v>1</v>
      </c>
      <c r="F1229" t="s">
        <v>537</v>
      </c>
      <c r="G1229">
        <v>7</v>
      </c>
      <c r="H1229" t="s">
        <v>75</v>
      </c>
      <c r="I1229" t="s">
        <v>51</v>
      </c>
      <c r="J1229" s="11">
        <f>(C1229-VLOOKUP(H1229,Riders!$A$2:$E$7778,4,FALSE))/365</f>
        <v>20.534246575342465</v>
      </c>
      <c r="K1229">
        <v>10</v>
      </c>
      <c r="L1229">
        <v>2</v>
      </c>
      <c r="M1229">
        <v>10.523</v>
      </c>
      <c r="O1229">
        <v>14.103</v>
      </c>
      <c r="P1229">
        <v>12.15</v>
      </c>
      <c r="Q1229">
        <v>22.114000000000001</v>
      </c>
      <c r="R1229">
        <v>4.9820000000000002</v>
      </c>
      <c r="S1229">
        <v>2</v>
      </c>
      <c r="T1229" t="s">
        <v>1214</v>
      </c>
    </row>
    <row r="1230" spans="1:20">
      <c r="A1230" t="s">
        <v>138</v>
      </c>
      <c r="B1230">
        <v>2021</v>
      </c>
      <c r="C1230" s="10">
        <v>44451</v>
      </c>
      <c r="D1230" t="s">
        <v>65</v>
      </c>
      <c r="E1230">
        <v>1</v>
      </c>
      <c r="F1230" t="s">
        <v>537</v>
      </c>
      <c r="G1230">
        <v>8</v>
      </c>
      <c r="H1230" t="s">
        <v>172</v>
      </c>
      <c r="I1230" t="s">
        <v>45</v>
      </c>
      <c r="J1230" s="11">
        <f>(C1230-VLOOKUP(H1230,Riders!$A$2:$E$7778,4,FALSE))/365</f>
        <v>22.052054794520547</v>
      </c>
      <c r="K1230">
        <v>8</v>
      </c>
      <c r="L1230">
        <v>1</v>
      </c>
      <c r="M1230">
        <v>10.398</v>
      </c>
      <c r="O1230">
        <v>9</v>
      </c>
      <c r="P1230">
        <v>15.054</v>
      </c>
      <c r="Q1230">
        <v>29.396000000000001</v>
      </c>
      <c r="R1230">
        <v>7.1710000000000003</v>
      </c>
      <c r="S1230">
        <v>1</v>
      </c>
      <c r="T1230" t="s">
        <v>1214</v>
      </c>
    </row>
    <row r="1231" spans="1:20">
      <c r="A1231" t="s">
        <v>138</v>
      </c>
      <c r="B1231">
        <v>2021</v>
      </c>
      <c r="C1231" s="10">
        <v>44451</v>
      </c>
      <c r="D1231" t="s">
        <v>65</v>
      </c>
      <c r="E1231">
        <v>1</v>
      </c>
      <c r="F1231" t="s">
        <v>537</v>
      </c>
      <c r="G1231">
        <v>8</v>
      </c>
      <c r="H1231" t="s">
        <v>46</v>
      </c>
      <c r="I1231" t="s">
        <v>32</v>
      </c>
      <c r="J1231" s="11">
        <f>(C1231-VLOOKUP(H1231,Riders!$A$2:$E$7778,4,FALSE))/365</f>
        <v>24.789041095890411</v>
      </c>
      <c r="K1231">
        <v>9</v>
      </c>
      <c r="L1231">
        <v>2</v>
      </c>
      <c r="M1231">
        <v>10.4759999999999</v>
      </c>
      <c r="O1231">
        <v>9</v>
      </c>
      <c r="P1231">
        <v>6.2619999999999898</v>
      </c>
      <c r="Q1231">
        <v>20.603999999999999</v>
      </c>
      <c r="R1231">
        <v>7.1710000000000003</v>
      </c>
      <c r="S1231">
        <v>1</v>
      </c>
      <c r="T1231" t="s">
        <v>1214</v>
      </c>
    </row>
    <row r="1232" spans="1:20">
      <c r="A1232" t="s">
        <v>138</v>
      </c>
      <c r="B1232">
        <v>2021</v>
      </c>
      <c r="C1232" s="10">
        <v>44451</v>
      </c>
      <c r="D1232" t="s">
        <v>65</v>
      </c>
      <c r="E1232">
        <v>1</v>
      </c>
      <c r="F1232" t="s">
        <v>538</v>
      </c>
      <c r="G1232">
        <v>1</v>
      </c>
      <c r="H1232" t="s">
        <v>127</v>
      </c>
      <c r="I1232" t="s">
        <v>103</v>
      </c>
      <c r="J1232" s="11">
        <f>(C1232-VLOOKUP(H1232,Riders!$A$2:$E$7778,4,FALSE))/365</f>
        <v>22.986301369863014</v>
      </c>
      <c r="K1232">
        <v>1</v>
      </c>
      <c r="L1232">
        <v>1</v>
      </c>
      <c r="M1232">
        <v>10.744999999999999</v>
      </c>
      <c r="O1232">
        <v>26.995999999999999</v>
      </c>
      <c r="P1232">
        <v>27.231000000000002</v>
      </c>
      <c r="Q1232">
        <v>30.361000000000001</v>
      </c>
      <c r="R1232">
        <v>1.5649999999999999</v>
      </c>
      <c r="S1232">
        <v>1</v>
      </c>
      <c r="T1232" t="s">
        <v>1214</v>
      </c>
    </row>
    <row r="1233" spans="1:20">
      <c r="A1233" t="s">
        <v>138</v>
      </c>
      <c r="B1233">
        <v>2021</v>
      </c>
      <c r="C1233" s="10">
        <v>44451</v>
      </c>
      <c r="D1233" t="s">
        <v>65</v>
      </c>
      <c r="E1233">
        <v>1</v>
      </c>
      <c r="F1233" t="s">
        <v>538</v>
      </c>
      <c r="G1233">
        <v>1</v>
      </c>
      <c r="H1233" t="s">
        <v>172</v>
      </c>
      <c r="I1233" t="s">
        <v>45</v>
      </c>
      <c r="J1233" s="11">
        <f>(C1233-VLOOKUP(H1233,Riders!$A$2:$E$7778,4,FALSE))/365</f>
        <v>22.052054794520547</v>
      </c>
      <c r="K1233">
        <v>8</v>
      </c>
      <c r="L1233">
        <v>2</v>
      </c>
      <c r="M1233">
        <v>10.937999999999899</v>
      </c>
      <c r="O1233">
        <v>15.054</v>
      </c>
      <c r="P1233">
        <v>13.651</v>
      </c>
      <c r="Q1233">
        <v>25.042999999999999</v>
      </c>
      <c r="R1233">
        <v>5.6959999999999997</v>
      </c>
      <c r="S1233">
        <v>2</v>
      </c>
      <c r="T1233" t="s">
        <v>1214</v>
      </c>
    </row>
    <row r="1234" spans="1:20">
      <c r="A1234" t="s">
        <v>138</v>
      </c>
      <c r="B1234">
        <v>2021</v>
      </c>
      <c r="C1234" s="10">
        <v>44451</v>
      </c>
      <c r="D1234" t="s">
        <v>65</v>
      </c>
      <c r="E1234">
        <v>1</v>
      </c>
      <c r="F1234" t="s">
        <v>538</v>
      </c>
      <c r="G1234">
        <v>2</v>
      </c>
      <c r="H1234" t="s">
        <v>133</v>
      </c>
      <c r="I1234" t="s">
        <v>32</v>
      </c>
      <c r="J1234" s="11">
        <f>(C1234-VLOOKUP(H1234,Riders!$A$2:$E$7778,4,FALSE))/365</f>
        <v>21.909589041095892</v>
      </c>
      <c r="K1234">
        <v>4</v>
      </c>
      <c r="L1234">
        <v>1</v>
      </c>
      <c r="M1234">
        <v>10.308</v>
      </c>
      <c r="O1234">
        <v>13.343999999999999</v>
      </c>
      <c r="P1234">
        <v>18.108999999999899</v>
      </c>
      <c r="Q1234">
        <v>24.954999999999998</v>
      </c>
      <c r="R1234">
        <v>3.423</v>
      </c>
      <c r="S1234">
        <v>2</v>
      </c>
      <c r="T1234" t="s">
        <v>1214</v>
      </c>
    </row>
    <row r="1235" spans="1:20">
      <c r="A1235" t="s">
        <v>138</v>
      </c>
      <c r="B1235">
        <v>2021</v>
      </c>
      <c r="C1235" s="10">
        <v>44451</v>
      </c>
      <c r="D1235" t="s">
        <v>65</v>
      </c>
      <c r="E1235">
        <v>1</v>
      </c>
      <c r="F1235" t="s">
        <v>538</v>
      </c>
      <c r="G1235">
        <v>2</v>
      </c>
      <c r="H1235" t="s">
        <v>44</v>
      </c>
      <c r="I1235" t="s">
        <v>45</v>
      </c>
      <c r="J1235" s="11">
        <f>(C1235-VLOOKUP(H1235,Riders!$A$2:$E$7778,4,FALSE))/365</f>
        <v>25.572602739726026</v>
      </c>
      <c r="K1235">
        <v>7</v>
      </c>
      <c r="L1235">
        <v>2</v>
      </c>
      <c r="M1235">
        <v>10.458</v>
      </c>
      <c r="O1235">
        <v>17.969000000000001</v>
      </c>
      <c r="P1235">
        <v>18.722999999999999</v>
      </c>
      <c r="Q1235">
        <v>25.010999999999999</v>
      </c>
      <c r="R1235">
        <v>3.1440000000000001</v>
      </c>
      <c r="S1235">
        <v>1</v>
      </c>
      <c r="T1235" t="s">
        <v>1214</v>
      </c>
    </row>
    <row r="1236" spans="1:20">
      <c r="A1236" t="s">
        <v>138</v>
      </c>
      <c r="B1236">
        <v>2021</v>
      </c>
      <c r="C1236" s="10">
        <v>44451</v>
      </c>
      <c r="D1236" t="s">
        <v>65</v>
      </c>
      <c r="E1236">
        <v>1</v>
      </c>
      <c r="F1236" t="s">
        <v>538</v>
      </c>
      <c r="G1236">
        <v>3</v>
      </c>
      <c r="H1236" t="s">
        <v>99</v>
      </c>
      <c r="I1236" t="s">
        <v>43</v>
      </c>
      <c r="J1236" s="11">
        <f>(C1236-VLOOKUP(H1236,Riders!$A$2:$E$7778,4,FALSE))/365</f>
        <v>22.890410958904109</v>
      </c>
      <c r="K1236">
        <v>2</v>
      </c>
      <c r="L1236">
        <v>2</v>
      </c>
      <c r="M1236">
        <v>10.3639999999999</v>
      </c>
      <c r="O1236">
        <v>24.405999999999999</v>
      </c>
      <c r="P1236">
        <v>23.92</v>
      </c>
      <c r="Q1236">
        <v>27.556000000000001</v>
      </c>
      <c r="R1236">
        <v>1.8180000000000001</v>
      </c>
      <c r="S1236">
        <v>1</v>
      </c>
      <c r="T1236" t="s">
        <v>1214</v>
      </c>
    </row>
    <row r="1237" spans="1:20">
      <c r="A1237" t="s">
        <v>138</v>
      </c>
      <c r="B1237">
        <v>2021</v>
      </c>
      <c r="C1237" s="10">
        <v>44451</v>
      </c>
      <c r="D1237" t="s">
        <v>65</v>
      </c>
      <c r="E1237">
        <v>1</v>
      </c>
      <c r="F1237" t="s">
        <v>538</v>
      </c>
      <c r="G1237">
        <v>3</v>
      </c>
      <c r="H1237" t="s">
        <v>49</v>
      </c>
      <c r="I1237" t="s">
        <v>43</v>
      </c>
      <c r="J1237" s="11">
        <f>(C1237-VLOOKUP(H1237,Riders!$A$2:$E$7778,4,FALSE))/365</f>
        <v>27.167123287671235</v>
      </c>
      <c r="K1237">
        <v>6</v>
      </c>
      <c r="L1237">
        <v>1</v>
      </c>
      <c r="M1237">
        <v>10.244999999999999</v>
      </c>
      <c r="O1237">
        <v>14.43</v>
      </c>
      <c r="P1237">
        <v>19.206</v>
      </c>
      <c r="Q1237">
        <v>24.942</v>
      </c>
      <c r="R1237">
        <v>2.8679999999999999</v>
      </c>
      <c r="S1237">
        <v>1</v>
      </c>
      <c r="T1237" t="s">
        <v>1214</v>
      </c>
    </row>
    <row r="1238" spans="1:20">
      <c r="A1238" t="s">
        <v>138</v>
      </c>
      <c r="B1238">
        <v>2021</v>
      </c>
      <c r="C1238" s="10">
        <v>44451</v>
      </c>
      <c r="D1238" t="s">
        <v>65</v>
      </c>
      <c r="E1238">
        <v>1</v>
      </c>
      <c r="F1238" t="s">
        <v>538</v>
      </c>
      <c r="G1238">
        <v>4</v>
      </c>
      <c r="H1238" t="s">
        <v>95</v>
      </c>
      <c r="I1238" t="s">
        <v>26</v>
      </c>
      <c r="J1238" s="11">
        <f>(C1238-VLOOKUP(H1238,Riders!$A$2:$E$7778,4,FALSE))/365</f>
        <v>22.657534246575342</v>
      </c>
      <c r="K1238">
        <v>3</v>
      </c>
      <c r="L1238">
        <v>1</v>
      </c>
      <c r="M1238">
        <v>10.154999999999999</v>
      </c>
      <c r="O1238">
        <v>28.847999999999999</v>
      </c>
      <c r="P1238">
        <v>28.783999999999999</v>
      </c>
      <c r="Q1238">
        <v>31.922000000000001</v>
      </c>
      <c r="R1238">
        <v>1.569</v>
      </c>
      <c r="S1238">
        <v>2</v>
      </c>
      <c r="T1238" t="s">
        <v>1214</v>
      </c>
    </row>
    <row r="1239" spans="1:20">
      <c r="A1239" t="s">
        <v>138</v>
      </c>
      <c r="B1239">
        <v>2021</v>
      </c>
      <c r="C1239" s="10">
        <v>44451</v>
      </c>
      <c r="D1239" t="s">
        <v>65</v>
      </c>
      <c r="E1239">
        <v>1</v>
      </c>
      <c r="F1239" t="s">
        <v>538</v>
      </c>
      <c r="G1239">
        <v>4</v>
      </c>
      <c r="H1239" t="s">
        <v>98</v>
      </c>
      <c r="I1239" t="s">
        <v>26</v>
      </c>
      <c r="J1239" s="11">
        <f>(C1239-VLOOKUP(H1239,Riders!$A$2:$E$7778,4,FALSE))/365</f>
        <v>24.419178082191781</v>
      </c>
      <c r="K1239">
        <v>5</v>
      </c>
      <c r="L1239">
        <v>2</v>
      </c>
      <c r="M1239">
        <v>10.356999999999999</v>
      </c>
      <c r="O1239">
        <v>28.957999999999998</v>
      </c>
      <c r="P1239">
        <v>28.486000000000001</v>
      </c>
      <c r="Q1239">
        <v>31.326000000000001</v>
      </c>
      <c r="R1239">
        <v>1.42</v>
      </c>
      <c r="S1239">
        <v>1</v>
      </c>
      <c r="T1239" t="s">
        <v>1214</v>
      </c>
    </row>
    <row r="1240" spans="1:20">
      <c r="A1240" t="s">
        <v>138</v>
      </c>
      <c r="B1240">
        <v>2021</v>
      </c>
      <c r="C1240" s="10">
        <v>44451</v>
      </c>
      <c r="D1240" t="s">
        <v>65</v>
      </c>
      <c r="E1240">
        <v>2</v>
      </c>
      <c r="F1240" t="s">
        <v>538</v>
      </c>
      <c r="G1240">
        <v>1</v>
      </c>
      <c r="H1240" t="s">
        <v>127</v>
      </c>
      <c r="I1240" t="s">
        <v>103</v>
      </c>
      <c r="J1240" s="11">
        <f>(C1240-VLOOKUP(H1240,Riders!$A$2:$E$7778,4,FALSE))/365</f>
        <v>22.986301369863014</v>
      </c>
      <c r="K1240">
        <v>1</v>
      </c>
      <c r="L1240">
        <v>1</v>
      </c>
      <c r="M1240">
        <v>10.93</v>
      </c>
      <c r="O1240">
        <v>27.231000000000002</v>
      </c>
      <c r="P1240">
        <v>27.398</v>
      </c>
      <c r="Q1240">
        <v>30.504000000000001</v>
      </c>
      <c r="R1240">
        <v>1.5529999999999999</v>
      </c>
      <c r="S1240">
        <v>1</v>
      </c>
      <c r="T1240" t="s">
        <v>1214</v>
      </c>
    </row>
    <row r="1241" spans="1:20">
      <c r="A1241" t="s">
        <v>138</v>
      </c>
      <c r="B1241">
        <v>2021</v>
      </c>
      <c r="C1241" s="10">
        <v>44451</v>
      </c>
      <c r="D1241" t="s">
        <v>65</v>
      </c>
      <c r="E1241">
        <v>2</v>
      </c>
      <c r="F1241" t="s">
        <v>538</v>
      </c>
      <c r="G1241">
        <v>1</v>
      </c>
      <c r="H1241" t="s">
        <v>172</v>
      </c>
      <c r="I1241" t="s">
        <v>45</v>
      </c>
      <c r="J1241" s="11">
        <f>(C1241-VLOOKUP(H1241,Riders!$A$2:$E$7778,4,FALSE))/365</f>
        <v>22.052054794520547</v>
      </c>
      <c r="K1241">
        <v>8</v>
      </c>
      <c r="L1241">
        <v>2</v>
      </c>
      <c r="M1241">
        <v>11.106999999999999</v>
      </c>
      <c r="O1241">
        <v>13.651</v>
      </c>
      <c r="P1241">
        <v>13.1829999999999</v>
      </c>
      <c r="Q1241">
        <v>23.158999999999999</v>
      </c>
      <c r="R1241">
        <v>4.9880000000000004</v>
      </c>
      <c r="S1241">
        <v>2</v>
      </c>
      <c r="T1241" t="s">
        <v>1214</v>
      </c>
    </row>
    <row r="1242" spans="1:20">
      <c r="A1242" t="s">
        <v>138</v>
      </c>
      <c r="B1242">
        <v>2021</v>
      </c>
      <c r="C1242" s="10">
        <v>44451</v>
      </c>
      <c r="D1242" t="s">
        <v>65</v>
      </c>
      <c r="E1242">
        <v>2</v>
      </c>
      <c r="F1242" t="s">
        <v>538</v>
      </c>
      <c r="G1242">
        <v>2</v>
      </c>
      <c r="H1242" t="s">
        <v>133</v>
      </c>
      <c r="I1242" t="s">
        <v>32</v>
      </c>
      <c r="J1242" s="11">
        <f>(C1242-VLOOKUP(H1242,Riders!$A$2:$E$7778,4,FALSE))/365</f>
        <v>21.909589041095892</v>
      </c>
      <c r="K1242">
        <v>4</v>
      </c>
      <c r="L1242">
        <v>1</v>
      </c>
      <c r="M1242">
        <v>10.311999999999999</v>
      </c>
      <c r="O1242">
        <v>18.108999999999899</v>
      </c>
      <c r="P1242">
        <v>19.946999999999999</v>
      </c>
      <c r="Q1242">
        <v>26.309000000000001</v>
      </c>
      <c r="R1242">
        <v>3.181</v>
      </c>
      <c r="S1242">
        <v>2</v>
      </c>
      <c r="T1242" t="s">
        <v>1214</v>
      </c>
    </row>
    <row r="1243" spans="1:20">
      <c r="A1243" t="s">
        <v>138</v>
      </c>
      <c r="B1243">
        <v>2021</v>
      </c>
      <c r="C1243" s="10">
        <v>44451</v>
      </c>
      <c r="D1243" t="s">
        <v>65</v>
      </c>
      <c r="E1243">
        <v>2</v>
      </c>
      <c r="F1243" t="s">
        <v>538</v>
      </c>
      <c r="G1243">
        <v>2</v>
      </c>
      <c r="H1243" t="s">
        <v>44</v>
      </c>
      <c r="I1243" t="s">
        <v>45</v>
      </c>
      <c r="J1243" s="11">
        <f>(C1243-VLOOKUP(H1243,Riders!$A$2:$E$7778,4,FALSE))/365</f>
        <v>25.572602739726026</v>
      </c>
      <c r="K1243">
        <v>7</v>
      </c>
      <c r="L1243">
        <v>2</v>
      </c>
      <c r="M1243">
        <v>10.356999999999999</v>
      </c>
      <c r="O1243">
        <v>18.722999999999999</v>
      </c>
      <c r="P1243">
        <v>17.952999999999999</v>
      </c>
      <c r="Q1243">
        <v>23.869</v>
      </c>
      <c r="R1243">
        <v>2.9580000000000002</v>
      </c>
      <c r="S1243">
        <v>1</v>
      </c>
      <c r="T1243" t="s">
        <v>1214</v>
      </c>
    </row>
    <row r="1244" spans="1:20">
      <c r="A1244" t="s">
        <v>138</v>
      </c>
      <c r="B1244">
        <v>2021</v>
      </c>
      <c r="C1244" s="10">
        <v>44451</v>
      </c>
      <c r="D1244" t="s">
        <v>65</v>
      </c>
      <c r="E1244">
        <v>2</v>
      </c>
      <c r="F1244" t="s">
        <v>538</v>
      </c>
      <c r="G1244">
        <v>3</v>
      </c>
      <c r="H1244" t="s">
        <v>99</v>
      </c>
      <c r="I1244" t="s">
        <v>43</v>
      </c>
      <c r="J1244" s="11">
        <f>(C1244-VLOOKUP(H1244,Riders!$A$2:$E$7778,4,FALSE))/365</f>
        <v>22.890410958904109</v>
      </c>
      <c r="K1244">
        <v>2</v>
      </c>
      <c r="L1244">
        <v>1</v>
      </c>
      <c r="M1244">
        <v>10.345000000000001</v>
      </c>
      <c r="O1244">
        <v>23.92</v>
      </c>
      <c r="P1244">
        <v>24.298999999999999</v>
      </c>
      <c r="Q1244">
        <v>27.863</v>
      </c>
      <c r="R1244">
        <v>1.782</v>
      </c>
      <c r="S1244">
        <v>1</v>
      </c>
      <c r="T1244" t="s">
        <v>1214</v>
      </c>
    </row>
    <row r="1245" spans="1:20">
      <c r="A1245" t="s">
        <v>138</v>
      </c>
      <c r="B1245">
        <v>2021</v>
      </c>
      <c r="C1245" s="10">
        <v>44451</v>
      </c>
      <c r="D1245" t="s">
        <v>65</v>
      </c>
      <c r="E1245">
        <v>2</v>
      </c>
      <c r="F1245" t="s">
        <v>538</v>
      </c>
      <c r="G1245">
        <v>3</v>
      </c>
      <c r="H1245" t="s">
        <v>49</v>
      </c>
      <c r="I1245" t="s">
        <v>43</v>
      </c>
      <c r="J1245" s="11">
        <f>(C1245-VLOOKUP(H1245,Riders!$A$2:$E$7778,4,FALSE))/365</f>
        <v>27.167123287671235</v>
      </c>
      <c r="K1245">
        <v>6</v>
      </c>
      <c r="L1245">
        <v>2</v>
      </c>
      <c r="M1245">
        <v>10.401999999999999</v>
      </c>
      <c r="O1245">
        <v>19.206</v>
      </c>
      <c r="P1245">
        <v>18.739999999999998</v>
      </c>
      <c r="Q1245">
        <v>24.178000000000001</v>
      </c>
      <c r="R1245">
        <v>2.7189999999999999</v>
      </c>
      <c r="S1245">
        <v>2</v>
      </c>
      <c r="T1245" t="s">
        <v>1214</v>
      </c>
    </row>
    <row r="1246" spans="1:20">
      <c r="A1246" t="s">
        <v>138</v>
      </c>
      <c r="B1246">
        <v>2021</v>
      </c>
      <c r="C1246" s="10">
        <v>44451</v>
      </c>
      <c r="D1246" t="s">
        <v>65</v>
      </c>
      <c r="E1246">
        <v>2</v>
      </c>
      <c r="F1246" t="s">
        <v>538</v>
      </c>
      <c r="G1246">
        <v>4</v>
      </c>
      <c r="H1246" t="s">
        <v>95</v>
      </c>
      <c r="I1246" t="s">
        <v>26</v>
      </c>
      <c r="J1246" s="11">
        <f>(C1246-VLOOKUP(H1246,Riders!$A$2:$E$7778,4,FALSE))/365</f>
        <v>22.657534246575342</v>
      </c>
      <c r="K1246">
        <v>3</v>
      </c>
      <c r="L1246">
        <v>1</v>
      </c>
      <c r="M1246">
        <v>10.416</v>
      </c>
      <c r="O1246">
        <v>28.783999999999999</v>
      </c>
      <c r="P1246">
        <v>29.163999999999898</v>
      </c>
      <c r="Q1246">
        <v>32.241999999999997</v>
      </c>
      <c r="R1246">
        <v>1.5389999999999999</v>
      </c>
      <c r="S1246">
        <v>1</v>
      </c>
      <c r="T1246" t="s">
        <v>1214</v>
      </c>
    </row>
    <row r="1247" spans="1:20">
      <c r="A1247" t="s">
        <v>138</v>
      </c>
      <c r="B1247">
        <v>2021</v>
      </c>
      <c r="C1247" s="10">
        <v>44451</v>
      </c>
      <c r="D1247" t="s">
        <v>65</v>
      </c>
      <c r="E1247">
        <v>2</v>
      </c>
      <c r="F1247" t="s">
        <v>538</v>
      </c>
      <c r="G1247">
        <v>4</v>
      </c>
      <c r="H1247" t="s">
        <v>98</v>
      </c>
      <c r="I1247" t="s">
        <v>26</v>
      </c>
      <c r="J1247" s="11">
        <f>(C1247-VLOOKUP(H1247,Riders!$A$2:$E$7778,4,FALSE))/365</f>
        <v>24.419178082191781</v>
      </c>
      <c r="K1247">
        <v>5</v>
      </c>
      <c r="L1247">
        <v>2</v>
      </c>
      <c r="M1247">
        <v>10.532</v>
      </c>
      <c r="O1247">
        <v>28.486000000000001</v>
      </c>
      <c r="P1247">
        <v>28.265000000000001</v>
      </c>
      <c r="Q1247">
        <v>31.062999999999999</v>
      </c>
      <c r="R1247">
        <v>1.399</v>
      </c>
      <c r="S1247">
        <v>2</v>
      </c>
      <c r="T1247" t="s">
        <v>1214</v>
      </c>
    </row>
    <row r="1248" spans="1:20">
      <c r="A1248" t="s">
        <v>138</v>
      </c>
      <c r="B1248">
        <v>2021</v>
      </c>
      <c r="C1248" s="10">
        <v>44451</v>
      </c>
      <c r="D1248" t="s">
        <v>65</v>
      </c>
      <c r="E1248">
        <v>3</v>
      </c>
      <c r="F1248" t="s">
        <v>538</v>
      </c>
      <c r="G1248">
        <v>3</v>
      </c>
      <c r="H1248" t="s">
        <v>99</v>
      </c>
      <c r="I1248" t="s">
        <v>43</v>
      </c>
      <c r="J1248" s="11">
        <f>(C1248-VLOOKUP(H1248,Riders!$A$2:$E$7778,4,FALSE))/365</f>
        <v>22.890410958904109</v>
      </c>
      <c r="K1248">
        <v>2</v>
      </c>
      <c r="L1248">
        <v>1</v>
      </c>
      <c r="M1248">
        <v>10.683</v>
      </c>
      <c r="O1248">
        <v>24.298999999999999</v>
      </c>
      <c r="P1248">
        <v>24.619</v>
      </c>
      <c r="Q1248">
        <v>28.119</v>
      </c>
      <c r="R1248">
        <v>1.75</v>
      </c>
      <c r="S1248">
        <v>1</v>
      </c>
      <c r="T1248" t="s">
        <v>1214</v>
      </c>
    </row>
    <row r="1249" spans="1:20">
      <c r="A1249" t="s">
        <v>138</v>
      </c>
      <c r="B1249">
        <v>2021</v>
      </c>
      <c r="C1249" s="10">
        <v>44451</v>
      </c>
      <c r="D1249" t="s">
        <v>65</v>
      </c>
      <c r="E1249">
        <v>3</v>
      </c>
      <c r="F1249" t="s">
        <v>538</v>
      </c>
      <c r="G1249">
        <v>3</v>
      </c>
      <c r="H1249" t="s">
        <v>49</v>
      </c>
      <c r="I1249" t="s">
        <v>43</v>
      </c>
      <c r="J1249" s="11">
        <f>(C1249-VLOOKUP(H1249,Riders!$A$2:$E$7778,4,FALSE))/365</f>
        <v>27.167123287671235</v>
      </c>
      <c r="K1249">
        <v>6</v>
      </c>
      <c r="L1249">
        <v>2</v>
      </c>
      <c r="M1249">
        <v>12.221</v>
      </c>
      <c r="O1249">
        <v>18.739999999999998</v>
      </c>
      <c r="P1249">
        <v>18.382000000000001</v>
      </c>
      <c r="Q1249">
        <v>23.582000000000001</v>
      </c>
      <c r="R1249">
        <v>2.6</v>
      </c>
      <c r="S1249">
        <v>2</v>
      </c>
      <c r="T1249" t="s">
        <v>1214</v>
      </c>
    </row>
    <row r="1250" spans="1:20">
      <c r="A1250" t="s">
        <v>138</v>
      </c>
      <c r="B1250">
        <v>2021</v>
      </c>
      <c r="C1250" s="10">
        <v>44451</v>
      </c>
      <c r="D1250" t="s">
        <v>65</v>
      </c>
      <c r="E1250">
        <v>1</v>
      </c>
      <c r="F1250" t="s">
        <v>539</v>
      </c>
      <c r="G1250">
        <v>1</v>
      </c>
      <c r="H1250" t="s">
        <v>127</v>
      </c>
      <c r="I1250" t="s">
        <v>103</v>
      </c>
      <c r="J1250" s="11">
        <f>(C1250-VLOOKUP(H1250,Riders!$A$2:$E$7778,4,FALSE))/365</f>
        <v>22.986301369863014</v>
      </c>
      <c r="K1250">
        <v>1</v>
      </c>
      <c r="L1250">
        <v>1</v>
      </c>
      <c r="M1250">
        <v>10.003</v>
      </c>
      <c r="O1250">
        <v>27.398</v>
      </c>
      <c r="P1250">
        <v>27.855</v>
      </c>
      <c r="Q1250">
        <v>30.881</v>
      </c>
      <c r="R1250">
        <v>1.5129999999999999</v>
      </c>
      <c r="S1250">
        <v>2</v>
      </c>
      <c r="T1250" t="s">
        <v>1214</v>
      </c>
    </row>
    <row r="1251" spans="1:20">
      <c r="A1251" t="s">
        <v>138</v>
      </c>
      <c r="B1251">
        <v>2021</v>
      </c>
      <c r="C1251" s="10">
        <v>44451</v>
      </c>
      <c r="D1251" t="s">
        <v>65</v>
      </c>
      <c r="E1251">
        <v>1</v>
      </c>
      <c r="F1251" t="s">
        <v>539</v>
      </c>
      <c r="G1251">
        <v>1</v>
      </c>
      <c r="H1251" t="s">
        <v>95</v>
      </c>
      <c r="I1251" t="s">
        <v>26</v>
      </c>
      <c r="J1251" s="11">
        <f>(C1251-VLOOKUP(H1251,Riders!$A$2:$E$7778,4,FALSE))/365</f>
        <v>22.657534246575342</v>
      </c>
      <c r="K1251">
        <v>3</v>
      </c>
      <c r="L1251">
        <v>2</v>
      </c>
      <c r="M1251">
        <v>10.189</v>
      </c>
      <c r="O1251">
        <v>29.163999999999898</v>
      </c>
      <c r="P1251">
        <v>28.841999999999999</v>
      </c>
      <c r="Q1251">
        <v>31.81</v>
      </c>
      <c r="R1251">
        <v>1.484</v>
      </c>
      <c r="S1251">
        <v>1</v>
      </c>
      <c r="T1251" t="s">
        <v>1214</v>
      </c>
    </row>
    <row r="1252" spans="1:20">
      <c r="A1252" t="s">
        <v>138</v>
      </c>
      <c r="B1252">
        <v>2021</v>
      </c>
      <c r="C1252" s="10">
        <v>44451</v>
      </c>
      <c r="D1252" t="s">
        <v>65</v>
      </c>
      <c r="E1252">
        <v>1</v>
      </c>
      <c r="F1252" t="s">
        <v>539</v>
      </c>
      <c r="G1252">
        <v>2</v>
      </c>
      <c r="H1252" t="s">
        <v>99</v>
      </c>
      <c r="I1252" t="s">
        <v>43</v>
      </c>
      <c r="J1252" s="11">
        <f>(C1252-VLOOKUP(H1252,Riders!$A$2:$E$7778,4,FALSE))/365</f>
        <v>22.890410958904109</v>
      </c>
      <c r="K1252">
        <v>2</v>
      </c>
      <c r="L1252">
        <v>2</v>
      </c>
      <c r="M1252">
        <v>10.162000000000001</v>
      </c>
      <c r="O1252">
        <v>24.619</v>
      </c>
      <c r="P1252">
        <v>24.86</v>
      </c>
      <c r="Q1252">
        <v>28.198</v>
      </c>
      <c r="R1252">
        <v>1.669</v>
      </c>
      <c r="S1252">
        <v>1</v>
      </c>
      <c r="T1252" t="s">
        <v>1214</v>
      </c>
    </row>
    <row r="1253" spans="1:20">
      <c r="A1253" t="s">
        <v>138</v>
      </c>
      <c r="B1253">
        <v>2021</v>
      </c>
      <c r="C1253" s="10">
        <v>44451</v>
      </c>
      <c r="D1253" t="s">
        <v>65</v>
      </c>
      <c r="E1253">
        <v>1</v>
      </c>
      <c r="F1253" t="s">
        <v>539</v>
      </c>
      <c r="G1253">
        <v>2</v>
      </c>
      <c r="H1253" t="s">
        <v>133</v>
      </c>
      <c r="I1253" t="s">
        <v>32</v>
      </c>
      <c r="J1253" s="11">
        <f>(C1253-VLOOKUP(H1253,Riders!$A$2:$E$7778,4,FALSE))/365</f>
        <v>21.909589041095892</v>
      </c>
      <c r="K1253">
        <v>4</v>
      </c>
      <c r="L1253">
        <v>1</v>
      </c>
      <c r="M1253">
        <v>10.115</v>
      </c>
      <c r="O1253">
        <v>19.946999999999999</v>
      </c>
      <c r="P1253">
        <v>22.739000000000001</v>
      </c>
      <c r="Q1253">
        <v>28.227</v>
      </c>
      <c r="R1253">
        <v>2.7440000000000002</v>
      </c>
      <c r="S1253">
        <v>1</v>
      </c>
      <c r="T1253" t="s">
        <v>1214</v>
      </c>
    </row>
    <row r="1254" spans="1:20">
      <c r="A1254" t="s">
        <v>138</v>
      </c>
      <c r="B1254">
        <v>2021</v>
      </c>
      <c r="C1254" s="10">
        <v>44451</v>
      </c>
      <c r="D1254" t="s">
        <v>65</v>
      </c>
      <c r="E1254">
        <v>2</v>
      </c>
      <c r="F1254" t="s">
        <v>539</v>
      </c>
      <c r="G1254">
        <v>1</v>
      </c>
      <c r="H1254" t="s">
        <v>127</v>
      </c>
      <c r="I1254" t="s">
        <v>103</v>
      </c>
      <c r="J1254" s="11">
        <f>(C1254-VLOOKUP(H1254,Riders!$A$2:$E$7778,4,FALSE))/365</f>
        <v>22.986301369863014</v>
      </c>
      <c r="K1254">
        <v>1</v>
      </c>
      <c r="L1254">
        <v>1</v>
      </c>
      <c r="M1254">
        <v>10.247</v>
      </c>
      <c r="O1254">
        <v>27.855</v>
      </c>
      <c r="P1254">
        <v>28.033000000000001</v>
      </c>
      <c r="Q1254">
        <v>30.959</v>
      </c>
      <c r="R1254">
        <v>1.4630000000000001</v>
      </c>
      <c r="S1254">
        <v>2</v>
      </c>
      <c r="T1254" t="s">
        <v>1214</v>
      </c>
    </row>
    <row r="1255" spans="1:20">
      <c r="A1255" t="s">
        <v>138</v>
      </c>
      <c r="B1255">
        <v>2021</v>
      </c>
      <c r="C1255" s="10">
        <v>44451</v>
      </c>
      <c r="D1255" t="s">
        <v>65</v>
      </c>
      <c r="E1255">
        <v>2</v>
      </c>
      <c r="F1255" t="s">
        <v>539</v>
      </c>
      <c r="G1255">
        <v>1</v>
      </c>
      <c r="H1255" t="s">
        <v>95</v>
      </c>
      <c r="I1255" t="s">
        <v>26</v>
      </c>
      <c r="J1255" s="11">
        <f>(C1255-VLOOKUP(H1255,Riders!$A$2:$E$7778,4,FALSE))/365</f>
        <v>22.657534246575342</v>
      </c>
      <c r="K1255">
        <v>3</v>
      </c>
      <c r="L1255">
        <v>2</v>
      </c>
      <c r="M1255">
        <v>12.786</v>
      </c>
      <c r="O1255">
        <v>28.841999999999999</v>
      </c>
      <c r="P1255">
        <v>28.423999999999999</v>
      </c>
      <c r="Q1255">
        <v>31.315999999999999</v>
      </c>
      <c r="R1255">
        <v>1.446</v>
      </c>
      <c r="S1255">
        <v>1</v>
      </c>
      <c r="T1255" t="s">
        <v>1214</v>
      </c>
    </row>
    <row r="1256" spans="1:20">
      <c r="A1256" t="s">
        <v>138</v>
      </c>
      <c r="B1256">
        <v>2021</v>
      </c>
      <c r="C1256" s="10">
        <v>44451</v>
      </c>
      <c r="D1256" t="s">
        <v>65</v>
      </c>
      <c r="E1256">
        <v>2</v>
      </c>
      <c r="F1256" t="s">
        <v>539</v>
      </c>
      <c r="G1256">
        <v>2</v>
      </c>
      <c r="H1256" t="s">
        <v>99</v>
      </c>
      <c r="I1256" t="s">
        <v>43</v>
      </c>
      <c r="J1256" s="11">
        <f>(C1256-VLOOKUP(H1256,Riders!$A$2:$E$7778,4,FALSE))/365</f>
        <v>22.890410958904109</v>
      </c>
      <c r="K1256">
        <v>2</v>
      </c>
      <c r="L1256">
        <v>1</v>
      </c>
      <c r="M1256">
        <v>10.23</v>
      </c>
      <c r="O1256">
        <v>24.86</v>
      </c>
      <c r="P1256">
        <v>25.289000000000001</v>
      </c>
      <c r="Q1256">
        <v>28.561</v>
      </c>
      <c r="R1256">
        <v>1.6359999999999999</v>
      </c>
      <c r="S1256">
        <v>1</v>
      </c>
      <c r="T1256" t="s">
        <v>1214</v>
      </c>
    </row>
    <row r="1257" spans="1:20">
      <c r="A1257" t="s">
        <v>138</v>
      </c>
      <c r="B1257">
        <v>2021</v>
      </c>
      <c r="C1257" s="10">
        <v>44451</v>
      </c>
      <c r="D1257" t="s">
        <v>65</v>
      </c>
      <c r="E1257">
        <v>2</v>
      </c>
      <c r="F1257" t="s">
        <v>539</v>
      </c>
      <c r="G1257">
        <v>2</v>
      </c>
      <c r="H1257" t="s">
        <v>133</v>
      </c>
      <c r="I1257" t="s">
        <v>32</v>
      </c>
      <c r="J1257" s="11">
        <f>(C1257-VLOOKUP(H1257,Riders!$A$2:$E$7778,4,FALSE))/365</f>
        <v>21.909589041095892</v>
      </c>
      <c r="K1257">
        <v>4</v>
      </c>
      <c r="L1257">
        <v>2</v>
      </c>
      <c r="M1257">
        <v>10.395</v>
      </c>
      <c r="O1257">
        <v>22.739000000000001</v>
      </c>
      <c r="P1257">
        <v>22.07</v>
      </c>
      <c r="Q1257">
        <v>27.248000000000001</v>
      </c>
      <c r="R1257">
        <v>2.589</v>
      </c>
      <c r="S1257">
        <v>2</v>
      </c>
      <c r="T1257" t="s">
        <v>1214</v>
      </c>
    </row>
    <row r="1258" spans="1:20">
      <c r="A1258" t="s">
        <v>138</v>
      </c>
      <c r="B1258">
        <v>2021</v>
      </c>
      <c r="C1258" s="10">
        <v>44451</v>
      </c>
      <c r="D1258" t="s">
        <v>65</v>
      </c>
      <c r="E1258">
        <v>3</v>
      </c>
      <c r="F1258" t="s">
        <v>539</v>
      </c>
      <c r="G1258">
        <v>2</v>
      </c>
      <c r="H1258" t="s">
        <v>99</v>
      </c>
      <c r="I1258" t="s">
        <v>43</v>
      </c>
      <c r="J1258" s="11">
        <f>(C1258-VLOOKUP(H1258,Riders!$A$2:$E$7778,4,FALSE))/365</f>
        <v>22.890410958904109</v>
      </c>
      <c r="K1258">
        <v>2</v>
      </c>
      <c r="L1258">
        <v>1</v>
      </c>
      <c r="M1258">
        <v>10.496</v>
      </c>
      <c r="O1258">
        <v>25.289000000000001</v>
      </c>
      <c r="P1258">
        <v>25.648</v>
      </c>
      <c r="Q1258">
        <v>28.861999999999998</v>
      </c>
      <c r="R1258">
        <v>1.607</v>
      </c>
      <c r="S1258">
        <v>1</v>
      </c>
      <c r="T1258" t="s">
        <v>1214</v>
      </c>
    </row>
    <row r="1259" spans="1:20">
      <c r="A1259" t="s">
        <v>138</v>
      </c>
      <c r="B1259">
        <v>2021</v>
      </c>
      <c r="C1259" s="10">
        <v>44451</v>
      </c>
      <c r="D1259" t="s">
        <v>65</v>
      </c>
      <c r="E1259">
        <v>3</v>
      </c>
      <c r="F1259" t="s">
        <v>539</v>
      </c>
      <c r="G1259">
        <v>2</v>
      </c>
      <c r="H1259" t="s">
        <v>133</v>
      </c>
      <c r="I1259" t="s">
        <v>32</v>
      </c>
      <c r="J1259" s="11">
        <f>(C1259-VLOOKUP(H1259,Riders!$A$2:$E$7778,4,FALSE))/365</f>
        <v>21.909589041095892</v>
      </c>
      <c r="K1259">
        <v>4</v>
      </c>
      <c r="L1259">
        <v>2</v>
      </c>
      <c r="M1259">
        <v>10.5</v>
      </c>
      <c r="O1259">
        <v>22.07</v>
      </c>
      <c r="P1259">
        <v>21.564999999999898</v>
      </c>
      <c r="Q1259">
        <v>26.497</v>
      </c>
      <c r="R1259">
        <v>2.4660000000000002</v>
      </c>
      <c r="S1259">
        <v>2</v>
      </c>
      <c r="T1259" t="s">
        <v>1214</v>
      </c>
    </row>
    <row r="1260" spans="1:20">
      <c r="A1260" t="s">
        <v>138</v>
      </c>
      <c r="B1260">
        <v>2021</v>
      </c>
      <c r="C1260" s="10">
        <v>44451</v>
      </c>
      <c r="D1260" t="s">
        <v>65</v>
      </c>
      <c r="E1260">
        <v>1</v>
      </c>
      <c r="F1260" t="s">
        <v>63</v>
      </c>
      <c r="G1260" t="s">
        <v>540</v>
      </c>
      <c r="H1260" t="s">
        <v>127</v>
      </c>
      <c r="I1260" t="s">
        <v>103</v>
      </c>
      <c r="J1260" s="11">
        <f>(C1260-VLOOKUP(H1260,Riders!$A$2:$E$7778,4,FALSE))/365</f>
        <v>22.986301369863014</v>
      </c>
      <c r="K1260">
        <v>1</v>
      </c>
      <c r="L1260">
        <v>1</v>
      </c>
      <c r="M1260">
        <v>10.196</v>
      </c>
      <c r="O1260">
        <v>28.033000000000001</v>
      </c>
      <c r="P1260">
        <v>28.303000000000001</v>
      </c>
      <c r="Q1260">
        <v>31.187000000000001</v>
      </c>
      <c r="R1260">
        <v>1.4419999999999999</v>
      </c>
      <c r="S1260">
        <v>1</v>
      </c>
      <c r="T1260" t="s">
        <v>1214</v>
      </c>
    </row>
    <row r="1261" spans="1:20">
      <c r="A1261" t="s">
        <v>138</v>
      </c>
      <c r="B1261">
        <v>2021</v>
      </c>
      <c r="C1261" s="10">
        <v>44451</v>
      </c>
      <c r="D1261" t="s">
        <v>65</v>
      </c>
      <c r="E1261">
        <v>1</v>
      </c>
      <c r="F1261" t="s">
        <v>63</v>
      </c>
      <c r="G1261" t="s">
        <v>540</v>
      </c>
      <c r="H1261" t="s">
        <v>99</v>
      </c>
      <c r="I1261" t="s">
        <v>43</v>
      </c>
      <c r="J1261" s="11">
        <f>(C1261-VLOOKUP(H1261,Riders!$A$2:$E$7778,4,FALSE))/365</f>
        <v>22.890410958904109</v>
      </c>
      <c r="K1261">
        <v>2</v>
      </c>
      <c r="L1261">
        <v>2</v>
      </c>
      <c r="M1261">
        <v>10.321</v>
      </c>
      <c r="O1261">
        <v>25.648</v>
      </c>
      <c r="P1261">
        <v>25.431999999999999</v>
      </c>
      <c r="Q1261">
        <v>28.588000000000001</v>
      </c>
      <c r="R1261">
        <v>1.5780000000000001</v>
      </c>
      <c r="S1261">
        <v>2</v>
      </c>
      <c r="T1261" t="s">
        <v>1214</v>
      </c>
    </row>
    <row r="1262" spans="1:20">
      <c r="A1262" t="s">
        <v>138</v>
      </c>
      <c r="B1262">
        <v>2021</v>
      </c>
      <c r="C1262" s="10">
        <v>44451</v>
      </c>
      <c r="D1262" t="s">
        <v>65</v>
      </c>
      <c r="E1262">
        <v>1</v>
      </c>
      <c r="F1262" t="s">
        <v>63</v>
      </c>
      <c r="G1262" t="s">
        <v>541</v>
      </c>
      <c r="H1262" t="s">
        <v>95</v>
      </c>
      <c r="I1262" t="s">
        <v>26</v>
      </c>
      <c r="J1262" s="11">
        <f>(C1262-VLOOKUP(H1262,Riders!$A$2:$E$7778,4,FALSE))/365</f>
        <v>22.657534246575342</v>
      </c>
      <c r="K1262">
        <v>3</v>
      </c>
      <c r="L1262">
        <v>1</v>
      </c>
      <c r="M1262">
        <v>10.054</v>
      </c>
      <c r="O1262">
        <v>28.423999999999999</v>
      </c>
      <c r="P1262">
        <v>28.597999999999999</v>
      </c>
      <c r="Q1262">
        <v>31.46</v>
      </c>
      <c r="R1262">
        <v>1.431</v>
      </c>
      <c r="S1262">
        <v>1</v>
      </c>
      <c r="T1262" t="s">
        <v>1214</v>
      </c>
    </row>
    <row r="1263" spans="1:20">
      <c r="A1263" t="s">
        <v>138</v>
      </c>
      <c r="B1263">
        <v>2021</v>
      </c>
      <c r="C1263" s="10">
        <v>44451</v>
      </c>
      <c r="D1263" t="s">
        <v>65</v>
      </c>
      <c r="E1263">
        <v>1</v>
      </c>
      <c r="F1263" t="s">
        <v>63</v>
      </c>
      <c r="G1263" t="s">
        <v>541</v>
      </c>
      <c r="H1263" t="s">
        <v>133</v>
      </c>
      <c r="I1263" t="s">
        <v>32</v>
      </c>
      <c r="J1263" s="11">
        <f>(C1263-VLOOKUP(H1263,Riders!$A$2:$E$7778,4,FALSE))/365</f>
        <v>21.909589041095892</v>
      </c>
      <c r="K1263">
        <v>4</v>
      </c>
      <c r="L1263">
        <v>2</v>
      </c>
      <c r="M1263">
        <v>10.097</v>
      </c>
      <c r="O1263">
        <v>21.564999999999898</v>
      </c>
      <c r="P1263">
        <v>21.315999999999999</v>
      </c>
      <c r="Q1263">
        <v>26.08</v>
      </c>
      <c r="R1263">
        <v>2.3820000000000001</v>
      </c>
      <c r="S1263">
        <v>2</v>
      </c>
      <c r="T1263" t="s">
        <v>1214</v>
      </c>
    </row>
    <row r="1264" spans="1:20">
      <c r="A1264" t="s">
        <v>138</v>
      </c>
      <c r="B1264">
        <v>2021</v>
      </c>
      <c r="C1264" s="10">
        <v>44451</v>
      </c>
      <c r="D1264" t="s">
        <v>65</v>
      </c>
      <c r="E1264">
        <v>2</v>
      </c>
      <c r="F1264" t="s">
        <v>63</v>
      </c>
      <c r="G1264" t="s">
        <v>540</v>
      </c>
      <c r="H1264" t="s">
        <v>127</v>
      </c>
      <c r="I1264" t="s">
        <v>103</v>
      </c>
      <c r="J1264" s="11">
        <f>(C1264-VLOOKUP(H1264,Riders!$A$2:$E$7778,4,FALSE))/365</f>
        <v>22.986301369863014</v>
      </c>
      <c r="K1264">
        <v>1</v>
      </c>
      <c r="L1264">
        <v>1</v>
      </c>
      <c r="M1264">
        <v>9.8450000000000006</v>
      </c>
      <c r="O1264">
        <v>28.303000000000001</v>
      </c>
      <c r="P1264">
        <v>28.547000000000001</v>
      </c>
      <c r="Q1264">
        <v>31.393000000000001</v>
      </c>
      <c r="R1264">
        <v>1.423</v>
      </c>
      <c r="S1264">
        <v>1</v>
      </c>
      <c r="T1264" t="s">
        <v>1214</v>
      </c>
    </row>
    <row r="1265" spans="1:20">
      <c r="A1265" t="s">
        <v>138</v>
      </c>
      <c r="B1265">
        <v>2021</v>
      </c>
      <c r="C1265" s="10">
        <v>44451</v>
      </c>
      <c r="D1265" t="s">
        <v>65</v>
      </c>
      <c r="E1265">
        <v>2</v>
      </c>
      <c r="F1265" t="s">
        <v>63</v>
      </c>
      <c r="G1265" t="s">
        <v>540</v>
      </c>
      <c r="H1265" t="s">
        <v>99</v>
      </c>
      <c r="I1265" t="s">
        <v>43</v>
      </c>
      <c r="J1265" s="11">
        <f>(C1265-VLOOKUP(H1265,Riders!$A$2:$E$7778,4,FALSE))/365</f>
        <v>22.890410958904109</v>
      </c>
      <c r="K1265">
        <v>2</v>
      </c>
      <c r="L1265">
        <v>2</v>
      </c>
      <c r="M1265">
        <v>10.361000000000001</v>
      </c>
      <c r="O1265">
        <v>25.431999999999999</v>
      </c>
      <c r="P1265">
        <v>25.239000000000001</v>
      </c>
      <c r="Q1265">
        <v>28.341000000000001</v>
      </c>
      <c r="R1265">
        <v>1.5509999999999999</v>
      </c>
      <c r="S1265">
        <v>2</v>
      </c>
      <c r="T1265" t="s">
        <v>1214</v>
      </c>
    </row>
    <row r="1266" spans="1:20">
      <c r="A1266" t="s">
        <v>138</v>
      </c>
      <c r="B1266">
        <v>2021</v>
      </c>
      <c r="C1266" s="10">
        <v>44451</v>
      </c>
      <c r="D1266" t="s">
        <v>65</v>
      </c>
      <c r="E1266">
        <v>2</v>
      </c>
      <c r="F1266" t="s">
        <v>63</v>
      </c>
      <c r="G1266" t="s">
        <v>541</v>
      </c>
      <c r="H1266" t="s">
        <v>95</v>
      </c>
      <c r="I1266" t="s">
        <v>26</v>
      </c>
      <c r="J1266" s="11">
        <f>(C1266-VLOOKUP(H1266,Riders!$A$2:$E$7778,4,FALSE))/365</f>
        <v>22.657534246575342</v>
      </c>
      <c r="K1266">
        <v>3</v>
      </c>
      <c r="L1266">
        <v>1</v>
      </c>
      <c r="M1266">
        <v>10.035</v>
      </c>
      <c r="O1266">
        <v>28.597999999999999</v>
      </c>
      <c r="P1266">
        <v>28.751999999999999</v>
      </c>
      <c r="Q1266">
        <v>31.588000000000001</v>
      </c>
      <c r="R1266">
        <v>1.4179999999999999</v>
      </c>
      <c r="S1266">
        <v>1</v>
      </c>
      <c r="T1266" t="s">
        <v>1214</v>
      </c>
    </row>
    <row r="1267" spans="1:20">
      <c r="A1267" t="s">
        <v>138</v>
      </c>
      <c r="B1267">
        <v>2021</v>
      </c>
      <c r="C1267" s="10">
        <v>44451</v>
      </c>
      <c r="D1267" t="s">
        <v>65</v>
      </c>
      <c r="E1267">
        <v>2</v>
      </c>
      <c r="F1267" t="s">
        <v>63</v>
      </c>
      <c r="G1267" t="s">
        <v>541</v>
      </c>
      <c r="H1267" t="s">
        <v>133</v>
      </c>
      <c r="I1267" t="s">
        <v>32</v>
      </c>
      <c r="J1267" s="11">
        <f>(C1267-VLOOKUP(H1267,Riders!$A$2:$E$7778,4,FALSE))/365</f>
        <v>21.909589041095892</v>
      </c>
      <c r="K1267">
        <v>4</v>
      </c>
      <c r="L1267">
        <v>2</v>
      </c>
      <c r="M1267">
        <v>10.926</v>
      </c>
      <c r="O1267">
        <v>21.315999999999999</v>
      </c>
      <c r="P1267">
        <v>21.105999999999899</v>
      </c>
      <c r="Q1267">
        <v>25.725999999999999</v>
      </c>
      <c r="R1267">
        <v>2.31</v>
      </c>
      <c r="S1267">
        <v>2</v>
      </c>
      <c r="T1267" t="s">
        <v>1214</v>
      </c>
    </row>
    <row r="1268" spans="1:20">
      <c r="A1268" t="s">
        <v>181</v>
      </c>
      <c r="B1268">
        <v>2021</v>
      </c>
      <c r="C1268" s="10">
        <v>44492</v>
      </c>
      <c r="D1268" t="s">
        <v>19</v>
      </c>
      <c r="E1268">
        <v>1</v>
      </c>
      <c r="F1268" t="s">
        <v>534</v>
      </c>
      <c r="G1268">
        <v>1</v>
      </c>
      <c r="H1268" t="s">
        <v>201</v>
      </c>
      <c r="I1268" t="s">
        <v>45</v>
      </c>
      <c r="J1268" s="11">
        <f>(C1268-VLOOKUP(H1268,Riders!$A$2:$E$7778,4,FALSE))/365</f>
        <v>26.279452054794522</v>
      </c>
      <c r="K1268">
        <v>7</v>
      </c>
      <c r="L1268">
        <v>1</v>
      </c>
      <c r="M1268">
        <v>10.787000000000001</v>
      </c>
      <c r="O1268">
        <v>32.615000000000002</v>
      </c>
      <c r="P1268">
        <v>32.622999999999998</v>
      </c>
      <c r="Q1268">
        <v>34.720999999999997</v>
      </c>
      <c r="R1268">
        <v>1.0489999999999999</v>
      </c>
      <c r="S1268">
        <v>1</v>
      </c>
      <c r="T1268" t="s">
        <v>1214</v>
      </c>
    </row>
    <row r="1269" spans="1:20">
      <c r="A1269" t="s">
        <v>181</v>
      </c>
      <c r="B1269">
        <v>2021</v>
      </c>
      <c r="C1269" s="10">
        <v>44492</v>
      </c>
      <c r="D1269" t="s">
        <v>19</v>
      </c>
      <c r="E1269">
        <v>1</v>
      </c>
      <c r="F1269" t="s">
        <v>534</v>
      </c>
      <c r="G1269">
        <v>1</v>
      </c>
      <c r="H1269" t="s">
        <v>54</v>
      </c>
      <c r="I1269" t="s">
        <v>55</v>
      </c>
      <c r="J1269" s="11">
        <f>(C1269-VLOOKUP(H1269,Riders!$A$2:$E$7778,4,FALSE))/365</f>
        <v>21.049315068493151</v>
      </c>
      <c r="K1269">
        <v>28</v>
      </c>
      <c r="L1269">
        <v>2</v>
      </c>
      <c r="M1269">
        <v>10.896000000000001</v>
      </c>
      <c r="O1269">
        <v>5.2089999999999996</v>
      </c>
      <c r="P1269">
        <v>5.4009999999999998</v>
      </c>
      <c r="Q1269">
        <v>18.245000000000001</v>
      </c>
      <c r="R1269">
        <v>6.4219999999999997</v>
      </c>
      <c r="S1269">
        <v>2</v>
      </c>
      <c r="T1269" t="s">
        <v>1214</v>
      </c>
    </row>
    <row r="1270" spans="1:20">
      <c r="A1270" t="s">
        <v>181</v>
      </c>
      <c r="B1270">
        <v>2021</v>
      </c>
      <c r="C1270" s="10">
        <v>44492</v>
      </c>
      <c r="D1270" t="s">
        <v>19</v>
      </c>
      <c r="E1270">
        <v>1</v>
      </c>
      <c r="F1270" t="s">
        <v>534</v>
      </c>
      <c r="G1270">
        <v>2</v>
      </c>
      <c r="H1270" t="s">
        <v>21</v>
      </c>
      <c r="I1270" t="s">
        <v>22</v>
      </c>
      <c r="J1270" s="11">
        <f>(C1270-VLOOKUP(H1270,Riders!$A$2:$E$7778,4,FALSE))/365</f>
        <v>28.624657534246577</v>
      </c>
      <c r="K1270">
        <v>2</v>
      </c>
      <c r="L1270">
        <v>1</v>
      </c>
      <c r="M1270">
        <v>10.801</v>
      </c>
      <c r="O1270">
        <v>36.433</v>
      </c>
      <c r="P1270">
        <v>36.439</v>
      </c>
      <c r="Q1270">
        <v>38.715000000000003</v>
      </c>
      <c r="R1270">
        <v>1.1379999999999999</v>
      </c>
      <c r="S1270">
        <v>1</v>
      </c>
      <c r="T1270" t="s">
        <v>1214</v>
      </c>
    </row>
    <row r="1271" spans="1:20">
      <c r="A1271" t="s">
        <v>181</v>
      </c>
      <c r="B1271">
        <v>2021</v>
      </c>
      <c r="C1271" s="10">
        <v>44492</v>
      </c>
      <c r="D1271" t="s">
        <v>19</v>
      </c>
      <c r="E1271">
        <v>1</v>
      </c>
      <c r="F1271" t="s">
        <v>534</v>
      </c>
      <c r="G1271">
        <v>2</v>
      </c>
      <c r="H1271" t="s">
        <v>82</v>
      </c>
      <c r="I1271" t="s">
        <v>249</v>
      </c>
      <c r="J1271" s="11">
        <f>(C1271-VLOOKUP(H1271,Riders!$A$2:$E$7778,4,FALSE))/365</f>
        <v>28.221917808219178</v>
      </c>
      <c r="K1271">
        <v>27</v>
      </c>
      <c r="L1271">
        <v>2</v>
      </c>
      <c r="M1271">
        <v>10.885</v>
      </c>
      <c r="O1271">
        <v>6.2619999999999898</v>
      </c>
      <c r="P1271">
        <v>6.468</v>
      </c>
      <c r="Q1271">
        <v>20.2</v>
      </c>
      <c r="R1271">
        <v>6.8659999999999997</v>
      </c>
      <c r="S1271">
        <v>2</v>
      </c>
      <c r="T1271" t="s">
        <v>1214</v>
      </c>
    </row>
    <row r="1272" spans="1:20">
      <c r="A1272" t="s">
        <v>181</v>
      </c>
      <c r="B1272">
        <v>2021</v>
      </c>
      <c r="C1272" s="10">
        <v>44492</v>
      </c>
      <c r="D1272" t="s">
        <v>19</v>
      </c>
      <c r="E1272">
        <v>1</v>
      </c>
      <c r="F1272" t="s">
        <v>534</v>
      </c>
      <c r="G1272">
        <v>3</v>
      </c>
      <c r="H1272" t="s">
        <v>96</v>
      </c>
      <c r="I1272" t="s">
        <v>28</v>
      </c>
      <c r="J1272" s="11">
        <f>(C1272-VLOOKUP(H1272,Riders!$A$2:$E$7778,4,FALSE))/365</f>
        <v>29.745205479452054</v>
      </c>
      <c r="K1272">
        <v>4</v>
      </c>
      <c r="L1272">
        <v>1</v>
      </c>
      <c r="M1272">
        <v>10.179</v>
      </c>
      <c r="O1272">
        <v>17.678999999999998</v>
      </c>
      <c r="P1272">
        <v>19.663</v>
      </c>
      <c r="Q1272">
        <v>27.137</v>
      </c>
      <c r="R1272">
        <v>3.7370000000000001</v>
      </c>
      <c r="S1272">
        <v>1</v>
      </c>
      <c r="T1272" t="s">
        <v>1214</v>
      </c>
    </row>
    <row r="1273" spans="1:20">
      <c r="A1273" t="s">
        <v>181</v>
      </c>
      <c r="B1273">
        <v>2021</v>
      </c>
      <c r="C1273" s="10">
        <v>44492</v>
      </c>
      <c r="D1273" t="s">
        <v>19</v>
      </c>
      <c r="E1273">
        <v>1</v>
      </c>
      <c r="F1273" t="s">
        <v>534</v>
      </c>
      <c r="G1273">
        <v>3</v>
      </c>
      <c r="H1273" t="s">
        <v>147</v>
      </c>
      <c r="I1273" t="s">
        <v>55</v>
      </c>
      <c r="J1273" s="11">
        <f>(C1273-VLOOKUP(H1273,Riders!$A$2:$E$7778,4,FALSE))/365</f>
        <v>27.364383561643837</v>
      </c>
      <c r="K1273">
        <v>26</v>
      </c>
      <c r="L1273">
        <v>2</v>
      </c>
      <c r="M1273">
        <v>10.321</v>
      </c>
      <c r="O1273">
        <v>14.055</v>
      </c>
      <c r="P1273">
        <v>12.561</v>
      </c>
      <c r="Q1273">
        <v>22.548999999999999</v>
      </c>
      <c r="R1273">
        <v>4.9939999999999998</v>
      </c>
      <c r="S1273">
        <v>2</v>
      </c>
      <c r="T1273" t="s">
        <v>1214</v>
      </c>
    </row>
    <row r="1274" spans="1:20">
      <c r="A1274" t="s">
        <v>181</v>
      </c>
      <c r="B1274">
        <v>2021</v>
      </c>
      <c r="C1274" s="10">
        <v>44492</v>
      </c>
      <c r="D1274" t="s">
        <v>19</v>
      </c>
      <c r="E1274">
        <v>1</v>
      </c>
      <c r="F1274" t="s">
        <v>534</v>
      </c>
      <c r="G1274">
        <v>4</v>
      </c>
      <c r="H1274" t="s">
        <v>107</v>
      </c>
      <c r="I1274" t="s">
        <v>108</v>
      </c>
      <c r="J1274" s="11">
        <f>(C1274-VLOOKUP(H1274,Riders!$A$2:$E$7778,4,FALSE))/365</f>
        <v>28.030136986301368</v>
      </c>
      <c r="K1274">
        <v>9</v>
      </c>
      <c r="L1274">
        <v>1</v>
      </c>
      <c r="M1274">
        <v>10.249000000000001</v>
      </c>
      <c r="O1274">
        <v>26.571999999999999</v>
      </c>
      <c r="P1274">
        <v>26.736000000000001</v>
      </c>
      <c r="Q1274">
        <v>29.988</v>
      </c>
      <c r="R1274">
        <v>1.6259999999999999</v>
      </c>
      <c r="S1274">
        <v>1</v>
      </c>
      <c r="T1274" t="s">
        <v>1214</v>
      </c>
    </row>
    <row r="1275" spans="1:20">
      <c r="A1275" t="s">
        <v>181</v>
      </c>
      <c r="B1275">
        <v>2021</v>
      </c>
      <c r="C1275" s="10">
        <v>44492</v>
      </c>
      <c r="D1275" t="s">
        <v>19</v>
      </c>
      <c r="E1275">
        <v>1</v>
      </c>
      <c r="F1275" t="s">
        <v>534</v>
      </c>
      <c r="G1275">
        <v>4</v>
      </c>
      <c r="H1275" t="s">
        <v>704</v>
      </c>
      <c r="I1275" t="s">
        <v>43</v>
      </c>
      <c r="J1275" s="11">
        <f>(C1275-VLOOKUP(H1275,Riders!$A$2:$E$7778,4,FALSE))/365</f>
        <v>23.835616438356166</v>
      </c>
      <c r="K1275">
        <v>25</v>
      </c>
      <c r="L1275">
        <v>2</v>
      </c>
      <c r="M1275">
        <v>10.451000000000001</v>
      </c>
      <c r="O1275">
        <v>9</v>
      </c>
      <c r="P1275">
        <v>7.7949999999999999</v>
      </c>
      <c r="Q1275">
        <v>21.213000000000001</v>
      </c>
      <c r="R1275">
        <v>6.7089999999999996</v>
      </c>
      <c r="S1275">
        <v>2</v>
      </c>
      <c r="T1275" t="s">
        <v>1214</v>
      </c>
    </row>
    <row r="1276" spans="1:20">
      <c r="A1276" t="s">
        <v>181</v>
      </c>
      <c r="B1276">
        <v>2021</v>
      </c>
      <c r="C1276" s="10">
        <v>44492</v>
      </c>
      <c r="D1276" t="s">
        <v>19</v>
      </c>
      <c r="E1276">
        <v>1</v>
      </c>
      <c r="F1276" t="s">
        <v>534</v>
      </c>
      <c r="G1276">
        <v>5</v>
      </c>
      <c r="H1276" t="s">
        <v>95</v>
      </c>
      <c r="I1276" t="s">
        <v>26</v>
      </c>
      <c r="J1276" s="11">
        <f>(C1276-VLOOKUP(H1276,Riders!$A$2:$E$7778,4,FALSE))/365</f>
        <v>22.769863013698629</v>
      </c>
      <c r="K1276">
        <v>8</v>
      </c>
      <c r="L1276">
        <v>1</v>
      </c>
      <c r="M1276">
        <v>10.316000000000001</v>
      </c>
      <c r="O1276">
        <v>28.751999999999999</v>
      </c>
      <c r="P1276">
        <v>28.898</v>
      </c>
      <c r="Q1276">
        <v>31.707999999999998</v>
      </c>
      <c r="R1276">
        <v>1.405</v>
      </c>
      <c r="S1276">
        <v>1</v>
      </c>
      <c r="T1276" t="s">
        <v>1214</v>
      </c>
    </row>
    <row r="1277" spans="1:20">
      <c r="A1277" t="s">
        <v>181</v>
      </c>
      <c r="B1277">
        <v>2021</v>
      </c>
      <c r="C1277" s="10">
        <v>44492</v>
      </c>
      <c r="D1277" t="s">
        <v>19</v>
      </c>
      <c r="E1277">
        <v>1</v>
      </c>
      <c r="F1277" t="s">
        <v>534</v>
      </c>
      <c r="G1277">
        <v>5</v>
      </c>
      <c r="H1277" t="s">
        <v>142</v>
      </c>
      <c r="I1277" t="s">
        <v>94</v>
      </c>
      <c r="J1277" s="11">
        <f>(C1277-VLOOKUP(H1277,Riders!$A$2:$E$7778,4,FALSE))/365</f>
        <v>26.55890410958904</v>
      </c>
      <c r="K1277">
        <v>24</v>
      </c>
      <c r="L1277">
        <v>2</v>
      </c>
      <c r="M1277">
        <v>10.554</v>
      </c>
      <c r="O1277">
        <v>22.157</v>
      </c>
      <c r="P1277">
        <v>22.018000000000001</v>
      </c>
      <c r="Q1277">
        <v>25.687999999999999</v>
      </c>
      <c r="R1277">
        <v>1.835</v>
      </c>
      <c r="S1277">
        <v>2</v>
      </c>
      <c r="T1277" t="s">
        <v>1214</v>
      </c>
    </row>
    <row r="1278" spans="1:20">
      <c r="A1278" t="s">
        <v>181</v>
      </c>
      <c r="B1278">
        <v>2021</v>
      </c>
      <c r="C1278" s="10">
        <v>44492</v>
      </c>
      <c r="D1278" t="s">
        <v>19</v>
      </c>
      <c r="E1278">
        <v>1</v>
      </c>
      <c r="F1278" t="s">
        <v>534</v>
      </c>
      <c r="G1278">
        <v>6</v>
      </c>
      <c r="H1278" t="s">
        <v>172</v>
      </c>
      <c r="I1278" t="s">
        <v>45</v>
      </c>
      <c r="J1278" s="11">
        <f>(C1278-VLOOKUP(H1278,Riders!$A$2:$E$7778,4,FALSE))/365</f>
        <v>22.164383561643834</v>
      </c>
      <c r="K1278">
        <v>10</v>
      </c>
      <c r="L1278">
        <v>1</v>
      </c>
      <c r="M1278">
        <v>10.542</v>
      </c>
      <c r="O1278">
        <v>13.1829999999999</v>
      </c>
      <c r="P1278">
        <v>16.806999999999999</v>
      </c>
      <c r="Q1278">
        <v>25.754999999999999</v>
      </c>
      <c r="R1278">
        <v>4.4740000000000002</v>
      </c>
      <c r="S1278">
        <v>2</v>
      </c>
      <c r="T1278" t="s">
        <v>1214</v>
      </c>
    </row>
    <row r="1279" spans="1:20">
      <c r="A1279" t="s">
        <v>181</v>
      </c>
      <c r="B1279">
        <v>2021</v>
      </c>
      <c r="C1279" s="10">
        <v>44492</v>
      </c>
      <c r="D1279" t="s">
        <v>19</v>
      </c>
      <c r="E1279">
        <v>1</v>
      </c>
      <c r="F1279" t="s">
        <v>534</v>
      </c>
      <c r="G1279">
        <v>6</v>
      </c>
      <c r="H1279" t="s">
        <v>114</v>
      </c>
      <c r="I1279" t="s">
        <v>115</v>
      </c>
      <c r="J1279" s="11">
        <f>(C1279-VLOOKUP(H1279,Riders!$A$2:$E$7778,4,FALSE))/365</f>
        <v>26.701369863013699</v>
      </c>
      <c r="K1279">
        <v>23</v>
      </c>
      <c r="L1279">
        <v>2</v>
      </c>
      <c r="M1279">
        <v>10.587</v>
      </c>
      <c r="O1279">
        <v>14.321999999999999</v>
      </c>
      <c r="P1279">
        <v>12.627000000000001</v>
      </c>
      <c r="Q1279">
        <v>22.007000000000001</v>
      </c>
      <c r="R1279">
        <v>4.6900000000000004</v>
      </c>
      <c r="S1279">
        <v>1</v>
      </c>
      <c r="T1279" t="s">
        <v>1214</v>
      </c>
    </row>
    <row r="1280" spans="1:20">
      <c r="A1280" t="s">
        <v>181</v>
      </c>
      <c r="B1280">
        <v>2021</v>
      </c>
      <c r="C1280" s="10">
        <v>44492</v>
      </c>
      <c r="D1280" t="s">
        <v>19</v>
      </c>
      <c r="E1280">
        <v>1</v>
      </c>
      <c r="F1280" t="s">
        <v>534</v>
      </c>
      <c r="G1280">
        <v>7</v>
      </c>
      <c r="H1280" t="s">
        <v>92</v>
      </c>
      <c r="I1280" t="s">
        <v>51</v>
      </c>
      <c r="J1280" s="11">
        <f>(C1280-VLOOKUP(H1280,Riders!$A$2:$E$7778,4,FALSE))/365</f>
        <v>25.926027397260274</v>
      </c>
      <c r="K1280">
        <v>11</v>
      </c>
      <c r="L1280">
        <v>1</v>
      </c>
      <c r="M1280">
        <v>10.233000000000001</v>
      </c>
      <c r="O1280">
        <v>21.774000000000001</v>
      </c>
      <c r="P1280">
        <v>21.902999999999999</v>
      </c>
      <c r="Q1280">
        <v>26.689</v>
      </c>
      <c r="R1280">
        <v>2.3929999999999998</v>
      </c>
      <c r="S1280">
        <v>1</v>
      </c>
      <c r="T1280" t="s">
        <v>1214</v>
      </c>
    </row>
    <row r="1281" spans="1:20">
      <c r="A1281" t="s">
        <v>181</v>
      </c>
      <c r="B1281">
        <v>2021</v>
      </c>
      <c r="C1281" s="10">
        <v>44492</v>
      </c>
      <c r="D1281" t="s">
        <v>19</v>
      </c>
      <c r="E1281">
        <v>1</v>
      </c>
      <c r="F1281" t="s">
        <v>534</v>
      </c>
      <c r="G1281">
        <v>7</v>
      </c>
      <c r="H1281" t="s">
        <v>171</v>
      </c>
      <c r="I1281" t="s">
        <v>41</v>
      </c>
      <c r="J1281" s="11">
        <f>(C1281-VLOOKUP(H1281,Riders!$A$2:$E$7778,4,FALSE))/365</f>
        <v>23.024657534246575</v>
      </c>
      <c r="K1281">
        <v>22</v>
      </c>
      <c r="L1281">
        <v>2</v>
      </c>
      <c r="M1281">
        <v>11.393000000000001</v>
      </c>
      <c r="O1281">
        <v>5.5069999999999997</v>
      </c>
      <c r="P1281">
        <v>5.4930000000000003</v>
      </c>
      <c r="Q1281">
        <v>13.279</v>
      </c>
      <c r="R1281">
        <v>3.8929999999999998</v>
      </c>
      <c r="S1281">
        <v>2</v>
      </c>
      <c r="T1281" t="s">
        <v>1214</v>
      </c>
    </row>
    <row r="1282" spans="1:20">
      <c r="A1282" t="s">
        <v>181</v>
      </c>
      <c r="B1282">
        <v>2021</v>
      </c>
      <c r="C1282" s="10">
        <v>44492</v>
      </c>
      <c r="D1282" t="s">
        <v>19</v>
      </c>
      <c r="E1282">
        <v>1</v>
      </c>
      <c r="F1282" t="s">
        <v>534</v>
      </c>
      <c r="G1282">
        <v>8</v>
      </c>
      <c r="H1282" t="s">
        <v>133</v>
      </c>
      <c r="I1282" t="s">
        <v>32</v>
      </c>
      <c r="J1282" s="11">
        <f>(C1282-VLOOKUP(H1282,Riders!$A$2:$E$7778,4,FALSE))/365</f>
        <v>22.021917808219179</v>
      </c>
      <c r="K1282">
        <v>12</v>
      </c>
      <c r="L1282">
        <v>1</v>
      </c>
      <c r="M1282">
        <v>10.355</v>
      </c>
      <c r="O1282">
        <v>21.105999999999899</v>
      </c>
      <c r="P1282">
        <v>21.613</v>
      </c>
      <c r="Q1282">
        <v>26.131</v>
      </c>
      <c r="R1282">
        <v>2.2589999999999999</v>
      </c>
      <c r="S1282">
        <v>1</v>
      </c>
      <c r="T1282" t="s">
        <v>1214</v>
      </c>
    </row>
    <row r="1283" spans="1:20">
      <c r="A1283" t="s">
        <v>181</v>
      </c>
      <c r="B1283">
        <v>2021</v>
      </c>
      <c r="C1283" s="10">
        <v>44492</v>
      </c>
      <c r="D1283" t="s">
        <v>19</v>
      </c>
      <c r="E1283">
        <v>1</v>
      </c>
      <c r="F1283" t="s">
        <v>534</v>
      </c>
      <c r="G1283">
        <v>8</v>
      </c>
      <c r="H1283" t="s">
        <v>173</v>
      </c>
      <c r="I1283" t="s">
        <v>36</v>
      </c>
      <c r="J1283" s="11">
        <f>(C1283-VLOOKUP(H1283,Riders!$A$2:$E$7778,4,FALSE))/365</f>
        <v>31.457534246575342</v>
      </c>
      <c r="K1283">
        <v>21</v>
      </c>
      <c r="L1283">
        <v>2</v>
      </c>
      <c r="M1283">
        <v>10.516</v>
      </c>
      <c r="O1283">
        <v>12.146000000000001</v>
      </c>
      <c r="P1283">
        <v>11.36</v>
      </c>
      <c r="Q1283">
        <v>20.52</v>
      </c>
      <c r="R1283">
        <v>4.58</v>
      </c>
      <c r="S1283">
        <v>2</v>
      </c>
      <c r="T1283" t="s">
        <v>1214</v>
      </c>
    </row>
    <row r="1284" spans="1:20">
      <c r="A1284" t="s">
        <v>181</v>
      </c>
      <c r="B1284">
        <v>2021</v>
      </c>
      <c r="C1284" s="10">
        <v>44492</v>
      </c>
      <c r="D1284" t="s">
        <v>19</v>
      </c>
      <c r="E1284">
        <v>1</v>
      </c>
      <c r="F1284" t="s">
        <v>534</v>
      </c>
      <c r="G1284">
        <v>9</v>
      </c>
      <c r="H1284" t="s">
        <v>69</v>
      </c>
      <c r="I1284" t="s">
        <v>28</v>
      </c>
      <c r="J1284" s="11">
        <f>(C1284-VLOOKUP(H1284,Riders!$A$2:$E$7778,4,FALSE))/365</f>
        <v>21.243835616438357</v>
      </c>
      <c r="K1284">
        <v>13</v>
      </c>
      <c r="L1284">
        <v>1</v>
      </c>
      <c r="M1284">
        <v>10.375</v>
      </c>
      <c r="O1284">
        <v>9</v>
      </c>
      <c r="P1284">
        <v>19.978999999999999</v>
      </c>
      <c r="Q1284">
        <v>32.167000000000002</v>
      </c>
      <c r="R1284">
        <v>6.0940000000000003</v>
      </c>
      <c r="S1284">
        <v>2</v>
      </c>
      <c r="T1284" t="s">
        <v>1214</v>
      </c>
    </row>
    <row r="1285" spans="1:20">
      <c r="A1285" t="s">
        <v>181</v>
      </c>
      <c r="B1285">
        <v>2021</v>
      </c>
      <c r="C1285" s="10">
        <v>44492</v>
      </c>
      <c r="D1285" t="s">
        <v>19</v>
      </c>
      <c r="E1285">
        <v>1</v>
      </c>
      <c r="F1285" t="s">
        <v>534</v>
      </c>
      <c r="G1285">
        <v>9</v>
      </c>
      <c r="H1285" t="s">
        <v>99</v>
      </c>
      <c r="I1285" t="s">
        <v>43</v>
      </c>
      <c r="J1285" s="11">
        <f>(C1285-VLOOKUP(H1285,Riders!$A$2:$E$7778,4,FALSE))/365</f>
        <v>23.002739726027396</v>
      </c>
      <c r="K1285">
        <v>20</v>
      </c>
      <c r="L1285">
        <v>2</v>
      </c>
      <c r="M1285">
        <v>10.435</v>
      </c>
      <c r="O1285">
        <v>25.239000000000001</v>
      </c>
      <c r="P1285">
        <v>25.009999999999899</v>
      </c>
      <c r="Q1285">
        <v>28.091999999999999</v>
      </c>
      <c r="R1285">
        <v>1.5409999999999999</v>
      </c>
      <c r="S1285">
        <v>1</v>
      </c>
      <c r="T1285" t="s">
        <v>1214</v>
      </c>
    </row>
    <row r="1286" spans="1:20">
      <c r="A1286" t="s">
        <v>181</v>
      </c>
      <c r="B1286">
        <v>2021</v>
      </c>
      <c r="C1286" s="10">
        <v>44492</v>
      </c>
      <c r="D1286" t="s">
        <v>19</v>
      </c>
      <c r="E1286">
        <v>1</v>
      </c>
      <c r="F1286" t="s">
        <v>534</v>
      </c>
      <c r="G1286">
        <v>10</v>
      </c>
      <c r="H1286" t="s">
        <v>106</v>
      </c>
      <c r="I1286" t="s">
        <v>30</v>
      </c>
      <c r="J1286" s="11">
        <f>(C1286-VLOOKUP(H1286,Riders!$A$2:$E$7778,4,FALSE))/365</f>
        <v>28.86849315068493</v>
      </c>
      <c r="K1286">
        <v>14</v>
      </c>
      <c r="L1286">
        <v>1</v>
      </c>
      <c r="M1286">
        <v>10.131</v>
      </c>
      <c r="O1286">
        <v>7.4039999999999999</v>
      </c>
      <c r="P1286">
        <v>12.785</v>
      </c>
      <c r="Q1286">
        <v>24.521000000000001</v>
      </c>
      <c r="R1286">
        <v>5.8680000000000003</v>
      </c>
      <c r="S1286">
        <v>2</v>
      </c>
      <c r="T1286" t="s">
        <v>1214</v>
      </c>
    </row>
    <row r="1287" spans="1:20">
      <c r="A1287" t="s">
        <v>181</v>
      </c>
      <c r="B1287">
        <v>2021</v>
      </c>
      <c r="C1287" s="10">
        <v>44492</v>
      </c>
      <c r="D1287" t="s">
        <v>19</v>
      </c>
      <c r="E1287">
        <v>1</v>
      </c>
      <c r="F1287" t="s">
        <v>534</v>
      </c>
      <c r="G1287">
        <v>10</v>
      </c>
      <c r="H1287" t="s">
        <v>97</v>
      </c>
      <c r="I1287" t="s">
        <v>30</v>
      </c>
      <c r="J1287" s="11">
        <f>(C1287-VLOOKUP(H1287,Riders!$A$2:$E$7778,4,FALSE))/365</f>
        <v>27.81917808219178</v>
      </c>
      <c r="K1287">
        <v>19</v>
      </c>
      <c r="L1287">
        <v>2</v>
      </c>
      <c r="M1287">
        <v>10.178000000000001</v>
      </c>
      <c r="O1287">
        <v>9</v>
      </c>
      <c r="P1287">
        <v>5.2439999999999998</v>
      </c>
      <c r="Q1287">
        <v>18.812000000000001</v>
      </c>
      <c r="R1287">
        <v>6.7839999999999998</v>
      </c>
      <c r="S1287">
        <v>1</v>
      </c>
      <c r="T1287" t="s">
        <v>1214</v>
      </c>
    </row>
    <row r="1288" spans="1:20">
      <c r="A1288" t="s">
        <v>181</v>
      </c>
      <c r="B1288">
        <v>2021</v>
      </c>
      <c r="C1288" s="10">
        <v>44492</v>
      </c>
      <c r="D1288" t="s">
        <v>19</v>
      </c>
      <c r="E1288">
        <v>1</v>
      </c>
      <c r="F1288" t="s">
        <v>534</v>
      </c>
      <c r="G1288">
        <v>11</v>
      </c>
      <c r="H1288" t="s">
        <v>124</v>
      </c>
      <c r="I1288" t="s">
        <v>112</v>
      </c>
      <c r="J1288" s="11">
        <f>(C1288-VLOOKUP(H1288,Riders!$A$2:$E$7778,4,FALSE))/365</f>
        <v>24.704109589041096</v>
      </c>
      <c r="K1288">
        <v>15</v>
      </c>
      <c r="L1288">
        <v>1</v>
      </c>
      <c r="M1288">
        <v>10.263999999999999</v>
      </c>
      <c r="O1288">
        <v>23.687000000000001</v>
      </c>
      <c r="P1288">
        <v>24.518999999999998</v>
      </c>
      <c r="Q1288">
        <v>30.655000000000001</v>
      </c>
      <c r="R1288">
        <v>3.0680000000000001</v>
      </c>
      <c r="S1288">
        <v>1</v>
      </c>
      <c r="T1288" t="s">
        <v>1214</v>
      </c>
    </row>
    <row r="1289" spans="1:20">
      <c r="A1289" t="s">
        <v>181</v>
      </c>
      <c r="B1289">
        <v>2021</v>
      </c>
      <c r="C1289" s="10">
        <v>44492</v>
      </c>
      <c r="D1289" t="s">
        <v>19</v>
      </c>
      <c r="E1289">
        <v>1</v>
      </c>
      <c r="F1289" t="s">
        <v>534</v>
      </c>
      <c r="G1289">
        <v>11</v>
      </c>
      <c r="H1289" t="s">
        <v>238</v>
      </c>
      <c r="I1289" t="s">
        <v>184</v>
      </c>
      <c r="J1289" s="11">
        <f>(C1289-VLOOKUP(H1289,Riders!$A$2:$E$7778,4,FALSE))/365</f>
        <v>34.104109589041094</v>
      </c>
      <c r="K1289">
        <v>18</v>
      </c>
      <c r="L1289">
        <v>2</v>
      </c>
      <c r="M1289">
        <v>10.321</v>
      </c>
      <c r="O1289">
        <v>18.346</v>
      </c>
      <c r="P1289">
        <v>18.114999999999998</v>
      </c>
      <c r="Q1289">
        <v>23.481000000000002</v>
      </c>
      <c r="R1289">
        <v>2.6829999999999998</v>
      </c>
      <c r="S1289">
        <v>2</v>
      </c>
      <c r="T1289" t="s">
        <v>1214</v>
      </c>
    </row>
    <row r="1290" spans="1:20">
      <c r="A1290" t="s">
        <v>181</v>
      </c>
      <c r="B1290">
        <v>2021</v>
      </c>
      <c r="C1290" s="10">
        <v>44492</v>
      </c>
      <c r="D1290" t="s">
        <v>19</v>
      </c>
      <c r="E1290">
        <v>1</v>
      </c>
      <c r="F1290" t="s">
        <v>534</v>
      </c>
      <c r="G1290">
        <v>12</v>
      </c>
      <c r="H1290" t="s">
        <v>131</v>
      </c>
      <c r="I1290" t="s">
        <v>112</v>
      </c>
      <c r="J1290" s="11">
        <f>(C1290-VLOOKUP(H1290,Riders!$A$2:$E$7778,4,FALSE))/365</f>
        <v>22.295890410958904</v>
      </c>
      <c r="K1290">
        <v>16</v>
      </c>
      <c r="L1290">
        <v>1</v>
      </c>
      <c r="M1290">
        <v>10.314</v>
      </c>
      <c r="O1290">
        <v>9</v>
      </c>
      <c r="P1290">
        <v>17.512</v>
      </c>
      <c r="Q1290">
        <v>30.318000000000001</v>
      </c>
      <c r="R1290">
        <v>6.4029999999999996</v>
      </c>
      <c r="S1290">
        <v>2</v>
      </c>
      <c r="T1290" t="s">
        <v>1214</v>
      </c>
    </row>
    <row r="1291" spans="1:20">
      <c r="A1291" t="s">
        <v>181</v>
      </c>
      <c r="B1291">
        <v>2021</v>
      </c>
      <c r="C1291" s="10">
        <v>44492</v>
      </c>
      <c r="D1291" t="s">
        <v>19</v>
      </c>
      <c r="E1291">
        <v>1</v>
      </c>
      <c r="F1291" t="s">
        <v>534</v>
      </c>
      <c r="G1291">
        <v>12</v>
      </c>
      <c r="H1291" t="s">
        <v>170</v>
      </c>
      <c r="I1291" t="s">
        <v>81</v>
      </c>
      <c r="J1291" s="11">
        <f>(C1291-VLOOKUP(H1291,Riders!$A$2:$E$7778,4,FALSE))/365</f>
        <v>31.328767123287673</v>
      </c>
      <c r="K1291">
        <v>17</v>
      </c>
      <c r="L1291">
        <v>2</v>
      </c>
      <c r="M1291">
        <v>10.385999999999999</v>
      </c>
      <c r="O1291">
        <v>20.436999999999902</v>
      </c>
      <c r="P1291">
        <v>20.2</v>
      </c>
      <c r="Q1291">
        <v>23.937999999999999</v>
      </c>
      <c r="R1291">
        <v>1.869</v>
      </c>
      <c r="S1291">
        <v>1</v>
      </c>
      <c r="T1291" t="s">
        <v>1214</v>
      </c>
    </row>
    <row r="1292" spans="1:20">
      <c r="A1292" t="s">
        <v>181</v>
      </c>
      <c r="B1292">
        <v>2021</v>
      </c>
      <c r="C1292" s="10">
        <v>44492</v>
      </c>
      <c r="D1292" t="s">
        <v>19</v>
      </c>
      <c r="E1292">
        <v>1</v>
      </c>
      <c r="F1292" t="s">
        <v>537</v>
      </c>
      <c r="G1292">
        <v>1</v>
      </c>
      <c r="H1292" t="s">
        <v>91</v>
      </c>
      <c r="I1292" t="s">
        <v>22</v>
      </c>
      <c r="J1292" s="11">
        <f>(C1292-VLOOKUP(H1292,Riders!$A$2:$E$7778,4,FALSE))/365</f>
        <v>24.627397260273973</v>
      </c>
      <c r="K1292">
        <v>1</v>
      </c>
      <c r="L1292">
        <v>1</v>
      </c>
      <c r="M1292">
        <v>9.9600000000000009</v>
      </c>
      <c r="O1292">
        <v>40.191000000000003</v>
      </c>
      <c r="P1292">
        <v>40.222000000000001</v>
      </c>
      <c r="Q1292">
        <v>42.646000000000001</v>
      </c>
      <c r="R1292">
        <v>1.212</v>
      </c>
      <c r="S1292">
        <v>1</v>
      </c>
      <c r="T1292" t="s">
        <v>1214</v>
      </c>
    </row>
    <row r="1293" spans="1:20">
      <c r="A1293" t="s">
        <v>181</v>
      </c>
      <c r="B1293">
        <v>2021</v>
      </c>
      <c r="C1293" s="10">
        <v>44492</v>
      </c>
      <c r="D1293" t="s">
        <v>19</v>
      </c>
      <c r="E1293">
        <v>1</v>
      </c>
      <c r="F1293" t="s">
        <v>537</v>
      </c>
      <c r="G1293">
        <v>1</v>
      </c>
      <c r="H1293" t="s">
        <v>131</v>
      </c>
      <c r="I1293" t="s">
        <v>112</v>
      </c>
      <c r="J1293" s="11">
        <f>(C1293-VLOOKUP(H1293,Riders!$A$2:$E$7778,4,FALSE))/365</f>
        <v>22.295890410958904</v>
      </c>
      <c r="K1293">
        <v>16</v>
      </c>
      <c r="L1293">
        <v>2</v>
      </c>
      <c r="M1293">
        <v>10.911</v>
      </c>
      <c r="O1293">
        <v>17.512</v>
      </c>
      <c r="P1293">
        <v>17.631</v>
      </c>
      <c r="Q1293">
        <v>29.452999999999999</v>
      </c>
      <c r="R1293">
        <v>5.9109999999999996</v>
      </c>
      <c r="S1293">
        <v>2</v>
      </c>
      <c r="T1293" t="s">
        <v>1214</v>
      </c>
    </row>
    <row r="1294" spans="1:20">
      <c r="A1294" t="s">
        <v>181</v>
      </c>
      <c r="B1294">
        <v>2021</v>
      </c>
      <c r="C1294" s="10">
        <v>44492</v>
      </c>
      <c r="D1294" t="s">
        <v>19</v>
      </c>
      <c r="E1294">
        <v>1</v>
      </c>
      <c r="F1294" t="s">
        <v>537</v>
      </c>
      <c r="G1294">
        <v>2</v>
      </c>
      <c r="H1294" t="s">
        <v>127</v>
      </c>
      <c r="I1294" t="s">
        <v>103</v>
      </c>
      <c r="J1294" s="11">
        <f>(C1294-VLOOKUP(H1294,Riders!$A$2:$E$7778,4,FALSE))/365</f>
        <v>23.098630136986301</v>
      </c>
      <c r="K1294">
        <v>5</v>
      </c>
      <c r="L1294">
        <v>1</v>
      </c>
      <c r="M1294">
        <v>9.7070000000000007</v>
      </c>
      <c r="O1294">
        <v>28.547000000000001</v>
      </c>
      <c r="P1294">
        <v>28.821999999999999</v>
      </c>
      <c r="Q1294">
        <v>31.632000000000001</v>
      </c>
      <c r="R1294">
        <v>1.405</v>
      </c>
      <c r="S1294">
        <v>1</v>
      </c>
      <c r="T1294" t="s">
        <v>1214</v>
      </c>
    </row>
    <row r="1295" spans="1:20">
      <c r="A1295" t="s">
        <v>181</v>
      </c>
      <c r="B1295">
        <v>2021</v>
      </c>
      <c r="C1295" s="10">
        <v>44492</v>
      </c>
      <c r="D1295" t="s">
        <v>19</v>
      </c>
      <c r="E1295">
        <v>1</v>
      </c>
      <c r="F1295" t="s">
        <v>537</v>
      </c>
      <c r="G1295">
        <v>2</v>
      </c>
      <c r="H1295" t="s">
        <v>124</v>
      </c>
      <c r="I1295" t="s">
        <v>112</v>
      </c>
      <c r="J1295" s="11">
        <f>(C1295-VLOOKUP(H1295,Riders!$A$2:$E$7778,4,FALSE))/365</f>
        <v>24.704109589041096</v>
      </c>
      <c r="K1295">
        <v>15</v>
      </c>
      <c r="L1295">
        <v>2</v>
      </c>
      <c r="M1295">
        <v>10.302</v>
      </c>
      <c r="O1295">
        <v>24.518999999999998</v>
      </c>
      <c r="P1295">
        <v>23.823</v>
      </c>
      <c r="Q1295">
        <v>29.548999999999999</v>
      </c>
      <c r="R1295">
        <v>2.863</v>
      </c>
      <c r="S1295">
        <v>2</v>
      </c>
      <c r="T1295" t="s">
        <v>1214</v>
      </c>
    </row>
    <row r="1296" spans="1:20">
      <c r="A1296" t="s">
        <v>181</v>
      </c>
      <c r="B1296">
        <v>2021</v>
      </c>
      <c r="C1296" s="10">
        <v>44492</v>
      </c>
      <c r="D1296" t="s">
        <v>19</v>
      </c>
      <c r="E1296">
        <v>1</v>
      </c>
      <c r="F1296" t="s">
        <v>537</v>
      </c>
      <c r="G1296">
        <v>3</v>
      </c>
      <c r="H1296" t="s">
        <v>183</v>
      </c>
      <c r="I1296" t="s">
        <v>184</v>
      </c>
      <c r="J1296" s="11">
        <f>(C1296-VLOOKUP(H1296,Riders!$A$2:$E$7778,4,FALSE))/365</f>
        <v>21.156164383561645</v>
      </c>
      <c r="K1296">
        <v>6</v>
      </c>
      <c r="L1296">
        <v>1</v>
      </c>
      <c r="M1296">
        <v>10.147</v>
      </c>
      <c r="O1296">
        <v>24.204000000000001</v>
      </c>
      <c r="P1296">
        <v>24.864000000000001</v>
      </c>
      <c r="Q1296">
        <v>30.69</v>
      </c>
      <c r="R1296">
        <v>2.9129999999999998</v>
      </c>
      <c r="S1296">
        <v>1</v>
      </c>
      <c r="T1296" t="s">
        <v>1214</v>
      </c>
    </row>
    <row r="1297" spans="1:20">
      <c r="A1297" t="s">
        <v>181</v>
      </c>
      <c r="B1297">
        <v>2021</v>
      </c>
      <c r="C1297" s="10">
        <v>44492</v>
      </c>
      <c r="D1297" t="s">
        <v>19</v>
      </c>
      <c r="E1297">
        <v>1</v>
      </c>
      <c r="F1297" t="s">
        <v>537</v>
      </c>
      <c r="G1297">
        <v>3</v>
      </c>
      <c r="H1297" t="s">
        <v>106</v>
      </c>
      <c r="I1297" t="s">
        <v>30</v>
      </c>
      <c r="J1297" s="11">
        <f>(C1297-VLOOKUP(H1297,Riders!$A$2:$E$7778,4,FALSE))/365</f>
        <v>28.86849315068493</v>
      </c>
      <c r="K1297">
        <v>14</v>
      </c>
      <c r="L1297">
        <v>2</v>
      </c>
      <c r="M1297">
        <v>10.167999999999999</v>
      </c>
      <c r="O1297">
        <v>12.785</v>
      </c>
      <c r="P1297">
        <v>12.282999999999999</v>
      </c>
      <c r="Q1297">
        <v>22.652999999999999</v>
      </c>
      <c r="R1297">
        <v>5.1849999999999996</v>
      </c>
      <c r="S1297">
        <v>2</v>
      </c>
      <c r="T1297" t="s">
        <v>1214</v>
      </c>
    </row>
    <row r="1298" spans="1:20">
      <c r="A1298" t="s">
        <v>181</v>
      </c>
      <c r="B1298">
        <v>2021</v>
      </c>
      <c r="C1298" s="10">
        <v>44492</v>
      </c>
      <c r="D1298" t="s">
        <v>19</v>
      </c>
      <c r="E1298">
        <v>1</v>
      </c>
      <c r="F1298" t="s">
        <v>537</v>
      </c>
      <c r="G1298">
        <v>4</v>
      </c>
      <c r="H1298" t="s">
        <v>98</v>
      </c>
      <c r="I1298" t="s">
        <v>26</v>
      </c>
      <c r="J1298" s="11">
        <f>(C1298-VLOOKUP(H1298,Riders!$A$2:$E$7778,4,FALSE))/365</f>
        <v>24.531506849315068</v>
      </c>
      <c r="K1298">
        <v>3</v>
      </c>
      <c r="L1298">
        <v>1</v>
      </c>
      <c r="M1298">
        <v>9.9689999999999994</v>
      </c>
      <c r="O1298">
        <v>28.265000000000001</v>
      </c>
      <c r="P1298">
        <v>28.5</v>
      </c>
      <c r="Q1298">
        <v>31.277999999999999</v>
      </c>
      <c r="R1298">
        <v>1.389</v>
      </c>
      <c r="S1298">
        <v>1</v>
      </c>
      <c r="T1298" t="s">
        <v>1214</v>
      </c>
    </row>
    <row r="1299" spans="1:20">
      <c r="A1299" t="s">
        <v>181</v>
      </c>
      <c r="B1299">
        <v>2021</v>
      </c>
      <c r="C1299" s="10">
        <v>44492</v>
      </c>
      <c r="D1299" t="s">
        <v>19</v>
      </c>
      <c r="E1299">
        <v>1</v>
      </c>
      <c r="F1299" t="s">
        <v>537</v>
      </c>
      <c r="G1299">
        <v>4</v>
      </c>
      <c r="H1299" t="s">
        <v>69</v>
      </c>
      <c r="I1299" t="s">
        <v>28</v>
      </c>
      <c r="J1299" s="11">
        <f>(C1299-VLOOKUP(H1299,Riders!$A$2:$E$7778,4,FALSE))/365</f>
        <v>21.243835616438357</v>
      </c>
      <c r="K1299">
        <v>13</v>
      </c>
      <c r="L1299">
        <v>2</v>
      </c>
      <c r="M1299">
        <v>10.190999999999899</v>
      </c>
      <c r="O1299">
        <v>19.978999999999999</v>
      </c>
      <c r="P1299">
        <v>18.222000000000001</v>
      </c>
      <c r="Q1299">
        <v>28.106000000000002</v>
      </c>
      <c r="R1299">
        <v>4.9420000000000002</v>
      </c>
      <c r="S1299">
        <v>2</v>
      </c>
      <c r="T1299" t="s">
        <v>1214</v>
      </c>
    </row>
    <row r="1300" spans="1:20">
      <c r="A1300" t="s">
        <v>181</v>
      </c>
      <c r="B1300">
        <v>2021</v>
      </c>
      <c r="C1300" s="10">
        <v>44492</v>
      </c>
      <c r="D1300" t="s">
        <v>19</v>
      </c>
      <c r="E1300">
        <v>1</v>
      </c>
      <c r="F1300" t="s">
        <v>537</v>
      </c>
      <c r="G1300">
        <v>5</v>
      </c>
      <c r="H1300" t="s">
        <v>201</v>
      </c>
      <c r="I1300" t="s">
        <v>45</v>
      </c>
      <c r="J1300" s="11">
        <f>(C1300-VLOOKUP(H1300,Riders!$A$2:$E$7778,4,FALSE))/365</f>
        <v>26.279452054794522</v>
      </c>
      <c r="K1300">
        <v>7</v>
      </c>
      <c r="L1300">
        <v>1</v>
      </c>
      <c r="M1300">
        <v>10.255000000000001</v>
      </c>
      <c r="O1300">
        <v>32.622999999999998</v>
      </c>
      <c r="P1300">
        <v>32.661999999999999</v>
      </c>
      <c r="Q1300">
        <v>34.758000000000003</v>
      </c>
      <c r="R1300">
        <v>1.048</v>
      </c>
      <c r="S1300">
        <v>1</v>
      </c>
      <c r="T1300" t="s">
        <v>1214</v>
      </c>
    </row>
    <row r="1301" spans="1:20">
      <c r="A1301" t="s">
        <v>181</v>
      </c>
      <c r="B1301">
        <v>2021</v>
      </c>
      <c r="C1301" s="10">
        <v>44492</v>
      </c>
      <c r="D1301" t="s">
        <v>19</v>
      </c>
      <c r="E1301">
        <v>1</v>
      </c>
      <c r="F1301" t="s">
        <v>537</v>
      </c>
      <c r="G1301">
        <v>5</v>
      </c>
      <c r="H1301" t="s">
        <v>133</v>
      </c>
      <c r="I1301" t="s">
        <v>32</v>
      </c>
      <c r="J1301" s="11">
        <f>(C1301-VLOOKUP(H1301,Riders!$A$2:$E$7778,4,FALSE))/365</f>
        <v>22.021917808219179</v>
      </c>
      <c r="K1301">
        <v>12</v>
      </c>
      <c r="L1301">
        <v>2</v>
      </c>
      <c r="M1301">
        <v>10.314</v>
      </c>
      <c r="O1301">
        <v>21.613</v>
      </c>
      <c r="P1301">
        <v>21.527999999999999</v>
      </c>
      <c r="Q1301">
        <v>25.962</v>
      </c>
      <c r="R1301">
        <v>2.2170000000000001</v>
      </c>
      <c r="S1301">
        <v>2</v>
      </c>
      <c r="T1301" t="s">
        <v>1214</v>
      </c>
    </row>
    <row r="1302" spans="1:20">
      <c r="A1302" t="s">
        <v>181</v>
      </c>
      <c r="B1302">
        <v>2021</v>
      </c>
      <c r="C1302" s="10">
        <v>44492</v>
      </c>
      <c r="D1302" t="s">
        <v>19</v>
      </c>
      <c r="E1302">
        <v>1</v>
      </c>
      <c r="F1302" t="s">
        <v>537</v>
      </c>
      <c r="G1302">
        <v>6</v>
      </c>
      <c r="H1302" t="s">
        <v>21</v>
      </c>
      <c r="I1302" t="s">
        <v>22</v>
      </c>
      <c r="J1302" s="11">
        <f>(C1302-VLOOKUP(H1302,Riders!$A$2:$E$7778,4,FALSE))/365</f>
        <v>28.624657534246577</v>
      </c>
      <c r="K1302">
        <v>2</v>
      </c>
      <c r="L1302">
        <v>1</v>
      </c>
      <c r="M1302">
        <v>10.509</v>
      </c>
      <c r="O1302">
        <v>36.439</v>
      </c>
      <c r="P1302">
        <v>36.456999999999901</v>
      </c>
      <c r="Q1302">
        <v>38.732999999999997</v>
      </c>
      <c r="R1302">
        <v>1.1379999999999999</v>
      </c>
      <c r="S1302">
        <v>1</v>
      </c>
      <c r="T1302" t="s">
        <v>1214</v>
      </c>
    </row>
    <row r="1303" spans="1:20">
      <c r="A1303" t="s">
        <v>181</v>
      </c>
      <c r="B1303">
        <v>2021</v>
      </c>
      <c r="C1303" s="10">
        <v>44492</v>
      </c>
      <c r="D1303" t="s">
        <v>19</v>
      </c>
      <c r="E1303">
        <v>1</v>
      </c>
      <c r="F1303" t="s">
        <v>537</v>
      </c>
      <c r="G1303">
        <v>6</v>
      </c>
      <c r="H1303" t="s">
        <v>92</v>
      </c>
      <c r="I1303" t="s">
        <v>51</v>
      </c>
      <c r="J1303" s="11">
        <f>(C1303-VLOOKUP(H1303,Riders!$A$2:$E$7778,4,FALSE))/365</f>
        <v>25.926027397260274</v>
      </c>
      <c r="K1303">
        <v>11</v>
      </c>
      <c r="L1303">
        <v>2</v>
      </c>
      <c r="M1303">
        <v>10.614000000000001</v>
      </c>
      <c r="O1303">
        <v>21.902999999999999</v>
      </c>
      <c r="P1303">
        <v>21.875</v>
      </c>
      <c r="Q1303">
        <v>26.609000000000002</v>
      </c>
      <c r="R1303">
        <v>2.367</v>
      </c>
      <c r="S1303">
        <v>2</v>
      </c>
      <c r="T1303" t="s">
        <v>1214</v>
      </c>
    </row>
    <row r="1304" spans="1:20">
      <c r="A1304" t="s">
        <v>181</v>
      </c>
      <c r="B1304">
        <v>2021</v>
      </c>
      <c r="C1304" s="10">
        <v>44492</v>
      </c>
      <c r="D1304" t="s">
        <v>19</v>
      </c>
      <c r="E1304">
        <v>1</v>
      </c>
      <c r="F1304" t="s">
        <v>537</v>
      </c>
      <c r="G1304">
        <v>7</v>
      </c>
      <c r="H1304" t="s">
        <v>96</v>
      </c>
      <c r="I1304" t="s">
        <v>28</v>
      </c>
      <c r="J1304" s="11">
        <f>(C1304-VLOOKUP(H1304,Riders!$A$2:$E$7778,4,FALSE))/365</f>
        <v>29.745205479452054</v>
      </c>
      <c r="K1304">
        <v>4</v>
      </c>
      <c r="L1304">
        <v>1</v>
      </c>
      <c r="M1304">
        <v>9.9689999999999994</v>
      </c>
      <c r="O1304">
        <v>19.663</v>
      </c>
      <c r="P1304">
        <v>21.409999999999901</v>
      </c>
      <c r="Q1304">
        <v>28.4</v>
      </c>
      <c r="R1304">
        <v>3.4950000000000001</v>
      </c>
      <c r="S1304">
        <v>1</v>
      </c>
      <c r="T1304" t="s">
        <v>1214</v>
      </c>
    </row>
    <row r="1305" spans="1:20">
      <c r="A1305" t="s">
        <v>181</v>
      </c>
      <c r="B1305">
        <v>2021</v>
      </c>
      <c r="C1305" s="10">
        <v>44492</v>
      </c>
      <c r="D1305" t="s">
        <v>19</v>
      </c>
      <c r="E1305">
        <v>1</v>
      </c>
      <c r="F1305" t="s">
        <v>537</v>
      </c>
      <c r="G1305">
        <v>7</v>
      </c>
      <c r="H1305" t="s">
        <v>172</v>
      </c>
      <c r="I1305" t="s">
        <v>45</v>
      </c>
      <c r="J1305" s="11">
        <f>(C1305-VLOOKUP(H1305,Riders!$A$2:$E$7778,4,FALSE))/365</f>
        <v>22.164383561643834</v>
      </c>
      <c r="K1305">
        <v>10</v>
      </c>
      <c r="L1305">
        <v>2</v>
      </c>
      <c r="M1305">
        <v>10.889999999999899</v>
      </c>
      <c r="O1305">
        <v>16.806999999999999</v>
      </c>
      <c r="P1305">
        <v>15.843</v>
      </c>
      <c r="Q1305">
        <v>23.945</v>
      </c>
      <c r="R1305">
        <v>4.0510000000000002</v>
      </c>
      <c r="S1305">
        <v>2</v>
      </c>
      <c r="T1305" t="s">
        <v>1214</v>
      </c>
    </row>
    <row r="1306" spans="1:20">
      <c r="A1306" t="s">
        <v>181</v>
      </c>
      <c r="B1306">
        <v>2021</v>
      </c>
      <c r="C1306" s="10">
        <v>44492</v>
      </c>
      <c r="D1306" t="s">
        <v>19</v>
      </c>
      <c r="E1306">
        <v>1</v>
      </c>
      <c r="F1306" t="s">
        <v>537</v>
      </c>
      <c r="G1306">
        <v>8</v>
      </c>
      <c r="H1306" t="s">
        <v>95</v>
      </c>
      <c r="I1306" t="s">
        <v>26</v>
      </c>
      <c r="J1306" s="11">
        <f>(C1306-VLOOKUP(H1306,Riders!$A$2:$E$7778,4,FALSE))/365</f>
        <v>22.769863013698629</v>
      </c>
      <c r="K1306">
        <v>8</v>
      </c>
      <c r="L1306">
        <v>1</v>
      </c>
      <c r="M1306">
        <v>9.9849999999999994</v>
      </c>
      <c r="O1306">
        <v>28.898</v>
      </c>
      <c r="P1306">
        <v>29.157</v>
      </c>
      <c r="Q1306">
        <v>31.928999999999998</v>
      </c>
      <c r="R1306">
        <v>1.3859999999999999</v>
      </c>
      <c r="S1306">
        <v>1</v>
      </c>
      <c r="T1306" t="s">
        <v>1214</v>
      </c>
    </row>
    <row r="1307" spans="1:20">
      <c r="A1307" t="s">
        <v>181</v>
      </c>
      <c r="B1307">
        <v>2021</v>
      </c>
      <c r="C1307" s="10">
        <v>44492</v>
      </c>
      <c r="D1307" t="s">
        <v>19</v>
      </c>
      <c r="E1307">
        <v>1</v>
      </c>
      <c r="F1307" t="s">
        <v>537</v>
      </c>
      <c r="G1307">
        <v>8</v>
      </c>
      <c r="H1307" t="s">
        <v>107</v>
      </c>
      <c r="I1307" t="s">
        <v>108</v>
      </c>
      <c r="J1307" s="11">
        <f>(C1307-VLOOKUP(H1307,Riders!$A$2:$E$7778,4,FALSE))/365</f>
        <v>28.030136986301368</v>
      </c>
      <c r="K1307">
        <v>9</v>
      </c>
      <c r="L1307">
        <v>2</v>
      </c>
      <c r="M1307">
        <v>10.099</v>
      </c>
      <c r="O1307">
        <v>26.736000000000001</v>
      </c>
      <c r="P1307">
        <v>26.501999999999999</v>
      </c>
      <c r="Q1307">
        <v>29.692</v>
      </c>
      <c r="R1307">
        <v>1.595</v>
      </c>
      <c r="S1307">
        <v>2</v>
      </c>
      <c r="T1307" t="s">
        <v>1214</v>
      </c>
    </row>
    <row r="1308" spans="1:20">
      <c r="A1308" t="s">
        <v>181</v>
      </c>
      <c r="B1308">
        <v>2021</v>
      </c>
      <c r="C1308" s="10">
        <v>44492</v>
      </c>
      <c r="D1308" t="s">
        <v>19</v>
      </c>
      <c r="E1308">
        <v>1</v>
      </c>
      <c r="F1308" t="s">
        <v>538</v>
      </c>
      <c r="G1308">
        <v>1</v>
      </c>
      <c r="H1308" t="s">
        <v>91</v>
      </c>
      <c r="I1308" t="s">
        <v>22</v>
      </c>
      <c r="J1308" s="11">
        <f>(C1308-VLOOKUP(H1308,Riders!$A$2:$E$7778,4,FALSE))/365</f>
        <v>24.627397260273973</v>
      </c>
      <c r="K1308">
        <v>1</v>
      </c>
      <c r="L1308">
        <v>1</v>
      </c>
      <c r="M1308">
        <v>10.058</v>
      </c>
      <c r="O1308">
        <v>40.222000000000001</v>
      </c>
      <c r="P1308">
        <v>40.234999999999999</v>
      </c>
      <c r="Q1308">
        <v>42.658999999999999</v>
      </c>
      <c r="R1308">
        <v>1.212</v>
      </c>
      <c r="S1308">
        <v>1</v>
      </c>
      <c r="T1308" t="s">
        <v>1214</v>
      </c>
    </row>
    <row r="1309" spans="1:20">
      <c r="A1309" t="s">
        <v>181</v>
      </c>
      <c r="B1309">
        <v>2021</v>
      </c>
      <c r="C1309" s="10">
        <v>44492</v>
      </c>
      <c r="D1309" t="s">
        <v>19</v>
      </c>
      <c r="E1309">
        <v>1</v>
      </c>
      <c r="F1309" t="s">
        <v>538</v>
      </c>
      <c r="G1309">
        <v>1</v>
      </c>
      <c r="H1309" t="s">
        <v>95</v>
      </c>
      <c r="I1309" t="s">
        <v>26</v>
      </c>
      <c r="J1309" s="11">
        <f>(C1309-VLOOKUP(H1309,Riders!$A$2:$E$7778,4,FALSE))/365</f>
        <v>22.769863013698629</v>
      </c>
      <c r="K1309">
        <v>8</v>
      </c>
      <c r="L1309">
        <v>2</v>
      </c>
      <c r="M1309">
        <v>10.17</v>
      </c>
      <c r="O1309">
        <v>29.157</v>
      </c>
      <c r="P1309">
        <v>29.062000000000001</v>
      </c>
      <c r="Q1309">
        <v>31.78</v>
      </c>
      <c r="R1309">
        <v>1.359</v>
      </c>
      <c r="S1309">
        <v>2</v>
      </c>
      <c r="T1309" t="s">
        <v>1214</v>
      </c>
    </row>
    <row r="1310" spans="1:20">
      <c r="A1310" t="s">
        <v>181</v>
      </c>
      <c r="B1310">
        <v>2021</v>
      </c>
      <c r="C1310" s="10">
        <v>44492</v>
      </c>
      <c r="D1310" t="s">
        <v>19</v>
      </c>
      <c r="E1310">
        <v>1</v>
      </c>
      <c r="F1310" t="s">
        <v>538</v>
      </c>
      <c r="G1310">
        <v>2</v>
      </c>
      <c r="H1310" t="s">
        <v>96</v>
      </c>
      <c r="I1310" t="s">
        <v>28</v>
      </c>
      <c r="J1310" s="11">
        <f>(C1310-VLOOKUP(H1310,Riders!$A$2:$E$7778,4,FALSE))/365</f>
        <v>29.745205479452054</v>
      </c>
      <c r="K1310">
        <v>4</v>
      </c>
      <c r="L1310">
        <v>2</v>
      </c>
      <c r="M1310">
        <v>10.58</v>
      </c>
      <c r="O1310">
        <v>21.409999999999901</v>
      </c>
      <c r="P1310">
        <v>23.204999999999998</v>
      </c>
      <c r="Q1310">
        <v>29.236999999999998</v>
      </c>
      <c r="R1310">
        <v>3.016</v>
      </c>
      <c r="S1310">
        <v>1</v>
      </c>
      <c r="T1310" t="s">
        <v>1214</v>
      </c>
    </row>
    <row r="1311" spans="1:20">
      <c r="A1311" t="s">
        <v>181</v>
      </c>
      <c r="B1311">
        <v>2021</v>
      </c>
      <c r="C1311" s="10">
        <v>44492</v>
      </c>
      <c r="D1311" t="s">
        <v>19</v>
      </c>
      <c r="E1311">
        <v>1</v>
      </c>
      <c r="F1311" t="s">
        <v>538</v>
      </c>
      <c r="G1311">
        <v>2</v>
      </c>
      <c r="H1311" t="s">
        <v>127</v>
      </c>
      <c r="I1311" t="s">
        <v>103</v>
      </c>
      <c r="J1311" s="11">
        <f>(C1311-VLOOKUP(H1311,Riders!$A$2:$E$7778,4,FALSE))/365</f>
        <v>23.098630136986301</v>
      </c>
      <c r="K1311">
        <v>5</v>
      </c>
      <c r="L1311">
        <v>1</v>
      </c>
      <c r="M1311">
        <v>9.8079999999999998</v>
      </c>
      <c r="O1311">
        <v>28.821999999999999</v>
      </c>
      <c r="P1311">
        <v>29.438999999999901</v>
      </c>
      <c r="Q1311">
        <v>32.192999999999998</v>
      </c>
      <c r="R1311">
        <v>1.377</v>
      </c>
      <c r="S1311">
        <v>2</v>
      </c>
      <c r="T1311" t="s">
        <v>1214</v>
      </c>
    </row>
    <row r="1312" spans="1:20">
      <c r="A1312" t="s">
        <v>181</v>
      </c>
      <c r="B1312">
        <v>2021</v>
      </c>
      <c r="C1312" s="10">
        <v>44492</v>
      </c>
      <c r="D1312" t="s">
        <v>19</v>
      </c>
      <c r="E1312">
        <v>1</v>
      </c>
      <c r="F1312" t="s">
        <v>538</v>
      </c>
      <c r="G1312">
        <v>3</v>
      </c>
      <c r="H1312" t="s">
        <v>21</v>
      </c>
      <c r="I1312" t="s">
        <v>22</v>
      </c>
      <c r="J1312" s="11">
        <f>(C1312-VLOOKUP(H1312,Riders!$A$2:$E$7778,4,FALSE))/365</f>
        <v>28.624657534246577</v>
      </c>
      <c r="K1312">
        <v>2</v>
      </c>
      <c r="L1312">
        <v>2</v>
      </c>
      <c r="M1312">
        <v>9.8799999999999901</v>
      </c>
      <c r="O1312">
        <v>36.456999999999901</v>
      </c>
      <c r="P1312">
        <v>36.113999999999997</v>
      </c>
      <c r="Q1312">
        <v>38.363999999999997</v>
      </c>
      <c r="R1312">
        <v>1.125</v>
      </c>
      <c r="S1312">
        <v>1</v>
      </c>
      <c r="T1312" t="s">
        <v>1214</v>
      </c>
    </row>
    <row r="1313" spans="1:20">
      <c r="A1313" t="s">
        <v>181</v>
      </c>
      <c r="B1313">
        <v>2021</v>
      </c>
      <c r="C1313" s="10">
        <v>44492</v>
      </c>
      <c r="D1313" t="s">
        <v>19</v>
      </c>
      <c r="E1313">
        <v>1</v>
      </c>
      <c r="F1313" t="s">
        <v>538</v>
      </c>
      <c r="G1313">
        <v>3</v>
      </c>
      <c r="H1313" t="s">
        <v>183</v>
      </c>
      <c r="I1313" t="s">
        <v>184</v>
      </c>
      <c r="J1313" s="11">
        <f>(C1313-VLOOKUP(H1313,Riders!$A$2:$E$7778,4,FALSE))/365</f>
        <v>21.156164383561645</v>
      </c>
      <c r="K1313">
        <v>6</v>
      </c>
      <c r="L1313">
        <v>1</v>
      </c>
      <c r="M1313">
        <v>9.8789999999999996</v>
      </c>
      <c r="O1313">
        <v>24.864000000000001</v>
      </c>
      <c r="P1313">
        <v>26.599</v>
      </c>
      <c r="Q1313">
        <v>31.721</v>
      </c>
      <c r="R1313">
        <v>2.5609999999999999</v>
      </c>
      <c r="S1313">
        <v>1</v>
      </c>
      <c r="T1313" t="s">
        <v>1214</v>
      </c>
    </row>
    <row r="1314" spans="1:20">
      <c r="A1314" t="s">
        <v>181</v>
      </c>
      <c r="B1314">
        <v>2021</v>
      </c>
      <c r="C1314" s="10">
        <v>44492</v>
      </c>
      <c r="D1314" t="s">
        <v>19</v>
      </c>
      <c r="E1314">
        <v>1</v>
      </c>
      <c r="F1314" t="s">
        <v>538</v>
      </c>
      <c r="G1314">
        <v>4</v>
      </c>
      <c r="H1314" t="s">
        <v>98</v>
      </c>
      <c r="I1314" t="s">
        <v>26</v>
      </c>
      <c r="J1314" s="11">
        <f>(C1314-VLOOKUP(H1314,Riders!$A$2:$E$7778,4,FALSE))/365</f>
        <v>24.531506849315068</v>
      </c>
      <c r="K1314">
        <v>3</v>
      </c>
      <c r="L1314">
        <v>1</v>
      </c>
      <c r="M1314">
        <v>10.159000000000001</v>
      </c>
      <c r="O1314">
        <v>28.5</v>
      </c>
      <c r="P1314">
        <v>28.838000000000001</v>
      </c>
      <c r="Q1314">
        <v>31.536000000000001</v>
      </c>
      <c r="R1314">
        <v>1.349</v>
      </c>
      <c r="S1314">
        <v>2</v>
      </c>
      <c r="T1314" t="s">
        <v>1214</v>
      </c>
    </row>
    <row r="1315" spans="1:20">
      <c r="A1315" t="s">
        <v>181</v>
      </c>
      <c r="B1315">
        <v>2021</v>
      </c>
      <c r="C1315" s="10">
        <v>44492</v>
      </c>
      <c r="D1315" t="s">
        <v>19</v>
      </c>
      <c r="E1315">
        <v>1</v>
      </c>
      <c r="F1315" t="s">
        <v>538</v>
      </c>
      <c r="G1315">
        <v>4</v>
      </c>
      <c r="H1315" t="s">
        <v>201</v>
      </c>
      <c r="I1315" t="s">
        <v>45</v>
      </c>
      <c r="J1315" s="11">
        <f>(C1315-VLOOKUP(H1315,Riders!$A$2:$E$7778,4,FALSE))/365</f>
        <v>26.279452054794522</v>
      </c>
      <c r="K1315">
        <v>7</v>
      </c>
      <c r="L1315">
        <v>2</v>
      </c>
      <c r="M1315">
        <v>10.26</v>
      </c>
      <c r="O1315">
        <v>32.661999999999999</v>
      </c>
      <c r="P1315">
        <v>32.403999999999897</v>
      </c>
      <c r="Q1315">
        <v>34.475999999999999</v>
      </c>
      <c r="R1315">
        <v>1.036</v>
      </c>
      <c r="S1315">
        <v>1</v>
      </c>
      <c r="T1315" t="s">
        <v>1214</v>
      </c>
    </row>
    <row r="1316" spans="1:20">
      <c r="A1316" t="s">
        <v>181</v>
      </c>
      <c r="B1316">
        <v>2021</v>
      </c>
      <c r="C1316" s="10">
        <v>44492</v>
      </c>
      <c r="D1316" t="s">
        <v>19</v>
      </c>
      <c r="E1316">
        <v>2</v>
      </c>
      <c r="F1316" t="s">
        <v>538</v>
      </c>
      <c r="G1316">
        <v>1</v>
      </c>
      <c r="H1316" t="s">
        <v>91</v>
      </c>
      <c r="I1316" t="s">
        <v>22</v>
      </c>
      <c r="J1316" s="11">
        <f>(C1316-VLOOKUP(H1316,Riders!$A$2:$E$7778,4,FALSE))/365</f>
        <v>24.627397260273973</v>
      </c>
      <c r="K1316">
        <v>1</v>
      </c>
      <c r="L1316">
        <v>1</v>
      </c>
      <c r="M1316">
        <v>9.9309999999999992</v>
      </c>
      <c r="O1316">
        <v>40.234999999999999</v>
      </c>
      <c r="P1316">
        <v>40.265000000000001</v>
      </c>
      <c r="Q1316">
        <v>42.685000000000002</v>
      </c>
      <c r="R1316">
        <v>1.21</v>
      </c>
      <c r="S1316">
        <v>1</v>
      </c>
      <c r="T1316" t="s">
        <v>1214</v>
      </c>
    </row>
    <row r="1317" spans="1:20">
      <c r="A1317" t="s">
        <v>181</v>
      </c>
      <c r="B1317">
        <v>2021</v>
      </c>
      <c r="C1317" s="10">
        <v>44492</v>
      </c>
      <c r="D1317" t="s">
        <v>19</v>
      </c>
      <c r="E1317">
        <v>2</v>
      </c>
      <c r="F1317" t="s">
        <v>538</v>
      </c>
      <c r="G1317">
        <v>1</v>
      </c>
      <c r="H1317" t="s">
        <v>95</v>
      </c>
      <c r="I1317" t="s">
        <v>26</v>
      </c>
      <c r="J1317" s="11">
        <f>(C1317-VLOOKUP(H1317,Riders!$A$2:$E$7778,4,FALSE))/365</f>
        <v>22.769863013698629</v>
      </c>
      <c r="K1317">
        <v>8</v>
      </c>
      <c r="L1317">
        <v>2</v>
      </c>
      <c r="M1317">
        <v>11.412999999999901</v>
      </c>
      <c r="O1317">
        <v>29.062000000000001</v>
      </c>
      <c r="P1317">
        <v>29.036999999999999</v>
      </c>
      <c r="Q1317">
        <v>31.747</v>
      </c>
      <c r="R1317">
        <v>1.355</v>
      </c>
      <c r="S1317">
        <v>2</v>
      </c>
      <c r="T1317" t="s">
        <v>1214</v>
      </c>
    </row>
    <row r="1318" spans="1:20">
      <c r="A1318" t="s">
        <v>181</v>
      </c>
      <c r="B1318">
        <v>2021</v>
      </c>
      <c r="C1318" s="10">
        <v>44492</v>
      </c>
      <c r="D1318" t="s">
        <v>19</v>
      </c>
      <c r="E1318">
        <v>2</v>
      </c>
      <c r="F1318" t="s">
        <v>538</v>
      </c>
      <c r="G1318">
        <v>2</v>
      </c>
      <c r="H1318" t="s">
        <v>96</v>
      </c>
      <c r="I1318" t="s">
        <v>28</v>
      </c>
      <c r="J1318" s="11">
        <f>(C1318-VLOOKUP(H1318,Riders!$A$2:$E$7778,4,FALSE))/365</f>
        <v>29.745205479452054</v>
      </c>
      <c r="K1318">
        <v>4</v>
      </c>
      <c r="L1318">
        <v>1</v>
      </c>
      <c r="M1318">
        <v>10.042999999999999</v>
      </c>
      <c r="O1318">
        <v>23.204999999999998</v>
      </c>
      <c r="P1318">
        <v>25.247</v>
      </c>
      <c r="Q1318">
        <v>30.818999999999999</v>
      </c>
      <c r="R1318">
        <v>2.786</v>
      </c>
      <c r="S1318">
        <v>2</v>
      </c>
      <c r="T1318" t="s">
        <v>1214</v>
      </c>
    </row>
    <row r="1319" spans="1:20">
      <c r="A1319" t="s">
        <v>181</v>
      </c>
      <c r="B1319">
        <v>2021</v>
      </c>
      <c r="C1319" s="10">
        <v>44492</v>
      </c>
      <c r="D1319" t="s">
        <v>19</v>
      </c>
      <c r="E1319">
        <v>2</v>
      </c>
      <c r="F1319" t="s">
        <v>538</v>
      </c>
      <c r="G1319">
        <v>2</v>
      </c>
      <c r="H1319" t="s">
        <v>127</v>
      </c>
      <c r="I1319" t="s">
        <v>103</v>
      </c>
      <c r="J1319" s="11">
        <f>(C1319-VLOOKUP(H1319,Riders!$A$2:$E$7778,4,FALSE))/365</f>
        <v>23.098630136986301</v>
      </c>
      <c r="K1319">
        <v>5</v>
      </c>
      <c r="L1319">
        <v>2</v>
      </c>
      <c r="M1319">
        <v>10.052</v>
      </c>
      <c r="O1319">
        <v>29.438999999999901</v>
      </c>
      <c r="P1319">
        <v>29.145999999999901</v>
      </c>
      <c r="Q1319">
        <v>31.861999999999998</v>
      </c>
      <c r="R1319">
        <v>1.3580000000000001</v>
      </c>
      <c r="S1319">
        <v>1</v>
      </c>
      <c r="T1319" t="s">
        <v>1214</v>
      </c>
    </row>
    <row r="1320" spans="1:20">
      <c r="A1320" t="s">
        <v>181</v>
      </c>
      <c r="B1320">
        <v>2021</v>
      </c>
      <c r="C1320" s="10">
        <v>44492</v>
      </c>
      <c r="D1320" t="s">
        <v>19</v>
      </c>
      <c r="E1320">
        <v>2</v>
      </c>
      <c r="F1320" t="s">
        <v>538</v>
      </c>
      <c r="G1320">
        <v>3</v>
      </c>
      <c r="H1320" t="s">
        <v>21</v>
      </c>
      <c r="I1320" t="s">
        <v>22</v>
      </c>
      <c r="J1320" s="11">
        <f>(C1320-VLOOKUP(H1320,Riders!$A$2:$E$7778,4,FALSE))/365</f>
        <v>28.624657534246577</v>
      </c>
      <c r="K1320">
        <v>2</v>
      </c>
      <c r="L1320">
        <v>1</v>
      </c>
      <c r="M1320">
        <v>9.9909999999999997</v>
      </c>
      <c r="O1320">
        <v>36.113999999999997</v>
      </c>
      <c r="P1320">
        <v>36.185000000000002</v>
      </c>
      <c r="Q1320">
        <v>38.427</v>
      </c>
      <c r="R1320">
        <v>1.121</v>
      </c>
      <c r="S1320">
        <v>1</v>
      </c>
      <c r="T1320" t="s">
        <v>1214</v>
      </c>
    </row>
    <row r="1321" spans="1:20">
      <c r="A1321" t="s">
        <v>181</v>
      </c>
      <c r="B1321">
        <v>2021</v>
      </c>
      <c r="C1321" s="10">
        <v>44492</v>
      </c>
      <c r="D1321" t="s">
        <v>19</v>
      </c>
      <c r="E1321">
        <v>2</v>
      </c>
      <c r="F1321" t="s">
        <v>538</v>
      </c>
      <c r="G1321">
        <v>3</v>
      </c>
      <c r="H1321" t="s">
        <v>183</v>
      </c>
      <c r="I1321" t="s">
        <v>184</v>
      </c>
      <c r="J1321" s="11">
        <f>(C1321-VLOOKUP(H1321,Riders!$A$2:$E$7778,4,FALSE))/365</f>
        <v>21.156164383561645</v>
      </c>
      <c r="K1321">
        <v>6</v>
      </c>
      <c r="L1321">
        <v>2</v>
      </c>
      <c r="M1321">
        <v>10.1459999999999</v>
      </c>
      <c r="O1321">
        <v>26.599</v>
      </c>
      <c r="P1321">
        <v>26.430999999999901</v>
      </c>
      <c r="Q1321">
        <v>31.395</v>
      </c>
      <c r="R1321">
        <v>2.4820000000000002</v>
      </c>
      <c r="S1321">
        <v>2</v>
      </c>
      <c r="T1321" t="s">
        <v>1214</v>
      </c>
    </row>
    <row r="1322" spans="1:20">
      <c r="A1322" t="s">
        <v>181</v>
      </c>
      <c r="B1322">
        <v>2021</v>
      </c>
      <c r="C1322" s="10">
        <v>44492</v>
      </c>
      <c r="D1322" t="s">
        <v>19</v>
      </c>
      <c r="E1322">
        <v>2</v>
      </c>
      <c r="F1322" t="s">
        <v>538</v>
      </c>
      <c r="G1322">
        <v>4</v>
      </c>
      <c r="H1322" t="s">
        <v>98</v>
      </c>
      <c r="I1322" t="s">
        <v>26</v>
      </c>
      <c r="J1322" s="11">
        <f>(C1322-VLOOKUP(H1322,Riders!$A$2:$E$7778,4,FALSE))/365</f>
        <v>24.531506849315068</v>
      </c>
      <c r="K1322">
        <v>3</v>
      </c>
      <c r="L1322">
        <v>1</v>
      </c>
      <c r="M1322">
        <v>9.9830000000000005</v>
      </c>
      <c r="O1322">
        <v>28.838000000000001</v>
      </c>
      <c r="P1322">
        <v>29.244</v>
      </c>
      <c r="Q1322">
        <v>31.898</v>
      </c>
      <c r="R1322">
        <v>1.327</v>
      </c>
      <c r="S1322">
        <v>2</v>
      </c>
      <c r="T1322" t="s">
        <v>1214</v>
      </c>
    </row>
    <row r="1323" spans="1:20">
      <c r="A1323" t="s">
        <v>181</v>
      </c>
      <c r="B1323">
        <v>2021</v>
      </c>
      <c r="C1323" s="10">
        <v>44492</v>
      </c>
      <c r="D1323" t="s">
        <v>19</v>
      </c>
      <c r="E1323">
        <v>2</v>
      </c>
      <c r="F1323" t="s">
        <v>538</v>
      </c>
      <c r="G1323">
        <v>4</v>
      </c>
      <c r="H1323" t="s">
        <v>201</v>
      </c>
      <c r="I1323" t="s">
        <v>45</v>
      </c>
      <c r="J1323" s="11">
        <f>(C1323-VLOOKUP(H1323,Riders!$A$2:$E$7778,4,FALSE))/365</f>
        <v>26.279452054794522</v>
      </c>
      <c r="K1323">
        <v>7</v>
      </c>
      <c r="L1323">
        <v>2</v>
      </c>
      <c r="M1323">
        <v>10.835000000000001</v>
      </c>
      <c r="O1323">
        <v>32.403999999999897</v>
      </c>
      <c r="P1323">
        <v>32.206000000000003</v>
      </c>
      <c r="Q1323">
        <v>34.262</v>
      </c>
      <c r="R1323">
        <v>1.028</v>
      </c>
      <c r="S1323">
        <v>1</v>
      </c>
      <c r="T1323" t="s">
        <v>1214</v>
      </c>
    </row>
    <row r="1324" spans="1:20">
      <c r="A1324" t="s">
        <v>181</v>
      </c>
      <c r="B1324">
        <v>2021</v>
      </c>
      <c r="C1324" s="10">
        <v>44492</v>
      </c>
      <c r="D1324" t="s">
        <v>19</v>
      </c>
      <c r="E1324">
        <v>3</v>
      </c>
      <c r="F1324" t="s">
        <v>538</v>
      </c>
      <c r="G1324">
        <v>2</v>
      </c>
      <c r="H1324" t="s">
        <v>96</v>
      </c>
      <c r="I1324" t="s">
        <v>28</v>
      </c>
      <c r="J1324" s="11">
        <f>(C1324-VLOOKUP(H1324,Riders!$A$2:$E$7778,4,FALSE))/365</f>
        <v>29.745205479452054</v>
      </c>
      <c r="K1324">
        <v>4</v>
      </c>
      <c r="L1324">
        <v>1</v>
      </c>
      <c r="M1324">
        <v>10.002000000000001</v>
      </c>
      <c r="O1324">
        <v>25.247</v>
      </c>
      <c r="P1324">
        <v>26.731000000000002</v>
      </c>
      <c r="Q1324">
        <v>31.957000000000001</v>
      </c>
      <c r="R1324">
        <v>2.613</v>
      </c>
      <c r="S1324">
        <v>2</v>
      </c>
      <c r="T1324" t="s">
        <v>1214</v>
      </c>
    </row>
    <row r="1325" spans="1:20">
      <c r="A1325" t="s">
        <v>181</v>
      </c>
      <c r="B1325">
        <v>2021</v>
      </c>
      <c r="C1325" s="10">
        <v>44492</v>
      </c>
      <c r="D1325" t="s">
        <v>19</v>
      </c>
      <c r="E1325">
        <v>3</v>
      </c>
      <c r="F1325" t="s">
        <v>538</v>
      </c>
      <c r="G1325">
        <v>2</v>
      </c>
      <c r="H1325" t="s">
        <v>127</v>
      </c>
      <c r="I1325" t="s">
        <v>103</v>
      </c>
      <c r="J1325" s="11">
        <f>(C1325-VLOOKUP(H1325,Riders!$A$2:$E$7778,4,FALSE))/365</f>
        <v>23.098630136986301</v>
      </c>
      <c r="K1325">
        <v>5</v>
      </c>
      <c r="L1325">
        <v>2</v>
      </c>
      <c r="M1325">
        <v>10.039</v>
      </c>
      <c r="O1325">
        <v>29.145999999999901</v>
      </c>
      <c r="P1325">
        <v>28.908999999999999</v>
      </c>
      <c r="Q1325">
        <v>31.591000000000001</v>
      </c>
      <c r="R1325">
        <v>1.341</v>
      </c>
      <c r="S1325">
        <v>1</v>
      </c>
      <c r="T1325" t="s">
        <v>1214</v>
      </c>
    </row>
    <row r="1326" spans="1:20">
      <c r="A1326" t="s">
        <v>181</v>
      </c>
      <c r="B1326">
        <v>2021</v>
      </c>
      <c r="C1326" s="10">
        <v>44492</v>
      </c>
      <c r="D1326" t="s">
        <v>19</v>
      </c>
      <c r="E1326">
        <v>3</v>
      </c>
      <c r="F1326" t="s">
        <v>538</v>
      </c>
      <c r="G1326">
        <v>3</v>
      </c>
      <c r="H1326" t="s">
        <v>21</v>
      </c>
      <c r="I1326" t="s">
        <v>22</v>
      </c>
      <c r="J1326" s="11">
        <f>(C1326-VLOOKUP(H1326,Riders!$A$2:$E$7778,4,FALSE))/365</f>
        <v>28.624657534246577</v>
      </c>
      <c r="K1326">
        <v>2</v>
      </c>
      <c r="L1326">
        <v>1</v>
      </c>
      <c r="M1326">
        <v>9.8770000000000007</v>
      </c>
      <c r="O1326">
        <v>36.185000000000002</v>
      </c>
      <c r="P1326">
        <v>36.249000000000002</v>
      </c>
      <c r="Q1326">
        <v>38.484999999999999</v>
      </c>
      <c r="R1326">
        <v>1.1180000000000001</v>
      </c>
      <c r="S1326">
        <v>1</v>
      </c>
      <c r="T1326" t="s">
        <v>1214</v>
      </c>
    </row>
    <row r="1327" spans="1:20">
      <c r="A1327" t="s">
        <v>181</v>
      </c>
      <c r="B1327">
        <v>2021</v>
      </c>
      <c r="C1327" s="10">
        <v>44492</v>
      </c>
      <c r="D1327" t="s">
        <v>19</v>
      </c>
      <c r="E1327">
        <v>3</v>
      </c>
      <c r="F1327" t="s">
        <v>538</v>
      </c>
      <c r="G1327">
        <v>3</v>
      </c>
      <c r="H1327" t="s">
        <v>183</v>
      </c>
      <c r="I1327" t="s">
        <v>184</v>
      </c>
      <c r="J1327" s="11">
        <f>(C1327-VLOOKUP(H1327,Riders!$A$2:$E$7778,4,FALSE))/365</f>
        <v>21.156164383561645</v>
      </c>
      <c r="K1327">
        <v>6</v>
      </c>
      <c r="L1327">
        <v>2</v>
      </c>
      <c r="M1327">
        <v>10.223000000000001</v>
      </c>
      <c r="O1327">
        <v>26.430999999999901</v>
      </c>
      <c r="P1327">
        <v>26.285</v>
      </c>
      <c r="Q1327">
        <v>31.111000000000001</v>
      </c>
      <c r="R1327">
        <v>2.4129999999999998</v>
      </c>
      <c r="S1327">
        <v>2</v>
      </c>
      <c r="T1327" t="s">
        <v>1214</v>
      </c>
    </row>
    <row r="1328" spans="1:20">
      <c r="A1328" t="s">
        <v>181</v>
      </c>
      <c r="B1328">
        <v>2021</v>
      </c>
      <c r="C1328" s="10">
        <v>44492</v>
      </c>
      <c r="D1328" t="s">
        <v>19</v>
      </c>
      <c r="E1328">
        <v>1</v>
      </c>
      <c r="F1328" t="s">
        <v>539</v>
      </c>
      <c r="G1328">
        <v>1</v>
      </c>
      <c r="H1328" t="s">
        <v>91</v>
      </c>
      <c r="I1328" t="s">
        <v>22</v>
      </c>
      <c r="J1328" s="11">
        <f>(C1328-VLOOKUP(H1328,Riders!$A$2:$E$7778,4,FALSE))/365</f>
        <v>24.627397260273973</v>
      </c>
      <c r="K1328">
        <v>1</v>
      </c>
      <c r="L1328">
        <v>1</v>
      </c>
      <c r="M1328">
        <v>9.9920000000000009</v>
      </c>
      <c r="O1328">
        <v>40.265000000000001</v>
      </c>
      <c r="P1328">
        <v>40.332000000000001</v>
      </c>
      <c r="Q1328">
        <v>42.74</v>
      </c>
      <c r="R1328">
        <v>1.204</v>
      </c>
      <c r="S1328">
        <v>1</v>
      </c>
      <c r="T1328" t="s">
        <v>1214</v>
      </c>
    </row>
    <row r="1329" spans="1:20">
      <c r="A1329" t="s">
        <v>181</v>
      </c>
      <c r="B1329">
        <v>2021</v>
      </c>
      <c r="C1329" s="10">
        <v>44492</v>
      </c>
      <c r="D1329" t="s">
        <v>19</v>
      </c>
      <c r="E1329">
        <v>1</v>
      </c>
      <c r="F1329" t="s">
        <v>539</v>
      </c>
      <c r="G1329">
        <v>1</v>
      </c>
      <c r="H1329" t="s">
        <v>98</v>
      </c>
      <c r="I1329" t="s">
        <v>26</v>
      </c>
      <c r="J1329" s="11">
        <f>(C1329-VLOOKUP(H1329,Riders!$A$2:$E$7778,4,FALSE))/365</f>
        <v>24.531506849315068</v>
      </c>
      <c r="K1329">
        <v>3</v>
      </c>
      <c r="L1329">
        <v>2</v>
      </c>
      <c r="M1329">
        <v>10.079000000000001</v>
      </c>
      <c r="O1329">
        <v>29.244</v>
      </c>
      <c r="P1329">
        <v>29.581999999999901</v>
      </c>
      <c r="Q1329">
        <v>32.171999999999997</v>
      </c>
      <c r="R1329">
        <v>1.2949999999999999</v>
      </c>
      <c r="S1329">
        <v>2</v>
      </c>
      <c r="T1329" t="s">
        <v>1214</v>
      </c>
    </row>
    <row r="1330" spans="1:20">
      <c r="A1330" t="s">
        <v>181</v>
      </c>
      <c r="B1330">
        <v>2021</v>
      </c>
      <c r="C1330" s="10">
        <v>44492</v>
      </c>
      <c r="D1330" t="s">
        <v>19</v>
      </c>
      <c r="E1330">
        <v>1</v>
      </c>
      <c r="F1330" t="s">
        <v>539</v>
      </c>
      <c r="G1330">
        <v>2</v>
      </c>
      <c r="H1330" t="s">
        <v>21</v>
      </c>
      <c r="I1330" t="s">
        <v>22</v>
      </c>
      <c r="J1330" s="11">
        <f>(C1330-VLOOKUP(H1330,Riders!$A$2:$E$7778,4,FALSE))/365</f>
        <v>28.624657534246577</v>
      </c>
      <c r="K1330">
        <v>2</v>
      </c>
      <c r="L1330">
        <v>2</v>
      </c>
      <c r="M1330">
        <v>12.686</v>
      </c>
      <c r="O1330">
        <v>36.249000000000002</v>
      </c>
      <c r="P1330">
        <v>36.042999999999999</v>
      </c>
      <c r="Q1330">
        <v>38.243000000000002</v>
      </c>
      <c r="R1330">
        <v>1.1000000000000001</v>
      </c>
      <c r="S1330">
        <v>1</v>
      </c>
      <c r="T1330" t="s">
        <v>1214</v>
      </c>
    </row>
    <row r="1331" spans="1:20">
      <c r="A1331" t="s">
        <v>181</v>
      </c>
      <c r="B1331">
        <v>2021</v>
      </c>
      <c r="C1331" s="10">
        <v>44492</v>
      </c>
      <c r="D1331" t="s">
        <v>19</v>
      </c>
      <c r="E1331">
        <v>1</v>
      </c>
      <c r="F1331" t="s">
        <v>539</v>
      </c>
      <c r="G1331">
        <v>2</v>
      </c>
      <c r="H1331" t="s">
        <v>96</v>
      </c>
      <c r="I1331" t="s">
        <v>28</v>
      </c>
      <c r="J1331" s="11">
        <f>(C1331-VLOOKUP(H1331,Riders!$A$2:$E$7778,4,FALSE))/365</f>
        <v>29.745205479452054</v>
      </c>
      <c r="K1331">
        <v>4</v>
      </c>
      <c r="L1331">
        <v>1</v>
      </c>
      <c r="M1331">
        <v>10.193</v>
      </c>
      <c r="O1331">
        <v>26.731000000000002</v>
      </c>
      <c r="P1331">
        <v>29.084</v>
      </c>
      <c r="Q1331">
        <v>33.832000000000001</v>
      </c>
      <c r="R1331">
        <v>2.3740000000000001</v>
      </c>
      <c r="S1331">
        <v>1</v>
      </c>
      <c r="T1331" t="s">
        <v>1214</v>
      </c>
    </row>
    <row r="1332" spans="1:20">
      <c r="A1332" t="s">
        <v>181</v>
      </c>
      <c r="B1332">
        <v>2021</v>
      </c>
      <c r="C1332" s="10">
        <v>44492</v>
      </c>
      <c r="D1332" t="s">
        <v>19</v>
      </c>
      <c r="E1332">
        <v>2</v>
      </c>
      <c r="F1332" t="s">
        <v>539</v>
      </c>
      <c r="G1332">
        <v>1</v>
      </c>
      <c r="H1332" t="s">
        <v>91</v>
      </c>
      <c r="I1332" t="s">
        <v>22</v>
      </c>
      <c r="J1332" s="11">
        <f>(C1332-VLOOKUP(H1332,Riders!$A$2:$E$7778,4,FALSE))/365</f>
        <v>24.627397260273973</v>
      </c>
      <c r="K1332">
        <v>1</v>
      </c>
      <c r="L1332">
        <v>1</v>
      </c>
      <c r="M1332">
        <v>9.8520000000000003</v>
      </c>
      <c r="O1332">
        <v>40.332000000000001</v>
      </c>
      <c r="P1332">
        <v>40.057000000000002</v>
      </c>
      <c r="Q1332">
        <v>42.423000000000002</v>
      </c>
      <c r="R1332">
        <v>1.1830000000000001</v>
      </c>
      <c r="S1332">
        <v>1</v>
      </c>
      <c r="T1332" t="s">
        <v>1214</v>
      </c>
    </row>
    <row r="1333" spans="1:20">
      <c r="A1333" t="s">
        <v>181</v>
      </c>
      <c r="B1333">
        <v>2021</v>
      </c>
      <c r="C1333" s="10">
        <v>44492</v>
      </c>
      <c r="D1333" t="s">
        <v>19</v>
      </c>
      <c r="E1333">
        <v>2</v>
      </c>
      <c r="F1333" t="s">
        <v>539</v>
      </c>
      <c r="G1333">
        <v>1</v>
      </c>
      <c r="H1333" t="s">
        <v>98</v>
      </c>
      <c r="I1333" t="s">
        <v>26</v>
      </c>
      <c r="J1333" s="11">
        <f>(C1333-VLOOKUP(H1333,Riders!$A$2:$E$7778,4,FALSE))/365</f>
        <v>24.531506849315068</v>
      </c>
      <c r="K1333">
        <v>3</v>
      </c>
      <c r="L1333">
        <v>2</v>
      </c>
      <c r="M1333">
        <v>10.1</v>
      </c>
      <c r="O1333">
        <v>29.581999999999901</v>
      </c>
      <c r="P1333">
        <v>29.51</v>
      </c>
      <c r="Q1333">
        <v>32.076000000000001</v>
      </c>
      <c r="R1333">
        <v>1.2829999999999999</v>
      </c>
      <c r="S1333">
        <v>2</v>
      </c>
      <c r="T1333" t="s">
        <v>1214</v>
      </c>
    </row>
    <row r="1334" spans="1:20">
      <c r="A1334" t="s">
        <v>181</v>
      </c>
      <c r="B1334">
        <v>2021</v>
      </c>
      <c r="C1334" s="10">
        <v>44492</v>
      </c>
      <c r="D1334" t="s">
        <v>19</v>
      </c>
      <c r="E1334">
        <v>2</v>
      </c>
      <c r="F1334" t="s">
        <v>539</v>
      </c>
      <c r="G1334">
        <v>2</v>
      </c>
      <c r="H1334" t="s">
        <v>21</v>
      </c>
      <c r="I1334" t="s">
        <v>22</v>
      </c>
      <c r="J1334" s="11">
        <f>(C1334-VLOOKUP(H1334,Riders!$A$2:$E$7778,4,FALSE))/365</f>
        <v>28.624657534246577</v>
      </c>
      <c r="K1334">
        <v>2</v>
      </c>
      <c r="L1334">
        <v>1</v>
      </c>
      <c r="M1334">
        <v>10.031000000000001</v>
      </c>
      <c r="O1334">
        <v>36.042999999999999</v>
      </c>
      <c r="P1334">
        <v>36.143000000000001</v>
      </c>
      <c r="Q1334">
        <v>38.332999999999998</v>
      </c>
      <c r="R1334">
        <v>1.095</v>
      </c>
      <c r="S1334">
        <v>1</v>
      </c>
      <c r="T1334" t="s">
        <v>1214</v>
      </c>
    </row>
    <row r="1335" spans="1:20">
      <c r="A1335" t="s">
        <v>181</v>
      </c>
      <c r="B1335">
        <v>2021</v>
      </c>
      <c r="C1335" s="10">
        <v>44492</v>
      </c>
      <c r="D1335" t="s">
        <v>19</v>
      </c>
      <c r="E1335">
        <v>2</v>
      </c>
      <c r="F1335" t="s">
        <v>539</v>
      </c>
      <c r="G1335">
        <v>2</v>
      </c>
      <c r="H1335" t="s">
        <v>96</v>
      </c>
      <c r="I1335" t="s">
        <v>28</v>
      </c>
      <c r="J1335" s="11">
        <f>(C1335-VLOOKUP(H1335,Riders!$A$2:$E$7778,4,FALSE))/365</f>
        <v>29.745205479452054</v>
      </c>
      <c r="K1335">
        <v>4</v>
      </c>
      <c r="L1335">
        <v>2</v>
      </c>
      <c r="M1335">
        <v>10.127000000000001</v>
      </c>
      <c r="O1335">
        <v>29.084</v>
      </c>
      <c r="P1335">
        <v>28.829000000000001</v>
      </c>
      <c r="Q1335">
        <v>33.417000000000002</v>
      </c>
      <c r="R1335">
        <v>2.294</v>
      </c>
      <c r="S1335">
        <v>2</v>
      </c>
      <c r="T1335" t="s">
        <v>1214</v>
      </c>
    </row>
    <row r="1336" spans="1:20">
      <c r="A1336" t="s">
        <v>181</v>
      </c>
      <c r="B1336">
        <v>2021</v>
      </c>
      <c r="C1336" s="10">
        <v>44492</v>
      </c>
      <c r="D1336" t="s">
        <v>19</v>
      </c>
      <c r="E1336">
        <v>3</v>
      </c>
      <c r="F1336" t="s">
        <v>539</v>
      </c>
      <c r="G1336">
        <v>2</v>
      </c>
      <c r="H1336" t="s">
        <v>21</v>
      </c>
      <c r="I1336" t="s">
        <v>22</v>
      </c>
      <c r="J1336" s="11">
        <f>(C1336-VLOOKUP(H1336,Riders!$A$2:$E$7778,4,FALSE))/365</f>
        <v>28.624657534246577</v>
      </c>
      <c r="K1336">
        <v>2</v>
      </c>
      <c r="L1336">
        <v>1</v>
      </c>
      <c r="M1336">
        <v>9.8829999999999991</v>
      </c>
      <c r="O1336">
        <v>36.143000000000001</v>
      </c>
      <c r="P1336">
        <v>36.232999999999997</v>
      </c>
      <c r="Q1336">
        <v>38.414999999999999</v>
      </c>
      <c r="R1336">
        <v>1.091</v>
      </c>
      <c r="S1336">
        <v>1</v>
      </c>
      <c r="T1336" t="s">
        <v>1214</v>
      </c>
    </row>
    <row r="1337" spans="1:20">
      <c r="A1337" t="s">
        <v>181</v>
      </c>
      <c r="B1337">
        <v>2021</v>
      </c>
      <c r="C1337" s="10">
        <v>44492</v>
      </c>
      <c r="D1337" t="s">
        <v>19</v>
      </c>
      <c r="E1337">
        <v>3</v>
      </c>
      <c r="F1337" t="s">
        <v>539</v>
      </c>
      <c r="G1337">
        <v>2</v>
      </c>
      <c r="H1337" t="s">
        <v>96</v>
      </c>
      <c r="I1337" t="s">
        <v>28</v>
      </c>
      <c r="J1337" s="11">
        <f>(C1337-VLOOKUP(H1337,Riders!$A$2:$E$7778,4,FALSE))/365</f>
        <v>29.745205479452054</v>
      </c>
      <c r="K1337">
        <v>4</v>
      </c>
      <c r="L1337">
        <v>2</v>
      </c>
      <c r="M1337">
        <v>9.968</v>
      </c>
      <c r="O1337">
        <v>28.829000000000001</v>
      </c>
      <c r="P1337">
        <v>28.61</v>
      </c>
      <c r="Q1337">
        <v>33.06</v>
      </c>
      <c r="R1337">
        <v>2.2250000000000001</v>
      </c>
      <c r="S1337">
        <v>2</v>
      </c>
      <c r="T1337" t="s">
        <v>1214</v>
      </c>
    </row>
    <row r="1338" spans="1:20">
      <c r="A1338" t="s">
        <v>181</v>
      </c>
      <c r="B1338">
        <v>2021</v>
      </c>
      <c r="C1338" s="10">
        <v>44492</v>
      </c>
      <c r="D1338" t="s">
        <v>19</v>
      </c>
      <c r="E1338">
        <v>1</v>
      </c>
      <c r="F1338" t="s">
        <v>63</v>
      </c>
      <c r="G1338" t="s">
        <v>540</v>
      </c>
      <c r="H1338" t="s">
        <v>91</v>
      </c>
      <c r="I1338" t="s">
        <v>22</v>
      </c>
      <c r="J1338" s="11">
        <f>(C1338-VLOOKUP(H1338,Riders!$A$2:$E$7778,4,FALSE))/365</f>
        <v>24.627397260273973</v>
      </c>
      <c r="K1338">
        <v>1</v>
      </c>
      <c r="L1338">
        <v>1</v>
      </c>
      <c r="M1338">
        <v>9.8810000000000002</v>
      </c>
      <c r="O1338">
        <v>40.057000000000002</v>
      </c>
      <c r="P1338">
        <v>40.186</v>
      </c>
      <c r="Q1338">
        <v>42.536000000000001</v>
      </c>
      <c r="R1338">
        <v>1.175</v>
      </c>
      <c r="S1338">
        <v>1</v>
      </c>
      <c r="T1338" t="s">
        <v>1214</v>
      </c>
    </row>
    <row r="1339" spans="1:20">
      <c r="A1339" t="s">
        <v>181</v>
      </c>
      <c r="B1339">
        <v>2021</v>
      </c>
      <c r="C1339" s="10">
        <v>44492</v>
      </c>
      <c r="D1339" t="s">
        <v>19</v>
      </c>
      <c r="E1339">
        <v>1</v>
      </c>
      <c r="F1339" t="s">
        <v>63</v>
      </c>
      <c r="G1339" t="s">
        <v>540</v>
      </c>
      <c r="H1339" t="s">
        <v>21</v>
      </c>
      <c r="I1339" t="s">
        <v>22</v>
      </c>
      <c r="J1339" s="11">
        <f>(C1339-VLOOKUP(H1339,Riders!$A$2:$E$7778,4,FALSE))/365</f>
        <v>28.624657534246577</v>
      </c>
      <c r="K1339">
        <v>2</v>
      </c>
      <c r="L1339">
        <v>2</v>
      </c>
      <c r="M1339">
        <v>10.032999999999999</v>
      </c>
      <c r="O1339">
        <v>36.232999999999997</v>
      </c>
      <c r="P1339">
        <v>36.149000000000001</v>
      </c>
      <c r="Q1339">
        <v>38.319000000000003</v>
      </c>
      <c r="R1339">
        <v>1.085</v>
      </c>
      <c r="S1339">
        <v>2</v>
      </c>
      <c r="T1339" t="s">
        <v>1214</v>
      </c>
    </row>
    <row r="1340" spans="1:20">
      <c r="A1340" t="s">
        <v>181</v>
      </c>
      <c r="B1340">
        <v>2021</v>
      </c>
      <c r="C1340" s="10">
        <v>44492</v>
      </c>
      <c r="D1340" t="s">
        <v>19</v>
      </c>
      <c r="E1340">
        <v>1</v>
      </c>
      <c r="F1340" t="s">
        <v>63</v>
      </c>
      <c r="G1340" t="s">
        <v>541</v>
      </c>
      <c r="H1340" t="s">
        <v>98</v>
      </c>
      <c r="I1340" t="s">
        <v>26</v>
      </c>
      <c r="J1340" s="11">
        <f>(C1340-VLOOKUP(H1340,Riders!$A$2:$E$7778,4,FALSE))/365</f>
        <v>24.531506849315068</v>
      </c>
      <c r="K1340">
        <v>3</v>
      </c>
      <c r="L1340">
        <v>1</v>
      </c>
      <c r="M1340">
        <v>10.234999999999999</v>
      </c>
      <c r="O1340">
        <v>29.51</v>
      </c>
      <c r="P1340">
        <v>29.790999999999901</v>
      </c>
      <c r="Q1340">
        <v>32.326999999999998</v>
      </c>
      <c r="R1340">
        <v>1.268</v>
      </c>
      <c r="S1340">
        <v>1</v>
      </c>
      <c r="T1340" t="s">
        <v>1214</v>
      </c>
    </row>
    <row r="1341" spans="1:20">
      <c r="A1341" t="s">
        <v>181</v>
      </c>
      <c r="B1341">
        <v>2021</v>
      </c>
      <c r="C1341" s="10">
        <v>44492</v>
      </c>
      <c r="D1341" t="s">
        <v>19</v>
      </c>
      <c r="E1341">
        <v>1</v>
      </c>
      <c r="F1341" t="s">
        <v>63</v>
      </c>
      <c r="G1341" t="s">
        <v>541</v>
      </c>
      <c r="H1341" t="s">
        <v>96</v>
      </c>
      <c r="I1341" t="s">
        <v>28</v>
      </c>
      <c r="J1341" s="11">
        <f>(C1341-VLOOKUP(H1341,Riders!$A$2:$E$7778,4,FALSE))/365</f>
        <v>29.745205479452054</v>
      </c>
      <c r="K1341">
        <v>4</v>
      </c>
      <c r="L1341">
        <v>2</v>
      </c>
      <c r="M1341" t="s">
        <v>535</v>
      </c>
      <c r="O1341">
        <v>28.61</v>
      </c>
      <c r="P1341">
        <v>28.042999999999999</v>
      </c>
      <c r="Q1341">
        <v>32.307000000000002</v>
      </c>
      <c r="R1341">
        <v>2.1320000000000001</v>
      </c>
      <c r="S1341">
        <v>2</v>
      </c>
      <c r="T1341" t="s">
        <v>1214</v>
      </c>
    </row>
    <row r="1342" spans="1:20">
      <c r="A1342" t="s">
        <v>181</v>
      </c>
      <c r="B1342">
        <v>2021</v>
      </c>
      <c r="C1342" s="10">
        <v>44492</v>
      </c>
      <c r="D1342" t="s">
        <v>19</v>
      </c>
      <c r="E1342">
        <v>2</v>
      </c>
      <c r="F1342" t="s">
        <v>63</v>
      </c>
      <c r="G1342" t="s">
        <v>540</v>
      </c>
      <c r="H1342" t="s">
        <v>91</v>
      </c>
      <c r="I1342" t="s">
        <v>22</v>
      </c>
      <c r="J1342" s="11">
        <f>(C1342-VLOOKUP(H1342,Riders!$A$2:$E$7778,4,FALSE))/365</f>
        <v>24.627397260273973</v>
      </c>
      <c r="K1342">
        <v>1</v>
      </c>
      <c r="L1342">
        <v>1</v>
      </c>
      <c r="M1342">
        <v>9.9770000000000003</v>
      </c>
      <c r="O1342">
        <v>40.186</v>
      </c>
      <c r="P1342">
        <v>40.255000000000003</v>
      </c>
      <c r="Q1342">
        <v>42.593000000000004</v>
      </c>
      <c r="R1342">
        <v>1.169</v>
      </c>
      <c r="S1342">
        <v>1</v>
      </c>
      <c r="T1342" t="s">
        <v>1214</v>
      </c>
    </row>
    <row r="1343" spans="1:20">
      <c r="A1343" t="s">
        <v>181</v>
      </c>
      <c r="B1343">
        <v>2021</v>
      </c>
      <c r="C1343" s="10">
        <v>44492</v>
      </c>
      <c r="D1343" t="s">
        <v>19</v>
      </c>
      <c r="E1343">
        <v>2</v>
      </c>
      <c r="F1343" t="s">
        <v>63</v>
      </c>
      <c r="G1343" t="s">
        <v>540</v>
      </c>
      <c r="H1343" t="s">
        <v>21</v>
      </c>
      <c r="I1343" t="s">
        <v>22</v>
      </c>
      <c r="J1343" s="11">
        <f>(C1343-VLOOKUP(H1343,Riders!$A$2:$E$7778,4,FALSE))/365</f>
        <v>28.624657534246577</v>
      </c>
      <c r="K1343">
        <v>2</v>
      </c>
      <c r="L1343">
        <v>2</v>
      </c>
      <c r="M1343">
        <v>10.154999999999999</v>
      </c>
      <c r="O1343">
        <v>36.149000000000001</v>
      </c>
      <c r="P1343">
        <v>35.968000000000004</v>
      </c>
      <c r="Q1343">
        <v>38.106000000000002</v>
      </c>
      <c r="R1343">
        <v>1.069</v>
      </c>
      <c r="S1343">
        <v>2</v>
      </c>
      <c r="T1343" t="s">
        <v>1214</v>
      </c>
    </row>
    <row r="1344" spans="1:20">
      <c r="A1344" t="s">
        <v>181</v>
      </c>
      <c r="B1344">
        <v>2021</v>
      </c>
      <c r="C1344" s="10">
        <v>44492</v>
      </c>
      <c r="D1344" t="s">
        <v>19</v>
      </c>
      <c r="E1344">
        <v>2</v>
      </c>
      <c r="F1344" t="s">
        <v>63</v>
      </c>
      <c r="G1344" t="s">
        <v>541</v>
      </c>
      <c r="H1344" t="s">
        <v>98</v>
      </c>
      <c r="I1344" t="s">
        <v>26</v>
      </c>
      <c r="J1344" s="11">
        <f>(C1344-VLOOKUP(H1344,Riders!$A$2:$E$7778,4,FALSE))/365</f>
        <v>24.531506849315068</v>
      </c>
      <c r="K1344">
        <v>3</v>
      </c>
      <c r="L1344">
        <v>2</v>
      </c>
      <c r="M1344">
        <v>10.172000000000001</v>
      </c>
      <c r="O1344">
        <v>29.790999999999901</v>
      </c>
      <c r="P1344">
        <v>30.071000000000002</v>
      </c>
      <c r="Q1344">
        <v>32.551000000000002</v>
      </c>
      <c r="R1344">
        <v>1.24</v>
      </c>
      <c r="S1344">
        <v>1</v>
      </c>
      <c r="T1344" t="s">
        <v>1214</v>
      </c>
    </row>
    <row r="1345" spans="1:20">
      <c r="A1345" t="s">
        <v>181</v>
      </c>
      <c r="B1345">
        <v>2021</v>
      </c>
      <c r="C1345" s="10">
        <v>44492</v>
      </c>
      <c r="D1345" t="s">
        <v>19</v>
      </c>
      <c r="E1345">
        <v>2</v>
      </c>
      <c r="F1345" t="s">
        <v>63</v>
      </c>
      <c r="G1345" t="s">
        <v>541</v>
      </c>
      <c r="H1345" t="s">
        <v>96</v>
      </c>
      <c r="I1345" t="s">
        <v>28</v>
      </c>
      <c r="J1345" s="11">
        <f>(C1345-VLOOKUP(H1345,Riders!$A$2:$E$7778,4,FALSE))/365</f>
        <v>29.745205479452054</v>
      </c>
      <c r="K1345">
        <v>4</v>
      </c>
      <c r="L1345">
        <v>1</v>
      </c>
      <c r="M1345">
        <v>10.137</v>
      </c>
      <c r="O1345">
        <v>28.042999999999999</v>
      </c>
      <c r="P1345">
        <v>28.056000000000001</v>
      </c>
      <c r="Q1345">
        <v>32.188000000000002</v>
      </c>
      <c r="R1345">
        <v>2.0659999999999998</v>
      </c>
      <c r="S1345">
        <v>1</v>
      </c>
      <c r="T1345" t="s">
        <v>1214</v>
      </c>
    </row>
    <row r="1346" spans="1:20">
      <c r="A1346" t="s">
        <v>64</v>
      </c>
      <c r="B1346">
        <v>2022</v>
      </c>
      <c r="C1346" s="10">
        <v>44675</v>
      </c>
      <c r="D1346" t="s">
        <v>65</v>
      </c>
      <c r="E1346">
        <v>1</v>
      </c>
      <c r="F1346" t="s">
        <v>534</v>
      </c>
      <c r="G1346">
        <v>1</v>
      </c>
      <c r="H1346" t="s">
        <v>113</v>
      </c>
      <c r="I1346" t="s">
        <v>101</v>
      </c>
      <c r="J1346" s="11">
        <f>(C1346-VLOOKUP(H1346,Riders!$A$2:$E$7778,4,FALSE))/365</f>
        <v>22.202739726027396</v>
      </c>
      <c r="K1346">
        <v>6</v>
      </c>
      <c r="L1346">
        <v>1</v>
      </c>
      <c r="M1346">
        <v>10.683</v>
      </c>
      <c r="N1346">
        <v>67.396798652064007</v>
      </c>
      <c r="O1346">
        <v>9</v>
      </c>
      <c r="P1346">
        <v>20.635000000000002</v>
      </c>
      <c r="Q1346">
        <v>30.385000000000002</v>
      </c>
      <c r="R1346">
        <v>4.875</v>
      </c>
      <c r="S1346">
        <v>2</v>
      </c>
      <c r="T1346" t="s">
        <v>1214</v>
      </c>
    </row>
    <row r="1347" spans="1:20">
      <c r="A1347" t="s">
        <v>64</v>
      </c>
      <c r="B1347">
        <v>2022</v>
      </c>
      <c r="C1347" s="10">
        <v>44675</v>
      </c>
      <c r="D1347" t="s">
        <v>65</v>
      </c>
      <c r="E1347">
        <v>1</v>
      </c>
      <c r="F1347" t="s">
        <v>534</v>
      </c>
      <c r="G1347">
        <v>1</v>
      </c>
      <c r="H1347" t="s">
        <v>69</v>
      </c>
      <c r="I1347" t="s">
        <v>28</v>
      </c>
      <c r="J1347" s="11">
        <f>(C1347-VLOOKUP(H1347,Riders!$A$2:$E$7778,4,FALSE))/365</f>
        <v>21.745205479452054</v>
      </c>
      <c r="K1347">
        <v>28</v>
      </c>
      <c r="L1347">
        <v>2</v>
      </c>
      <c r="M1347">
        <v>10.728999999999999</v>
      </c>
      <c r="N1347">
        <v>67.107838568366105</v>
      </c>
      <c r="O1347">
        <v>13.385</v>
      </c>
      <c r="P1347">
        <v>13.07</v>
      </c>
      <c r="Q1347">
        <v>22.914000000000001</v>
      </c>
      <c r="R1347">
        <v>4.9219999999999997</v>
      </c>
      <c r="S1347">
        <v>1</v>
      </c>
      <c r="T1347" t="s">
        <v>1214</v>
      </c>
    </row>
    <row r="1348" spans="1:20">
      <c r="A1348" t="s">
        <v>64</v>
      </c>
      <c r="B1348">
        <v>2022</v>
      </c>
      <c r="C1348" s="10">
        <v>44675</v>
      </c>
      <c r="D1348" t="s">
        <v>65</v>
      </c>
      <c r="E1348">
        <v>1</v>
      </c>
      <c r="F1348" t="s">
        <v>534</v>
      </c>
      <c r="G1348">
        <v>2</v>
      </c>
      <c r="H1348" t="s">
        <v>100</v>
      </c>
      <c r="I1348" t="s">
        <v>101</v>
      </c>
      <c r="J1348" s="11">
        <f>(C1348-VLOOKUP(H1348,Riders!$A$2:$E$7778,4,FALSE))/365</f>
        <v>23.035616438356165</v>
      </c>
      <c r="K1348">
        <v>2</v>
      </c>
      <c r="L1348">
        <v>1</v>
      </c>
      <c r="M1348">
        <v>10.403</v>
      </c>
      <c r="N1348">
        <v>69.210804575603106</v>
      </c>
      <c r="O1348">
        <v>12.218</v>
      </c>
      <c r="P1348">
        <v>13.968999999999999</v>
      </c>
      <c r="Q1348">
        <v>21.645</v>
      </c>
      <c r="R1348">
        <v>3.8380000000000001</v>
      </c>
      <c r="S1348">
        <v>1</v>
      </c>
      <c r="T1348" t="s">
        <v>1214</v>
      </c>
    </row>
    <row r="1349" spans="1:20">
      <c r="A1349" t="s">
        <v>64</v>
      </c>
      <c r="B1349">
        <v>2022</v>
      </c>
      <c r="C1349" s="10">
        <v>44675</v>
      </c>
      <c r="D1349" t="s">
        <v>65</v>
      </c>
      <c r="E1349">
        <v>1</v>
      </c>
      <c r="F1349" t="s">
        <v>534</v>
      </c>
      <c r="G1349">
        <v>2</v>
      </c>
      <c r="H1349" t="s">
        <v>40</v>
      </c>
      <c r="I1349" t="s">
        <v>41</v>
      </c>
      <c r="J1349" s="11">
        <f>(C1349-VLOOKUP(H1349,Riders!$A$2:$E$7778,4,FALSE))/365</f>
        <v>29.224657534246575</v>
      </c>
      <c r="K1349">
        <v>27</v>
      </c>
      <c r="L1349">
        <v>2</v>
      </c>
      <c r="M1349">
        <v>10.497999999999999</v>
      </c>
      <c r="N1349">
        <v>68.584492284244604</v>
      </c>
      <c r="O1349">
        <v>7.8079999999999998</v>
      </c>
      <c r="P1349">
        <v>7.1079999999999997</v>
      </c>
      <c r="Q1349">
        <v>15.436</v>
      </c>
      <c r="R1349">
        <v>4.1639999999999997</v>
      </c>
      <c r="S1349">
        <v>2</v>
      </c>
      <c r="T1349" t="s">
        <v>1214</v>
      </c>
    </row>
    <row r="1350" spans="1:20">
      <c r="A1350" t="s">
        <v>64</v>
      </c>
      <c r="B1350">
        <v>2022</v>
      </c>
      <c r="C1350" s="10">
        <v>44675</v>
      </c>
      <c r="D1350" t="s">
        <v>65</v>
      </c>
      <c r="E1350">
        <v>1</v>
      </c>
      <c r="F1350" t="s">
        <v>534</v>
      </c>
      <c r="G1350">
        <v>3</v>
      </c>
      <c r="H1350" t="s">
        <v>107</v>
      </c>
      <c r="I1350" t="s">
        <v>108</v>
      </c>
      <c r="J1350" s="11">
        <f>(C1350-VLOOKUP(H1350,Riders!$A$2:$E$7778,4,FALSE))/365</f>
        <v>28.531506849315068</v>
      </c>
      <c r="K1350">
        <v>7</v>
      </c>
      <c r="L1350">
        <v>1</v>
      </c>
      <c r="M1350">
        <v>10.507999999999999</v>
      </c>
      <c r="N1350">
        <v>68.519223448800901</v>
      </c>
      <c r="O1350">
        <v>26.501999999999999</v>
      </c>
      <c r="P1350">
        <v>26.606000000000002</v>
      </c>
      <c r="Q1350">
        <v>29.782</v>
      </c>
      <c r="R1350">
        <v>1.5880000000000001</v>
      </c>
      <c r="S1350">
        <v>1</v>
      </c>
      <c r="T1350" t="s">
        <v>1214</v>
      </c>
    </row>
    <row r="1351" spans="1:20">
      <c r="A1351" t="s">
        <v>64</v>
      </c>
      <c r="B1351">
        <v>2022</v>
      </c>
      <c r="C1351" s="10">
        <v>44675</v>
      </c>
      <c r="D1351" t="s">
        <v>65</v>
      </c>
      <c r="E1351">
        <v>1</v>
      </c>
      <c r="F1351" t="s">
        <v>534</v>
      </c>
      <c r="G1351">
        <v>3</v>
      </c>
      <c r="H1351" t="s">
        <v>35</v>
      </c>
      <c r="I1351" t="s">
        <v>36</v>
      </c>
      <c r="J1351" s="11">
        <f>(C1351-VLOOKUP(H1351,Riders!$A$2:$E$7778,4,FALSE))/365</f>
        <v>23.923287671232877</v>
      </c>
      <c r="K1351">
        <v>26</v>
      </c>
      <c r="L1351">
        <v>2</v>
      </c>
      <c r="M1351">
        <v>10.609</v>
      </c>
      <c r="N1351">
        <v>67.866905457630295</v>
      </c>
      <c r="O1351">
        <v>6.2619999999999898</v>
      </c>
      <c r="P1351">
        <v>6.2409999999999997</v>
      </c>
      <c r="Q1351">
        <v>18.792999999999999</v>
      </c>
      <c r="R1351">
        <v>6.2759999999999998</v>
      </c>
      <c r="S1351">
        <v>2</v>
      </c>
      <c r="T1351" t="s">
        <v>1214</v>
      </c>
    </row>
    <row r="1352" spans="1:20">
      <c r="A1352" t="s">
        <v>64</v>
      </c>
      <c r="B1352">
        <v>2022</v>
      </c>
      <c r="C1352" s="10">
        <v>44675</v>
      </c>
      <c r="D1352" t="s">
        <v>65</v>
      </c>
      <c r="E1352">
        <v>1</v>
      </c>
      <c r="F1352" t="s">
        <v>534</v>
      </c>
      <c r="G1352">
        <v>4</v>
      </c>
      <c r="H1352" t="s">
        <v>171</v>
      </c>
      <c r="I1352" t="s">
        <v>41</v>
      </c>
      <c r="J1352" s="11">
        <f>(C1352-VLOOKUP(H1352,Riders!$A$2:$E$7778,4,FALSE))/365</f>
        <v>23.526027397260275</v>
      </c>
      <c r="K1352">
        <v>9</v>
      </c>
      <c r="L1352">
        <v>1</v>
      </c>
      <c r="M1352">
        <v>10.481999999999999</v>
      </c>
      <c r="N1352">
        <v>68.689181453920995</v>
      </c>
      <c r="O1352">
        <v>9</v>
      </c>
      <c r="P1352">
        <v>19.36</v>
      </c>
      <c r="Q1352">
        <v>31.91</v>
      </c>
      <c r="R1352">
        <v>6.2750000000000004</v>
      </c>
      <c r="S1352">
        <v>2</v>
      </c>
      <c r="T1352" t="s">
        <v>1214</v>
      </c>
    </row>
    <row r="1353" spans="1:20">
      <c r="A1353" t="s">
        <v>64</v>
      </c>
      <c r="B1353">
        <v>2022</v>
      </c>
      <c r="C1353" s="10">
        <v>44675</v>
      </c>
      <c r="D1353" t="s">
        <v>65</v>
      </c>
      <c r="E1353">
        <v>1</v>
      </c>
      <c r="F1353" t="s">
        <v>534</v>
      </c>
      <c r="G1353">
        <v>4</v>
      </c>
      <c r="H1353" t="s">
        <v>179</v>
      </c>
      <c r="I1353" t="s">
        <v>167</v>
      </c>
      <c r="J1353" s="11">
        <f>(C1353-VLOOKUP(H1353,Riders!$A$2:$E$7778,4,FALSE))/365</f>
        <v>29.6</v>
      </c>
      <c r="K1353">
        <v>25</v>
      </c>
      <c r="L1353">
        <v>2</v>
      </c>
      <c r="M1353">
        <v>10.495999999999899</v>
      </c>
      <c r="N1353">
        <v>68.597560975609696</v>
      </c>
      <c r="O1353">
        <v>22.058</v>
      </c>
      <c r="P1353">
        <v>21.24</v>
      </c>
      <c r="Q1353">
        <v>27.452000000000002</v>
      </c>
      <c r="R1353">
        <v>3.1059999999999999</v>
      </c>
      <c r="S1353">
        <v>1</v>
      </c>
      <c r="T1353" t="s">
        <v>1214</v>
      </c>
    </row>
    <row r="1354" spans="1:20">
      <c r="A1354" t="s">
        <v>64</v>
      </c>
      <c r="B1354">
        <v>2022</v>
      </c>
      <c r="C1354" s="10">
        <v>44675</v>
      </c>
      <c r="D1354" t="s">
        <v>65</v>
      </c>
      <c r="E1354">
        <v>1</v>
      </c>
      <c r="F1354" t="s">
        <v>534</v>
      </c>
      <c r="G1354">
        <v>5</v>
      </c>
      <c r="H1354" t="s">
        <v>133</v>
      </c>
      <c r="I1354" t="s">
        <v>32</v>
      </c>
      <c r="J1354" s="11">
        <f>(C1354-VLOOKUP(H1354,Riders!$A$2:$E$7778,4,FALSE))/365</f>
        <v>22.523287671232875</v>
      </c>
      <c r="K1354">
        <v>8</v>
      </c>
      <c r="L1354">
        <v>1</v>
      </c>
      <c r="M1354">
        <v>10.206</v>
      </c>
      <c r="N1354">
        <v>70.546737213403802</v>
      </c>
      <c r="O1354">
        <v>21.527999999999999</v>
      </c>
      <c r="P1354">
        <v>21.957999999999998</v>
      </c>
      <c r="Q1354">
        <v>26.332000000000001</v>
      </c>
      <c r="R1354">
        <v>2.1869999999999998</v>
      </c>
      <c r="S1354">
        <v>1</v>
      </c>
      <c r="T1354" t="s">
        <v>1214</v>
      </c>
    </row>
    <row r="1355" spans="1:20">
      <c r="A1355" t="s">
        <v>64</v>
      </c>
      <c r="B1355">
        <v>2022</v>
      </c>
      <c r="C1355" s="10">
        <v>44675</v>
      </c>
      <c r="D1355" t="s">
        <v>65</v>
      </c>
      <c r="E1355">
        <v>1</v>
      </c>
      <c r="F1355" t="s">
        <v>534</v>
      </c>
      <c r="G1355">
        <v>5</v>
      </c>
      <c r="H1355" t="s">
        <v>178</v>
      </c>
      <c r="I1355" t="s">
        <v>141</v>
      </c>
      <c r="J1355" s="11">
        <f>(C1355-VLOOKUP(H1355,Riders!$A$2:$E$7778,4,FALSE))/365</f>
        <v>20.515068493150686</v>
      </c>
      <c r="K1355">
        <v>24</v>
      </c>
      <c r="L1355">
        <v>2</v>
      </c>
      <c r="M1355">
        <v>10.732999999999899</v>
      </c>
      <c r="N1355">
        <v>67.082828659275094</v>
      </c>
      <c r="O1355">
        <v>9</v>
      </c>
      <c r="P1355">
        <v>6.8979999999999997</v>
      </c>
      <c r="Q1355">
        <v>19.783999999999999</v>
      </c>
      <c r="R1355">
        <v>6.4429999999999996</v>
      </c>
      <c r="S1355">
        <v>2</v>
      </c>
      <c r="T1355" t="s">
        <v>1214</v>
      </c>
    </row>
    <row r="1356" spans="1:20">
      <c r="A1356" t="s">
        <v>64</v>
      </c>
      <c r="B1356">
        <v>2022</v>
      </c>
      <c r="C1356" s="10">
        <v>44675</v>
      </c>
      <c r="D1356" t="s">
        <v>65</v>
      </c>
      <c r="E1356">
        <v>1</v>
      </c>
      <c r="F1356" t="s">
        <v>534</v>
      </c>
      <c r="G1356">
        <v>6</v>
      </c>
      <c r="H1356" t="s">
        <v>49</v>
      </c>
      <c r="I1356" t="s">
        <v>43</v>
      </c>
      <c r="J1356" s="11">
        <f>(C1356-VLOOKUP(H1356,Riders!$A$2:$E$7778,4,FALSE))/365</f>
        <v>27.780821917808218</v>
      </c>
      <c r="K1356">
        <v>16</v>
      </c>
      <c r="L1356">
        <v>1</v>
      </c>
      <c r="M1356">
        <v>10.382999999999999</v>
      </c>
      <c r="N1356">
        <v>69.344120196475004</v>
      </c>
      <c r="O1356">
        <v>18.382000000000001</v>
      </c>
      <c r="P1356">
        <v>19.288</v>
      </c>
      <c r="Q1356">
        <v>24.334</v>
      </c>
      <c r="R1356">
        <v>2.5230000000000001</v>
      </c>
      <c r="S1356">
        <v>1</v>
      </c>
      <c r="T1356" t="s">
        <v>1214</v>
      </c>
    </row>
    <row r="1357" spans="1:20">
      <c r="A1357" t="s">
        <v>64</v>
      </c>
      <c r="B1357">
        <v>2022</v>
      </c>
      <c r="C1357" s="10">
        <v>44675</v>
      </c>
      <c r="D1357" t="s">
        <v>65</v>
      </c>
      <c r="E1357">
        <v>1</v>
      </c>
      <c r="F1357" t="s">
        <v>534</v>
      </c>
      <c r="G1357">
        <v>6</v>
      </c>
      <c r="H1357" t="s">
        <v>39</v>
      </c>
      <c r="I1357" t="s">
        <v>28</v>
      </c>
      <c r="J1357" s="11">
        <f>(C1357-VLOOKUP(H1357,Riders!$A$2:$E$7778,4,FALSE))/365</f>
        <v>26.273972602739725</v>
      </c>
      <c r="K1357">
        <v>17</v>
      </c>
      <c r="L1357">
        <v>2</v>
      </c>
      <c r="M1357">
        <v>10.390999999999901</v>
      </c>
      <c r="N1357">
        <v>69.290732364546201</v>
      </c>
      <c r="O1357">
        <v>13.122999999999999</v>
      </c>
      <c r="P1357">
        <v>11.174999999999899</v>
      </c>
      <c r="Q1357">
        <v>21.202999999999999</v>
      </c>
      <c r="R1357">
        <v>5.0140000000000002</v>
      </c>
      <c r="S1357">
        <v>2</v>
      </c>
      <c r="T1357" t="s">
        <v>1214</v>
      </c>
    </row>
    <row r="1358" spans="1:20">
      <c r="A1358" t="s">
        <v>64</v>
      </c>
      <c r="B1358">
        <v>2022</v>
      </c>
      <c r="C1358" s="10">
        <v>44675</v>
      </c>
      <c r="D1358" t="s">
        <v>65</v>
      </c>
      <c r="E1358">
        <v>1</v>
      </c>
      <c r="F1358" t="s">
        <v>534</v>
      </c>
      <c r="G1358">
        <v>7</v>
      </c>
      <c r="H1358" t="s">
        <v>170</v>
      </c>
      <c r="I1358" t="s">
        <v>81</v>
      </c>
      <c r="J1358" s="11">
        <f>(C1358-VLOOKUP(H1358,Riders!$A$2:$E$7778,4,FALSE))/365</f>
        <v>31.830136986301369</v>
      </c>
      <c r="K1358">
        <v>10</v>
      </c>
      <c r="L1358">
        <v>1</v>
      </c>
      <c r="M1358">
        <v>10.311</v>
      </c>
      <c r="N1358">
        <v>69.828338667442495</v>
      </c>
      <c r="O1358">
        <v>20.2</v>
      </c>
      <c r="P1358">
        <v>20.545999999999999</v>
      </c>
      <c r="Q1358">
        <v>24.245999999999999</v>
      </c>
      <c r="R1358">
        <v>1.85</v>
      </c>
      <c r="S1358">
        <v>1</v>
      </c>
      <c r="T1358" t="s">
        <v>1214</v>
      </c>
    </row>
    <row r="1359" spans="1:20">
      <c r="A1359" t="s">
        <v>64</v>
      </c>
      <c r="B1359">
        <v>2022</v>
      </c>
      <c r="C1359" s="10">
        <v>44675</v>
      </c>
      <c r="D1359" t="s">
        <v>65</v>
      </c>
      <c r="E1359">
        <v>1</v>
      </c>
      <c r="F1359" t="s">
        <v>534</v>
      </c>
      <c r="G1359">
        <v>7</v>
      </c>
      <c r="H1359" t="s">
        <v>536</v>
      </c>
      <c r="I1359" t="s">
        <v>22</v>
      </c>
      <c r="J1359" s="11">
        <f>(C1359-VLOOKUP(H1359,Riders!$A$2:$E$7778,4,FALSE))/365</f>
        <v>21.109589041095891</v>
      </c>
      <c r="K1359">
        <v>23</v>
      </c>
      <c r="L1359">
        <v>2</v>
      </c>
      <c r="M1359">
        <v>10.414</v>
      </c>
      <c r="N1359">
        <v>69.1376992510082</v>
      </c>
      <c r="O1359">
        <v>9</v>
      </c>
      <c r="P1359">
        <v>6.359</v>
      </c>
      <c r="Q1359">
        <v>18.899000000000001</v>
      </c>
      <c r="R1359">
        <v>6.27</v>
      </c>
      <c r="S1359">
        <v>2</v>
      </c>
      <c r="T1359" t="s">
        <v>1214</v>
      </c>
    </row>
    <row r="1360" spans="1:20">
      <c r="A1360" t="s">
        <v>64</v>
      </c>
      <c r="B1360">
        <v>2022</v>
      </c>
      <c r="C1360" s="10">
        <v>44675</v>
      </c>
      <c r="D1360" t="s">
        <v>65</v>
      </c>
      <c r="E1360">
        <v>1</v>
      </c>
      <c r="F1360" t="s">
        <v>534</v>
      </c>
      <c r="G1360">
        <v>8</v>
      </c>
      <c r="H1360" t="s">
        <v>294</v>
      </c>
      <c r="I1360" t="s">
        <v>227</v>
      </c>
      <c r="J1360" s="11">
        <f>(C1360-VLOOKUP(H1360,Riders!$A$2:$E$7778,4,FALSE))/365</f>
        <v>24.38082191780822</v>
      </c>
      <c r="K1360">
        <v>15</v>
      </c>
      <c r="L1360">
        <v>1</v>
      </c>
      <c r="M1360">
        <v>10.255000000000001</v>
      </c>
      <c r="N1360">
        <v>70.209653827401198</v>
      </c>
      <c r="O1360">
        <v>6.4139999999999997</v>
      </c>
      <c r="P1360">
        <v>14.378</v>
      </c>
      <c r="Q1360">
        <v>24.928000000000001</v>
      </c>
      <c r="R1360">
        <v>5.2750000000000004</v>
      </c>
      <c r="S1360">
        <v>2</v>
      </c>
      <c r="T1360" t="s">
        <v>1214</v>
      </c>
    </row>
    <row r="1361" spans="1:20">
      <c r="A1361" t="s">
        <v>64</v>
      </c>
      <c r="B1361">
        <v>2022</v>
      </c>
      <c r="C1361" s="10">
        <v>44675</v>
      </c>
      <c r="D1361" t="s">
        <v>65</v>
      </c>
      <c r="E1361">
        <v>1</v>
      </c>
      <c r="F1361" t="s">
        <v>534</v>
      </c>
      <c r="G1361">
        <v>8</v>
      </c>
      <c r="H1361" t="s">
        <v>131</v>
      </c>
      <c r="I1361" t="s">
        <v>74</v>
      </c>
      <c r="J1361" s="11">
        <f>(C1361-VLOOKUP(H1361,Riders!$A$2:$E$7778,4,FALSE))/365</f>
        <v>22.797260273972604</v>
      </c>
      <c r="K1361">
        <v>18</v>
      </c>
      <c r="L1361">
        <v>2</v>
      </c>
      <c r="M1361">
        <v>10.271000000000001</v>
      </c>
      <c r="N1361">
        <v>70.1002823483594</v>
      </c>
      <c r="O1361">
        <v>17.631</v>
      </c>
      <c r="P1361">
        <v>13.965999999999999</v>
      </c>
      <c r="Q1361">
        <v>24.14</v>
      </c>
      <c r="R1361">
        <v>5.0869999999999997</v>
      </c>
      <c r="S1361">
        <v>1</v>
      </c>
      <c r="T1361" t="s">
        <v>1214</v>
      </c>
    </row>
    <row r="1362" spans="1:20">
      <c r="A1362" t="s">
        <v>64</v>
      </c>
      <c r="B1362">
        <v>2022</v>
      </c>
      <c r="C1362" s="10">
        <v>44675</v>
      </c>
      <c r="D1362" t="s">
        <v>65</v>
      </c>
      <c r="E1362">
        <v>1</v>
      </c>
      <c r="F1362" t="s">
        <v>534</v>
      </c>
      <c r="G1362">
        <v>9</v>
      </c>
      <c r="H1362" t="s">
        <v>46</v>
      </c>
      <c r="I1362" t="s">
        <v>32</v>
      </c>
      <c r="J1362" s="11">
        <f>(C1362-VLOOKUP(H1362,Riders!$A$2:$E$7778,4,FALSE))/365</f>
        <v>25.402739726027399</v>
      </c>
      <c r="K1362">
        <v>14</v>
      </c>
      <c r="L1362">
        <v>1</v>
      </c>
      <c r="M1362">
        <v>10.321</v>
      </c>
      <c r="N1362">
        <v>69.760682104447199</v>
      </c>
      <c r="O1362">
        <v>6.2619999999999898</v>
      </c>
      <c r="P1362">
        <v>11.8029999999999</v>
      </c>
      <c r="Q1362">
        <v>24.280999999999999</v>
      </c>
      <c r="R1362">
        <v>6.2389999999999999</v>
      </c>
      <c r="S1362">
        <v>1</v>
      </c>
      <c r="T1362" t="s">
        <v>1214</v>
      </c>
    </row>
    <row r="1363" spans="1:20">
      <c r="A1363" t="s">
        <v>64</v>
      </c>
      <c r="B1363">
        <v>2022</v>
      </c>
      <c r="C1363" s="10">
        <v>44675</v>
      </c>
      <c r="D1363" t="s">
        <v>65</v>
      </c>
      <c r="E1363">
        <v>1</v>
      </c>
      <c r="F1363" t="s">
        <v>534</v>
      </c>
      <c r="G1363">
        <v>9</v>
      </c>
      <c r="H1363" t="s">
        <v>66</v>
      </c>
      <c r="I1363" t="s">
        <v>30</v>
      </c>
      <c r="J1363" s="11">
        <f>(C1363-VLOOKUP(H1363,Riders!$A$2:$E$7778,4,FALSE))/365</f>
        <v>28.493150684931507</v>
      </c>
      <c r="K1363">
        <v>19</v>
      </c>
      <c r="L1363">
        <v>2</v>
      </c>
      <c r="M1363">
        <v>10.336</v>
      </c>
      <c r="N1363">
        <v>69.659442724458202</v>
      </c>
      <c r="O1363">
        <v>6.2619999999999898</v>
      </c>
      <c r="P1363">
        <v>4.4489999999999998</v>
      </c>
      <c r="Q1363">
        <v>16.927</v>
      </c>
      <c r="R1363">
        <v>6.2389999999999999</v>
      </c>
      <c r="S1363">
        <v>1</v>
      </c>
      <c r="T1363" t="s">
        <v>1214</v>
      </c>
    </row>
    <row r="1364" spans="1:20">
      <c r="A1364" t="s">
        <v>64</v>
      </c>
      <c r="B1364">
        <v>2022</v>
      </c>
      <c r="C1364" s="10">
        <v>44675</v>
      </c>
      <c r="D1364" t="s">
        <v>65</v>
      </c>
      <c r="E1364">
        <v>1</v>
      </c>
      <c r="F1364" t="s">
        <v>534</v>
      </c>
      <c r="G1364">
        <v>10</v>
      </c>
      <c r="H1364" t="s">
        <v>124</v>
      </c>
      <c r="I1364" t="s">
        <v>112</v>
      </c>
      <c r="J1364" s="11">
        <f>(C1364-VLOOKUP(H1364,Riders!$A$2:$E$7778,4,FALSE))/365</f>
        <v>25.205479452054796</v>
      </c>
      <c r="K1364">
        <v>11</v>
      </c>
      <c r="L1364">
        <v>1</v>
      </c>
      <c r="M1364">
        <v>10.163</v>
      </c>
      <c r="N1364">
        <v>70.845222867263601</v>
      </c>
      <c r="O1364">
        <v>23.823</v>
      </c>
      <c r="P1364">
        <v>24.485999999999901</v>
      </c>
      <c r="Q1364">
        <v>30.021999999999998</v>
      </c>
      <c r="R1364">
        <v>2.7679999999999998</v>
      </c>
      <c r="S1364">
        <v>1</v>
      </c>
      <c r="T1364" t="s">
        <v>1214</v>
      </c>
    </row>
    <row r="1365" spans="1:20">
      <c r="A1365" t="s">
        <v>64</v>
      </c>
      <c r="B1365">
        <v>2022</v>
      </c>
      <c r="C1365" s="10">
        <v>44675</v>
      </c>
      <c r="D1365" t="s">
        <v>65</v>
      </c>
      <c r="E1365">
        <v>1</v>
      </c>
      <c r="F1365" t="s">
        <v>534</v>
      </c>
      <c r="G1365">
        <v>10</v>
      </c>
      <c r="H1365" t="s">
        <v>172</v>
      </c>
      <c r="I1365" t="s">
        <v>45</v>
      </c>
      <c r="J1365" s="11">
        <f>(C1365-VLOOKUP(H1365,Riders!$A$2:$E$7778,4,FALSE))/365</f>
        <v>22.665753424657535</v>
      </c>
      <c r="K1365">
        <v>22</v>
      </c>
      <c r="L1365">
        <v>2</v>
      </c>
      <c r="M1365">
        <v>10.176</v>
      </c>
      <c r="N1365">
        <v>70.754716981132006</v>
      </c>
      <c r="O1365">
        <v>15.843</v>
      </c>
      <c r="P1365">
        <v>15.4489999999999</v>
      </c>
      <c r="Q1365">
        <v>22.998999999999999</v>
      </c>
      <c r="R1365">
        <v>3.7749999999999999</v>
      </c>
      <c r="S1365">
        <v>2</v>
      </c>
      <c r="T1365" t="s">
        <v>1214</v>
      </c>
    </row>
    <row r="1366" spans="1:20">
      <c r="A1366" t="s">
        <v>64</v>
      </c>
      <c r="B1366">
        <v>2022</v>
      </c>
      <c r="C1366" s="10">
        <v>44675</v>
      </c>
      <c r="D1366" t="s">
        <v>65</v>
      </c>
      <c r="E1366">
        <v>1</v>
      </c>
      <c r="F1366" t="s">
        <v>534</v>
      </c>
      <c r="G1366">
        <v>11</v>
      </c>
      <c r="H1366" t="s">
        <v>166</v>
      </c>
      <c r="I1366" t="s">
        <v>45</v>
      </c>
      <c r="J1366" s="11">
        <f>(C1366-VLOOKUP(H1366,Riders!$A$2:$E$7778,4,FALSE))/365</f>
        <v>32.31232876712329</v>
      </c>
      <c r="K1366">
        <v>13</v>
      </c>
      <c r="L1366">
        <v>1</v>
      </c>
      <c r="M1366">
        <v>10.182</v>
      </c>
      <c r="N1366">
        <v>70.713022981732394</v>
      </c>
      <c r="O1366">
        <v>5.1169999999999902</v>
      </c>
      <c r="P1366">
        <v>16.334</v>
      </c>
      <c r="Q1366">
        <v>26.038</v>
      </c>
      <c r="R1366">
        <v>4.8520000000000003</v>
      </c>
      <c r="S1366">
        <v>2</v>
      </c>
      <c r="T1366" t="s">
        <v>1214</v>
      </c>
    </row>
    <row r="1367" spans="1:20">
      <c r="A1367" t="s">
        <v>64</v>
      </c>
      <c r="B1367">
        <v>2022</v>
      </c>
      <c r="C1367" s="10">
        <v>44675</v>
      </c>
      <c r="D1367" t="s">
        <v>65</v>
      </c>
      <c r="E1367">
        <v>1</v>
      </c>
      <c r="F1367" t="s">
        <v>534</v>
      </c>
      <c r="G1367">
        <v>11</v>
      </c>
      <c r="H1367" t="s">
        <v>99</v>
      </c>
      <c r="I1367" t="s">
        <v>43</v>
      </c>
      <c r="J1367" s="11">
        <f>(C1367-VLOOKUP(H1367,Riders!$A$2:$E$7778,4,FALSE))/365</f>
        <v>23.504109589041096</v>
      </c>
      <c r="K1367">
        <v>20</v>
      </c>
      <c r="L1367">
        <v>2</v>
      </c>
      <c r="M1367">
        <v>10.199</v>
      </c>
      <c r="N1367">
        <v>70.595156387881104</v>
      </c>
      <c r="O1367">
        <v>25.009999999999899</v>
      </c>
      <c r="P1367">
        <v>24.588000000000001</v>
      </c>
      <c r="Q1367">
        <v>27.635999999999999</v>
      </c>
      <c r="R1367">
        <v>1.524</v>
      </c>
      <c r="S1367">
        <v>1</v>
      </c>
      <c r="T1367" t="s">
        <v>1214</v>
      </c>
    </row>
    <row r="1368" spans="1:20">
      <c r="A1368" t="s">
        <v>64</v>
      </c>
      <c r="B1368">
        <v>2022</v>
      </c>
      <c r="C1368" s="10">
        <v>44675</v>
      </c>
      <c r="D1368" t="s">
        <v>65</v>
      </c>
      <c r="E1368">
        <v>1</v>
      </c>
      <c r="F1368" t="s">
        <v>534</v>
      </c>
      <c r="G1368">
        <v>12</v>
      </c>
      <c r="H1368" t="s">
        <v>92</v>
      </c>
      <c r="I1368" t="s">
        <v>51</v>
      </c>
      <c r="J1368" s="11">
        <f>(C1368-VLOOKUP(H1368,Riders!$A$2:$E$7778,4,FALSE))/365</f>
        <v>26.427397260273974</v>
      </c>
      <c r="K1368">
        <v>12</v>
      </c>
      <c r="L1368">
        <v>1</v>
      </c>
      <c r="M1368">
        <v>10.3</v>
      </c>
      <c r="N1368">
        <v>69.902912621359206</v>
      </c>
      <c r="O1368">
        <v>21.875</v>
      </c>
      <c r="P1368">
        <v>22.756999999999898</v>
      </c>
      <c r="Q1368">
        <v>27.338999999999999</v>
      </c>
      <c r="R1368">
        <v>2.2909999999999999</v>
      </c>
      <c r="S1368">
        <v>1</v>
      </c>
      <c r="T1368" t="s">
        <v>1214</v>
      </c>
    </row>
    <row r="1369" spans="1:20">
      <c r="A1369" t="s">
        <v>64</v>
      </c>
      <c r="B1369">
        <v>2022</v>
      </c>
      <c r="C1369" s="10">
        <v>44675</v>
      </c>
      <c r="D1369" t="s">
        <v>65</v>
      </c>
      <c r="E1369">
        <v>1</v>
      </c>
      <c r="F1369" t="s">
        <v>534</v>
      </c>
      <c r="G1369">
        <v>12</v>
      </c>
      <c r="H1369" t="s">
        <v>25</v>
      </c>
      <c r="I1369" t="s">
        <v>26</v>
      </c>
      <c r="J1369" s="11">
        <f>(C1369-VLOOKUP(H1369,Riders!$A$2:$E$7778,4,FALSE))/365</f>
        <v>24.586301369863012</v>
      </c>
      <c r="K1369">
        <v>21</v>
      </c>
      <c r="L1369">
        <v>2</v>
      </c>
      <c r="M1369">
        <v>10.439</v>
      </c>
      <c r="N1369">
        <v>68.972123766644302</v>
      </c>
      <c r="O1369">
        <v>19.311999999999902</v>
      </c>
      <c r="P1369">
        <v>17.762</v>
      </c>
      <c r="Q1369">
        <v>25.728000000000002</v>
      </c>
      <c r="R1369">
        <v>3.9830000000000001</v>
      </c>
      <c r="S1369">
        <v>2</v>
      </c>
      <c r="T1369" t="s">
        <v>1214</v>
      </c>
    </row>
    <row r="1370" spans="1:20">
      <c r="A1370" t="s">
        <v>64</v>
      </c>
      <c r="B1370">
        <v>2022</v>
      </c>
      <c r="C1370" s="10">
        <v>44675</v>
      </c>
      <c r="D1370" t="s">
        <v>65</v>
      </c>
      <c r="E1370">
        <v>1</v>
      </c>
      <c r="F1370" t="s">
        <v>537</v>
      </c>
      <c r="G1370">
        <v>1</v>
      </c>
      <c r="H1370" t="s">
        <v>91</v>
      </c>
      <c r="I1370" t="s">
        <v>22</v>
      </c>
      <c r="J1370" s="11">
        <f>(C1370-VLOOKUP(H1370,Riders!$A$2:$E$7778,4,FALSE))/365</f>
        <v>25.12876712328767</v>
      </c>
      <c r="K1370">
        <v>1</v>
      </c>
      <c r="L1370">
        <v>1</v>
      </c>
      <c r="M1370">
        <v>10.221</v>
      </c>
      <c r="N1370">
        <v>70.443205165834996</v>
      </c>
      <c r="O1370">
        <v>40.255000000000003</v>
      </c>
      <c r="P1370">
        <v>40.258000000000003</v>
      </c>
      <c r="Q1370">
        <v>42.6</v>
      </c>
      <c r="R1370">
        <v>1.171</v>
      </c>
      <c r="S1370">
        <v>1</v>
      </c>
      <c r="T1370" t="s">
        <v>1214</v>
      </c>
    </row>
    <row r="1371" spans="1:20">
      <c r="A1371" t="s">
        <v>64</v>
      </c>
      <c r="B1371">
        <v>2022</v>
      </c>
      <c r="C1371" s="10">
        <v>44675</v>
      </c>
      <c r="D1371" t="s">
        <v>65</v>
      </c>
      <c r="E1371">
        <v>1</v>
      </c>
      <c r="F1371" t="s">
        <v>537</v>
      </c>
      <c r="G1371">
        <v>1</v>
      </c>
      <c r="H1371" t="s">
        <v>92</v>
      </c>
      <c r="I1371" t="s">
        <v>51</v>
      </c>
      <c r="J1371" s="11">
        <f>(C1371-VLOOKUP(H1371,Riders!$A$2:$E$7778,4,FALSE))/365</f>
        <v>26.427397260273974</v>
      </c>
      <c r="K1371">
        <v>12</v>
      </c>
      <c r="L1371">
        <v>2</v>
      </c>
      <c r="M1371">
        <v>10.356</v>
      </c>
      <c r="N1371">
        <v>69.524913093858601</v>
      </c>
      <c r="O1371">
        <v>22.756999999999898</v>
      </c>
      <c r="P1371">
        <v>22.748999999999999</v>
      </c>
      <c r="Q1371">
        <v>27.312999999999999</v>
      </c>
      <c r="R1371">
        <v>2.282</v>
      </c>
      <c r="S1371">
        <v>2</v>
      </c>
      <c r="T1371" t="s">
        <v>1214</v>
      </c>
    </row>
    <row r="1372" spans="1:20">
      <c r="A1372" t="s">
        <v>64</v>
      </c>
      <c r="B1372">
        <v>2022</v>
      </c>
      <c r="C1372" s="10">
        <v>44675</v>
      </c>
      <c r="D1372" t="s">
        <v>65</v>
      </c>
      <c r="E1372">
        <v>1</v>
      </c>
      <c r="F1372" t="s">
        <v>537</v>
      </c>
      <c r="G1372">
        <v>2</v>
      </c>
      <c r="H1372" t="s">
        <v>127</v>
      </c>
      <c r="I1372" t="s">
        <v>103</v>
      </c>
      <c r="J1372" s="11">
        <f>(C1372-VLOOKUP(H1372,Riders!$A$2:$E$7778,4,FALSE))/365</f>
        <v>23.6</v>
      </c>
      <c r="K1372">
        <v>4</v>
      </c>
      <c r="L1372">
        <v>1</v>
      </c>
      <c r="M1372">
        <v>10.189</v>
      </c>
      <c r="N1372">
        <v>70.664442045342994</v>
      </c>
      <c r="O1372">
        <v>28.908999999999999</v>
      </c>
      <c r="P1372">
        <v>29.027999999999999</v>
      </c>
      <c r="Q1372">
        <v>31.696000000000002</v>
      </c>
      <c r="R1372">
        <v>1.3340000000000001</v>
      </c>
      <c r="S1372">
        <v>1</v>
      </c>
      <c r="T1372" t="s">
        <v>1214</v>
      </c>
    </row>
    <row r="1373" spans="1:20">
      <c r="A1373" t="s">
        <v>64</v>
      </c>
      <c r="B1373">
        <v>2022</v>
      </c>
      <c r="C1373" s="10">
        <v>44675</v>
      </c>
      <c r="D1373" t="s">
        <v>65</v>
      </c>
      <c r="E1373">
        <v>1</v>
      </c>
      <c r="F1373" t="s">
        <v>537</v>
      </c>
      <c r="G1373">
        <v>2</v>
      </c>
      <c r="H1373" t="s">
        <v>166</v>
      </c>
      <c r="I1373" t="s">
        <v>45</v>
      </c>
      <c r="J1373" s="11">
        <f>(C1373-VLOOKUP(H1373,Riders!$A$2:$E$7778,4,FALSE))/365</f>
        <v>32.31232876712329</v>
      </c>
      <c r="K1373">
        <v>13</v>
      </c>
      <c r="L1373">
        <v>2</v>
      </c>
      <c r="M1373">
        <v>11.21</v>
      </c>
      <c r="N1373">
        <v>64.228367528991896</v>
      </c>
      <c r="O1373">
        <v>16.334</v>
      </c>
      <c r="P1373">
        <v>15.93</v>
      </c>
      <c r="Q1373">
        <v>24.673999999999999</v>
      </c>
      <c r="R1373">
        <v>4.3719999999999999</v>
      </c>
      <c r="S1373">
        <v>2</v>
      </c>
      <c r="T1373" t="s">
        <v>1214</v>
      </c>
    </row>
    <row r="1374" spans="1:20">
      <c r="A1374" t="s">
        <v>64</v>
      </c>
      <c r="B1374">
        <v>2022</v>
      </c>
      <c r="C1374" s="10">
        <v>44675</v>
      </c>
      <c r="D1374" t="s">
        <v>65</v>
      </c>
      <c r="E1374">
        <v>1</v>
      </c>
      <c r="F1374" t="s">
        <v>537</v>
      </c>
      <c r="G1374">
        <v>3</v>
      </c>
      <c r="H1374" t="s">
        <v>111</v>
      </c>
      <c r="I1374" t="s">
        <v>112</v>
      </c>
      <c r="J1374" s="11">
        <f>(C1374-VLOOKUP(H1374,Riders!$A$2:$E$7778,4,FALSE))/365</f>
        <v>25.019178082191782</v>
      </c>
      <c r="K1374">
        <v>5</v>
      </c>
      <c r="L1374">
        <v>1</v>
      </c>
      <c r="M1374">
        <v>10.071999999999999</v>
      </c>
      <c r="N1374">
        <v>71.485305798252497</v>
      </c>
      <c r="O1374">
        <v>32.808</v>
      </c>
      <c r="P1374">
        <v>32.969000000000001</v>
      </c>
      <c r="Q1374">
        <v>35.948999999999998</v>
      </c>
      <c r="R1374">
        <v>1.49</v>
      </c>
      <c r="S1374">
        <v>1</v>
      </c>
      <c r="T1374" t="s">
        <v>1214</v>
      </c>
    </row>
    <row r="1375" spans="1:20">
      <c r="A1375" t="s">
        <v>64</v>
      </c>
      <c r="B1375">
        <v>2022</v>
      </c>
      <c r="C1375" s="10">
        <v>44675</v>
      </c>
      <c r="D1375" t="s">
        <v>65</v>
      </c>
      <c r="E1375">
        <v>1</v>
      </c>
      <c r="F1375" t="s">
        <v>537</v>
      </c>
      <c r="G1375">
        <v>3</v>
      </c>
      <c r="H1375" t="s">
        <v>124</v>
      </c>
      <c r="I1375" t="s">
        <v>112</v>
      </c>
      <c r="J1375" s="11">
        <f>(C1375-VLOOKUP(H1375,Riders!$A$2:$E$7778,4,FALSE))/365</f>
        <v>25.205479452054796</v>
      </c>
      <c r="K1375">
        <v>11</v>
      </c>
      <c r="L1375">
        <v>2</v>
      </c>
      <c r="M1375">
        <v>10.846</v>
      </c>
      <c r="N1375">
        <v>66.3839203392955</v>
      </c>
      <c r="O1375">
        <v>24.485999999999901</v>
      </c>
      <c r="P1375">
        <v>24.253999999999898</v>
      </c>
      <c r="Q1375">
        <v>29.577999999999999</v>
      </c>
      <c r="R1375">
        <v>2.6619999999999999</v>
      </c>
      <c r="S1375">
        <v>2</v>
      </c>
      <c r="T1375" t="s">
        <v>1214</v>
      </c>
    </row>
    <row r="1376" spans="1:20">
      <c r="A1376" t="s">
        <v>64</v>
      </c>
      <c r="B1376">
        <v>2022</v>
      </c>
      <c r="C1376" s="10">
        <v>44675</v>
      </c>
      <c r="D1376" t="s">
        <v>65</v>
      </c>
      <c r="E1376">
        <v>1</v>
      </c>
      <c r="F1376" t="s">
        <v>537</v>
      </c>
      <c r="G1376">
        <v>4</v>
      </c>
      <c r="H1376" t="s">
        <v>98</v>
      </c>
      <c r="I1376" t="s">
        <v>26</v>
      </c>
      <c r="J1376" s="11">
        <f>(C1376-VLOOKUP(H1376,Riders!$A$2:$E$7778,4,FALSE))/365</f>
        <v>25.032876712328768</v>
      </c>
      <c r="K1376">
        <v>3</v>
      </c>
      <c r="L1376">
        <v>1</v>
      </c>
      <c r="M1376">
        <v>9.2759999999999998</v>
      </c>
      <c r="N1376">
        <v>77.619663648124103</v>
      </c>
      <c r="O1376">
        <v>30.071000000000002</v>
      </c>
      <c r="P1376">
        <v>30.134999999999899</v>
      </c>
      <c r="Q1376">
        <v>32.610999999999997</v>
      </c>
      <c r="R1376">
        <v>1.238</v>
      </c>
      <c r="S1376">
        <v>1</v>
      </c>
      <c r="T1376" t="s">
        <v>1214</v>
      </c>
    </row>
    <row r="1377" spans="1:20">
      <c r="A1377" t="s">
        <v>64</v>
      </c>
      <c r="B1377">
        <v>2022</v>
      </c>
      <c r="C1377" s="10">
        <v>44675</v>
      </c>
      <c r="D1377" t="s">
        <v>65</v>
      </c>
      <c r="E1377">
        <v>1</v>
      </c>
      <c r="F1377" t="s">
        <v>537</v>
      </c>
      <c r="G1377">
        <v>4</v>
      </c>
      <c r="H1377" t="s">
        <v>46</v>
      </c>
      <c r="I1377" t="s">
        <v>32</v>
      </c>
      <c r="J1377" s="11">
        <f>(C1377-VLOOKUP(H1377,Riders!$A$2:$E$7778,4,FALSE))/365</f>
        <v>25.402739726027399</v>
      </c>
      <c r="K1377">
        <v>14</v>
      </c>
      <c r="L1377">
        <v>2</v>
      </c>
      <c r="M1377">
        <v>9.5709999999999997</v>
      </c>
      <c r="N1377">
        <v>75.227248981297606</v>
      </c>
      <c r="O1377">
        <v>11.8029999999999</v>
      </c>
      <c r="P1377">
        <v>11.680999999999999</v>
      </c>
      <c r="Q1377">
        <v>22.759</v>
      </c>
      <c r="R1377">
        <v>5.5389999999999997</v>
      </c>
      <c r="S1377">
        <v>2</v>
      </c>
      <c r="T1377" t="s">
        <v>1214</v>
      </c>
    </row>
    <row r="1378" spans="1:20">
      <c r="A1378" t="s">
        <v>64</v>
      </c>
      <c r="B1378">
        <v>2022</v>
      </c>
      <c r="C1378" s="10">
        <v>44675</v>
      </c>
      <c r="D1378" t="s">
        <v>65</v>
      </c>
      <c r="E1378">
        <v>1</v>
      </c>
      <c r="F1378" t="s">
        <v>537</v>
      </c>
      <c r="G1378">
        <v>5</v>
      </c>
      <c r="H1378" t="s">
        <v>113</v>
      </c>
      <c r="I1378" t="s">
        <v>101</v>
      </c>
      <c r="J1378" s="11">
        <f>(C1378-VLOOKUP(H1378,Riders!$A$2:$E$7778,4,FALSE))/365</f>
        <v>22.202739726027396</v>
      </c>
      <c r="K1378">
        <v>6</v>
      </c>
      <c r="L1378">
        <v>1</v>
      </c>
      <c r="M1378">
        <v>10.388</v>
      </c>
      <c r="N1378">
        <v>69.310743165190601</v>
      </c>
      <c r="O1378">
        <v>20.635000000000002</v>
      </c>
      <c r="P1378">
        <v>22.64</v>
      </c>
      <c r="Q1378">
        <v>31.678000000000001</v>
      </c>
      <c r="R1378">
        <v>4.5190000000000001</v>
      </c>
      <c r="S1378">
        <v>1</v>
      </c>
      <c r="T1378" t="s">
        <v>1214</v>
      </c>
    </row>
    <row r="1379" spans="1:20">
      <c r="A1379" t="s">
        <v>64</v>
      </c>
      <c r="B1379">
        <v>2022</v>
      </c>
      <c r="C1379" s="10">
        <v>44675</v>
      </c>
      <c r="D1379" t="s">
        <v>65</v>
      </c>
      <c r="E1379">
        <v>1</v>
      </c>
      <c r="F1379" t="s">
        <v>537</v>
      </c>
      <c r="G1379">
        <v>5</v>
      </c>
      <c r="H1379" t="s">
        <v>294</v>
      </c>
      <c r="I1379" t="s">
        <v>227</v>
      </c>
      <c r="J1379" s="11">
        <f>(C1379-VLOOKUP(H1379,Riders!$A$2:$E$7778,4,FALSE))/365</f>
        <v>24.38082191780822</v>
      </c>
      <c r="K1379">
        <v>15</v>
      </c>
      <c r="L1379">
        <v>2</v>
      </c>
      <c r="M1379">
        <v>10.528</v>
      </c>
      <c r="N1379">
        <v>68.389057750759804</v>
      </c>
      <c r="O1379">
        <v>14.378</v>
      </c>
      <c r="P1379">
        <v>13.772</v>
      </c>
      <c r="Q1379">
        <v>23.414000000000001</v>
      </c>
      <c r="R1379">
        <v>4.8209999999999997</v>
      </c>
      <c r="S1379">
        <v>2</v>
      </c>
      <c r="T1379" t="s">
        <v>1214</v>
      </c>
    </row>
    <row r="1380" spans="1:20">
      <c r="A1380" t="s">
        <v>64</v>
      </c>
      <c r="B1380">
        <v>2022</v>
      </c>
      <c r="C1380" s="10">
        <v>44675</v>
      </c>
      <c r="D1380" t="s">
        <v>65</v>
      </c>
      <c r="E1380">
        <v>1</v>
      </c>
      <c r="F1380" t="s">
        <v>537</v>
      </c>
      <c r="G1380">
        <v>6</v>
      </c>
      <c r="H1380" t="s">
        <v>100</v>
      </c>
      <c r="I1380" t="s">
        <v>101</v>
      </c>
      <c r="J1380" s="11">
        <f>(C1380-VLOOKUP(H1380,Riders!$A$2:$E$7778,4,FALSE))/365</f>
        <v>23.035616438356165</v>
      </c>
      <c r="K1380">
        <v>2</v>
      </c>
      <c r="L1380">
        <v>1</v>
      </c>
      <c r="M1380">
        <v>10.172000000000001</v>
      </c>
      <c r="N1380">
        <v>70.7825403067243</v>
      </c>
      <c r="O1380">
        <v>13.968999999999999</v>
      </c>
      <c r="P1380">
        <v>17.04</v>
      </c>
      <c r="Q1380">
        <v>23.898</v>
      </c>
      <c r="R1380">
        <v>3.4289999999999998</v>
      </c>
      <c r="S1380">
        <v>2</v>
      </c>
      <c r="T1380" t="s">
        <v>1214</v>
      </c>
    </row>
    <row r="1381" spans="1:20">
      <c r="A1381" t="s">
        <v>64</v>
      </c>
      <c r="B1381">
        <v>2022</v>
      </c>
      <c r="C1381" s="10">
        <v>44675</v>
      </c>
      <c r="D1381" t="s">
        <v>65</v>
      </c>
      <c r="E1381">
        <v>1</v>
      </c>
      <c r="F1381" t="s">
        <v>537</v>
      </c>
      <c r="G1381">
        <v>6</v>
      </c>
      <c r="H1381" t="s">
        <v>170</v>
      </c>
      <c r="I1381" t="s">
        <v>81</v>
      </c>
      <c r="J1381" s="11">
        <f>(C1381-VLOOKUP(H1381,Riders!$A$2:$E$7778,4,FALSE))/365</f>
        <v>31.830136986301369</v>
      </c>
      <c r="K1381">
        <v>10</v>
      </c>
      <c r="L1381">
        <v>2</v>
      </c>
      <c r="M1381">
        <v>10.225</v>
      </c>
      <c r="N1381">
        <v>70.415647921760296</v>
      </c>
      <c r="O1381">
        <v>20.545999999999999</v>
      </c>
      <c r="P1381">
        <v>20.106000000000002</v>
      </c>
      <c r="Q1381">
        <v>23.722000000000001</v>
      </c>
      <c r="R1381">
        <v>1.8080000000000001</v>
      </c>
      <c r="S1381">
        <v>1</v>
      </c>
      <c r="T1381" t="s">
        <v>1214</v>
      </c>
    </row>
    <row r="1382" spans="1:20">
      <c r="A1382" t="s">
        <v>64</v>
      </c>
      <c r="B1382">
        <v>2022</v>
      </c>
      <c r="C1382" s="10">
        <v>44675</v>
      </c>
      <c r="D1382" t="s">
        <v>65</v>
      </c>
      <c r="E1382">
        <v>1</v>
      </c>
      <c r="F1382" t="s">
        <v>537</v>
      </c>
      <c r="G1382">
        <v>7</v>
      </c>
      <c r="H1382" t="s">
        <v>107</v>
      </c>
      <c r="I1382" t="s">
        <v>108</v>
      </c>
      <c r="J1382" s="11">
        <f>(C1382-VLOOKUP(H1382,Riders!$A$2:$E$7778,4,FALSE))/365</f>
        <v>28.531506849315068</v>
      </c>
      <c r="K1382">
        <v>7</v>
      </c>
      <c r="L1382">
        <v>1</v>
      </c>
      <c r="M1382">
        <v>10.308999999999999</v>
      </c>
      <c r="N1382">
        <v>69.841885730914697</v>
      </c>
      <c r="O1382">
        <v>26.606000000000002</v>
      </c>
      <c r="P1382">
        <v>26.798999999999999</v>
      </c>
      <c r="Q1382">
        <v>29.937000000000001</v>
      </c>
      <c r="R1382">
        <v>1.569</v>
      </c>
      <c r="S1382">
        <v>1</v>
      </c>
      <c r="T1382" t="s">
        <v>1214</v>
      </c>
    </row>
    <row r="1383" spans="1:20">
      <c r="A1383" t="s">
        <v>64</v>
      </c>
      <c r="B1383">
        <v>2022</v>
      </c>
      <c r="C1383" s="10">
        <v>44675</v>
      </c>
      <c r="D1383" t="s">
        <v>65</v>
      </c>
      <c r="E1383">
        <v>1</v>
      </c>
      <c r="F1383" t="s">
        <v>537</v>
      </c>
      <c r="G1383">
        <v>7</v>
      </c>
      <c r="H1383" t="s">
        <v>49</v>
      </c>
      <c r="I1383" t="s">
        <v>43</v>
      </c>
      <c r="J1383" s="11">
        <f>(C1383-VLOOKUP(H1383,Riders!$A$2:$E$7778,4,FALSE))/365</f>
        <v>27.780821917808218</v>
      </c>
      <c r="K1383">
        <v>16</v>
      </c>
      <c r="L1383">
        <v>2</v>
      </c>
      <c r="M1383">
        <v>10.412999999999901</v>
      </c>
      <c r="N1383">
        <v>69.144338807260098</v>
      </c>
      <c r="O1383">
        <v>19.288</v>
      </c>
      <c r="P1383">
        <v>19.064</v>
      </c>
      <c r="Q1383">
        <v>23.942</v>
      </c>
      <c r="R1383">
        <v>2.4390000000000001</v>
      </c>
      <c r="S1383">
        <v>2</v>
      </c>
      <c r="T1383" t="s">
        <v>1214</v>
      </c>
    </row>
    <row r="1384" spans="1:20">
      <c r="A1384" t="s">
        <v>64</v>
      </c>
      <c r="B1384">
        <v>2022</v>
      </c>
      <c r="C1384" s="10">
        <v>44675</v>
      </c>
      <c r="D1384" t="s">
        <v>65</v>
      </c>
      <c r="E1384">
        <v>1</v>
      </c>
      <c r="F1384" t="s">
        <v>537</v>
      </c>
      <c r="G1384">
        <v>8</v>
      </c>
      <c r="H1384" t="s">
        <v>133</v>
      </c>
      <c r="I1384" t="s">
        <v>32</v>
      </c>
      <c r="J1384" s="11">
        <f>(C1384-VLOOKUP(H1384,Riders!$A$2:$E$7778,4,FALSE))/365</f>
        <v>22.523287671232875</v>
      </c>
      <c r="K1384">
        <v>8</v>
      </c>
      <c r="L1384">
        <v>1</v>
      </c>
      <c r="M1384">
        <v>10.109</v>
      </c>
      <c r="N1384">
        <v>71.223662083292098</v>
      </c>
      <c r="O1384">
        <v>21.957999999999998</v>
      </c>
      <c r="P1384">
        <v>22.759</v>
      </c>
      <c r="Q1384">
        <v>27.033000000000001</v>
      </c>
      <c r="R1384">
        <v>2.137</v>
      </c>
      <c r="S1384">
        <v>1</v>
      </c>
      <c r="T1384" t="s">
        <v>1214</v>
      </c>
    </row>
    <row r="1385" spans="1:20">
      <c r="A1385" t="s">
        <v>64</v>
      </c>
      <c r="B1385">
        <v>2022</v>
      </c>
      <c r="C1385" s="10">
        <v>44675</v>
      </c>
      <c r="D1385" t="s">
        <v>65</v>
      </c>
      <c r="E1385">
        <v>1</v>
      </c>
      <c r="F1385" t="s">
        <v>537</v>
      </c>
      <c r="G1385">
        <v>8</v>
      </c>
      <c r="H1385" t="s">
        <v>171</v>
      </c>
      <c r="I1385" t="s">
        <v>41</v>
      </c>
      <c r="J1385" s="11">
        <f>(C1385-VLOOKUP(H1385,Riders!$A$2:$E$7778,4,FALSE))/365</f>
        <v>23.526027397260275</v>
      </c>
      <c r="K1385">
        <v>9</v>
      </c>
      <c r="L1385">
        <v>2</v>
      </c>
      <c r="M1385">
        <v>10.147</v>
      </c>
      <c r="N1385">
        <v>70.956933083669995</v>
      </c>
      <c r="O1385">
        <v>19.36</v>
      </c>
      <c r="P1385">
        <v>16.2759999999999</v>
      </c>
      <c r="Q1385">
        <v>26.15</v>
      </c>
      <c r="R1385">
        <v>4.9370000000000003</v>
      </c>
      <c r="S1385">
        <v>2</v>
      </c>
      <c r="T1385" t="s">
        <v>1214</v>
      </c>
    </row>
    <row r="1386" spans="1:20">
      <c r="A1386" t="s">
        <v>64</v>
      </c>
      <c r="B1386">
        <v>2022</v>
      </c>
      <c r="C1386" s="10">
        <v>44675</v>
      </c>
      <c r="D1386" t="s">
        <v>65</v>
      </c>
      <c r="E1386">
        <v>1</v>
      </c>
      <c r="F1386" t="s">
        <v>538</v>
      </c>
      <c r="G1386">
        <v>1</v>
      </c>
      <c r="H1386" t="s">
        <v>91</v>
      </c>
      <c r="I1386" t="s">
        <v>22</v>
      </c>
      <c r="J1386" s="11">
        <f>(C1386-VLOOKUP(H1386,Riders!$A$2:$E$7778,4,FALSE))/365</f>
        <v>25.12876712328767</v>
      </c>
      <c r="K1386">
        <v>1</v>
      </c>
      <c r="L1386">
        <v>1</v>
      </c>
      <c r="M1386">
        <v>10.311</v>
      </c>
      <c r="N1386">
        <v>69.828338667442495</v>
      </c>
      <c r="O1386">
        <v>40.258000000000003</v>
      </c>
      <c r="P1386">
        <v>40.26</v>
      </c>
      <c r="Q1386">
        <v>42.606000000000002</v>
      </c>
      <c r="R1386">
        <v>1.173</v>
      </c>
      <c r="S1386">
        <v>1</v>
      </c>
      <c r="T1386" t="s">
        <v>1214</v>
      </c>
    </row>
    <row r="1387" spans="1:20">
      <c r="A1387" t="s">
        <v>64</v>
      </c>
      <c r="B1387">
        <v>2022</v>
      </c>
      <c r="C1387" s="10">
        <v>44675</v>
      </c>
      <c r="D1387" t="s">
        <v>65</v>
      </c>
      <c r="E1387">
        <v>1</v>
      </c>
      <c r="F1387" t="s">
        <v>538</v>
      </c>
      <c r="G1387">
        <v>1</v>
      </c>
      <c r="H1387" t="s">
        <v>133</v>
      </c>
      <c r="I1387" t="s">
        <v>32</v>
      </c>
      <c r="J1387" s="11">
        <f>(C1387-VLOOKUP(H1387,Riders!$A$2:$E$7778,4,FALSE))/365</f>
        <v>22.523287671232875</v>
      </c>
      <c r="K1387">
        <v>8</v>
      </c>
      <c r="L1387">
        <v>2</v>
      </c>
      <c r="M1387">
        <v>10.404</v>
      </c>
      <c r="N1387">
        <v>69.204152249134907</v>
      </c>
      <c r="O1387">
        <v>22.759</v>
      </c>
      <c r="P1387">
        <v>22.751999999999999</v>
      </c>
      <c r="Q1387">
        <v>27.013999999999999</v>
      </c>
      <c r="R1387">
        <v>2.1309999999999998</v>
      </c>
      <c r="S1387">
        <v>2</v>
      </c>
      <c r="T1387" t="s">
        <v>1214</v>
      </c>
    </row>
    <row r="1388" spans="1:20">
      <c r="A1388" t="s">
        <v>64</v>
      </c>
      <c r="B1388">
        <v>2022</v>
      </c>
      <c r="C1388" s="10">
        <v>44675</v>
      </c>
      <c r="D1388" t="s">
        <v>65</v>
      </c>
      <c r="E1388">
        <v>1</v>
      </c>
      <c r="F1388" t="s">
        <v>538</v>
      </c>
      <c r="G1388">
        <v>2</v>
      </c>
      <c r="H1388" t="s">
        <v>127</v>
      </c>
      <c r="I1388" t="s">
        <v>103</v>
      </c>
      <c r="J1388" s="11">
        <f>(C1388-VLOOKUP(H1388,Riders!$A$2:$E$7778,4,FALSE))/365</f>
        <v>23.6</v>
      </c>
      <c r="K1388">
        <v>4</v>
      </c>
      <c r="L1388">
        <v>1</v>
      </c>
      <c r="M1388">
        <v>10.276999999999999</v>
      </c>
      <c r="N1388">
        <v>70.0593558431448</v>
      </c>
      <c r="O1388">
        <v>29.027999999999999</v>
      </c>
      <c r="P1388">
        <v>29.259</v>
      </c>
      <c r="Q1388">
        <v>31.895</v>
      </c>
      <c r="R1388">
        <v>1.3180000000000001</v>
      </c>
      <c r="S1388">
        <v>1</v>
      </c>
      <c r="T1388" t="s">
        <v>1214</v>
      </c>
    </row>
    <row r="1389" spans="1:20">
      <c r="A1389" t="s">
        <v>64</v>
      </c>
      <c r="B1389">
        <v>2022</v>
      </c>
      <c r="C1389" s="10">
        <v>44675</v>
      </c>
      <c r="D1389" t="s">
        <v>65</v>
      </c>
      <c r="E1389">
        <v>1</v>
      </c>
      <c r="F1389" t="s">
        <v>538</v>
      </c>
      <c r="G1389">
        <v>2</v>
      </c>
      <c r="H1389" t="s">
        <v>107</v>
      </c>
      <c r="I1389" t="s">
        <v>108</v>
      </c>
      <c r="J1389" s="11">
        <f>(C1389-VLOOKUP(H1389,Riders!$A$2:$E$7778,4,FALSE))/365</f>
        <v>28.531506849315068</v>
      </c>
      <c r="K1389">
        <v>7</v>
      </c>
      <c r="L1389">
        <v>2</v>
      </c>
      <c r="M1389">
        <v>10.42</v>
      </c>
      <c r="N1389">
        <v>69.097888675623807</v>
      </c>
      <c r="O1389">
        <v>26.798999999999999</v>
      </c>
      <c r="P1389">
        <v>26.579000000000001</v>
      </c>
      <c r="Q1389">
        <v>29.661000000000001</v>
      </c>
      <c r="R1389">
        <v>1.5409999999999999</v>
      </c>
      <c r="S1389">
        <v>2</v>
      </c>
      <c r="T1389" t="s">
        <v>1214</v>
      </c>
    </row>
    <row r="1390" spans="1:20">
      <c r="A1390" t="s">
        <v>64</v>
      </c>
      <c r="B1390">
        <v>2022</v>
      </c>
      <c r="C1390" s="10">
        <v>44675</v>
      </c>
      <c r="D1390" t="s">
        <v>65</v>
      </c>
      <c r="E1390">
        <v>1</v>
      </c>
      <c r="F1390" t="s">
        <v>538</v>
      </c>
      <c r="G1390">
        <v>3</v>
      </c>
      <c r="H1390" t="s">
        <v>100</v>
      </c>
      <c r="I1390" t="s">
        <v>101</v>
      </c>
      <c r="J1390" s="11">
        <f>(C1390-VLOOKUP(H1390,Riders!$A$2:$E$7778,4,FALSE))/365</f>
        <v>23.035616438356165</v>
      </c>
      <c r="K1390">
        <v>2</v>
      </c>
      <c r="L1390">
        <v>1</v>
      </c>
      <c r="M1390">
        <v>11.872999999999999</v>
      </c>
      <c r="N1390">
        <v>60.641792301861301</v>
      </c>
      <c r="O1390">
        <v>17.04</v>
      </c>
      <c r="P1390">
        <v>21.558</v>
      </c>
      <c r="Q1390">
        <v>27.65</v>
      </c>
      <c r="R1390">
        <v>3.0459999999999998</v>
      </c>
      <c r="S1390">
        <v>2</v>
      </c>
      <c r="T1390" t="s">
        <v>1214</v>
      </c>
    </row>
    <row r="1391" spans="1:20">
      <c r="A1391" t="s">
        <v>64</v>
      </c>
      <c r="B1391">
        <v>2022</v>
      </c>
      <c r="C1391" s="10">
        <v>44675</v>
      </c>
      <c r="D1391" t="s">
        <v>65</v>
      </c>
      <c r="E1391">
        <v>1</v>
      </c>
      <c r="F1391" t="s">
        <v>538</v>
      </c>
      <c r="G1391">
        <v>3</v>
      </c>
      <c r="H1391" t="s">
        <v>111</v>
      </c>
      <c r="I1391" t="s">
        <v>112</v>
      </c>
      <c r="J1391" s="11">
        <f>(C1391-VLOOKUP(H1391,Riders!$A$2:$E$7778,4,FALSE))/365</f>
        <v>25.019178082191782</v>
      </c>
      <c r="K1391">
        <v>5</v>
      </c>
      <c r="L1391">
        <v>2</v>
      </c>
      <c r="M1391">
        <v>14.164</v>
      </c>
      <c r="N1391">
        <v>50.833097994916599</v>
      </c>
      <c r="O1391">
        <v>32.969000000000001</v>
      </c>
      <c r="P1391">
        <v>32.314999999999998</v>
      </c>
      <c r="Q1391">
        <v>35.238999999999997</v>
      </c>
      <c r="R1391">
        <v>1.462</v>
      </c>
      <c r="S1391">
        <v>1</v>
      </c>
      <c r="T1391" t="s">
        <v>1214</v>
      </c>
    </row>
    <row r="1392" spans="1:20">
      <c r="A1392" t="s">
        <v>64</v>
      </c>
      <c r="B1392">
        <v>2022</v>
      </c>
      <c r="C1392" s="10">
        <v>44675</v>
      </c>
      <c r="D1392" t="s">
        <v>65</v>
      </c>
      <c r="E1392">
        <v>1</v>
      </c>
      <c r="F1392" t="s">
        <v>538</v>
      </c>
      <c r="G1392">
        <v>4</v>
      </c>
      <c r="H1392" t="s">
        <v>98</v>
      </c>
      <c r="I1392" t="s">
        <v>26</v>
      </c>
      <c r="J1392" s="11">
        <f>(C1392-VLOOKUP(H1392,Riders!$A$2:$E$7778,4,FALSE))/365</f>
        <v>25.032876712328768</v>
      </c>
      <c r="K1392">
        <v>3</v>
      </c>
      <c r="L1392">
        <v>1</v>
      </c>
      <c r="M1392">
        <v>10.007999999999999</v>
      </c>
      <c r="N1392">
        <v>71.942446043165404</v>
      </c>
      <c r="O1392">
        <v>30.134999999999899</v>
      </c>
      <c r="P1392">
        <v>30.311</v>
      </c>
      <c r="Q1392">
        <v>32.771000000000001</v>
      </c>
      <c r="R1392">
        <v>1.23</v>
      </c>
      <c r="S1392">
        <v>1</v>
      </c>
      <c r="T1392" t="s">
        <v>1214</v>
      </c>
    </row>
    <row r="1393" spans="1:20">
      <c r="A1393" t="s">
        <v>64</v>
      </c>
      <c r="B1393">
        <v>2022</v>
      </c>
      <c r="C1393" s="10">
        <v>44675</v>
      </c>
      <c r="D1393" t="s">
        <v>65</v>
      </c>
      <c r="E1393">
        <v>1</v>
      </c>
      <c r="F1393" t="s">
        <v>538</v>
      </c>
      <c r="G1393">
        <v>4</v>
      </c>
      <c r="H1393" t="s">
        <v>113</v>
      </c>
      <c r="I1393" t="s">
        <v>101</v>
      </c>
      <c r="J1393" s="11">
        <f>(C1393-VLOOKUP(H1393,Riders!$A$2:$E$7778,4,FALSE))/365</f>
        <v>22.202739726027396</v>
      </c>
      <c r="K1393">
        <v>6</v>
      </c>
      <c r="L1393">
        <v>2</v>
      </c>
      <c r="M1393">
        <v>10.655999999999899</v>
      </c>
      <c r="N1393">
        <v>67.567567567567494</v>
      </c>
      <c r="O1393">
        <v>22.64</v>
      </c>
      <c r="P1393">
        <v>21.610999999999901</v>
      </c>
      <c r="Q1393">
        <v>29.556999999999999</v>
      </c>
      <c r="R1393">
        <v>3.9729999999999999</v>
      </c>
      <c r="S1393">
        <v>2</v>
      </c>
      <c r="T1393" t="s">
        <v>1214</v>
      </c>
    </row>
    <row r="1394" spans="1:20">
      <c r="A1394" t="s">
        <v>64</v>
      </c>
      <c r="B1394">
        <v>2022</v>
      </c>
      <c r="C1394" s="10">
        <v>44675</v>
      </c>
      <c r="D1394" t="s">
        <v>65</v>
      </c>
      <c r="E1394">
        <v>2</v>
      </c>
      <c r="F1394" t="s">
        <v>538</v>
      </c>
      <c r="G1394">
        <v>1</v>
      </c>
      <c r="H1394" t="s">
        <v>91</v>
      </c>
      <c r="I1394" t="s">
        <v>22</v>
      </c>
      <c r="J1394" s="11">
        <f>(C1394-VLOOKUP(H1394,Riders!$A$2:$E$7778,4,FALSE))/365</f>
        <v>25.12876712328767</v>
      </c>
      <c r="K1394">
        <v>1</v>
      </c>
      <c r="L1394">
        <v>1</v>
      </c>
      <c r="M1394">
        <v>10.326000000000001</v>
      </c>
      <c r="N1394">
        <v>69.828338667442495</v>
      </c>
      <c r="O1394">
        <v>40.26</v>
      </c>
      <c r="P1394">
        <v>40.262</v>
      </c>
      <c r="Q1394">
        <v>42.612000000000002</v>
      </c>
      <c r="R1394">
        <v>1.175</v>
      </c>
      <c r="S1394">
        <v>1</v>
      </c>
      <c r="T1394" t="s">
        <v>1214</v>
      </c>
    </row>
    <row r="1395" spans="1:20">
      <c r="A1395" t="s">
        <v>64</v>
      </c>
      <c r="B1395">
        <v>2022</v>
      </c>
      <c r="C1395" s="10">
        <v>44675</v>
      </c>
      <c r="D1395" t="s">
        <v>65</v>
      </c>
      <c r="E1395">
        <v>2</v>
      </c>
      <c r="F1395" t="s">
        <v>538</v>
      </c>
      <c r="G1395">
        <v>1</v>
      </c>
      <c r="H1395" t="s">
        <v>133</v>
      </c>
      <c r="I1395" t="s">
        <v>32</v>
      </c>
      <c r="J1395" s="11">
        <f>(C1395-VLOOKUP(H1395,Riders!$A$2:$E$7778,4,FALSE))/365</f>
        <v>22.523287671232875</v>
      </c>
      <c r="K1395">
        <v>8</v>
      </c>
      <c r="L1395">
        <v>2</v>
      </c>
      <c r="M1395">
        <v>10.439</v>
      </c>
      <c r="N1395">
        <v>69.204152249134907</v>
      </c>
      <c r="O1395">
        <v>22.751999999999999</v>
      </c>
      <c r="P1395">
        <v>22.745000000000001</v>
      </c>
      <c r="Q1395">
        <v>26.995000000000001</v>
      </c>
      <c r="R1395">
        <v>2.125</v>
      </c>
      <c r="S1395">
        <v>2</v>
      </c>
      <c r="T1395" t="s">
        <v>1214</v>
      </c>
    </row>
    <row r="1396" spans="1:20">
      <c r="A1396" t="s">
        <v>64</v>
      </c>
      <c r="B1396">
        <v>2022</v>
      </c>
      <c r="C1396" s="10">
        <v>44675</v>
      </c>
      <c r="D1396" t="s">
        <v>65</v>
      </c>
      <c r="E1396">
        <v>2</v>
      </c>
      <c r="F1396" t="s">
        <v>538</v>
      </c>
      <c r="G1396">
        <v>2</v>
      </c>
      <c r="H1396" t="s">
        <v>127</v>
      </c>
      <c r="I1396" t="s">
        <v>103</v>
      </c>
      <c r="J1396" s="11">
        <f>(C1396-VLOOKUP(H1396,Riders!$A$2:$E$7778,4,FALSE))/365</f>
        <v>23.6</v>
      </c>
      <c r="K1396">
        <v>4</v>
      </c>
      <c r="L1396">
        <v>1</v>
      </c>
      <c r="M1396">
        <v>10.367000000000001</v>
      </c>
      <c r="N1396">
        <v>70.0593558431448</v>
      </c>
      <c r="O1396">
        <v>29.259</v>
      </c>
      <c r="P1396">
        <v>29.4679999999999</v>
      </c>
      <c r="Q1396">
        <v>32.067999999999998</v>
      </c>
      <c r="R1396">
        <v>1.3</v>
      </c>
      <c r="S1396">
        <v>1</v>
      </c>
      <c r="T1396" t="s">
        <v>1214</v>
      </c>
    </row>
    <row r="1397" spans="1:20">
      <c r="A1397" t="s">
        <v>64</v>
      </c>
      <c r="B1397">
        <v>2022</v>
      </c>
      <c r="C1397" s="10">
        <v>44675</v>
      </c>
      <c r="D1397" t="s">
        <v>65</v>
      </c>
      <c r="E1397">
        <v>2</v>
      </c>
      <c r="F1397" t="s">
        <v>538</v>
      </c>
      <c r="G1397">
        <v>2</v>
      </c>
      <c r="H1397" t="s">
        <v>107</v>
      </c>
      <c r="I1397" t="s">
        <v>108</v>
      </c>
      <c r="J1397" s="11">
        <f>(C1397-VLOOKUP(H1397,Riders!$A$2:$E$7778,4,FALSE))/365</f>
        <v>28.531506849315068</v>
      </c>
      <c r="K1397">
        <v>7</v>
      </c>
      <c r="L1397">
        <v>2</v>
      </c>
      <c r="M1397">
        <v>10.417999999999999</v>
      </c>
      <c r="N1397">
        <v>69.097888675623807</v>
      </c>
      <c r="O1397">
        <v>26.579000000000001</v>
      </c>
      <c r="P1397">
        <v>26.437999999999999</v>
      </c>
      <c r="Q1397">
        <v>29.422000000000001</v>
      </c>
      <c r="R1397">
        <v>1.492</v>
      </c>
      <c r="S1397">
        <v>2</v>
      </c>
      <c r="T1397" t="s">
        <v>1214</v>
      </c>
    </row>
    <row r="1398" spans="1:20">
      <c r="A1398" t="s">
        <v>64</v>
      </c>
      <c r="B1398">
        <v>2022</v>
      </c>
      <c r="C1398" s="10">
        <v>44675</v>
      </c>
      <c r="D1398" t="s">
        <v>65</v>
      </c>
      <c r="E1398">
        <v>2</v>
      </c>
      <c r="F1398" t="s">
        <v>538</v>
      </c>
      <c r="G1398">
        <v>3</v>
      </c>
      <c r="H1398" t="s">
        <v>100</v>
      </c>
      <c r="I1398" t="s">
        <v>101</v>
      </c>
      <c r="J1398" s="11">
        <f>(C1398-VLOOKUP(H1398,Riders!$A$2:$E$7778,4,FALSE))/365</f>
        <v>23.035616438356165</v>
      </c>
      <c r="K1398">
        <v>2</v>
      </c>
      <c r="L1398">
        <v>2</v>
      </c>
      <c r="M1398">
        <v>10.131</v>
      </c>
      <c r="N1398">
        <v>60.641792301861301</v>
      </c>
      <c r="O1398">
        <v>21.558</v>
      </c>
      <c r="P1398">
        <v>22.308</v>
      </c>
      <c r="Q1398">
        <v>27.66</v>
      </c>
      <c r="R1398">
        <v>2.6760000000000002</v>
      </c>
      <c r="S1398">
        <v>1</v>
      </c>
      <c r="T1398" t="s">
        <v>1214</v>
      </c>
    </row>
    <row r="1399" spans="1:20">
      <c r="A1399" t="s">
        <v>64</v>
      </c>
      <c r="B1399">
        <v>2022</v>
      </c>
      <c r="C1399" s="10">
        <v>44675</v>
      </c>
      <c r="D1399" t="s">
        <v>65</v>
      </c>
      <c r="E1399">
        <v>2</v>
      </c>
      <c r="F1399" t="s">
        <v>538</v>
      </c>
      <c r="G1399">
        <v>3</v>
      </c>
      <c r="H1399" t="s">
        <v>111</v>
      </c>
      <c r="I1399" t="s">
        <v>112</v>
      </c>
      <c r="J1399" s="11">
        <f>(C1399-VLOOKUP(H1399,Riders!$A$2:$E$7778,4,FALSE))/365</f>
        <v>25.019178082191782</v>
      </c>
      <c r="K1399">
        <v>5</v>
      </c>
      <c r="L1399">
        <v>1</v>
      </c>
      <c r="M1399">
        <v>10.051</v>
      </c>
      <c r="N1399">
        <v>50.833097994916599</v>
      </c>
      <c r="O1399">
        <v>32.314999999999998</v>
      </c>
      <c r="P1399">
        <v>32.339999999999897</v>
      </c>
      <c r="Q1399">
        <v>35.177999999999997</v>
      </c>
      <c r="R1399">
        <v>1.419</v>
      </c>
      <c r="S1399">
        <v>1</v>
      </c>
      <c r="T1399" t="s">
        <v>1214</v>
      </c>
    </row>
    <row r="1400" spans="1:20">
      <c r="A1400" t="s">
        <v>64</v>
      </c>
      <c r="B1400">
        <v>2022</v>
      </c>
      <c r="C1400" s="10">
        <v>44675</v>
      </c>
      <c r="D1400" t="s">
        <v>65</v>
      </c>
      <c r="E1400">
        <v>2</v>
      </c>
      <c r="F1400" t="s">
        <v>538</v>
      </c>
      <c r="G1400">
        <v>4</v>
      </c>
      <c r="H1400" t="s">
        <v>98</v>
      </c>
      <c r="I1400" t="s">
        <v>26</v>
      </c>
      <c r="J1400" s="11">
        <f>(C1400-VLOOKUP(H1400,Riders!$A$2:$E$7778,4,FALSE))/365</f>
        <v>25.032876712328768</v>
      </c>
      <c r="K1400">
        <v>3</v>
      </c>
      <c r="L1400">
        <v>1</v>
      </c>
      <c r="M1400">
        <v>10.311999999999999</v>
      </c>
      <c r="N1400">
        <v>71.942446043165404</v>
      </c>
      <c r="O1400">
        <v>30.311</v>
      </c>
      <c r="P1400">
        <v>30.514999999999901</v>
      </c>
      <c r="Q1400">
        <v>32.924999999999997</v>
      </c>
      <c r="R1400">
        <v>1.2050000000000001</v>
      </c>
      <c r="S1400">
        <v>1</v>
      </c>
      <c r="T1400" t="s">
        <v>1214</v>
      </c>
    </row>
    <row r="1401" spans="1:20">
      <c r="A1401" t="s">
        <v>64</v>
      </c>
      <c r="B1401">
        <v>2022</v>
      </c>
      <c r="C1401" s="10">
        <v>44675</v>
      </c>
      <c r="D1401" t="s">
        <v>65</v>
      </c>
      <c r="E1401">
        <v>2</v>
      </c>
      <c r="F1401" t="s">
        <v>538</v>
      </c>
      <c r="G1401">
        <v>4</v>
      </c>
      <c r="H1401" t="s">
        <v>113</v>
      </c>
      <c r="I1401" t="s">
        <v>101</v>
      </c>
      <c r="J1401" s="11">
        <f>(C1401-VLOOKUP(H1401,Riders!$A$2:$E$7778,4,FALSE))/365</f>
        <v>22.202739726027396</v>
      </c>
      <c r="K1401">
        <v>6</v>
      </c>
      <c r="L1401">
        <v>2</v>
      </c>
      <c r="M1401">
        <v>10.343</v>
      </c>
      <c r="N1401">
        <v>67.567567567567494</v>
      </c>
      <c r="O1401">
        <v>21.610999999999901</v>
      </c>
      <c r="P1401">
        <v>21.222000000000001</v>
      </c>
      <c r="Q1401">
        <v>28.404</v>
      </c>
      <c r="R1401">
        <v>3.5910000000000002</v>
      </c>
      <c r="S1401">
        <v>2</v>
      </c>
      <c r="T1401" t="s">
        <v>1214</v>
      </c>
    </row>
    <row r="1402" spans="1:20">
      <c r="A1402" t="s">
        <v>64</v>
      </c>
      <c r="B1402">
        <v>2022</v>
      </c>
      <c r="C1402" s="10">
        <v>44675</v>
      </c>
      <c r="D1402" t="s">
        <v>65</v>
      </c>
      <c r="E1402">
        <v>3</v>
      </c>
      <c r="F1402" t="s">
        <v>538</v>
      </c>
      <c r="G1402">
        <v>3</v>
      </c>
      <c r="H1402" t="s">
        <v>100</v>
      </c>
      <c r="I1402" t="s">
        <v>101</v>
      </c>
      <c r="J1402" s="11">
        <f>(C1402-VLOOKUP(H1402,Riders!$A$2:$E$7778,4,FALSE))/365</f>
        <v>23.035616438356165</v>
      </c>
      <c r="K1402">
        <v>2</v>
      </c>
      <c r="L1402">
        <v>1</v>
      </c>
      <c r="M1402">
        <v>10.73</v>
      </c>
      <c r="N1402">
        <v>60.641792301861301</v>
      </c>
      <c r="O1402">
        <v>22.308</v>
      </c>
      <c r="P1402">
        <v>24.547000000000001</v>
      </c>
      <c r="Q1402">
        <v>29.527000000000001</v>
      </c>
      <c r="R1402">
        <v>2.4900000000000002</v>
      </c>
      <c r="S1402">
        <v>2</v>
      </c>
      <c r="T1402" t="s">
        <v>1214</v>
      </c>
    </row>
    <row r="1403" spans="1:20">
      <c r="A1403" t="s">
        <v>64</v>
      </c>
      <c r="B1403">
        <v>2022</v>
      </c>
      <c r="C1403" s="10">
        <v>44675</v>
      </c>
      <c r="D1403" t="s">
        <v>65</v>
      </c>
      <c r="E1403">
        <v>3</v>
      </c>
      <c r="F1403" t="s">
        <v>538</v>
      </c>
      <c r="G1403">
        <v>3</v>
      </c>
      <c r="H1403" t="s">
        <v>111</v>
      </c>
      <c r="I1403" t="s">
        <v>112</v>
      </c>
      <c r="J1403" s="11">
        <f>(C1403-VLOOKUP(H1403,Riders!$A$2:$E$7778,4,FALSE))/365</f>
        <v>25.019178082191782</v>
      </c>
      <c r="K1403">
        <v>5</v>
      </c>
      <c r="L1403">
        <v>2</v>
      </c>
      <c r="M1403">
        <v>10.737</v>
      </c>
      <c r="N1403">
        <v>50.833097994916599</v>
      </c>
      <c r="O1403">
        <v>32.339999999999897</v>
      </c>
      <c r="P1403">
        <v>31.864000000000001</v>
      </c>
      <c r="Q1403">
        <v>34.652000000000001</v>
      </c>
      <c r="R1403">
        <v>1.3939999999999999</v>
      </c>
      <c r="S1403">
        <v>1</v>
      </c>
      <c r="T1403" t="s">
        <v>1214</v>
      </c>
    </row>
    <row r="1404" spans="1:20">
      <c r="A1404" t="s">
        <v>64</v>
      </c>
      <c r="B1404">
        <v>2022</v>
      </c>
      <c r="C1404" s="10">
        <v>44675</v>
      </c>
      <c r="D1404" t="s">
        <v>65</v>
      </c>
      <c r="E1404">
        <v>1</v>
      </c>
      <c r="F1404" t="s">
        <v>539</v>
      </c>
      <c r="G1404">
        <v>1</v>
      </c>
      <c r="H1404" t="s">
        <v>91</v>
      </c>
      <c r="I1404" t="s">
        <v>22</v>
      </c>
      <c r="J1404" s="11">
        <f>(C1404-VLOOKUP(H1404,Riders!$A$2:$E$7778,4,FALSE))/365</f>
        <v>25.12876712328767</v>
      </c>
      <c r="K1404">
        <v>1</v>
      </c>
      <c r="L1404">
        <v>1</v>
      </c>
      <c r="M1404">
        <v>10.254</v>
      </c>
      <c r="N1404">
        <v>70.216500877706196</v>
      </c>
      <c r="O1404">
        <v>40.262</v>
      </c>
      <c r="P1404">
        <v>40.28</v>
      </c>
      <c r="Q1404">
        <v>42.628</v>
      </c>
      <c r="R1404">
        <v>1.1739999999999999</v>
      </c>
      <c r="S1404">
        <v>1</v>
      </c>
      <c r="T1404" t="s">
        <v>1214</v>
      </c>
    </row>
    <row r="1405" spans="1:20">
      <c r="A1405" t="s">
        <v>64</v>
      </c>
      <c r="B1405">
        <v>2022</v>
      </c>
      <c r="C1405" s="10">
        <v>44675</v>
      </c>
      <c r="D1405" t="s">
        <v>65</v>
      </c>
      <c r="E1405">
        <v>1</v>
      </c>
      <c r="F1405" t="s">
        <v>539</v>
      </c>
      <c r="G1405">
        <v>1</v>
      </c>
      <c r="H1405" t="s">
        <v>98</v>
      </c>
      <c r="I1405" t="s">
        <v>26</v>
      </c>
      <c r="J1405" s="11">
        <f>(C1405-VLOOKUP(H1405,Riders!$A$2:$E$7778,4,FALSE))/365</f>
        <v>25.032876712328768</v>
      </c>
      <c r="K1405">
        <v>3</v>
      </c>
      <c r="L1405">
        <v>2</v>
      </c>
      <c r="M1405">
        <v>10.343999999999999</v>
      </c>
      <c r="N1405">
        <v>69.605568445475598</v>
      </c>
      <c r="O1405">
        <v>30.514999999999901</v>
      </c>
      <c r="P1405">
        <v>30.427</v>
      </c>
      <c r="Q1405">
        <v>32.798999999999999</v>
      </c>
      <c r="R1405">
        <v>1.1859999999999999</v>
      </c>
      <c r="S1405">
        <v>2</v>
      </c>
      <c r="T1405" t="s">
        <v>1214</v>
      </c>
    </row>
    <row r="1406" spans="1:20">
      <c r="A1406" t="s">
        <v>64</v>
      </c>
      <c r="B1406">
        <v>2022</v>
      </c>
      <c r="C1406" s="10">
        <v>44675</v>
      </c>
      <c r="D1406" t="s">
        <v>65</v>
      </c>
      <c r="E1406">
        <v>1</v>
      </c>
      <c r="F1406" t="s">
        <v>539</v>
      </c>
      <c r="G1406">
        <v>2</v>
      </c>
      <c r="H1406" t="s">
        <v>100</v>
      </c>
      <c r="I1406" t="s">
        <v>101</v>
      </c>
      <c r="J1406" s="11">
        <f>(C1406-VLOOKUP(H1406,Riders!$A$2:$E$7778,4,FALSE))/365</f>
        <v>23.035616438356165</v>
      </c>
      <c r="K1406">
        <v>2</v>
      </c>
      <c r="L1406">
        <v>2</v>
      </c>
      <c r="O1406">
        <v>24.547000000000001</v>
      </c>
      <c r="P1406">
        <v>25.398</v>
      </c>
      <c r="Q1406">
        <v>29.99</v>
      </c>
      <c r="R1406">
        <v>2.2959999999999998</v>
      </c>
      <c r="S1406">
        <v>1</v>
      </c>
      <c r="T1406" t="s">
        <v>1214</v>
      </c>
    </row>
    <row r="1407" spans="1:20">
      <c r="A1407" t="s">
        <v>64</v>
      </c>
      <c r="B1407">
        <v>2022</v>
      </c>
      <c r="C1407" s="10">
        <v>44675</v>
      </c>
      <c r="D1407" t="s">
        <v>65</v>
      </c>
      <c r="E1407">
        <v>1</v>
      </c>
      <c r="F1407" t="s">
        <v>539</v>
      </c>
      <c r="G1407">
        <v>2</v>
      </c>
      <c r="H1407" t="s">
        <v>127</v>
      </c>
      <c r="I1407" t="s">
        <v>103</v>
      </c>
      <c r="J1407" s="11">
        <f>(C1407-VLOOKUP(H1407,Riders!$A$2:$E$7778,4,FALSE))/365</f>
        <v>23.6</v>
      </c>
      <c r="K1407">
        <v>4</v>
      </c>
      <c r="L1407">
        <v>1</v>
      </c>
      <c r="M1407">
        <v>9.9149999999999991</v>
      </c>
      <c r="N1407">
        <v>72.617246596066494</v>
      </c>
      <c r="O1407">
        <v>29.4679999999999</v>
      </c>
      <c r="P1407">
        <v>30.065000000000001</v>
      </c>
      <c r="Q1407">
        <v>32.603000000000002</v>
      </c>
      <c r="R1407">
        <v>1.2689999999999999</v>
      </c>
      <c r="S1407">
        <v>1</v>
      </c>
      <c r="T1407" t="s">
        <v>1214</v>
      </c>
    </row>
    <row r="1408" spans="1:20">
      <c r="A1408" t="s">
        <v>64</v>
      </c>
      <c r="B1408">
        <v>2022</v>
      </c>
      <c r="C1408" s="10">
        <v>44675</v>
      </c>
      <c r="D1408" t="s">
        <v>65</v>
      </c>
      <c r="E1408">
        <v>2</v>
      </c>
      <c r="F1408" t="s">
        <v>539</v>
      </c>
      <c r="G1408">
        <v>1</v>
      </c>
      <c r="H1408" t="s">
        <v>91</v>
      </c>
      <c r="I1408" t="s">
        <v>22</v>
      </c>
      <c r="J1408" s="11">
        <f>(C1408-VLOOKUP(H1408,Riders!$A$2:$E$7778,4,FALSE))/365</f>
        <v>25.12876712328767</v>
      </c>
      <c r="K1408">
        <v>1</v>
      </c>
      <c r="L1408">
        <v>1</v>
      </c>
      <c r="M1408">
        <v>10.106</v>
      </c>
      <c r="N1408">
        <v>70.216500877706196</v>
      </c>
      <c r="O1408">
        <v>40.28</v>
      </c>
      <c r="P1408">
        <v>39.991999999999997</v>
      </c>
      <c r="Q1408">
        <v>42.295999999999999</v>
      </c>
      <c r="R1408">
        <v>1.1519999999999999</v>
      </c>
      <c r="S1408">
        <v>1</v>
      </c>
      <c r="T1408" t="s">
        <v>1214</v>
      </c>
    </row>
    <row r="1409" spans="1:20">
      <c r="A1409" t="s">
        <v>64</v>
      </c>
      <c r="B1409">
        <v>2022</v>
      </c>
      <c r="C1409" s="10">
        <v>44675</v>
      </c>
      <c r="D1409" t="s">
        <v>65</v>
      </c>
      <c r="E1409">
        <v>2</v>
      </c>
      <c r="F1409" t="s">
        <v>539</v>
      </c>
      <c r="G1409">
        <v>1</v>
      </c>
      <c r="H1409" t="s">
        <v>98</v>
      </c>
      <c r="I1409" t="s">
        <v>26</v>
      </c>
      <c r="J1409" s="11">
        <f>(C1409-VLOOKUP(H1409,Riders!$A$2:$E$7778,4,FALSE))/365</f>
        <v>25.032876712328768</v>
      </c>
      <c r="K1409">
        <v>3</v>
      </c>
      <c r="L1409">
        <v>2</v>
      </c>
      <c r="M1409">
        <v>10.17</v>
      </c>
      <c r="N1409">
        <v>69.605568445475598</v>
      </c>
      <c r="O1409">
        <v>30.427</v>
      </c>
      <c r="P1409">
        <v>30.3429999999999</v>
      </c>
      <c r="Q1409">
        <v>32.692999999999998</v>
      </c>
      <c r="R1409">
        <v>1.175</v>
      </c>
      <c r="S1409">
        <v>2</v>
      </c>
      <c r="T1409" t="s">
        <v>1214</v>
      </c>
    </row>
    <row r="1410" spans="1:20">
      <c r="A1410" t="s">
        <v>64</v>
      </c>
      <c r="B1410">
        <v>2022</v>
      </c>
      <c r="C1410" s="10">
        <v>44675</v>
      </c>
      <c r="D1410" t="s">
        <v>65</v>
      </c>
      <c r="E1410">
        <v>2</v>
      </c>
      <c r="F1410" t="s">
        <v>539</v>
      </c>
      <c r="G1410">
        <v>2</v>
      </c>
      <c r="H1410" t="s">
        <v>100</v>
      </c>
      <c r="I1410" t="s">
        <v>101</v>
      </c>
      <c r="J1410" s="11">
        <f>(C1410-VLOOKUP(H1410,Riders!$A$2:$E$7778,4,FALSE))/365</f>
        <v>23.035616438356165</v>
      </c>
      <c r="K1410">
        <v>2</v>
      </c>
      <c r="L1410">
        <v>1</v>
      </c>
      <c r="O1410">
        <v>25.398</v>
      </c>
      <c r="P1410">
        <v>26.56</v>
      </c>
      <c r="Q1410">
        <v>30.936</v>
      </c>
      <c r="R1410">
        <v>2.1880000000000002</v>
      </c>
      <c r="S1410">
        <v>2</v>
      </c>
      <c r="T1410" t="s">
        <v>1214</v>
      </c>
    </row>
    <row r="1411" spans="1:20">
      <c r="A1411" t="s">
        <v>64</v>
      </c>
      <c r="B1411">
        <v>2022</v>
      </c>
      <c r="C1411" s="10">
        <v>44675</v>
      </c>
      <c r="D1411" t="s">
        <v>65</v>
      </c>
      <c r="E1411">
        <v>2</v>
      </c>
      <c r="F1411" t="s">
        <v>539</v>
      </c>
      <c r="G1411">
        <v>2</v>
      </c>
      <c r="H1411" t="s">
        <v>127</v>
      </c>
      <c r="I1411" t="s">
        <v>103</v>
      </c>
      <c r="J1411" s="11">
        <f>(C1411-VLOOKUP(H1411,Riders!$A$2:$E$7778,4,FALSE))/365</f>
        <v>23.6</v>
      </c>
      <c r="K1411">
        <v>4</v>
      </c>
      <c r="L1411">
        <v>2</v>
      </c>
      <c r="M1411" t="s">
        <v>750</v>
      </c>
      <c r="N1411">
        <v>72.617246596066494</v>
      </c>
      <c r="O1411">
        <v>30.065000000000001</v>
      </c>
      <c r="P1411">
        <v>29.806999999999999</v>
      </c>
      <c r="Q1411">
        <v>32.313000000000002</v>
      </c>
      <c r="R1411">
        <v>1.2529999999999999</v>
      </c>
      <c r="S1411">
        <v>1</v>
      </c>
      <c r="T1411" t="s">
        <v>1214</v>
      </c>
    </row>
    <row r="1412" spans="1:20">
      <c r="A1412" t="s">
        <v>64</v>
      </c>
      <c r="B1412">
        <v>2022</v>
      </c>
      <c r="C1412" s="10">
        <v>44675</v>
      </c>
      <c r="D1412" t="s">
        <v>65</v>
      </c>
      <c r="E1412">
        <v>1</v>
      </c>
      <c r="F1412" t="s">
        <v>63</v>
      </c>
      <c r="G1412" t="s">
        <v>540</v>
      </c>
      <c r="H1412" t="s">
        <v>91</v>
      </c>
      <c r="I1412" t="s">
        <v>22</v>
      </c>
      <c r="J1412" s="11">
        <f>(C1412-VLOOKUP(H1412,Riders!$A$2:$E$7778,4,FALSE))/365</f>
        <v>25.12876712328767</v>
      </c>
      <c r="K1412">
        <v>1</v>
      </c>
      <c r="L1412">
        <v>1</v>
      </c>
      <c r="M1412">
        <v>10.083</v>
      </c>
      <c r="N1412">
        <v>71.407319250223097</v>
      </c>
      <c r="O1412">
        <v>39.991999999999997</v>
      </c>
      <c r="P1412">
        <v>40.015999999999998</v>
      </c>
      <c r="Q1412">
        <v>42.317999999999998</v>
      </c>
      <c r="R1412">
        <v>1.151</v>
      </c>
      <c r="S1412">
        <v>1</v>
      </c>
      <c r="T1412" t="s">
        <v>1214</v>
      </c>
    </row>
    <row r="1413" spans="1:20">
      <c r="A1413" t="s">
        <v>64</v>
      </c>
      <c r="B1413">
        <v>2022</v>
      </c>
      <c r="C1413" s="10">
        <v>44675</v>
      </c>
      <c r="D1413" t="s">
        <v>65</v>
      </c>
      <c r="E1413">
        <v>1</v>
      </c>
      <c r="F1413" t="s">
        <v>63</v>
      </c>
      <c r="G1413" t="s">
        <v>540</v>
      </c>
      <c r="H1413" t="s">
        <v>100</v>
      </c>
      <c r="I1413" t="s">
        <v>101</v>
      </c>
      <c r="J1413" s="11">
        <f>(C1413-VLOOKUP(H1413,Riders!$A$2:$E$7778,4,FALSE))/365</f>
        <v>23.035616438356165</v>
      </c>
      <c r="K1413">
        <v>2</v>
      </c>
      <c r="L1413">
        <v>2</v>
      </c>
      <c r="M1413">
        <v>10.183</v>
      </c>
      <c r="N1413">
        <v>70.706078758715506</v>
      </c>
      <c r="O1413">
        <v>26.56</v>
      </c>
      <c r="P1413">
        <v>26.524999999999999</v>
      </c>
      <c r="Q1413">
        <v>30.856999999999999</v>
      </c>
      <c r="R1413">
        <v>2.1659999999999999</v>
      </c>
      <c r="S1413">
        <v>2</v>
      </c>
      <c r="T1413" t="s">
        <v>1214</v>
      </c>
    </row>
    <row r="1414" spans="1:20">
      <c r="A1414" t="s">
        <v>64</v>
      </c>
      <c r="B1414">
        <v>2022</v>
      </c>
      <c r="C1414" s="10">
        <v>44675</v>
      </c>
      <c r="D1414" t="s">
        <v>65</v>
      </c>
      <c r="E1414">
        <v>1</v>
      </c>
      <c r="F1414" t="s">
        <v>63</v>
      </c>
      <c r="G1414" t="s">
        <v>541</v>
      </c>
      <c r="H1414" t="s">
        <v>98</v>
      </c>
      <c r="I1414" t="s">
        <v>26</v>
      </c>
      <c r="J1414" s="11">
        <f>(C1414-VLOOKUP(H1414,Riders!$A$2:$E$7778,4,FALSE))/365</f>
        <v>25.032876712328768</v>
      </c>
      <c r="K1414">
        <v>3</v>
      </c>
      <c r="L1414">
        <v>1</v>
      </c>
      <c r="O1414">
        <v>30.3429999999999</v>
      </c>
      <c r="P1414">
        <v>30.553999999999998</v>
      </c>
      <c r="Q1414">
        <v>32.881999999999998</v>
      </c>
      <c r="R1414">
        <v>1.1639999999999999</v>
      </c>
      <c r="S1414">
        <v>1</v>
      </c>
      <c r="T1414" t="s">
        <v>1214</v>
      </c>
    </row>
    <row r="1415" spans="1:20">
      <c r="A1415" t="s">
        <v>64</v>
      </c>
      <c r="B1415">
        <v>2022</v>
      </c>
      <c r="C1415" s="10">
        <v>44675</v>
      </c>
      <c r="D1415" t="s">
        <v>65</v>
      </c>
      <c r="E1415">
        <v>1</v>
      </c>
      <c r="F1415" t="s">
        <v>63</v>
      </c>
      <c r="G1415" t="s">
        <v>541</v>
      </c>
      <c r="H1415" t="s">
        <v>127</v>
      </c>
      <c r="I1415" t="s">
        <v>103</v>
      </c>
      <c r="J1415" s="11">
        <f>(C1415-VLOOKUP(H1415,Riders!$A$2:$E$7778,4,FALSE))/365</f>
        <v>23.6</v>
      </c>
      <c r="K1415">
        <v>4</v>
      </c>
      <c r="L1415">
        <v>2</v>
      </c>
      <c r="M1415" t="s">
        <v>750</v>
      </c>
      <c r="O1415">
        <v>29.806999999999999</v>
      </c>
      <c r="P1415">
        <v>29.619999999999902</v>
      </c>
      <c r="Q1415">
        <v>32.097999999999999</v>
      </c>
      <c r="R1415">
        <v>1.2390000000000001</v>
      </c>
      <c r="S1415">
        <v>2</v>
      </c>
      <c r="T1415" t="s">
        <v>1214</v>
      </c>
    </row>
    <row r="1416" spans="1:20">
      <c r="A1416" t="s">
        <v>64</v>
      </c>
      <c r="B1416">
        <v>2022</v>
      </c>
      <c r="C1416" s="10">
        <v>44675</v>
      </c>
      <c r="D1416" t="s">
        <v>65</v>
      </c>
      <c r="E1416">
        <v>2</v>
      </c>
      <c r="F1416" t="s">
        <v>63</v>
      </c>
      <c r="G1416" t="s">
        <v>540</v>
      </c>
      <c r="H1416" t="s">
        <v>91</v>
      </c>
      <c r="I1416" t="s">
        <v>22</v>
      </c>
      <c r="J1416" s="11">
        <f>(C1416-VLOOKUP(H1416,Riders!$A$2:$E$7778,4,FALSE))/365</f>
        <v>25.12876712328767</v>
      </c>
      <c r="K1416">
        <v>1</v>
      </c>
      <c r="L1416">
        <v>1</v>
      </c>
      <c r="M1416">
        <v>10.130000000000001</v>
      </c>
      <c r="N1416">
        <v>71.407319250223097</v>
      </c>
      <c r="O1416">
        <v>40.015999999999998</v>
      </c>
      <c r="P1416">
        <v>40.036999999999999</v>
      </c>
      <c r="Q1416">
        <v>42.338999999999999</v>
      </c>
      <c r="R1416">
        <v>1.151</v>
      </c>
      <c r="S1416">
        <v>1</v>
      </c>
      <c r="T1416" t="s">
        <v>1214</v>
      </c>
    </row>
    <row r="1417" spans="1:20">
      <c r="A1417" t="s">
        <v>64</v>
      </c>
      <c r="B1417">
        <v>2022</v>
      </c>
      <c r="C1417" s="10">
        <v>44675</v>
      </c>
      <c r="D1417" t="s">
        <v>65</v>
      </c>
      <c r="E1417">
        <v>2</v>
      </c>
      <c r="F1417" t="s">
        <v>63</v>
      </c>
      <c r="G1417" t="s">
        <v>540</v>
      </c>
      <c r="H1417" t="s">
        <v>100</v>
      </c>
      <c r="I1417" t="s">
        <v>101</v>
      </c>
      <c r="J1417" s="11">
        <f>(C1417-VLOOKUP(H1417,Riders!$A$2:$E$7778,4,FALSE))/365</f>
        <v>23.035616438356165</v>
      </c>
      <c r="K1417">
        <v>2</v>
      </c>
      <c r="L1417">
        <v>2</v>
      </c>
      <c r="M1417">
        <v>10.377000000000001</v>
      </c>
      <c r="N1417">
        <v>70.706078758715506</v>
      </c>
      <c r="O1417">
        <v>26.524999999999999</v>
      </c>
      <c r="P1417">
        <v>26.492000000000001</v>
      </c>
      <c r="Q1417">
        <v>30.782</v>
      </c>
      <c r="R1417">
        <v>2.145</v>
      </c>
      <c r="S1417">
        <v>2</v>
      </c>
      <c r="T1417" t="s">
        <v>1214</v>
      </c>
    </row>
    <row r="1418" spans="1:20">
      <c r="A1418" t="s">
        <v>161</v>
      </c>
      <c r="B1418">
        <v>2022</v>
      </c>
      <c r="C1418" s="10">
        <v>44696</v>
      </c>
      <c r="D1418" t="s">
        <v>65</v>
      </c>
      <c r="E1418">
        <v>1</v>
      </c>
      <c r="F1418" t="s">
        <v>534</v>
      </c>
      <c r="G1418">
        <v>12</v>
      </c>
      <c r="H1418" t="s">
        <v>171</v>
      </c>
      <c r="I1418" t="s">
        <v>41</v>
      </c>
      <c r="J1418" s="11">
        <f>(C1418-VLOOKUP(H1418,Riders!$A$2:$E$7778,4,FALSE))/365</f>
        <v>23.583561643835615</v>
      </c>
      <c r="K1418">
        <v>15</v>
      </c>
      <c r="L1418">
        <v>1</v>
      </c>
      <c r="M1418">
        <v>10.422000000000001</v>
      </c>
      <c r="N1418">
        <v>69.084628670120793</v>
      </c>
      <c r="O1418">
        <v>16.2759999999999</v>
      </c>
      <c r="P1418">
        <v>18.548999999999999</v>
      </c>
      <c r="Q1418">
        <v>27.817</v>
      </c>
      <c r="R1418">
        <v>4.6340000000000003</v>
      </c>
      <c r="S1418">
        <v>1</v>
      </c>
      <c r="T1418" t="s">
        <v>1214</v>
      </c>
    </row>
    <row r="1419" spans="1:20">
      <c r="A1419" t="s">
        <v>161</v>
      </c>
      <c r="B1419">
        <v>2022</v>
      </c>
      <c r="C1419" s="10">
        <v>44696</v>
      </c>
      <c r="D1419" t="s">
        <v>65</v>
      </c>
      <c r="E1419">
        <v>1</v>
      </c>
      <c r="F1419" t="s">
        <v>534</v>
      </c>
      <c r="G1419">
        <v>1</v>
      </c>
      <c r="H1419" t="s">
        <v>61</v>
      </c>
      <c r="I1419" t="s">
        <v>62</v>
      </c>
      <c r="J1419" s="11">
        <f>(C1419-VLOOKUP(H1419,Riders!$A$2:$E$7778,4,FALSE))/365</f>
        <v>32.484931506849314</v>
      </c>
      <c r="K1419">
        <v>28</v>
      </c>
      <c r="L1419">
        <v>2</v>
      </c>
      <c r="M1419">
        <v>10.991</v>
      </c>
      <c r="N1419">
        <v>65.508143026112194</v>
      </c>
      <c r="O1419">
        <v>9</v>
      </c>
      <c r="P1419">
        <v>6.2619999999999898</v>
      </c>
      <c r="Q1419">
        <v>20.603999999999999</v>
      </c>
      <c r="R1419">
        <v>7.1710000000000003</v>
      </c>
      <c r="S1419">
        <v>1</v>
      </c>
      <c r="T1419" t="s">
        <v>1214</v>
      </c>
    </row>
    <row r="1420" spans="1:20">
      <c r="A1420" t="s">
        <v>161</v>
      </c>
      <c r="B1420">
        <v>2022</v>
      </c>
      <c r="C1420" s="10">
        <v>44696</v>
      </c>
      <c r="D1420" t="s">
        <v>65</v>
      </c>
      <c r="E1420">
        <v>1</v>
      </c>
      <c r="F1420" t="s">
        <v>534</v>
      </c>
      <c r="G1420">
        <v>2</v>
      </c>
      <c r="H1420" t="s">
        <v>133</v>
      </c>
      <c r="I1420" t="s">
        <v>32</v>
      </c>
      <c r="J1420" s="11">
        <f>(C1420-VLOOKUP(H1420,Riders!$A$2:$E$7778,4,FALSE))/365</f>
        <v>22.580821917808219</v>
      </c>
      <c r="K1420">
        <v>10</v>
      </c>
      <c r="L1420">
        <v>1</v>
      </c>
      <c r="M1420">
        <v>10.166</v>
      </c>
      <c r="N1420">
        <v>70.824316348612996</v>
      </c>
      <c r="O1420">
        <v>22.745000000000001</v>
      </c>
      <c r="P1420">
        <v>23.111000000000001</v>
      </c>
      <c r="Q1420">
        <v>27.309000000000001</v>
      </c>
      <c r="R1420">
        <v>2.0990000000000002</v>
      </c>
      <c r="S1420">
        <v>1</v>
      </c>
      <c r="T1420" t="s">
        <v>1214</v>
      </c>
    </row>
    <row r="1421" spans="1:20">
      <c r="A1421" t="s">
        <v>161</v>
      </c>
      <c r="B1421">
        <v>2022</v>
      </c>
      <c r="C1421" s="10">
        <v>44696</v>
      </c>
      <c r="D1421" t="s">
        <v>65</v>
      </c>
      <c r="E1421">
        <v>1</v>
      </c>
      <c r="F1421" t="s">
        <v>534</v>
      </c>
      <c r="G1421">
        <v>2</v>
      </c>
      <c r="H1421" t="s">
        <v>102</v>
      </c>
      <c r="I1421" t="s">
        <v>103</v>
      </c>
      <c r="J1421" s="11">
        <f>(C1421-VLOOKUP(H1421,Riders!$A$2:$E$7778,4,FALSE))/365</f>
        <v>28.304109589041097</v>
      </c>
      <c r="K1421">
        <v>27</v>
      </c>
      <c r="L1421">
        <v>2</v>
      </c>
      <c r="M1421">
        <v>10.819000000000001</v>
      </c>
      <c r="N1421">
        <v>66.549588686569905</v>
      </c>
      <c r="O1421">
        <v>9</v>
      </c>
      <c r="P1421">
        <v>7.1629999999999896</v>
      </c>
      <c r="Q1421">
        <v>20.184999999999999</v>
      </c>
      <c r="R1421">
        <v>6.5110000000000001</v>
      </c>
      <c r="S1421">
        <v>2</v>
      </c>
      <c r="T1421" t="s">
        <v>1214</v>
      </c>
    </row>
    <row r="1422" spans="1:20">
      <c r="A1422" t="s">
        <v>161</v>
      </c>
      <c r="B1422">
        <v>2022</v>
      </c>
      <c r="C1422" s="10">
        <v>44696</v>
      </c>
      <c r="D1422" t="s">
        <v>65</v>
      </c>
      <c r="E1422">
        <v>1</v>
      </c>
      <c r="F1422" t="s">
        <v>534</v>
      </c>
      <c r="G1422">
        <v>3</v>
      </c>
      <c r="H1422" t="s">
        <v>46</v>
      </c>
      <c r="I1422" t="s">
        <v>32</v>
      </c>
      <c r="J1422" s="11">
        <f>(C1422-VLOOKUP(H1422,Riders!$A$2:$E$7778,4,FALSE))/365</f>
        <v>25.460273972602739</v>
      </c>
      <c r="K1422">
        <v>11</v>
      </c>
      <c r="L1422">
        <v>1</v>
      </c>
      <c r="M1422">
        <v>10.659000000000001</v>
      </c>
      <c r="N1422">
        <v>67.548550520686703</v>
      </c>
      <c r="O1422">
        <v>11.680999999999999</v>
      </c>
      <c r="P1422">
        <v>15.236000000000001</v>
      </c>
      <c r="Q1422">
        <v>25.064</v>
      </c>
      <c r="R1422">
        <v>4.9139999999999997</v>
      </c>
      <c r="S1422">
        <v>1</v>
      </c>
      <c r="T1422" t="s">
        <v>1214</v>
      </c>
    </row>
    <row r="1423" spans="1:20">
      <c r="A1423" t="s">
        <v>161</v>
      </c>
      <c r="B1423">
        <v>2022</v>
      </c>
      <c r="C1423" s="10">
        <v>44696</v>
      </c>
      <c r="D1423" t="s">
        <v>65</v>
      </c>
      <c r="E1423">
        <v>1</v>
      </c>
      <c r="F1423" t="s">
        <v>534</v>
      </c>
      <c r="G1423">
        <v>3</v>
      </c>
      <c r="H1423" t="s">
        <v>173</v>
      </c>
      <c r="I1423" t="s">
        <v>36</v>
      </c>
      <c r="J1423" s="11">
        <f>(C1423-VLOOKUP(H1423,Riders!$A$2:$E$7778,4,FALSE))/365</f>
        <v>32.016438356164386</v>
      </c>
      <c r="K1423">
        <v>26</v>
      </c>
      <c r="L1423">
        <v>2</v>
      </c>
      <c r="M1423">
        <v>10.85</v>
      </c>
      <c r="N1423">
        <v>66.359447004608199</v>
      </c>
      <c r="O1423">
        <v>11.36</v>
      </c>
      <c r="P1423">
        <v>10.4759999999999</v>
      </c>
      <c r="Q1423">
        <v>18.943999999999999</v>
      </c>
      <c r="R1423">
        <v>4.234</v>
      </c>
      <c r="S1423">
        <v>2</v>
      </c>
      <c r="T1423" t="s">
        <v>1214</v>
      </c>
    </row>
    <row r="1424" spans="1:20">
      <c r="A1424" t="s">
        <v>161</v>
      </c>
      <c r="B1424">
        <v>2022</v>
      </c>
      <c r="C1424" s="10">
        <v>44696</v>
      </c>
      <c r="D1424" t="s">
        <v>65</v>
      </c>
      <c r="E1424">
        <v>1</v>
      </c>
      <c r="F1424" t="s">
        <v>534</v>
      </c>
      <c r="G1424">
        <v>4</v>
      </c>
      <c r="H1424" t="s">
        <v>124</v>
      </c>
      <c r="I1424" t="s">
        <v>74</v>
      </c>
      <c r="J1424" s="11">
        <f>(C1424-VLOOKUP(H1424,Riders!$A$2:$E$7778,4,FALSE))/365</f>
        <v>25.263013698630136</v>
      </c>
      <c r="K1424">
        <v>12</v>
      </c>
      <c r="L1424">
        <v>1</v>
      </c>
      <c r="M1424">
        <v>10.317</v>
      </c>
      <c r="N1424">
        <v>69.787728990985698</v>
      </c>
      <c r="O1424">
        <v>24.253999999999898</v>
      </c>
      <c r="P1424">
        <v>24.736999999999998</v>
      </c>
      <c r="Q1424">
        <v>29.969000000000001</v>
      </c>
      <c r="R1424">
        <v>2.6160000000000001</v>
      </c>
      <c r="S1424">
        <v>1</v>
      </c>
      <c r="T1424" t="s">
        <v>1214</v>
      </c>
    </row>
    <row r="1425" spans="1:20">
      <c r="A1425" t="s">
        <v>161</v>
      </c>
      <c r="B1425">
        <v>2022</v>
      </c>
      <c r="C1425" s="10">
        <v>44696</v>
      </c>
      <c r="D1425" t="s">
        <v>65</v>
      </c>
      <c r="E1425">
        <v>1</v>
      </c>
      <c r="F1425" t="s">
        <v>534</v>
      </c>
      <c r="G1425">
        <v>4</v>
      </c>
      <c r="H1425" t="s">
        <v>739</v>
      </c>
      <c r="I1425" t="s">
        <v>41</v>
      </c>
      <c r="J1425" s="11">
        <f>(C1425-VLOOKUP(H1425,Riders!$A$2:$E$7778,4,FALSE))/365</f>
        <v>28.80821917808219</v>
      </c>
      <c r="K1425">
        <v>25</v>
      </c>
      <c r="L1425">
        <v>2</v>
      </c>
      <c r="M1425">
        <v>10.456</v>
      </c>
      <c r="N1425">
        <v>68.859984697781101</v>
      </c>
      <c r="O1425">
        <v>9</v>
      </c>
      <c r="P1425">
        <v>7.6630000000000003</v>
      </c>
      <c r="Q1425">
        <v>21.170999999999999</v>
      </c>
      <c r="R1425">
        <v>6.7539999999999996</v>
      </c>
      <c r="S1425">
        <v>2</v>
      </c>
      <c r="T1425" t="s">
        <v>1214</v>
      </c>
    </row>
    <row r="1426" spans="1:20">
      <c r="A1426" t="s">
        <v>161</v>
      </c>
      <c r="B1426">
        <v>2022</v>
      </c>
      <c r="C1426" s="10">
        <v>44696</v>
      </c>
      <c r="D1426" t="s">
        <v>65</v>
      </c>
      <c r="E1426">
        <v>1</v>
      </c>
      <c r="F1426" t="s">
        <v>534</v>
      </c>
      <c r="G1426">
        <v>5</v>
      </c>
      <c r="H1426" t="s">
        <v>294</v>
      </c>
      <c r="I1426" t="s">
        <v>227</v>
      </c>
      <c r="J1426" s="11">
        <f>(C1426-VLOOKUP(H1426,Riders!$A$2:$E$7778,4,FALSE))/365</f>
        <v>24.438356164383563</v>
      </c>
      <c r="K1426">
        <v>6</v>
      </c>
      <c r="L1426">
        <v>1</v>
      </c>
      <c r="M1426">
        <v>10.256</v>
      </c>
      <c r="N1426">
        <v>70.202808112324405</v>
      </c>
      <c r="O1426">
        <v>13.772</v>
      </c>
      <c r="P1426">
        <v>15.747999999999999</v>
      </c>
      <c r="Q1426">
        <v>24.745999999999999</v>
      </c>
      <c r="R1426">
        <v>4.4989999999999997</v>
      </c>
      <c r="S1426">
        <v>1</v>
      </c>
      <c r="T1426" t="s">
        <v>1214</v>
      </c>
    </row>
    <row r="1427" spans="1:20">
      <c r="A1427" t="s">
        <v>161</v>
      </c>
      <c r="B1427">
        <v>2022</v>
      </c>
      <c r="C1427" s="10">
        <v>44696</v>
      </c>
      <c r="D1427" t="s">
        <v>65</v>
      </c>
      <c r="E1427">
        <v>1</v>
      </c>
      <c r="F1427" t="s">
        <v>534</v>
      </c>
      <c r="G1427">
        <v>5</v>
      </c>
      <c r="H1427" t="s">
        <v>35</v>
      </c>
      <c r="I1427" t="s">
        <v>36</v>
      </c>
      <c r="J1427" s="11">
        <f>(C1427-VLOOKUP(H1427,Riders!$A$2:$E$7778,4,FALSE))/365</f>
        <v>23.980821917808218</v>
      </c>
      <c r="K1427">
        <v>24</v>
      </c>
      <c r="L1427">
        <v>2</v>
      </c>
      <c r="M1427">
        <v>10.449</v>
      </c>
      <c r="N1427">
        <v>68.906115417743294</v>
      </c>
      <c r="O1427">
        <v>6.2409999999999997</v>
      </c>
      <c r="P1427">
        <v>5.4450000000000003</v>
      </c>
      <c r="Q1427">
        <v>16.535</v>
      </c>
      <c r="R1427">
        <v>5.5449999999999999</v>
      </c>
      <c r="S1427">
        <v>2</v>
      </c>
      <c r="T1427" t="s">
        <v>1214</v>
      </c>
    </row>
    <row r="1428" spans="1:20">
      <c r="A1428" t="s">
        <v>161</v>
      </c>
      <c r="B1428">
        <v>2022</v>
      </c>
      <c r="C1428" s="10">
        <v>44696</v>
      </c>
      <c r="D1428" t="s">
        <v>65</v>
      </c>
      <c r="E1428">
        <v>1</v>
      </c>
      <c r="F1428" t="s">
        <v>534</v>
      </c>
      <c r="G1428">
        <v>6</v>
      </c>
      <c r="H1428" t="s">
        <v>21</v>
      </c>
      <c r="I1428" t="s">
        <v>22</v>
      </c>
      <c r="J1428" s="11">
        <f>(C1428-VLOOKUP(H1428,Riders!$A$2:$E$7778,4,FALSE))/365</f>
        <v>29.183561643835617</v>
      </c>
      <c r="K1428">
        <v>2</v>
      </c>
      <c r="L1428">
        <v>1</v>
      </c>
      <c r="M1428">
        <v>10.023999999999999</v>
      </c>
      <c r="N1428">
        <v>71.827613727054995</v>
      </c>
      <c r="O1428">
        <v>35.968000000000004</v>
      </c>
      <c r="P1428">
        <v>35.971999999999902</v>
      </c>
      <c r="Q1428">
        <v>38.113999999999997</v>
      </c>
      <c r="R1428">
        <v>1.071</v>
      </c>
      <c r="S1428">
        <v>1</v>
      </c>
      <c r="T1428" t="s">
        <v>1214</v>
      </c>
    </row>
    <row r="1429" spans="1:20">
      <c r="A1429" t="s">
        <v>161</v>
      </c>
      <c r="B1429">
        <v>2022</v>
      </c>
      <c r="C1429" s="10">
        <v>44696</v>
      </c>
      <c r="D1429" t="s">
        <v>65</v>
      </c>
      <c r="E1429">
        <v>1</v>
      </c>
      <c r="F1429" t="s">
        <v>534</v>
      </c>
      <c r="G1429">
        <v>6</v>
      </c>
      <c r="H1429" t="s">
        <v>49</v>
      </c>
      <c r="I1429" t="s">
        <v>43</v>
      </c>
      <c r="J1429" s="11">
        <f>(C1429-VLOOKUP(H1429,Riders!$A$2:$E$7778,4,FALSE))/365</f>
        <v>27.838356164383562</v>
      </c>
      <c r="K1429">
        <v>23</v>
      </c>
      <c r="L1429">
        <v>2</v>
      </c>
      <c r="M1429">
        <v>10.353999999999999</v>
      </c>
      <c r="N1429">
        <v>69.538342669499698</v>
      </c>
      <c r="O1429">
        <v>19.064</v>
      </c>
      <c r="P1429">
        <v>19.053000000000001</v>
      </c>
      <c r="Q1429">
        <v>23.899000000000001</v>
      </c>
      <c r="R1429">
        <v>2.423</v>
      </c>
      <c r="S1429">
        <v>2</v>
      </c>
      <c r="T1429" t="s">
        <v>1214</v>
      </c>
    </row>
    <row r="1430" spans="1:20">
      <c r="A1430" t="s">
        <v>161</v>
      </c>
      <c r="B1430">
        <v>2022</v>
      </c>
      <c r="C1430" s="10">
        <v>44696</v>
      </c>
      <c r="D1430" t="s">
        <v>65</v>
      </c>
      <c r="E1430">
        <v>1</v>
      </c>
      <c r="F1430" t="s">
        <v>534</v>
      </c>
      <c r="G1430">
        <v>7</v>
      </c>
      <c r="H1430" t="s">
        <v>106</v>
      </c>
      <c r="I1430" t="s">
        <v>167</v>
      </c>
      <c r="J1430" s="11">
        <f>(C1430-VLOOKUP(H1430,Riders!$A$2:$E$7778,4,FALSE))/365</f>
        <v>29.427397260273974</v>
      </c>
      <c r="K1430">
        <v>7</v>
      </c>
      <c r="L1430">
        <v>1</v>
      </c>
      <c r="M1430">
        <v>10.313000000000001</v>
      </c>
      <c r="N1430">
        <v>69.814796858334105</v>
      </c>
      <c r="O1430">
        <v>12.282999999999999</v>
      </c>
      <c r="P1430">
        <v>16.295000000000002</v>
      </c>
      <c r="Q1430">
        <v>25.367000000000001</v>
      </c>
      <c r="R1430">
        <v>4.5359999999999996</v>
      </c>
      <c r="S1430">
        <v>2</v>
      </c>
      <c r="T1430" t="s">
        <v>1214</v>
      </c>
    </row>
    <row r="1431" spans="1:20">
      <c r="A1431" t="s">
        <v>161</v>
      </c>
      <c r="B1431">
        <v>2022</v>
      </c>
      <c r="C1431" s="10">
        <v>44696</v>
      </c>
      <c r="D1431" t="s">
        <v>65</v>
      </c>
      <c r="E1431">
        <v>1</v>
      </c>
      <c r="F1431" t="s">
        <v>534</v>
      </c>
      <c r="G1431">
        <v>7</v>
      </c>
      <c r="H1431" t="s">
        <v>172</v>
      </c>
      <c r="I1431" t="s">
        <v>45</v>
      </c>
      <c r="J1431" s="11">
        <f>(C1431-VLOOKUP(H1431,Riders!$A$2:$E$7778,4,FALSE))/365</f>
        <v>22.723287671232878</v>
      </c>
      <c r="K1431">
        <v>22</v>
      </c>
      <c r="L1431">
        <v>2</v>
      </c>
      <c r="M1431">
        <v>10.324999999999999</v>
      </c>
      <c r="N1431">
        <v>69.733656174334101</v>
      </c>
      <c r="O1431">
        <v>15.4489999999999</v>
      </c>
      <c r="P1431">
        <v>14.494</v>
      </c>
      <c r="Q1431">
        <v>21.56</v>
      </c>
      <c r="R1431">
        <v>3.5329999999999999</v>
      </c>
      <c r="S1431">
        <v>1</v>
      </c>
      <c r="T1431" t="s">
        <v>1214</v>
      </c>
    </row>
    <row r="1432" spans="1:20">
      <c r="A1432" t="s">
        <v>161</v>
      </c>
      <c r="B1432">
        <v>2022</v>
      </c>
      <c r="C1432" s="10">
        <v>44696</v>
      </c>
      <c r="D1432" t="s">
        <v>65</v>
      </c>
      <c r="E1432">
        <v>1</v>
      </c>
      <c r="F1432" t="s">
        <v>534</v>
      </c>
      <c r="G1432">
        <v>8</v>
      </c>
      <c r="H1432" t="s">
        <v>29</v>
      </c>
      <c r="I1432" t="s">
        <v>30</v>
      </c>
      <c r="J1432" s="11">
        <f>(C1432-VLOOKUP(H1432,Riders!$A$2:$E$7778,4,FALSE))/365</f>
        <v>26.224657534246575</v>
      </c>
      <c r="K1432">
        <v>8</v>
      </c>
      <c r="L1432">
        <v>1</v>
      </c>
      <c r="M1432">
        <v>10.042</v>
      </c>
      <c r="N1432">
        <v>71.698864767974499</v>
      </c>
      <c r="O1432">
        <v>13.218999999999999</v>
      </c>
      <c r="P1432">
        <v>15.291</v>
      </c>
      <c r="Q1432">
        <v>24.539000000000001</v>
      </c>
      <c r="R1432">
        <v>4.6239999999999997</v>
      </c>
      <c r="S1432">
        <v>1</v>
      </c>
      <c r="T1432" t="s">
        <v>1214</v>
      </c>
    </row>
    <row r="1433" spans="1:20">
      <c r="A1433" t="s">
        <v>161</v>
      </c>
      <c r="B1433">
        <v>2022</v>
      </c>
      <c r="C1433" s="10">
        <v>44696</v>
      </c>
      <c r="D1433" t="s">
        <v>65</v>
      </c>
      <c r="E1433">
        <v>1</v>
      </c>
      <c r="F1433" t="s">
        <v>534</v>
      </c>
      <c r="G1433">
        <v>8</v>
      </c>
      <c r="H1433" t="s">
        <v>97</v>
      </c>
      <c r="I1433" t="s">
        <v>167</v>
      </c>
      <c r="J1433" s="11">
        <f>(C1433-VLOOKUP(H1433,Riders!$A$2:$E$7778,4,FALSE))/365</f>
        <v>28.378082191780823</v>
      </c>
      <c r="K1433">
        <v>21</v>
      </c>
      <c r="L1433">
        <v>2</v>
      </c>
      <c r="M1433">
        <v>10.047000000000001</v>
      </c>
      <c r="N1433">
        <v>71.663183039713303</v>
      </c>
      <c r="O1433">
        <v>5.2439999999999998</v>
      </c>
      <c r="P1433">
        <v>4.3529999999999998</v>
      </c>
      <c r="Q1433">
        <v>16.164999999999999</v>
      </c>
      <c r="R1433">
        <v>5.9059999999999997</v>
      </c>
      <c r="S1433">
        <v>2</v>
      </c>
      <c r="T1433" t="s">
        <v>1214</v>
      </c>
    </row>
    <row r="1434" spans="1:20">
      <c r="A1434" t="s">
        <v>161</v>
      </c>
      <c r="B1434">
        <v>2022</v>
      </c>
      <c r="C1434" s="10">
        <v>44696</v>
      </c>
      <c r="D1434" t="s">
        <v>65</v>
      </c>
      <c r="E1434">
        <v>1</v>
      </c>
      <c r="F1434" t="s">
        <v>534</v>
      </c>
      <c r="G1434">
        <v>9</v>
      </c>
      <c r="H1434" t="s">
        <v>672</v>
      </c>
      <c r="I1434" t="s">
        <v>38</v>
      </c>
      <c r="J1434" s="11">
        <f>(C1434-VLOOKUP(H1434,Riders!$A$2:$E$7778,4,FALSE))/365</f>
        <v>24.18082191780822</v>
      </c>
      <c r="K1434">
        <v>13</v>
      </c>
      <c r="L1434">
        <v>1</v>
      </c>
      <c r="M1434">
        <v>10.14</v>
      </c>
      <c r="N1434">
        <v>71.0059171597633</v>
      </c>
      <c r="O1434">
        <v>9</v>
      </c>
      <c r="P1434">
        <v>13.198</v>
      </c>
      <c r="Q1434">
        <v>27.538</v>
      </c>
      <c r="R1434">
        <v>7.17</v>
      </c>
      <c r="S1434">
        <v>1</v>
      </c>
      <c r="T1434" t="s">
        <v>1214</v>
      </c>
    </row>
    <row r="1435" spans="1:20">
      <c r="A1435" t="s">
        <v>161</v>
      </c>
      <c r="B1435">
        <v>2022</v>
      </c>
      <c r="C1435" s="10">
        <v>44696</v>
      </c>
      <c r="D1435" t="s">
        <v>65</v>
      </c>
      <c r="E1435">
        <v>1</v>
      </c>
      <c r="F1435" t="s">
        <v>534</v>
      </c>
      <c r="G1435">
        <v>9</v>
      </c>
      <c r="H1435" t="s">
        <v>104</v>
      </c>
      <c r="I1435" t="s">
        <v>38</v>
      </c>
      <c r="J1435" s="11">
        <f>(C1435-VLOOKUP(H1435,Riders!$A$2:$E$7778,4,FALSE))/365</f>
        <v>23.372602739726027</v>
      </c>
      <c r="K1435">
        <v>20</v>
      </c>
      <c r="L1435">
        <v>2</v>
      </c>
      <c r="M1435">
        <v>10.329000000000001</v>
      </c>
      <c r="N1435">
        <v>69.706651176299701</v>
      </c>
      <c r="O1435">
        <v>8.1850000000000005</v>
      </c>
      <c r="P1435">
        <v>7.8349999999999902</v>
      </c>
      <c r="Q1435">
        <v>15.712999999999999</v>
      </c>
      <c r="R1435">
        <v>3.9390000000000001</v>
      </c>
      <c r="S1435">
        <v>2</v>
      </c>
      <c r="T1435" t="s">
        <v>1214</v>
      </c>
    </row>
    <row r="1436" spans="1:20">
      <c r="A1436" t="s">
        <v>161</v>
      </c>
      <c r="B1436">
        <v>2022</v>
      </c>
      <c r="C1436" s="10">
        <v>44696</v>
      </c>
      <c r="D1436" t="s">
        <v>65</v>
      </c>
      <c r="E1436">
        <v>1</v>
      </c>
      <c r="F1436" t="s">
        <v>534</v>
      </c>
      <c r="G1436">
        <v>10</v>
      </c>
      <c r="H1436" t="s">
        <v>131</v>
      </c>
      <c r="I1436" t="s">
        <v>112</v>
      </c>
      <c r="J1436" s="11">
        <f>(C1436-VLOOKUP(H1436,Riders!$A$2:$E$7778,4,FALSE))/365</f>
        <v>22.854794520547944</v>
      </c>
      <c r="K1436">
        <v>16</v>
      </c>
      <c r="L1436">
        <v>1</v>
      </c>
      <c r="M1436">
        <v>10.427</v>
      </c>
      <c r="N1436">
        <v>69.051500911096198</v>
      </c>
      <c r="O1436">
        <v>13.965999999999999</v>
      </c>
      <c r="P1436">
        <v>18.710999999999999</v>
      </c>
      <c r="Q1436">
        <v>27.338999999999999</v>
      </c>
      <c r="R1436">
        <v>4.3140000000000001</v>
      </c>
      <c r="S1436">
        <v>2</v>
      </c>
      <c r="T1436" t="s">
        <v>1214</v>
      </c>
    </row>
    <row r="1437" spans="1:20">
      <c r="A1437" t="s">
        <v>161</v>
      </c>
      <c r="B1437">
        <v>2022</v>
      </c>
      <c r="C1437" s="10">
        <v>44696</v>
      </c>
      <c r="D1437" t="s">
        <v>65</v>
      </c>
      <c r="E1437">
        <v>1</v>
      </c>
      <c r="F1437" t="s">
        <v>534</v>
      </c>
      <c r="G1437">
        <v>10</v>
      </c>
      <c r="H1437" t="s">
        <v>142</v>
      </c>
      <c r="I1437" t="s">
        <v>94</v>
      </c>
      <c r="J1437" s="11">
        <f>(C1437-VLOOKUP(H1437,Riders!$A$2:$E$7778,4,FALSE))/365</f>
        <v>27.117808219178084</v>
      </c>
      <c r="K1437">
        <v>17</v>
      </c>
      <c r="L1437">
        <v>2</v>
      </c>
      <c r="M1437">
        <v>10.44</v>
      </c>
      <c r="N1437">
        <v>68.965517241379303</v>
      </c>
      <c r="O1437">
        <v>22.018000000000001</v>
      </c>
      <c r="P1437">
        <v>21.664999999999999</v>
      </c>
      <c r="Q1437">
        <v>25.271000000000001</v>
      </c>
      <c r="R1437">
        <v>1.8029999999999999</v>
      </c>
      <c r="S1437">
        <v>1</v>
      </c>
      <c r="T1437" t="s">
        <v>1214</v>
      </c>
    </row>
    <row r="1438" spans="1:20">
      <c r="A1438" t="s">
        <v>161</v>
      </c>
      <c r="B1438">
        <v>2022</v>
      </c>
      <c r="C1438" s="10">
        <v>44696</v>
      </c>
      <c r="D1438" t="s">
        <v>65</v>
      </c>
      <c r="E1438">
        <v>1</v>
      </c>
      <c r="F1438" t="s">
        <v>534</v>
      </c>
      <c r="G1438">
        <v>11</v>
      </c>
      <c r="H1438" t="s">
        <v>99</v>
      </c>
      <c r="I1438" t="s">
        <v>43</v>
      </c>
      <c r="J1438" s="11">
        <f>(C1438-VLOOKUP(H1438,Riders!$A$2:$E$7778,4,FALSE))/365</f>
        <v>23.561643835616437</v>
      </c>
      <c r="K1438">
        <v>14</v>
      </c>
      <c r="L1438">
        <v>1</v>
      </c>
      <c r="M1438">
        <v>10.336</v>
      </c>
      <c r="N1438">
        <v>69.659442724458202</v>
      </c>
      <c r="O1438">
        <v>24.588000000000001</v>
      </c>
      <c r="P1438">
        <v>24.687000000000001</v>
      </c>
      <c r="Q1438">
        <v>27.721</v>
      </c>
      <c r="R1438">
        <v>1.5169999999999999</v>
      </c>
      <c r="S1438">
        <v>1</v>
      </c>
      <c r="T1438" t="s">
        <v>1214</v>
      </c>
    </row>
    <row r="1439" spans="1:20">
      <c r="A1439" t="s">
        <v>161</v>
      </c>
      <c r="B1439">
        <v>2022</v>
      </c>
      <c r="C1439" s="10">
        <v>44696</v>
      </c>
      <c r="D1439" t="s">
        <v>65</v>
      </c>
      <c r="E1439">
        <v>1</v>
      </c>
      <c r="F1439" t="s">
        <v>534</v>
      </c>
      <c r="G1439">
        <v>11</v>
      </c>
      <c r="H1439" t="s">
        <v>536</v>
      </c>
      <c r="I1439" t="s">
        <v>227</v>
      </c>
      <c r="J1439" s="11">
        <f>(C1439-VLOOKUP(H1439,Riders!$A$2:$E$7778,4,FALSE))/365</f>
        <v>21.167123287671235</v>
      </c>
      <c r="K1439">
        <v>19</v>
      </c>
      <c r="L1439">
        <v>2</v>
      </c>
      <c r="M1439">
        <v>10.412000000000001</v>
      </c>
      <c r="N1439">
        <v>69.150979638878198</v>
      </c>
      <c r="O1439">
        <v>6.359</v>
      </c>
      <c r="P1439">
        <v>6.2669999999999897</v>
      </c>
      <c r="Q1439">
        <v>17.459</v>
      </c>
      <c r="R1439">
        <v>5.5960000000000001</v>
      </c>
      <c r="S1439">
        <v>2</v>
      </c>
      <c r="T1439" t="s">
        <v>1214</v>
      </c>
    </row>
    <row r="1440" spans="1:20">
      <c r="A1440" t="s">
        <v>161</v>
      </c>
      <c r="B1440">
        <v>2022</v>
      </c>
      <c r="C1440" s="10">
        <v>44696</v>
      </c>
      <c r="D1440" t="s">
        <v>65</v>
      </c>
      <c r="E1440">
        <v>1</v>
      </c>
      <c r="F1440" t="s">
        <v>537</v>
      </c>
      <c r="G1440">
        <v>1</v>
      </c>
      <c r="H1440" t="s">
        <v>171</v>
      </c>
      <c r="I1440" t="s">
        <v>41</v>
      </c>
      <c r="J1440" s="11">
        <f>(C1440-VLOOKUP(H1440,Riders!$A$2:$E$7778,4,FALSE))/365</f>
        <v>23.583561643835615</v>
      </c>
      <c r="K1440">
        <v>15</v>
      </c>
      <c r="L1440">
        <v>2</v>
      </c>
      <c r="M1440">
        <v>12.221</v>
      </c>
      <c r="N1440">
        <v>58.9149824073316</v>
      </c>
      <c r="O1440">
        <v>18.548999999999999</v>
      </c>
      <c r="P1440">
        <v>17.809999999999999</v>
      </c>
      <c r="Q1440">
        <v>26.094000000000001</v>
      </c>
      <c r="R1440">
        <v>4.1420000000000003</v>
      </c>
      <c r="S1440">
        <v>2</v>
      </c>
      <c r="T1440" t="s">
        <v>1214</v>
      </c>
    </row>
    <row r="1441" spans="1:20">
      <c r="A1441" t="s">
        <v>18</v>
      </c>
      <c r="B1441">
        <v>2022</v>
      </c>
      <c r="C1441" s="10">
        <v>44849</v>
      </c>
      <c r="D1441" t="s">
        <v>19</v>
      </c>
      <c r="E1441">
        <v>1</v>
      </c>
      <c r="F1441" t="s">
        <v>534</v>
      </c>
      <c r="G1441">
        <v>10</v>
      </c>
      <c r="H1441" t="s">
        <v>171</v>
      </c>
      <c r="I1441" t="s">
        <v>41</v>
      </c>
      <c r="J1441" s="11">
        <f>(C1441-VLOOKUP(H1441,Riders!$A$2:$E$7778,4,FALSE))/365</f>
        <v>24.002739726027396</v>
      </c>
      <c r="K1441">
        <v>15</v>
      </c>
      <c r="L1441">
        <v>1</v>
      </c>
      <c r="M1441">
        <v>10.231999999999999</v>
      </c>
      <c r="N1441">
        <v>70.367474589522999</v>
      </c>
      <c r="O1441">
        <v>17.809999999999999</v>
      </c>
      <c r="P1441">
        <v>19.585000000000001</v>
      </c>
      <c r="Q1441">
        <v>27.359000000000002</v>
      </c>
      <c r="R1441">
        <v>3.887</v>
      </c>
      <c r="S1441">
        <v>1</v>
      </c>
      <c r="T1441" t="s">
        <v>1214</v>
      </c>
    </row>
    <row r="1442" spans="1:20">
      <c r="A1442" t="s">
        <v>161</v>
      </c>
      <c r="B1442">
        <v>2022</v>
      </c>
      <c r="C1442" s="10">
        <v>44696</v>
      </c>
      <c r="D1442" t="s">
        <v>65</v>
      </c>
      <c r="E1442">
        <v>1</v>
      </c>
      <c r="F1442" t="s">
        <v>537</v>
      </c>
      <c r="G1442">
        <v>1</v>
      </c>
      <c r="H1442" t="s">
        <v>100</v>
      </c>
      <c r="I1442" t="s">
        <v>101</v>
      </c>
      <c r="J1442" s="11">
        <f>(C1442-VLOOKUP(H1442,Riders!$A$2:$E$7778,4,FALSE))/365</f>
        <v>23.093150684931508</v>
      </c>
      <c r="K1442">
        <v>1</v>
      </c>
      <c r="L1442">
        <v>1</v>
      </c>
      <c r="M1442">
        <v>10.494</v>
      </c>
      <c r="N1442">
        <v>68.610634648370393</v>
      </c>
      <c r="O1442">
        <v>26.492000000000001</v>
      </c>
      <c r="P1442">
        <v>26.952000000000002</v>
      </c>
      <c r="Q1442">
        <v>31.152000000000001</v>
      </c>
      <c r="R1442">
        <v>2.1</v>
      </c>
      <c r="S1442">
        <v>1</v>
      </c>
      <c r="T1442" t="s">
        <v>1214</v>
      </c>
    </row>
    <row r="1443" spans="1:20">
      <c r="A1443" t="s">
        <v>18</v>
      </c>
      <c r="B1443">
        <v>2022</v>
      </c>
      <c r="C1443" s="10">
        <v>44849</v>
      </c>
      <c r="D1443" t="s">
        <v>19</v>
      </c>
      <c r="E1443">
        <v>1</v>
      </c>
      <c r="F1443" t="s">
        <v>537</v>
      </c>
      <c r="G1443">
        <v>3</v>
      </c>
      <c r="H1443" t="s">
        <v>171</v>
      </c>
      <c r="I1443" t="s">
        <v>41</v>
      </c>
      <c r="J1443" s="11">
        <f>(C1443-VLOOKUP(H1443,Riders!$A$2:$E$7778,4,FALSE))/365</f>
        <v>24.002739726027396</v>
      </c>
      <c r="K1443">
        <v>15</v>
      </c>
      <c r="L1443">
        <v>2</v>
      </c>
      <c r="M1443">
        <v>10.055999999999999</v>
      </c>
      <c r="N1443">
        <v>71.599045346061999</v>
      </c>
      <c r="O1443">
        <v>19.585000000000001</v>
      </c>
      <c r="P1443">
        <v>19.460999999999999</v>
      </c>
      <c r="Q1443">
        <v>26.849</v>
      </c>
      <c r="R1443">
        <v>3.694</v>
      </c>
      <c r="S1443">
        <v>2</v>
      </c>
      <c r="T1443" t="s">
        <v>1214</v>
      </c>
    </row>
    <row r="1444" spans="1:20">
      <c r="A1444" t="s">
        <v>161</v>
      </c>
      <c r="B1444">
        <v>2022</v>
      </c>
      <c r="C1444" s="10">
        <v>44696</v>
      </c>
      <c r="D1444" t="s">
        <v>65</v>
      </c>
      <c r="E1444">
        <v>1</v>
      </c>
      <c r="F1444" t="s">
        <v>537</v>
      </c>
      <c r="G1444">
        <v>2</v>
      </c>
      <c r="H1444" t="s">
        <v>105</v>
      </c>
      <c r="I1444" t="s">
        <v>101</v>
      </c>
      <c r="J1444" s="11">
        <f>(C1444-VLOOKUP(H1444,Riders!$A$2:$E$7778,4,FALSE))/365</f>
        <v>29.742465753424657</v>
      </c>
      <c r="K1444">
        <v>5</v>
      </c>
      <c r="L1444">
        <v>1</v>
      </c>
      <c r="M1444">
        <v>9.9939999999999998</v>
      </c>
      <c r="N1444">
        <v>72.043225935561296</v>
      </c>
      <c r="O1444">
        <v>33.893999999999998</v>
      </c>
      <c r="P1444">
        <v>33.965000000000003</v>
      </c>
      <c r="Q1444">
        <v>36.715000000000003</v>
      </c>
      <c r="R1444">
        <v>1.375</v>
      </c>
      <c r="S1444">
        <v>1</v>
      </c>
      <c r="T1444" t="s">
        <v>1214</v>
      </c>
    </row>
    <row r="1445" spans="1:20">
      <c r="A1445" t="s">
        <v>161</v>
      </c>
      <c r="B1445">
        <v>2022</v>
      </c>
      <c r="C1445" s="10">
        <v>44696</v>
      </c>
      <c r="D1445" t="s">
        <v>65</v>
      </c>
      <c r="E1445">
        <v>1</v>
      </c>
      <c r="F1445" t="s">
        <v>537</v>
      </c>
      <c r="G1445">
        <v>2</v>
      </c>
      <c r="H1445" t="s">
        <v>99</v>
      </c>
      <c r="I1445" t="s">
        <v>43</v>
      </c>
      <c r="J1445" s="11">
        <f>(C1445-VLOOKUP(H1445,Riders!$A$2:$E$7778,4,FALSE))/365</f>
        <v>23.561643835616437</v>
      </c>
      <c r="K1445">
        <v>14</v>
      </c>
      <c r="L1445">
        <v>2</v>
      </c>
      <c r="M1445">
        <v>10.188000000000001</v>
      </c>
      <c r="N1445">
        <v>70.671378091872697</v>
      </c>
      <c r="O1445">
        <v>24.687000000000001</v>
      </c>
      <c r="P1445">
        <v>24.638000000000002</v>
      </c>
      <c r="Q1445">
        <v>27.652000000000001</v>
      </c>
      <c r="R1445">
        <v>1.5069999999999999</v>
      </c>
      <c r="S1445">
        <v>2</v>
      </c>
      <c r="T1445" t="s">
        <v>1214</v>
      </c>
    </row>
    <row r="1446" spans="1:20">
      <c r="A1446" t="s">
        <v>161</v>
      </c>
      <c r="B1446">
        <v>2022</v>
      </c>
      <c r="C1446" s="10">
        <v>44696</v>
      </c>
      <c r="D1446" t="s">
        <v>65</v>
      </c>
      <c r="E1446">
        <v>1</v>
      </c>
      <c r="F1446" t="s">
        <v>537</v>
      </c>
      <c r="G1446">
        <v>3</v>
      </c>
      <c r="H1446" t="s">
        <v>201</v>
      </c>
      <c r="I1446" t="s">
        <v>45</v>
      </c>
      <c r="J1446" s="11">
        <f>(C1446-VLOOKUP(H1446,Riders!$A$2:$E$7778,4,FALSE))/365</f>
        <v>26.838356164383562</v>
      </c>
      <c r="K1446">
        <v>4</v>
      </c>
      <c r="L1446">
        <v>1</v>
      </c>
      <c r="M1446">
        <v>10.147</v>
      </c>
      <c r="N1446">
        <v>70.956933083669995</v>
      </c>
      <c r="O1446">
        <v>32.206000000000003</v>
      </c>
      <c r="P1446">
        <v>32.259</v>
      </c>
      <c r="Q1446">
        <v>34.313000000000002</v>
      </c>
      <c r="R1446">
        <v>1.0269999999999999</v>
      </c>
      <c r="S1446">
        <v>1</v>
      </c>
      <c r="T1446" t="s">
        <v>1214</v>
      </c>
    </row>
    <row r="1447" spans="1:20">
      <c r="A1447" t="s">
        <v>161</v>
      </c>
      <c r="B1447">
        <v>2022</v>
      </c>
      <c r="C1447" s="10">
        <v>44696</v>
      </c>
      <c r="D1447" t="s">
        <v>65</v>
      </c>
      <c r="E1447">
        <v>1</v>
      </c>
      <c r="F1447" t="s">
        <v>537</v>
      </c>
      <c r="G1447">
        <v>3</v>
      </c>
      <c r="H1447" t="s">
        <v>131</v>
      </c>
      <c r="I1447" t="s">
        <v>112</v>
      </c>
      <c r="J1447" s="11">
        <f>(C1447-VLOOKUP(H1447,Riders!$A$2:$E$7778,4,FALSE))/365</f>
        <v>22.854794520547944</v>
      </c>
      <c r="K1447">
        <v>16</v>
      </c>
      <c r="L1447">
        <v>2</v>
      </c>
      <c r="M1447">
        <v>10.196</v>
      </c>
      <c r="N1447">
        <v>70.615927814829305</v>
      </c>
      <c r="O1447">
        <v>18.710999999999999</v>
      </c>
      <c r="P1447">
        <v>18.463999999999999</v>
      </c>
      <c r="Q1447">
        <v>26.452000000000002</v>
      </c>
      <c r="R1447">
        <v>3.9940000000000002</v>
      </c>
      <c r="S1447">
        <v>2</v>
      </c>
      <c r="T1447" t="s">
        <v>1214</v>
      </c>
    </row>
    <row r="1448" spans="1:20">
      <c r="A1448" t="s">
        <v>161</v>
      </c>
      <c r="B1448">
        <v>2022</v>
      </c>
      <c r="C1448" s="10">
        <v>44696</v>
      </c>
      <c r="D1448" t="s">
        <v>65</v>
      </c>
      <c r="E1448">
        <v>1</v>
      </c>
      <c r="F1448" t="s">
        <v>537</v>
      </c>
      <c r="G1448">
        <v>4</v>
      </c>
      <c r="H1448" t="s">
        <v>111</v>
      </c>
      <c r="I1448" t="s">
        <v>74</v>
      </c>
      <c r="J1448" s="11">
        <f>(C1448-VLOOKUP(H1448,Riders!$A$2:$E$7778,4,FALSE))/365</f>
        <v>25.076712328767123</v>
      </c>
      <c r="K1448">
        <v>3</v>
      </c>
      <c r="L1448">
        <v>1</v>
      </c>
      <c r="M1448">
        <v>10.172000000000001</v>
      </c>
      <c r="N1448">
        <v>70.7825403067243</v>
      </c>
      <c r="O1448">
        <v>31.864000000000001</v>
      </c>
      <c r="P1448">
        <v>31.962</v>
      </c>
      <c r="Q1448">
        <v>34.74</v>
      </c>
      <c r="R1448">
        <v>1.389</v>
      </c>
      <c r="S1448">
        <v>1</v>
      </c>
      <c r="T1448" t="s">
        <v>1214</v>
      </c>
    </row>
    <row r="1449" spans="1:20">
      <c r="A1449" t="s">
        <v>161</v>
      </c>
      <c r="B1449">
        <v>2022</v>
      </c>
      <c r="C1449" s="10">
        <v>44696</v>
      </c>
      <c r="D1449" t="s">
        <v>65</v>
      </c>
      <c r="E1449">
        <v>1</v>
      </c>
      <c r="F1449" t="s">
        <v>537</v>
      </c>
      <c r="G1449">
        <v>4</v>
      </c>
      <c r="H1449" t="s">
        <v>672</v>
      </c>
      <c r="I1449" t="s">
        <v>38</v>
      </c>
      <c r="J1449" s="11">
        <f>(C1449-VLOOKUP(H1449,Riders!$A$2:$E$7778,4,FALSE))/365</f>
        <v>24.18082191780822</v>
      </c>
      <c r="K1449">
        <v>13</v>
      </c>
      <c r="L1449">
        <v>2</v>
      </c>
      <c r="M1449">
        <v>10.215</v>
      </c>
      <c r="N1449">
        <v>70.484581497797294</v>
      </c>
      <c r="O1449">
        <v>13.198</v>
      </c>
      <c r="P1449">
        <v>12.982999999999899</v>
      </c>
      <c r="Q1449">
        <v>25.228999999999999</v>
      </c>
      <c r="R1449">
        <v>6.1230000000000002</v>
      </c>
      <c r="S1449">
        <v>2</v>
      </c>
      <c r="T1449" t="s">
        <v>1214</v>
      </c>
    </row>
    <row r="1450" spans="1:20">
      <c r="A1450" t="s">
        <v>161</v>
      </c>
      <c r="B1450">
        <v>2022</v>
      </c>
      <c r="C1450" s="10">
        <v>44696</v>
      </c>
      <c r="D1450" t="s">
        <v>65</v>
      </c>
      <c r="E1450">
        <v>1</v>
      </c>
      <c r="F1450" t="s">
        <v>537</v>
      </c>
      <c r="G1450">
        <v>5</v>
      </c>
      <c r="H1450" t="s">
        <v>29</v>
      </c>
      <c r="I1450" t="s">
        <v>30</v>
      </c>
      <c r="J1450" s="11">
        <f>(C1450-VLOOKUP(H1450,Riders!$A$2:$E$7778,4,FALSE))/365</f>
        <v>26.224657534246575</v>
      </c>
      <c r="K1450">
        <v>8</v>
      </c>
      <c r="L1450">
        <v>1</v>
      </c>
      <c r="M1450">
        <v>10.121</v>
      </c>
      <c r="N1450">
        <v>71.139215492540202</v>
      </c>
      <c r="O1450">
        <v>15.291</v>
      </c>
      <c r="P1450">
        <v>18.408999999999999</v>
      </c>
      <c r="Q1450">
        <v>26.952999999999999</v>
      </c>
      <c r="R1450">
        <v>4.2720000000000002</v>
      </c>
      <c r="S1450">
        <v>1</v>
      </c>
      <c r="T1450" t="s">
        <v>1214</v>
      </c>
    </row>
    <row r="1451" spans="1:20">
      <c r="A1451" t="s">
        <v>1100</v>
      </c>
      <c r="B1451">
        <v>2023</v>
      </c>
      <c r="C1451" s="10">
        <v>44983</v>
      </c>
      <c r="D1451" t="s">
        <v>65</v>
      </c>
      <c r="E1451">
        <v>1</v>
      </c>
      <c r="F1451" t="s">
        <v>534</v>
      </c>
      <c r="G1451">
        <v>8</v>
      </c>
      <c r="H1451" t="s">
        <v>171</v>
      </c>
      <c r="I1451" t="s">
        <v>41</v>
      </c>
      <c r="J1451" s="11">
        <f>(C1451-VLOOKUP(H1451,Riders!$A$2:$E$7778,4,FALSE))/365</f>
        <v>24.36986301369863</v>
      </c>
      <c r="K1451">
        <v>22</v>
      </c>
      <c r="L1451">
        <v>2</v>
      </c>
      <c r="M1451">
        <v>10.113</v>
      </c>
      <c r="O1451">
        <v>19.460999999999999</v>
      </c>
      <c r="P1451">
        <v>19.085999999999999</v>
      </c>
      <c r="Q1451">
        <v>25.972000000000001</v>
      </c>
      <c r="R1451">
        <v>3.4430000000000001</v>
      </c>
      <c r="S1451">
        <v>2</v>
      </c>
      <c r="T1451" t="s">
        <v>1214</v>
      </c>
    </row>
    <row r="1452" spans="1:20">
      <c r="A1452" t="s">
        <v>161</v>
      </c>
      <c r="B1452">
        <v>2022</v>
      </c>
      <c r="C1452" s="10">
        <v>44696</v>
      </c>
      <c r="D1452" t="s">
        <v>65</v>
      </c>
      <c r="E1452">
        <v>1</v>
      </c>
      <c r="F1452" t="s">
        <v>537</v>
      </c>
      <c r="G1452">
        <v>6</v>
      </c>
      <c r="H1452" t="s">
        <v>106</v>
      </c>
      <c r="I1452" t="s">
        <v>167</v>
      </c>
      <c r="J1452" s="11">
        <f>(C1452-VLOOKUP(H1452,Riders!$A$2:$E$7778,4,FALSE))/365</f>
        <v>29.427397260273974</v>
      </c>
      <c r="K1452">
        <v>7</v>
      </c>
      <c r="L1452">
        <v>1</v>
      </c>
      <c r="M1452">
        <v>10.147</v>
      </c>
      <c r="N1452">
        <v>70.956933083669995</v>
      </c>
      <c r="O1452">
        <v>16.295000000000002</v>
      </c>
      <c r="P1452">
        <v>20.22</v>
      </c>
      <c r="Q1452">
        <v>28.114000000000001</v>
      </c>
      <c r="R1452">
        <v>3.9470000000000001</v>
      </c>
      <c r="S1452">
        <v>2</v>
      </c>
      <c r="T1452" t="s">
        <v>1214</v>
      </c>
    </row>
    <row r="1453" spans="1:20">
      <c r="A1453" t="s">
        <v>161</v>
      </c>
      <c r="B1453">
        <v>2022</v>
      </c>
      <c r="C1453" s="10">
        <v>44696</v>
      </c>
      <c r="D1453" t="s">
        <v>65</v>
      </c>
      <c r="E1453">
        <v>1</v>
      </c>
      <c r="F1453" t="s">
        <v>537</v>
      </c>
      <c r="G1453">
        <v>6</v>
      </c>
      <c r="H1453" t="s">
        <v>133</v>
      </c>
      <c r="I1453" t="s">
        <v>32</v>
      </c>
      <c r="J1453" s="11">
        <f>(C1453-VLOOKUP(H1453,Riders!$A$2:$E$7778,4,FALSE))/365</f>
        <v>22.580821917808219</v>
      </c>
      <c r="K1453">
        <v>10</v>
      </c>
      <c r="L1453">
        <v>2</v>
      </c>
      <c r="M1453">
        <v>10.295999999999999</v>
      </c>
      <c r="N1453">
        <v>69.930069930069905</v>
      </c>
      <c r="O1453">
        <v>23.111000000000001</v>
      </c>
      <c r="P1453">
        <v>22.63</v>
      </c>
      <c r="Q1453">
        <v>26.72</v>
      </c>
      <c r="R1453">
        <v>2.0449999999999999</v>
      </c>
      <c r="S1453">
        <v>1</v>
      </c>
      <c r="T1453" t="s">
        <v>1214</v>
      </c>
    </row>
    <row r="1454" spans="1:20">
      <c r="A1454" t="s">
        <v>161</v>
      </c>
      <c r="B1454">
        <v>2022</v>
      </c>
      <c r="C1454" s="10">
        <v>44696</v>
      </c>
      <c r="D1454" t="s">
        <v>65</v>
      </c>
      <c r="E1454">
        <v>1</v>
      </c>
      <c r="F1454" t="s">
        <v>537</v>
      </c>
      <c r="G1454">
        <v>7</v>
      </c>
      <c r="H1454" t="s">
        <v>21</v>
      </c>
      <c r="I1454" t="s">
        <v>22</v>
      </c>
      <c r="J1454" s="11">
        <f>(C1454-VLOOKUP(H1454,Riders!$A$2:$E$7778,4,FALSE))/365</f>
        <v>29.183561643835617</v>
      </c>
      <c r="K1454">
        <v>2</v>
      </c>
      <c r="L1454">
        <v>1</v>
      </c>
      <c r="M1454">
        <v>10.884</v>
      </c>
      <c r="N1454">
        <v>66.152149944873202</v>
      </c>
      <c r="O1454">
        <v>35.971999999999902</v>
      </c>
      <c r="P1454">
        <v>35.988</v>
      </c>
      <c r="Q1454">
        <v>38.131999999999998</v>
      </c>
      <c r="R1454">
        <v>1.0720000000000001</v>
      </c>
      <c r="S1454">
        <v>1</v>
      </c>
      <c r="T1454" t="s">
        <v>1214</v>
      </c>
    </row>
    <row r="1455" spans="1:20">
      <c r="A1455" t="s">
        <v>161</v>
      </c>
      <c r="B1455">
        <v>2022</v>
      </c>
      <c r="C1455" s="10">
        <v>44696</v>
      </c>
      <c r="D1455" t="s">
        <v>65</v>
      </c>
      <c r="E1455">
        <v>1</v>
      </c>
      <c r="F1455" t="s">
        <v>537</v>
      </c>
      <c r="G1455">
        <v>7</v>
      </c>
      <c r="H1455" t="s">
        <v>46</v>
      </c>
      <c r="I1455" t="s">
        <v>32</v>
      </c>
      <c r="J1455" s="11">
        <f>(C1455-VLOOKUP(H1455,Riders!$A$2:$E$7778,4,FALSE))/365</f>
        <v>25.460273972602739</v>
      </c>
      <c r="K1455">
        <v>11</v>
      </c>
      <c r="L1455">
        <v>2</v>
      </c>
      <c r="M1455">
        <v>11.295</v>
      </c>
      <c r="N1455">
        <v>63.745019920318697</v>
      </c>
      <c r="O1455">
        <v>15.236000000000001</v>
      </c>
      <c r="P1455">
        <v>15.274999999999901</v>
      </c>
      <c r="Q1455">
        <v>24.690999999999999</v>
      </c>
      <c r="R1455">
        <v>4.7080000000000002</v>
      </c>
      <c r="S1455">
        <v>2</v>
      </c>
      <c r="T1455" t="s">
        <v>1214</v>
      </c>
    </row>
    <row r="1456" spans="1:20">
      <c r="A1456" t="s">
        <v>161</v>
      </c>
      <c r="B1456">
        <v>2022</v>
      </c>
      <c r="C1456" s="10">
        <v>44696</v>
      </c>
      <c r="D1456" t="s">
        <v>65</v>
      </c>
      <c r="E1456">
        <v>1</v>
      </c>
      <c r="F1456" t="s">
        <v>537</v>
      </c>
      <c r="G1456">
        <v>8</v>
      </c>
      <c r="H1456" t="s">
        <v>294</v>
      </c>
      <c r="I1456" t="s">
        <v>227</v>
      </c>
      <c r="J1456" s="11">
        <f>(C1456-VLOOKUP(H1456,Riders!$A$2:$E$7778,4,FALSE))/365</f>
        <v>24.438356164383563</v>
      </c>
      <c r="K1456">
        <v>6</v>
      </c>
      <c r="L1456">
        <v>1</v>
      </c>
      <c r="M1456">
        <v>10.034000000000001</v>
      </c>
      <c r="N1456">
        <v>71.756029499701</v>
      </c>
      <c r="O1456">
        <v>15.747999999999999</v>
      </c>
      <c r="P1456">
        <v>20.402999999999999</v>
      </c>
      <c r="Q1456">
        <v>28.184999999999999</v>
      </c>
      <c r="R1456">
        <v>3.891</v>
      </c>
      <c r="S1456">
        <v>2</v>
      </c>
      <c r="T1456" t="s">
        <v>1214</v>
      </c>
    </row>
    <row r="1457" spans="1:20">
      <c r="A1457" t="s">
        <v>161</v>
      </c>
      <c r="B1457">
        <v>2022</v>
      </c>
      <c r="C1457" s="10">
        <v>44696</v>
      </c>
      <c r="D1457" t="s">
        <v>65</v>
      </c>
      <c r="E1457">
        <v>1</v>
      </c>
      <c r="F1457" t="s">
        <v>537</v>
      </c>
      <c r="G1457">
        <v>8</v>
      </c>
      <c r="H1457" t="s">
        <v>124</v>
      </c>
      <c r="I1457" t="s">
        <v>74</v>
      </c>
      <c r="J1457" s="11">
        <f>(C1457-VLOOKUP(H1457,Riders!$A$2:$E$7778,4,FALSE))/365</f>
        <v>25.263013698630136</v>
      </c>
      <c r="K1457">
        <v>12</v>
      </c>
      <c r="L1457">
        <v>2</v>
      </c>
      <c r="M1457">
        <v>10.086</v>
      </c>
      <c r="N1457">
        <v>71.386079714455605</v>
      </c>
      <c r="O1457">
        <v>24.736999999999998</v>
      </c>
      <c r="P1457">
        <v>23.8</v>
      </c>
      <c r="Q1457">
        <v>28.806000000000001</v>
      </c>
      <c r="R1457">
        <v>2.5030000000000001</v>
      </c>
      <c r="S1457">
        <v>1</v>
      </c>
      <c r="T1457" t="s">
        <v>1214</v>
      </c>
    </row>
    <row r="1458" spans="1:20">
      <c r="A1458" t="s">
        <v>161</v>
      </c>
      <c r="B1458">
        <v>2022</v>
      </c>
      <c r="C1458" s="10">
        <v>44696</v>
      </c>
      <c r="D1458" t="s">
        <v>65</v>
      </c>
      <c r="E1458">
        <v>1</v>
      </c>
      <c r="F1458" t="s">
        <v>538</v>
      </c>
      <c r="G1458">
        <v>1</v>
      </c>
      <c r="H1458" t="s">
        <v>100</v>
      </c>
      <c r="I1458" t="s">
        <v>101</v>
      </c>
      <c r="J1458" s="11">
        <f>(C1458-VLOOKUP(H1458,Riders!$A$2:$E$7778,4,FALSE))/365</f>
        <v>23.093150684931508</v>
      </c>
      <c r="K1458">
        <v>1</v>
      </c>
      <c r="L1458">
        <v>1</v>
      </c>
      <c r="M1458">
        <v>10.629</v>
      </c>
      <c r="N1458">
        <v>67.739204064352194</v>
      </c>
      <c r="O1458">
        <v>26.952000000000002</v>
      </c>
      <c r="P1458">
        <v>28.149000000000001</v>
      </c>
      <c r="Q1458">
        <v>32.137</v>
      </c>
      <c r="R1458">
        <v>1.994</v>
      </c>
      <c r="S1458">
        <v>1</v>
      </c>
      <c r="T1458" t="s">
        <v>1214</v>
      </c>
    </row>
    <row r="1459" spans="1:20">
      <c r="A1459" t="s">
        <v>161</v>
      </c>
      <c r="B1459">
        <v>2022</v>
      </c>
      <c r="C1459" s="10">
        <v>44696</v>
      </c>
      <c r="D1459" t="s">
        <v>65</v>
      </c>
      <c r="E1459">
        <v>1</v>
      </c>
      <c r="F1459" t="s">
        <v>538</v>
      </c>
      <c r="G1459">
        <v>1</v>
      </c>
      <c r="H1459" t="s">
        <v>294</v>
      </c>
      <c r="I1459" t="s">
        <v>227</v>
      </c>
      <c r="J1459" s="11">
        <f>(C1459-VLOOKUP(H1459,Riders!$A$2:$E$7778,4,FALSE))/365</f>
        <v>24.438356164383563</v>
      </c>
      <c r="K1459">
        <v>6</v>
      </c>
      <c r="L1459">
        <v>2</v>
      </c>
      <c r="M1459">
        <v>11.482999999999899</v>
      </c>
      <c r="N1459">
        <v>62.701384655577797</v>
      </c>
      <c r="O1459">
        <v>20.402999999999999</v>
      </c>
      <c r="P1459">
        <v>23.577000000000002</v>
      </c>
      <c r="Q1459">
        <v>29.893000000000001</v>
      </c>
      <c r="R1459">
        <v>3.1579999999999999</v>
      </c>
      <c r="S1459">
        <v>2</v>
      </c>
      <c r="T1459" t="s">
        <v>1214</v>
      </c>
    </row>
    <row r="1460" spans="1:20">
      <c r="A1460" t="s">
        <v>161</v>
      </c>
      <c r="B1460">
        <v>2022</v>
      </c>
      <c r="C1460" s="10">
        <v>44696</v>
      </c>
      <c r="D1460" t="s">
        <v>65</v>
      </c>
      <c r="E1460">
        <v>1</v>
      </c>
      <c r="F1460" t="s">
        <v>538</v>
      </c>
      <c r="G1460">
        <v>2</v>
      </c>
      <c r="H1460" t="s">
        <v>21</v>
      </c>
      <c r="I1460" t="s">
        <v>22</v>
      </c>
      <c r="J1460" s="11">
        <f>(C1460-VLOOKUP(H1460,Riders!$A$2:$E$7778,4,FALSE))/365</f>
        <v>29.183561643835617</v>
      </c>
      <c r="K1460">
        <v>2</v>
      </c>
      <c r="L1460">
        <v>2</v>
      </c>
      <c r="M1460">
        <v>10.045999999999999</v>
      </c>
      <c r="N1460">
        <v>71.670316543897997</v>
      </c>
      <c r="O1460">
        <v>35.988</v>
      </c>
      <c r="P1460">
        <v>35.630000000000003</v>
      </c>
      <c r="Q1460">
        <v>37.744</v>
      </c>
      <c r="R1460">
        <v>1.0569999999999999</v>
      </c>
      <c r="S1460">
        <v>1</v>
      </c>
      <c r="T1460" t="s">
        <v>1214</v>
      </c>
    </row>
    <row r="1461" spans="1:20">
      <c r="A1461" t="s">
        <v>161</v>
      </c>
      <c r="B1461">
        <v>2022</v>
      </c>
      <c r="C1461" s="10">
        <v>44696</v>
      </c>
      <c r="D1461" t="s">
        <v>65</v>
      </c>
      <c r="E1461">
        <v>1</v>
      </c>
      <c r="F1461" t="s">
        <v>538</v>
      </c>
      <c r="G1461">
        <v>2</v>
      </c>
      <c r="H1461" t="s">
        <v>105</v>
      </c>
      <c r="I1461" t="s">
        <v>101</v>
      </c>
      <c r="J1461" s="11">
        <f>(C1461-VLOOKUP(H1461,Riders!$A$2:$E$7778,4,FALSE))/365</f>
        <v>29.742465753424657</v>
      </c>
      <c r="K1461">
        <v>5</v>
      </c>
      <c r="L1461">
        <v>1</v>
      </c>
      <c r="M1461">
        <v>9.9830000000000005</v>
      </c>
      <c r="N1461">
        <v>72.122608434338304</v>
      </c>
      <c r="O1461">
        <v>33.965000000000003</v>
      </c>
      <c r="P1461">
        <v>33.954000000000001</v>
      </c>
      <c r="Q1461">
        <v>36.634</v>
      </c>
      <c r="R1461">
        <v>1.34</v>
      </c>
      <c r="S1461">
        <v>1</v>
      </c>
      <c r="T1461" t="s">
        <v>1214</v>
      </c>
    </row>
    <row r="1462" spans="1:20">
      <c r="A1462" t="s">
        <v>161</v>
      </c>
      <c r="B1462">
        <v>2022</v>
      </c>
      <c r="C1462" s="10">
        <v>44696</v>
      </c>
      <c r="D1462" t="s">
        <v>65</v>
      </c>
      <c r="E1462">
        <v>1</v>
      </c>
      <c r="F1462" t="s">
        <v>538</v>
      </c>
      <c r="G1462">
        <v>3</v>
      </c>
      <c r="H1462" t="s">
        <v>201</v>
      </c>
      <c r="I1462" t="s">
        <v>45</v>
      </c>
      <c r="J1462" s="11">
        <f>(C1462-VLOOKUP(H1462,Riders!$A$2:$E$7778,4,FALSE))/365</f>
        <v>26.838356164383562</v>
      </c>
      <c r="K1462">
        <v>4</v>
      </c>
      <c r="L1462">
        <v>1</v>
      </c>
      <c r="M1462">
        <v>10.095000000000001</v>
      </c>
      <c r="N1462">
        <v>71.322436849925694</v>
      </c>
      <c r="O1462">
        <v>32.259</v>
      </c>
      <c r="P1462">
        <v>32.374000000000002</v>
      </c>
      <c r="Q1462">
        <v>34.404000000000003</v>
      </c>
      <c r="R1462">
        <v>1.0149999999999999</v>
      </c>
      <c r="S1462">
        <v>1</v>
      </c>
      <c r="T1462" t="s">
        <v>1214</v>
      </c>
    </row>
    <row r="1463" spans="1:20">
      <c r="A1463" t="s">
        <v>161</v>
      </c>
      <c r="B1463">
        <v>2022</v>
      </c>
      <c r="C1463" s="10">
        <v>44696</v>
      </c>
      <c r="D1463" t="s">
        <v>65</v>
      </c>
      <c r="E1463">
        <v>1</v>
      </c>
      <c r="F1463" t="s">
        <v>538</v>
      </c>
      <c r="G1463">
        <v>3</v>
      </c>
      <c r="H1463" t="s">
        <v>106</v>
      </c>
      <c r="I1463" t="s">
        <v>167</v>
      </c>
      <c r="J1463" s="11">
        <f>(C1463-VLOOKUP(H1463,Riders!$A$2:$E$7778,4,FALSE))/365</f>
        <v>29.427397260273974</v>
      </c>
      <c r="K1463">
        <v>7</v>
      </c>
      <c r="L1463">
        <v>2</v>
      </c>
      <c r="M1463">
        <v>10.217000000000001</v>
      </c>
      <c r="N1463">
        <v>70.470783987471805</v>
      </c>
      <c r="O1463">
        <v>20.22</v>
      </c>
      <c r="P1463">
        <v>20.094999999999999</v>
      </c>
      <c r="Q1463">
        <v>27.440999999999999</v>
      </c>
      <c r="R1463">
        <v>3.673</v>
      </c>
      <c r="S1463">
        <v>2</v>
      </c>
      <c r="T1463" t="s">
        <v>1214</v>
      </c>
    </row>
    <row r="1464" spans="1:20">
      <c r="A1464" t="s">
        <v>161</v>
      </c>
      <c r="B1464">
        <v>2022</v>
      </c>
      <c r="C1464" s="10">
        <v>44696</v>
      </c>
      <c r="D1464" t="s">
        <v>65</v>
      </c>
      <c r="E1464">
        <v>1</v>
      </c>
      <c r="F1464" t="s">
        <v>538</v>
      </c>
      <c r="G1464">
        <v>4</v>
      </c>
      <c r="H1464" t="s">
        <v>111</v>
      </c>
      <c r="I1464" t="s">
        <v>74</v>
      </c>
      <c r="J1464" s="11">
        <f>(C1464-VLOOKUP(H1464,Riders!$A$2:$E$7778,4,FALSE))/365</f>
        <v>25.076712328767123</v>
      </c>
      <c r="K1464">
        <v>3</v>
      </c>
      <c r="L1464">
        <v>1</v>
      </c>
      <c r="M1464">
        <v>10.257</v>
      </c>
      <c r="N1464">
        <v>70.195963732085403</v>
      </c>
      <c r="O1464">
        <v>31.962</v>
      </c>
      <c r="P1464">
        <v>32.055999999999997</v>
      </c>
      <c r="Q1464">
        <v>34.82</v>
      </c>
      <c r="R1464">
        <v>1.3819999999999999</v>
      </c>
      <c r="S1464">
        <v>1</v>
      </c>
      <c r="T1464" t="s">
        <v>1214</v>
      </c>
    </row>
    <row r="1465" spans="1:20">
      <c r="A1465" t="s">
        <v>161</v>
      </c>
      <c r="B1465">
        <v>2022</v>
      </c>
      <c r="C1465" s="10">
        <v>44696</v>
      </c>
      <c r="D1465" t="s">
        <v>65</v>
      </c>
      <c r="E1465">
        <v>1</v>
      </c>
      <c r="F1465" t="s">
        <v>538</v>
      </c>
      <c r="G1465">
        <v>4</v>
      </c>
      <c r="H1465" t="s">
        <v>29</v>
      </c>
      <c r="I1465" t="s">
        <v>30</v>
      </c>
      <c r="J1465" s="11">
        <f>(C1465-VLOOKUP(H1465,Riders!$A$2:$E$7778,4,FALSE))/365</f>
        <v>26.224657534246575</v>
      </c>
      <c r="K1465">
        <v>8</v>
      </c>
      <c r="L1465">
        <v>2</v>
      </c>
      <c r="M1465">
        <v>10.283999999999899</v>
      </c>
      <c r="N1465">
        <v>70.011668611435198</v>
      </c>
      <c r="O1465">
        <v>18.408999999999999</v>
      </c>
      <c r="P1465">
        <v>18.219000000000001</v>
      </c>
      <c r="Q1465">
        <v>26.199000000000002</v>
      </c>
      <c r="R1465">
        <v>3.99</v>
      </c>
      <c r="S1465">
        <v>2</v>
      </c>
      <c r="T1465" t="s">
        <v>1214</v>
      </c>
    </row>
    <row r="1466" spans="1:20">
      <c r="A1466" t="s">
        <v>161</v>
      </c>
      <c r="B1466">
        <v>2022</v>
      </c>
      <c r="C1466" s="10">
        <v>44696</v>
      </c>
      <c r="D1466" t="s">
        <v>65</v>
      </c>
      <c r="E1466">
        <v>2</v>
      </c>
      <c r="F1466" t="s">
        <v>538</v>
      </c>
      <c r="G1466">
        <v>1</v>
      </c>
      <c r="H1466" t="s">
        <v>100</v>
      </c>
      <c r="I1466" t="s">
        <v>101</v>
      </c>
      <c r="J1466" s="11">
        <f>(C1466-VLOOKUP(H1466,Riders!$A$2:$E$7778,4,FALSE))/365</f>
        <v>23.093150684931508</v>
      </c>
      <c r="K1466">
        <v>1</v>
      </c>
      <c r="L1466">
        <v>1</v>
      </c>
      <c r="M1466">
        <v>10.114000000000001</v>
      </c>
      <c r="N1466">
        <v>67.739204064352194</v>
      </c>
      <c r="O1466">
        <v>28.149000000000001</v>
      </c>
      <c r="P1466">
        <v>28.623000000000001</v>
      </c>
      <c r="Q1466">
        <v>32.517000000000003</v>
      </c>
      <c r="R1466">
        <v>1.9470000000000001</v>
      </c>
      <c r="S1466">
        <v>1</v>
      </c>
      <c r="T1466" t="s">
        <v>1214</v>
      </c>
    </row>
    <row r="1467" spans="1:20">
      <c r="A1467" t="s">
        <v>161</v>
      </c>
      <c r="B1467">
        <v>2022</v>
      </c>
      <c r="C1467" s="10">
        <v>44696</v>
      </c>
      <c r="D1467" t="s">
        <v>65</v>
      </c>
      <c r="E1467">
        <v>2</v>
      </c>
      <c r="F1467" t="s">
        <v>538</v>
      </c>
      <c r="G1467">
        <v>1</v>
      </c>
      <c r="H1467" t="s">
        <v>294</v>
      </c>
      <c r="I1467" t="s">
        <v>227</v>
      </c>
      <c r="J1467" s="11">
        <f>(C1467-VLOOKUP(H1467,Riders!$A$2:$E$7778,4,FALSE))/365</f>
        <v>24.438356164383563</v>
      </c>
      <c r="K1467">
        <v>6</v>
      </c>
      <c r="L1467">
        <v>2</v>
      </c>
      <c r="M1467">
        <v>10.209</v>
      </c>
      <c r="N1467">
        <v>62.701384655577797</v>
      </c>
      <c r="O1467">
        <v>23.577000000000002</v>
      </c>
      <c r="P1467">
        <v>23.013999999999999</v>
      </c>
      <c r="Q1467">
        <v>28.94</v>
      </c>
      <c r="R1467">
        <v>2.9630000000000001</v>
      </c>
      <c r="S1467">
        <v>2</v>
      </c>
      <c r="T1467" t="s">
        <v>1214</v>
      </c>
    </row>
    <row r="1468" spans="1:20">
      <c r="A1468" t="s">
        <v>161</v>
      </c>
      <c r="B1468">
        <v>2022</v>
      </c>
      <c r="C1468" s="10">
        <v>44696</v>
      </c>
      <c r="D1468" t="s">
        <v>65</v>
      </c>
      <c r="E1468">
        <v>2</v>
      </c>
      <c r="F1468" t="s">
        <v>538</v>
      </c>
      <c r="G1468">
        <v>2</v>
      </c>
      <c r="H1468" t="s">
        <v>21</v>
      </c>
      <c r="I1468" t="s">
        <v>22</v>
      </c>
      <c r="J1468" s="11">
        <f>(C1468-VLOOKUP(H1468,Riders!$A$2:$E$7778,4,FALSE))/365</f>
        <v>29.183561643835617</v>
      </c>
      <c r="K1468">
        <v>2</v>
      </c>
      <c r="L1468">
        <v>1</v>
      </c>
      <c r="M1468">
        <v>9.9190000000000005</v>
      </c>
      <c r="N1468">
        <v>71.670316543897997</v>
      </c>
      <c r="O1468">
        <v>35.630000000000003</v>
      </c>
      <c r="P1468">
        <v>35.783000000000001</v>
      </c>
      <c r="Q1468">
        <v>37.883000000000003</v>
      </c>
      <c r="R1468">
        <v>1.05</v>
      </c>
      <c r="S1468">
        <v>1</v>
      </c>
      <c r="T1468" t="s">
        <v>1214</v>
      </c>
    </row>
    <row r="1469" spans="1:20">
      <c r="A1469" t="s">
        <v>161</v>
      </c>
      <c r="B1469">
        <v>2022</v>
      </c>
      <c r="C1469" s="10">
        <v>44696</v>
      </c>
      <c r="D1469" t="s">
        <v>65</v>
      </c>
      <c r="E1469">
        <v>2</v>
      </c>
      <c r="F1469" t="s">
        <v>538</v>
      </c>
      <c r="G1469">
        <v>2</v>
      </c>
      <c r="H1469" t="s">
        <v>105</v>
      </c>
      <c r="I1469" t="s">
        <v>101</v>
      </c>
      <c r="J1469" s="11">
        <f>(C1469-VLOOKUP(H1469,Riders!$A$2:$E$7778,4,FALSE))/365</f>
        <v>29.742465753424657</v>
      </c>
      <c r="K1469">
        <v>5</v>
      </c>
      <c r="L1469">
        <v>2</v>
      </c>
      <c r="M1469">
        <v>9.9380000000000006</v>
      </c>
      <c r="N1469">
        <v>72.122608434338304</v>
      </c>
      <c r="O1469">
        <v>33.954000000000001</v>
      </c>
      <c r="P1469">
        <v>33.767000000000003</v>
      </c>
      <c r="Q1469">
        <v>36.411000000000001</v>
      </c>
      <c r="R1469">
        <v>1.3220000000000001</v>
      </c>
      <c r="S1469">
        <v>2</v>
      </c>
      <c r="T1469" t="s">
        <v>1214</v>
      </c>
    </row>
    <row r="1470" spans="1:20">
      <c r="A1470" t="s">
        <v>161</v>
      </c>
      <c r="B1470">
        <v>2022</v>
      </c>
      <c r="C1470" s="10">
        <v>44696</v>
      </c>
      <c r="D1470" t="s">
        <v>65</v>
      </c>
      <c r="E1470">
        <v>2</v>
      </c>
      <c r="F1470" t="s">
        <v>538</v>
      </c>
      <c r="G1470">
        <v>3</v>
      </c>
      <c r="H1470" t="s">
        <v>201</v>
      </c>
      <c r="I1470" t="s">
        <v>45</v>
      </c>
      <c r="J1470" s="11">
        <f>(C1470-VLOOKUP(H1470,Riders!$A$2:$E$7778,4,FALSE))/365</f>
        <v>26.838356164383562</v>
      </c>
      <c r="K1470">
        <v>4</v>
      </c>
      <c r="L1470">
        <v>1</v>
      </c>
      <c r="M1470">
        <v>10.26</v>
      </c>
      <c r="N1470">
        <v>71.322436849925694</v>
      </c>
      <c r="O1470">
        <v>32.374000000000002</v>
      </c>
      <c r="P1470">
        <v>32.424999999999997</v>
      </c>
      <c r="Q1470">
        <v>34.453000000000003</v>
      </c>
      <c r="R1470">
        <v>1.014</v>
      </c>
      <c r="S1470">
        <v>1</v>
      </c>
      <c r="T1470" t="s">
        <v>1214</v>
      </c>
    </row>
    <row r="1471" spans="1:20">
      <c r="A1471" t="s">
        <v>161</v>
      </c>
      <c r="B1471">
        <v>2022</v>
      </c>
      <c r="C1471" s="10">
        <v>44696</v>
      </c>
      <c r="D1471" t="s">
        <v>65</v>
      </c>
      <c r="E1471">
        <v>2</v>
      </c>
      <c r="F1471" t="s">
        <v>538</v>
      </c>
      <c r="G1471">
        <v>3</v>
      </c>
      <c r="H1471" t="s">
        <v>106</v>
      </c>
      <c r="I1471" t="s">
        <v>167</v>
      </c>
      <c r="J1471" s="11">
        <f>(C1471-VLOOKUP(H1471,Riders!$A$2:$E$7778,4,FALSE))/365</f>
        <v>29.427397260273974</v>
      </c>
      <c r="K1471">
        <v>7</v>
      </c>
      <c r="L1471">
        <v>2</v>
      </c>
      <c r="M1471">
        <v>10.315999999999899</v>
      </c>
      <c r="N1471">
        <v>70.470783987471805</v>
      </c>
      <c r="O1471">
        <v>20.094999999999999</v>
      </c>
      <c r="P1471">
        <v>19.873000000000001</v>
      </c>
      <c r="Q1471">
        <v>26.803000000000001</v>
      </c>
      <c r="R1471">
        <v>3.4649999999999999</v>
      </c>
      <c r="S1471">
        <v>2</v>
      </c>
      <c r="T1471" t="s">
        <v>1214</v>
      </c>
    </row>
    <row r="1472" spans="1:20">
      <c r="A1472" t="s">
        <v>161</v>
      </c>
      <c r="B1472">
        <v>2022</v>
      </c>
      <c r="C1472" s="10">
        <v>44696</v>
      </c>
      <c r="D1472" t="s">
        <v>65</v>
      </c>
      <c r="E1472">
        <v>2</v>
      </c>
      <c r="F1472" t="s">
        <v>538</v>
      </c>
      <c r="G1472">
        <v>4</v>
      </c>
      <c r="H1472" t="s">
        <v>111</v>
      </c>
      <c r="I1472" t="s">
        <v>74</v>
      </c>
      <c r="J1472" s="11">
        <f>(C1472-VLOOKUP(H1472,Riders!$A$2:$E$7778,4,FALSE))/365</f>
        <v>25.076712328767123</v>
      </c>
      <c r="K1472">
        <v>3</v>
      </c>
      <c r="L1472">
        <v>1</v>
      </c>
      <c r="M1472">
        <v>10.284000000000001</v>
      </c>
      <c r="N1472">
        <v>70.195963732085403</v>
      </c>
      <c r="O1472">
        <v>32.055999999999997</v>
      </c>
      <c r="P1472">
        <v>32.135999999999903</v>
      </c>
      <c r="Q1472">
        <v>34.887999999999998</v>
      </c>
      <c r="R1472">
        <v>1.3759999999999999</v>
      </c>
      <c r="S1472">
        <v>1</v>
      </c>
      <c r="T1472" t="s">
        <v>1214</v>
      </c>
    </row>
    <row r="1473" spans="1:20">
      <c r="A1473" t="s">
        <v>161</v>
      </c>
      <c r="B1473">
        <v>2022</v>
      </c>
      <c r="C1473" s="10">
        <v>44696</v>
      </c>
      <c r="D1473" t="s">
        <v>65</v>
      </c>
      <c r="E1473">
        <v>2</v>
      </c>
      <c r="F1473" t="s">
        <v>538</v>
      </c>
      <c r="G1473">
        <v>4</v>
      </c>
      <c r="H1473" t="s">
        <v>29</v>
      </c>
      <c r="I1473" t="s">
        <v>30</v>
      </c>
      <c r="J1473" s="11">
        <f>(C1473-VLOOKUP(H1473,Riders!$A$2:$E$7778,4,FALSE))/365</f>
        <v>26.224657534246575</v>
      </c>
      <c r="K1473">
        <v>8</v>
      </c>
      <c r="L1473">
        <v>2</v>
      </c>
      <c r="M1473">
        <v>10.433</v>
      </c>
      <c r="N1473">
        <v>70.011668611435198</v>
      </c>
      <c r="O1473">
        <v>18.219000000000001</v>
      </c>
      <c r="P1473">
        <v>18.081</v>
      </c>
      <c r="Q1473">
        <v>25.635000000000002</v>
      </c>
      <c r="R1473">
        <v>3.7770000000000001</v>
      </c>
      <c r="S1473">
        <v>2</v>
      </c>
      <c r="T1473" t="s">
        <v>1214</v>
      </c>
    </row>
    <row r="1474" spans="1:20">
      <c r="A1474" t="s">
        <v>161</v>
      </c>
      <c r="B1474">
        <v>2022</v>
      </c>
      <c r="C1474" s="10">
        <v>44696</v>
      </c>
      <c r="D1474" t="s">
        <v>65</v>
      </c>
      <c r="E1474">
        <v>3</v>
      </c>
      <c r="F1474" t="s">
        <v>538</v>
      </c>
      <c r="G1474">
        <v>2</v>
      </c>
      <c r="H1474" t="s">
        <v>21</v>
      </c>
      <c r="I1474" t="s">
        <v>22</v>
      </c>
      <c r="J1474" s="11">
        <f>(C1474-VLOOKUP(H1474,Riders!$A$2:$E$7778,4,FALSE))/365</f>
        <v>29.183561643835617</v>
      </c>
      <c r="K1474">
        <v>2</v>
      </c>
      <c r="L1474">
        <v>1</v>
      </c>
      <c r="M1474">
        <v>10.135</v>
      </c>
      <c r="N1474">
        <v>71.670316543897997</v>
      </c>
      <c r="O1474">
        <v>35.783000000000001</v>
      </c>
      <c r="P1474">
        <v>35.926000000000002</v>
      </c>
      <c r="Q1474">
        <v>38.014000000000003</v>
      </c>
      <c r="R1474">
        <v>1.044</v>
      </c>
      <c r="S1474">
        <v>1</v>
      </c>
      <c r="T1474" t="s">
        <v>1214</v>
      </c>
    </row>
    <row r="1475" spans="1:20">
      <c r="A1475" t="s">
        <v>161</v>
      </c>
      <c r="B1475">
        <v>2022</v>
      </c>
      <c r="C1475" s="10">
        <v>44696</v>
      </c>
      <c r="D1475" t="s">
        <v>65</v>
      </c>
      <c r="E1475">
        <v>3</v>
      </c>
      <c r="F1475" t="s">
        <v>538</v>
      </c>
      <c r="G1475">
        <v>2</v>
      </c>
      <c r="H1475" t="s">
        <v>105</v>
      </c>
      <c r="I1475" t="s">
        <v>101</v>
      </c>
      <c r="J1475" s="11">
        <f>(C1475-VLOOKUP(H1475,Riders!$A$2:$E$7778,4,FALSE))/365</f>
        <v>29.742465753424657</v>
      </c>
      <c r="K1475">
        <v>5</v>
      </c>
      <c r="L1475">
        <v>2</v>
      </c>
      <c r="M1475">
        <v>11.436</v>
      </c>
      <c r="N1475">
        <v>72.122608434338304</v>
      </c>
      <c r="O1475">
        <v>33.767000000000003</v>
      </c>
      <c r="P1475">
        <v>33.591999999999999</v>
      </c>
      <c r="Q1475">
        <v>36.204000000000001</v>
      </c>
      <c r="R1475">
        <v>1.306</v>
      </c>
      <c r="S1475">
        <v>2</v>
      </c>
      <c r="T1475" t="s">
        <v>1214</v>
      </c>
    </row>
    <row r="1476" spans="1:20">
      <c r="A1476" t="s">
        <v>161</v>
      </c>
      <c r="B1476">
        <v>2022</v>
      </c>
      <c r="C1476" s="10">
        <v>44696</v>
      </c>
      <c r="D1476" t="s">
        <v>65</v>
      </c>
      <c r="E1476">
        <v>1</v>
      </c>
      <c r="F1476" t="s">
        <v>539</v>
      </c>
      <c r="G1476">
        <v>1</v>
      </c>
      <c r="H1476" t="s">
        <v>100</v>
      </c>
      <c r="I1476" t="s">
        <v>101</v>
      </c>
      <c r="J1476" s="11">
        <f>(C1476-VLOOKUP(H1476,Riders!$A$2:$E$7778,4,FALSE))/365</f>
        <v>23.093150684931508</v>
      </c>
      <c r="K1476">
        <v>1</v>
      </c>
      <c r="L1476">
        <v>1</v>
      </c>
      <c r="M1476">
        <v>9.8689999999999998</v>
      </c>
      <c r="N1476">
        <v>72.955719931097306</v>
      </c>
      <c r="O1476">
        <v>28.623000000000001</v>
      </c>
      <c r="P1476">
        <v>29.777999999999999</v>
      </c>
      <c r="Q1476">
        <v>33.481999999999999</v>
      </c>
      <c r="R1476">
        <v>1.8520000000000001</v>
      </c>
      <c r="S1476">
        <v>2</v>
      </c>
      <c r="T1476" t="s">
        <v>1214</v>
      </c>
    </row>
    <row r="1477" spans="1:20">
      <c r="A1477" t="s">
        <v>161</v>
      </c>
      <c r="B1477">
        <v>2022</v>
      </c>
      <c r="C1477" s="10">
        <v>44696</v>
      </c>
      <c r="D1477" t="s">
        <v>65</v>
      </c>
      <c r="E1477">
        <v>1</v>
      </c>
      <c r="F1477" t="s">
        <v>539</v>
      </c>
      <c r="G1477">
        <v>1</v>
      </c>
      <c r="H1477" t="s">
        <v>111</v>
      </c>
      <c r="I1477" t="s">
        <v>74</v>
      </c>
      <c r="J1477" s="11">
        <f>(C1477-VLOOKUP(H1477,Riders!$A$2:$E$7778,4,FALSE))/365</f>
        <v>25.076712328767123</v>
      </c>
      <c r="K1477">
        <v>3</v>
      </c>
      <c r="L1477">
        <v>2</v>
      </c>
      <c r="M1477">
        <v>10.154999999999999</v>
      </c>
      <c r="N1477">
        <v>70.901033973412098</v>
      </c>
      <c r="O1477">
        <v>32.135999999999903</v>
      </c>
      <c r="P1477">
        <v>32.137</v>
      </c>
      <c r="Q1477">
        <v>34.807000000000002</v>
      </c>
      <c r="R1477">
        <v>1.335</v>
      </c>
      <c r="S1477">
        <v>1</v>
      </c>
      <c r="T1477" t="s">
        <v>1214</v>
      </c>
    </row>
    <row r="1478" spans="1:20">
      <c r="A1478" t="s">
        <v>161</v>
      </c>
      <c r="B1478">
        <v>2022</v>
      </c>
      <c r="C1478" s="10">
        <v>44696</v>
      </c>
      <c r="D1478" t="s">
        <v>65</v>
      </c>
      <c r="E1478">
        <v>1</v>
      </c>
      <c r="F1478" t="s">
        <v>539</v>
      </c>
      <c r="G1478">
        <v>2</v>
      </c>
      <c r="H1478" t="s">
        <v>21</v>
      </c>
      <c r="I1478" t="s">
        <v>22</v>
      </c>
      <c r="J1478" s="11">
        <f>(C1478-VLOOKUP(H1478,Riders!$A$2:$E$7778,4,FALSE))/365</f>
        <v>29.183561643835617</v>
      </c>
      <c r="K1478">
        <v>2</v>
      </c>
      <c r="L1478">
        <v>2</v>
      </c>
      <c r="M1478">
        <v>10.214</v>
      </c>
      <c r="N1478">
        <v>70.491482279224499</v>
      </c>
      <c r="O1478">
        <v>35.926000000000002</v>
      </c>
      <c r="P1478">
        <v>35.725999999999999</v>
      </c>
      <c r="Q1478">
        <v>37.781999999999996</v>
      </c>
      <c r="R1478">
        <v>1.028</v>
      </c>
      <c r="S1478">
        <v>1</v>
      </c>
      <c r="T1478" t="s">
        <v>1214</v>
      </c>
    </row>
    <row r="1479" spans="1:20">
      <c r="A1479" t="s">
        <v>161</v>
      </c>
      <c r="B1479">
        <v>2022</v>
      </c>
      <c r="C1479" s="10">
        <v>44696</v>
      </c>
      <c r="D1479" t="s">
        <v>65</v>
      </c>
      <c r="E1479">
        <v>1</v>
      </c>
      <c r="F1479" t="s">
        <v>539</v>
      </c>
      <c r="G1479">
        <v>2</v>
      </c>
      <c r="H1479" t="s">
        <v>201</v>
      </c>
      <c r="I1479" t="s">
        <v>45</v>
      </c>
      <c r="J1479" s="11">
        <f>(C1479-VLOOKUP(H1479,Riders!$A$2:$E$7778,4,FALSE))/365</f>
        <v>26.838356164383562</v>
      </c>
      <c r="K1479">
        <v>4</v>
      </c>
      <c r="L1479">
        <v>1</v>
      </c>
      <c r="M1479">
        <v>10.122</v>
      </c>
      <c r="N1479">
        <v>71.132187314759904</v>
      </c>
      <c r="O1479">
        <v>32.424999999999997</v>
      </c>
      <c r="P1479">
        <v>32.527999999999999</v>
      </c>
      <c r="Q1479">
        <v>34.527999999999999</v>
      </c>
      <c r="R1479">
        <v>1</v>
      </c>
      <c r="S1479">
        <v>1</v>
      </c>
      <c r="T1479" t="s">
        <v>1214</v>
      </c>
    </row>
    <row r="1480" spans="1:20">
      <c r="A1480" t="s">
        <v>161</v>
      </c>
      <c r="B1480">
        <v>2022</v>
      </c>
      <c r="C1480" s="10">
        <v>44696</v>
      </c>
      <c r="D1480" t="s">
        <v>65</v>
      </c>
      <c r="E1480">
        <v>2</v>
      </c>
      <c r="F1480" t="s">
        <v>539</v>
      </c>
      <c r="G1480">
        <v>1</v>
      </c>
      <c r="H1480" t="s">
        <v>100</v>
      </c>
      <c r="I1480" t="s">
        <v>101</v>
      </c>
      <c r="J1480" s="11">
        <f>(C1480-VLOOKUP(H1480,Riders!$A$2:$E$7778,4,FALSE))/365</f>
        <v>23.093150684931508</v>
      </c>
      <c r="K1480">
        <v>1</v>
      </c>
      <c r="L1480">
        <v>1</v>
      </c>
      <c r="M1480">
        <v>9.83</v>
      </c>
      <c r="N1480">
        <v>72.955719931097306</v>
      </c>
      <c r="O1480">
        <v>29.777999999999999</v>
      </c>
      <c r="P1480">
        <v>30.359000000000002</v>
      </c>
      <c r="Q1480">
        <v>33.865000000000002</v>
      </c>
      <c r="R1480">
        <v>1.7529999999999999</v>
      </c>
      <c r="S1480">
        <v>2</v>
      </c>
      <c r="T1480" t="s">
        <v>1214</v>
      </c>
    </row>
    <row r="1481" spans="1:20">
      <c r="A1481" t="s">
        <v>161</v>
      </c>
      <c r="B1481">
        <v>2022</v>
      </c>
      <c r="C1481" s="10">
        <v>44696</v>
      </c>
      <c r="D1481" t="s">
        <v>65</v>
      </c>
      <c r="E1481">
        <v>2</v>
      </c>
      <c r="F1481" t="s">
        <v>539</v>
      </c>
      <c r="G1481">
        <v>1</v>
      </c>
      <c r="H1481" t="s">
        <v>111</v>
      </c>
      <c r="I1481" t="s">
        <v>74</v>
      </c>
      <c r="J1481" s="11">
        <f>(C1481-VLOOKUP(H1481,Riders!$A$2:$E$7778,4,FALSE))/365</f>
        <v>25.076712328767123</v>
      </c>
      <c r="K1481">
        <v>3</v>
      </c>
      <c r="L1481">
        <v>2</v>
      </c>
      <c r="M1481">
        <v>10.01</v>
      </c>
      <c r="N1481">
        <v>70.901033973412098</v>
      </c>
      <c r="O1481">
        <v>32.137</v>
      </c>
      <c r="P1481">
        <v>31.86</v>
      </c>
      <c r="Q1481">
        <v>34.478000000000002</v>
      </c>
      <c r="R1481">
        <v>1.3089999999999999</v>
      </c>
      <c r="S1481">
        <v>1</v>
      </c>
      <c r="T1481" t="s">
        <v>1214</v>
      </c>
    </row>
    <row r="1482" spans="1:20">
      <c r="A1482" t="s">
        <v>161</v>
      </c>
      <c r="B1482">
        <v>2022</v>
      </c>
      <c r="C1482" s="10">
        <v>44696</v>
      </c>
      <c r="D1482" t="s">
        <v>65</v>
      </c>
      <c r="E1482">
        <v>2</v>
      </c>
      <c r="F1482" t="s">
        <v>539</v>
      </c>
      <c r="G1482">
        <v>2</v>
      </c>
      <c r="H1482" t="s">
        <v>21</v>
      </c>
      <c r="I1482" t="s">
        <v>22</v>
      </c>
      <c r="J1482" s="11">
        <f>(C1482-VLOOKUP(H1482,Riders!$A$2:$E$7778,4,FALSE))/365</f>
        <v>29.183561643835617</v>
      </c>
      <c r="K1482">
        <v>2</v>
      </c>
      <c r="L1482">
        <v>1</v>
      </c>
      <c r="M1482">
        <v>10.183999999999999</v>
      </c>
      <c r="N1482">
        <v>70.491482279224499</v>
      </c>
      <c r="O1482">
        <v>35.725999999999999</v>
      </c>
      <c r="P1482">
        <v>35.832999999999998</v>
      </c>
      <c r="Q1482">
        <v>37.878999999999998</v>
      </c>
      <c r="R1482">
        <v>1.0229999999999999</v>
      </c>
      <c r="S1482">
        <v>1</v>
      </c>
      <c r="T1482" t="s">
        <v>1214</v>
      </c>
    </row>
    <row r="1483" spans="1:20">
      <c r="A1483" t="s">
        <v>161</v>
      </c>
      <c r="B1483">
        <v>2022</v>
      </c>
      <c r="C1483" s="10">
        <v>44696</v>
      </c>
      <c r="D1483" t="s">
        <v>65</v>
      </c>
      <c r="E1483">
        <v>2</v>
      </c>
      <c r="F1483" t="s">
        <v>539</v>
      </c>
      <c r="G1483">
        <v>2</v>
      </c>
      <c r="H1483" t="s">
        <v>201</v>
      </c>
      <c r="I1483" t="s">
        <v>45</v>
      </c>
      <c r="J1483" s="11">
        <f>(C1483-VLOOKUP(H1483,Riders!$A$2:$E$7778,4,FALSE))/365</f>
        <v>26.838356164383562</v>
      </c>
      <c r="K1483">
        <v>4</v>
      </c>
      <c r="L1483">
        <v>2</v>
      </c>
      <c r="M1483">
        <v>10.199</v>
      </c>
      <c r="N1483">
        <v>71.132187314759904</v>
      </c>
      <c r="O1483">
        <v>32.527999999999999</v>
      </c>
      <c r="P1483">
        <v>32.444000000000003</v>
      </c>
      <c r="Q1483">
        <v>34.436</v>
      </c>
      <c r="R1483">
        <v>0.996</v>
      </c>
      <c r="S1483">
        <v>2</v>
      </c>
      <c r="T1483" t="s">
        <v>1214</v>
      </c>
    </row>
    <row r="1484" spans="1:20">
      <c r="A1484" t="s">
        <v>161</v>
      </c>
      <c r="B1484">
        <v>2022</v>
      </c>
      <c r="C1484" s="10">
        <v>44696</v>
      </c>
      <c r="D1484" t="s">
        <v>65</v>
      </c>
      <c r="E1484">
        <v>3</v>
      </c>
      <c r="F1484" t="s">
        <v>539</v>
      </c>
      <c r="G1484">
        <v>2</v>
      </c>
      <c r="H1484" t="s">
        <v>21</v>
      </c>
      <c r="I1484" t="s">
        <v>22</v>
      </c>
      <c r="J1484" s="11">
        <f>(C1484-VLOOKUP(H1484,Riders!$A$2:$E$7778,4,FALSE))/365</f>
        <v>29.183561643835617</v>
      </c>
      <c r="K1484">
        <v>2</v>
      </c>
      <c r="L1484">
        <v>1</v>
      </c>
      <c r="M1484">
        <v>10.331</v>
      </c>
      <c r="N1484">
        <v>70.491482279224499</v>
      </c>
      <c r="O1484">
        <v>35.832999999999998</v>
      </c>
      <c r="P1484">
        <v>35.933999999999997</v>
      </c>
      <c r="Q1484">
        <v>37.972000000000001</v>
      </c>
      <c r="R1484">
        <v>1.0189999999999999</v>
      </c>
      <c r="S1484">
        <v>1</v>
      </c>
      <c r="T1484" t="s">
        <v>1214</v>
      </c>
    </row>
    <row r="1485" spans="1:20">
      <c r="A1485" t="s">
        <v>161</v>
      </c>
      <c r="B1485">
        <v>2022</v>
      </c>
      <c r="C1485" s="10">
        <v>44696</v>
      </c>
      <c r="D1485" t="s">
        <v>65</v>
      </c>
      <c r="E1485">
        <v>3</v>
      </c>
      <c r="F1485" t="s">
        <v>539</v>
      </c>
      <c r="G1485">
        <v>2</v>
      </c>
      <c r="H1485" t="s">
        <v>201</v>
      </c>
      <c r="I1485" t="s">
        <v>45</v>
      </c>
      <c r="J1485" s="11">
        <f>(C1485-VLOOKUP(H1485,Riders!$A$2:$E$7778,4,FALSE))/365</f>
        <v>26.838356164383562</v>
      </c>
      <c r="K1485">
        <v>4</v>
      </c>
      <c r="L1485">
        <v>2</v>
      </c>
      <c r="M1485">
        <v>10.695</v>
      </c>
      <c r="N1485">
        <v>71.132187314759904</v>
      </c>
      <c r="O1485">
        <v>32.444000000000003</v>
      </c>
      <c r="P1485">
        <v>32.363</v>
      </c>
      <c r="Q1485">
        <v>34.347000000000001</v>
      </c>
      <c r="R1485">
        <v>0.99199999999999999</v>
      </c>
      <c r="S1485">
        <v>2</v>
      </c>
      <c r="T1485" t="s">
        <v>1214</v>
      </c>
    </row>
    <row r="1486" spans="1:20">
      <c r="A1486" t="s">
        <v>161</v>
      </c>
      <c r="B1486">
        <v>2022</v>
      </c>
      <c r="C1486" s="10">
        <v>44696</v>
      </c>
      <c r="D1486" t="s">
        <v>65</v>
      </c>
      <c r="E1486">
        <v>1</v>
      </c>
      <c r="F1486" t="s">
        <v>63</v>
      </c>
      <c r="G1486" t="s">
        <v>540</v>
      </c>
      <c r="H1486" t="s">
        <v>100</v>
      </c>
      <c r="I1486" t="s">
        <v>101</v>
      </c>
      <c r="J1486" s="11">
        <f>(C1486-VLOOKUP(H1486,Riders!$A$2:$E$7778,4,FALSE))/365</f>
        <v>23.093150684931508</v>
      </c>
      <c r="K1486">
        <v>1</v>
      </c>
      <c r="L1486">
        <v>1</v>
      </c>
      <c r="M1486">
        <v>9.9559999999999995</v>
      </c>
      <c r="N1486">
        <v>72.318200080353506</v>
      </c>
      <c r="O1486">
        <v>30.359000000000002</v>
      </c>
      <c r="P1486">
        <v>31.131999999999898</v>
      </c>
      <c r="Q1486">
        <v>34.531999999999996</v>
      </c>
      <c r="R1486">
        <v>1.7</v>
      </c>
      <c r="S1486">
        <v>2</v>
      </c>
      <c r="T1486" t="s">
        <v>1214</v>
      </c>
    </row>
    <row r="1487" spans="1:20">
      <c r="A1487" t="s">
        <v>161</v>
      </c>
      <c r="B1487">
        <v>2022</v>
      </c>
      <c r="C1487" s="10">
        <v>44696</v>
      </c>
      <c r="D1487" t="s">
        <v>65</v>
      </c>
      <c r="E1487">
        <v>1</v>
      </c>
      <c r="F1487" t="s">
        <v>63</v>
      </c>
      <c r="G1487" t="s">
        <v>540</v>
      </c>
      <c r="H1487" t="s">
        <v>21</v>
      </c>
      <c r="I1487" t="s">
        <v>22</v>
      </c>
      <c r="J1487" s="11">
        <f>(C1487-VLOOKUP(H1487,Riders!$A$2:$E$7778,4,FALSE))/365</f>
        <v>29.183561643835617</v>
      </c>
      <c r="K1487">
        <v>2</v>
      </c>
      <c r="L1487">
        <v>2</v>
      </c>
      <c r="M1487">
        <v>10.1619999999999</v>
      </c>
      <c r="N1487">
        <v>70.852194449911394</v>
      </c>
      <c r="O1487">
        <v>35.933999999999997</v>
      </c>
      <c r="P1487">
        <v>35.722000000000001</v>
      </c>
      <c r="Q1487">
        <v>37.746000000000002</v>
      </c>
      <c r="R1487">
        <v>1.012</v>
      </c>
      <c r="S1487">
        <v>1</v>
      </c>
      <c r="T1487" t="s">
        <v>1214</v>
      </c>
    </row>
    <row r="1488" spans="1:20">
      <c r="A1488" t="s">
        <v>161</v>
      </c>
      <c r="B1488">
        <v>2022</v>
      </c>
      <c r="C1488" s="10">
        <v>44696</v>
      </c>
      <c r="D1488" t="s">
        <v>65</v>
      </c>
      <c r="E1488">
        <v>1</v>
      </c>
      <c r="F1488" t="s">
        <v>63</v>
      </c>
      <c r="G1488" t="s">
        <v>541</v>
      </c>
      <c r="H1488" t="s">
        <v>111</v>
      </c>
      <c r="I1488" t="s">
        <v>74</v>
      </c>
      <c r="J1488" s="11">
        <f>(C1488-VLOOKUP(H1488,Riders!$A$2:$E$7778,4,FALSE))/365</f>
        <v>25.076712328767123</v>
      </c>
      <c r="K1488">
        <v>3</v>
      </c>
      <c r="L1488">
        <v>1</v>
      </c>
      <c r="M1488">
        <v>10.285</v>
      </c>
      <c r="N1488">
        <v>70.004861448711694</v>
      </c>
      <c r="O1488">
        <v>31.86</v>
      </c>
      <c r="P1488">
        <v>32.135999999999903</v>
      </c>
      <c r="Q1488">
        <v>34.72</v>
      </c>
      <c r="R1488">
        <v>1.292</v>
      </c>
      <c r="S1488">
        <v>2</v>
      </c>
      <c r="T1488" t="s">
        <v>1214</v>
      </c>
    </row>
    <row r="1489" spans="1:20">
      <c r="A1489" t="s">
        <v>161</v>
      </c>
      <c r="B1489">
        <v>2022</v>
      </c>
      <c r="C1489" s="10">
        <v>44696</v>
      </c>
      <c r="D1489" t="s">
        <v>65</v>
      </c>
      <c r="E1489">
        <v>1</v>
      </c>
      <c r="F1489" t="s">
        <v>63</v>
      </c>
      <c r="G1489" t="s">
        <v>541</v>
      </c>
      <c r="H1489" t="s">
        <v>201</v>
      </c>
      <c r="I1489" t="s">
        <v>45</v>
      </c>
      <c r="J1489" s="11">
        <f>(C1489-VLOOKUP(H1489,Riders!$A$2:$E$7778,4,FALSE))/365</f>
        <v>26.838356164383562</v>
      </c>
      <c r="K1489">
        <v>4</v>
      </c>
      <c r="L1489">
        <v>2</v>
      </c>
      <c r="M1489">
        <v>10.49</v>
      </c>
      <c r="N1489">
        <v>68.636796949475695</v>
      </c>
      <c r="O1489">
        <v>32.363</v>
      </c>
      <c r="P1489">
        <v>32.232999999999997</v>
      </c>
      <c r="Q1489">
        <v>34.207000000000001</v>
      </c>
      <c r="R1489">
        <v>0.98699999999999999</v>
      </c>
      <c r="S1489">
        <v>1</v>
      </c>
      <c r="T1489" t="s">
        <v>1214</v>
      </c>
    </row>
    <row r="1490" spans="1:20">
      <c r="A1490" t="s">
        <v>161</v>
      </c>
      <c r="B1490">
        <v>2022</v>
      </c>
      <c r="C1490" s="10">
        <v>44696</v>
      </c>
      <c r="D1490" t="s">
        <v>65</v>
      </c>
      <c r="E1490">
        <v>2</v>
      </c>
      <c r="F1490" t="s">
        <v>63</v>
      </c>
      <c r="G1490" t="s">
        <v>540</v>
      </c>
      <c r="H1490" t="s">
        <v>100</v>
      </c>
      <c r="I1490" t="s">
        <v>101</v>
      </c>
      <c r="J1490" s="11">
        <f>(C1490-VLOOKUP(H1490,Riders!$A$2:$E$7778,4,FALSE))/365</f>
        <v>23.093150684931508</v>
      </c>
      <c r="K1490">
        <v>1</v>
      </c>
      <c r="L1490">
        <v>1</v>
      </c>
      <c r="M1490">
        <v>9.9450000000000003</v>
      </c>
      <c r="N1490">
        <v>72.318200080353506</v>
      </c>
      <c r="O1490">
        <v>31.131999999999898</v>
      </c>
      <c r="P1490">
        <v>31.8049999999999</v>
      </c>
      <c r="Q1490">
        <v>35.110999999999997</v>
      </c>
      <c r="R1490">
        <v>1.653</v>
      </c>
      <c r="S1490">
        <v>2</v>
      </c>
      <c r="T1490" t="s">
        <v>1214</v>
      </c>
    </row>
    <row r="1491" spans="1:20">
      <c r="A1491" t="s">
        <v>161</v>
      </c>
      <c r="B1491">
        <v>2022</v>
      </c>
      <c r="C1491" s="10">
        <v>44696</v>
      </c>
      <c r="D1491" t="s">
        <v>65</v>
      </c>
      <c r="E1491">
        <v>2</v>
      </c>
      <c r="F1491" t="s">
        <v>63</v>
      </c>
      <c r="G1491" t="s">
        <v>540</v>
      </c>
      <c r="H1491" t="s">
        <v>21</v>
      </c>
      <c r="I1491" t="s">
        <v>22</v>
      </c>
      <c r="J1491" s="11">
        <f>(C1491-VLOOKUP(H1491,Riders!$A$2:$E$7778,4,FALSE))/365</f>
        <v>29.183561643835617</v>
      </c>
      <c r="K1491">
        <v>2</v>
      </c>
      <c r="L1491">
        <v>2</v>
      </c>
      <c r="M1491">
        <v>15.1939999999999</v>
      </c>
      <c r="N1491">
        <v>70.852194449911394</v>
      </c>
      <c r="O1491">
        <v>35.722000000000001</v>
      </c>
      <c r="P1491">
        <v>35.53</v>
      </c>
      <c r="Q1491">
        <v>37.54</v>
      </c>
      <c r="R1491">
        <v>1.0049999999999999</v>
      </c>
      <c r="S1491">
        <v>1</v>
      </c>
      <c r="T1491" t="s">
        <v>1214</v>
      </c>
    </row>
    <row r="1492" spans="1:20">
      <c r="A1492" t="s">
        <v>161</v>
      </c>
      <c r="B1492">
        <v>2022</v>
      </c>
      <c r="C1492" s="10">
        <v>44696</v>
      </c>
      <c r="D1492" t="s">
        <v>65</v>
      </c>
      <c r="E1492">
        <v>2</v>
      </c>
      <c r="F1492" t="s">
        <v>63</v>
      </c>
      <c r="G1492" t="s">
        <v>541</v>
      </c>
      <c r="H1492" t="s">
        <v>111</v>
      </c>
      <c r="I1492" t="s">
        <v>74</v>
      </c>
      <c r="J1492" s="11">
        <f>(C1492-VLOOKUP(H1492,Riders!$A$2:$E$7778,4,FALSE))/365</f>
        <v>25.076712328767123</v>
      </c>
      <c r="K1492">
        <v>3</v>
      </c>
      <c r="L1492">
        <v>1</v>
      </c>
      <c r="M1492">
        <v>10.315</v>
      </c>
      <c r="N1492">
        <v>70.004861448711694</v>
      </c>
      <c r="O1492">
        <v>32.135999999999903</v>
      </c>
      <c r="P1492">
        <v>32.393000000000001</v>
      </c>
      <c r="Q1492">
        <v>34.945</v>
      </c>
      <c r="R1492">
        <v>1.276</v>
      </c>
      <c r="S1492">
        <v>2</v>
      </c>
      <c r="T1492" t="s">
        <v>1214</v>
      </c>
    </row>
    <row r="1493" spans="1:20">
      <c r="A1493" t="s">
        <v>161</v>
      </c>
      <c r="B1493">
        <v>2022</v>
      </c>
      <c r="C1493" s="10">
        <v>44696</v>
      </c>
      <c r="D1493" t="s">
        <v>65</v>
      </c>
      <c r="E1493">
        <v>2</v>
      </c>
      <c r="F1493" t="s">
        <v>63</v>
      </c>
      <c r="G1493" t="s">
        <v>541</v>
      </c>
      <c r="H1493" t="s">
        <v>201</v>
      </c>
      <c r="I1493" t="s">
        <v>45</v>
      </c>
      <c r="J1493" s="11">
        <f>(C1493-VLOOKUP(H1493,Riders!$A$2:$E$7778,4,FALSE))/365</f>
        <v>26.838356164383562</v>
      </c>
      <c r="K1493">
        <v>4</v>
      </c>
      <c r="L1493">
        <v>2</v>
      </c>
      <c r="M1493">
        <v>10.458</v>
      </c>
      <c r="N1493">
        <v>68.636796949475695</v>
      </c>
      <c r="O1493">
        <v>32.232999999999997</v>
      </c>
      <c r="P1493">
        <v>32.110999999999997</v>
      </c>
      <c r="Q1493">
        <v>34.075000000000003</v>
      </c>
      <c r="R1493">
        <v>0.98199999999999998</v>
      </c>
      <c r="S1493">
        <v>1</v>
      </c>
      <c r="T1493" t="s">
        <v>1214</v>
      </c>
    </row>
    <row r="1494" spans="1:20">
      <c r="A1494" t="s">
        <v>1164</v>
      </c>
      <c r="B1494">
        <v>2023</v>
      </c>
      <c r="C1494" s="10">
        <v>45002</v>
      </c>
      <c r="D1494" t="s">
        <v>65</v>
      </c>
      <c r="E1494">
        <v>1</v>
      </c>
      <c r="F1494" t="s">
        <v>534</v>
      </c>
      <c r="G1494">
        <v>1</v>
      </c>
      <c r="H1494" t="s">
        <v>171</v>
      </c>
      <c r="I1494" t="s">
        <v>41</v>
      </c>
      <c r="J1494" s="11">
        <f>(C1494-VLOOKUP(H1494,Riders!$A$2:$E$7778,4,FALSE))/365</f>
        <v>24.421917808219177</v>
      </c>
      <c r="K1494">
        <v>28</v>
      </c>
      <c r="L1494">
        <v>2</v>
      </c>
      <c r="M1494">
        <v>11.065</v>
      </c>
      <c r="O1494">
        <v>19.085999999999999</v>
      </c>
      <c r="P1494">
        <v>19.001999999999999</v>
      </c>
      <c r="Q1494">
        <v>25.67</v>
      </c>
      <c r="R1494">
        <v>3.3340000000000001</v>
      </c>
      <c r="S1494">
        <v>2</v>
      </c>
      <c r="T1494" t="s">
        <v>1214</v>
      </c>
    </row>
    <row r="1495" spans="1:20">
      <c r="A1495" t="s">
        <v>138</v>
      </c>
      <c r="B1495">
        <v>2022</v>
      </c>
      <c r="C1495" s="10">
        <v>44752</v>
      </c>
      <c r="D1495" t="s">
        <v>65</v>
      </c>
      <c r="E1495">
        <v>1</v>
      </c>
      <c r="F1495" t="s">
        <v>534</v>
      </c>
      <c r="G1495">
        <v>1</v>
      </c>
      <c r="H1495" t="s">
        <v>147</v>
      </c>
      <c r="I1495" t="s">
        <v>55</v>
      </c>
      <c r="J1495" s="11">
        <f>(C1495-VLOOKUP(H1495,Riders!$A$2:$E$7778,4,FALSE))/365</f>
        <v>28.076712328767123</v>
      </c>
      <c r="K1495">
        <v>28</v>
      </c>
      <c r="L1495">
        <v>2</v>
      </c>
      <c r="M1495">
        <v>10.397</v>
      </c>
      <c r="N1495">
        <v>69.250745407329006</v>
      </c>
      <c r="O1495">
        <v>9</v>
      </c>
      <c r="P1495">
        <v>6.2619999999999898</v>
      </c>
      <c r="Q1495">
        <v>20.603999999999999</v>
      </c>
      <c r="R1495">
        <v>7.1710000000000003</v>
      </c>
      <c r="S1495">
        <v>1</v>
      </c>
      <c r="T1495" t="s">
        <v>1214</v>
      </c>
    </row>
    <row r="1496" spans="1:20">
      <c r="A1496" t="s">
        <v>161</v>
      </c>
      <c r="B1496">
        <v>2022</v>
      </c>
      <c r="C1496" s="10">
        <v>44696</v>
      </c>
      <c r="D1496" t="s">
        <v>65</v>
      </c>
      <c r="E1496">
        <v>1</v>
      </c>
      <c r="F1496" t="s">
        <v>534</v>
      </c>
      <c r="G1496">
        <v>12</v>
      </c>
      <c r="H1496" t="s">
        <v>96</v>
      </c>
      <c r="I1496" t="s">
        <v>28</v>
      </c>
      <c r="J1496" s="11">
        <f>(C1496-VLOOKUP(H1496,Riders!$A$2:$E$7778,4,FALSE))/365</f>
        <v>30.304109589041097</v>
      </c>
      <c r="K1496">
        <v>18</v>
      </c>
      <c r="L1496">
        <v>2</v>
      </c>
      <c r="M1496">
        <v>10.523</v>
      </c>
      <c r="N1496">
        <v>68.421552789128498</v>
      </c>
      <c r="O1496">
        <v>9</v>
      </c>
      <c r="P1496">
        <v>6.7089999999999996</v>
      </c>
      <c r="Q1496">
        <v>20.253</v>
      </c>
      <c r="R1496">
        <v>6.7720000000000002</v>
      </c>
      <c r="S1496">
        <v>2</v>
      </c>
      <c r="T1496" t="s">
        <v>1214</v>
      </c>
    </row>
    <row r="1497" spans="1:20">
      <c r="A1497" t="s">
        <v>138</v>
      </c>
      <c r="B1497">
        <v>2022</v>
      </c>
      <c r="C1497" s="10">
        <v>44752</v>
      </c>
      <c r="D1497" t="s">
        <v>65</v>
      </c>
      <c r="E1497">
        <v>1</v>
      </c>
      <c r="F1497" t="s">
        <v>534</v>
      </c>
      <c r="G1497">
        <v>2</v>
      </c>
      <c r="H1497" t="s">
        <v>93</v>
      </c>
      <c r="I1497" t="s">
        <v>94</v>
      </c>
      <c r="J1497" s="11">
        <f>(C1497-VLOOKUP(H1497,Riders!$A$2:$E$7778,4,FALSE))/365</f>
        <v>27.536986301369861</v>
      </c>
      <c r="K1497">
        <v>27</v>
      </c>
      <c r="L1497">
        <v>2</v>
      </c>
      <c r="M1497">
        <v>10.63</v>
      </c>
      <c r="N1497">
        <v>67.732831608654706</v>
      </c>
      <c r="O1497">
        <v>9</v>
      </c>
      <c r="P1497">
        <v>6.2619999999999898</v>
      </c>
      <c r="Q1497">
        <v>20.603999999999999</v>
      </c>
      <c r="R1497">
        <v>7.1710000000000003</v>
      </c>
      <c r="S1497">
        <v>1</v>
      </c>
      <c r="T1497" t="s">
        <v>1214</v>
      </c>
    </row>
    <row r="1498" spans="1:20">
      <c r="A1498" t="s">
        <v>138</v>
      </c>
      <c r="B1498">
        <v>2022</v>
      </c>
      <c r="C1498" s="10">
        <v>44752</v>
      </c>
      <c r="D1498" t="s">
        <v>65</v>
      </c>
      <c r="E1498">
        <v>1</v>
      </c>
      <c r="F1498" t="s">
        <v>534</v>
      </c>
      <c r="G1498">
        <v>3</v>
      </c>
      <c r="H1498" t="s">
        <v>104</v>
      </c>
      <c r="I1498" t="s">
        <v>38</v>
      </c>
      <c r="J1498" s="11">
        <f>(C1498-VLOOKUP(H1498,Riders!$A$2:$E$7778,4,FALSE))/365</f>
        <v>23.526027397260275</v>
      </c>
      <c r="K1498">
        <v>6</v>
      </c>
      <c r="L1498">
        <v>1</v>
      </c>
      <c r="M1498">
        <v>10.512</v>
      </c>
      <c r="N1498">
        <v>68.493150684931507</v>
      </c>
      <c r="O1498">
        <v>7.8349999999999902</v>
      </c>
      <c r="P1498">
        <v>10.319000000000001</v>
      </c>
      <c r="Q1498">
        <v>17.783000000000001</v>
      </c>
      <c r="R1498">
        <v>3.7320000000000002</v>
      </c>
      <c r="S1498">
        <v>2</v>
      </c>
      <c r="T1498" t="s">
        <v>1214</v>
      </c>
    </row>
    <row r="1499" spans="1:20">
      <c r="A1499" t="s">
        <v>138</v>
      </c>
      <c r="B1499">
        <v>2022</v>
      </c>
      <c r="C1499" s="10">
        <v>44752</v>
      </c>
      <c r="D1499" t="s">
        <v>65</v>
      </c>
      <c r="E1499">
        <v>1</v>
      </c>
      <c r="F1499" t="s">
        <v>534</v>
      </c>
      <c r="G1499">
        <v>3</v>
      </c>
      <c r="H1499" t="s">
        <v>54</v>
      </c>
      <c r="I1499" t="s">
        <v>55</v>
      </c>
      <c r="J1499" s="11">
        <f>(C1499-VLOOKUP(H1499,Riders!$A$2:$E$7778,4,FALSE))/365</f>
        <v>21.761643835616439</v>
      </c>
      <c r="K1499">
        <v>26</v>
      </c>
      <c r="L1499">
        <v>2</v>
      </c>
      <c r="M1499">
        <v>10.753</v>
      </c>
      <c r="N1499">
        <v>66.958058216311699</v>
      </c>
      <c r="O1499">
        <v>9</v>
      </c>
      <c r="P1499">
        <v>3.48</v>
      </c>
      <c r="Q1499">
        <v>15.74</v>
      </c>
      <c r="R1499">
        <v>6.13</v>
      </c>
      <c r="S1499">
        <v>1</v>
      </c>
      <c r="T1499" t="s">
        <v>1214</v>
      </c>
    </row>
    <row r="1500" spans="1:20">
      <c r="A1500" t="s">
        <v>138</v>
      </c>
      <c r="B1500">
        <v>2022</v>
      </c>
      <c r="C1500" s="10">
        <v>44752</v>
      </c>
      <c r="D1500" t="s">
        <v>65</v>
      </c>
      <c r="E1500">
        <v>1</v>
      </c>
      <c r="F1500" t="s">
        <v>534</v>
      </c>
      <c r="G1500">
        <v>4</v>
      </c>
      <c r="H1500" t="s">
        <v>25</v>
      </c>
      <c r="I1500" t="s">
        <v>26</v>
      </c>
      <c r="J1500" s="11">
        <f>(C1500-VLOOKUP(H1500,Riders!$A$2:$E$7778,4,FALSE))/365</f>
        <v>24.797260273972604</v>
      </c>
      <c r="K1500">
        <v>7</v>
      </c>
      <c r="L1500">
        <v>1</v>
      </c>
      <c r="M1500">
        <v>11.048</v>
      </c>
      <c r="N1500">
        <v>65.170166545981104</v>
      </c>
      <c r="O1500">
        <v>17.762</v>
      </c>
      <c r="P1500">
        <v>19.260999999999999</v>
      </c>
      <c r="Q1500">
        <v>26.885000000000002</v>
      </c>
      <c r="R1500">
        <v>3.8119999999999998</v>
      </c>
      <c r="S1500">
        <v>1</v>
      </c>
      <c r="T1500" t="s">
        <v>1214</v>
      </c>
    </row>
    <row r="1501" spans="1:20">
      <c r="A1501" t="s">
        <v>138</v>
      </c>
      <c r="B1501">
        <v>2022</v>
      </c>
      <c r="C1501" s="10">
        <v>44752</v>
      </c>
      <c r="D1501" t="s">
        <v>65</v>
      </c>
      <c r="E1501">
        <v>1</v>
      </c>
      <c r="F1501" t="s">
        <v>534</v>
      </c>
      <c r="G1501">
        <v>4</v>
      </c>
      <c r="H1501" t="s">
        <v>140</v>
      </c>
      <c r="I1501" t="s">
        <v>141</v>
      </c>
      <c r="J1501" s="11">
        <f>(C1501-VLOOKUP(H1501,Riders!$A$2:$E$7778,4,FALSE))/365</f>
        <v>28.512328767123286</v>
      </c>
      <c r="K1501">
        <v>25</v>
      </c>
      <c r="L1501">
        <v>2</v>
      </c>
      <c r="M1501">
        <v>11.275</v>
      </c>
      <c r="N1501">
        <v>63.858093126385803</v>
      </c>
      <c r="O1501">
        <v>9</v>
      </c>
      <c r="P1501">
        <v>6.6919999999999904</v>
      </c>
      <c r="Q1501">
        <v>19.937999999999999</v>
      </c>
      <c r="R1501">
        <v>6.6230000000000002</v>
      </c>
      <c r="S1501">
        <v>2</v>
      </c>
      <c r="T1501" t="s">
        <v>1214</v>
      </c>
    </row>
    <row r="1502" spans="1:20">
      <c r="A1502" t="s">
        <v>138</v>
      </c>
      <c r="B1502">
        <v>2022</v>
      </c>
      <c r="C1502" s="10">
        <v>44752</v>
      </c>
      <c r="D1502" t="s">
        <v>65</v>
      </c>
      <c r="E1502">
        <v>1</v>
      </c>
      <c r="F1502" t="s">
        <v>534</v>
      </c>
      <c r="G1502">
        <v>5</v>
      </c>
      <c r="H1502" t="s">
        <v>37</v>
      </c>
      <c r="I1502" t="s">
        <v>38</v>
      </c>
      <c r="J1502" s="11">
        <f>(C1502-VLOOKUP(H1502,Riders!$A$2:$E$7778,4,FALSE))/365</f>
        <v>21.463013698630139</v>
      </c>
      <c r="K1502">
        <v>10</v>
      </c>
      <c r="L1502">
        <v>1</v>
      </c>
      <c r="M1502">
        <v>10.353999999999999</v>
      </c>
      <c r="N1502">
        <v>69.538342669499698</v>
      </c>
      <c r="O1502">
        <v>9</v>
      </c>
      <c r="P1502">
        <v>15.379</v>
      </c>
      <c r="Q1502">
        <v>28.940999999999999</v>
      </c>
      <c r="R1502">
        <v>6.7809999999999997</v>
      </c>
      <c r="S1502">
        <v>2</v>
      </c>
      <c r="T1502" t="s">
        <v>1214</v>
      </c>
    </row>
    <row r="1503" spans="1:20">
      <c r="A1503" t="s">
        <v>138</v>
      </c>
      <c r="B1503">
        <v>2022</v>
      </c>
      <c r="C1503" s="10">
        <v>44752</v>
      </c>
      <c r="D1503" t="s">
        <v>65</v>
      </c>
      <c r="E1503">
        <v>1</v>
      </c>
      <c r="F1503" t="s">
        <v>534</v>
      </c>
      <c r="G1503">
        <v>5</v>
      </c>
      <c r="H1503" t="s">
        <v>58</v>
      </c>
      <c r="I1503" t="s">
        <v>36</v>
      </c>
      <c r="J1503" s="11">
        <f>(C1503-VLOOKUP(H1503,Riders!$A$2:$E$7778,4,FALSE))/365</f>
        <v>28.660273972602738</v>
      </c>
      <c r="K1503">
        <v>24</v>
      </c>
      <c r="L1503">
        <v>2</v>
      </c>
      <c r="M1503">
        <v>10.603999999999999</v>
      </c>
      <c r="N1503">
        <v>67.898906073179901</v>
      </c>
      <c r="O1503">
        <v>14.097</v>
      </c>
      <c r="P1503">
        <v>13.631</v>
      </c>
      <c r="Q1503">
        <v>20.247</v>
      </c>
      <c r="R1503">
        <v>3.3079999999999998</v>
      </c>
      <c r="S1503">
        <v>1</v>
      </c>
      <c r="T1503" t="s">
        <v>1214</v>
      </c>
    </row>
    <row r="1504" spans="1:20">
      <c r="A1504" t="s">
        <v>138</v>
      </c>
      <c r="B1504">
        <v>2022</v>
      </c>
      <c r="C1504" s="10">
        <v>44752</v>
      </c>
      <c r="D1504" t="s">
        <v>65</v>
      </c>
      <c r="E1504">
        <v>1</v>
      </c>
      <c r="F1504" t="s">
        <v>534</v>
      </c>
      <c r="G1504">
        <v>6</v>
      </c>
      <c r="H1504" t="s">
        <v>128</v>
      </c>
      <c r="I1504" t="s">
        <v>34</v>
      </c>
      <c r="J1504" s="11">
        <f>(C1504-VLOOKUP(H1504,Riders!$A$2:$E$7778,4,FALSE))/365</f>
        <v>31.005479452054793</v>
      </c>
      <c r="K1504">
        <v>11</v>
      </c>
      <c r="L1504">
        <v>1</v>
      </c>
      <c r="M1504">
        <v>10.382999999999999</v>
      </c>
      <c r="N1504">
        <v>69.344120196475004</v>
      </c>
      <c r="O1504">
        <v>29.257999999999999</v>
      </c>
      <c r="P1504">
        <v>29.395</v>
      </c>
      <c r="Q1504">
        <v>32.773000000000003</v>
      </c>
      <c r="R1504">
        <v>1.6890000000000001</v>
      </c>
      <c r="S1504">
        <v>1</v>
      </c>
      <c r="T1504" t="s">
        <v>1214</v>
      </c>
    </row>
    <row r="1505" spans="1:20">
      <c r="A1505" t="s">
        <v>138</v>
      </c>
      <c r="B1505">
        <v>2022</v>
      </c>
      <c r="C1505" s="10">
        <v>44752</v>
      </c>
      <c r="D1505" t="s">
        <v>65</v>
      </c>
      <c r="E1505">
        <v>1</v>
      </c>
      <c r="F1505" t="s">
        <v>534</v>
      </c>
      <c r="G1505">
        <v>6</v>
      </c>
      <c r="H1505" t="s">
        <v>157</v>
      </c>
      <c r="I1505" t="s">
        <v>144</v>
      </c>
      <c r="J1505" s="11">
        <f>(C1505-VLOOKUP(H1505,Riders!$A$2:$E$7778,4,FALSE))/365</f>
        <v>36.238356164383561</v>
      </c>
      <c r="K1505">
        <v>23</v>
      </c>
      <c r="L1505">
        <v>2</v>
      </c>
      <c r="M1505">
        <v>10.575999999999899</v>
      </c>
      <c r="N1505">
        <v>68.078668683812396</v>
      </c>
      <c r="O1505">
        <v>9</v>
      </c>
      <c r="P1505">
        <v>8.2219999999999995</v>
      </c>
      <c r="Q1505">
        <v>22.135999999999999</v>
      </c>
      <c r="R1505">
        <v>6.9569999999999999</v>
      </c>
      <c r="S1505">
        <v>2</v>
      </c>
      <c r="T1505" t="s">
        <v>1214</v>
      </c>
    </row>
    <row r="1506" spans="1:20">
      <c r="A1506" t="s">
        <v>138</v>
      </c>
      <c r="B1506">
        <v>2022</v>
      </c>
      <c r="C1506" s="10">
        <v>44752</v>
      </c>
      <c r="D1506" t="s">
        <v>65</v>
      </c>
      <c r="E1506">
        <v>1</v>
      </c>
      <c r="F1506" t="s">
        <v>534</v>
      </c>
      <c r="G1506">
        <v>7</v>
      </c>
      <c r="H1506" t="s">
        <v>49</v>
      </c>
      <c r="I1506" t="s">
        <v>43</v>
      </c>
      <c r="J1506" s="11">
        <f>(C1506-VLOOKUP(H1506,Riders!$A$2:$E$7778,4,FALSE))/365</f>
        <v>27.991780821917807</v>
      </c>
      <c r="K1506">
        <v>8</v>
      </c>
      <c r="L1506">
        <v>1</v>
      </c>
      <c r="M1506">
        <v>10.156000000000001</v>
      </c>
      <c r="N1506">
        <v>70.894052776683694</v>
      </c>
      <c r="O1506">
        <v>19.053000000000001</v>
      </c>
      <c r="P1506">
        <v>19.350999999999999</v>
      </c>
      <c r="Q1506">
        <v>24.117000000000001</v>
      </c>
      <c r="R1506">
        <v>2.383</v>
      </c>
      <c r="S1506">
        <v>1</v>
      </c>
      <c r="T1506" t="s">
        <v>1214</v>
      </c>
    </row>
    <row r="1507" spans="1:20">
      <c r="A1507" t="s">
        <v>138</v>
      </c>
      <c r="B1507">
        <v>2022</v>
      </c>
      <c r="C1507" s="10">
        <v>44752</v>
      </c>
      <c r="D1507" t="s">
        <v>65</v>
      </c>
      <c r="E1507">
        <v>1</v>
      </c>
      <c r="F1507" t="s">
        <v>534</v>
      </c>
      <c r="G1507">
        <v>7</v>
      </c>
      <c r="H1507" t="s">
        <v>231</v>
      </c>
      <c r="I1507" t="s">
        <v>211</v>
      </c>
      <c r="J1507" s="11">
        <f>(C1507-VLOOKUP(H1507,Riders!$A$2:$E$7778,4,FALSE))/365</f>
        <v>23.55890410958904</v>
      </c>
      <c r="K1507">
        <v>22</v>
      </c>
      <c r="L1507">
        <v>2</v>
      </c>
      <c r="M1507">
        <v>10.516999999999999</v>
      </c>
      <c r="N1507">
        <v>68.460587620043697</v>
      </c>
      <c r="O1507">
        <v>5.1839999999999904</v>
      </c>
      <c r="P1507">
        <v>5.0090000000000003</v>
      </c>
      <c r="Q1507">
        <v>14.375</v>
      </c>
      <c r="R1507">
        <v>4.6829999999999998</v>
      </c>
      <c r="S1507">
        <v>2</v>
      </c>
      <c r="T1507" t="s">
        <v>1214</v>
      </c>
    </row>
    <row r="1508" spans="1:20">
      <c r="A1508" t="s">
        <v>138</v>
      </c>
      <c r="B1508">
        <v>2022</v>
      </c>
      <c r="C1508" s="10">
        <v>44752</v>
      </c>
      <c r="D1508" t="s">
        <v>65</v>
      </c>
      <c r="E1508">
        <v>1</v>
      </c>
      <c r="F1508" t="s">
        <v>534</v>
      </c>
      <c r="G1508">
        <v>8</v>
      </c>
      <c r="H1508" t="s">
        <v>109</v>
      </c>
      <c r="I1508" t="s">
        <v>57</v>
      </c>
      <c r="J1508" s="11">
        <f>(C1508-VLOOKUP(H1508,Riders!$A$2:$E$7778,4,FALSE))/365</f>
        <v>24.252054794520546</v>
      </c>
      <c r="K1508">
        <v>16</v>
      </c>
      <c r="L1508">
        <v>1</v>
      </c>
      <c r="M1508">
        <v>10.369</v>
      </c>
      <c r="N1508">
        <v>69.437747130870804</v>
      </c>
      <c r="O1508">
        <v>9</v>
      </c>
      <c r="P1508">
        <v>15.48</v>
      </c>
      <c r="Q1508">
        <v>29.172000000000001</v>
      </c>
      <c r="R1508">
        <v>6.8460000000000001</v>
      </c>
      <c r="S1508">
        <v>2</v>
      </c>
      <c r="T1508" t="s">
        <v>1214</v>
      </c>
    </row>
    <row r="1509" spans="1:20">
      <c r="A1509" t="s">
        <v>138</v>
      </c>
      <c r="B1509">
        <v>2022</v>
      </c>
      <c r="C1509" s="10">
        <v>44752</v>
      </c>
      <c r="D1509" t="s">
        <v>65</v>
      </c>
      <c r="E1509">
        <v>1</v>
      </c>
      <c r="F1509" t="s">
        <v>534</v>
      </c>
      <c r="G1509">
        <v>8</v>
      </c>
      <c r="H1509" t="s">
        <v>114</v>
      </c>
      <c r="I1509" t="s">
        <v>115</v>
      </c>
      <c r="J1509" s="11">
        <f>(C1509-VLOOKUP(H1509,Riders!$A$2:$E$7778,4,FALSE))/365</f>
        <v>27.413698630136988</v>
      </c>
      <c r="K1509">
        <v>17</v>
      </c>
      <c r="L1509">
        <v>2</v>
      </c>
      <c r="M1509">
        <v>10.430999999999999</v>
      </c>
      <c r="N1509">
        <v>69.025021570319197</v>
      </c>
      <c r="O1509">
        <v>12.627000000000001</v>
      </c>
      <c r="P1509">
        <v>11.798999999999999</v>
      </c>
      <c r="Q1509">
        <v>20.684999999999999</v>
      </c>
      <c r="R1509">
        <v>4.4429999999999996</v>
      </c>
      <c r="S1509">
        <v>1</v>
      </c>
      <c r="T1509" t="s">
        <v>1214</v>
      </c>
    </row>
    <row r="1510" spans="1:20">
      <c r="A1510" t="s">
        <v>138</v>
      </c>
      <c r="B1510">
        <v>2022</v>
      </c>
      <c r="C1510" s="10">
        <v>44752</v>
      </c>
      <c r="D1510" t="s">
        <v>65</v>
      </c>
      <c r="E1510">
        <v>1</v>
      </c>
      <c r="F1510" t="s">
        <v>534</v>
      </c>
      <c r="G1510">
        <v>9</v>
      </c>
      <c r="H1510" t="s">
        <v>143</v>
      </c>
      <c r="I1510" t="s">
        <v>144</v>
      </c>
      <c r="J1510" s="11">
        <f>(C1510-VLOOKUP(H1510,Riders!$A$2:$E$7778,4,FALSE))/365</f>
        <v>21.969863013698632</v>
      </c>
      <c r="K1510">
        <v>15</v>
      </c>
      <c r="L1510">
        <v>1</v>
      </c>
      <c r="M1510">
        <v>10.686</v>
      </c>
      <c r="N1510">
        <v>67.377877596855697</v>
      </c>
      <c r="O1510">
        <v>9</v>
      </c>
      <c r="P1510">
        <v>14.808999999999999</v>
      </c>
      <c r="Q1510">
        <v>28.626999999999999</v>
      </c>
      <c r="R1510">
        <v>6.9089999999999998</v>
      </c>
      <c r="S1510">
        <v>2</v>
      </c>
      <c r="T1510" t="s">
        <v>1214</v>
      </c>
    </row>
    <row r="1511" spans="1:20">
      <c r="A1511" t="s">
        <v>138</v>
      </c>
      <c r="B1511">
        <v>2022</v>
      </c>
      <c r="C1511" s="10">
        <v>44752</v>
      </c>
      <c r="D1511" t="s">
        <v>65</v>
      </c>
      <c r="E1511">
        <v>1</v>
      </c>
      <c r="F1511" t="s">
        <v>534</v>
      </c>
      <c r="G1511">
        <v>9</v>
      </c>
      <c r="H1511" t="s">
        <v>56</v>
      </c>
      <c r="I1511" t="s">
        <v>57</v>
      </c>
      <c r="J1511" s="11">
        <f>(C1511-VLOOKUP(H1511,Riders!$A$2:$E$7778,4,FALSE))/365</f>
        <v>22.493150684931507</v>
      </c>
      <c r="K1511">
        <v>18</v>
      </c>
      <c r="L1511">
        <v>2</v>
      </c>
      <c r="M1511">
        <v>10.712999999999999</v>
      </c>
      <c r="N1511">
        <v>67.208064967796105</v>
      </c>
      <c r="O1511">
        <v>11.802</v>
      </c>
      <c r="P1511">
        <v>11.2259999999999</v>
      </c>
      <c r="Q1511">
        <v>19.225999999999999</v>
      </c>
      <c r="R1511">
        <v>4</v>
      </c>
      <c r="S1511">
        <v>1</v>
      </c>
      <c r="T1511" t="s">
        <v>1214</v>
      </c>
    </row>
    <row r="1512" spans="1:20">
      <c r="A1512" t="s">
        <v>138</v>
      </c>
      <c r="B1512">
        <v>2022</v>
      </c>
      <c r="C1512" s="10">
        <v>44752</v>
      </c>
      <c r="D1512" t="s">
        <v>65</v>
      </c>
      <c r="E1512">
        <v>1</v>
      </c>
      <c r="F1512" t="s">
        <v>534</v>
      </c>
      <c r="G1512">
        <v>10</v>
      </c>
      <c r="H1512" t="s">
        <v>48</v>
      </c>
      <c r="I1512" t="s">
        <v>720</v>
      </c>
      <c r="J1512" s="11">
        <f>(C1512-VLOOKUP(H1512,Riders!$A$2:$E$7778,4,FALSE))/365</f>
        <v>21.624657534246577</v>
      </c>
      <c r="K1512">
        <v>12</v>
      </c>
      <c r="L1512">
        <v>1</v>
      </c>
      <c r="M1512">
        <v>10.409000000000001</v>
      </c>
      <c r="N1512">
        <v>69.170909789605105</v>
      </c>
      <c r="O1512">
        <v>9</v>
      </c>
      <c r="P1512">
        <v>18.131</v>
      </c>
      <c r="Q1512">
        <v>30.768999999999998</v>
      </c>
      <c r="R1512">
        <v>6.319</v>
      </c>
      <c r="S1512">
        <v>2</v>
      </c>
      <c r="T1512" t="s">
        <v>1214</v>
      </c>
    </row>
    <row r="1513" spans="1:20">
      <c r="A1513" t="s">
        <v>138</v>
      </c>
      <c r="B1513">
        <v>2022</v>
      </c>
      <c r="C1513" s="10">
        <v>44752</v>
      </c>
      <c r="D1513" t="s">
        <v>65</v>
      </c>
      <c r="E1513">
        <v>1</v>
      </c>
      <c r="F1513" t="s">
        <v>534</v>
      </c>
      <c r="G1513">
        <v>10</v>
      </c>
      <c r="H1513" t="s">
        <v>142</v>
      </c>
      <c r="I1513" t="s">
        <v>94</v>
      </c>
      <c r="J1513" s="11">
        <f>(C1513-VLOOKUP(H1513,Riders!$A$2:$E$7778,4,FALSE))/365</f>
        <v>27.271232876712329</v>
      </c>
      <c r="K1513">
        <v>21</v>
      </c>
      <c r="L1513">
        <v>2</v>
      </c>
      <c r="M1513">
        <v>10.429</v>
      </c>
      <c r="N1513">
        <v>69.038258701697103</v>
      </c>
      <c r="O1513">
        <v>21.664999999999999</v>
      </c>
      <c r="P1513">
        <v>21.425999999999998</v>
      </c>
      <c r="Q1513">
        <v>25</v>
      </c>
      <c r="R1513">
        <v>1.7869999999999999</v>
      </c>
      <c r="S1513">
        <v>1</v>
      </c>
      <c r="T1513" t="s">
        <v>1214</v>
      </c>
    </row>
    <row r="1514" spans="1:20">
      <c r="A1514" t="s">
        <v>138</v>
      </c>
      <c r="B1514">
        <v>2022</v>
      </c>
      <c r="C1514" s="10">
        <v>44752</v>
      </c>
      <c r="D1514" t="s">
        <v>65</v>
      </c>
      <c r="E1514">
        <v>1</v>
      </c>
      <c r="F1514" t="s">
        <v>534</v>
      </c>
      <c r="G1514">
        <v>11</v>
      </c>
      <c r="H1514" t="s">
        <v>135</v>
      </c>
      <c r="I1514" t="s">
        <v>34</v>
      </c>
      <c r="J1514" s="11">
        <f>(C1514-VLOOKUP(H1514,Riders!$A$2:$E$7778,4,FALSE))/365</f>
        <v>25.863013698630137</v>
      </c>
      <c r="K1514">
        <v>13</v>
      </c>
      <c r="L1514">
        <v>1</v>
      </c>
      <c r="M1514">
        <v>10.417999999999999</v>
      </c>
      <c r="N1514">
        <v>69.111153772317095</v>
      </c>
      <c r="O1514">
        <v>9</v>
      </c>
      <c r="P1514">
        <v>13.037999999999901</v>
      </c>
      <c r="Q1514">
        <v>27.56</v>
      </c>
      <c r="R1514">
        <v>7.2610000000000001</v>
      </c>
      <c r="S1514">
        <v>1</v>
      </c>
      <c r="T1514" t="s">
        <v>1214</v>
      </c>
    </row>
    <row r="1515" spans="1:20">
      <c r="A1515" t="s">
        <v>138</v>
      </c>
      <c r="B1515">
        <v>2022</v>
      </c>
      <c r="C1515" s="10">
        <v>44752</v>
      </c>
      <c r="D1515" t="s">
        <v>65</v>
      </c>
      <c r="E1515">
        <v>1</v>
      </c>
      <c r="F1515" t="s">
        <v>534</v>
      </c>
      <c r="G1515">
        <v>11</v>
      </c>
      <c r="H1515" t="s">
        <v>35</v>
      </c>
      <c r="I1515" t="s">
        <v>36</v>
      </c>
      <c r="J1515" s="11">
        <f>(C1515-VLOOKUP(H1515,Riders!$A$2:$E$7778,4,FALSE))/365</f>
        <v>24.134246575342466</v>
      </c>
      <c r="K1515">
        <v>20</v>
      </c>
      <c r="L1515">
        <v>2</v>
      </c>
      <c r="M1515">
        <v>10.536</v>
      </c>
      <c r="N1515">
        <v>68.337129840546694</v>
      </c>
      <c r="O1515">
        <v>5.4450000000000003</v>
      </c>
      <c r="P1515">
        <v>4.9189999999999996</v>
      </c>
      <c r="Q1515">
        <v>15.401</v>
      </c>
      <c r="R1515">
        <v>5.2409999999999997</v>
      </c>
      <c r="S1515">
        <v>2</v>
      </c>
      <c r="T1515" t="s">
        <v>1214</v>
      </c>
    </row>
    <row r="1516" spans="1:20">
      <c r="A1516" t="s">
        <v>138</v>
      </c>
      <c r="B1516">
        <v>2022</v>
      </c>
      <c r="C1516" s="10">
        <v>44752</v>
      </c>
      <c r="D1516" t="s">
        <v>65</v>
      </c>
      <c r="E1516">
        <v>1</v>
      </c>
      <c r="F1516" t="s">
        <v>534</v>
      </c>
      <c r="G1516">
        <v>12</v>
      </c>
      <c r="H1516" t="s">
        <v>102</v>
      </c>
      <c r="I1516" t="s">
        <v>103</v>
      </c>
      <c r="J1516" s="11">
        <f>(C1516-VLOOKUP(H1516,Riders!$A$2:$E$7778,4,FALSE))/365</f>
        <v>28.457534246575342</v>
      </c>
      <c r="K1516">
        <v>14</v>
      </c>
      <c r="L1516">
        <v>1</v>
      </c>
      <c r="M1516">
        <v>10.416</v>
      </c>
      <c r="N1516">
        <v>69.124423963133594</v>
      </c>
      <c r="O1516">
        <v>7.1629999999999896</v>
      </c>
      <c r="P1516">
        <v>12.497999999999999</v>
      </c>
      <c r="Q1516">
        <v>24.076000000000001</v>
      </c>
      <c r="R1516">
        <v>5.7889999999999997</v>
      </c>
      <c r="S1516">
        <v>2</v>
      </c>
      <c r="T1516" t="s">
        <v>1214</v>
      </c>
    </row>
    <row r="1517" spans="1:20">
      <c r="A1517" t="s">
        <v>138</v>
      </c>
      <c r="B1517">
        <v>2022</v>
      </c>
      <c r="C1517" s="10">
        <v>44752</v>
      </c>
      <c r="D1517" t="s">
        <v>65</v>
      </c>
      <c r="E1517">
        <v>1</v>
      </c>
      <c r="F1517" t="s">
        <v>534</v>
      </c>
      <c r="G1517">
        <v>12</v>
      </c>
      <c r="H1517" t="s">
        <v>31</v>
      </c>
      <c r="I1517" t="s">
        <v>32</v>
      </c>
      <c r="J1517" s="11">
        <f>(C1517-VLOOKUP(H1517,Riders!$A$2:$E$7778,4,FALSE))/365</f>
        <v>20.663013698630138</v>
      </c>
      <c r="K1517">
        <v>19</v>
      </c>
      <c r="L1517">
        <v>2</v>
      </c>
      <c r="M1517">
        <v>10.452</v>
      </c>
      <c r="N1517">
        <v>68.886337543053898</v>
      </c>
      <c r="O1517">
        <v>9</v>
      </c>
      <c r="P1517">
        <v>5.12</v>
      </c>
      <c r="Q1517">
        <v>18.626000000000001</v>
      </c>
      <c r="R1517">
        <v>6.7530000000000001</v>
      </c>
      <c r="S1517">
        <v>1</v>
      </c>
      <c r="T1517" t="s">
        <v>1214</v>
      </c>
    </row>
    <row r="1518" spans="1:20">
      <c r="A1518" t="s">
        <v>138</v>
      </c>
      <c r="B1518">
        <v>2022</v>
      </c>
      <c r="C1518" s="10">
        <v>44752</v>
      </c>
      <c r="D1518" t="s">
        <v>65</v>
      </c>
      <c r="E1518">
        <v>1</v>
      </c>
      <c r="F1518" t="s">
        <v>537</v>
      </c>
      <c r="G1518">
        <v>1</v>
      </c>
      <c r="H1518" t="s">
        <v>91</v>
      </c>
      <c r="I1518" t="s">
        <v>22</v>
      </c>
      <c r="J1518" s="11">
        <f>(C1518-VLOOKUP(H1518,Riders!$A$2:$E$7778,4,FALSE))/365</f>
        <v>25.339726027397262</v>
      </c>
      <c r="K1518">
        <v>2</v>
      </c>
      <c r="L1518">
        <v>1</v>
      </c>
      <c r="M1518">
        <v>10.231</v>
      </c>
      <c r="N1518">
        <v>70.374352458215199</v>
      </c>
      <c r="O1518">
        <v>40.036999999999999</v>
      </c>
      <c r="P1518">
        <v>40.04</v>
      </c>
      <c r="Q1518">
        <v>42.345999999999997</v>
      </c>
      <c r="R1518">
        <v>1.153</v>
      </c>
      <c r="S1518">
        <v>1</v>
      </c>
      <c r="T1518" t="s">
        <v>1214</v>
      </c>
    </row>
    <row r="1519" spans="1:20">
      <c r="A1519" t="s">
        <v>138</v>
      </c>
      <c r="B1519">
        <v>2022</v>
      </c>
      <c r="C1519" s="10">
        <v>44752</v>
      </c>
      <c r="D1519" t="s">
        <v>65</v>
      </c>
      <c r="E1519">
        <v>1</v>
      </c>
      <c r="F1519" t="s">
        <v>537</v>
      </c>
      <c r="G1519">
        <v>1</v>
      </c>
      <c r="H1519" t="s">
        <v>102</v>
      </c>
      <c r="I1519" t="s">
        <v>103</v>
      </c>
      <c r="J1519" s="11">
        <f>(C1519-VLOOKUP(H1519,Riders!$A$2:$E$7778,4,FALSE))/365</f>
        <v>28.457534246575342</v>
      </c>
      <c r="K1519">
        <v>14</v>
      </c>
      <c r="L1519">
        <v>2</v>
      </c>
      <c r="M1519">
        <v>10.599</v>
      </c>
      <c r="N1519">
        <v>67.930936880837805</v>
      </c>
      <c r="O1519">
        <v>12.497999999999999</v>
      </c>
      <c r="P1519">
        <v>12.587999999999999</v>
      </c>
      <c r="Q1519">
        <v>23.896000000000001</v>
      </c>
      <c r="R1519">
        <v>5.6539999999999999</v>
      </c>
      <c r="S1519">
        <v>2</v>
      </c>
      <c r="T1519" t="s">
        <v>1214</v>
      </c>
    </row>
    <row r="1520" spans="1:20">
      <c r="A1520" t="s">
        <v>138</v>
      </c>
      <c r="B1520">
        <v>2022</v>
      </c>
      <c r="C1520" s="10">
        <v>44752</v>
      </c>
      <c r="D1520" t="s">
        <v>65</v>
      </c>
      <c r="E1520">
        <v>1</v>
      </c>
      <c r="F1520" t="s">
        <v>537</v>
      </c>
      <c r="G1520">
        <v>2</v>
      </c>
      <c r="H1520" t="s">
        <v>127</v>
      </c>
      <c r="I1520" t="s">
        <v>103</v>
      </c>
      <c r="J1520" s="11">
        <f>(C1520-VLOOKUP(H1520,Riders!$A$2:$E$7778,4,FALSE))/365</f>
        <v>23.81095890410959</v>
      </c>
      <c r="K1520">
        <v>1</v>
      </c>
      <c r="L1520">
        <v>1</v>
      </c>
      <c r="M1520">
        <v>10.082000000000001</v>
      </c>
      <c r="N1520">
        <v>71.414401904383993</v>
      </c>
      <c r="O1520">
        <v>29.619999999999902</v>
      </c>
      <c r="P1520">
        <v>29.7179999999999</v>
      </c>
      <c r="Q1520">
        <v>32.19</v>
      </c>
      <c r="R1520">
        <v>1.236</v>
      </c>
      <c r="S1520">
        <v>1</v>
      </c>
      <c r="T1520" t="s">
        <v>1214</v>
      </c>
    </row>
    <row r="1521" spans="1:20">
      <c r="A1521" t="s">
        <v>138</v>
      </c>
      <c r="B1521">
        <v>2022</v>
      </c>
      <c r="C1521" s="10">
        <v>44752</v>
      </c>
      <c r="D1521" t="s">
        <v>65</v>
      </c>
      <c r="E1521">
        <v>1</v>
      </c>
      <c r="F1521" t="s">
        <v>537</v>
      </c>
      <c r="G1521">
        <v>2</v>
      </c>
      <c r="H1521" t="s">
        <v>135</v>
      </c>
      <c r="I1521" t="s">
        <v>34</v>
      </c>
      <c r="J1521" s="11">
        <f>(C1521-VLOOKUP(H1521,Riders!$A$2:$E$7778,4,FALSE))/365</f>
        <v>25.863013698630137</v>
      </c>
      <c r="K1521">
        <v>13</v>
      </c>
      <c r="L1521">
        <v>2</v>
      </c>
      <c r="M1521">
        <v>10.226000000000001</v>
      </c>
      <c r="N1521">
        <v>70.408761979268505</v>
      </c>
      <c r="O1521">
        <v>13.037999999999901</v>
      </c>
      <c r="P1521">
        <v>12.449</v>
      </c>
      <c r="Q1521">
        <v>24.427</v>
      </c>
      <c r="R1521">
        <v>5.9889999999999999</v>
      </c>
      <c r="S1521">
        <v>2</v>
      </c>
      <c r="T1521" t="s">
        <v>1214</v>
      </c>
    </row>
    <row r="1522" spans="1:20">
      <c r="A1522" t="s">
        <v>138</v>
      </c>
      <c r="B1522">
        <v>2022</v>
      </c>
      <c r="C1522" s="10">
        <v>44752</v>
      </c>
      <c r="D1522" t="s">
        <v>65</v>
      </c>
      <c r="E1522">
        <v>1</v>
      </c>
      <c r="F1522" t="s">
        <v>537</v>
      </c>
      <c r="G1522">
        <v>3</v>
      </c>
      <c r="H1522" t="s">
        <v>21</v>
      </c>
      <c r="I1522" t="s">
        <v>22</v>
      </c>
      <c r="J1522" s="11">
        <f>(C1522-VLOOKUP(H1522,Riders!$A$2:$E$7778,4,FALSE))/365</f>
        <v>29.336986301369862</v>
      </c>
      <c r="K1522">
        <v>3</v>
      </c>
      <c r="L1522">
        <v>1</v>
      </c>
      <c r="M1522">
        <v>10.192</v>
      </c>
      <c r="N1522">
        <v>70.643642072213495</v>
      </c>
      <c r="O1522">
        <v>35.53</v>
      </c>
      <c r="P1522">
        <v>35.579000000000001</v>
      </c>
      <c r="Q1522">
        <v>37.588999999999999</v>
      </c>
      <c r="R1522">
        <v>1.0049999999999999</v>
      </c>
      <c r="S1522">
        <v>1</v>
      </c>
      <c r="T1522" t="s">
        <v>1214</v>
      </c>
    </row>
    <row r="1523" spans="1:20">
      <c r="A1523" t="s">
        <v>138</v>
      </c>
      <c r="B1523">
        <v>2022</v>
      </c>
      <c r="C1523" s="10">
        <v>44752</v>
      </c>
      <c r="D1523" t="s">
        <v>65</v>
      </c>
      <c r="E1523">
        <v>1</v>
      </c>
      <c r="F1523" t="s">
        <v>537</v>
      </c>
      <c r="G1523">
        <v>3</v>
      </c>
      <c r="H1523" t="s">
        <v>48</v>
      </c>
      <c r="I1523" t="s">
        <v>720</v>
      </c>
      <c r="J1523" s="11">
        <f>(C1523-VLOOKUP(H1523,Riders!$A$2:$E$7778,4,FALSE))/365</f>
        <v>21.624657534246577</v>
      </c>
      <c r="K1523">
        <v>12</v>
      </c>
      <c r="L1523">
        <v>2</v>
      </c>
      <c r="M1523">
        <v>10.416</v>
      </c>
      <c r="N1523">
        <v>69.124423963133594</v>
      </c>
      <c r="O1523">
        <v>18.131</v>
      </c>
      <c r="P1523">
        <v>17.866</v>
      </c>
      <c r="Q1523">
        <v>28.864000000000001</v>
      </c>
      <c r="R1523">
        <v>5.4989999999999997</v>
      </c>
      <c r="S1523">
        <v>2</v>
      </c>
      <c r="T1523" t="s">
        <v>1214</v>
      </c>
    </row>
    <row r="1524" spans="1:20">
      <c r="A1524" t="s">
        <v>138</v>
      </c>
      <c r="B1524">
        <v>2022</v>
      </c>
      <c r="C1524" s="10">
        <v>44752</v>
      </c>
      <c r="D1524" t="s">
        <v>65</v>
      </c>
      <c r="E1524">
        <v>1</v>
      </c>
      <c r="F1524" t="s">
        <v>537</v>
      </c>
      <c r="G1524">
        <v>4</v>
      </c>
      <c r="H1524" t="s">
        <v>42</v>
      </c>
      <c r="I1524" t="s">
        <v>43</v>
      </c>
      <c r="J1524" s="11">
        <f>(C1524-VLOOKUP(H1524,Riders!$A$2:$E$7778,4,FALSE))/365</f>
        <v>21.791780821917808</v>
      </c>
      <c r="K1524">
        <v>4</v>
      </c>
      <c r="L1524">
        <v>1</v>
      </c>
      <c r="M1524">
        <v>10.177</v>
      </c>
      <c r="N1524">
        <v>70.747764567161198</v>
      </c>
      <c r="O1524">
        <v>9</v>
      </c>
      <c r="P1524">
        <v>17.126999999999999</v>
      </c>
      <c r="Q1524">
        <v>30.838999999999999</v>
      </c>
      <c r="R1524">
        <v>6.8559999999999999</v>
      </c>
      <c r="S1524">
        <v>2</v>
      </c>
      <c r="T1524" t="s">
        <v>1214</v>
      </c>
    </row>
    <row r="1525" spans="1:20">
      <c r="A1525" t="s">
        <v>138</v>
      </c>
      <c r="B1525">
        <v>2022</v>
      </c>
      <c r="C1525" s="10">
        <v>44752</v>
      </c>
      <c r="D1525" t="s">
        <v>65</v>
      </c>
      <c r="E1525">
        <v>1</v>
      </c>
      <c r="F1525" t="s">
        <v>537</v>
      </c>
      <c r="G1525">
        <v>4</v>
      </c>
      <c r="H1525" t="s">
        <v>143</v>
      </c>
      <c r="I1525" t="s">
        <v>144</v>
      </c>
      <c r="J1525" s="11">
        <f>(C1525-VLOOKUP(H1525,Riders!$A$2:$E$7778,4,FALSE))/365</f>
        <v>21.969863013698632</v>
      </c>
      <c r="K1525">
        <v>15</v>
      </c>
      <c r="L1525">
        <v>2</v>
      </c>
      <c r="M1525">
        <v>10.221</v>
      </c>
      <c r="N1525">
        <v>70.443205165834996</v>
      </c>
      <c r="O1525">
        <v>14.808999999999999</v>
      </c>
      <c r="P1525">
        <v>12.424999999999899</v>
      </c>
      <c r="Q1525">
        <v>24.613</v>
      </c>
      <c r="R1525">
        <v>6.0940000000000003</v>
      </c>
      <c r="S1525">
        <v>1</v>
      </c>
      <c r="T1525" t="s">
        <v>1214</v>
      </c>
    </row>
    <row r="1526" spans="1:20">
      <c r="A1526" t="s">
        <v>18</v>
      </c>
      <c r="B1526">
        <v>2022</v>
      </c>
      <c r="C1526" s="10">
        <v>44849</v>
      </c>
      <c r="D1526" t="s">
        <v>19</v>
      </c>
      <c r="E1526">
        <v>1</v>
      </c>
      <c r="F1526" t="s">
        <v>534</v>
      </c>
      <c r="G1526">
        <v>9</v>
      </c>
      <c r="H1526" t="s">
        <v>96</v>
      </c>
      <c r="I1526" t="s">
        <v>28</v>
      </c>
      <c r="J1526" s="11">
        <f>(C1526-VLOOKUP(H1526,Riders!$A$2:$E$7778,4,FALSE))/365</f>
        <v>30.723287671232878</v>
      </c>
      <c r="K1526">
        <v>12</v>
      </c>
      <c r="L1526">
        <v>1</v>
      </c>
      <c r="M1526">
        <v>10.02</v>
      </c>
      <c r="N1526">
        <v>71.856287425149702</v>
      </c>
      <c r="O1526">
        <v>6.7089999999999996</v>
      </c>
      <c r="P1526">
        <v>11.407</v>
      </c>
      <c r="Q1526">
        <v>23.195</v>
      </c>
      <c r="R1526">
        <v>5.8940000000000001</v>
      </c>
      <c r="S1526">
        <v>1</v>
      </c>
      <c r="T1526" t="s">
        <v>1214</v>
      </c>
    </row>
    <row r="1527" spans="1:20">
      <c r="A1527" t="s">
        <v>138</v>
      </c>
      <c r="B1527">
        <v>2022</v>
      </c>
      <c r="C1527" s="10">
        <v>44752</v>
      </c>
      <c r="D1527" t="s">
        <v>65</v>
      </c>
      <c r="E1527">
        <v>1</v>
      </c>
      <c r="F1527" t="s">
        <v>537</v>
      </c>
      <c r="G1527">
        <v>5</v>
      </c>
      <c r="H1527" t="s">
        <v>109</v>
      </c>
      <c r="I1527" t="s">
        <v>57</v>
      </c>
      <c r="J1527" s="11">
        <f>(C1527-VLOOKUP(H1527,Riders!$A$2:$E$7778,4,FALSE))/365</f>
        <v>24.252054794520546</v>
      </c>
      <c r="K1527">
        <v>16</v>
      </c>
      <c r="L1527">
        <v>2</v>
      </c>
      <c r="M1527">
        <v>10.244999999999999</v>
      </c>
      <c r="N1527">
        <v>70.278184480234202</v>
      </c>
      <c r="O1527">
        <v>15.48</v>
      </c>
      <c r="P1527">
        <v>13.7789999999999</v>
      </c>
      <c r="Q1527">
        <v>25.812999999999999</v>
      </c>
      <c r="R1527">
        <v>6.0170000000000003</v>
      </c>
      <c r="S1527">
        <v>1</v>
      </c>
      <c r="T1527" t="s">
        <v>1214</v>
      </c>
    </row>
    <row r="1528" spans="1:20">
      <c r="A1528" t="s">
        <v>138</v>
      </c>
      <c r="B1528">
        <v>2022</v>
      </c>
      <c r="C1528" s="10">
        <v>44752</v>
      </c>
      <c r="D1528" t="s">
        <v>65</v>
      </c>
      <c r="E1528">
        <v>1</v>
      </c>
      <c r="F1528" t="s">
        <v>537</v>
      </c>
      <c r="G1528">
        <v>6</v>
      </c>
      <c r="H1528" t="s">
        <v>49</v>
      </c>
      <c r="I1528" t="s">
        <v>43</v>
      </c>
      <c r="J1528" s="11">
        <f>(C1528-VLOOKUP(H1528,Riders!$A$2:$E$7778,4,FALSE))/365</f>
        <v>27.991780821917807</v>
      </c>
      <c r="K1528">
        <v>8</v>
      </c>
      <c r="L1528">
        <v>1</v>
      </c>
      <c r="M1528">
        <v>10.077999999999999</v>
      </c>
      <c r="N1528">
        <v>71.442746576701694</v>
      </c>
      <c r="O1528">
        <v>19.350999999999999</v>
      </c>
      <c r="P1528">
        <v>20.193999999999999</v>
      </c>
      <c r="Q1528">
        <v>24.85</v>
      </c>
      <c r="R1528">
        <v>2.3279999999999998</v>
      </c>
      <c r="S1528">
        <v>1</v>
      </c>
      <c r="T1528" t="s">
        <v>1214</v>
      </c>
    </row>
    <row r="1529" spans="1:20">
      <c r="A1529" t="s">
        <v>18</v>
      </c>
      <c r="B1529">
        <v>2022</v>
      </c>
      <c r="C1529" s="10">
        <v>44849</v>
      </c>
      <c r="D1529" t="s">
        <v>19</v>
      </c>
      <c r="E1529">
        <v>1</v>
      </c>
      <c r="F1529" t="s">
        <v>537</v>
      </c>
      <c r="G1529">
        <v>4</v>
      </c>
      <c r="H1529" t="s">
        <v>96</v>
      </c>
      <c r="I1529" t="s">
        <v>28</v>
      </c>
      <c r="J1529" s="11">
        <f>(C1529-VLOOKUP(H1529,Riders!$A$2:$E$7778,4,FALSE))/365</f>
        <v>30.723287671232878</v>
      </c>
      <c r="K1529">
        <v>12</v>
      </c>
      <c r="L1529">
        <v>2</v>
      </c>
      <c r="M1529">
        <v>10.162000000000001</v>
      </c>
      <c r="N1529">
        <v>70.852194449911394</v>
      </c>
      <c r="O1529">
        <v>11.407</v>
      </c>
      <c r="P1529">
        <v>11.443</v>
      </c>
      <c r="Q1529">
        <v>22.297000000000001</v>
      </c>
      <c r="R1529">
        <v>5.4269999999999996</v>
      </c>
      <c r="S1529">
        <v>2</v>
      </c>
      <c r="T1529" t="s">
        <v>1214</v>
      </c>
    </row>
    <row r="1530" spans="1:20">
      <c r="A1530" t="s">
        <v>138</v>
      </c>
      <c r="B1530">
        <v>2022</v>
      </c>
      <c r="C1530" s="10">
        <v>44752</v>
      </c>
      <c r="D1530" t="s">
        <v>65</v>
      </c>
      <c r="E1530">
        <v>1</v>
      </c>
      <c r="F1530" t="s">
        <v>537</v>
      </c>
      <c r="G1530">
        <v>7</v>
      </c>
      <c r="H1530" t="s">
        <v>104</v>
      </c>
      <c r="I1530" t="s">
        <v>38</v>
      </c>
      <c r="J1530" s="11">
        <f>(C1530-VLOOKUP(H1530,Riders!$A$2:$E$7778,4,FALSE))/365</f>
        <v>23.526027397260275</v>
      </c>
      <c r="K1530">
        <v>6</v>
      </c>
      <c r="L1530">
        <v>1</v>
      </c>
      <c r="M1530">
        <v>10.09</v>
      </c>
      <c r="N1530">
        <v>71.357779980178293</v>
      </c>
      <c r="O1530">
        <v>10.319000000000001</v>
      </c>
      <c r="P1530">
        <v>16.224</v>
      </c>
      <c r="Q1530">
        <v>22.722000000000001</v>
      </c>
      <c r="R1530">
        <v>3.2490000000000001</v>
      </c>
      <c r="S1530">
        <v>2</v>
      </c>
      <c r="T1530" t="s">
        <v>1214</v>
      </c>
    </row>
    <row r="1531" spans="1:20">
      <c r="A1531" t="s">
        <v>138</v>
      </c>
      <c r="B1531">
        <v>2022</v>
      </c>
      <c r="C1531" s="10">
        <v>44752</v>
      </c>
      <c r="D1531" t="s">
        <v>65</v>
      </c>
      <c r="E1531">
        <v>1</v>
      </c>
      <c r="F1531" t="s">
        <v>537</v>
      </c>
      <c r="G1531">
        <v>7</v>
      </c>
      <c r="H1531" t="s">
        <v>128</v>
      </c>
      <c r="I1531" t="s">
        <v>34</v>
      </c>
      <c r="J1531" s="11">
        <f>(C1531-VLOOKUP(H1531,Riders!$A$2:$E$7778,4,FALSE))/365</f>
        <v>31.005479452054793</v>
      </c>
      <c r="K1531">
        <v>11</v>
      </c>
      <c r="L1531">
        <v>2</v>
      </c>
      <c r="M1531">
        <v>10.134</v>
      </c>
      <c r="N1531">
        <v>71.047957371225493</v>
      </c>
      <c r="O1531">
        <v>29.395</v>
      </c>
      <c r="P1531">
        <v>28.463000000000001</v>
      </c>
      <c r="Q1531">
        <v>31.759</v>
      </c>
      <c r="R1531">
        <v>1.6479999999999999</v>
      </c>
      <c r="S1531">
        <v>1</v>
      </c>
      <c r="T1531" t="s">
        <v>1214</v>
      </c>
    </row>
    <row r="1532" spans="1:20">
      <c r="A1532" t="s">
        <v>138</v>
      </c>
      <c r="B1532">
        <v>2022</v>
      </c>
      <c r="C1532" s="10">
        <v>44752</v>
      </c>
      <c r="D1532" t="s">
        <v>65</v>
      </c>
      <c r="E1532">
        <v>1</v>
      </c>
      <c r="F1532" t="s">
        <v>537</v>
      </c>
      <c r="G1532">
        <v>8</v>
      </c>
      <c r="H1532" t="s">
        <v>25</v>
      </c>
      <c r="I1532" t="s">
        <v>26</v>
      </c>
      <c r="J1532" s="11">
        <f>(C1532-VLOOKUP(H1532,Riders!$A$2:$E$7778,4,FALSE))/365</f>
        <v>24.797260273972604</v>
      </c>
      <c r="K1532">
        <v>7</v>
      </c>
      <c r="L1532">
        <v>1</v>
      </c>
      <c r="M1532">
        <v>10.282999999999999</v>
      </c>
      <c r="N1532">
        <v>70.0184770981231</v>
      </c>
      <c r="O1532">
        <v>19.260999999999999</v>
      </c>
      <c r="P1532">
        <v>21.148</v>
      </c>
      <c r="Q1532">
        <v>28.358000000000001</v>
      </c>
      <c r="R1532">
        <v>3.605</v>
      </c>
      <c r="S1532">
        <v>1</v>
      </c>
      <c r="T1532" t="s">
        <v>1214</v>
      </c>
    </row>
    <row r="1533" spans="1:20">
      <c r="A1533" t="s">
        <v>138</v>
      </c>
      <c r="B1533">
        <v>2022</v>
      </c>
      <c r="C1533" s="10">
        <v>44752</v>
      </c>
      <c r="D1533" t="s">
        <v>65</v>
      </c>
      <c r="E1533">
        <v>1</v>
      </c>
      <c r="F1533" t="s">
        <v>537</v>
      </c>
      <c r="G1533">
        <v>8</v>
      </c>
      <c r="H1533" t="s">
        <v>37</v>
      </c>
      <c r="I1533" t="s">
        <v>38</v>
      </c>
      <c r="J1533" s="11">
        <f>(C1533-VLOOKUP(H1533,Riders!$A$2:$E$7778,4,FALSE))/365</f>
        <v>21.463013698630139</v>
      </c>
      <c r="K1533">
        <v>10</v>
      </c>
      <c r="L1533">
        <v>2</v>
      </c>
      <c r="M1533">
        <v>10.298999999999999</v>
      </c>
      <c r="N1533">
        <v>69.909699970870903</v>
      </c>
      <c r="O1533">
        <v>15.379</v>
      </c>
      <c r="P1533">
        <v>13.224</v>
      </c>
      <c r="Q1533">
        <v>24.282</v>
      </c>
      <c r="R1533">
        <v>5.5289999999999999</v>
      </c>
      <c r="S1533">
        <v>2</v>
      </c>
      <c r="T1533" t="s">
        <v>1214</v>
      </c>
    </row>
    <row r="1534" spans="1:20">
      <c r="A1534" t="s">
        <v>138</v>
      </c>
      <c r="B1534">
        <v>2022</v>
      </c>
      <c r="C1534" s="10">
        <v>44752</v>
      </c>
      <c r="D1534" t="s">
        <v>65</v>
      </c>
      <c r="E1534">
        <v>1</v>
      </c>
      <c r="F1534" t="s">
        <v>538</v>
      </c>
      <c r="G1534">
        <v>1</v>
      </c>
      <c r="H1534" t="s">
        <v>91</v>
      </c>
      <c r="I1534" t="s">
        <v>22</v>
      </c>
      <c r="J1534" s="11">
        <f>(C1534-VLOOKUP(H1534,Riders!$A$2:$E$7778,4,FALSE))/365</f>
        <v>25.339726027397262</v>
      </c>
      <c r="K1534">
        <v>2</v>
      </c>
      <c r="L1534">
        <v>1</v>
      </c>
      <c r="M1534">
        <v>10.259</v>
      </c>
      <c r="N1534">
        <v>70.182278974558898</v>
      </c>
      <c r="O1534">
        <v>40.04</v>
      </c>
      <c r="P1534">
        <v>40.051000000000002</v>
      </c>
      <c r="Q1534">
        <v>42.359000000000002</v>
      </c>
      <c r="R1534">
        <v>1.1539999999999999</v>
      </c>
      <c r="S1534">
        <v>1</v>
      </c>
      <c r="T1534" t="s">
        <v>1214</v>
      </c>
    </row>
    <row r="1535" spans="1:20">
      <c r="A1535" t="s">
        <v>138</v>
      </c>
      <c r="B1535">
        <v>2022</v>
      </c>
      <c r="C1535" s="10">
        <v>44752</v>
      </c>
      <c r="D1535" t="s">
        <v>65</v>
      </c>
      <c r="E1535">
        <v>1</v>
      </c>
      <c r="F1535" t="s">
        <v>538</v>
      </c>
      <c r="G1535">
        <v>1</v>
      </c>
      <c r="H1535" t="s">
        <v>25</v>
      </c>
      <c r="I1535" t="s">
        <v>26</v>
      </c>
      <c r="J1535" s="11">
        <f>(C1535-VLOOKUP(H1535,Riders!$A$2:$E$7778,4,FALSE))/365</f>
        <v>24.797260273972604</v>
      </c>
      <c r="K1535">
        <v>7</v>
      </c>
      <c r="L1535">
        <v>2</v>
      </c>
      <c r="M1535">
        <v>10.448</v>
      </c>
      <c r="N1535">
        <v>68.912710566615601</v>
      </c>
      <c r="O1535">
        <v>21.148</v>
      </c>
      <c r="P1535">
        <v>21.148</v>
      </c>
      <c r="Q1535">
        <v>28.23</v>
      </c>
      <c r="R1535">
        <v>3.5409999999999999</v>
      </c>
      <c r="S1535">
        <v>2</v>
      </c>
      <c r="T1535" t="s">
        <v>1214</v>
      </c>
    </row>
    <row r="1536" spans="1:20">
      <c r="A1536" t="s">
        <v>138</v>
      </c>
      <c r="B1536">
        <v>2022</v>
      </c>
      <c r="C1536" s="10">
        <v>44752</v>
      </c>
      <c r="D1536" t="s">
        <v>65</v>
      </c>
      <c r="E1536">
        <v>1</v>
      </c>
      <c r="F1536" t="s">
        <v>538</v>
      </c>
      <c r="G1536">
        <v>2</v>
      </c>
      <c r="H1536" t="s">
        <v>127</v>
      </c>
      <c r="I1536" t="s">
        <v>103</v>
      </c>
      <c r="J1536" s="11">
        <f>(C1536-VLOOKUP(H1536,Riders!$A$2:$E$7778,4,FALSE))/365</f>
        <v>23.81095890410959</v>
      </c>
      <c r="K1536">
        <v>1</v>
      </c>
      <c r="L1536">
        <v>1</v>
      </c>
      <c r="M1536">
        <v>10.069000000000001</v>
      </c>
      <c r="N1536">
        <v>71.506604429436806</v>
      </c>
      <c r="O1536">
        <v>29.7179999999999</v>
      </c>
      <c r="P1536">
        <v>29.768000000000001</v>
      </c>
      <c r="Q1536">
        <v>32.234000000000002</v>
      </c>
      <c r="R1536">
        <v>1.2330000000000001</v>
      </c>
      <c r="S1536">
        <v>1</v>
      </c>
      <c r="T1536" t="s">
        <v>1214</v>
      </c>
    </row>
    <row r="1537" spans="1:20">
      <c r="A1537" t="s">
        <v>138</v>
      </c>
      <c r="B1537">
        <v>2022</v>
      </c>
      <c r="C1537" s="10">
        <v>44752</v>
      </c>
      <c r="D1537" t="s">
        <v>65</v>
      </c>
      <c r="E1537">
        <v>1</v>
      </c>
      <c r="F1537" t="s">
        <v>538</v>
      </c>
      <c r="G1537">
        <v>2</v>
      </c>
      <c r="H1537" t="s">
        <v>104</v>
      </c>
      <c r="I1537" t="s">
        <v>38</v>
      </c>
      <c r="J1537" s="11">
        <f>(C1537-VLOOKUP(H1537,Riders!$A$2:$E$7778,4,FALSE))/365</f>
        <v>23.526027397260275</v>
      </c>
      <c r="K1537">
        <v>6</v>
      </c>
      <c r="L1537">
        <v>2</v>
      </c>
      <c r="M1537">
        <v>10.718999999999999</v>
      </c>
      <c r="N1537">
        <v>67.1704450041981</v>
      </c>
      <c r="O1537">
        <v>16.224</v>
      </c>
      <c r="P1537">
        <v>16.134</v>
      </c>
      <c r="Q1537">
        <v>22.417999999999999</v>
      </c>
      <c r="R1537">
        <v>3.1419999999999999</v>
      </c>
      <c r="S1537">
        <v>2</v>
      </c>
      <c r="T1537" t="s">
        <v>1214</v>
      </c>
    </row>
    <row r="1538" spans="1:20">
      <c r="A1538" t="s">
        <v>138</v>
      </c>
      <c r="B1538">
        <v>2022</v>
      </c>
      <c r="C1538" s="10">
        <v>44752</v>
      </c>
      <c r="D1538" t="s">
        <v>65</v>
      </c>
      <c r="E1538">
        <v>1</v>
      </c>
      <c r="F1538" t="s">
        <v>538</v>
      </c>
      <c r="G1538">
        <v>3</v>
      </c>
      <c r="H1538" t="s">
        <v>21</v>
      </c>
      <c r="I1538" t="s">
        <v>22</v>
      </c>
      <c r="J1538" s="11">
        <f>(C1538-VLOOKUP(H1538,Riders!$A$2:$E$7778,4,FALSE))/365</f>
        <v>29.336986301369862</v>
      </c>
      <c r="K1538">
        <v>3</v>
      </c>
      <c r="L1538">
        <v>1</v>
      </c>
      <c r="M1538">
        <v>9.8829999999999991</v>
      </c>
      <c r="N1538">
        <v>72.852372761307294</v>
      </c>
      <c r="O1538">
        <v>35.579000000000001</v>
      </c>
      <c r="P1538">
        <v>35.585999999999999</v>
      </c>
      <c r="Q1538">
        <v>37.6</v>
      </c>
      <c r="R1538">
        <v>1.0069999999999999</v>
      </c>
      <c r="S1538">
        <v>1</v>
      </c>
      <c r="T1538" t="s">
        <v>1214</v>
      </c>
    </row>
    <row r="1539" spans="1:20">
      <c r="A1539" t="s">
        <v>138</v>
      </c>
      <c r="B1539">
        <v>2022</v>
      </c>
      <c r="C1539" s="10">
        <v>44752</v>
      </c>
      <c r="D1539" t="s">
        <v>65</v>
      </c>
      <c r="E1539">
        <v>1</v>
      </c>
      <c r="F1539" t="s">
        <v>538</v>
      </c>
      <c r="G1539">
        <v>3</v>
      </c>
      <c r="H1539" t="s">
        <v>49</v>
      </c>
      <c r="I1539" t="s">
        <v>43</v>
      </c>
      <c r="J1539" s="11">
        <f>(C1539-VLOOKUP(H1539,Riders!$A$2:$E$7778,4,FALSE))/365</f>
        <v>27.991780821917807</v>
      </c>
      <c r="K1539">
        <v>8</v>
      </c>
      <c r="L1539">
        <v>2</v>
      </c>
      <c r="M1539">
        <v>10.026</v>
      </c>
      <c r="N1539">
        <v>71.813285457809698</v>
      </c>
      <c r="O1539">
        <v>20.193999999999999</v>
      </c>
      <c r="P1539">
        <v>20.172999999999998</v>
      </c>
      <c r="Q1539">
        <v>24.789000000000001</v>
      </c>
      <c r="R1539">
        <v>2.3079999999999998</v>
      </c>
      <c r="S1539">
        <v>2</v>
      </c>
      <c r="T1539" t="s">
        <v>1214</v>
      </c>
    </row>
    <row r="1540" spans="1:20">
      <c r="A1540" t="s">
        <v>138</v>
      </c>
      <c r="B1540">
        <v>2022</v>
      </c>
      <c r="C1540" s="10">
        <v>44752</v>
      </c>
      <c r="D1540" t="s">
        <v>65</v>
      </c>
      <c r="E1540">
        <v>1</v>
      </c>
      <c r="F1540" t="s">
        <v>538</v>
      </c>
      <c r="G1540">
        <v>4</v>
      </c>
      <c r="H1540" t="s">
        <v>42</v>
      </c>
      <c r="I1540" t="s">
        <v>43</v>
      </c>
      <c r="J1540" s="11">
        <f>(C1540-VLOOKUP(H1540,Riders!$A$2:$E$7778,4,FALSE))/365</f>
        <v>21.791780821917808</v>
      </c>
      <c r="K1540">
        <v>4</v>
      </c>
      <c r="L1540">
        <v>1</v>
      </c>
      <c r="M1540">
        <v>10.086</v>
      </c>
      <c r="N1540">
        <v>71.386079714455605</v>
      </c>
      <c r="O1540">
        <v>17.126999999999999</v>
      </c>
      <c r="P1540">
        <v>23.32</v>
      </c>
      <c r="Q1540">
        <v>35.033999999999999</v>
      </c>
      <c r="R1540">
        <v>5.8570000000000002</v>
      </c>
      <c r="S1540">
        <v>2</v>
      </c>
      <c r="T1540" t="s">
        <v>1214</v>
      </c>
    </row>
    <row r="1541" spans="1:20">
      <c r="A1541" t="s">
        <v>1164</v>
      </c>
      <c r="B1541">
        <v>2023</v>
      </c>
      <c r="C1541" s="10">
        <v>45002</v>
      </c>
      <c r="D1541" t="s">
        <v>65</v>
      </c>
      <c r="E1541">
        <v>1</v>
      </c>
      <c r="F1541" t="s">
        <v>63</v>
      </c>
      <c r="G1541" t="s">
        <v>540</v>
      </c>
      <c r="H1541" t="s">
        <v>1202</v>
      </c>
      <c r="I1541" t="s">
        <v>22</v>
      </c>
      <c r="J1541" s="11" t="e">
        <f>(C1541-VLOOKUP(H1541,Riders!$A$2:$E$7778,4,FALSE))/365</f>
        <v>#N/A</v>
      </c>
      <c r="K1541">
        <v>1</v>
      </c>
      <c r="L1541">
        <v>1</v>
      </c>
      <c r="M1541">
        <v>9.9480000000000004</v>
      </c>
      <c r="O1541">
        <v>9</v>
      </c>
      <c r="P1541">
        <v>28.228000000000002</v>
      </c>
      <c r="Q1541">
        <v>37.46</v>
      </c>
      <c r="R1541">
        <v>4.6159999999999997</v>
      </c>
      <c r="S1541">
        <v>1</v>
      </c>
      <c r="T1541" t="s">
        <v>1214</v>
      </c>
    </row>
    <row r="1542" spans="1:20">
      <c r="A1542" t="s">
        <v>138</v>
      </c>
      <c r="B1542">
        <v>2022</v>
      </c>
      <c r="C1542" s="10">
        <v>44752</v>
      </c>
      <c r="D1542" t="s">
        <v>65</v>
      </c>
      <c r="E1542">
        <v>2</v>
      </c>
      <c r="F1542" t="s">
        <v>538</v>
      </c>
      <c r="G1542">
        <v>1</v>
      </c>
      <c r="H1542" t="s">
        <v>91</v>
      </c>
      <c r="I1542" t="s">
        <v>22</v>
      </c>
      <c r="J1542" s="11">
        <f>(C1542-VLOOKUP(H1542,Riders!$A$2:$E$7778,4,FALSE))/365</f>
        <v>25.339726027397262</v>
      </c>
      <c r="K1542">
        <v>2</v>
      </c>
      <c r="L1542">
        <v>1</v>
      </c>
      <c r="M1542">
        <v>10.206</v>
      </c>
      <c r="N1542">
        <v>70.182278974558898</v>
      </c>
      <c r="O1542">
        <v>40.051000000000002</v>
      </c>
      <c r="P1542">
        <v>40.061</v>
      </c>
      <c r="Q1542">
        <v>42.371000000000002</v>
      </c>
      <c r="R1542">
        <v>1.155</v>
      </c>
      <c r="S1542">
        <v>1</v>
      </c>
      <c r="T1542" t="s">
        <v>1214</v>
      </c>
    </row>
    <row r="1543" spans="1:20">
      <c r="A1543" t="s">
        <v>138</v>
      </c>
      <c r="B1543">
        <v>2022</v>
      </c>
      <c r="C1543" s="10">
        <v>44752</v>
      </c>
      <c r="D1543" t="s">
        <v>65</v>
      </c>
      <c r="E1543">
        <v>2</v>
      </c>
      <c r="F1543" t="s">
        <v>538</v>
      </c>
      <c r="G1543">
        <v>1</v>
      </c>
      <c r="H1543" t="s">
        <v>25</v>
      </c>
      <c r="I1543" t="s">
        <v>26</v>
      </c>
      <c r="J1543" s="11">
        <f>(C1543-VLOOKUP(H1543,Riders!$A$2:$E$7778,4,FALSE))/365</f>
        <v>24.797260273972604</v>
      </c>
      <c r="K1543">
        <v>7</v>
      </c>
      <c r="L1543">
        <v>2</v>
      </c>
      <c r="M1543">
        <v>10.305999999999999</v>
      </c>
      <c r="N1543">
        <v>68.912710566615601</v>
      </c>
      <c r="O1543">
        <v>21.148</v>
      </c>
      <c r="P1543">
        <v>21.146999999999998</v>
      </c>
      <c r="Q1543">
        <v>28.113</v>
      </c>
      <c r="R1543">
        <v>3.4830000000000001</v>
      </c>
      <c r="S1543">
        <v>2</v>
      </c>
      <c r="T1543" t="s">
        <v>1214</v>
      </c>
    </row>
    <row r="1544" spans="1:20">
      <c r="A1544" t="s">
        <v>138</v>
      </c>
      <c r="B1544">
        <v>2022</v>
      </c>
      <c r="C1544" s="10">
        <v>44752</v>
      </c>
      <c r="D1544" t="s">
        <v>65</v>
      </c>
      <c r="E1544">
        <v>2</v>
      </c>
      <c r="F1544" t="s">
        <v>538</v>
      </c>
      <c r="G1544">
        <v>2</v>
      </c>
      <c r="H1544" t="s">
        <v>127</v>
      </c>
      <c r="I1544" t="s">
        <v>103</v>
      </c>
      <c r="J1544" s="11">
        <f>(C1544-VLOOKUP(H1544,Riders!$A$2:$E$7778,4,FALSE))/365</f>
        <v>23.81095890410959</v>
      </c>
      <c r="K1544">
        <v>1</v>
      </c>
      <c r="L1544">
        <v>1</v>
      </c>
      <c r="M1544">
        <v>10.337999999999999</v>
      </c>
      <c r="N1544">
        <v>71.506604429436806</v>
      </c>
      <c r="O1544">
        <v>29.768000000000001</v>
      </c>
      <c r="P1544">
        <v>29.814</v>
      </c>
      <c r="Q1544">
        <v>32.274000000000001</v>
      </c>
      <c r="R1544">
        <v>1.23</v>
      </c>
      <c r="S1544">
        <v>1</v>
      </c>
      <c r="T1544" t="s">
        <v>1214</v>
      </c>
    </row>
    <row r="1545" spans="1:20">
      <c r="A1545" t="s">
        <v>138</v>
      </c>
      <c r="B1545">
        <v>2022</v>
      </c>
      <c r="C1545" s="10">
        <v>44752</v>
      </c>
      <c r="D1545" t="s">
        <v>65</v>
      </c>
      <c r="E1545">
        <v>2</v>
      </c>
      <c r="F1545" t="s">
        <v>538</v>
      </c>
      <c r="G1545">
        <v>2</v>
      </c>
      <c r="H1545" t="s">
        <v>104</v>
      </c>
      <c r="I1545" t="s">
        <v>38</v>
      </c>
      <c r="J1545" s="11">
        <f>(C1545-VLOOKUP(H1545,Riders!$A$2:$E$7778,4,FALSE))/365</f>
        <v>23.526027397260275</v>
      </c>
      <c r="K1545">
        <v>6</v>
      </c>
      <c r="L1545">
        <v>2</v>
      </c>
      <c r="M1545">
        <v>11.052</v>
      </c>
      <c r="N1545">
        <v>67.1704450041981</v>
      </c>
      <c r="O1545">
        <v>16.134</v>
      </c>
      <c r="P1545">
        <v>16.056999999999999</v>
      </c>
      <c r="Q1545">
        <v>22.157</v>
      </c>
      <c r="R1545">
        <v>3.05</v>
      </c>
      <c r="S1545">
        <v>2</v>
      </c>
      <c r="T1545" t="s">
        <v>1214</v>
      </c>
    </row>
    <row r="1546" spans="1:20">
      <c r="A1546" t="s">
        <v>138</v>
      </c>
      <c r="B1546">
        <v>2022</v>
      </c>
      <c r="C1546" s="10">
        <v>44752</v>
      </c>
      <c r="D1546" t="s">
        <v>65</v>
      </c>
      <c r="E1546">
        <v>2</v>
      </c>
      <c r="F1546" t="s">
        <v>538</v>
      </c>
      <c r="G1546">
        <v>3</v>
      </c>
      <c r="H1546" t="s">
        <v>21</v>
      </c>
      <c r="I1546" t="s">
        <v>22</v>
      </c>
      <c r="J1546" s="11">
        <f>(C1546-VLOOKUP(H1546,Riders!$A$2:$E$7778,4,FALSE))/365</f>
        <v>29.336986301369862</v>
      </c>
      <c r="K1546">
        <v>3</v>
      </c>
      <c r="L1546">
        <v>1</v>
      </c>
      <c r="M1546">
        <v>10.009</v>
      </c>
      <c r="N1546">
        <v>72.852372761307294</v>
      </c>
      <c r="O1546">
        <v>35.585999999999999</v>
      </c>
      <c r="P1546">
        <v>35.592999999999897</v>
      </c>
      <c r="Q1546">
        <v>37.610999999999997</v>
      </c>
      <c r="R1546">
        <v>1.0089999999999999</v>
      </c>
      <c r="S1546">
        <v>1</v>
      </c>
      <c r="T1546" t="s">
        <v>1214</v>
      </c>
    </row>
    <row r="1547" spans="1:20">
      <c r="A1547" t="s">
        <v>138</v>
      </c>
      <c r="B1547">
        <v>2022</v>
      </c>
      <c r="C1547" s="10">
        <v>44752</v>
      </c>
      <c r="D1547" t="s">
        <v>65</v>
      </c>
      <c r="E1547">
        <v>2</v>
      </c>
      <c r="F1547" t="s">
        <v>538</v>
      </c>
      <c r="G1547">
        <v>3</v>
      </c>
      <c r="H1547" t="s">
        <v>49</v>
      </c>
      <c r="I1547" t="s">
        <v>43</v>
      </c>
      <c r="J1547" s="11">
        <f>(C1547-VLOOKUP(H1547,Riders!$A$2:$E$7778,4,FALSE))/365</f>
        <v>27.991780821917807</v>
      </c>
      <c r="K1547">
        <v>8</v>
      </c>
      <c r="L1547">
        <v>2</v>
      </c>
      <c r="M1547">
        <v>10.297000000000001</v>
      </c>
      <c r="N1547">
        <v>71.813285457809698</v>
      </c>
      <c r="O1547">
        <v>20.172999999999998</v>
      </c>
      <c r="P1547">
        <v>20.152999999999999</v>
      </c>
      <c r="Q1547">
        <v>24.731000000000002</v>
      </c>
      <c r="R1547">
        <v>2.2890000000000001</v>
      </c>
      <c r="S1547">
        <v>2</v>
      </c>
      <c r="T1547" t="s">
        <v>1214</v>
      </c>
    </row>
    <row r="1548" spans="1:20">
      <c r="A1548" t="s">
        <v>138</v>
      </c>
      <c r="B1548">
        <v>2022</v>
      </c>
      <c r="C1548" s="10">
        <v>44752</v>
      </c>
      <c r="D1548" t="s">
        <v>65</v>
      </c>
      <c r="E1548">
        <v>2</v>
      </c>
      <c r="F1548" t="s">
        <v>538</v>
      </c>
      <c r="G1548">
        <v>4</v>
      </c>
      <c r="H1548" t="s">
        <v>42</v>
      </c>
      <c r="I1548" t="s">
        <v>43</v>
      </c>
      <c r="J1548" s="11">
        <f>(C1548-VLOOKUP(H1548,Riders!$A$2:$E$7778,4,FALSE))/365</f>
        <v>21.791780821917808</v>
      </c>
      <c r="K1548">
        <v>4</v>
      </c>
      <c r="L1548">
        <v>1</v>
      </c>
      <c r="M1548">
        <v>10.215</v>
      </c>
      <c r="N1548">
        <v>71.386079714455605</v>
      </c>
      <c r="O1548">
        <v>23.32</v>
      </c>
      <c r="P1548">
        <v>26.245000000000001</v>
      </c>
      <c r="Q1548">
        <v>36.847000000000001</v>
      </c>
      <c r="R1548">
        <v>5.3010000000000002</v>
      </c>
      <c r="S1548">
        <v>1</v>
      </c>
      <c r="T1548" t="s">
        <v>1214</v>
      </c>
    </row>
    <row r="1549" spans="1:20">
      <c r="A1549" t="s">
        <v>138</v>
      </c>
      <c r="B1549">
        <v>2022</v>
      </c>
      <c r="C1549" s="10">
        <v>44752</v>
      </c>
      <c r="D1549" t="s">
        <v>65</v>
      </c>
      <c r="E1549">
        <v>1</v>
      </c>
      <c r="F1549" t="s">
        <v>534</v>
      </c>
      <c r="G1549">
        <v>1</v>
      </c>
      <c r="H1549" t="s">
        <v>27</v>
      </c>
      <c r="I1549" t="s">
        <v>28</v>
      </c>
      <c r="J1549" s="11">
        <f>(C1549-VLOOKUP(H1549,Riders!$A$2:$E$7778,4,FALSE))/365</f>
        <v>26.561643835616437</v>
      </c>
      <c r="K1549">
        <v>5</v>
      </c>
      <c r="L1549">
        <v>1</v>
      </c>
      <c r="M1549">
        <v>10.246</v>
      </c>
      <c r="N1549">
        <v>70.271325395276193</v>
      </c>
      <c r="O1549">
        <v>9</v>
      </c>
      <c r="P1549">
        <v>15.054</v>
      </c>
      <c r="Q1549">
        <v>29.396000000000001</v>
      </c>
      <c r="R1549">
        <v>7.1710000000000003</v>
      </c>
      <c r="S1549">
        <v>1</v>
      </c>
      <c r="T1549" t="s">
        <v>1214</v>
      </c>
    </row>
    <row r="1550" spans="1:20">
      <c r="A1550" t="s">
        <v>138</v>
      </c>
      <c r="B1550">
        <v>2022</v>
      </c>
      <c r="C1550" s="10">
        <v>44752</v>
      </c>
      <c r="D1550" t="s">
        <v>65</v>
      </c>
      <c r="E1550">
        <v>1</v>
      </c>
      <c r="F1550" t="s">
        <v>539</v>
      </c>
      <c r="G1550">
        <v>1</v>
      </c>
      <c r="H1550" t="s">
        <v>91</v>
      </c>
      <c r="I1550" t="s">
        <v>22</v>
      </c>
      <c r="J1550" s="11">
        <f>(C1550-VLOOKUP(H1550,Riders!$A$2:$E$7778,4,FALSE))/365</f>
        <v>25.339726027397262</v>
      </c>
      <c r="K1550">
        <v>2</v>
      </c>
      <c r="L1550">
        <v>1</v>
      </c>
      <c r="M1550">
        <v>9.9350000000000005</v>
      </c>
      <c r="N1550">
        <v>72.471061902365307</v>
      </c>
      <c r="O1550">
        <v>40.061</v>
      </c>
      <c r="P1550">
        <v>40.143999999999998</v>
      </c>
      <c r="Q1550">
        <v>42.448</v>
      </c>
      <c r="R1550">
        <v>1.1519999999999999</v>
      </c>
      <c r="S1550">
        <v>1</v>
      </c>
      <c r="T1550" t="s">
        <v>1214</v>
      </c>
    </row>
    <row r="1551" spans="1:20">
      <c r="A1551" t="s">
        <v>138</v>
      </c>
      <c r="B1551">
        <v>2022</v>
      </c>
      <c r="C1551" s="10">
        <v>44752</v>
      </c>
      <c r="D1551" t="s">
        <v>65</v>
      </c>
      <c r="E1551">
        <v>1</v>
      </c>
      <c r="F1551" t="s">
        <v>539</v>
      </c>
      <c r="G1551">
        <v>1</v>
      </c>
      <c r="H1551" t="s">
        <v>42</v>
      </c>
      <c r="I1551" t="s">
        <v>43</v>
      </c>
      <c r="J1551" s="11">
        <f>(C1551-VLOOKUP(H1551,Riders!$A$2:$E$7778,4,FALSE))/365</f>
        <v>21.791780821917808</v>
      </c>
      <c r="K1551">
        <v>4</v>
      </c>
      <c r="L1551">
        <v>2</v>
      </c>
      <c r="M1551">
        <v>10.026</v>
      </c>
      <c r="N1551">
        <v>71.813285457809698</v>
      </c>
      <c r="O1551">
        <v>26.245000000000001</v>
      </c>
      <c r="P1551">
        <v>25.827000000000002</v>
      </c>
      <c r="Q1551">
        <v>35.231000000000002</v>
      </c>
      <c r="R1551">
        <v>4.702</v>
      </c>
      <c r="S1551">
        <v>2</v>
      </c>
      <c r="T1551" t="s">
        <v>1214</v>
      </c>
    </row>
    <row r="1552" spans="1:20">
      <c r="A1552" t="s">
        <v>138</v>
      </c>
      <c r="B1552">
        <v>2022</v>
      </c>
      <c r="C1552" s="10">
        <v>44752</v>
      </c>
      <c r="D1552" t="s">
        <v>65</v>
      </c>
      <c r="E1552">
        <v>1</v>
      </c>
      <c r="F1552" t="s">
        <v>539</v>
      </c>
      <c r="G1552">
        <v>2</v>
      </c>
      <c r="H1552" t="s">
        <v>127</v>
      </c>
      <c r="I1552" t="s">
        <v>103</v>
      </c>
      <c r="J1552" s="11">
        <f>(C1552-VLOOKUP(H1552,Riders!$A$2:$E$7778,4,FALSE))/365</f>
        <v>23.81095890410959</v>
      </c>
      <c r="K1552">
        <v>1</v>
      </c>
      <c r="L1552">
        <v>1</v>
      </c>
      <c r="M1552">
        <v>10.125</v>
      </c>
      <c r="N1552">
        <v>71.1111111111111</v>
      </c>
      <c r="O1552">
        <v>29.814</v>
      </c>
      <c r="P1552">
        <v>30.226999999999901</v>
      </c>
      <c r="Q1552">
        <v>32.652999999999999</v>
      </c>
      <c r="R1552">
        <v>1.2130000000000001</v>
      </c>
      <c r="S1552">
        <v>2</v>
      </c>
      <c r="T1552" t="s">
        <v>1214</v>
      </c>
    </row>
    <row r="1553" spans="1:20">
      <c r="A1553" t="s">
        <v>138</v>
      </c>
      <c r="B1553">
        <v>2022</v>
      </c>
      <c r="C1553" s="10">
        <v>44752</v>
      </c>
      <c r="D1553" t="s">
        <v>65</v>
      </c>
      <c r="E1553">
        <v>1</v>
      </c>
      <c r="F1553" t="s">
        <v>539</v>
      </c>
      <c r="G1553">
        <v>2</v>
      </c>
      <c r="H1553" t="s">
        <v>21</v>
      </c>
      <c r="I1553" t="s">
        <v>22</v>
      </c>
      <c r="J1553" s="11">
        <f>(C1553-VLOOKUP(H1553,Riders!$A$2:$E$7778,4,FALSE))/365</f>
        <v>29.336986301369862</v>
      </c>
      <c r="K1553">
        <v>3</v>
      </c>
      <c r="L1553">
        <v>2</v>
      </c>
      <c r="M1553">
        <v>10.567</v>
      </c>
      <c r="N1553">
        <v>68.136651840635906</v>
      </c>
      <c r="O1553">
        <v>35.592999999999897</v>
      </c>
      <c r="P1553">
        <v>35.353999999999999</v>
      </c>
      <c r="Q1553">
        <v>37.356000000000002</v>
      </c>
      <c r="R1553">
        <v>1.0009999999999999</v>
      </c>
      <c r="S1553">
        <v>1</v>
      </c>
      <c r="T1553" t="s">
        <v>1214</v>
      </c>
    </row>
    <row r="1554" spans="1:20">
      <c r="A1554" t="s">
        <v>138</v>
      </c>
      <c r="B1554">
        <v>2022</v>
      </c>
      <c r="C1554" s="10">
        <v>44752</v>
      </c>
      <c r="D1554" t="s">
        <v>65</v>
      </c>
      <c r="E1554">
        <v>2</v>
      </c>
      <c r="F1554" t="s">
        <v>539</v>
      </c>
      <c r="G1554">
        <v>1</v>
      </c>
      <c r="H1554" t="s">
        <v>91</v>
      </c>
      <c r="I1554" t="s">
        <v>22</v>
      </c>
      <c r="J1554" s="11">
        <f>(C1554-VLOOKUP(H1554,Riders!$A$2:$E$7778,4,FALSE))/365</f>
        <v>25.339726027397262</v>
      </c>
      <c r="K1554">
        <v>2</v>
      </c>
      <c r="L1554">
        <v>1</v>
      </c>
      <c r="M1554">
        <v>10.15</v>
      </c>
      <c r="N1554">
        <v>72.471061902365307</v>
      </c>
      <c r="O1554">
        <v>40.143999999999998</v>
      </c>
      <c r="P1554">
        <v>40.209000000000003</v>
      </c>
      <c r="Q1554">
        <v>42.509</v>
      </c>
      <c r="R1554">
        <v>1.1499999999999999</v>
      </c>
      <c r="S1554">
        <v>1</v>
      </c>
      <c r="T1554" t="s">
        <v>1214</v>
      </c>
    </row>
    <row r="1555" spans="1:20">
      <c r="A1555" t="s">
        <v>138</v>
      </c>
      <c r="B1555">
        <v>2022</v>
      </c>
      <c r="C1555" s="10">
        <v>44752</v>
      </c>
      <c r="D1555" t="s">
        <v>65</v>
      </c>
      <c r="E1555">
        <v>2</v>
      </c>
      <c r="F1555" t="s">
        <v>539</v>
      </c>
      <c r="G1555">
        <v>1</v>
      </c>
      <c r="H1555" t="s">
        <v>42</v>
      </c>
      <c r="I1555" t="s">
        <v>43</v>
      </c>
      <c r="J1555" s="11">
        <f>(C1555-VLOOKUP(H1555,Riders!$A$2:$E$7778,4,FALSE))/365</f>
        <v>21.791780821917808</v>
      </c>
      <c r="K1555">
        <v>4</v>
      </c>
      <c r="L1555">
        <v>2</v>
      </c>
      <c r="M1555">
        <v>10.353</v>
      </c>
      <c r="N1555">
        <v>71.813285457809698</v>
      </c>
      <c r="O1555">
        <v>25.827000000000002</v>
      </c>
      <c r="P1555">
        <v>25.593</v>
      </c>
      <c r="Q1555">
        <v>34.225000000000001</v>
      </c>
      <c r="R1555">
        <v>4.3159999999999998</v>
      </c>
      <c r="S1555">
        <v>2</v>
      </c>
      <c r="T1555" t="s">
        <v>1214</v>
      </c>
    </row>
    <row r="1556" spans="1:20">
      <c r="A1556" t="s">
        <v>138</v>
      </c>
      <c r="B1556">
        <v>2022</v>
      </c>
      <c r="C1556" s="10">
        <v>44752</v>
      </c>
      <c r="D1556" t="s">
        <v>65</v>
      </c>
      <c r="E1556">
        <v>2</v>
      </c>
      <c r="F1556" t="s">
        <v>539</v>
      </c>
      <c r="G1556">
        <v>2</v>
      </c>
      <c r="H1556" t="s">
        <v>127</v>
      </c>
      <c r="I1556" t="s">
        <v>103</v>
      </c>
      <c r="J1556" s="11">
        <f>(C1556-VLOOKUP(H1556,Riders!$A$2:$E$7778,4,FALSE))/365</f>
        <v>23.81095890410959</v>
      </c>
      <c r="K1556">
        <v>1</v>
      </c>
      <c r="L1556">
        <v>1</v>
      </c>
      <c r="M1556">
        <v>9.8249999999999993</v>
      </c>
      <c r="N1556">
        <v>71.1111111111111</v>
      </c>
      <c r="O1556">
        <v>30.226999999999901</v>
      </c>
      <c r="P1556">
        <v>30.608000000000001</v>
      </c>
      <c r="Q1556">
        <v>33.002000000000002</v>
      </c>
      <c r="R1556">
        <v>1.1970000000000001</v>
      </c>
      <c r="S1556">
        <v>2</v>
      </c>
      <c r="T1556" t="s">
        <v>1214</v>
      </c>
    </row>
    <row r="1557" spans="1:20">
      <c r="A1557" t="s">
        <v>138</v>
      </c>
      <c r="B1557">
        <v>2022</v>
      </c>
      <c r="C1557" s="10">
        <v>44752</v>
      </c>
      <c r="D1557" t="s">
        <v>65</v>
      </c>
      <c r="E1557">
        <v>2</v>
      </c>
      <c r="F1557" t="s">
        <v>539</v>
      </c>
      <c r="G1557">
        <v>2</v>
      </c>
      <c r="H1557" t="s">
        <v>21</v>
      </c>
      <c r="I1557" t="s">
        <v>22</v>
      </c>
      <c r="J1557" s="11">
        <f>(C1557-VLOOKUP(H1557,Riders!$A$2:$E$7778,4,FALSE))/365</f>
        <v>29.336986301369862</v>
      </c>
      <c r="K1557">
        <v>3</v>
      </c>
      <c r="L1557">
        <v>2</v>
      </c>
      <c r="M1557">
        <v>10.087</v>
      </c>
      <c r="N1557">
        <v>68.136651840635906</v>
      </c>
      <c r="O1557">
        <v>35.353999999999999</v>
      </c>
      <c r="P1557">
        <v>35.130000000000003</v>
      </c>
      <c r="Q1557">
        <v>37.118000000000002</v>
      </c>
      <c r="R1557">
        <v>0.99399999999999999</v>
      </c>
      <c r="S1557">
        <v>1</v>
      </c>
      <c r="T1557" t="s">
        <v>1214</v>
      </c>
    </row>
    <row r="1558" spans="1:20">
      <c r="A1558" t="s">
        <v>138</v>
      </c>
      <c r="B1558">
        <v>2022</v>
      </c>
      <c r="C1558" s="10">
        <v>44752</v>
      </c>
      <c r="D1558" t="s">
        <v>65</v>
      </c>
      <c r="E1558">
        <v>1</v>
      </c>
      <c r="F1558" t="s">
        <v>63</v>
      </c>
      <c r="G1558" t="s">
        <v>540</v>
      </c>
      <c r="H1558" t="s">
        <v>127</v>
      </c>
      <c r="I1558" t="s">
        <v>103</v>
      </c>
      <c r="J1558" s="11">
        <f>(C1558-VLOOKUP(H1558,Riders!$A$2:$E$7778,4,FALSE))/365</f>
        <v>23.81095890410959</v>
      </c>
      <c r="K1558">
        <v>1</v>
      </c>
      <c r="L1558">
        <v>1</v>
      </c>
      <c r="M1558">
        <v>9.8019999999999996</v>
      </c>
      <c r="N1558">
        <v>73.454397061824096</v>
      </c>
      <c r="O1558">
        <v>30.608000000000001</v>
      </c>
      <c r="P1558">
        <v>31.132999999999999</v>
      </c>
      <c r="Q1558">
        <v>33.493000000000002</v>
      </c>
      <c r="R1558">
        <v>1.18</v>
      </c>
      <c r="S1558">
        <v>2</v>
      </c>
      <c r="T1558" t="s">
        <v>1214</v>
      </c>
    </row>
    <row r="1559" spans="1:20">
      <c r="A1559" t="s">
        <v>138</v>
      </c>
      <c r="B1559">
        <v>2022</v>
      </c>
      <c r="C1559" s="10">
        <v>44752</v>
      </c>
      <c r="D1559" t="s">
        <v>65</v>
      </c>
      <c r="E1559">
        <v>1</v>
      </c>
      <c r="F1559" t="s">
        <v>63</v>
      </c>
      <c r="G1559" t="s">
        <v>540</v>
      </c>
      <c r="H1559" t="s">
        <v>91</v>
      </c>
      <c r="I1559" t="s">
        <v>22</v>
      </c>
      <c r="J1559" s="11">
        <f>(C1559-VLOOKUP(H1559,Riders!$A$2:$E$7778,4,FALSE))/365</f>
        <v>25.339726027397262</v>
      </c>
      <c r="K1559">
        <v>2</v>
      </c>
      <c r="L1559">
        <v>2</v>
      </c>
      <c r="M1559">
        <v>9.9149999999999991</v>
      </c>
      <c r="N1559">
        <v>72.617246596066494</v>
      </c>
      <c r="O1559">
        <v>40.209000000000003</v>
      </c>
      <c r="P1559">
        <v>39.785999999999902</v>
      </c>
      <c r="Q1559">
        <v>42.055999999999997</v>
      </c>
      <c r="R1559">
        <v>1.135</v>
      </c>
      <c r="S1559">
        <v>1</v>
      </c>
      <c r="T1559" t="s">
        <v>1214</v>
      </c>
    </row>
    <row r="1560" spans="1:20">
      <c r="A1560" t="s">
        <v>138</v>
      </c>
      <c r="B1560">
        <v>2022</v>
      </c>
      <c r="C1560" s="10">
        <v>44752</v>
      </c>
      <c r="D1560" t="s">
        <v>65</v>
      </c>
      <c r="E1560">
        <v>1</v>
      </c>
      <c r="F1560" t="s">
        <v>63</v>
      </c>
      <c r="G1560" t="s">
        <v>541</v>
      </c>
      <c r="H1560" t="s">
        <v>21</v>
      </c>
      <c r="I1560" t="s">
        <v>22</v>
      </c>
      <c r="J1560" s="11">
        <f>(C1560-VLOOKUP(H1560,Riders!$A$2:$E$7778,4,FALSE))/365</f>
        <v>29.336986301369862</v>
      </c>
      <c r="K1560">
        <v>3</v>
      </c>
      <c r="L1560">
        <v>1</v>
      </c>
      <c r="M1560">
        <v>10.244999999999999</v>
      </c>
      <c r="N1560">
        <v>70.278184480234202</v>
      </c>
      <c r="O1560">
        <v>35.130000000000003</v>
      </c>
      <c r="P1560">
        <v>35.217999999999897</v>
      </c>
      <c r="Q1560">
        <v>37.201999999999998</v>
      </c>
      <c r="R1560">
        <v>0.99199999999999999</v>
      </c>
      <c r="S1560">
        <v>1</v>
      </c>
      <c r="T1560" t="s">
        <v>1214</v>
      </c>
    </row>
    <row r="1561" spans="1:20">
      <c r="A1561" t="s">
        <v>138</v>
      </c>
      <c r="B1561">
        <v>2022</v>
      </c>
      <c r="C1561" s="10">
        <v>44752</v>
      </c>
      <c r="D1561" t="s">
        <v>65</v>
      </c>
      <c r="E1561">
        <v>1</v>
      </c>
      <c r="F1561" t="s">
        <v>63</v>
      </c>
      <c r="G1561" t="s">
        <v>541</v>
      </c>
      <c r="H1561" t="s">
        <v>42</v>
      </c>
      <c r="I1561" t="s">
        <v>43</v>
      </c>
      <c r="J1561" s="11">
        <f>(C1561-VLOOKUP(H1561,Riders!$A$2:$E$7778,4,FALSE))/365</f>
        <v>21.791780821917808</v>
      </c>
      <c r="K1561">
        <v>4</v>
      </c>
      <c r="L1561">
        <v>2</v>
      </c>
      <c r="M1561">
        <v>10.37</v>
      </c>
      <c r="N1561">
        <v>69.431051108968106</v>
      </c>
      <c r="O1561">
        <v>25.593</v>
      </c>
      <c r="P1561">
        <v>24.904999999999902</v>
      </c>
      <c r="Q1561">
        <v>32.652999999999999</v>
      </c>
      <c r="R1561">
        <v>3.8740000000000001</v>
      </c>
      <c r="S1561">
        <v>2</v>
      </c>
      <c r="T1561" t="s">
        <v>1214</v>
      </c>
    </row>
    <row r="1562" spans="1:20">
      <c r="A1562" t="s">
        <v>138</v>
      </c>
      <c r="B1562">
        <v>2022</v>
      </c>
      <c r="C1562" s="10">
        <v>44752</v>
      </c>
      <c r="D1562" t="s">
        <v>65</v>
      </c>
      <c r="E1562">
        <v>2</v>
      </c>
      <c r="F1562" t="s">
        <v>63</v>
      </c>
      <c r="G1562" t="s">
        <v>540</v>
      </c>
      <c r="H1562" t="s">
        <v>127</v>
      </c>
      <c r="I1562" t="s">
        <v>103</v>
      </c>
      <c r="J1562" s="11">
        <f>(C1562-VLOOKUP(H1562,Riders!$A$2:$E$7778,4,FALSE))/365</f>
        <v>23.81095890410959</v>
      </c>
      <c r="K1562">
        <v>1</v>
      </c>
      <c r="L1562">
        <v>1</v>
      </c>
      <c r="M1562">
        <v>9.8140000000000001</v>
      </c>
      <c r="N1562">
        <v>73.454397061824096</v>
      </c>
      <c r="O1562">
        <v>31.132999999999999</v>
      </c>
      <c r="P1562">
        <v>31.613</v>
      </c>
      <c r="Q1562">
        <v>33.941000000000003</v>
      </c>
      <c r="R1562">
        <v>1.1639999999999999</v>
      </c>
      <c r="S1562">
        <v>2</v>
      </c>
      <c r="T1562" t="s">
        <v>1214</v>
      </c>
    </row>
    <row r="1563" spans="1:20">
      <c r="A1563" t="s">
        <v>138</v>
      </c>
      <c r="B1563">
        <v>2022</v>
      </c>
      <c r="C1563" s="10">
        <v>44752</v>
      </c>
      <c r="D1563" t="s">
        <v>65</v>
      </c>
      <c r="E1563">
        <v>2</v>
      </c>
      <c r="F1563" t="s">
        <v>63</v>
      </c>
      <c r="G1563" t="s">
        <v>540</v>
      </c>
      <c r="H1563" t="s">
        <v>91</v>
      </c>
      <c r="I1563" t="s">
        <v>22</v>
      </c>
      <c r="J1563" s="11">
        <f>(C1563-VLOOKUP(H1563,Riders!$A$2:$E$7778,4,FALSE))/365</f>
        <v>25.339726027397262</v>
      </c>
      <c r="K1563">
        <v>2</v>
      </c>
      <c r="L1563">
        <v>2</v>
      </c>
      <c r="M1563">
        <v>9.8260000000000005</v>
      </c>
      <c r="N1563">
        <v>72.617246596066494</v>
      </c>
      <c r="O1563">
        <v>39.785999999999902</v>
      </c>
      <c r="P1563">
        <v>39.4</v>
      </c>
      <c r="Q1563">
        <v>41.642000000000003</v>
      </c>
      <c r="R1563">
        <v>1.121</v>
      </c>
      <c r="S1563">
        <v>1</v>
      </c>
      <c r="T1563" t="s">
        <v>1214</v>
      </c>
    </row>
    <row r="1564" spans="1:20">
      <c r="A1564" t="s">
        <v>138</v>
      </c>
      <c r="B1564">
        <v>2022</v>
      </c>
      <c r="C1564" s="10">
        <v>44752</v>
      </c>
      <c r="D1564" t="s">
        <v>65</v>
      </c>
      <c r="E1564">
        <v>2</v>
      </c>
      <c r="F1564" t="s">
        <v>63</v>
      </c>
      <c r="G1564" t="s">
        <v>541</v>
      </c>
      <c r="H1564" t="s">
        <v>21</v>
      </c>
      <c r="I1564" t="s">
        <v>22</v>
      </c>
      <c r="J1564" s="11">
        <f>(C1564-VLOOKUP(H1564,Riders!$A$2:$E$7778,4,FALSE))/365</f>
        <v>29.336986301369862</v>
      </c>
      <c r="K1564">
        <v>3</v>
      </c>
      <c r="L1564">
        <v>1</v>
      </c>
      <c r="M1564">
        <v>10.78</v>
      </c>
      <c r="N1564">
        <v>70.278184480234202</v>
      </c>
      <c r="O1564">
        <v>35.217999999999897</v>
      </c>
      <c r="P1564">
        <v>35.287999999999997</v>
      </c>
      <c r="Q1564">
        <v>37.270000000000003</v>
      </c>
      <c r="R1564">
        <v>0.99099999999999999</v>
      </c>
      <c r="S1564">
        <v>1</v>
      </c>
      <c r="T1564" t="s">
        <v>1214</v>
      </c>
    </row>
    <row r="1565" spans="1:20">
      <c r="A1565" t="s">
        <v>138</v>
      </c>
      <c r="B1565">
        <v>2022</v>
      </c>
      <c r="C1565" s="10">
        <v>44752</v>
      </c>
      <c r="D1565" t="s">
        <v>65</v>
      </c>
      <c r="E1565">
        <v>2</v>
      </c>
      <c r="F1565" t="s">
        <v>63</v>
      </c>
      <c r="G1565" t="s">
        <v>541</v>
      </c>
      <c r="H1565" t="s">
        <v>42</v>
      </c>
      <c r="I1565" t="s">
        <v>43</v>
      </c>
      <c r="J1565" s="11">
        <f>(C1565-VLOOKUP(H1565,Riders!$A$2:$E$7778,4,FALSE))/365</f>
        <v>21.791780821917808</v>
      </c>
      <c r="K1565">
        <v>4</v>
      </c>
      <c r="L1565">
        <v>2</v>
      </c>
      <c r="M1565">
        <v>24.751999999999999</v>
      </c>
      <c r="N1565">
        <v>69.431051108968106</v>
      </c>
      <c r="O1565">
        <v>24.904999999999902</v>
      </c>
      <c r="P1565">
        <v>24.469000000000001</v>
      </c>
      <c r="Q1565">
        <v>31.617000000000001</v>
      </c>
      <c r="R1565">
        <v>3.5739999999999998</v>
      </c>
      <c r="S1565">
        <v>2</v>
      </c>
      <c r="T1565" t="s">
        <v>1214</v>
      </c>
    </row>
    <row r="1566" spans="1:20">
      <c r="A1566" t="s">
        <v>18</v>
      </c>
      <c r="B1566">
        <v>2022</v>
      </c>
      <c r="C1566" s="10">
        <v>44849</v>
      </c>
      <c r="D1566" t="s">
        <v>19</v>
      </c>
      <c r="E1566">
        <v>1</v>
      </c>
      <c r="F1566" t="s">
        <v>534</v>
      </c>
      <c r="G1566">
        <v>1</v>
      </c>
      <c r="H1566" t="s">
        <v>113</v>
      </c>
      <c r="I1566" t="s">
        <v>101</v>
      </c>
      <c r="J1566" s="11">
        <f>(C1566-VLOOKUP(H1566,Riders!$A$2:$E$7778,4,FALSE))/365</f>
        <v>22.67945205479452</v>
      </c>
      <c r="K1566">
        <v>9</v>
      </c>
      <c r="L1566">
        <v>1</v>
      </c>
      <c r="M1566">
        <v>10.263</v>
      </c>
      <c r="N1566">
        <v>70.154925460391695</v>
      </c>
      <c r="O1566">
        <v>21.222000000000001</v>
      </c>
      <c r="P1566">
        <v>21.613</v>
      </c>
      <c r="Q1566">
        <v>28.640999999999998</v>
      </c>
      <c r="R1566">
        <v>3.5139999999999998</v>
      </c>
      <c r="S1566">
        <v>1</v>
      </c>
      <c r="T1566" t="s">
        <v>1214</v>
      </c>
    </row>
    <row r="1567" spans="1:20">
      <c r="A1567" t="s">
        <v>18</v>
      </c>
      <c r="B1567">
        <v>2022</v>
      </c>
      <c r="C1567" s="10">
        <v>44849</v>
      </c>
      <c r="D1567" t="s">
        <v>19</v>
      </c>
      <c r="E1567">
        <v>1</v>
      </c>
      <c r="F1567" t="s">
        <v>534</v>
      </c>
      <c r="G1567">
        <v>1</v>
      </c>
      <c r="H1567" t="s">
        <v>35</v>
      </c>
      <c r="I1567" t="s">
        <v>36</v>
      </c>
      <c r="J1567" s="11">
        <f>(C1567-VLOOKUP(H1567,Riders!$A$2:$E$7778,4,FALSE))/365</f>
        <v>24.4</v>
      </c>
      <c r="K1567">
        <v>28</v>
      </c>
      <c r="L1567">
        <v>2</v>
      </c>
      <c r="M1567">
        <v>10.449</v>
      </c>
      <c r="N1567">
        <v>68.906115417743294</v>
      </c>
      <c r="O1567">
        <v>4.9189999999999996</v>
      </c>
      <c r="P1567">
        <v>4.9049999999999896</v>
      </c>
      <c r="Q1567">
        <v>14.897</v>
      </c>
      <c r="R1567">
        <v>4.9960000000000004</v>
      </c>
      <c r="S1567">
        <v>2</v>
      </c>
      <c r="T1567" t="s">
        <v>1214</v>
      </c>
    </row>
    <row r="1568" spans="1:20">
      <c r="A1568" t="s">
        <v>18</v>
      </c>
      <c r="B1568">
        <v>2022</v>
      </c>
      <c r="C1568" s="10">
        <v>44849</v>
      </c>
      <c r="D1568" t="s">
        <v>19</v>
      </c>
      <c r="E1568">
        <v>1</v>
      </c>
      <c r="F1568" t="s">
        <v>534</v>
      </c>
      <c r="G1568">
        <v>2</v>
      </c>
      <c r="H1568" t="s">
        <v>468</v>
      </c>
      <c r="I1568" t="s">
        <v>30</v>
      </c>
      <c r="J1568" s="11">
        <f>(C1568-VLOOKUP(H1568,Riders!$A$2:$E$7778,4,FALSE))/365</f>
        <v>23.235616438356164</v>
      </c>
      <c r="K1568">
        <v>10</v>
      </c>
      <c r="L1568">
        <v>1</v>
      </c>
      <c r="M1568">
        <v>10.272</v>
      </c>
      <c r="N1568">
        <v>70.093457943925202</v>
      </c>
      <c r="O1568">
        <v>9</v>
      </c>
      <c r="P1568">
        <v>19.135000000000002</v>
      </c>
      <c r="Q1568">
        <v>31.591000000000001</v>
      </c>
      <c r="R1568">
        <v>6.2279999999999998</v>
      </c>
      <c r="S1568">
        <v>2</v>
      </c>
      <c r="T1568" t="s">
        <v>1214</v>
      </c>
    </row>
    <row r="1569" spans="1:20">
      <c r="A1569" t="s">
        <v>18</v>
      </c>
      <c r="B1569">
        <v>2022</v>
      </c>
      <c r="C1569" s="10">
        <v>44849</v>
      </c>
      <c r="D1569" t="s">
        <v>19</v>
      </c>
      <c r="E1569">
        <v>1</v>
      </c>
      <c r="F1569" t="s">
        <v>534</v>
      </c>
      <c r="G1569">
        <v>2</v>
      </c>
      <c r="H1569" t="s">
        <v>92</v>
      </c>
      <c r="I1569" t="s">
        <v>51</v>
      </c>
      <c r="J1569" s="11">
        <f>(C1569-VLOOKUP(H1569,Riders!$A$2:$E$7778,4,FALSE))/365</f>
        <v>26.904109589041095</v>
      </c>
      <c r="K1569">
        <v>27</v>
      </c>
      <c r="L1569">
        <v>2</v>
      </c>
      <c r="M1569">
        <v>10.345000000000001</v>
      </c>
      <c r="N1569">
        <v>69.598840019332997</v>
      </c>
      <c r="O1569">
        <v>22.748999999999999</v>
      </c>
      <c r="P1569">
        <v>22.327999999999999</v>
      </c>
      <c r="Q1569">
        <v>26.818000000000001</v>
      </c>
      <c r="R1569">
        <v>2.2450000000000001</v>
      </c>
      <c r="S1569">
        <v>1</v>
      </c>
      <c r="T1569" t="s">
        <v>1214</v>
      </c>
    </row>
    <row r="1570" spans="1:20">
      <c r="A1570" t="s">
        <v>18</v>
      </c>
      <c r="B1570">
        <v>2022</v>
      </c>
      <c r="C1570" s="10">
        <v>44849</v>
      </c>
      <c r="D1570" t="s">
        <v>19</v>
      </c>
      <c r="E1570">
        <v>1</v>
      </c>
      <c r="F1570" t="s">
        <v>534</v>
      </c>
      <c r="G1570">
        <v>3</v>
      </c>
      <c r="H1570" t="s">
        <v>166</v>
      </c>
      <c r="I1570" t="s">
        <v>45</v>
      </c>
      <c r="J1570" s="11">
        <f>(C1570-VLOOKUP(H1570,Riders!$A$2:$E$7778,4,FALSE))/365</f>
        <v>32.789041095890411</v>
      </c>
      <c r="K1570">
        <v>16</v>
      </c>
      <c r="L1570">
        <v>1</v>
      </c>
      <c r="M1570">
        <v>10.082000000000001</v>
      </c>
      <c r="N1570">
        <v>71.414401904383993</v>
      </c>
      <c r="O1570">
        <v>15.93</v>
      </c>
      <c r="P1570">
        <v>20.876999999999999</v>
      </c>
      <c r="Q1570">
        <v>28.527000000000001</v>
      </c>
      <c r="R1570">
        <v>3.8250000000000002</v>
      </c>
      <c r="S1570">
        <v>2</v>
      </c>
      <c r="T1570" t="s">
        <v>1214</v>
      </c>
    </row>
    <row r="1571" spans="1:20">
      <c r="A1571" t="s">
        <v>18</v>
      </c>
      <c r="B1571">
        <v>2022</v>
      </c>
      <c r="C1571" s="10">
        <v>44849</v>
      </c>
      <c r="D1571" t="s">
        <v>19</v>
      </c>
      <c r="E1571">
        <v>1</v>
      </c>
      <c r="F1571" t="s">
        <v>534</v>
      </c>
      <c r="G1571">
        <v>3</v>
      </c>
      <c r="H1571" t="s">
        <v>469</v>
      </c>
      <c r="I1571" t="s">
        <v>26</v>
      </c>
      <c r="J1571" s="11">
        <f>(C1571-VLOOKUP(H1571,Riders!$A$2:$E$7778,4,FALSE))/365</f>
        <v>23.726027397260275</v>
      </c>
      <c r="K1571">
        <v>17</v>
      </c>
      <c r="L1571">
        <v>2</v>
      </c>
      <c r="M1571" t="s">
        <v>535</v>
      </c>
      <c r="O1571">
        <v>26.16</v>
      </c>
      <c r="P1571">
        <v>24.172999999999998</v>
      </c>
      <c r="Q1571">
        <v>30.728999999999999</v>
      </c>
      <c r="R1571">
        <v>3.278</v>
      </c>
      <c r="S1571">
        <v>1</v>
      </c>
      <c r="T1571" t="s">
        <v>1214</v>
      </c>
    </row>
    <row r="1572" spans="1:20">
      <c r="A1572" t="s">
        <v>138</v>
      </c>
      <c r="B1572">
        <v>2022</v>
      </c>
      <c r="C1572" s="10">
        <v>44752</v>
      </c>
      <c r="D1572" t="s">
        <v>65</v>
      </c>
      <c r="E1572">
        <v>1</v>
      </c>
      <c r="F1572" t="s">
        <v>537</v>
      </c>
      <c r="G1572">
        <v>5</v>
      </c>
      <c r="H1572" t="s">
        <v>27</v>
      </c>
      <c r="I1572" t="s">
        <v>28</v>
      </c>
      <c r="J1572" s="11">
        <f>(C1572-VLOOKUP(H1572,Riders!$A$2:$E$7778,4,FALSE))/365</f>
        <v>26.561643835616437</v>
      </c>
      <c r="K1572">
        <v>5</v>
      </c>
      <c r="L1572">
        <v>1</v>
      </c>
      <c r="M1572">
        <v>10.205</v>
      </c>
      <c r="N1572">
        <v>70.553650171484506</v>
      </c>
      <c r="O1572">
        <v>15.054</v>
      </c>
      <c r="P1572">
        <v>20.66</v>
      </c>
      <c r="Q1572">
        <v>33.082000000000001</v>
      </c>
      <c r="R1572">
        <v>6.2110000000000003</v>
      </c>
      <c r="S1572">
        <v>2</v>
      </c>
      <c r="T1572" t="s">
        <v>1214</v>
      </c>
    </row>
    <row r="1573" spans="1:20">
      <c r="A1573" t="s">
        <v>18</v>
      </c>
      <c r="B1573">
        <v>2022</v>
      </c>
      <c r="C1573" s="10">
        <v>44849</v>
      </c>
      <c r="D1573" t="s">
        <v>19</v>
      </c>
      <c r="E1573">
        <v>1</v>
      </c>
      <c r="F1573" t="s">
        <v>534</v>
      </c>
      <c r="G1573">
        <v>4</v>
      </c>
      <c r="H1573" t="s">
        <v>48</v>
      </c>
      <c r="I1573" t="s">
        <v>38</v>
      </c>
      <c r="J1573" s="11">
        <f>(C1573-VLOOKUP(H1573,Riders!$A$2:$E$7778,4,FALSE))/365</f>
        <v>21.890410958904109</v>
      </c>
      <c r="K1573">
        <v>26</v>
      </c>
      <c r="L1573">
        <v>2</v>
      </c>
      <c r="M1573">
        <v>10.407999999999999</v>
      </c>
      <c r="N1573">
        <v>69.177555726364304</v>
      </c>
      <c r="O1573">
        <v>17.866</v>
      </c>
      <c r="P1573">
        <v>16.004999999999999</v>
      </c>
      <c r="Q1573">
        <v>26.081</v>
      </c>
      <c r="R1573">
        <v>5.0380000000000003</v>
      </c>
      <c r="S1573">
        <v>1</v>
      </c>
      <c r="T1573" t="s">
        <v>1214</v>
      </c>
    </row>
    <row r="1574" spans="1:20">
      <c r="A1574" t="s">
        <v>18</v>
      </c>
      <c r="B1574">
        <v>2022</v>
      </c>
      <c r="C1574" s="10">
        <v>44849</v>
      </c>
      <c r="D1574" t="s">
        <v>19</v>
      </c>
      <c r="E1574">
        <v>1</v>
      </c>
      <c r="F1574" t="s">
        <v>534</v>
      </c>
      <c r="G1574">
        <v>5</v>
      </c>
      <c r="H1574" t="s">
        <v>131</v>
      </c>
      <c r="I1574" t="s">
        <v>112</v>
      </c>
      <c r="J1574" s="11">
        <f>(C1574-VLOOKUP(H1574,Riders!$A$2:$E$7778,4,FALSE))/365</f>
        <v>23.273972602739725</v>
      </c>
      <c r="K1574">
        <v>5</v>
      </c>
      <c r="L1574">
        <v>1</v>
      </c>
      <c r="M1574">
        <v>10.206</v>
      </c>
      <c r="N1574">
        <v>70.546737213403802</v>
      </c>
      <c r="O1574">
        <v>18.463999999999999</v>
      </c>
      <c r="P1574">
        <v>20.366</v>
      </c>
      <c r="Q1574">
        <v>27.803999999999998</v>
      </c>
      <c r="R1574">
        <v>3.7189999999999999</v>
      </c>
      <c r="S1574">
        <v>1</v>
      </c>
      <c r="T1574" t="s">
        <v>1214</v>
      </c>
    </row>
    <row r="1575" spans="1:20">
      <c r="A1575" t="s">
        <v>18</v>
      </c>
      <c r="B1575">
        <v>2022</v>
      </c>
      <c r="C1575" s="10">
        <v>44849</v>
      </c>
      <c r="D1575" t="s">
        <v>19</v>
      </c>
      <c r="E1575">
        <v>1</v>
      </c>
      <c r="F1575" t="s">
        <v>534</v>
      </c>
      <c r="G1575">
        <v>5</v>
      </c>
      <c r="H1575" t="s">
        <v>46</v>
      </c>
      <c r="I1575" t="s">
        <v>32</v>
      </c>
      <c r="J1575" s="11">
        <f>(C1575-VLOOKUP(H1575,Riders!$A$2:$E$7778,4,FALSE))/365</f>
        <v>25.87945205479452</v>
      </c>
      <c r="K1575">
        <v>25</v>
      </c>
      <c r="L1575">
        <v>2</v>
      </c>
      <c r="M1575">
        <v>10.365</v>
      </c>
      <c r="N1575">
        <v>69.464544138929</v>
      </c>
      <c r="O1575">
        <v>15.274999999999901</v>
      </c>
      <c r="P1575">
        <v>14.314</v>
      </c>
      <c r="Q1575">
        <v>22.812000000000001</v>
      </c>
      <c r="R1575">
        <v>4.2489999999999997</v>
      </c>
      <c r="S1575">
        <v>2</v>
      </c>
      <c r="T1575" t="s">
        <v>1214</v>
      </c>
    </row>
    <row r="1576" spans="1:20">
      <c r="A1576" t="s">
        <v>18</v>
      </c>
      <c r="B1576">
        <v>2022</v>
      </c>
      <c r="C1576" s="10">
        <v>44849</v>
      </c>
      <c r="D1576" t="s">
        <v>19</v>
      </c>
      <c r="E1576">
        <v>1</v>
      </c>
      <c r="F1576" t="s">
        <v>534</v>
      </c>
      <c r="G1576">
        <v>6</v>
      </c>
      <c r="H1576" t="s">
        <v>111</v>
      </c>
      <c r="I1576" t="s">
        <v>112</v>
      </c>
      <c r="J1576" s="11">
        <f>(C1576-VLOOKUP(H1576,Riders!$A$2:$E$7778,4,FALSE))/365</f>
        <v>25.495890410958904</v>
      </c>
      <c r="K1576">
        <v>6</v>
      </c>
      <c r="L1576">
        <v>1</v>
      </c>
      <c r="M1576">
        <v>10.282</v>
      </c>
      <c r="N1576">
        <v>70.025286909161593</v>
      </c>
      <c r="O1576">
        <v>32.393000000000001</v>
      </c>
      <c r="P1576">
        <v>32.481000000000002</v>
      </c>
      <c r="Q1576">
        <v>35.023000000000003</v>
      </c>
      <c r="R1576">
        <v>1.2709999999999999</v>
      </c>
      <c r="S1576">
        <v>1</v>
      </c>
      <c r="T1576" t="s">
        <v>1214</v>
      </c>
    </row>
    <row r="1577" spans="1:20">
      <c r="A1577" t="s">
        <v>138</v>
      </c>
      <c r="B1577">
        <v>2022</v>
      </c>
      <c r="C1577" s="10">
        <v>44752</v>
      </c>
      <c r="D1577" t="s">
        <v>65</v>
      </c>
      <c r="E1577">
        <v>1</v>
      </c>
      <c r="F1577" t="s">
        <v>538</v>
      </c>
      <c r="G1577">
        <v>4</v>
      </c>
      <c r="H1577" t="s">
        <v>27</v>
      </c>
      <c r="I1577" t="s">
        <v>28</v>
      </c>
      <c r="J1577" s="11">
        <f>(C1577-VLOOKUP(H1577,Riders!$A$2:$E$7778,4,FALSE))/365</f>
        <v>26.561643835616437</v>
      </c>
      <c r="K1577">
        <v>5</v>
      </c>
      <c r="L1577">
        <v>2</v>
      </c>
      <c r="M1577">
        <v>10.164</v>
      </c>
      <c r="N1577">
        <v>70.838252656434406</v>
      </c>
      <c r="O1577">
        <v>20.66</v>
      </c>
      <c r="P1577">
        <v>18.678999999999998</v>
      </c>
      <c r="Q1577">
        <v>29.638999999999999</v>
      </c>
      <c r="R1577">
        <v>5.48</v>
      </c>
      <c r="S1577">
        <v>1</v>
      </c>
      <c r="T1577" t="s">
        <v>1214</v>
      </c>
    </row>
    <row r="1578" spans="1:20">
      <c r="A1578" t="s">
        <v>18</v>
      </c>
      <c r="B1578">
        <v>2022</v>
      </c>
      <c r="C1578" s="10">
        <v>44849</v>
      </c>
      <c r="D1578" t="s">
        <v>19</v>
      </c>
      <c r="E1578">
        <v>1</v>
      </c>
      <c r="F1578" t="s">
        <v>534</v>
      </c>
      <c r="G1578">
        <v>7</v>
      </c>
      <c r="H1578" t="s">
        <v>95</v>
      </c>
      <c r="I1578" t="s">
        <v>26</v>
      </c>
      <c r="J1578" s="11">
        <f>(C1578-VLOOKUP(H1578,Riders!$A$2:$E$7778,4,FALSE))/365</f>
        <v>23.747945205479454</v>
      </c>
      <c r="K1578">
        <v>7</v>
      </c>
      <c r="L1578">
        <v>1</v>
      </c>
      <c r="M1578">
        <v>10.028</v>
      </c>
      <c r="N1578">
        <v>71.798962903869096</v>
      </c>
      <c r="O1578">
        <v>29.036999999999999</v>
      </c>
      <c r="P1578">
        <v>29.177999999999901</v>
      </c>
      <c r="Q1578">
        <v>31.867999999999999</v>
      </c>
      <c r="R1578">
        <v>1.345</v>
      </c>
      <c r="S1578">
        <v>1</v>
      </c>
      <c r="T1578" t="s">
        <v>1214</v>
      </c>
    </row>
    <row r="1579" spans="1:20">
      <c r="A1579" t="s">
        <v>18</v>
      </c>
      <c r="B1579">
        <v>2022</v>
      </c>
      <c r="C1579" s="10">
        <v>44849</v>
      </c>
      <c r="D1579" t="s">
        <v>19</v>
      </c>
      <c r="E1579">
        <v>1</v>
      </c>
      <c r="F1579" t="s">
        <v>534</v>
      </c>
      <c r="G1579">
        <v>7</v>
      </c>
      <c r="H1579" t="s">
        <v>106</v>
      </c>
      <c r="I1579" t="s">
        <v>30</v>
      </c>
      <c r="J1579" s="11">
        <f>(C1579-VLOOKUP(H1579,Riders!$A$2:$E$7778,4,FALSE))/365</f>
        <v>29.846575342465755</v>
      </c>
      <c r="K1579">
        <v>23</v>
      </c>
      <c r="L1579">
        <v>2</v>
      </c>
      <c r="M1579">
        <v>10.052</v>
      </c>
      <c r="N1579">
        <v>71.627536808595295</v>
      </c>
      <c r="O1579">
        <v>19.873000000000001</v>
      </c>
      <c r="P1579">
        <v>19.512</v>
      </c>
      <c r="Q1579">
        <v>26.013999999999999</v>
      </c>
      <c r="R1579">
        <v>3.2509999999999999</v>
      </c>
      <c r="S1579">
        <v>2</v>
      </c>
      <c r="T1579" t="s">
        <v>1214</v>
      </c>
    </row>
    <row r="1580" spans="1:20">
      <c r="A1580" t="s">
        <v>138</v>
      </c>
      <c r="B1580">
        <v>2022</v>
      </c>
      <c r="C1580" s="10">
        <v>44752</v>
      </c>
      <c r="D1580" t="s">
        <v>65</v>
      </c>
      <c r="E1580">
        <v>2</v>
      </c>
      <c r="F1580" t="s">
        <v>538</v>
      </c>
      <c r="G1580">
        <v>4</v>
      </c>
      <c r="H1580" t="s">
        <v>27</v>
      </c>
      <c r="I1580" t="s">
        <v>28</v>
      </c>
      <c r="J1580" s="11">
        <f>(C1580-VLOOKUP(H1580,Riders!$A$2:$E$7778,4,FALSE))/365</f>
        <v>26.561643835616437</v>
      </c>
      <c r="K1580">
        <v>5</v>
      </c>
      <c r="L1580">
        <v>2</v>
      </c>
      <c r="M1580">
        <v>10.247999999999999</v>
      </c>
      <c r="N1580">
        <v>70.838252656434406</v>
      </c>
      <c r="O1580">
        <v>18.678999999999998</v>
      </c>
      <c r="P1580">
        <v>17.995999999999999</v>
      </c>
      <c r="Q1580">
        <v>28.052</v>
      </c>
      <c r="R1580">
        <v>5.0279999999999996</v>
      </c>
      <c r="S1580">
        <v>2</v>
      </c>
      <c r="T1580" t="s">
        <v>1214</v>
      </c>
    </row>
    <row r="1581" spans="1:20">
      <c r="A1581" t="s">
        <v>18</v>
      </c>
      <c r="B1581">
        <v>2022</v>
      </c>
      <c r="C1581" s="10">
        <v>44849</v>
      </c>
      <c r="D1581" t="s">
        <v>19</v>
      </c>
      <c r="E1581">
        <v>1</v>
      </c>
      <c r="F1581" t="s">
        <v>534</v>
      </c>
      <c r="G1581">
        <v>8</v>
      </c>
      <c r="H1581" t="s">
        <v>133</v>
      </c>
      <c r="I1581" t="s">
        <v>32</v>
      </c>
      <c r="J1581" s="11">
        <f>(C1581-VLOOKUP(H1581,Riders!$A$2:$E$7778,4,FALSE))/365</f>
        <v>23</v>
      </c>
      <c r="K1581">
        <v>18</v>
      </c>
      <c r="L1581">
        <v>2</v>
      </c>
      <c r="M1581">
        <v>10.210999999999901</v>
      </c>
      <c r="N1581">
        <v>70.512192733326799</v>
      </c>
      <c r="O1581">
        <v>22.63</v>
      </c>
      <c r="P1581">
        <v>22.117999999999999</v>
      </c>
      <c r="Q1581">
        <v>26.117999999999999</v>
      </c>
      <c r="R1581">
        <v>2</v>
      </c>
      <c r="S1581">
        <v>1</v>
      </c>
      <c r="T1581" t="s">
        <v>1214</v>
      </c>
    </row>
    <row r="1582" spans="1:20">
      <c r="A1582" t="s">
        <v>18</v>
      </c>
      <c r="B1582">
        <v>2022</v>
      </c>
      <c r="C1582" s="10">
        <v>44849</v>
      </c>
      <c r="D1582" t="s">
        <v>19</v>
      </c>
      <c r="E1582">
        <v>1</v>
      </c>
      <c r="F1582" t="s">
        <v>534</v>
      </c>
      <c r="G1582">
        <v>6</v>
      </c>
      <c r="H1582" t="s">
        <v>27</v>
      </c>
      <c r="I1582" t="s">
        <v>28</v>
      </c>
      <c r="J1582" s="11">
        <f>(C1582-VLOOKUP(H1582,Riders!$A$2:$E$7778,4,FALSE))/365</f>
        <v>26.827397260273973</v>
      </c>
      <c r="K1582">
        <v>24</v>
      </c>
      <c r="L1582">
        <v>2</v>
      </c>
      <c r="M1582">
        <v>10.371</v>
      </c>
      <c r="N1582">
        <v>69.424356378362702</v>
      </c>
      <c r="O1582">
        <v>17.995999999999999</v>
      </c>
      <c r="P1582">
        <v>17.726999999999901</v>
      </c>
      <c r="Q1582">
        <v>26.844999999999999</v>
      </c>
      <c r="R1582">
        <v>4.5590000000000002</v>
      </c>
      <c r="S1582">
        <v>2</v>
      </c>
      <c r="T1582" t="s">
        <v>1214</v>
      </c>
    </row>
    <row r="1583" spans="1:20">
      <c r="A1583" t="s">
        <v>18</v>
      </c>
      <c r="B1583">
        <v>2022</v>
      </c>
      <c r="C1583" s="10">
        <v>44849</v>
      </c>
      <c r="D1583" t="s">
        <v>19</v>
      </c>
      <c r="E1583">
        <v>1</v>
      </c>
      <c r="F1583" t="s">
        <v>534</v>
      </c>
      <c r="G1583">
        <v>9</v>
      </c>
      <c r="H1583" t="s">
        <v>536</v>
      </c>
      <c r="I1583" t="s">
        <v>22</v>
      </c>
      <c r="J1583" s="11">
        <f>(C1583-VLOOKUP(H1583,Riders!$A$2:$E$7778,4,FALSE))/365</f>
        <v>21.586301369863012</v>
      </c>
      <c r="K1583">
        <v>22</v>
      </c>
      <c r="L1583">
        <v>2</v>
      </c>
      <c r="M1583">
        <v>10.0979999999999</v>
      </c>
      <c r="N1583">
        <v>71.301247771836003</v>
      </c>
      <c r="O1583">
        <v>6.2669999999999897</v>
      </c>
      <c r="P1583">
        <v>5.2259999999999902</v>
      </c>
      <c r="Q1583">
        <v>15.45</v>
      </c>
      <c r="R1583">
        <v>5.1120000000000001</v>
      </c>
      <c r="S1583">
        <v>2</v>
      </c>
      <c r="T1583" t="s">
        <v>1214</v>
      </c>
    </row>
    <row r="1584" spans="1:20">
      <c r="A1584" t="s">
        <v>161</v>
      </c>
      <c r="B1584">
        <v>2022</v>
      </c>
      <c r="C1584" s="10">
        <v>44696</v>
      </c>
      <c r="D1584" t="s">
        <v>65</v>
      </c>
      <c r="E1584">
        <v>1</v>
      </c>
      <c r="F1584" t="s">
        <v>534</v>
      </c>
      <c r="G1584">
        <v>1</v>
      </c>
      <c r="H1584" t="s">
        <v>170</v>
      </c>
      <c r="I1584" t="s">
        <v>81</v>
      </c>
      <c r="J1584" s="11">
        <f>(C1584-VLOOKUP(H1584,Riders!$A$2:$E$7778,4,FALSE))/365</f>
        <v>31.887671232876713</v>
      </c>
      <c r="K1584">
        <v>9</v>
      </c>
      <c r="L1584">
        <v>1</v>
      </c>
      <c r="M1584">
        <v>10.106999999999999</v>
      </c>
      <c r="N1584">
        <v>71.237756010685601</v>
      </c>
      <c r="O1584">
        <v>9</v>
      </c>
      <c r="P1584">
        <v>15.054</v>
      </c>
      <c r="Q1584">
        <v>29.396000000000001</v>
      </c>
      <c r="R1584">
        <v>7.1710000000000003</v>
      </c>
      <c r="S1584">
        <v>1</v>
      </c>
      <c r="T1584" t="s">
        <v>1214</v>
      </c>
    </row>
    <row r="1585" spans="1:20">
      <c r="A1585" t="s">
        <v>161</v>
      </c>
      <c r="B1585">
        <v>2022</v>
      </c>
      <c r="C1585" s="10">
        <v>44696</v>
      </c>
      <c r="D1585" t="s">
        <v>65</v>
      </c>
      <c r="E1585">
        <v>1</v>
      </c>
      <c r="F1585" t="s">
        <v>537</v>
      </c>
      <c r="G1585">
        <v>5</v>
      </c>
      <c r="H1585" t="s">
        <v>170</v>
      </c>
      <c r="I1585" t="s">
        <v>81</v>
      </c>
      <c r="J1585" s="11">
        <f>(C1585-VLOOKUP(H1585,Riders!$A$2:$E$7778,4,FALSE))/365</f>
        <v>31.887671232876713</v>
      </c>
      <c r="K1585">
        <v>9</v>
      </c>
      <c r="L1585">
        <v>2</v>
      </c>
      <c r="M1585">
        <v>10.231999999999999</v>
      </c>
      <c r="N1585">
        <v>70.367474589522999</v>
      </c>
      <c r="O1585">
        <v>15.054</v>
      </c>
      <c r="P1585">
        <v>12.053999999999901</v>
      </c>
      <c r="Q1585">
        <v>23.591999999999999</v>
      </c>
      <c r="R1585">
        <v>5.7690000000000001</v>
      </c>
      <c r="S1585">
        <v>2</v>
      </c>
      <c r="T1585" t="s">
        <v>1214</v>
      </c>
    </row>
    <row r="1586" spans="1:20">
      <c r="A1586" t="s">
        <v>18</v>
      </c>
      <c r="B1586">
        <v>2022</v>
      </c>
      <c r="C1586" s="10">
        <v>44849</v>
      </c>
      <c r="D1586" t="s">
        <v>19</v>
      </c>
      <c r="E1586">
        <v>1</v>
      </c>
      <c r="F1586" t="s">
        <v>534</v>
      </c>
      <c r="G1586">
        <v>11</v>
      </c>
      <c r="H1586" t="s">
        <v>42</v>
      </c>
      <c r="I1586" t="s">
        <v>43</v>
      </c>
      <c r="J1586" s="11">
        <f>(C1586-VLOOKUP(H1586,Riders!$A$2:$E$7778,4,FALSE))/365</f>
        <v>22.057534246575344</v>
      </c>
      <c r="K1586">
        <v>13</v>
      </c>
      <c r="L1586">
        <v>1</v>
      </c>
      <c r="M1586">
        <v>9.9420000000000002</v>
      </c>
      <c r="N1586">
        <v>72.420036210018097</v>
      </c>
      <c r="O1586">
        <v>24.469000000000001</v>
      </c>
      <c r="P1586">
        <v>26.042999999999999</v>
      </c>
      <c r="Q1586">
        <v>32.709000000000003</v>
      </c>
      <c r="R1586">
        <v>3.3330000000000002</v>
      </c>
      <c r="S1586">
        <v>1</v>
      </c>
      <c r="T1586" t="s">
        <v>1214</v>
      </c>
    </row>
    <row r="1587" spans="1:20">
      <c r="A1587" t="s">
        <v>18</v>
      </c>
      <c r="B1587">
        <v>2022</v>
      </c>
      <c r="C1587" s="10">
        <v>44849</v>
      </c>
      <c r="D1587" t="s">
        <v>19</v>
      </c>
      <c r="E1587">
        <v>1</v>
      </c>
      <c r="F1587" t="s">
        <v>534</v>
      </c>
      <c r="G1587">
        <v>11</v>
      </c>
      <c r="H1587" t="s">
        <v>294</v>
      </c>
      <c r="I1587" t="s">
        <v>22</v>
      </c>
      <c r="J1587" s="11">
        <f>(C1587-VLOOKUP(H1587,Riders!$A$2:$E$7778,4,FALSE))/365</f>
        <v>24.857534246575341</v>
      </c>
      <c r="K1587">
        <v>21</v>
      </c>
      <c r="L1587">
        <v>2</v>
      </c>
      <c r="M1587">
        <v>10.281000000000001</v>
      </c>
      <c r="N1587">
        <v>70.0320980449372</v>
      </c>
      <c r="O1587">
        <v>23.013999999999999</v>
      </c>
      <c r="P1587">
        <v>22.533000000000001</v>
      </c>
      <c r="Q1587">
        <v>28.189</v>
      </c>
      <c r="R1587">
        <v>2.8279999999999998</v>
      </c>
      <c r="S1587">
        <v>2</v>
      </c>
      <c r="T1587" t="s">
        <v>1214</v>
      </c>
    </row>
    <row r="1588" spans="1:20">
      <c r="A1588" t="s">
        <v>18</v>
      </c>
      <c r="B1588">
        <v>2022</v>
      </c>
      <c r="C1588" s="10">
        <v>44849</v>
      </c>
      <c r="D1588" t="s">
        <v>19</v>
      </c>
      <c r="E1588">
        <v>1</v>
      </c>
      <c r="F1588" t="s">
        <v>534</v>
      </c>
      <c r="G1588">
        <v>12</v>
      </c>
      <c r="H1588" t="s">
        <v>99</v>
      </c>
      <c r="I1588" t="s">
        <v>43</v>
      </c>
      <c r="J1588" s="11">
        <f>(C1588-VLOOKUP(H1588,Riders!$A$2:$E$7778,4,FALSE))/365</f>
        <v>23.980821917808218</v>
      </c>
      <c r="K1588">
        <v>14</v>
      </c>
      <c r="L1588">
        <v>1</v>
      </c>
      <c r="M1588">
        <v>10.112</v>
      </c>
      <c r="N1588">
        <v>71.202531645569593</v>
      </c>
      <c r="O1588">
        <v>24.638000000000002</v>
      </c>
      <c r="P1588">
        <v>24.700999999999901</v>
      </c>
      <c r="Q1588">
        <v>27.704999999999998</v>
      </c>
      <c r="R1588">
        <v>1.502</v>
      </c>
      <c r="S1588">
        <v>1</v>
      </c>
      <c r="T1588" t="s">
        <v>1214</v>
      </c>
    </row>
    <row r="1589" spans="1:20">
      <c r="A1589" t="s">
        <v>18</v>
      </c>
      <c r="B1589">
        <v>2022</v>
      </c>
      <c r="C1589" s="10">
        <v>44849</v>
      </c>
      <c r="D1589" t="s">
        <v>19</v>
      </c>
      <c r="E1589">
        <v>1</v>
      </c>
      <c r="F1589" t="s">
        <v>534</v>
      </c>
      <c r="G1589">
        <v>12</v>
      </c>
      <c r="H1589" t="s">
        <v>97</v>
      </c>
      <c r="I1589" t="s">
        <v>30</v>
      </c>
      <c r="J1589" s="11">
        <f>(C1589-VLOOKUP(H1589,Riders!$A$2:$E$7778,4,FALSE))/365</f>
        <v>28.797260273972604</v>
      </c>
      <c r="K1589">
        <v>20</v>
      </c>
      <c r="L1589">
        <v>2</v>
      </c>
      <c r="M1589">
        <v>10.148</v>
      </c>
      <c r="N1589">
        <v>70.949940875049194</v>
      </c>
      <c r="O1589">
        <v>4.3529999999999998</v>
      </c>
      <c r="P1589">
        <v>4.4019999999999904</v>
      </c>
      <c r="Q1589">
        <v>15.346</v>
      </c>
      <c r="R1589">
        <v>5.4720000000000004</v>
      </c>
      <c r="S1589">
        <v>2</v>
      </c>
      <c r="T1589" t="s">
        <v>1214</v>
      </c>
    </row>
    <row r="1590" spans="1:20">
      <c r="A1590" t="s">
        <v>18</v>
      </c>
      <c r="B1590">
        <v>2022</v>
      </c>
      <c r="C1590" s="10">
        <v>44849</v>
      </c>
      <c r="D1590" t="s">
        <v>19</v>
      </c>
      <c r="E1590">
        <v>1</v>
      </c>
      <c r="F1590" t="s">
        <v>537</v>
      </c>
      <c r="G1590">
        <v>1</v>
      </c>
      <c r="H1590" t="s">
        <v>91</v>
      </c>
      <c r="I1590" t="s">
        <v>22</v>
      </c>
      <c r="J1590" s="11">
        <f>(C1590-VLOOKUP(H1590,Riders!$A$2:$E$7778,4,FALSE))/365</f>
        <v>25.605479452054794</v>
      </c>
      <c r="K1590">
        <v>1</v>
      </c>
      <c r="L1590">
        <v>1</v>
      </c>
      <c r="M1590">
        <v>9.8889999999999993</v>
      </c>
      <c r="N1590">
        <v>72.808170694711293</v>
      </c>
      <c r="O1590">
        <v>39.4</v>
      </c>
      <c r="P1590">
        <v>39.406999999999996</v>
      </c>
      <c r="Q1590">
        <v>41.651000000000003</v>
      </c>
      <c r="R1590">
        <v>1.1220000000000001</v>
      </c>
      <c r="S1590">
        <v>1</v>
      </c>
      <c r="T1590" t="s">
        <v>1214</v>
      </c>
    </row>
    <row r="1591" spans="1:20">
      <c r="A1591" t="s">
        <v>18</v>
      </c>
      <c r="B1591">
        <v>2022</v>
      </c>
      <c r="C1591" s="10">
        <v>44849</v>
      </c>
      <c r="D1591" t="s">
        <v>19</v>
      </c>
      <c r="E1591">
        <v>1</v>
      </c>
      <c r="F1591" t="s">
        <v>537</v>
      </c>
      <c r="G1591">
        <v>1</v>
      </c>
      <c r="H1591" t="s">
        <v>99</v>
      </c>
      <c r="I1591" t="s">
        <v>43</v>
      </c>
      <c r="J1591" s="11">
        <f>(C1591-VLOOKUP(H1591,Riders!$A$2:$E$7778,4,FALSE))/365</f>
        <v>23.980821917808218</v>
      </c>
      <c r="K1591">
        <v>14</v>
      </c>
      <c r="L1591">
        <v>2</v>
      </c>
      <c r="M1591">
        <v>10.363</v>
      </c>
      <c r="N1591">
        <v>69.477950400463101</v>
      </c>
      <c r="O1591">
        <v>24.700999999999901</v>
      </c>
      <c r="P1591">
        <v>24.69</v>
      </c>
      <c r="Q1591">
        <v>27.69</v>
      </c>
      <c r="R1591">
        <v>1.5</v>
      </c>
      <c r="S1591">
        <v>2</v>
      </c>
      <c r="T1591" t="s">
        <v>1214</v>
      </c>
    </row>
    <row r="1592" spans="1:20">
      <c r="A1592" t="s">
        <v>18</v>
      </c>
      <c r="B1592">
        <v>2022</v>
      </c>
      <c r="C1592" s="10">
        <v>44849</v>
      </c>
      <c r="D1592" t="s">
        <v>19</v>
      </c>
      <c r="E1592">
        <v>1</v>
      </c>
      <c r="F1592" t="s">
        <v>537</v>
      </c>
      <c r="G1592">
        <v>2</v>
      </c>
      <c r="H1592" t="s">
        <v>100</v>
      </c>
      <c r="I1592" t="s">
        <v>101</v>
      </c>
      <c r="J1592" s="11">
        <f>(C1592-VLOOKUP(H1592,Riders!$A$2:$E$7778,4,FALSE))/365</f>
        <v>23.512328767123286</v>
      </c>
      <c r="K1592">
        <v>2</v>
      </c>
      <c r="L1592">
        <v>1</v>
      </c>
      <c r="M1592">
        <v>9.8569999999999993</v>
      </c>
      <c r="N1592">
        <v>73.044536877346005</v>
      </c>
      <c r="O1592">
        <v>31.8049999999999</v>
      </c>
      <c r="P1592">
        <v>32.110999999999997</v>
      </c>
      <c r="Q1592">
        <v>35.366999999999997</v>
      </c>
      <c r="R1592">
        <v>1.6279999999999999</v>
      </c>
      <c r="S1592">
        <v>1</v>
      </c>
      <c r="T1592" t="s">
        <v>1214</v>
      </c>
    </row>
    <row r="1593" spans="1:20">
      <c r="A1593" t="s">
        <v>18</v>
      </c>
      <c r="B1593">
        <v>2022</v>
      </c>
      <c r="C1593" s="10">
        <v>44849</v>
      </c>
      <c r="D1593" t="s">
        <v>19</v>
      </c>
      <c r="E1593">
        <v>1</v>
      </c>
      <c r="F1593" t="s">
        <v>537</v>
      </c>
      <c r="G1593">
        <v>2</v>
      </c>
      <c r="H1593" t="s">
        <v>42</v>
      </c>
      <c r="I1593" t="s">
        <v>43</v>
      </c>
      <c r="J1593" s="11">
        <f>(C1593-VLOOKUP(H1593,Riders!$A$2:$E$7778,4,FALSE))/365</f>
        <v>22.057534246575344</v>
      </c>
      <c r="K1593">
        <v>13</v>
      </c>
      <c r="L1593">
        <v>2</v>
      </c>
      <c r="M1593">
        <v>10.032999999999999</v>
      </c>
      <c r="N1593">
        <v>71.763181501046503</v>
      </c>
      <c r="O1593">
        <v>26.042999999999999</v>
      </c>
      <c r="P1593">
        <v>25.46</v>
      </c>
      <c r="Q1593">
        <v>31.667999999999999</v>
      </c>
      <c r="R1593">
        <v>3.1040000000000001</v>
      </c>
      <c r="S1593">
        <v>2</v>
      </c>
      <c r="T1593" t="s">
        <v>1214</v>
      </c>
    </row>
    <row r="1594" spans="1:20">
      <c r="A1594" t="s">
        <v>18</v>
      </c>
      <c r="B1594">
        <v>2022</v>
      </c>
      <c r="C1594" s="10">
        <v>44849</v>
      </c>
      <c r="D1594" t="s">
        <v>19</v>
      </c>
      <c r="E1594">
        <v>1</v>
      </c>
      <c r="F1594" t="s">
        <v>537</v>
      </c>
      <c r="G1594">
        <v>3</v>
      </c>
      <c r="H1594" t="s">
        <v>105</v>
      </c>
      <c r="I1594" t="s">
        <v>101</v>
      </c>
      <c r="J1594" s="11">
        <f>(C1594-VLOOKUP(H1594,Riders!$A$2:$E$7778,4,FALSE))/365</f>
        <v>30.161643835616438</v>
      </c>
      <c r="K1594">
        <v>3</v>
      </c>
      <c r="L1594">
        <v>1</v>
      </c>
      <c r="M1594">
        <v>9.9619999999999997</v>
      </c>
      <c r="N1594">
        <v>72.274643645854198</v>
      </c>
      <c r="O1594">
        <v>33.591999999999999</v>
      </c>
      <c r="P1594">
        <v>33.659999999999997</v>
      </c>
      <c r="Q1594">
        <v>36.262</v>
      </c>
      <c r="R1594">
        <v>1.3009999999999999</v>
      </c>
      <c r="S1594">
        <v>1</v>
      </c>
      <c r="T1594" t="s">
        <v>1214</v>
      </c>
    </row>
    <row r="1595" spans="1:20">
      <c r="A1595" t="s">
        <v>18</v>
      </c>
      <c r="B1595">
        <v>2022</v>
      </c>
      <c r="C1595" s="10">
        <v>44849</v>
      </c>
      <c r="D1595" t="s">
        <v>19</v>
      </c>
      <c r="E1595">
        <v>1</v>
      </c>
      <c r="F1595" t="s">
        <v>534</v>
      </c>
      <c r="G1595">
        <v>10</v>
      </c>
      <c r="H1595" t="s">
        <v>170</v>
      </c>
      <c r="I1595" t="s">
        <v>81</v>
      </c>
      <c r="J1595" s="11">
        <f>(C1595-VLOOKUP(H1595,Riders!$A$2:$E$7778,4,FALSE))/365</f>
        <v>32.30684931506849</v>
      </c>
      <c r="K1595">
        <v>19</v>
      </c>
      <c r="L1595">
        <v>2</v>
      </c>
      <c r="M1595">
        <v>10.332000000000001</v>
      </c>
      <c r="N1595">
        <v>69.686411149825702</v>
      </c>
      <c r="O1595">
        <v>12.053999999999901</v>
      </c>
      <c r="P1595">
        <v>11.023999999999999</v>
      </c>
      <c r="Q1595">
        <v>21.138000000000002</v>
      </c>
      <c r="R1595">
        <v>5.0570000000000004</v>
      </c>
      <c r="S1595">
        <v>2</v>
      </c>
      <c r="T1595" t="s">
        <v>1214</v>
      </c>
    </row>
    <row r="1596" spans="1:20">
      <c r="A1596" t="s">
        <v>18</v>
      </c>
      <c r="B1596">
        <v>2022</v>
      </c>
      <c r="C1596" s="10">
        <v>44849</v>
      </c>
      <c r="D1596" t="s">
        <v>19</v>
      </c>
      <c r="E1596">
        <v>1</v>
      </c>
      <c r="F1596" t="s">
        <v>537</v>
      </c>
      <c r="G1596">
        <v>4</v>
      </c>
      <c r="H1596" t="s">
        <v>201</v>
      </c>
      <c r="I1596" t="s">
        <v>45</v>
      </c>
      <c r="J1596" s="11">
        <f>(C1596-VLOOKUP(H1596,Riders!$A$2:$E$7778,4,FALSE))/365</f>
        <v>27.257534246575343</v>
      </c>
      <c r="K1596">
        <v>4</v>
      </c>
      <c r="L1596">
        <v>1</v>
      </c>
      <c r="M1596">
        <v>10.108000000000001</v>
      </c>
      <c r="N1596">
        <v>71.230708349821896</v>
      </c>
      <c r="O1596">
        <v>32.110999999999997</v>
      </c>
      <c r="P1596">
        <v>32.134</v>
      </c>
      <c r="Q1596">
        <v>34.1</v>
      </c>
      <c r="R1596">
        <v>0.98299999999999998</v>
      </c>
      <c r="S1596">
        <v>1</v>
      </c>
      <c r="T1596" t="s">
        <v>1214</v>
      </c>
    </row>
    <row r="1597" spans="1:20">
      <c r="A1597" t="s">
        <v>138</v>
      </c>
      <c r="B1597">
        <v>2022</v>
      </c>
      <c r="C1597" s="10">
        <v>44752</v>
      </c>
      <c r="D1597" t="s">
        <v>65</v>
      </c>
      <c r="E1597">
        <v>1</v>
      </c>
      <c r="F1597" t="s">
        <v>534</v>
      </c>
      <c r="G1597">
        <v>2</v>
      </c>
      <c r="H1597" t="s">
        <v>107</v>
      </c>
      <c r="I1597" t="s">
        <v>108</v>
      </c>
      <c r="J1597" s="11">
        <f>(C1597-VLOOKUP(H1597,Riders!$A$2:$E$7778,4,FALSE))/365</f>
        <v>28.742465753424657</v>
      </c>
      <c r="K1597">
        <v>9</v>
      </c>
      <c r="L1597">
        <v>1</v>
      </c>
      <c r="M1597">
        <v>10.554</v>
      </c>
      <c r="N1597">
        <v>68.220579874928902</v>
      </c>
      <c r="O1597">
        <v>9</v>
      </c>
      <c r="P1597">
        <v>15.054</v>
      </c>
      <c r="Q1597">
        <v>29.396000000000001</v>
      </c>
      <c r="R1597">
        <v>7.1710000000000003</v>
      </c>
      <c r="S1597">
        <v>1</v>
      </c>
      <c r="T1597" t="s">
        <v>1214</v>
      </c>
    </row>
    <row r="1598" spans="1:20">
      <c r="A1598" t="s">
        <v>138</v>
      </c>
      <c r="B1598">
        <v>2022</v>
      </c>
      <c r="C1598" s="10">
        <v>44752</v>
      </c>
      <c r="D1598" t="s">
        <v>65</v>
      </c>
      <c r="E1598">
        <v>1</v>
      </c>
      <c r="F1598" t="s">
        <v>537</v>
      </c>
      <c r="G1598">
        <v>6</v>
      </c>
      <c r="H1598" t="s">
        <v>107</v>
      </c>
      <c r="I1598" t="s">
        <v>108</v>
      </c>
      <c r="J1598" s="11">
        <f>(C1598-VLOOKUP(H1598,Riders!$A$2:$E$7778,4,FALSE))/365</f>
        <v>28.742465753424657</v>
      </c>
      <c r="K1598">
        <v>9</v>
      </c>
      <c r="L1598">
        <v>2</v>
      </c>
      <c r="M1598">
        <v>10.149999999999901</v>
      </c>
      <c r="N1598">
        <v>70.935960591132996</v>
      </c>
      <c r="O1598">
        <v>15.054</v>
      </c>
      <c r="P1598">
        <v>11.846</v>
      </c>
      <c r="Q1598">
        <v>22.762</v>
      </c>
      <c r="R1598">
        <v>5.4580000000000002</v>
      </c>
      <c r="S1598">
        <v>2</v>
      </c>
      <c r="T1598" t="s">
        <v>1214</v>
      </c>
    </row>
    <row r="1599" spans="1:20">
      <c r="A1599" t="s">
        <v>18</v>
      </c>
      <c r="B1599">
        <v>2022</v>
      </c>
      <c r="C1599" s="10">
        <v>44849</v>
      </c>
      <c r="D1599" t="s">
        <v>19</v>
      </c>
      <c r="E1599">
        <v>1</v>
      </c>
      <c r="F1599" t="s">
        <v>537</v>
      </c>
      <c r="G1599">
        <v>5</v>
      </c>
      <c r="H1599" t="s">
        <v>113</v>
      </c>
      <c r="I1599" t="s">
        <v>101</v>
      </c>
      <c r="J1599" s="11">
        <f>(C1599-VLOOKUP(H1599,Riders!$A$2:$E$7778,4,FALSE))/365</f>
        <v>22.67945205479452</v>
      </c>
      <c r="K1599">
        <v>9</v>
      </c>
      <c r="L1599">
        <v>2</v>
      </c>
      <c r="M1599">
        <v>10.648</v>
      </c>
      <c r="N1599">
        <v>67.618332081141901</v>
      </c>
      <c r="O1599">
        <v>21.613</v>
      </c>
      <c r="P1599">
        <v>20.587</v>
      </c>
      <c r="Q1599">
        <v>27.152999999999999</v>
      </c>
      <c r="R1599">
        <v>3.2829999999999999</v>
      </c>
      <c r="S1599">
        <v>1</v>
      </c>
      <c r="T1599" t="s">
        <v>1214</v>
      </c>
    </row>
    <row r="1600" spans="1:20">
      <c r="A1600" t="s">
        <v>18</v>
      </c>
      <c r="B1600">
        <v>2022</v>
      </c>
      <c r="C1600" s="10">
        <v>44849</v>
      </c>
      <c r="D1600" t="s">
        <v>19</v>
      </c>
      <c r="E1600">
        <v>1</v>
      </c>
      <c r="F1600" t="s">
        <v>537</v>
      </c>
      <c r="G1600">
        <v>6</v>
      </c>
      <c r="H1600" t="s">
        <v>95</v>
      </c>
      <c r="I1600" t="s">
        <v>26</v>
      </c>
      <c r="J1600" s="11">
        <f>(C1600-VLOOKUP(H1600,Riders!$A$2:$E$7778,4,FALSE))/365</f>
        <v>23.747945205479454</v>
      </c>
      <c r="K1600">
        <v>7</v>
      </c>
      <c r="L1600">
        <v>1</v>
      </c>
      <c r="M1600">
        <v>9.8539999999999992</v>
      </c>
      <c r="N1600">
        <v>73.066774913740602</v>
      </c>
      <c r="O1600">
        <v>29.177999999999901</v>
      </c>
      <c r="P1600">
        <v>29.367999999999999</v>
      </c>
      <c r="Q1600">
        <v>32.042000000000002</v>
      </c>
      <c r="R1600">
        <v>1.337</v>
      </c>
      <c r="S1600">
        <v>1</v>
      </c>
      <c r="T1600" t="s">
        <v>1214</v>
      </c>
    </row>
    <row r="1601" spans="1:20">
      <c r="A1601" t="s">
        <v>18</v>
      </c>
      <c r="B1601">
        <v>2022</v>
      </c>
      <c r="C1601" s="10">
        <v>44849</v>
      </c>
      <c r="D1601" t="s">
        <v>19</v>
      </c>
      <c r="E1601">
        <v>1</v>
      </c>
      <c r="F1601" t="s">
        <v>537</v>
      </c>
      <c r="G1601">
        <v>6</v>
      </c>
      <c r="H1601" t="s">
        <v>468</v>
      </c>
      <c r="I1601" t="s">
        <v>30</v>
      </c>
      <c r="J1601" s="11">
        <f>(C1601-VLOOKUP(H1601,Riders!$A$2:$E$7778,4,FALSE))/365</f>
        <v>23.235616438356164</v>
      </c>
      <c r="K1601">
        <v>10</v>
      </c>
      <c r="L1601">
        <v>2</v>
      </c>
      <c r="M1601">
        <v>9.8809999999999896</v>
      </c>
      <c r="N1601">
        <v>72.867118712680906</v>
      </c>
      <c r="O1601">
        <v>19.135000000000002</v>
      </c>
      <c r="P1601">
        <v>17.702999999999999</v>
      </c>
      <c r="Q1601">
        <v>27.870999999999999</v>
      </c>
      <c r="R1601">
        <v>5.0839999999999996</v>
      </c>
      <c r="S1601">
        <v>2</v>
      </c>
      <c r="T1601" t="s">
        <v>1214</v>
      </c>
    </row>
    <row r="1602" spans="1:20">
      <c r="A1602" t="s">
        <v>18</v>
      </c>
      <c r="B1602">
        <v>2022</v>
      </c>
      <c r="C1602" s="10">
        <v>44849</v>
      </c>
      <c r="D1602" t="s">
        <v>19</v>
      </c>
      <c r="E1602">
        <v>1</v>
      </c>
      <c r="F1602" t="s">
        <v>537</v>
      </c>
      <c r="G1602">
        <v>7</v>
      </c>
      <c r="H1602" t="s">
        <v>111</v>
      </c>
      <c r="I1602" t="s">
        <v>112</v>
      </c>
      <c r="J1602" s="11">
        <f>(C1602-VLOOKUP(H1602,Riders!$A$2:$E$7778,4,FALSE))/365</f>
        <v>25.495890410958904</v>
      </c>
      <c r="K1602">
        <v>6</v>
      </c>
      <c r="L1602">
        <v>1</v>
      </c>
      <c r="M1602">
        <v>10.282999999999999</v>
      </c>
      <c r="N1602">
        <v>70.0184770981231</v>
      </c>
      <c r="O1602">
        <v>32.481000000000002</v>
      </c>
      <c r="P1602">
        <v>32.576000000000001</v>
      </c>
      <c r="Q1602">
        <v>35.106000000000002</v>
      </c>
      <c r="R1602">
        <v>1.2649999999999999</v>
      </c>
      <c r="S1602">
        <v>1</v>
      </c>
      <c r="T1602" t="s">
        <v>1214</v>
      </c>
    </row>
    <row r="1603" spans="1:20">
      <c r="A1603" t="s">
        <v>18</v>
      </c>
      <c r="B1603">
        <v>2022</v>
      </c>
      <c r="C1603" s="10">
        <v>44849</v>
      </c>
      <c r="D1603" t="s">
        <v>19</v>
      </c>
      <c r="E1603">
        <v>1</v>
      </c>
      <c r="F1603" t="s">
        <v>537</v>
      </c>
      <c r="G1603">
        <v>7</v>
      </c>
      <c r="H1603" t="s">
        <v>166</v>
      </c>
      <c r="I1603" t="s">
        <v>45</v>
      </c>
      <c r="J1603" s="11">
        <f>(C1603-VLOOKUP(H1603,Riders!$A$2:$E$7778,4,FALSE))/365</f>
        <v>32.789041095890411</v>
      </c>
      <c r="K1603">
        <v>16</v>
      </c>
      <c r="L1603">
        <v>2</v>
      </c>
      <c r="M1603">
        <v>10.338999999999899</v>
      </c>
      <c r="N1603">
        <v>69.639230099622793</v>
      </c>
      <c r="O1603">
        <v>20.876999999999999</v>
      </c>
      <c r="P1603">
        <v>20.613</v>
      </c>
      <c r="Q1603">
        <v>27.779</v>
      </c>
      <c r="R1603">
        <v>3.5830000000000002</v>
      </c>
      <c r="S1603">
        <v>2</v>
      </c>
      <c r="T1603" t="s">
        <v>1214</v>
      </c>
    </row>
    <row r="1604" spans="1:20">
      <c r="A1604" t="s">
        <v>18</v>
      </c>
      <c r="B1604">
        <v>2022</v>
      </c>
      <c r="C1604" s="10">
        <v>44849</v>
      </c>
      <c r="D1604" t="s">
        <v>19</v>
      </c>
      <c r="E1604">
        <v>1</v>
      </c>
      <c r="F1604" t="s">
        <v>537</v>
      </c>
      <c r="G1604">
        <v>8</v>
      </c>
      <c r="H1604" t="s">
        <v>131</v>
      </c>
      <c r="I1604" t="s">
        <v>112</v>
      </c>
      <c r="J1604" s="11">
        <f>(C1604-VLOOKUP(H1604,Riders!$A$2:$E$7778,4,FALSE))/365</f>
        <v>23.273972602739725</v>
      </c>
      <c r="K1604">
        <v>5</v>
      </c>
      <c r="L1604">
        <v>1</v>
      </c>
      <c r="M1604">
        <v>9.99</v>
      </c>
      <c r="N1604">
        <v>72.072072072072004</v>
      </c>
      <c r="O1604">
        <v>20.366</v>
      </c>
      <c r="P1604">
        <v>22.367999999999999</v>
      </c>
      <c r="Q1604">
        <v>29.393999999999998</v>
      </c>
      <c r="R1604">
        <v>3.5129999999999999</v>
      </c>
      <c r="S1604">
        <v>1</v>
      </c>
      <c r="T1604" t="s">
        <v>1214</v>
      </c>
    </row>
    <row r="1605" spans="1:20">
      <c r="A1605" t="s">
        <v>18</v>
      </c>
      <c r="B1605">
        <v>2022</v>
      </c>
      <c r="C1605" s="10">
        <v>44849</v>
      </c>
      <c r="D1605" t="s">
        <v>19</v>
      </c>
      <c r="E1605">
        <v>1</v>
      </c>
      <c r="F1605" t="s">
        <v>534</v>
      </c>
      <c r="G1605">
        <v>8</v>
      </c>
      <c r="H1605" t="s">
        <v>107</v>
      </c>
      <c r="I1605" t="s">
        <v>108</v>
      </c>
      <c r="J1605" s="11">
        <f>(C1605-VLOOKUP(H1605,Riders!$A$2:$E$7778,4,FALSE))/365</f>
        <v>29.008219178082193</v>
      </c>
      <c r="K1605">
        <v>8</v>
      </c>
      <c r="L1605">
        <v>1</v>
      </c>
      <c r="M1605">
        <v>10.077999999999999</v>
      </c>
      <c r="N1605">
        <v>71.442746576701694</v>
      </c>
      <c r="O1605">
        <v>11.846</v>
      </c>
      <c r="P1605">
        <v>18.050999999999998</v>
      </c>
      <c r="Q1605">
        <v>27.041</v>
      </c>
      <c r="R1605">
        <v>4.4950000000000001</v>
      </c>
      <c r="S1605">
        <v>2</v>
      </c>
      <c r="T1605" t="s">
        <v>1214</v>
      </c>
    </row>
    <row r="1606" spans="1:20">
      <c r="A1606" t="s">
        <v>18</v>
      </c>
      <c r="B1606">
        <v>2022</v>
      </c>
      <c r="C1606" s="10">
        <v>44849</v>
      </c>
      <c r="D1606" t="s">
        <v>19</v>
      </c>
      <c r="E1606">
        <v>1</v>
      </c>
      <c r="F1606" t="s">
        <v>538</v>
      </c>
      <c r="G1606">
        <v>1</v>
      </c>
      <c r="H1606" t="s">
        <v>91</v>
      </c>
      <c r="I1606" t="s">
        <v>22</v>
      </c>
      <c r="J1606" s="11">
        <f>(C1606-VLOOKUP(H1606,Riders!$A$2:$E$7778,4,FALSE))/365</f>
        <v>25.605479452054794</v>
      </c>
      <c r="K1606">
        <v>1</v>
      </c>
      <c r="L1606">
        <v>1</v>
      </c>
      <c r="M1606">
        <v>10.039999999999999</v>
      </c>
      <c r="N1606">
        <v>71.713147410358502</v>
      </c>
      <c r="O1606">
        <v>39.406999999999996</v>
      </c>
      <c r="P1606">
        <v>39.426000000000002</v>
      </c>
      <c r="Q1606">
        <v>41.67</v>
      </c>
      <c r="R1606">
        <v>1.1220000000000001</v>
      </c>
      <c r="S1606">
        <v>1</v>
      </c>
      <c r="T1606" t="s">
        <v>1214</v>
      </c>
    </row>
    <row r="1607" spans="1:20">
      <c r="A1607" t="s">
        <v>18</v>
      </c>
      <c r="B1607">
        <v>2022</v>
      </c>
      <c r="C1607" s="10">
        <v>44849</v>
      </c>
      <c r="D1607" t="s">
        <v>19</v>
      </c>
      <c r="E1607">
        <v>1</v>
      </c>
      <c r="F1607" t="s">
        <v>538</v>
      </c>
      <c r="G1607">
        <v>1</v>
      </c>
      <c r="H1607" t="s">
        <v>131</v>
      </c>
      <c r="I1607" t="s">
        <v>112</v>
      </c>
      <c r="J1607" s="11">
        <f>(C1607-VLOOKUP(H1607,Riders!$A$2:$E$7778,4,FALSE))/365</f>
        <v>23.273972602739725</v>
      </c>
      <c r="K1607">
        <v>5</v>
      </c>
      <c r="L1607">
        <v>2</v>
      </c>
      <c r="M1607">
        <v>10.133999999999901</v>
      </c>
      <c r="N1607">
        <v>71.047957371225493</v>
      </c>
      <c r="O1607">
        <v>22.367999999999999</v>
      </c>
      <c r="P1607">
        <v>22.346999999999898</v>
      </c>
      <c r="Q1607">
        <v>29.204999999999998</v>
      </c>
      <c r="R1607">
        <v>3.4289999999999998</v>
      </c>
      <c r="S1607">
        <v>2</v>
      </c>
      <c r="T1607" t="s">
        <v>1214</v>
      </c>
    </row>
    <row r="1608" spans="1:20">
      <c r="A1608" t="s">
        <v>18</v>
      </c>
      <c r="B1608">
        <v>2022</v>
      </c>
      <c r="C1608" s="10">
        <v>44849</v>
      </c>
      <c r="D1608" t="s">
        <v>19</v>
      </c>
      <c r="E1608">
        <v>1</v>
      </c>
      <c r="F1608" t="s">
        <v>538</v>
      </c>
      <c r="G1608">
        <v>2</v>
      </c>
      <c r="H1608" t="s">
        <v>100</v>
      </c>
      <c r="I1608" t="s">
        <v>101</v>
      </c>
      <c r="J1608" s="11">
        <f>(C1608-VLOOKUP(H1608,Riders!$A$2:$E$7778,4,FALSE))/365</f>
        <v>23.512328767123286</v>
      </c>
      <c r="K1608">
        <v>2</v>
      </c>
      <c r="L1608">
        <v>1</v>
      </c>
      <c r="M1608">
        <v>9.8719999999999999</v>
      </c>
      <c r="N1608">
        <v>72.933549432738999</v>
      </c>
      <c r="O1608">
        <v>32.110999999999997</v>
      </c>
      <c r="P1608">
        <v>32.542000000000002</v>
      </c>
      <c r="Q1608">
        <v>35.728000000000002</v>
      </c>
      <c r="R1608">
        <v>1.593</v>
      </c>
      <c r="S1608">
        <v>2</v>
      </c>
      <c r="T1608" t="s">
        <v>1214</v>
      </c>
    </row>
    <row r="1609" spans="1:20">
      <c r="A1609" t="s">
        <v>18</v>
      </c>
      <c r="B1609">
        <v>2022</v>
      </c>
      <c r="C1609" s="10">
        <v>44849</v>
      </c>
      <c r="D1609" t="s">
        <v>19</v>
      </c>
      <c r="E1609">
        <v>1</v>
      </c>
      <c r="F1609" t="s">
        <v>538</v>
      </c>
      <c r="G1609">
        <v>2</v>
      </c>
      <c r="H1609" t="s">
        <v>111</v>
      </c>
      <c r="I1609" t="s">
        <v>112</v>
      </c>
      <c r="J1609" s="11">
        <f>(C1609-VLOOKUP(H1609,Riders!$A$2:$E$7778,4,FALSE))/365</f>
        <v>25.495890410958904</v>
      </c>
      <c r="K1609">
        <v>6</v>
      </c>
      <c r="L1609">
        <v>2</v>
      </c>
      <c r="M1609">
        <v>12.138999999999999</v>
      </c>
      <c r="N1609">
        <v>59.312958233791903</v>
      </c>
      <c r="O1609">
        <v>32.576000000000001</v>
      </c>
      <c r="P1609">
        <v>32.385999999999903</v>
      </c>
      <c r="Q1609">
        <v>34.887999999999998</v>
      </c>
      <c r="R1609">
        <v>1.2509999999999999</v>
      </c>
      <c r="S1609">
        <v>1</v>
      </c>
      <c r="T1609" t="s">
        <v>1214</v>
      </c>
    </row>
    <row r="1610" spans="1:20">
      <c r="A1610" t="s">
        <v>18</v>
      </c>
      <c r="B1610">
        <v>2022</v>
      </c>
      <c r="C1610" s="10">
        <v>44849</v>
      </c>
      <c r="D1610" t="s">
        <v>19</v>
      </c>
      <c r="E1610">
        <v>1</v>
      </c>
      <c r="F1610" t="s">
        <v>538</v>
      </c>
      <c r="G1610">
        <v>3</v>
      </c>
      <c r="H1610" t="s">
        <v>105</v>
      </c>
      <c r="I1610" t="s">
        <v>101</v>
      </c>
      <c r="J1610" s="11">
        <f>(C1610-VLOOKUP(H1610,Riders!$A$2:$E$7778,4,FALSE))/365</f>
        <v>30.161643835616438</v>
      </c>
      <c r="K1610">
        <v>3</v>
      </c>
      <c r="L1610">
        <v>1</v>
      </c>
      <c r="M1610">
        <v>9.7650000000000006</v>
      </c>
      <c r="N1610">
        <v>73.732718894009196</v>
      </c>
      <c r="O1610">
        <v>33.659999999999997</v>
      </c>
      <c r="P1610">
        <v>33.814999999999998</v>
      </c>
      <c r="Q1610">
        <v>36.393000000000001</v>
      </c>
      <c r="R1610">
        <v>1.2889999999999999</v>
      </c>
      <c r="S1610">
        <v>1</v>
      </c>
      <c r="T1610" t="s">
        <v>1214</v>
      </c>
    </row>
    <row r="1611" spans="1:20">
      <c r="A1611" t="s">
        <v>18</v>
      </c>
      <c r="B1611">
        <v>2022</v>
      </c>
      <c r="C1611" s="10">
        <v>44849</v>
      </c>
      <c r="D1611" t="s">
        <v>19</v>
      </c>
      <c r="E1611">
        <v>1</v>
      </c>
      <c r="F1611" t="s">
        <v>538</v>
      </c>
      <c r="G1611">
        <v>3</v>
      </c>
      <c r="H1611" t="s">
        <v>95</v>
      </c>
      <c r="I1611" t="s">
        <v>26</v>
      </c>
      <c r="J1611" s="11">
        <f>(C1611-VLOOKUP(H1611,Riders!$A$2:$E$7778,4,FALSE))/365</f>
        <v>23.747945205479454</v>
      </c>
      <c r="K1611">
        <v>7</v>
      </c>
      <c r="L1611">
        <v>2</v>
      </c>
      <c r="M1611">
        <v>10.337999999999999</v>
      </c>
      <c r="N1611">
        <v>69.645966337782895</v>
      </c>
      <c r="O1611">
        <v>29.367999999999999</v>
      </c>
      <c r="P1611">
        <v>29.254999999999999</v>
      </c>
      <c r="Q1611">
        <v>31.902999999999999</v>
      </c>
      <c r="R1611">
        <v>1.3240000000000001</v>
      </c>
      <c r="S1611">
        <v>2</v>
      </c>
      <c r="T1611" t="s">
        <v>1214</v>
      </c>
    </row>
    <row r="1612" spans="1:20">
      <c r="A1612" t="s">
        <v>18</v>
      </c>
      <c r="B1612">
        <v>2022</v>
      </c>
      <c r="C1612" s="10">
        <v>44849</v>
      </c>
      <c r="D1612" t="s">
        <v>19</v>
      </c>
      <c r="E1612">
        <v>1</v>
      </c>
      <c r="F1612" t="s">
        <v>538</v>
      </c>
      <c r="G1612">
        <v>4</v>
      </c>
      <c r="H1612" t="s">
        <v>201</v>
      </c>
      <c r="I1612" t="s">
        <v>45</v>
      </c>
      <c r="J1612" s="11">
        <f>(C1612-VLOOKUP(H1612,Riders!$A$2:$E$7778,4,FALSE))/365</f>
        <v>27.257534246575343</v>
      </c>
      <c r="K1612">
        <v>4</v>
      </c>
      <c r="L1612">
        <v>1</v>
      </c>
      <c r="M1612">
        <v>10.007</v>
      </c>
      <c r="N1612">
        <v>71.949635255321198</v>
      </c>
      <c r="O1612">
        <v>32.134</v>
      </c>
      <c r="P1612">
        <v>32.201999999999998</v>
      </c>
      <c r="Q1612">
        <v>34.165999999999997</v>
      </c>
      <c r="R1612">
        <v>0.98199999999999998</v>
      </c>
      <c r="S1612">
        <v>1</v>
      </c>
      <c r="T1612" t="s">
        <v>1214</v>
      </c>
    </row>
    <row r="1613" spans="1:20">
      <c r="A1613" t="s">
        <v>18</v>
      </c>
      <c r="B1613">
        <v>2022</v>
      </c>
      <c r="C1613" s="10">
        <v>44849</v>
      </c>
      <c r="D1613" t="s">
        <v>19</v>
      </c>
      <c r="E1613">
        <v>1</v>
      </c>
      <c r="F1613" t="s">
        <v>537</v>
      </c>
      <c r="G1613">
        <v>5</v>
      </c>
      <c r="H1613" t="s">
        <v>107</v>
      </c>
      <c r="I1613" t="s">
        <v>108</v>
      </c>
      <c r="J1613" s="11">
        <f>(C1613-VLOOKUP(H1613,Riders!$A$2:$E$7778,4,FALSE))/365</f>
        <v>29.008219178082193</v>
      </c>
      <c r="K1613">
        <v>8</v>
      </c>
      <c r="L1613">
        <v>1</v>
      </c>
      <c r="M1613">
        <v>10.117000000000001</v>
      </c>
      <c r="N1613">
        <v>71.167342097459695</v>
      </c>
      <c r="O1613">
        <v>18.050999999999998</v>
      </c>
      <c r="P1613">
        <v>21.475000000000001</v>
      </c>
      <c r="Q1613">
        <v>29.475000000000001</v>
      </c>
      <c r="R1613">
        <v>4</v>
      </c>
      <c r="S1613">
        <v>2</v>
      </c>
      <c r="T1613" t="s">
        <v>1214</v>
      </c>
    </row>
    <row r="1614" spans="1:20">
      <c r="A1614" t="s">
        <v>18</v>
      </c>
      <c r="B1614">
        <v>2022</v>
      </c>
      <c r="C1614" s="10">
        <v>44849</v>
      </c>
      <c r="D1614" t="s">
        <v>19</v>
      </c>
      <c r="E1614">
        <v>1</v>
      </c>
      <c r="F1614" t="s">
        <v>539</v>
      </c>
      <c r="G1614">
        <v>1</v>
      </c>
      <c r="H1614" t="s">
        <v>91</v>
      </c>
      <c r="I1614" t="s">
        <v>22</v>
      </c>
      <c r="J1614" s="11">
        <f>(C1614-VLOOKUP(H1614,Riders!$A$2:$E$7778,4,FALSE))/365</f>
        <v>25.605479452054794</v>
      </c>
      <c r="K1614">
        <v>1</v>
      </c>
      <c r="L1614">
        <v>1</v>
      </c>
      <c r="M1614">
        <v>9.9339999999999993</v>
      </c>
      <c r="N1614">
        <v>72.478357157237696</v>
      </c>
      <c r="O1614">
        <v>39.426000000000002</v>
      </c>
      <c r="P1614">
        <v>39.484000000000002</v>
      </c>
      <c r="Q1614">
        <v>41.722000000000001</v>
      </c>
      <c r="R1614">
        <v>1.119</v>
      </c>
      <c r="S1614">
        <v>1</v>
      </c>
      <c r="T1614" t="s">
        <v>1214</v>
      </c>
    </row>
    <row r="1615" spans="1:20">
      <c r="A1615" t="s">
        <v>18</v>
      </c>
      <c r="B1615">
        <v>2022</v>
      </c>
      <c r="C1615" s="10">
        <v>44849</v>
      </c>
      <c r="D1615" t="s">
        <v>19</v>
      </c>
      <c r="E1615">
        <v>1</v>
      </c>
      <c r="F1615" t="s">
        <v>539</v>
      </c>
      <c r="G1615">
        <v>1</v>
      </c>
      <c r="H1615" t="s">
        <v>201</v>
      </c>
      <c r="I1615" t="s">
        <v>45</v>
      </c>
      <c r="J1615" s="11">
        <f>(C1615-VLOOKUP(H1615,Riders!$A$2:$E$7778,4,FALSE))/365</f>
        <v>27.257534246575343</v>
      </c>
      <c r="K1615">
        <v>4</v>
      </c>
      <c r="L1615">
        <v>2</v>
      </c>
      <c r="M1615">
        <v>10.332999999999901</v>
      </c>
      <c r="N1615">
        <v>69.679667086034996</v>
      </c>
      <c r="O1615">
        <v>32.201999999999998</v>
      </c>
      <c r="P1615">
        <v>32.163999999999902</v>
      </c>
      <c r="Q1615">
        <v>34.125999999999998</v>
      </c>
      <c r="R1615">
        <v>0.98099999999999998</v>
      </c>
      <c r="S1615">
        <v>2</v>
      </c>
      <c r="T1615" t="s">
        <v>1214</v>
      </c>
    </row>
    <row r="1616" spans="1:20">
      <c r="A1616" t="s">
        <v>18</v>
      </c>
      <c r="B1616">
        <v>2022</v>
      </c>
      <c r="C1616" s="10">
        <v>44849</v>
      </c>
      <c r="D1616" t="s">
        <v>19</v>
      </c>
      <c r="E1616">
        <v>1</v>
      </c>
      <c r="F1616" t="s">
        <v>539</v>
      </c>
      <c r="G1616">
        <v>2</v>
      </c>
      <c r="H1616" t="s">
        <v>100</v>
      </c>
      <c r="I1616" t="s">
        <v>101</v>
      </c>
      <c r="J1616" s="11">
        <f>(C1616-VLOOKUP(H1616,Riders!$A$2:$E$7778,4,FALSE))/365</f>
        <v>23.512328767123286</v>
      </c>
      <c r="K1616">
        <v>2</v>
      </c>
      <c r="L1616">
        <v>1</v>
      </c>
      <c r="M1616">
        <v>9.7899999999999991</v>
      </c>
      <c r="N1616">
        <v>73.544433094994901</v>
      </c>
      <c r="O1616">
        <v>32.542000000000002</v>
      </c>
      <c r="P1616">
        <v>32.995999999999903</v>
      </c>
      <c r="Q1616">
        <v>36.113999999999997</v>
      </c>
      <c r="R1616">
        <v>1.5589999999999999</v>
      </c>
      <c r="S1616">
        <v>2</v>
      </c>
      <c r="T1616" t="s">
        <v>1214</v>
      </c>
    </row>
    <row r="1617" spans="1:20">
      <c r="A1617" t="s">
        <v>18</v>
      </c>
      <c r="B1617">
        <v>2022</v>
      </c>
      <c r="C1617" s="10">
        <v>44849</v>
      </c>
      <c r="D1617" t="s">
        <v>19</v>
      </c>
      <c r="E1617">
        <v>1</v>
      </c>
      <c r="F1617" t="s">
        <v>539</v>
      </c>
      <c r="G1617">
        <v>2</v>
      </c>
      <c r="H1617" t="s">
        <v>105</v>
      </c>
      <c r="I1617" t="s">
        <v>101</v>
      </c>
      <c r="J1617" s="11">
        <f>(C1617-VLOOKUP(H1617,Riders!$A$2:$E$7778,4,FALSE))/365</f>
        <v>30.161643835616438</v>
      </c>
      <c r="K1617">
        <v>3</v>
      </c>
      <c r="L1617">
        <v>2</v>
      </c>
      <c r="M1617">
        <v>9.8049999999999997</v>
      </c>
      <c r="N1617">
        <v>73.431922488526197</v>
      </c>
      <c r="O1617">
        <v>33.814999999999998</v>
      </c>
      <c r="P1617">
        <v>33.594000000000001</v>
      </c>
      <c r="Q1617">
        <v>36.14</v>
      </c>
      <c r="R1617">
        <v>1.2729999999999999</v>
      </c>
      <c r="S1617">
        <v>1</v>
      </c>
      <c r="T1617" t="s">
        <v>1214</v>
      </c>
    </row>
    <row r="1618" spans="1:20">
      <c r="A1618" t="s">
        <v>18</v>
      </c>
      <c r="B1618">
        <v>2022</v>
      </c>
      <c r="C1618" s="10">
        <v>44849</v>
      </c>
      <c r="D1618" t="s">
        <v>19</v>
      </c>
      <c r="E1618">
        <v>2</v>
      </c>
      <c r="F1618" t="s">
        <v>539</v>
      </c>
      <c r="G1618">
        <v>1</v>
      </c>
      <c r="H1618" t="s">
        <v>91</v>
      </c>
      <c r="I1618" t="s">
        <v>22</v>
      </c>
      <c r="J1618" s="11">
        <f>(C1618-VLOOKUP(H1618,Riders!$A$2:$E$7778,4,FALSE))/365</f>
        <v>25.605479452054794</v>
      </c>
      <c r="K1618">
        <v>1</v>
      </c>
      <c r="L1618">
        <v>1</v>
      </c>
      <c r="M1618">
        <v>9.6989999999999998</v>
      </c>
      <c r="N1618">
        <v>72.478357157237696</v>
      </c>
      <c r="O1618">
        <v>39.484000000000002</v>
      </c>
      <c r="P1618">
        <v>39.54</v>
      </c>
      <c r="Q1618">
        <v>41.771999999999998</v>
      </c>
      <c r="R1618">
        <v>1.1160000000000001</v>
      </c>
      <c r="S1618">
        <v>1</v>
      </c>
      <c r="T1618" t="s">
        <v>1214</v>
      </c>
    </row>
    <row r="1619" spans="1:20">
      <c r="A1619" t="s">
        <v>18</v>
      </c>
      <c r="B1619">
        <v>2022</v>
      </c>
      <c r="C1619" s="10">
        <v>44849</v>
      </c>
      <c r="D1619" t="s">
        <v>19</v>
      </c>
      <c r="E1619">
        <v>2</v>
      </c>
      <c r="F1619" t="s">
        <v>539</v>
      </c>
      <c r="G1619">
        <v>1</v>
      </c>
      <c r="H1619" t="s">
        <v>201</v>
      </c>
      <c r="I1619" t="s">
        <v>45</v>
      </c>
      <c r="J1619" s="11">
        <f>(C1619-VLOOKUP(H1619,Riders!$A$2:$E$7778,4,FALSE))/365</f>
        <v>27.257534246575343</v>
      </c>
      <c r="K1619">
        <v>4</v>
      </c>
      <c r="L1619">
        <v>2</v>
      </c>
      <c r="M1619">
        <v>9.8450000000000006</v>
      </c>
      <c r="N1619">
        <v>69.679667086034996</v>
      </c>
      <c r="O1619">
        <v>32.163999999999902</v>
      </c>
      <c r="P1619">
        <v>32.127000000000002</v>
      </c>
      <c r="Q1619">
        <v>34.087000000000003</v>
      </c>
      <c r="R1619">
        <v>0.98</v>
      </c>
      <c r="S1619">
        <v>2</v>
      </c>
      <c r="T1619" t="s">
        <v>1214</v>
      </c>
    </row>
    <row r="1620" spans="1:20">
      <c r="A1620" t="s">
        <v>18</v>
      </c>
      <c r="B1620">
        <v>2022</v>
      </c>
      <c r="C1620" s="10">
        <v>44849</v>
      </c>
      <c r="D1620" t="s">
        <v>19</v>
      </c>
      <c r="E1620">
        <v>2</v>
      </c>
      <c r="F1620" t="s">
        <v>539</v>
      </c>
      <c r="G1620">
        <v>2</v>
      </c>
      <c r="H1620" t="s">
        <v>100</v>
      </c>
      <c r="I1620" t="s">
        <v>101</v>
      </c>
      <c r="J1620" s="11">
        <f>(C1620-VLOOKUP(H1620,Riders!$A$2:$E$7778,4,FALSE))/365</f>
        <v>23.512328767123286</v>
      </c>
      <c r="K1620">
        <v>2</v>
      </c>
      <c r="L1620">
        <v>1</v>
      </c>
      <c r="M1620">
        <v>9.6839999999999993</v>
      </c>
      <c r="N1620">
        <v>73.544433094994901</v>
      </c>
      <c r="O1620">
        <v>32.995999999999903</v>
      </c>
      <c r="P1620">
        <v>33.402000000000001</v>
      </c>
      <c r="Q1620">
        <v>36.457999999999998</v>
      </c>
      <c r="R1620">
        <v>1.528</v>
      </c>
      <c r="S1620">
        <v>2</v>
      </c>
      <c r="T1620" t="s">
        <v>1214</v>
      </c>
    </row>
    <row r="1621" spans="1:20">
      <c r="A1621" t="s">
        <v>18</v>
      </c>
      <c r="B1621">
        <v>2022</v>
      </c>
      <c r="C1621" s="10">
        <v>44849</v>
      </c>
      <c r="D1621" t="s">
        <v>19</v>
      </c>
      <c r="E1621">
        <v>2</v>
      </c>
      <c r="F1621" t="s">
        <v>539</v>
      </c>
      <c r="G1621">
        <v>2</v>
      </c>
      <c r="H1621" t="s">
        <v>105</v>
      </c>
      <c r="I1621" t="s">
        <v>101</v>
      </c>
      <c r="J1621" s="11">
        <f>(C1621-VLOOKUP(H1621,Riders!$A$2:$E$7778,4,FALSE))/365</f>
        <v>30.161643835616438</v>
      </c>
      <c r="K1621">
        <v>3</v>
      </c>
      <c r="L1621">
        <v>2</v>
      </c>
      <c r="M1621">
        <v>9.7219999999999995</v>
      </c>
      <c r="N1621">
        <v>73.431922488526197</v>
      </c>
      <c r="O1621">
        <v>33.594000000000001</v>
      </c>
      <c r="P1621">
        <v>33.395000000000003</v>
      </c>
      <c r="Q1621">
        <v>35.911000000000001</v>
      </c>
      <c r="R1621">
        <v>1.258</v>
      </c>
      <c r="S1621">
        <v>1</v>
      </c>
      <c r="T1621" t="s">
        <v>1214</v>
      </c>
    </row>
    <row r="1622" spans="1:20">
      <c r="A1622" t="s">
        <v>18</v>
      </c>
      <c r="B1622">
        <v>2022</v>
      </c>
      <c r="C1622" s="10">
        <v>44849</v>
      </c>
      <c r="D1622" t="s">
        <v>19</v>
      </c>
      <c r="E1622">
        <v>1</v>
      </c>
      <c r="F1622" t="s">
        <v>63</v>
      </c>
      <c r="G1622" t="s">
        <v>540</v>
      </c>
      <c r="H1622" t="s">
        <v>91</v>
      </c>
      <c r="I1622" t="s">
        <v>22</v>
      </c>
      <c r="J1622" s="11">
        <f>(C1622-VLOOKUP(H1622,Riders!$A$2:$E$7778,4,FALSE))/365</f>
        <v>25.605479452054794</v>
      </c>
      <c r="K1622">
        <v>1</v>
      </c>
      <c r="L1622">
        <v>1</v>
      </c>
      <c r="M1622">
        <v>9.6859999999999999</v>
      </c>
      <c r="N1622">
        <v>74.334090439809998</v>
      </c>
      <c r="O1622">
        <v>39.54</v>
      </c>
      <c r="P1622">
        <v>39.629999999999903</v>
      </c>
      <c r="Q1622">
        <v>41.851999999999997</v>
      </c>
      <c r="R1622">
        <v>1.111</v>
      </c>
      <c r="S1622">
        <v>1</v>
      </c>
      <c r="T1622" t="s">
        <v>1214</v>
      </c>
    </row>
    <row r="1623" spans="1:20">
      <c r="A1623" t="s">
        <v>18</v>
      </c>
      <c r="B1623">
        <v>2022</v>
      </c>
      <c r="C1623" s="10">
        <v>44849</v>
      </c>
      <c r="D1623" t="s">
        <v>19</v>
      </c>
      <c r="E1623">
        <v>1</v>
      </c>
      <c r="F1623" t="s">
        <v>63</v>
      </c>
      <c r="G1623" t="s">
        <v>540</v>
      </c>
      <c r="H1623" t="s">
        <v>100</v>
      </c>
      <c r="I1623" t="s">
        <v>101</v>
      </c>
      <c r="J1623" s="11">
        <f>(C1623-VLOOKUP(H1623,Riders!$A$2:$E$7778,4,FALSE))/365</f>
        <v>23.512328767123286</v>
      </c>
      <c r="K1623">
        <v>2</v>
      </c>
      <c r="L1623">
        <v>2</v>
      </c>
      <c r="M1623">
        <v>9.8409999999999993</v>
      </c>
      <c r="N1623">
        <v>73.163296412966105</v>
      </c>
      <c r="O1623">
        <v>33.402000000000001</v>
      </c>
      <c r="P1623">
        <v>33.290999999999997</v>
      </c>
      <c r="Q1623">
        <v>36.308999999999997</v>
      </c>
      <c r="R1623">
        <v>1.5089999999999999</v>
      </c>
      <c r="S1623">
        <v>2</v>
      </c>
      <c r="T1623" t="s">
        <v>1214</v>
      </c>
    </row>
    <row r="1624" spans="1:20">
      <c r="A1624" t="s">
        <v>18</v>
      </c>
      <c r="B1624">
        <v>2022</v>
      </c>
      <c r="C1624" s="10">
        <v>44849</v>
      </c>
      <c r="D1624" t="s">
        <v>19</v>
      </c>
      <c r="E1624">
        <v>1</v>
      </c>
      <c r="F1624" t="s">
        <v>63</v>
      </c>
      <c r="G1624" t="s">
        <v>541</v>
      </c>
      <c r="H1624" t="s">
        <v>105</v>
      </c>
      <c r="I1624" t="s">
        <v>101</v>
      </c>
      <c r="J1624" s="11">
        <f>(C1624-VLOOKUP(H1624,Riders!$A$2:$E$7778,4,FALSE))/365</f>
        <v>30.161643835616438</v>
      </c>
      <c r="K1624">
        <v>3</v>
      </c>
      <c r="L1624">
        <v>1</v>
      </c>
      <c r="M1624">
        <v>9.8379999999999992</v>
      </c>
      <c r="N1624">
        <v>73.185606830656596</v>
      </c>
      <c r="O1624">
        <v>33.395000000000003</v>
      </c>
      <c r="P1624">
        <v>33.6</v>
      </c>
      <c r="Q1624">
        <v>36.090000000000003</v>
      </c>
      <c r="R1624">
        <v>1.2450000000000001</v>
      </c>
      <c r="S1624">
        <v>1</v>
      </c>
      <c r="T1624" t="s">
        <v>1214</v>
      </c>
    </row>
    <row r="1625" spans="1:20">
      <c r="A1625" t="s">
        <v>18</v>
      </c>
      <c r="B1625">
        <v>2022</v>
      </c>
      <c r="C1625" s="10">
        <v>44849</v>
      </c>
      <c r="D1625" t="s">
        <v>19</v>
      </c>
      <c r="E1625">
        <v>1</v>
      </c>
      <c r="F1625" t="s">
        <v>63</v>
      </c>
      <c r="G1625" t="s">
        <v>541</v>
      </c>
      <c r="H1625" t="s">
        <v>201</v>
      </c>
      <c r="I1625" t="s">
        <v>45</v>
      </c>
      <c r="J1625" s="11">
        <f>(C1625-VLOOKUP(H1625,Riders!$A$2:$E$7778,4,FALSE))/365</f>
        <v>27.257534246575343</v>
      </c>
      <c r="K1625">
        <v>4</v>
      </c>
      <c r="L1625">
        <v>2</v>
      </c>
      <c r="M1625">
        <v>10.061</v>
      </c>
      <c r="N1625">
        <v>71.563462876453599</v>
      </c>
      <c r="O1625">
        <v>32.127000000000002</v>
      </c>
      <c r="P1625">
        <v>32.026000000000003</v>
      </c>
      <c r="Q1625">
        <v>33.978000000000002</v>
      </c>
      <c r="R1625">
        <v>0.97599999999999998</v>
      </c>
      <c r="S1625">
        <v>2</v>
      </c>
      <c r="T1625" t="s">
        <v>1214</v>
      </c>
    </row>
    <row r="1626" spans="1:20">
      <c r="A1626" t="s">
        <v>18</v>
      </c>
      <c r="B1626">
        <v>2022</v>
      </c>
      <c r="C1626" s="10">
        <v>44849</v>
      </c>
      <c r="D1626" t="s">
        <v>19</v>
      </c>
      <c r="E1626">
        <v>2</v>
      </c>
      <c r="F1626" t="s">
        <v>63</v>
      </c>
      <c r="G1626" t="s">
        <v>540</v>
      </c>
      <c r="H1626" t="s">
        <v>91</v>
      </c>
      <c r="I1626" t="s">
        <v>22</v>
      </c>
      <c r="J1626" s="11">
        <f>(C1626-VLOOKUP(H1626,Riders!$A$2:$E$7778,4,FALSE))/365</f>
        <v>25.605479452054794</v>
      </c>
      <c r="K1626">
        <v>1</v>
      </c>
      <c r="L1626">
        <v>1</v>
      </c>
      <c r="M1626">
        <v>9.7729999999999997</v>
      </c>
      <c r="N1626">
        <v>74.334090439809998</v>
      </c>
      <c r="O1626">
        <v>39.629999999999903</v>
      </c>
      <c r="P1626">
        <v>39.715999999999902</v>
      </c>
      <c r="Q1626">
        <v>41.927999999999997</v>
      </c>
      <c r="R1626">
        <v>1.1060000000000001</v>
      </c>
      <c r="S1626">
        <v>1</v>
      </c>
      <c r="T1626" t="s">
        <v>1214</v>
      </c>
    </row>
    <row r="1627" spans="1:20">
      <c r="A1627" t="s">
        <v>18</v>
      </c>
      <c r="B1627">
        <v>2022</v>
      </c>
      <c r="C1627" s="10">
        <v>44849</v>
      </c>
      <c r="D1627" t="s">
        <v>19</v>
      </c>
      <c r="E1627">
        <v>2</v>
      </c>
      <c r="F1627" t="s">
        <v>63</v>
      </c>
      <c r="G1627" t="s">
        <v>540</v>
      </c>
      <c r="H1627" t="s">
        <v>100</v>
      </c>
      <c r="I1627" t="s">
        <v>101</v>
      </c>
      <c r="J1627" s="11">
        <f>(C1627-VLOOKUP(H1627,Riders!$A$2:$E$7778,4,FALSE))/365</f>
        <v>23.512328767123286</v>
      </c>
      <c r="K1627">
        <v>2</v>
      </c>
      <c r="L1627">
        <v>2</v>
      </c>
      <c r="M1627">
        <v>9.8559999999999999</v>
      </c>
      <c r="N1627">
        <v>73.163296412966105</v>
      </c>
      <c r="O1627">
        <v>33.290999999999997</v>
      </c>
      <c r="P1627">
        <v>33.188000000000002</v>
      </c>
      <c r="Q1627">
        <v>36.17</v>
      </c>
      <c r="R1627">
        <v>1.4910000000000001</v>
      </c>
      <c r="S1627">
        <v>2</v>
      </c>
      <c r="T1627" t="s">
        <v>1214</v>
      </c>
    </row>
    <row r="1628" spans="1:20">
      <c r="A1628" t="s">
        <v>18</v>
      </c>
      <c r="B1628">
        <v>2022</v>
      </c>
      <c r="C1628" s="10">
        <v>44849</v>
      </c>
      <c r="D1628" t="s">
        <v>19</v>
      </c>
      <c r="E1628">
        <v>2</v>
      </c>
      <c r="F1628" t="s">
        <v>63</v>
      </c>
      <c r="G1628" t="s">
        <v>541</v>
      </c>
      <c r="H1628" t="s">
        <v>105</v>
      </c>
      <c r="I1628" t="s">
        <v>101</v>
      </c>
      <c r="J1628" s="11">
        <f>(C1628-VLOOKUP(H1628,Riders!$A$2:$E$7778,4,FALSE))/365</f>
        <v>30.161643835616438</v>
      </c>
      <c r="K1628">
        <v>3</v>
      </c>
      <c r="L1628">
        <v>1</v>
      </c>
      <c r="M1628">
        <v>9.9640000000000004</v>
      </c>
      <c r="N1628">
        <v>73.185606830656596</v>
      </c>
      <c r="O1628">
        <v>33.6</v>
      </c>
      <c r="P1628">
        <v>33.795000000000002</v>
      </c>
      <c r="Q1628">
        <v>36.259</v>
      </c>
      <c r="R1628">
        <v>1.232</v>
      </c>
      <c r="S1628">
        <v>1</v>
      </c>
      <c r="T1628" t="s">
        <v>1214</v>
      </c>
    </row>
    <row r="1629" spans="1:20">
      <c r="A1629" t="s">
        <v>18</v>
      </c>
      <c r="B1629">
        <v>2022</v>
      </c>
      <c r="C1629" s="10">
        <v>44849</v>
      </c>
      <c r="D1629" t="s">
        <v>19</v>
      </c>
      <c r="E1629">
        <v>2</v>
      </c>
      <c r="F1629" t="s">
        <v>63</v>
      </c>
      <c r="G1629" t="s">
        <v>541</v>
      </c>
      <c r="H1629" t="s">
        <v>201</v>
      </c>
      <c r="I1629" t="s">
        <v>45</v>
      </c>
      <c r="J1629" s="11">
        <f>(C1629-VLOOKUP(H1629,Riders!$A$2:$E$7778,4,FALSE))/365</f>
        <v>27.257534246575343</v>
      </c>
      <c r="K1629">
        <v>4</v>
      </c>
      <c r="L1629">
        <v>2</v>
      </c>
      <c r="M1629">
        <v>10.223000000000001</v>
      </c>
      <c r="N1629">
        <v>71.563462876453599</v>
      </c>
      <c r="O1629">
        <v>32.026000000000003</v>
      </c>
      <c r="P1629">
        <v>31.93</v>
      </c>
      <c r="Q1629">
        <v>33.874000000000002</v>
      </c>
      <c r="R1629">
        <v>0.97199999999999998</v>
      </c>
      <c r="S1629">
        <v>2</v>
      </c>
      <c r="T1629" t="s">
        <v>1214</v>
      </c>
    </row>
    <row r="1630" spans="1:20">
      <c r="A1630" t="s">
        <v>1100</v>
      </c>
      <c r="B1630">
        <v>2023</v>
      </c>
      <c r="C1630" s="10">
        <v>44983</v>
      </c>
      <c r="D1630" t="s">
        <v>65</v>
      </c>
      <c r="E1630">
        <v>1</v>
      </c>
      <c r="F1630" t="s">
        <v>534</v>
      </c>
      <c r="G1630">
        <v>1</v>
      </c>
      <c r="H1630" t="s">
        <v>104</v>
      </c>
      <c r="I1630" t="s">
        <v>38</v>
      </c>
      <c r="J1630" s="11">
        <f>(C1630-VLOOKUP(H1630,Riders!$A$2:$E$7778,4,FALSE))/365</f>
        <v>24.158904109589042</v>
      </c>
      <c r="K1630">
        <v>4</v>
      </c>
      <c r="L1630">
        <v>1</v>
      </c>
      <c r="M1630">
        <v>10.035</v>
      </c>
      <c r="O1630">
        <v>16.056999999999999</v>
      </c>
      <c r="P1630">
        <v>18.189</v>
      </c>
      <c r="Q1630">
        <v>23.887</v>
      </c>
      <c r="R1630">
        <v>2.8490000000000002</v>
      </c>
      <c r="S1630">
        <v>2</v>
      </c>
      <c r="T1630" t="s">
        <v>1214</v>
      </c>
    </row>
    <row r="1631" spans="1:20">
      <c r="A1631" t="s">
        <v>1100</v>
      </c>
      <c r="B1631">
        <v>2023</v>
      </c>
      <c r="C1631" s="10">
        <v>44983</v>
      </c>
      <c r="D1631" t="s">
        <v>65</v>
      </c>
      <c r="E1631">
        <v>1</v>
      </c>
      <c r="F1631" t="s">
        <v>534</v>
      </c>
      <c r="G1631">
        <v>1</v>
      </c>
      <c r="H1631" t="s">
        <v>166</v>
      </c>
      <c r="I1631" t="s">
        <v>45</v>
      </c>
      <c r="J1631" s="11">
        <f>(C1631-VLOOKUP(H1631,Riders!$A$2:$E$7778,4,FALSE))/365</f>
        <v>33.156164383561645</v>
      </c>
      <c r="K1631">
        <v>28</v>
      </c>
      <c r="L1631">
        <v>2</v>
      </c>
      <c r="M1631">
        <v>10.135</v>
      </c>
      <c r="O1631">
        <v>20.613</v>
      </c>
      <c r="P1631">
        <v>18.887999999999899</v>
      </c>
      <c r="Q1631">
        <v>25.391999999999999</v>
      </c>
      <c r="R1631">
        <v>3.2519999999999998</v>
      </c>
      <c r="S1631">
        <v>1</v>
      </c>
      <c r="T1631" t="s">
        <v>1214</v>
      </c>
    </row>
    <row r="1632" spans="1:20">
      <c r="A1632" t="s">
        <v>1100</v>
      </c>
      <c r="B1632">
        <v>2023</v>
      </c>
      <c r="C1632" s="10">
        <v>44983</v>
      </c>
      <c r="D1632" t="s">
        <v>65</v>
      </c>
      <c r="E1632">
        <v>1</v>
      </c>
      <c r="F1632" t="s">
        <v>534</v>
      </c>
      <c r="G1632">
        <v>2</v>
      </c>
      <c r="H1632" t="s">
        <v>468</v>
      </c>
      <c r="I1632" t="s">
        <v>30</v>
      </c>
      <c r="J1632" s="11">
        <f>(C1632-VLOOKUP(H1632,Riders!$A$2:$E$7778,4,FALSE))/365</f>
        <v>23.602739726027398</v>
      </c>
      <c r="K1632">
        <v>2</v>
      </c>
      <c r="L1632">
        <v>1</v>
      </c>
      <c r="M1632">
        <v>9.9789999999999992</v>
      </c>
      <c r="O1632">
        <v>17.702999999999999</v>
      </c>
      <c r="P1632">
        <v>21.34</v>
      </c>
      <c r="Q1632">
        <v>30.186</v>
      </c>
      <c r="R1632">
        <v>4.423</v>
      </c>
      <c r="S1632">
        <v>2</v>
      </c>
      <c r="T1632" t="s">
        <v>1214</v>
      </c>
    </row>
    <row r="1633" spans="1:20">
      <c r="A1633" t="s">
        <v>1100</v>
      </c>
      <c r="B1633">
        <v>2023</v>
      </c>
      <c r="C1633" s="10">
        <v>44983</v>
      </c>
      <c r="D1633" t="s">
        <v>65</v>
      </c>
      <c r="E1633">
        <v>1</v>
      </c>
      <c r="F1633" t="s">
        <v>534</v>
      </c>
      <c r="G1633">
        <v>2</v>
      </c>
      <c r="H1633" t="s">
        <v>133</v>
      </c>
      <c r="I1633" t="s">
        <v>32</v>
      </c>
      <c r="J1633" s="11">
        <f>(C1633-VLOOKUP(H1633,Riders!$A$2:$E$7778,4,FALSE))/365</f>
        <v>23.367123287671234</v>
      </c>
      <c r="K1633">
        <v>27</v>
      </c>
      <c r="L1633">
        <v>2</v>
      </c>
      <c r="M1633">
        <v>10.52</v>
      </c>
      <c r="O1633">
        <v>22.117999999999999</v>
      </c>
      <c r="P1633">
        <v>21.831</v>
      </c>
      <c r="Q1633">
        <v>25.759</v>
      </c>
      <c r="R1633">
        <v>1.964</v>
      </c>
      <c r="S1633">
        <v>1</v>
      </c>
      <c r="T1633" t="s">
        <v>1214</v>
      </c>
    </row>
    <row r="1634" spans="1:20">
      <c r="A1634" t="s">
        <v>1100</v>
      </c>
      <c r="B1634">
        <v>2023</v>
      </c>
      <c r="C1634" s="10">
        <v>44983</v>
      </c>
      <c r="D1634" t="s">
        <v>65</v>
      </c>
      <c r="E1634">
        <v>1</v>
      </c>
      <c r="F1634" t="s">
        <v>534</v>
      </c>
      <c r="G1634">
        <v>3</v>
      </c>
      <c r="H1634" t="s">
        <v>195</v>
      </c>
      <c r="I1634" t="s">
        <v>51</v>
      </c>
      <c r="J1634" s="11">
        <f>(C1634-VLOOKUP(H1634,Riders!$A$2:$E$7778,4,FALSE))/365</f>
        <v>35.167123287671231</v>
      </c>
      <c r="K1634">
        <v>7</v>
      </c>
      <c r="L1634">
        <v>1</v>
      </c>
      <c r="M1634">
        <v>10.484999999999999</v>
      </c>
      <c r="O1634">
        <v>28.834</v>
      </c>
      <c r="P1634">
        <v>28.863</v>
      </c>
      <c r="Q1634">
        <v>32.517000000000003</v>
      </c>
      <c r="R1634">
        <v>1.827</v>
      </c>
      <c r="S1634">
        <v>1</v>
      </c>
      <c r="T1634" t="s">
        <v>1214</v>
      </c>
    </row>
    <row r="1635" spans="1:20">
      <c r="A1635" t="s">
        <v>1100</v>
      </c>
      <c r="B1635">
        <v>2023</v>
      </c>
      <c r="C1635" s="10">
        <v>44983</v>
      </c>
      <c r="D1635" t="s">
        <v>65</v>
      </c>
      <c r="E1635">
        <v>1</v>
      </c>
      <c r="F1635" t="s">
        <v>534</v>
      </c>
      <c r="G1635">
        <v>3</v>
      </c>
      <c r="H1635" t="s">
        <v>97</v>
      </c>
      <c r="I1635" t="s">
        <v>167</v>
      </c>
      <c r="J1635" s="11">
        <f>(C1635-VLOOKUP(H1635,Riders!$A$2:$E$7778,4,FALSE))/365</f>
        <v>29.164383561643834</v>
      </c>
      <c r="K1635">
        <v>26</v>
      </c>
      <c r="L1635">
        <v>2</v>
      </c>
      <c r="M1635">
        <v>10.497999999999999</v>
      </c>
      <c r="O1635">
        <v>4.4019999999999904</v>
      </c>
      <c r="P1635">
        <v>4.4770000000000003</v>
      </c>
      <c r="Q1635">
        <v>15.141</v>
      </c>
      <c r="R1635">
        <v>5.3319999999999999</v>
      </c>
      <c r="S1635">
        <v>2</v>
      </c>
      <c r="T1635" t="s">
        <v>1214</v>
      </c>
    </row>
    <row r="1636" spans="1:20">
      <c r="A1636" t="s">
        <v>1100</v>
      </c>
      <c r="B1636">
        <v>2023</v>
      </c>
      <c r="C1636" s="10">
        <v>44983</v>
      </c>
      <c r="D1636" t="s">
        <v>65</v>
      </c>
      <c r="E1636">
        <v>1</v>
      </c>
      <c r="F1636" t="s">
        <v>534</v>
      </c>
      <c r="G1636">
        <v>4</v>
      </c>
      <c r="H1636" t="s">
        <v>142</v>
      </c>
      <c r="I1636" t="s">
        <v>94</v>
      </c>
      <c r="J1636" s="11">
        <f>(C1636-VLOOKUP(H1636,Riders!$A$2:$E$7778,4,FALSE))/365</f>
        <v>27.904109589041095</v>
      </c>
      <c r="K1636">
        <v>9</v>
      </c>
      <c r="L1636">
        <v>1</v>
      </c>
      <c r="M1636">
        <v>10.103</v>
      </c>
      <c r="O1636">
        <v>21.425999999999998</v>
      </c>
      <c r="P1636">
        <v>21.695</v>
      </c>
      <c r="Q1636">
        <v>25.221</v>
      </c>
      <c r="R1636">
        <v>1.7629999999999999</v>
      </c>
      <c r="S1636">
        <v>1</v>
      </c>
      <c r="T1636" t="s">
        <v>1214</v>
      </c>
    </row>
    <row r="1637" spans="1:20">
      <c r="A1637" t="s">
        <v>1100</v>
      </c>
      <c r="B1637">
        <v>2023</v>
      </c>
      <c r="C1637" s="10">
        <v>44983</v>
      </c>
      <c r="D1637" t="s">
        <v>65</v>
      </c>
      <c r="E1637">
        <v>1</v>
      </c>
      <c r="F1637" t="s">
        <v>534</v>
      </c>
      <c r="G1637">
        <v>4</v>
      </c>
      <c r="H1637" t="s">
        <v>114</v>
      </c>
      <c r="I1637" t="s">
        <v>115</v>
      </c>
      <c r="J1637" s="11">
        <f>(C1637-VLOOKUP(H1637,Riders!$A$2:$E$7778,4,FALSE))/365</f>
        <v>28.046575342465754</v>
      </c>
      <c r="K1637">
        <v>25</v>
      </c>
      <c r="L1637">
        <v>2</v>
      </c>
      <c r="M1637">
        <v>10.174999999999899</v>
      </c>
      <c r="O1637">
        <v>11.798999999999999</v>
      </c>
      <c r="P1637">
        <v>11.267999999999899</v>
      </c>
      <c r="Q1637">
        <v>19.321999999999999</v>
      </c>
      <c r="R1637">
        <v>4.0270000000000001</v>
      </c>
      <c r="S1637">
        <v>2</v>
      </c>
      <c r="T1637" t="s">
        <v>1214</v>
      </c>
    </row>
    <row r="1638" spans="1:20">
      <c r="A1638" t="s">
        <v>1100</v>
      </c>
      <c r="B1638">
        <v>2023</v>
      </c>
      <c r="C1638" s="10">
        <v>44983</v>
      </c>
      <c r="D1638" t="s">
        <v>65</v>
      </c>
      <c r="E1638">
        <v>1</v>
      </c>
      <c r="F1638" t="s">
        <v>534</v>
      </c>
      <c r="G1638">
        <v>5</v>
      </c>
      <c r="H1638" t="s">
        <v>100</v>
      </c>
      <c r="I1638" t="s">
        <v>101</v>
      </c>
      <c r="J1638" s="11">
        <f>(C1638-VLOOKUP(H1638,Riders!$A$2:$E$7778,4,FALSE))/365</f>
        <v>23.87945205479452</v>
      </c>
      <c r="K1638">
        <v>8</v>
      </c>
      <c r="L1638">
        <v>1</v>
      </c>
      <c r="M1638">
        <v>10.153</v>
      </c>
      <c r="O1638">
        <v>33.188000000000002</v>
      </c>
      <c r="P1638">
        <v>33.257999999999903</v>
      </c>
      <c r="Q1638">
        <v>36.225999999999999</v>
      </c>
      <c r="R1638">
        <v>1.484</v>
      </c>
      <c r="S1638">
        <v>1</v>
      </c>
      <c r="T1638" t="s">
        <v>1214</v>
      </c>
    </row>
    <row r="1639" spans="1:20">
      <c r="A1639" t="s">
        <v>1100</v>
      </c>
      <c r="B1639">
        <v>2023</v>
      </c>
      <c r="C1639" s="10">
        <v>44983</v>
      </c>
      <c r="D1639" t="s">
        <v>65</v>
      </c>
      <c r="E1639">
        <v>1</v>
      </c>
      <c r="F1639" t="s">
        <v>534</v>
      </c>
      <c r="G1639">
        <v>5</v>
      </c>
      <c r="H1639" t="s">
        <v>106</v>
      </c>
      <c r="I1639" t="s">
        <v>167</v>
      </c>
      <c r="J1639" s="11">
        <f>(C1639-VLOOKUP(H1639,Riders!$A$2:$E$7778,4,FALSE))/365</f>
        <v>30.213698630136985</v>
      </c>
      <c r="K1639">
        <v>24</v>
      </c>
      <c r="L1639">
        <v>2</v>
      </c>
      <c r="M1639">
        <v>10.253</v>
      </c>
      <c r="O1639">
        <v>19.512</v>
      </c>
      <c r="P1639">
        <v>19.440999999999999</v>
      </c>
      <c r="Q1639">
        <v>25.751000000000001</v>
      </c>
      <c r="R1639">
        <v>3.1549999999999998</v>
      </c>
      <c r="S1639">
        <v>2</v>
      </c>
      <c r="T1639" t="s">
        <v>1214</v>
      </c>
    </row>
    <row r="1640" spans="1:20">
      <c r="A1640" t="s">
        <v>1100</v>
      </c>
      <c r="B1640">
        <v>2023</v>
      </c>
      <c r="C1640" s="10">
        <v>44983</v>
      </c>
      <c r="D1640" t="s">
        <v>65</v>
      </c>
      <c r="E1640">
        <v>1</v>
      </c>
      <c r="F1640" t="s">
        <v>534</v>
      </c>
      <c r="G1640">
        <v>6</v>
      </c>
      <c r="H1640" t="s">
        <v>201</v>
      </c>
      <c r="I1640" t="s">
        <v>45</v>
      </c>
      <c r="J1640" s="11">
        <f>(C1640-VLOOKUP(H1640,Riders!$A$2:$E$7778,4,FALSE))/365</f>
        <v>27.624657534246577</v>
      </c>
      <c r="K1640">
        <v>10</v>
      </c>
      <c r="L1640">
        <v>1</v>
      </c>
      <c r="M1640">
        <v>10.231999999999999</v>
      </c>
      <c r="O1640">
        <v>31.93</v>
      </c>
      <c r="P1640">
        <v>31.928000000000001</v>
      </c>
      <c r="Q1640">
        <v>33.878</v>
      </c>
      <c r="R1640">
        <v>0.97499999999999998</v>
      </c>
      <c r="S1640">
        <v>1</v>
      </c>
      <c r="T1640" t="s">
        <v>1214</v>
      </c>
    </row>
    <row r="1641" spans="1:20">
      <c r="A1641" t="s">
        <v>1100</v>
      </c>
      <c r="B1641">
        <v>2023</v>
      </c>
      <c r="C1641" s="10">
        <v>44983</v>
      </c>
      <c r="D1641" t="s">
        <v>65</v>
      </c>
      <c r="E1641">
        <v>1</v>
      </c>
      <c r="F1641" t="s">
        <v>534</v>
      </c>
      <c r="G1641">
        <v>6</v>
      </c>
      <c r="H1641" t="s">
        <v>536</v>
      </c>
      <c r="I1641" t="s">
        <v>227</v>
      </c>
      <c r="J1641" s="11">
        <f>(C1641-VLOOKUP(H1641,Riders!$A$2:$E$7778,4,FALSE))/365</f>
        <v>21.953424657534246</v>
      </c>
      <c r="K1641">
        <v>23</v>
      </c>
      <c r="L1641">
        <v>2</v>
      </c>
      <c r="M1641">
        <v>10.408999999999899</v>
      </c>
      <c r="O1641">
        <v>5.2259999999999902</v>
      </c>
      <c r="P1641">
        <v>5.2769999999999904</v>
      </c>
      <c r="Q1641">
        <v>15.343</v>
      </c>
      <c r="R1641">
        <v>5.0330000000000004</v>
      </c>
      <c r="S1641">
        <v>2</v>
      </c>
      <c r="T1641" t="s">
        <v>1214</v>
      </c>
    </row>
    <row r="1642" spans="1:20">
      <c r="A1642" t="s">
        <v>1100</v>
      </c>
      <c r="B1642">
        <v>2023</v>
      </c>
      <c r="C1642" s="10">
        <v>44983</v>
      </c>
      <c r="D1642" t="s">
        <v>65</v>
      </c>
      <c r="E1642">
        <v>1</v>
      </c>
      <c r="F1642" t="s">
        <v>534</v>
      </c>
      <c r="G1642">
        <v>7</v>
      </c>
      <c r="H1642" t="s">
        <v>99</v>
      </c>
      <c r="I1642" t="s">
        <v>43</v>
      </c>
      <c r="J1642" s="11">
        <f>(C1642-VLOOKUP(H1642,Riders!$A$2:$E$7778,4,FALSE))/365</f>
        <v>24.347945205479451</v>
      </c>
      <c r="K1642">
        <v>16</v>
      </c>
      <c r="L1642">
        <v>1</v>
      </c>
      <c r="M1642">
        <v>10.106</v>
      </c>
      <c r="O1642">
        <v>24.69</v>
      </c>
      <c r="P1642">
        <v>25.132000000000001</v>
      </c>
      <c r="Q1642">
        <v>28.074000000000002</v>
      </c>
      <c r="R1642">
        <v>1.4710000000000001</v>
      </c>
      <c r="S1642">
        <v>2</v>
      </c>
      <c r="T1642" t="s">
        <v>1214</v>
      </c>
    </row>
    <row r="1643" spans="1:20">
      <c r="A1643" t="s">
        <v>1100</v>
      </c>
      <c r="B1643">
        <v>2023</v>
      </c>
      <c r="C1643" s="10">
        <v>44983</v>
      </c>
      <c r="D1643" t="s">
        <v>65</v>
      </c>
      <c r="E1643">
        <v>1</v>
      </c>
      <c r="F1643" t="s">
        <v>534</v>
      </c>
      <c r="G1643">
        <v>7</v>
      </c>
      <c r="H1643" t="s">
        <v>107</v>
      </c>
      <c r="I1643" t="s">
        <v>108</v>
      </c>
      <c r="J1643" s="11">
        <f>(C1643-VLOOKUP(H1643,Riders!$A$2:$E$7778,4,FALSE))/365</f>
        <v>29.375342465753423</v>
      </c>
      <c r="K1643">
        <v>17</v>
      </c>
      <c r="L1643">
        <v>2</v>
      </c>
      <c r="M1643">
        <v>10.151</v>
      </c>
      <c r="O1643">
        <v>26.437999999999999</v>
      </c>
      <c r="P1643">
        <v>26.114000000000001</v>
      </c>
      <c r="Q1643">
        <v>29.042000000000002</v>
      </c>
      <c r="R1643">
        <v>1.464</v>
      </c>
      <c r="S1643">
        <v>1</v>
      </c>
      <c r="T1643" t="s">
        <v>1214</v>
      </c>
    </row>
    <row r="1644" spans="1:20">
      <c r="A1644" t="s">
        <v>1100</v>
      </c>
      <c r="B1644">
        <v>2023</v>
      </c>
      <c r="C1644" s="10">
        <v>44983</v>
      </c>
      <c r="D1644" t="s">
        <v>65</v>
      </c>
      <c r="E1644">
        <v>1</v>
      </c>
      <c r="F1644" t="s">
        <v>534</v>
      </c>
      <c r="G1644">
        <v>8</v>
      </c>
      <c r="H1644" t="s">
        <v>95</v>
      </c>
      <c r="I1644" t="s">
        <v>26</v>
      </c>
      <c r="J1644" s="11">
        <f>(C1644-VLOOKUP(H1644,Riders!$A$2:$E$7778,4,FALSE))/365</f>
        <v>24.115068493150684</v>
      </c>
      <c r="K1644">
        <v>11</v>
      </c>
      <c r="L1644">
        <v>1</v>
      </c>
      <c r="M1644">
        <v>10.076000000000001</v>
      </c>
      <c r="O1644">
        <v>29.254999999999999</v>
      </c>
      <c r="P1644">
        <v>29.385999999999999</v>
      </c>
      <c r="Q1644">
        <v>32.015999999999998</v>
      </c>
      <c r="R1644">
        <v>1.3149999999999999</v>
      </c>
      <c r="S1644">
        <v>1</v>
      </c>
      <c r="T1644" t="s">
        <v>1214</v>
      </c>
    </row>
    <row r="1645" spans="1:20">
      <c r="A1645" t="s">
        <v>18</v>
      </c>
      <c r="B1645">
        <v>2022</v>
      </c>
      <c r="C1645" s="10">
        <v>44849</v>
      </c>
      <c r="D1645" t="s">
        <v>19</v>
      </c>
      <c r="E1645">
        <v>1</v>
      </c>
      <c r="F1645" t="s">
        <v>538</v>
      </c>
      <c r="G1645">
        <v>4</v>
      </c>
      <c r="H1645" t="s">
        <v>107</v>
      </c>
      <c r="I1645" t="s">
        <v>108</v>
      </c>
      <c r="J1645" s="11">
        <f>(C1645-VLOOKUP(H1645,Riders!$A$2:$E$7778,4,FALSE))/365</f>
        <v>29.008219178082193</v>
      </c>
      <c r="K1645">
        <v>8</v>
      </c>
      <c r="L1645">
        <v>2</v>
      </c>
      <c r="M1645">
        <v>10.048</v>
      </c>
      <c r="N1645">
        <v>71.656050955414003</v>
      </c>
      <c r="O1645">
        <v>21.475000000000001</v>
      </c>
      <c r="P1645">
        <v>21.035</v>
      </c>
      <c r="Q1645">
        <v>28.387</v>
      </c>
      <c r="R1645">
        <v>3.6760000000000002</v>
      </c>
      <c r="S1645">
        <v>2</v>
      </c>
      <c r="T1645" t="s">
        <v>1214</v>
      </c>
    </row>
    <row r="1646" spans="1:20">
      <c r="A1646" t="s">
        <v>1100</v>
      </c>
      <c r="B1646">
        <v>2023</v>
      </c>
      <c r="C1646" s="10">
        <v>44983</v>
      </c>
      <c r="D1646" t="s">
        <v>65</v>
      </c>
      <c r="E1646">
        <v>1</v>
      </c>
      <c r="F1646" t="s">
        <v>534</v>
      </c>
      <c r="G1646">
        <v>9</v>
      </c>
      <c r="H1646" t="s">
        <v>111</v>
      </c>
      <c r="I1646" t="s">
        <v>112</v>
      </c>
      <c r="J1646" s="11">
        <f>(C1646-VLOOKUP(H1646,Riders!$A$2:$E$7778,4,FALSE))/365</f>
        <v>25.863013698630137</v>
      </c>
      <c r="K1646">
        <v>12</v>
      </c>
      <c r="L1646">
        <v>1</v>
      </c>
      <c r="M1646">
        <v>10.292</v>
      </c>
      <c r="O1646">
        <v>32.385999999999903</v>
      </c>
      <c r="P1646">
        <v>32.438000000000002</v>
      </c>
      <c r="Q1646">
        <v>34.938000000000002</v>
      </c>
      <c r="R1646">
        <v>1.25</v>
      </c>
      <c r="S1646">
        <v>1</v>
      </c>
      <c r="T1646" t="s">
        <v>1214</v>
      </c>
    </row>
    <row r="1647" spans="1:20">
      <c r="A1647" t="s">
        <v>1100</v>
      </c>
      <c r="B1647">
        <v>2023</v>
      </c>
      <c r="C1647" s="10">
        <v>44983</v>
      </c>
      <c r="D1647" t="s">
        <v>65</v>
      </c>
      <c r="E1647">
        <v>1</v>
      </c>
      <c r="F1647" t="s">
        <v>534</v>
      </c>
      <c r="G1647">
        <v>9</v>
      </c>
      <c r="H1647" t="s">
        <v>126</v>
      </c>
      <c r="I1647" t="s">
        <v>32</v>
      </c>
      <c r="J1647" s="11">
        <f>(C1647-VLOOKUP(H1647,Riders!$A$2:$E$7778,4,FALSE))/365</f>
        <v>19.764383561643836</v>
      </c>
      <c r="K1647">
        <v>21</v>
      </c>
      <c r="L1647">
        <v>2</v>
      </c>
      <c r="M1647">
        <v>10.385999999999999</v>
      </c>
      <c r="O1647">
        <v>9</v>
      </c>
      <c r="P1647">
        <v>8.4769999999999897</v>
      </c>
      <c r="Q1647">
        <v>22.768999999999998</v>
      </c>
      <c r="R1647">
        <v>7.1459999999999999</v>
      </c>
      <c r="S1647">
        <v>2</v>
      </c>
      <c r="T1647" t="s">
        <v>1214</v>
      </c>
    </row>
    <row r="1648" spans="1:20">
      <c r="A1648" t="s">
        <v>1100</v>
      </c>
      <c r="B1648">
        <v>2023</v>
      </c>
      <c r="C1648" s="10">
        <v>44983</v>
      </c>
      <c r="D1648" t="s">
        <v>65</v>
      </c>
      <c r="E1648">
        <v>1</v>
      </c>
      <c r="F1648" t="s">
        <v>534</v>
      </c>
      <c r="G1648">
        <v>10</v>
      </c>
      <c r="H1648" t="s">
        <v>96</v>
      </c>
      <c r="I1648" t="s">
        <v>28</v>
      </c>
      <c r="J1648" s="11">
        <f>(C1648-VLOOKUP(H1648,Riders!$A$2:$E$7778,4,FALSE))/365</f>
        <v>31.090410958904108</v>
      </c>
      <c r="K1648">
        <v>13</v>
      </c>
      <c r="L1648">
        <v>1</v>
      </c>
      <c r="M1648">
        <v>10.048</v>
      </c>
      <c r="O1648">
        <v>22.757999999999999</v>
      </c>
      <c r="P1648">
        <v>23.943999999999999</v>
      </c>
      <c r="Q1648">
        <v>28.888000000000002</v>
      </c>
      <c r="R1648">
        <v>2.472</v>
      </c>
      <c r="S1648">
        <v>2</v>
      </c>
      <c r="T1648" t="s">
        <v>1214</v>
      </c>
    </row>
    <row r="1649" spans="1:20">
      <c r="A1649" t="s">
        <v>1100</v>
      </c>
      <c r="B1649">
        <v>2023</v>
      </c>
      <c r="C1649" s="10">
        <v>44983</v>
      </c>
      <c r="D1649" t="s">
        <v>65</v>
      </c>
      <c r="E1649">
        <v>1</v>
      </c>
      <c r="F1649" t="s">
        <v>534</v>
      </c>
      <c r="G1649">
        <v>10</v>
      </c>
      <c r="H1649" t="s">
        <v>124</v>
      </c>
      <c r="I1649" t="s">
        <v>74</v>
      </c>
      <c r="J1649" s="11">
        <f>(C1649-VLOOKUP(H1649,Riders!$A$2:$E$7778,4,FALSE))/365</f>
        <v>26.049315068493151</v>
      </c>
      <c r="K1649">
        <v>20</v>
      </c>
      <c r="L1649">
        <v>2</v>
      </c>
      <c r="M1649">
        <v>10.048</v>
      </c>
      <c r="O1649">
        <v>23.8</v>
      </c>
      <c r="P1649">
        <v>23.166</v>
      </c>
      <c r="Q1649">
        <v>27.943999999999999</v>
      </c>
      <c r="R1649">
        <v>2.3889999999999998</v>
      </c>
      <c r="S1649">
        <v>1</v>
      </c>
      <c r="T1649" t="s">
        <v>1214</v>
      </c>
    </row>
    <row r="1650" spans="1:20">
      <c r="A1650" t="s">
        <v>1100</v>
      </c>
      <c r="B1650">
        <v>2023</v>
      </c>
      <c r="C1650" s="10">
        <v>44983</v>
      </c>
      <c r="D1650" t="s">
        <v>65</v>
      </c>
      <c r="E1650">
        <v>1</v>
      </c>
      <c r="F1650" t="s">
        <v>534</v>
      </c>
      <c r="G1650">
        <v>11</v>
      </c>
      <c r="H1650" t="s">
        <v>113</v>
      </c>
      <c r="I1650" t="s">
        <v>101</v>
      </c>
      <c r="J1650" s="11">
        <f>(C1650-VLOOKUP(H1650,Riders!$A$2:$E$7778,4,FALSE))/365</f>
        <v>23.046575342465754</v>
      </c>
      <c r="K1650">
        <v>14</v>
      </c>
      <c r="L1650">
        <v>1</v>
      </c>
      <c r="M1650">
        <v>10.301</v>
      </c>
      <c r="O1650">
        <v>20.587</v>
      </c>
      <c r="P1650">
        <v>21.260999999999999</v>
      </c>
      <c r="Q1650">
        <v>27.597000000000001</v>
      </c>
      <c r="R1650">
        <v>3.1680000000000001</v>
      </c>
      <c r="S1650">
        <v>1</v>
      </c>
      <c r="T1650" t="s">
        <v>1214</v>
      </c>
    </row>
    <row r="1651" spans="1:20">
      <c r="A1651" t="s">
        <v>1100</v>
      </c>
      <c r="B1651">
        <v>2023</v>
      </c>
      <c r="C1651" s="10">
        <v>44983</v>
      </c>
      <c r="D1651" t="s">
        <v>65</v>
      </c>
      <c r="E1651">
        <v>1</v>
      </c>
      <c r="F1651" t="s">
        <v>534</v>
      </c>
      <c r="G1651">
        <v>11</v>
      </c>
      <c r="H1651" t="s">
        <v>27</v>
      </c>
      <c r="I1651" t="s">
        <v>28</v>
      </c>
      <c r="J1651" s="11">
        <f>(C1651-VLOOKUP(H1651,Riders!$A$2:$E$7778,4,FALSE))/365</f>
        <v>27.194520547945206</v>
      </c>
      <c r="K1651">
        <v>19</v>
      </c>
      <c r="L1651">
        <v>2</v>
      </c>
      <c r="M1651">
        <v>10.372999999999999</v>
      </c>
      <c r="O1651">
        <v>11.186</v>
      </c>
      <c r="P1651">
        <v>10.948</v>
      </c>
      <c r="Q1651">
        <v>18.616</v>
      </c>
      <c r="R1651">
        <v>3.8340000000000001</v>
      </c>
      <c r="S1651">
        <v>2</v>
      </c>
      <c r="T1651" t="s">
        <v>1214</v>
      </c>
    </row>
    <row r="1652" spans="1:20">
      <c r="A1652" t="s">
        <v>1100</v>
      </c>
      <c r="B1652">
        <v>2023</v>
      </c>
      <c r="C1652" s="10">
        <v>44983</v>
      </c>
      <c r="D1652" t="s">
        <v>65</v>
      </c>
      <c r="E1652">
        <v>1</v>
      </c>
      <c r="F1652" t="s">
        <v>534</v>
      </c>
      <c r="G1652">
        <v>12</v>
      </c>
      <c r="H1652" t="s">
        <v>168</v>
      </c>
      <c r="I1652" t="s">
        <v>30</v>
      </c>
      <c r="J1652" s="11">
        <f>(C1652-VLOOKUP(H1652,Riders!$A$2:$E$7778,4,FALSE))/365</f>
        <v>23.736986301369864</v>
      </c>
      <c r="K1652">
        <v>15</v>
      </c>
      <c r="L1652">
        <v>1</v>
      </c>
      <c r="M1652">
        <v>10.271000000000001</v>
      </c>
      <c r="O1652">
        <v>13.881</v>
      </c>
      <c r="P1652">
        <v>19.469000000000001</v>
      </c>
      <c r="Q1652">
        <v>28.363</v>
      </c>
      <c r="R1652">
        <v>4.4470000000000001</v>
      </c>
      <c r="S1652">
        <v>2</v>
      </c>
      <c r="T1652" t="s">
        <v>1214</v>
      </c>
    </row>
    <row r="1653" spans="1:20">
      <c r="A1653" t="s">
        <v>1100</v>
      </c>
      <c r="B1653">
        <v>2023</v>
      </c>
      <c r="C1653" s="10">
        <v>44983</v>
      </c>
      <c r="D1653" t="s">
        <v>65</v>
      </c>
      <c r="E1653">
        <v>1</v>
      </c>
      <c r="F1653" t="s">
        <v>534</v>
      </c>
      <c r="G1653">
        <v>12</v>
      </c>
      <c r="H1653" t="s">
        <v>131</v>
      </c>
      <c r="I1653" t="s">
        <v>112</v>
      </c>
      <c r="J1653" s="11">
        <f>(C1653-VLOOKUP(H1653,Riders!$A$2:$E$7778,4,FALSE))/365</f>
        <v>23.641095890410959</v>
      </c>
      <c r="K1653">
        <v>18</v>
      </c>
      <c r="L1653">
        <v>2</v>
      </c>
      <c r="M1653">
        <v>10.295</v>
      </c>
      <c r="O1653">
        <v>22.346999999999898</v>
      </c>
      <c r="P1653">
        <v>21.056000000000001</v>
      </c>
      <c r="Q1653">
        <v>27.492000000000001</v>
      </c>
      <c r="R1653">
        <v>3.218</v>
      </c>
      <c r="S1653">
        <v>1</v>
      </c>
      <c r="T1653" t="s">
        <v>1214</v>
      </c>
    </row>
    <row r="1654" spans="1:20">
      <c r="A1654" t="s">
        <v>1100</v>
      </c>
      <c r="B1654">
        <v>2023</v>
      </c>
      <c r="C1654" s="10">
        <v>44983</v>
      </c>
      <c r="D1654" t="s">
        <v>65</v>
      </c>
      <c r="E1654">
        <v>1</v>
      </c>
      <c r="F1654" t="s">
        <v>537</v>
      </c>
      <c r="G1654">
        <v>1</v>
      </c>
      <c r="H1654" t="s">
        <v>91</v>
      </c>
      <c r="I1654" t="s">
        <v>22</v>
      </c>
      <c r="J1654" s="11">
        <f>(C1654-VLOOKUP(H1654,Riders!$A$2:$E$7778,4,FALSE))/365</f>
        <v>25.972602739726028</v>
      </c>
      <c r="K1654">
        <v>1</v>
      </c>
      <c r="L1654">
        <v>1</v>
      </c>
      <c r="M1654">
        <v>10.084</v>
      </c>
      <c r="O1654">
        <v>39.715999999999902</v>
      </c>
      <c r="P1654">
        <v>39.729999999999997</v>
      </c>
      <c r="Q1654">
        <v>41.944000000000003</v>
      </c>
      <c r="R1654">
        <v>1.107</v>
      </c>
      <c r="S1654">
        <v>1</v>
      </c>
      <c r="T1654" t="s">
        <v>1214</v>
      </c>
    </row>
    <row r="1655" spans="1:20">
      <c r="A1655" t="s">
        <v>1100</v>
      </c>
      <c r="B1655">
        <v>2023</v>
      </c>
      <c r="C1655" s="10">
        <v>44983</v>
      </c>
      <c r="D1655" t="s">
        <v>65</v>
      </c>
      <c r="E1655">
        <v>1</v>
      </c>
      <c r="F1655" t="s">
        <v>537</v>
      </c>
      <c r="G1655">
        <v>1</v>
      </c>
      <c r="H1655" t="s">
        <v>168</v>
      </c>
      <c r="I1655" t="s">
        <v>30</v>
      </c>
      <c r="J1655" s="11">
        <f>(C1655-VLOOKUP(H1655,Riders!$A$2:$E$7778,4,FALSE))/365</f>
        <v>23.736986301369864</v>
      </c>
      <c r="K1655">
        <v>15</v>
      </c>
      <c r="L1655">
        <v>2</v>
      </c>
      <c r="M1655">
        <v>10.187999999999899</v>
      </c>
      <c r="O1655">
        <v>19.469000000000001</v>
      </c>
      <c r="P1655">
        <v>19.491999999999901</v>
      </c>
      <c r="Q1655">
        <v>28.11</v>
      </c>
      <c r="R1655">
        <v>4.3090000000000002</v>
      </c>
      <c r="S1655">
        <v>2</v>
      </c>
      <c r="T1655" t="s">
        <v>1214</v>
      </c>
    </row>
    <row r="1656" spans="1:20">
      <c r="A1656" t="s">
        <v>1100</v>
      </c>
      <c r="B1656">
        <v>2023</v>
      </c>
      <c r="C1656" s="10">
        <v>44983</v>
      </c>
      <c r="D1656" t="s">
        <v>65</v>
      </c>
      <c r="E1656">
        <v>1</v>
      </c>
      <c r="F1656" t="s">
        <v>537</v>
      </c>
      <c r="G1656">
        <v>2</v>
      </c>
      <c r="H1656" t="s">
        <v>183</v>
      </c>
      <c r="I1656" t="s">
        <v>477</v>
      </c>
      <c r="J1656" s="11">
        <f>(C1656-VLOOKUP(H1656,Riders!$A$2:$E$7778,4,FALSE))/365</f>
        <v>22.5013698630137</v>
      </c>
      <c r="K1656">
        <v>3</v>
      </c>
      <c r="L1656">
        <v>1</v>
      </c>
      <c r="M1656">
        <v>10.026999999999999</v>
      </c>
      <c r="O1656">
        <v>9</v>
      </c>
      <c r="P1656">
        <v>18.904</v>
      </c>
      <c r="Q1656">
        <v>31.542000000000002</v>
      </c>
      <c r="R1656">
        <v>6.319</v>
      </c>
      <c r="S1656">
        <v>2</v>
      </c>
      <c r="T1656" t="s">
        <v>1214</v>
      </c>
    </row>
    <row r="1657" spans="1:20">
      <c r="A1657" t="s">
        <v>1100</v>
      </c>
      <c r="B1657">
        <v>2023</v>
      </c>
      <c r="C1657" s="10">
        <v>44983</v>
      </c>
      <c r="D1657" t="s">
        <v>65</v>
      </c>
      <c r="E1657">
        <v>1</v>
      </c>
      <c r="F1657" t="s">
        <v>537</v>
      </c>
      <c r="G1657">
        <v>2</v>
      </c>
      <c r="H1657" t="s">
        <v>113</v>
      </c>
      <c r="I1657" t="s">
        <v>101</v>
      </c>
      <c r="J1657" s="11">
        <f>(C1657-VLOOKUP(H1657,Riders!$A$2:$E$7778,4,FALSE))/365</f>
        <v>23.046575342465754</v>
      </c>
      <c r="K1657">
        <v>14</v>
      </c>
      <c r="L1657">
        <v>2</v>
      </c>
      <c r="M1657">
        <v>10.039</v>
      </c>
      <c r="O1657">
        <v>21.260999999999999</v>
      </c>
      <c r="P1657">
        <v>20.510999999999999</v>
      </c>
      <c r="Q1657">
        <v>26.651</v>
      </c>
      <c r="R1657">
        <v>3.07</v>
      </c>
      <c r="S1657">
        <v>1</v>
      </c>
      <c r="T1657" t="s">
        <v>1214</v>
      </c>
    </row>
    <row r="1658" spans="1:20">
      <c r="A1658" t="s">
        <v>1100</v>
      </c>
      <c r="B1658">
        <v>2023</v>
      </c>
      <c r="C1658" s="10">
        <v>44983</v>
      </c>
      <c r="D1658" t="s">
        <v>65</v>
      </c>
      <c r="E1658">
        <v>1</v>
      </c>
      <c r="F1658" t="s">
        <v>537</v>
      </c>
      <c r="G1658">
        <v>3</v>
      </c>
      <c r="H1658" t="s">
        <v>21</v>
      </c>
      <c r="I1658" t="s">
        <v>22</v>
      </c>
      <c r="J1658" s="11">
        <f>(C1658-VLOOKUP(H1658,Riders!$A$2:$E$7778,4,FALSE))/365</f>
        <v>29.969863013698632</v>
      </c>
      <c r="K1658">
        <v>5</v>
      </c>
      <c r="L1658">
        <v>1</v>
      </c>
      <c r="M1658">
        <v>10.012</v>
      </c>
      <c r="O1658">
        <v>35.287999999999997</v>
      </c>
      <c r="P1658">
        <v>35.322000000000003</v>
      </c>
      <c r="Q1658">
        <v>37.304000000000002</v>
      </c>
      <c r="R1658">
        <v>0.99099999999999999</v>
      </c>
      <c r="S1658">
        <v>1</v>
      </c>
      <c r="T1658" t="s">
        <v>1214</v>
      </c>
    </row>
    <row r="1659" spans="1:20">
      <c r="A1659" t="s">
        <v>1100</v>
      </c>
      <c r="B1659">
        <v>2023</v>
      </c>
      <c r="C1659" s="10">
        <v>44983</v>
      </c>
      <c r="D1659" t="s">
        <v>65</v>
      </c>
      <c r="E1659">
        <v>1</v>
      </c>
      <c r="F1659" t="s">
        <v>537</v>
      </c>
      <c r="G1659">
        <v>3</v>
      </c>
      <c r="H1659" t="s">
        <v>96</v>
      </c>
      <c r="I1659" t="s">
        <v>28</v>
      </c>
      <c r="J1659" s="11">
        <f>(C1659-VLOOKUP(H1659,Riders!$A$2:$E$7778,4,FALSE))/365</f>
        <v>31.090410958904108</v>
      </c>
      <c r="K1659">
        <v>13</v>
      </c>
      <c r="L1659">
        <v>2</v>
      </c>
      <c r="M1659">
        <v>10.36</v>
      </c>
      <c r="O1659">
        <v>23.943999999999999</v>
      </c>
      <c r="P1659">
        <v>23.844999999999999</v>
      </c>
      <c r="Q1659">
        <v>28.675000000000001</v>
      </c>
      <c r="R1659">
        <v>2.415</v>
      </c>
      <c r="S1659">
        <v>2</v>
      </c>
      <c r="T1659" t="s">
        <v>1214</v>
      </c>
    </row>
    <row r="1660" spans="1:20">
      <c r="A1660" t="s">
        <v>1100</v>
      </c>
      <c r="B1660">
        <v>2023</v>
      </c>
      <c r="C1660" s="10">
        <v>44983</v>
      </c>
      <c r="D1660" t="s">
        <v>65</v>
      </c>
      <c r="E1660">
        <v>1</v>
      </c>
      <c r="F1660" t="s">
        <v>537</v>
      </c>
      <c r="G1660">
        <v>4</v>
      </c>
      <c r="H1660" t="s">
        <v>98</v>
      </c>
      <c r="I1660" t="s">
        <v>26</v>
      </c>
      <c r="J1660" s="11">
        <f>(C1660-VLOOKUP(H1660,Riders!$A$2:$E$7778,4,FALSE))/365</f>
        <v>25.876712328767123</v>
      </c>
      <c r="K1660">
        <v>6</v>
      </c>
      <c r="L1660">
        <v>1</v>
      </c>
      <c r="M1660">
        <v>10.311999999999999</v>
      </c>
      <c r="O1660">
        <v>30.553999999999998</v>
      </c>
      <c r="P1660">
        <v>30.824000000000002</v>
      </c>
      <c r="Q1660">
        <v>33.128</v>
      </c>
      <c r="R1660">
        <v>1.1519999999999999</v>
      </c>
      <c r="S1660">
        <v>2</v>
      </c>
      <c r="T1660" t="s">
        <v>1214</v>
      </c>
    </row>
    <row r="1661" spans="1:20">
      <c r="A1661" t="s">
        <v>1100</v>
      </c>
      <c r="B1661">
        <v>2023</v>
      </c>
      <c r="C1661" s="10">
        <v>44983</v>
      </c>
      <c r="D1661" t="s">
        <v>65</v>
      </c>
      <c r="E1661">
        <v>1</v>
      </c>
      <c r="F1661" t="s">
        <v>537</v>
      </c>
      <c r="G1661">
        <v>4</v>
      </c>
      <c r="H1661" t="s">
        <v>111</v>
      </c>
      <c r="I1661" t="s">
        <v>112</v>
      </c>
      <c r="J1661" s="11">
        <f>(C1661-VLOOKUP(H1661,Riders!$A$2:$E$7778,4,FALSE))/365</f>
        <v>25.863013698630137</v>
      </c>
      <c r="K1661">
        <v>12</v>
      </c>
      <c r="L1661">
        <v>2</v>
      </c>
      <c r="M1661">
        <v>10.381</v>
      </c>
      <c r="O1661">
        <v>32.438000000000002</v>
      </c>
      <c r="P1661">
        <v>32.186</v>
      </c>
      <c r="Q1661">
        <v>34.654000000000003</v>
      </c>
      <c r="R1661">
        <v>1.234</v>
      </c>
      <c r="S1661">
        <v>1</v>
      </c>
      <c r="T1661" t="s">
        <v>1214</v>
      </c>
    </row>
    <row r="1662" spans="1:20">
      <c r="A1662" t="s">
        <v>1100</v>
      </c>
      <c r="B1662">
        <v>2023</v>
      </c>
      <c r="C1662" s="10">
        <v>44983</v>
      </c>
      <c r="D1662" t="s">
        <v>65</v>
      </c>
      <c r="E1662">
        <v>1</v>
      </c>
      <c r="F1662" t="s">
        <v>537</v>
      </c>
      <c r="G1662">
        <v>5</v>
      </c>
      <c r="H1662" t="s">
        <v>104</v>
      </c>
      <c r="I1662" t="s">
        <v>38</v>
      </c>
      <c r="J1662" s="11">
        <f>(C1662-VLOOKUP(H1662,Riders!$A$2:$E$7778,4,FALSE))/365</f>
        <v>24.158904109589042</v>
      </c>
      <c r="K1662">
        <v>4</v>
      </c>
      <c r="L1662">
        <v>1</v>
      </c>
      <c r="M1662">
        <v>9.9320000000000004</v>
      </c>
      <c r="O1662">
        <v>18.189</v>
      </c>
      <c r="P1662">
        <v>20.821999999999999</v>
      </c>
      <c r="Q1662">
        <v>26.07</v>
      </c>
      <c r="R1662">
        <v>2.6240000000000001</v>
      </c>
      <c r="S1662">
        <v>2</v>
      </c>
      <c r="T1662" t="s">
        <v>1214</v>
      </c>
    </row>
    <row r="1663" spans="1:20">
      <c r="A1663" t="s">
        <v>1100</v>
      </c>
      <c r="B1663">
        <v>2023</v>
      </c>
      <c r="C1663" s="10">
        <v>44983</v>
      </c>
      <c r="D1663" t="s">
        <v>65</v>
      </c>
      <c r="E1663">
        <v>1</v>
      </c>
      <c r="F1663" t="s">
        <v>537</v>
      </c>
      <c r="G1663">
        <v>5</v>
      </c>
      <c r="H1663" t="s">
        <v>95</v>
      </c>
      <c r="I1663" t="s">
        <v>26</v>
      </c>
      <c r="J1663" s="11">
        <f>(C1663-VLOOKUP(H1663,Riders!$A$2:$E$7778,4,FALSE))/365</f>
        <v>24.115068493150684</v>
      </c>
      <c r="K1663">
        <v>11</v>
      </c>
      <c r="L1663">
        <v>2</v>
      </c>
      <c r="M1663">
        <v>9.9670000000000005</v>
      </c>
      <c r="O1663">
        <v>29.385999999999999</v>
      </c>
      <c r="P1663">
        <v>28.957999999999998</v>
      </c>
      <c r="Q1663">
        <v>31.55</v>
      </c>
      <c r="R1663">
        <v>1.296</v>
      </c>
      <c r="S1663">
        <v>1</v>
      </c>
      <c r="T1663" t="s">
        <v>1214</v>
      </c>
    </row>
    <row r="1664" spans="1:20">
      <c r="A1664" t="s">
        <v>1100</v>
      </c>
      <c r="B1664">
        <v>2023</v>
      </c>
      <c r="C1664" s="10">
        <v>44983</v>
      </c>
      <c r="D1664" t="s">
        <v>65</v>
      </c>
      <c r="E1664">
        <v>1</v>
      </c>
      <c r="F1664" t="s">
        <v>537</v>
      </c>
      <c r="G1664">
        <v>6</v>
      </c>
      <c r="H1664" t="s">
        <v>468</v>
      </c>
      <c r="I1664" t="s">
        <v>30</v>
      </c>
      <c r="J1664" s="11">
        <f>(C1664-VLOOKUP(H1664,Riders!$A$2:$E$7778,4,FALSE))/365</f>
        <v>23.602739726027398</v>
      </c>
      <c r="K1664">
        <v>2</v>
      </c>
      <c r="L1664">
        <v>1</v>
      </c>
      <c r="M1664">
        <v>9.8439999999999994</v>
      </c>
      <c r="O1664">
        <v>21.34</v>
      </c>
      <c r="P1664">
        <v>24.088999999999999</v>
      </c>
      <c r="Q1664">
        <v>31.971</v>
      </c>
      <c r="R1664">
        <v>3.9409999999999998</v>
      </c>
      <c r="S1664">
        <v>2</v>
      </c>
      <c r="T1664" t="s">
        <v>1214</v>
      </c>
    </row>
    <row r="1665" spans="1:20">
      <c r="A1665" t="s">
        <v>1100</v>
      </c>
      <c r="B1665">
        <v>2023</v>
      </c>
      <c r="C1665" s="10">
        <v>44983</v>
      </c>
      <c r="D1665" t="s">
        <v>65</v>
      </c>
      <c r="E1665">
        <v>1</v>
      </c>
      <c r="F1665" t="s">
        <v>537</v>
      </c>
      <c r="G1665">
        <v>6</v>
      </c>
      <c r="H1665" t="s">
        <v>99</v>
      </c>
      <c r="I1665" t="s">
        <v>43</v>
      </c>
      <c r="J1665" s="11">
        <f>(C1665-VLOOKUP(H1665,Riders!$A$2:$E$7778,4,FALSE))/365</f>
        <v>24.347945205479451</v>
      </c>
      <c r="K1665">
        <v>16</v>
      </c>
      <c r="L1665">
        <v>2</v>
      </c>
      <c r="M1665">
        <v>10.565</v>
      </c>
      <c r="O1665">
        <v>25.132000000000001</v>
      </c>
      <c r="P1665">
        <v>24.963999999999999</v>
      </c>
      <c r="Q1665">
        <v>27.876000000000001</v>
      </c>
      <c r="R1665">
        <v>1.456</v>
      </c>
      <c r="S1665">
        <v>1</v>
      </c>
      <c r="T1665" t="s">
        <v>1214</v>
      </c>
    </row>
    <row r="1666" spans="1:20">
      <c r="A1666" t="s">
        <v>1100</v>
      </c>
      <c r="B1666">
        <v>2023</v>
      </c>
      <c r="C1666" s="10">
        <v>44983</v>
      </c>
      <c r="D1666" t="s">
        <v>65</v>
      </c>
      <c r="E1666">
        <v>1</v>
      </c>
      <c r="F1666" t="s">
        <v>537</v>
      </c>
      <c r="G1666">
        <v>7</v>
      </c>
      <c r="H1666" t="s">
        <v>195</v>
      </c>
      <c r="I1666" t="s">
        <v>51</v>
      </c>
      <c r="J1666" s="11">
        <f>(C1666-VLOOKUP(H1666,Riders!$A$2:$E$7778,4,FALSE))/365</f>
        <v>35.167123287671231</v>
      </c>
      <c r="K1666">
        <v>7</v>
      </c>
      <c r="L1666">
        <v>1</v>
      </c>
      <c r="M1666">
        <v>9.9949999999999992</v>
      </c>
      <c r="O1666">
        <v>28.863</v>
      </c>
      <c r="P1666">
        <v>29.518999999999998</v>
      </c>
      <c r="Q1666">
        <v>33.064999999999998</v>
      </c>
      <c r="R1666">
        <v>1.7729999999999999</v>
      </c>
      <c r="S1666">
        <v>2</v>
      </c>
      <c r="T1666" t="s">
        <v>1214</v>
      </c>
    </row>
    <row r="1667" spans="1:20">
      <c r="A1667" t="s">
        <v>1100</v>
      </c>
      <c r="B1667">
        <v>2023</v>
      </c>
      <c r="C1667" s="10">
        <v>44983</v>
      </c>
      <c r="D1667" t="s">
        <v>65</v>
      </c>
      <c r="E1667">
        <v>1</v>
      </c>
      <c r="F1667" t="s">
        <v>537</v>
      </c>
      <c r="G1667">
        <v>7</v>
      </c>
      <c r="H1667" t="s">
        <v>201</v>
      </c>
      <c r="I1667" t="s">
        <v>45</v>
      </c>
      <c r="J1667" s="11">
        <f>(C1667-VLOOKUP(H1667,Riders!$A$2:$E$7778,4,FALSE))/365</f>
        <v>27.624657534246577</v>
      </c>
      <c r="K1667">
        <v>10</v>
      </c>
      <c r="L1667">
        <v>2</v>
      </c>
      <c r="M1667">
        <v>10.338999999999899</v>
      </c>
      <c r="O1667">
        <v>31.928000000000001</v>
      </c>
      <c r="P1667">
        <v>31.780999999999899</v>
      </c>
      <c r="Q1667">
        <v>33.720999999999997</v>
      </c>
      <c r="R1667">
        <v>0.97</v>
      </c>
      <c r="S1667">
        <v>1</v>
      </c>
      <c r="T1667" t="s">
        <v>1214</v>
      </c>
    </row>
    <row r="1668" spans="1:20">
      <c r="A1668" t="s">
        <v>1100</v>
      </c>
      <c r="B1668">
        <v>2023</v>
      </c>
      <c r="C1668" s="10">
        <v>44983</v>
      </c>
      <c r="D1668" t="s">
        <v>65</v>
      </c>
      <c r="E1668">
        <v>1</v>
      </c>
      <c r="F1668" t="s">
        <v>537</v>
      </c>
      <c r="G1668">
        <v>8</v>
      </c>
      <c r="H1668" t="s">
        <v>100</v>
      </c>
      <c r="I1668" t="s">
        <v>101</v>
      </c>
      <c r="J1668" s="11">
        <f>(C1668-VLOOKUP(H1668,Riders!$A$2:$E$7778,4,FALSE))/365</f>
        <v>23.87945205479452</v>
      </c>
      <c r="K1668">
        <v>8</v>
      </c>
      <c r="L1668">
        <v>1</v>
      </c>
      <c r="M1668">
        <v>10.071</v>
      </c>
      <c r="O1668">
        <v>33.257999999999903</v>
      </c>
      <c r="P1668">
        <v>33.308999999999997</v>
      </c>
      <c r="Q1668">
        <v>36.265000000000001</v>
      </c>
      <c r="R1668">
        <v>1.478</v>
      </c>
      <c r="S1668">
        <v>1</v>
      </c>
      <c r="T1668" t="s">
        <v>1214</v>
      </c>
    </row>
    <row r="1669" spans="1:20">
      <c r="A1669" t="s">
        <v>1100</v>
      </c>
      <c r="B1669">
        <v>2023</v>
      </c>
      <c r="C1669" s="10">
        <v>44983</v>
      </c>
      <c r="D1669" t="s">
        <v>65</v>
      </c>
      <c r="E1669">
        <v>1</v>
      </c>
      <c r="F1669" t="s">
        <v>537</v>
      </c>
      <c r="G1669">
        <v>8</v>
      </c>
      <c r="H1669" t="s">
        <v>142</v>
      </c>
      <c r="I1669" t="s">
        <v>94</v>
      </c>
      <c r="J1669" s="11">
        <f>(C1669-VLOOKUP(H1669,Riders!$A$2:$E$7778,4,FALSE))/365</f>
        <v>27.904109589041095</v>
      </c>
      <c r="K1669">
        <v>9</v>
      </c>
      <c r="L1669">
        <v>2</v>
      </c>
      <c r="M1669">
        <v>10.173</v>
      </c>
      <c r="O1669">
        <v>21.695</v>
      </c>
      <c r="P1669">
        <v>21.663</v>
      </c>
      <c r="Q1669">
        <v>25.164999999999999</v>
      </c>
      <c r="R1669">
        <v>1.7509999999999999</v>
      </c>
      <c r="S1669">
        <v>2</v>
      </c>
      <c r="T1669" t="s">
        <v>1214</v>
      </c>
    </row>
    <row r="1670" spans="1:20">
      <c r="A1670" t="s">
        <v>1100</v>
      </c>
      <c r="B1670">
        <v>2023</v>
      </c>
      <c r="C1670" s="10">
        <v>44983</v>
      </c>
      <c r="D1670" t="s">
        <v>65</v>
      </c>
      <c r="E1670">
        <v>1</v>
      </c>
      <c r="F1670" t="s">
        <v>538</v>
      </c>
      <c r="G1670">
        <v>1</v>
      </c>
      <c r="H1670" t="s">
        <v>91</v>
      </c>
      <c r="I1670" t="s">
        <v>22</v>
      </c>
      <c r="J1670" s="11">
        <f>(C1670-VLOOKUP(H1670,Riders!$A$2:$E$7778,4,FALSE))/365</f>
        <v>25.972602739726028</v>
      </c>
      <c r="K1670">
        <v>1</v>
      </c>
      <c r="L1670">
        <v>1</v>
      </c>
      <c r="M1670">
        <v>9.8889999999999993</v>
      </c>
      <c r="O1670">
        <v>39.729999999999997</v>
      </c>
      <c r="P1670">
        <v>39.793999999999997</v>
      </c>
      <c r="Q1670">
        <v>42</v>
      </c>
      <c r="R1670">
        <v>1.103</v>
      </c>
      <c r="S1670">
        <v>1</v>
      </c>
      <c r="T1670" t="s">
        <v>1214</v>
      </c>
    </row>
    <row r="1671" spans="1:20">
      <c r="A1671" t="s">
        <v>1100</v>
      </c>
      <c r="B1671">
        <v>2023</v>
      </c>
      <c r="C1671" s="10">
        <v>44983</v>
      </c>
      <c r="D1671" t="s">
        <v>65</v>
      </c>
      <c r="E1671">
        <v>1</v>
      </c>
      <c r="F1671" t="s">
        <v>538</v>
      </c>
      <c r="G1671">
        <v>1</v>
      </c>
      <c r="H1671" t="s">
        <v>100</v>
      </c>
      <c r="I1671" t="s">
        <v>101</v>
      </c>
      <c r="J1671" s="11">
        <f>(C1671-VLOOKUP(H1671,Riders!$A$2:$E$7778,4,FALSE))/365</f>
        <v>23.87945205479452</v>
      </c>
      <c r="K1671">
        <v>8</v>
      </c>
      <c r="L1671">
        <v>2</v>
      </c>
      <c r="M1671">
        <v>9.9420000000000002</v>
      </c>
      <c r="O1671">
        <v>33.308999999999997</v>
      </c>
      <c r="P1671">
        <v>33.157999999999902</v>
      </c>
      <c r="Q1671">
        <v>36.055999999999997</v>
      </c>
      <c r="R1671">
        <v>1.4490000000000001</v>
      </c>
      <c r="S1671">
        <v>2</v>
      </c>
      <c r="T1671" t="s">
        <v>1214</v>
      </c>
    </row>
    <row r="1672" spans="1:20">
      <c r="A1672" t="s">
        <v>1100</v>
      </c>
      <c r="B1672">
        <v>2023</v>
      </c>
      <c r="C1672" s="10">
        <v>44983</v>
      </c>
      <c r="D1672" t="s">
        <v>65</v>
      </c>
      <c r="E1672">
        <v>1</v>
      </c>
      <c r="F1672" t="s">
        <v>538</v>
      </c>
      <c r="G1672">
        <v>2</v>
      </c>
      <c r="H1672" t="s">
        <v>183</v>
      </c>
      <c r="I1672" t="s">
        <v>477</v>
      </c>
      <c r="J1672" s="11">
        <f>(C1672-VLOOKUP(H1672,Riders!$A$2:$E$7778,4,FALSE))/365</f>
        <v>22.5013698630137</v>
      </c>
      <c r="K1672">
        <v>3</v>
      </c>
      <c r="L1672">
        <v>2</v>
      </c>
      <c r="M1672">
        <v>10.125</v>
      </c>
      <c r="O1672">
        <v>18.904</v>
      </c>
      <c r="P1672">
        <v>25.006</v>
      </c>
      <c r="Q1672">
        <v>33.526000000000003</v>
      </c>
      <c r="R1672">
        <v>4.26</v>
      </c>
      <c r="S1672">
        <v>1</v>
      </c>
      <c r="T1672" t="s">
        <v>1214</v>
      </c>
    </row>
    <row r="1673" spans="1:20">
      <c r="A1673" t="s">
        <v>1100</v>
      </c>
      <c r="B1673">
        <v>2023</v>
      </c>
      <c r="C1673" s="10">
        <v>44983</v>
      </c>
      <c r="D1673" t="s">
        <v>65</v>
      </c>
      <c r="E1673">
        <v>1</v>
      </c>
      <c r="F1673" t="s">
        <v>538</v>
      </c>
      <c r="G1673">
        <v>2</v>
      </c>
      <c r="H1673" t="s">
        <v>195</v>
      </c>
      <c r="I1673" t="s">
        <v>51</v>
      </c>
      <c r="J1673" s="11">
        <f>(C1673-VLOOKUP(H1673,Riders!$A$2:$E$7778,4,FALSE))/365</f>
        <v>35.167123287671231</v>
      </c>
      <c r="K1673">
        <v>7</v>
      </c>
      <c r="L1673">
        <v>1</v>
      </c>
      <c r="M1673">
        <v>10.063000000000001</v>
      </c>
      <c r="O1673">
        <v>29.518999999999998</v>
      </c>
      <c r="P1673">
        <v>29.971</v>
      </c>
      <c r="Q1673">
        <v>33.353000000000002</v>
      </c>
      <c r="R1673">
        <v>1.6910000000000001</v>
      </c>
      <c r="S1673">
        <v>1</v>
      </c>
      <c r="T1673" t="s">
        <v>1214</v>
      </c>
    </row>
    <row r="1674" spans="1:20">
      <c r="A1674" t="s">
        <v>1100</v>
      </c>
      <c r="B1674">
        <v>2023</v>
      </c>
      <c r="C1674" s="10">
        <v>44983</v>
      </c>
      <c r="D1674" t="s">
        <v>65</v>
      </c>
      <c r="E1674">
        <v>1</v>
      </c>
      <c r="F1674" t="s">
        <v>538</v>
      </c>
      <c r="G1674">
        <v>3</v>
      </c>
      <c r="H1674" t="s">
        <v>468</v>
      </c>
      <c r="I1674" t="s">
        <v>30</v>
      </c>
      <c r="J1674" s="11">
        <f>(C1674-VLOOKUP(H1674,Riders!$A$2:$E$7778,4,FALSE))/365</f>
        <v>23.602739726027398</v>
      </c>
      <c r="K1674">
        <v>2</v>
      </c>
      <c r="L1674">
        <v>1</v>
      </c>
      <c r="M1674">
        <v>9.7620000000000005</v>
      </c>
      <c r="O1674">
        <v>24.088999999999999</v>
      </c>
      <c r="P1674">
        <v>27.055</v>
      </c>
      <c r="Q1674">
        <v>33.381</v>
      </c>
      <c r="R1674">
        <v>3.1629999999999998</v>
      </c>
      <c r="S1674">
        <v>2</v>
      </c>
      <c r="T1674" t="s">
        <v>1214</v>
      </c>
    </row>
    <row r="1675" spans="1:20">
      <c r="A1675" t="s">
        <v>1100</v>
      </c>
      <c r="B1675">
        <v>2023</v>
      </c>
      <c r="C1675" s="10">
        <v>44983</v>
      </c>
      <c r="D1675" t="s">
        <v>65</v>
      </c>
      <c r="E1675">
        <v>1</v>
      </c>
      <c r="F1675" t="s">
        <v>538</v>
      </c>
      <c r="G1675">
        <v>3</v>
      </c>
      <c r="H1675" t="s">
        <v>21</v>
      </c>
      <c r="I1675" t="s">
        <v>22</v>
      </c>
      <c r="J1675" s="11">
        <f>(C1675-VLOOKUP(H1675,Riders!$A$2:$E$7778,4,FALSE))/365</f>
        <v>29.969863013698632</v>
      </c>
      <c r="K1675">
        <v>5</v>
      </c>
      <c r="L1675">
        <v>2</v>
      </c>
      <c r="M1675">
        <v>9.7840000000000007</v>
      </c>
      <c r="O1675">
        <v>35.322000000000003</v>
      </c>
      <c r="P1675">
        <v>34.984999999999999</v>
      </c>
      <c r="Q1675">
        <v>36.941000000000003</v>
      </c>
      <c r="R1675">
        <v>0.97799999999999998</v>
      </c>
      <c r="S1675">
        <v>1</v>
      </c>
      <c r="T1675" t="s">
        <v>1214</v>
      </c>
    </row>
    <row r="1676" spans="1:20">
      <c r="A1676" t="s">
        <v>1100</v>
      </c>
      <c r="B1676">
        <v>2023</v>
      </c>
      <c r="C1676" s="10">
        <v>44983</v>
      </c>
      <c r="D1676" t="s">
        <v>65</v>
      </c>
      <c r="E1676">
        <v>1</v>
      </c>
      <c r="F1676" t="s">
        <v>538</v>
      </c>
      <c r="G1676">
        <v>4</v>
      </c>
      <c r="H1676" t="s">
        <v>104</v>
      </c>
      <c r="I1676" t="s">
        <v>38</v>
      </c>
      <c r="J1676" s="11">
        <f>(C1676-VLOOKUP(H1676,Riders!$A$2:$E$7778,4,FALSE))/365</f>
        <v>24.158904109589042</v>
      </c>
      <c r="K1676">
        <v>4</v>
      </c>
      <c r="L1676">
        <v>2</v>
      </c>
      <c r="M1676">
        <v>10.413</v>
      </c>
      <c r="O1676">
        <v>20.821999999999999</v>
      </c>
      <c r="P1676">
        <v>22.637</v>
      </c>
      <c r="Q1676">
        <v>27.341000000000001</v>
      </c>
      <c r="R1676">
        <v>2.3519999999999999</v>
      </c>
      <c r="S1676">
        <v>1</v>
      </c>
      <c r="T1676" t="s">
        <v>1214</v>
      </c>
    </row>
    <row r="1677" spans="1:20">
      <c r="A1677" t="s">
        <v>1100</v>
      </c>
      <c r="B1677">
        <v>2023</v>
      </c>
      <c r="C1677" s="10">
        <v>44983</v>
      </c>
      <c r="D1677" t="s">
        <v>65</v>
      </c>
      <c r="E1677">
        <v>1</v>
      </c>
      <c r="F1677" t="s">
        <v>538</v>
      </c>
      <c r="G1677">
        <v>4</v>
      </c>
      <c r="H1677" t="s">
        <v>98</v>
      </c>
      <c r="I1677" t="s">
        <v>26</v>
      </c>
      <c r="J1677" s="11">
        <f>(C1677-VLOOKUP(H1677,Riders!$A$2:$E$7778,4,FALSE))/365</f>
        <v>25.876712328767123</v>
      </c>
      <c r="K1677">
        <v>6</v>
      </c>
      <c r="L1677">
        <v>1</v>
      </c>
      <c r="M1677">
        <v>10.385</v>
      </c>
      <c r="O1677">
        <v>30.824000000000002</v>
      </c>
      <c r="P1677">
        <v>31.271000000000001</v>
      </c>
      <c r="Q1677">
        <v>33.530999999999999</v>
      </c>
      <c r="R1677">
        <v>1.1299999999999999</v>
      </c>
      <c r="S1677">
        <v>1</v>
      </c>
      <c r="T1677" t="s">
        <v>1214</v>
      </c>
    </row>
    <row r="1678" spans="1:20">
      <c r="A1678" t="s">
        <v>1100</v>
      </c>
      <c r="B1678">
        <v>2023</v>
      </c>
      <c r="C1678" s="10">
        <v>44983</v>
      </c>
      <c r="D1678" t="s">
        <v>65</v>
      </c>
      <c r="E1678">
        <v>2</v>
      </c>
      <c r="F1678" t="s">
        <v>538</v>
      </c>
      <c r="G1678">
        <v>1</v>
      </c>
      <c r="H1678" t="s">
        <v>91</v>
      </c>
      <c r="I1678" t="s">
        <v>22</v>
      </c>
      <c r="J1678" s="11">
        <f>(C1678-VLOOKUP(H1678,Riders!$A$2:$E$7778,4,FALSE))/365</f>
        <v>25.972602739726028</v>
      </c>
      <c r="K1678">
        <v>1</v>
      </c>
      <c r="L1678">
        <v>1</v>
      </c>
      <c r="M1678">
        <v>10.016999999999999</v>
      </c>
      <c r="O1678">
        <v>39.793999999999997</v>
      </c>
      <c r="P1678">
        <v>39.622999999999998</v>
      </c>
      <c r="Q1678">
        <v>41.790999999999997</v>
      </c>
      <c r="R1678">
        <v>1.0840000000000001</v>
      </c>
      <c r="S1678">
        <v>1</v>
      </c>
      <c r="T1678" t="s">
        <v>1214</v>
      </c>
    </row>
    <row r="1679" spans="1:20">
      <c r="A1679" t="s">
        <v>1100</v>
      </c>
      <c r="B1679">
        <v>2023</v>
      </c>
      <c r="C1679" s="10">
        <v>44983</v>
      </c>
      <c r="D1679" t="s">
        <v>65</v>
      </c>
      <c r="E1679">
        <v>2</v>
      </c>
      <c r="F1679" t="s">
        <v>538</v>
      </c>
      <c r="G1679">
        <v>1</v>
      </c>
      <c r="H1679" t="s">
        <v>100</v>
      </c>
      <c r="I1679" t="s">
        <v>101</v>
      </c>
      <c r="J1679" s="11">
        <f>(C1679-VLOOKUP(H1679,Riders!$A$2:$E$7778,4,FALSE))/365</f>
        <v>23.87945205479452</v>
      </c>
      <c r="K1679">
        <v>8</v>
      </c>
      <c r="L1679">
        <v>2</v>
      </c>
      <c r="M1679">
        <v>10.016999999999999</v>
      </c>
      <c r="O1679">
        <v>33.157999999999902</v>
      </c>
      <c r="P1679">
        <v>32.941000000000003</v>
      </c>
      <c r="Q1679">
        <v>35.779000000000003</v>
      </c>
      <c r="R1679">
        <v>1.419</v>
      </c>
      <c r="S1679">
        <v>2</v>
      </c>
      <c r="T1679" t="s">
        <v>1214</v>
      </c>
    </row>
    <row r="1680" spans="1:20">
      <c r="A1680" t="s">
        <v>1100</v>
      </c>
      <c r="B1680">
        <v>2023</v>
      </c>
      <c r="C1680" s="10">
        <v>44983</v>
      </c>
      <c r="D1680" t="s">
        <v>65</v>
      </c>
      <c r="E1680">
        <v>2</v>
      </c>
      <c r="F1680" t="s">
        <v>538</v>
      </c>
      <c r="G1680">
        <v>2</v>
      </c>
      <c r="H1680" t="s">
        <v>183</v>
      </c>
      <c r="I1680" t="s">
        <v>477</v>
      </c>
      <c r="J1680" s="11">
        <f>(C1680-VLOOKUP(H1680,Riders!$A$2:$E$7778,4,FALSE))/365</f>
        <v>22.5013698630137</v>
      </c>
      <c r="K1680">
        <v>3</v>
      </c>
      <c r="L1680">
        <v>1</v>
      </c>
      <c r="M1680">
        <v>9.8119999999999994</v>
      </c>
      <c r="O1680">
        <v>25.006</v>
      </c>
      <c r="P1680">
        <v>28.023</v>
      </c>
      <c r="Q1680">
        <v>35.585000000000001</v>
      </c>
      <c r="R1680">
        <v>3.7810000000000001</v>
      </c>
      <c r="S1680">
        <v>2</v>
      </c>
      <c r="T1680" t="s">
        <v>1214</v>
      </c>
    </row>
    <row r="1681" spans="1:20">
      <c r="A1681" t="s">
        <v>1100</v>
      </c>
      <c r="B1681">
        <v>2023</v>
      </c>
      <c r="C1681" s="10">
        <v>44983</v>
      </c>
      <c r="D1681" t="s">
        <v>65</v>
      </c>
      <c r="E1681">
        <v>2</v>
      </c>
      <c r="F1681" t="s">
        <v>538</v>
      </c>
      <c r="G1681">
        <v>2</v>
      </c>
      <c r="H1681" t="s">
        <v>195</v>
      </c>
      <c r="I1681" t="s">
        <v>51</v>
      </c>
      <c r="J1681" s="11">
        <f>(C1681-VLOOKUP(H1681,Riders!$A$2:$E$7778,4,FALSE))/365</f>
        <v>35.167123287671231</v>
      </c>
      <c r="K1681">
        <v>7</v>
      </c>
      <c r="L1681">
        <v>2</v>
      </c>
      <c r="M1681">
        <v>10.008999999999901</v>
      </c>
      <c r="O1681">
        <v>29.971</v>
      </c>
      <c r="P1681">
        <v>29.7</v>
      </c>
      <c r="Q1681">
        <v>33.027999999999999</v>
      </c>
      <c r="R1681">
        <v>1.6639999999999999</v>
      </c>
      <c r="S1681">
        <v>1</v>
      </c>
      <c r="T1681" t="s">
        <v>1214</v>
      </c>
    </row>
    <row r="1682" spans="1:20">
      <c r="A1682" t="s">
        <v>1100</v>
      </c>
      <c r="B1682">
        <v>2023</v>
      </c>
      <c r="C1682" s="10">
        <v>44983</v>
      </c>
      <c r="D1682" t="s">
        <v>65</v>
      </c>
      <c r="E1682">
        <v>2</v>
      </c>
      <c r="F1682" t="s">
        <v>538</v>
      </c>
      <c r="G1682">
        <v>3</v>
      </c>
      <c r="H1682" t="s">
        <v>468</v>
      </c>
      <c r="I1682" t="s">
        <v>30</v>
      </c>
      <c r="J1682" s="11">
        <f>(C1682-VLOOKUP(H1682,Riders!$A$2:$E$7778,4,FALSE))/365</f>
        <v>23.602739726027398</v>
      </c>
      <c r="K1682">
        <v>2</v>
      </c>
      <c r="L1682">
        <v>1</v>
      </c>
      <c r="M1682">
        <v>9.8040000000000003</v>
      </c>
      <c r="O1682">
        <v>27.055</v>
      </c>
      <c r="P1682">
        <v>29.438999999999901</v>
      </c>
      <c r="Q1682">
        <v>35.220999999999997</v>
      </c>
      <c r="R1682">
        <v>2.891</v>
      </c>
      <c r="S1682">
        <v>2</v>
      </c>
      <c r="T1682" t="s">
        <v>1214</v>
      </c>
    </row>
    <row r="1683" spans="1:20">
      <c r="A1683" t="s">
        <v>1100</v>
      </c>
      <c r="B1683">
        <v>2023</v>
      </c>
      <c r="C1683" s="10">
        <v>44983</v>
      </c>
      <c r="D1683" t="s">
        <v>65</v>
      </c>
      <c r="E1683">
        <v>2</v>
      </c>
      <c r="F1683" t="s">
        <v>538</v>
      </c>
      <c r="G1683">
        <v>3</v>
      </c>
      <c r="H1683" t="s">
        <v>21</v>
      </c>
      <c r="I1683" t="s">
        <v>22</v>
      </c>
      <c r="J1683" s="11">
        <f>(C1683-VLOOKUP(H1683,Riders!$A$2:$E$7778,4,FALSE))/365</f>
        <v>29.969863013698632</v>
      </c>
      <c r="K1683">
        <v>5</v>
      </c>
      <c r="L1683">
        <v>2</v>
      </c>
      <c r="M1683">
        <v>13.823</v>
      </c>
      <c r="O1683">
        <v>34.984999999999999</v>
      </c>
      <c r="P1683">
        <v>34.816000000000003</v>
      </c>
      <c r="Q1683">
        <v>36.764000000000003</v>
      </c>
      <c r="R1683">
        <v>0.97399999999999998</v>
      </c>
      <c r="S1683">
        <v>1</v>
      </c>
      <c r="T1683" t="s">
        <v>1214</v>
      </c>
    </row>
    <row r="1684" spans="1:20">
      <c r="A1684" t="s">
        <v>1100</v>
      </c>
      <c r="B1684">
        <v>2023</v>
      </c>
      <c r="C1684" s="10">
        <v>44983</v>
      </c>
      <c r="D1684" t="s">
        <v>65</v>
      </c>
      <c r="E1684">
        <v>2</v>
      </c>
      <c r="F1684" t="s">
        <v>538</v>
      </c>
      <c r="G1684">
        <v>4</v>
      </c>
      <c r="H1684" t="s">
        <v>104</v>
      </c>
      <c r="I1684" t="s">
        <v>38</v>
      </c>
      <c r="J1684" s="11">
        <f>(C1684-VLOOKUP(H1684,Riders!$A$2:$E$7778,4,FALSE))/365</f>
        <v>24.158904109589042</v>
      </c>
      <c r="K1684">
        <v>4</v>
      </c>
      <c r="L1684">
        <v>1</v>
      </c>
      <c r="M1684">
        <v>10.183999999999999</v>
      </c>
      <c r="O1684">
        <v>22.637</v>
      </c>
      <c r="P1684">
        <v>24.257999999999999</v>
      </c>
      <c r="Q1684">
        <v>28.704000000000001</v>
      </c>
      <c r="R1684">
        <v>2.2229999999999999</v>
      </c>
      <c r="S1684">
        <v>2</v>
      </c>
      <c r="T1684" t="s">
        <v>1214</v>
      </c>
    </row>
    <row r="1685" spans="1:20">
      <c r="A1685" t="s">
        <v>1100</v>
      </c>
      <c r="B1685">
        <v>2023</v>
      </c>
      <c r="C1685" s="10">
        <v>44983</v>
      </c>
      <c r="D1685" t="s">
        <v>65</v>
      </c>
      <c r="E1685">
        <v>2</v>
      </c>
      <c r="F1685" t="s">
        <v>538</v>
      </c>
      <c r="G1685">
        <v>4</v>
      </c>
      <c r="H1685" t="s">
        <v>98</v>
      </c>
      <c r="I1685" t="s">
        <v>26</v>
      </c>
      <c r="J1685" s="11">
        <f>(C1685-VLOOKUP(H1685,Riders!$A$2:$E$7778,4,FALSE))/365</f>
        <v>25.876712328767123</v>
      </c>
      <c r="K1685">
        <v>6</v>
      </c>
      <c r="L1685">
        <v>2</v>
      </c>
      <c r="M1685">
        <v>10.238</v>
      </c>
      <c r="O1685">
        <v>31.271000000000001</v>
      </c>
      <c r="P1685">
        <v>30.977</v>
      </c>
      <c r="Q1685">
        <v>33.215000000000003</v>
      </c>
      <c r="R1685">
        <v>1.119</v>
      </c>
      <c r="S1685">
        <v>1</v>
      </c>
      <c r="T1685" t="s">
        <v>1214</v>
      </c>
    </row>
    <row r="1686" spans="1:20">
      <c r="A1686" t="s">
        <v>1100</v>
      </c>
      <c r="B1686">
        <v>2023</v>
      </c>
      <c r="C1686" s="10">
        <v>44983</v>
      </c>
      <c r="D1686" t="s">
        <v>65</v>
      </c>
      <c r="E1686">
        <v>3</v>
      </c>
      <c r="F1686" t="s">
        <v>538</v>
      </c>
      <c r="G1686">
        <v>2</v>
      </c>
      <c r="H1686" t="s">
        <v>183</v>
      </c>
      <c r="I1686" t="s">
        <v>477</v>
      </c>
      <c r="J1686" s="11">
        <f>(C1686-VLOOKUP(H1686,Riders!$A$2:$E$7778,4,FALSE))/365</f>
        <v>22.5013698630137</v>
      </c>
      <c r="K1686">
        <v>3</v>
      </c>
      <c r="L1686">
        <v>1</v>
      </c>
      <c r="M1686">
        <v>9.8450000000000006</v>
      </c>
      <c r="O1686">
        <v>28.023</v>
      </c>
      <c r="P1686">
        <v>29.931999999999999</v>
      </c>
      <c r="Q1686">
        <v>36.866</v>
      </c>
      <c r="R1686">
        <v>3.4670000000000001</v>
      </c>
      <c r="S1686">
        <v>2</v>
      </c>
      <c r="T1686" t="s">
        <v>1214</v>
      </c>
    </row>
    <row r="1687" spans="1:20">
      <c r="A1687" t="s">
        <v>1100</v>
      </c>
      <c r="B1687">
        <v>2023</v>
      </c>
      <c r="C1687" s="10">
        <v>44983</v>
      </c>
      <c r="D1687" t="s">
        <v>65</v>
      </c>
      <c r="E1687">
        <v>3</v>
      </c>
      <c r="F1687" t="s">
        <v>538</v>
      </c>
      <c r="G1687">
        <v>2</v>
      </c>
      <c r="H1687" t="s">
        <v>195</v>
      </c>
      <c r="I1687" t="s">
        <v>51</v>
      </c>
      <c r="J1687" s="11">
        <f>(C1687-VLOOKUP(H1687,Riders!$A$2:$E$7778,4,FALSE))/365</f>
        <v>35.167123287671231</v>
      </c>
      <c r="K1687">
        <v>7</v>
      </c>
      <c r="L1687">
        <v>2</v>
      </c>
      <c r="M1687">
        <v>10.352</v>
      </c>
      <c r="O1687">
        <v>29.7</v>
      </c>
      <c r="P1687">
        <v>29.498999999999999</v>
      </c>
      <c r="Q1687">
        <v>32.779000000000003</v>
      </c>
      <c r="R1687">
        <v>1.64</v>
      </c>
      <c r="S1687">
        <v>1</v>
      </c>
      <c r="T1687" t="s">
        <v>1214</v>
      </c>
    </row>
    <row r="1688" spans="1:20">
      <c r="A1688" t="s">
        <v>1100</v>
      </c>
      <c r="B1688">
        <v>2023</v>
      </c>
      <c r="C1688" s="10">
        <v>44983</v>
      </c>
      <c r="D1688" t="s">
        <v>65</v>
      </c>
      <c r="E1688">
        <v>3</v>
      </c>
      <c r="F1688" t="s">
        <v>538</v>
      </c>
      <c r="G1688">
        <v>4</v>
      </c>
      <c r="H1688" t="s">
        <v>104</v>
      </c>
      <c r="I1688" t="s">
        <v>38</v>
      </c>
      <c r="J1688" s="11">
        <f>(C1688-VLOOKUP(H1688,Riders!$A$2:$E$7778,4,FALSE))/365</f>
        <v>24.158904109589042</v>
      </c>
      <c r="K1688">
        <v>4</v>
      </c>
      <c r="L1688">
        <v>1</v>
      </c>
      <c r="M1688">
        <v>10.11</v>
      </c>
      <c r="O1688">
        <v>24.257999999999999</v>
      </c>
      <c r="P1688">
        <v>25.54</v>
      </c>
      <c r="Q1688">
        <v>29.774000000000001</v>
      </c>
      <c r="R1688">
        <v>2.117</v>
      </c>
      <c r="S1688">
        <v>2</v>
      </c>
      <c r="T1688" t="s">
        <v>1214</v>
      </c>
    </row>
    <row r="1689" spans="1:20">
      <c r="A1689" t="s">
        <v>1100</v>
      </c>
      <c r="B1689">
        <v>2023</v>
      </c>
      <c r="C1689" s="10">
        <v>44983</v>
      </c>
      <c r="D1689" t="s">
        <v>65</v>
      </c>
      <c r="E1689">
        <v>3</v>
      </c>
      <c r="F1689" t="s">
        <v>538</v>
      </c>
      <c r="G1689">
        <v>4</v>
      </c>
      <c r="H1689" t="s">
        <v>98</v>
      </c>
      <c r="I1689" t="s">
        <v>26</v>
      </c>
      <c r="J1689" s="11">
        <f>(C1689-VLOOKUP(H1689,Riders!$A$2:$E$7778,4,FALSE))/365</f>
        <v>25.876712328767123</v>
      </c>
      <c r="K1689">
        <v>6</v>
      </c>
      <c r="L1689">
        <v>2</v>
      </c>
      <c r="M1689">
        <v>10.11</v>
      </c>
      <c r="O1689">
        <v>30.977</v>
      </c>
      <c r="P1689">
        <v>30.724999999999898</v>
      </c>
      <c r="Q1689">
        <v>32.942999999999998</v>
      </c>
      <c r="R1689">
        <v>1.109</v>
      </c>
      <c r="S1689">
        <v>1</v>
      </c>
      <c r="T1689" t="s">
        <v>1214</v>
      </c>
    </row>
    <row r="1690" spans="1:20">
      <c r="A1690" t="s">
        <v>1100</v>
      </c>
      <c r="B1690">
        <v>2023</v>
      </c>
      <c r="C1690" s="10">
        <v>44983</v>
      </c>
      <c r="D1690" t="s">
        <v>65</v>
      </c>
      <c r="E1690">
        <v>1</v>
      </c>
      <c r="F1690" t="s">
        <v>539</v>
      </c>
      <c r="G1690">
        <v>1</v>
      </c>
      <c r="H1690" t="s">
        <v>91</v>
      </c>
      <c r="I1690" t="s">
        <v>22</v>
      </c>
      <c r="J1690" s="11">
        <f>(C1690-VLOOKUP(H1690,Riders!$A$2:$E$7778,4,FALSE))/365</f>
        <v>25.972602739726028</v>
      </c>
      <c r="K1690">
        <v>1</v>
      </c>
      <c r="L1690">
        <v>1</v>
      </c>
      <c r="M1690">
        <v>10.098000000000001</v>
      </c>
      <c r="O1690">
        <v>39.622999999999998</v>
      </c>
      <c r="P1690">
        <v>39.637</v>
      </c>
      <c r="Q1690">
        <v>41.807000000000002</v>
      </c>
      <c r="R1690">
        <v>1.085</v>
      </c>
      <c r="S1690">
        <v>1</v>
      </c>
      <c r="T1690" t="s">
        <v>1214</v>
      </c>
    </row>
    <row r="1691" spans="1:20">
      <c r="A1691" t="s">
        <v>1100</v>
      </c>
      <c r="B1691">
        <v>2023</v>
      </c>
      <c r="C1691" s="10">
        <v>44983</v>
      </c>
      <c r="D1691" t="s">
        <v>65</v>
      </c>
      <c r="E1691">
        <v>1</v>
      </c>
      <c r="F1691" t="s">
        <v>539</v>
      </c>
      <c r="G1691">
        <v>1</v>
      </c>
      <c r="H1691" t="s">
        <v>104</v>
      </c>
      <c r="I1691" t="s">
        <v>38</v>
      </c>
      <c r="J1691" s="11">
        <f>(C1691-VLOOKUP(H1691,Riders!$A$2:$E$7778,4,FALSE))/365</f>
        <v>24.158904109589042</v>
      </c>
      <c r="K1691">
        <v>4</v>
      </c>
      <c r="L1691">
        <v>2</v>
      </c>
      <c r="M1691">
        <v>11.193</v>
      </c>
      <c r="O1691">
        <v>25.54</v>
      </c>
      <c r="P1691">
        <v>25.513000000000002</v>
      </c>
      <c r="Q1691">
        <v>29.713000000000001</v>
      </c>
      <c r="R1691">
        <v>2.1</v>
      </c>
      <c r="S1691">
        <v>2</v>
      </c>
      <c r="T1691" t="s">
        <v>1214</v>
      </c>
    </row>
    <row r="1692" spans="1:20">
      <c r="A1692" t="s">
        <v>1100</v>
      </c>
      <c r="B1692">
        <v>2023</v>
      </c>
      <c r="C1692" s="10">
        <v>44983</v>
      </c>
      <c r="D1692" t="s">
        <v>65</v>
      </c>
      <c r="E1692">
        <v>1</v>
      </c>
      <c r="F1692" t="s">
        <v>539</v>
      </c>
      <c r="G1692">
        <v>2</v>
      </c>
      <c r="H1692" t="s">
        <v>468</v>
      </c>
      <c r="I1692" t="s">
        <v>30</v>
      </c>
      <c r="J1692" s="11">
        <f>(C1692-VLOOKUP(H1692,Riders!$A$2:$E$7778,4,FALSE))/365</f>
        <v>23.602739726027398</v>
      </c>
      <c r="K1692">
        <v>2</v>
      </c>
      <c r="L1692">
        <v>1</v>
      </c>
      <c r="M1692">
        <v>9.8640000000000008</v>
      </c>
      <c r="O1692">
        <v>29.438999999999901</v>
      </c>
      <c r="P1692">
        <v>30.893999999999998</v>
      </c>
      <c r="Q1692">
        <v>36.362000000000002</v>
      </c>
      <c r="R1692">
        <v>2.734</v>
      </c>
      <c r="S1692">
        <v>2</v>
      </c>
      <c r="T1692" t="s">
        <v>1214</v>
      </c>
    </row>
    <row r="1693" spans="1:20">
      <c r="A1693" t="s">
        <v>1100</v>
      </c>
      <c r="B1693">
        <v>2023</v>
      </c>
      <c r="C1693" s="10">
        <v>44983</v>
      </c>
      <c r="D1693" t="s">
        <v>65</v>
      </c>
      <c r="E1693">
        <v>1</v>
      </c>
      <c r="F1693" t="s">
        <v>539</v>
      </c>
      <c r="G1693">
        <v>2</v>
      </c>
      <c r="H1693" t="s">
        <v>183</v>
      </c>
      <c r="I1693" t="s">
        <v>477</v>
      </c>
      <c r="J1693" s="11">
        <f>(C1693-VLOOKUP(H1693,Riders!$A$2:$E$7778,4,FALSE))/365</f>
        <v>22.5013698630137</v>
      </c>
      <c r="K1693">
        <v>3</v>
      </c>
      <c r="L1693">
        <v>2</v>
      </c>
      <c r="M1693">
        <v>9.8819999999999997</v>
      </c>
      <c r="O1693">
        <v>29.931999999999999</v>
      </c>
      <c r="P1693">
        <v>28.841000000000001</v>
      </c>
      <c r="Q1693">
        <v>35.225000000000001</v>
      </c>
      <c r="R1693">
        <v>3.1920000000000002</v>
      </c>
      <c r="S1693">
        <v>1</v>
      </c>
      <c r="T1693" t="s">
        <v>1214</v>
      </c>
    </row>
    <row r="1694" spans="1:20">
      <c r="A1694" t="s">
        <v>1100</v>
      </c>
      <c r="B1694">
        <v>2023</v>
      </c>
      <c r="C1694" s="10">
        <v>44983</v>
      </c>
      <c r="D1694" t="s">
        <v>65</v>
      </c>
      <c r="E1694">
        <v>2</v>
      </c>
      <c r="F1694" t="s">
        <v>539</v>
      </c>
      <c r="G1694">
        <v>1</v>
      </c>
      <c r="H1694" t="s">
        <v>91</v>
      </c>
      <c r="I1694" t="s">
        <v>22</v>
      </c>
      <c r="J1694" s="11">
        <f>(C1694-VLOOKUP(H1694,Riders!$A$2:$E$7778,4,FALSE))/365</f>
        <v>25.972602739726028</v>
      </c>
      <c r="K1694">
        <v>1</v>
      </c>
      <c r="L1694">
        <v>1</v>
      </c>
      <c r="M1694">
        <v>10.109</v>
      </c>
      <c r="O1694">
        <v>39.637</v>
      </c>
      <c r="P1694">
        <v>39.651000000000003</v>
      </c>
      <c r="Q1694">
        <v>41.823</v>
      </c>
      <c r="R1694">
        <v>1.0860000000000001</v>
      </c>
      <c r="S1694">
        <v>1</v>
      </c>
      <c r="T1694" t="s">
        <v>1214</v>
      </c>
    </row>
    <row r="1695" spans="1:20">
      <c r="A1695" t="s">
        <v>1100</v>
      </c>
      <c r="B1695">
        <v>2023</v>
      </c>
      <c r="C1695" s="10">
        <v>44983</v>
      </c>
      <c r="D1695" t="s">
        <v>65</v>
      </c>
      <c r="E1695">
        <v>2</v>
      </c>
      <c r="F1695" t="s">
        <v>539</v>
      </c>
      <c r="G1695">
        <v>1</v>
      </c>
      <c r="H1695" t="s">
        <v>104</v>
      </c>
      <c r="I1695" t="s">
        <v>38</v>
      </c>
      <c r="J1695" s="11">
        <f>(C1695-VLOOKUP(H1695,Riders!$A$2:$E$7778,4,FALSE))/365</f>
        <v>24.158904109589042</v>
      </c>
      <c r="K1695">
        <v>4</v>
      </c>
      <c r="L1695">
        <v>2</v>
      </c>
      <c r="M1695">
        <v>11.622</v>
      </c>
      <c r="O1695">
        <v>25.513000000000002</v>
      </c>
      <c r="P1695">
        <v>25.486999999999998</v>
      </c>
      <c r="Q1695">
        <v>29.655000000000001</v>
      </c>
      <c r="R1695">
        <v>2.0840000000000001</v>
      </c>
      <c r="S1695">
        <v>2</v>
      </c>
      <c r="T1695" t="s">
        <v>1214</v>
      </c>
    </row>
    <row r="1696" spans="1:20">
      <c r="A1696" t="s">
        <v>1100</v>
      </c>
      <c r="B1696">
        <v>2023</v>
      </c>
      <c r="C1696" s="10">
        <v>44983</v>
      </c>
      <c r="D1696" t="s">
        <v>65</v>
      </c>
      <c r="E1696">
        <v>2</v>
      </c>
      <c r="F1696" t="s">
        <v>539</v>
      </c>
      <c r="G1696">
        <v>2</v>
      </c>
      <c r="H1696" t="s">
        <v>468</v>
      </c>
      <c r="I1696" t="s">
        <v>30</v>
      </c>
      <c r="J1696" s="11">
        <f>(C1696-VLOOKUP(H1696,Riders!$A$2:$E$7778,4,FALSE))/365</f>
        <v>23.602739726027398</v>
      </c>
      <c r="K1696">
        <v>2</v>
      </c>
      <c r="L1696">
        <v>1</v>
      </c>
      <c r="M1696">
        <v>9.8949999999999996</v>
      </c>
      <c r="O1696">
        <v>30.893999999999998</v>
      </c>
      <c r="P1696">
        <v>31.931000000000001</v>
      </c>
      <c r="Q1696">
        <v>37.151000000000003</v>
      </c>
      <c r="R1696">
        <v>2.61</v>
      </c>
      <c r="S1696">
        <v>1</v>
      </c>
      <c r="T1696" t="s">
        <v>1214</v>
      </c>
    </row>
    <row r="1697" spans="1:20">
      <c r="A1697" t="s">
        <v>1100</v>
      </c>
      <c r="B1697">
        <v>2023</v>
      </c>
      <c r="C1697" s="10">
        <v>44983</v>
      </c>
      <c r="D1697" t="s">
        <v>65</v>
      </c>
      <c r="E1697">
        <v>2</v>
      </c>
      <c r="F1697" t="s">
        <v>539</v>
      </c>
      <c r="G1697">
        <v>2</v>
      </c>
      <c r="H1697" t="s">
        <v>183</v>
      </c>
      <c r="I1697" t="s">
        <v>477</v>
      </c>
      <c r="J1697" s="11">
        <f>(C1697-VLOOKUP(H1697,Riders!$A$2:$E$7778,4,FALSE))/365</f>
        <v>22.5013698630137</v>
      </c>
      <c r="K1697">
        <v>3</v>
      </c>
      <c r="L1697">
        <v>2</v>
      </c>
      <c r="M1697">
        <v>16.259999999999899</v>
      </c>
      <c r="O1697">
        <v>28.841000000000001</v>
      </c>
      <c r="P1697">
        <v>28.163999999999898</v>
      </c>
      <c r="Q1697">
        <v>34.15</v>
      </c>
      <c r="R1697">
        <v>2.9929999999999999</v>
      </c>
      <c r="S1697">
        <v>2</v>
      </c>
      <c r="T1697" t="s">
        <v>1214</v>
      </c>
    </row>
    <row r="1698" spans="1:20">
      <c r="A1698" t="s">
        <v>1100</v>
      </c>
      <c r="B1698">
        <v>2023</v>
      </c>
      <c r="C1698" s="10">
        <v>44983</v>
      </c>
      <c r="D1698" t="s">
        <v>65</v>
      </c>
      <c r="E1698">
        <v>1</v>
      </c>
      <c r="F1698" t="s">
        <v>63</v>
      </c>
      <c r="G1698" t="s">
        <v>540</v>
      </c>
      <c r="H1698" t="s">
        <v>91</v>
      </c>
      <c r="I1698" t="s">
        <v>22</v>
      </c>
      <c r="J1698" s="11">
        <f>(C1698-VLOOKUP(H1698,Riders!$A$2:$E$7778,4,FALSE))/365</f>
        <v>25.972602739726028</v>
      </c>
      <c r="K1698">
        <v>1</v>
      </c>
      <c r="L1698">
        <v>1</v>
      </c>
      <c r="M1698">
        <v>10.006</v>
      </c>
      <c r="O1698">
        <v>39.651000000000003</v>
      </c>
      <c r="P1698">
        <v>39.741999999999997</v>
      </c>
      <c r="Q1698">
        <v>41.905999999999999</v>
      </c>
      <c r="R1698">
        <v>1.0820000000000001</v>
      </c>
      <c r="S1698">
        <v>1</v>
      </c>
      <c r="T1698" t="s">
        <v>1214</v>
      </c>
    </row>
    <row r="1699" spans="1:20">
      <c r="A1699" t="s">
        <v>1100</v>
      </c>
      <c r="B1699">
        <v>2023</v>
      </c>
      <c r="C1699" s="10">
        <v>44983</v>
      </c>
      <c r="D1699" t="s">
        <v>65</v>
      </c>
      <c r="E1699">
        <v>1</v>
      </c>
      <c r="F1699" t="s">
        <v>63</v>
      </c>
      <c r="G1699" t="s">
        <v>540</v>
      </c>
      <c r="H1699" t="s">
        <v>468</v>
      </c>
      <c r="I1699" t="s">
        <v>30</v>
      </c>
      <c r="J1699" s="11">
        <f>(C1699-VLOOKUP(H1699,Riders!$A$2:$E$7778,4,FALSE))/365</f>
        <v>23.602739726027398</v>
      </c>
      <c r="K1699">
        <v>2</v>
      </c>
      <c r="L1699">
        <v>2</v>
      </c>
      <c r="M1699">
        <v>10.023999999999999</v>
      </c>
      <c r="O1699">
        <v>31.931000000000001</v>
      </c>
      <c r="P1699">
        <v>31.657</v>
      </c>
      <c r="Q1699">
        <v>36.673000000000002</v>
      </c>
      <c r="R1699">
        <v>2.508</v>
      </c>
      <c r="S1699">
        <v>2</v>
      </c>
      <c r="T1699" t="s">
        <v>1214</v>
      </c>
    </row>
    <row r="1700" spans="1:20">
      <c r="A1700" t="s">
        <v>1100</v>
      </c>
      <c r="B1700">
        <v>2023</v>
      </c>
      <c r="C1700" s="10">
        <v>44983</v>
      </c>
      <c r="D1700" t="s">
        <v>65</v>
      </c>
      <c r="E1700">
        <v>1</v>
      </c>
      <c r="F1700" t="s">
        <v>63</v>
      </c>
      <c r="G1700" t="s">
        <v>541</v>
      </c>
      <c r="H1700" t="s">
        <v>183</v>
      </c>
      <c r="I1700" t="s">
        <v>477</v>
      </c>
      <c r="J1700" s="11">
        <f>(C1700-VLOOKUP(H1700,Riders!$A$2:$E$7778,4,FALSE))/365</f>
        <v>22.5013698630137</v>
      </c>
      <c r="K1700">
        <v>3</v>
      </c>
      <c r="L1700">
        <v>1</v>
      </c>
      <c r="M1700">
        <v>10.262</v>
      </c>
      <c r="O1700">
        <v>28.163999999999898</v>
      </c>
      <c r="P1700">
        <v>29.081</v>
      </c>
      <c r="Q1700">
        <v>34.780999999999999</v>
      </c>
      <c r="R1700">
        <v>2.85</v>
      </c>
      <c r="S1700">
        <v>1</v>
      </c>
      <c r="T1700" t="s">
        <v>1214</v>
      </c>
    </row>
    <row r="1701" spans="1:20">
      <c r="A1701" t="s">
        <v>1100</v>
      </c>
      <c r="B1701">
        <v>2023</v>
      </c>
      <c r="C1701" s="10">
        <v>44983</v>
      </c>
      <c r="D1701" t="s">
        <v>65</v>
      </c>
      <c r="E1701">
        <v>1</v>
      </c>
      <c r="F1701" t="s">
        <v>63</v>
      </c>
      <c r="G1701" t="s">
        <v>541</v>
      </c>
      <c r="H1701" t="s">
        <v>104</v>
      </c>
      <c r="I1701" t="s">
        <v>38</v>
      </c>
      <c r="J1701" s="11">
        <f>(C1701-VLOOKUP(H1701,Riders!$A$2:$E$7778,4,FALSE))/365</f>
        <v>24.158904109589042</v>
      </c>
      <c r="K1701">
        <v>4</v>
      </c>
      <c r="L1701">
        <v>2</v>
      </c>
      <c r="M1701">
        <v>10.727</v>
      </c>
      <c r="O1701">
        <v>25.486999999999998</v>
      </c>
      <c r="P1701">
        <v>25.273</v>
      </c>
      <c r="Q1701">
        <v>29.349</v>
      </c>
      <c r="R1701">
        <v>2.0379999999999998</v>
      </c>
      <c r="S1701">
        <v>2</v>
      </c>
      <c r="T1701" t="s">
        <v>1214</v>
      </c>
    </row>
    <row r="1702" spans="1:20">
      <c r="A1702" t="s">
        <v>1100</v>
      </c>
      <c r="B1702">
        <v>2023</v>
      </c>
      <c r="C1702" s="10">
        <v>44983</v>
      </c>
      <c r="D1702" t="s">
        <v>65</v>
      </c>
      <c r="E1702">
        <v>2</v>
      </c>
      <c r="F1702" t="s">
        <v>63</v>
      </c>
      <c r="G1702" t="s">
        <v>540</v>
      </c>
      <c r="H1702" t="s">
        <v>91</v>
      </c>
      <c r="I1702" t="s">
        <v>22</v>
      </c>
      <c r="J1702" s="11">
        <f>(C1702-VLOOKUP(H1702,Riders!$A$2:$E$7778,4,FALSE))/365</f>
        <v>25.972602739726028</v>
      </c>
      <c r="K1702">
        <v>1</v>
      </c>
      <c r="L1702">
        <v>1</v>
      </c>
      <c r="M1702">
        <v>9.5630000000000006</v>
      </c>
      <c r="O1702">
        <v>39.741999999999997</v>
      </c>
      <c r="P1702">
        <v>39.825000000000003</v>
      </c>
      <c r="Q1702">
        <v>41.981000000000002</v>
      </c>
      <c r="R1702">
        <v>1.0780000000000001</v>
      </c>
      <c r="S1702">
        <v>1</v>
      </c>
      <c r="T1702" t="s">
        <v>1214</v>
      </c>
    </row>
    <row r="1703" spans="1:20">
      <c r="A1703" t="s">
        <v>1100</v>
      </c>
      <c r="B1703">
        <v>2023</v>
      </c>
      <c r="C1703" s="10">
        <v>44983</v>
      </c>
      <c r="D1703" t="s">
        <v>65</v>
      </c>
      <c r="E1703">
        <v>2</v>
      </c>
      <c r="F1703" t="s">
        <v>63</v>
      </c>
      <c r="G1703" t="s">
        <v>540</v>
      </c>
      <c r="H1703" t="s">
        <v>468</v>
      </c>
      <c r="I1703" t="s">
        <v>30</v>
      </c>
      <c r="J1703" s="11">
        <f>(C1703-VLOOKUP(H1703,Riders!$A$2:$E$7778,4,FALSE))/365</f>
        <v>23.602739726027398</v>
      </c>
      <c r="K1703">
        <v>2</v>
      </c>
      <c r="L1703">
        <v>2</v>
      </c>
      <c r="M1703">
        <v>9.6530000000000005</v>
      </c>
      <c r="O1703">
        <v>31.657</v>
      </c>
      <c r="P1703">
        <v>31.425999999999998</v>
      </c>
      <c r="Q1703">
        <v>36.270000000000003</v>
      </c>
      <c r="R1703">
        <v>2.4220000000000002</v>
      </c>
      <c r="S1703">
        <v>2</v>
      </c>
      <c r="T1703" t="s">
        <v>1214</v>
      </c>
    </row>
    <row r="1704" spans="1:20">
      <c r="A1704" t="s">
        <v>1100</v>
      </c>
      <c r="B1704">
        <v>2023</v>
      </c>
      <c r="C1704" s="10">
        <v>44983</v>
      </c>
      <c r="D1704" t="s">
        <v>65</v>
      </c>
      <c r="E1704">
        <v>2</v>
      </c>
      <c r="F1704" t="s">
        <v>63</v>
      </c>
      <c r="G1704" t="s">
        <v>541</v>
      </c>
      <c r="H1704" t="s">
        <v>183</v>
      </c>
      <c r="I1704" t="s">
        <v>477</v>
      </c>
      <c r="J1704" s="11">
        <f>(C1704-VLOOKUP(H1704,Riders!$A$2:$E$7778,4,FALSE))/365</f>
        <v>22.5013698630137</v>
      </c>
      <c r="K1704">
        <v>3</v>
      </c>
      <c r="L1704">
        <v>1</v>
      </c>
      <c r="M1704">
        <v>9.875</v>
      </c>
      <c r="O1704">
        <v>29.081</v>
      </c>
      <c r="P1704">
        <v>29.808</v>
      </c>
      <c r="Q1704">
        <v>35.277999999999999</v>
      </c>
      <c r="R1704">
        <v>2.7349999999999999</v>
      </c>
      <c r="S1704">
        <v>1</v>
      </c>
      <c r="T1704" t="s">
        <v>1214</v>
      </c>
    </row>
    <row r="1705" spans="1:20">
      <c r="A1705" t="s">
        <v>1100</v>
      </c>
      <c r="B1705">
        <v>2023</v>
      </c>
      <c r="C1705" s="10">
        <v>44983</v>
      </c>
      <c r="D1705" t="s">
        <v>65</v>
      </c>
      <c r="E1705">
        <v>2</v>
      </c>
      <c r="F1705" t="s">
        <v>63</v>
      </c>
      <c r="G1705" t="s">
        <v>541</v>
      </c>
      <c r="H1705" t="s">
        <v>104</v>
      </c>
      <c r="I1705" t="s">
        <v>38</v>
      </c>
      <c r="J1705" s="11">
        <f>(C1705-VLOOKUP(H1705,Riders!$A$2:$E$7778,4,FALSE))/365</f>
        <v>24.158904109589042</v>
      </c>
      <c r="K1705">
        <v>4</v>
      </c>
      <c r="L1705">
        <v>2</v>
      </c>
      <c r="M1705">
        <v>9.9649999999999999</v>
      </c>
      <c r="O1705">
        <v>25.273</v>
      </c>
      <c r="P1705">
        <v>25.099</v>
      </c>
      <c r="Q1705">
        <v>29.094999999999999</v>
      </c>
      <c r="R1705">
        <v>1.998</v>
      </c>
      <c r="S1705">
        <v>2</v>
      </c>
      <c r="T1705" t="s">
        <v>1214</v>
      </c>
    </row>
    <row r="1706" spans="1:20">
      <c r="A1706" t="s">
        <v>1164</v>
      </c>
      <c r="B1706">
        <v>2023</v>
      </c>
      <c r="C1706" s="10">
        <v>45002</v>
      </c>
      <c r="D1706" t="s">
        <v>65</v>
      </c>
      <c r="E1706">
        <v>1</v>
      </c>
      <c r="F1706" t="s">
        <v>534</v>
      </c>
      <c r="G1706">
        <v>1</v>
      </c>
      <c r="H1706" t="s">
        <v>468</v>
      </c>
      <c r="I1706" t="s">
        <v>30</v>
      </c>
      <c r="J1706" s="11">
        <f>(C1706-VLOOKUP(H1706,Riders!$A$2:$E$7778,4,FALSE))/365</f>
        <v>23.654794520547945</v>
      </c>
      <c r="K1706">
        <v>3</v>
      </c>
      <c r="L1706">
        <v>1</v>
      </c>
      <c r="M1706">
        <v>10.775</v>
      </c>
      <c r="O1706">
        <v>31.425999999999998</v>
      </c>
      <c r="P1706">
        <v>31.646999999999998</v>
      </c>
      <c r="Q1706">
        <v>36.418999999999997</v>
      </c>
      <c r="R1706">
        <v>2.3860000000000001</v>
      </c>
      <c r="S1706">
        <v>1</v>
      </c>
      <c r="T1706" t="s">
        <v>1214</v>
      </c>
    </row>
    <row r="1707" spans="1:20">
      <c r="A1707" t="s">
        <v>18</v>
      </c>
      <c r="B1707">
        <v>2022</v>
      </c>
      <c r="C1707" s="10">
        <v>44849</v>
      </c>
      <c r="D1707" t="s">
        <v>19</v>
      </c>
      <c r="E1707">
        <v>1</v>
      </c>
      <c r="F1707" t="s">
        <v>534</v>
      </c>
      <c r="G1707">
        <v>4</v>
      </c>
      <c r="H1707" t="s">
        <v>98</v>
      </c>
      <c r="I1707" t="s">
        <v>26</v>
      </c>
      <c r="J1707" s="11">
        <f>(C1707-VLOOKUP(H1707,Riders!$A$2:$E$7778,4,FALSE))/365</f>
        <v>25.509589041095889</v>
      </c>
      <c r="K1707">
        <v>11</v>
      </c>
      <c r="L1707">
        <v>1</v>
      </c>
      <c r="M1707">
        <v>10.361000000000001</v>
      </c>
      <c r="N1707">
        <v>69.491361837660406</v>
      </c>
      <c r="O1707">
        <v>9</v>
      </c>
      <c r="P1707">
        <v>18.149999999999999</v>
      </c>
      <c r="Q1707">
        <v>31.39</v>
      </c>
      <c r="R1707">
        <v>6.62</v>
      </c>
      <c r="S1707">
        <v>2</v>
      </c>
      <c r="T1707" t="s">
        <v>1214</v>
      </c>
    </row>
    <row r="1708" spans="1:20">
      <c r="A1708" t="s">
        <v>1164</v>
      </c>
      <c r="B1708">
        <v>2023</v>
      </c>
      <c r="C1708" s="10">
        <v>45002</v>
      </c>
      <c r="D1708" t="s">
        <v>65</v>
      </c>
      <c r="E1708">
        <v>1</v>
      </c>
      <c r="F1708" t="s">
        <v>534</v>
      </c>
      <c r="G1708">
        <v>2</v>
      </c>
      <c r="H1708" t="s">
        <v>127</v>
      </c>
      <c r="I1708" t="s">
        <v>103</v>
      </c>
      <c r="J1708" s="11">
        <f>(C1708-VLOOKUP(H1708,Riders!$A$2:$E$7778,4,FALSE))/365</f>
        <v>24.495890410958904</v>
      </c>
      <c r="K1708">
        <v>10</v>
      </c>
      <c r="L1708">
        <v>1</v>
      </c>
      <c r="M1708">
        <v>10.505000000000001</v>
      </c>
      <c r="O1708">
        <v>31.613</v>
      </c>
      <c r="P1708">
        <v>31.623000000000001</v>
      </c>
      <c r="Q1708">
        <v>33.953000000000003</v>
      </c>
      <c r="R1708">
        <v>1.165</v>
      </c>
      <c r="S1708">
        <v>1</v>
      </c>
      <c r="T1708" t="s">
        <v>1214</v>
      </c>
    </row>
    <row r="1709" spans="1:20">
      <c r="A1709" t="s">
        <v>1164</v>
      </c>
      <c r="B1709">
        <v>2023</v>
      </c>
      <c r="C1709" s="10">
        <v>45002</v>
      </c>
      <c r="D1709" t="s">
        <v>65</v>
      </c>
      <c r="E1709">
        <v>1</v>
      </c>
      <c r="F1709" t="s">
        <v>534</v>
      </c>
      <c r="G1709">
        <v>2</v>
      </c>
      <c r="H1709" t="s">
        <v>114</v>
      </c>
      <c r="I1709" t="s">
        <v>115</v>
      </c>
      <c r="J1709" s="11">
        <f>(C1709-VLOOKUP(H1709,Riders!$A$2:$E$7778,4,FALSE))/365</f>
        <v>28.098630136986301</v>
      </c>
      <c r="K1709">
        <v>27</v>
      </c>
      <c r="L1709">
        <v>2</v>
      </c>
      <c r="M1709">
        <v>10.574</v>
      </c>
      <c r="O1709">
        <v>11.267999999999899</v>
      </c>
      <c r="P1709">
        <v>11.283999999999899</v>
      </c>
      <c r="Q1709">
        <v>19.175999999999998</v>
      </c>
      <c r="R1709">
        <v>3.9460000000000002</v>
      </c>
      <c r="S1709">
        <v>2</v>
      </c>
      <c r="T1709" t="s">
        <v>1214</v>
      </c>
    </row>
    <row r="1710" spans="1:20">
      <c r="A1710" t="s">
        <v>1164</v>
      </c>
      <c r="B1710">
        <v>2023</v>
      </c>
      <c r="C1710" s="10">
        <v>45002</v>
      </c>
      <c r="D1710" t="s">
        <v>65</v>
      </c>
      <c r="E1710">
        <v>1</v>
      </c>
      <c r="F1710" t="s">
        <v>534</v>
      </c>
      <c r="G1710">
        <v>3</v>
      </c>
      <c r="H1710" t="s">
        <v>102</v>
      </c>
      <c r="I1710" t="s">
        <v>103</v>
      </c>
      <c r="J1710" s="11">
        <f>(C1710-VLOOKUP(H1710,Riders!$A$2:$E$7778,4,FALSE))/365</f>
        <v>29.142465753424659</v>
      </c>
      <c r="K1710">
        <v>16</v>
      </c>
      <c r="L1710">
        <v>1</v>
      </c>
      <c r="M1710">
        <v>10.247999999999999</v>
      </c>
      <c r="O1710">
        <v>12.587999999999999</v>
      </c>
      <c r="P1710">
        <v>19.670000000000002</v>
      </c>
      <c r="Q1710">
        <v>28.821999999999999</v>
      </c>
      <c r="R1710">
        <v>4.5759999999999996</v>
      </c>
      <c r="S1710">
        <v>2</v>
      </c>
      <c r="T1710" t="s">
        <v>1214</v>
      </c>
    </row>
    <row r="1711" spans="1:20">
      <c r="A1711" t="s">
        <v>1164</v>
      </c>
      <c r="B1711">
        <v>2023</v>
      </c>
      <c r="C1711" s="10">
        <v>45002</v>
      </c>
      <c r="D1711" t="s">
        <v>65</v>
      </c>
      <c r="E1711">
        <v>1</v>
      </c>
      <c r="F1711" t="s">
        <v>534</v>
      </c>
      <c r="G1711">
        <v>3</v>
      </c>
      <c r="H1711" t="s">
        <v>104</v>
      </c>
      <c r="I1711" t="s">
        <v>38</v>
      </c>
      <c r="J1711" s="11">
        <f>(C1711-VLOOKUP(H1711,Riders!$A$2:$E$7778,4,FALSE))/365</f>
        <v>24.210958904109589</v>
      </c>
      <c r="K1711">
        <v>17</v>
      </c>
      <c r="L1711">
        <v>2</v>
      </c>
      <c r="M1711" t="s">
        <v>535</v>
      </c>
      <c r="O1711">
        <v>25.099</v>
      </c>
      <c r="P1711">
        <v>24.567</v>
      </c>
      <c r="Q1711">
        <v>28.478999999999999</v>
      </c>
      <c r="R1711">
        <v>1.956</v>
      </c>
      <c r="S1711">
        <v>1</v>
      </c>
      <c r="T1711" t="s">
        <v>1214</v>
      </c>
    </row>
    <row r="1712" spans="1:20">
      <c r="A1712" t="s">
        <v>1164</v>
      </c>
      <c r="B1712">
        <v>2023</v>
      </c>
      <c r="C1712" s="10">
        <v>45002</v>
      </c>
      <c r="D1712" t="s">
        <v>65</v>
      </c>
      <c r="E1712">
        <v>1</v>
      </c>
      <c r="F1712" t="s">
        <v>534</v>
      </c>
      <c r="G1712">
        <v>4</v>
      </c>
      <c r="H1712" t="s">
        <v>107</v>
      </c>
      <c r="I1712" t="s">
        <v>108</v>
      </c>
      <c r="J1712" s="11">
        <f>(C1712-VLOOKUP(H1712,Riders!$A$2:$E$7778,4,FALSE))/365</f>
        <v>29.427397260273974</v>
      </c>
      <c r="K1712">
        <v>5</v>
      </c>
      <c r="L1712">
        <v>1</v>
      </c>
      <c r="M1712">
        <v>10.007</v>
      </c>
      <c r="O1712">
        <v>26.114000000000001</v>
      </c>
      <c r="P1712">
        <v>26.218</v>
      </c>
      <c r="Q1712">
        <v>29.134</v>
      </c>
      <c r="R1712">
        <v>1.458</v>
      </c>
      <c r="S1712">
        <v>1</v>
      </c>
      <c r="T1712" t="s">
        <v>1214</v>
      </c>
    </row>
    <row r="1713" spans="1:20">
      <c r="A1713" t="s">
        <v>1164</v>
      </c>
      <c r="B1713">
        <v>2023</v>
      </c>
      <c r="C1713" s="10">
        <v>45002</v>
      </c>
      <c r="D1713" t="s">
        <v>65</v>
      </c>
      <c r="E1713">
        <v>1</v>
      </c>
      <c r="F1713" t="s">
        <v>534</v>
      </c>
      <c r="G1713">
        <v>4</v>
      </c>
      <c r="H1713" t="s">
        <v>123</v>
      </c>
      <c r="I1713" t="s">
        <v>34</v>
      </c>
      <c r="J1713" s="11">
        <f>(C1713-VLOOKUP(H1713,Riders!$A$2:$E$7778,4,FALSE))/365</f>
        <v>27.435616438356163</v>
      </c>
      <c r="K1713">
        <v>26</v>
      </c>
      <c r="L1713">
        <v>2</v>
      </c>
      <c r="M1713">
        <v>10.202999999999999</v>
      </c>
      <c r="O1713">
        <v>7.82899999999999</v>
      </c>
      <c r="P1713">
        <v>7.65</v>
      </c>
      <c r="Q1713">
        <v>19.486000000000001</v>
      </c>
      <c r="R1713">
        <v>5.9180000000000001</v>
      </c>
      <c r="S1713">
        <v>2</v>
      </c>
      <c r="T1713" t="s">
        <v>1214</v>
      </c>
    </row>
    <row r="1714" spans="1:20">
      <c r="A1714" t="s">
        <v>1164</v>
      </c>
      <c r="B1714">
        <v>2023</v>
      </c>
      <c r="C1714" s="10">
        <v>45002</v>
      </c>
      <c r="D1714" t="s">
        <v>65</v>
      </c>
      <c r="E1714">
        <v>1</v>
      </c>
      <c r="F1714" t="s">
        <v>534</v>
      </c>
      <c r="G1714">
        <v>5</v>
      </c>
      <c r="H1714" t="s">
        <v>99</v>
      </c>
      <c r="I1714" t="s">
        <v>43</v>
      </c>
      <c r="J1714" s="11">
        <f>(C1714-VLOOKUP(H1714,Riders!$A$2:$E$7778,4,FALSE))/365</f>
        <v>24.4</v>
      </c>
      <c r="K1714">
        <v>11</v>
      </c>
      <c r="L1714">
        <v>1</v>
      </c>
      <c r="M1714">
        <v>10.699</v>
      </c>
      <c r="O1714">
        <v>24.963999999999999</v>
      </c>
      <c r="P1714">
        <v>25.055</v>
      </c>
      <c r="Q1714">
        <v>27.951000000000001</v>
      </c>
      <c r="R1714">
        <v>1.448</v>
      </c>
      <c r="S1714">
        <v>1</v>
      </c>
      <c r="T1714" t="s">
        <v>1214</v>
      </c>
    </row>
    <row r="1715" spans="1:20">
      <c r="A1715" t="s">
        <v>1164</v>
      </c>
      <c r="B1715">
        <v>2023</v>
      </c>
      <c r="C1715" s="10">
        <v>45002</v>
      </c>
      <c r="D1715" t="s">
        <v>65</v>
      </c>
      <c r="E1715">
        <v>1</v>
      </c>
      <c r="F1715" t="s">
        <v>534</v>
      </c>
      <c r="G1715">
        <v>5</v>
      </c>
      <c r="H1715" t="s">
        <v>56</v>
      </c>
      <c r="I1715" t="s">
        <v>57</v>
      </c>
      <c r="J1715" s="11">
        <f>(C1715-VLOOKUP(H1715,Riders!$A$2:$E$7778,4,FALSE))/365</f>
        <v>23.17808219178082</v>
      </c>
      <c r="K1715">
        <v>25</v>
      </c>
      <c r="L1715">
        <v>2</v>
      </c>
      <c r="M1715">
        <v>10.807</v>
      </c>
      <c r="O1715">
        <v>11.2259999999999</v>
      </c>
      <c r="P1715">
        <v>11.087999999999999</v>
      </c>
      <c r="Q1715">
        <v>18.661999999999999</v>
      </c>
      <c r="R1715">
        <v>3.7869999999999999</v>
      </c>
      <c r="S1715">
        <v>2</v>
      </c>
      <c r="T1715" t="s">
        <v>1214</v>
      </c>
    </row>
    <row r="1716" spans="1:20">
      <c r="A1716" t="s">
        <v>1164</v>
      </c>
      <c r="B1716">
        <v>2023</v>
      </c>
      <c r="C1716" s="10">
        <v>45002</v>
      </c>
      <c r="D1716" t="s">
        <v>65</v>
      </c>
      <c r="E1716">
        <v>1</v>
      </c>
      <c r="F1716" t="s">
        <v>534</v>
      </c>
      <c r="G1716">
        <v>6</v>
      </c>
      <c r="H1716" t="s">
        <v>124</v>
      </c>
      <c r="I1716" t="s">
        <v>74</v>
      </c>
      <c r="J1716" s="11">
        <f>(C1716-VLOOKUP(H1716,Riders!$A$2:$E$7778,4,FALSE))/365</f>
        <v>26.101369863013698</v>
      </c>
      <c r="K1716">
        <v>6</v>
      </c>
      <c r="L1716">
        <v>1</v>
      </c>
      <c r="M1716">
        <v>10.273</v>
      </c>
      <c r="O1716">
        <v>23.166</v>
      </c>
      <c r="P1716">
        <v>23.533999999999999</v>
      </c>
      <c r="Q1716">
        <v>28.222000000000001</v>
      </c>
      <c r="R1716">
        <v>2.3439999999999999</v>
      </c>
      <c r="S1716">
        <v>1</v>
      </c>
      <c r="T1716" t="s">
        <v>1214</v>
      </c>
    </row>
    <row r="1717" spans="1:20">
      <c r="A1717" t="s">
        <v>1164</v>
      </c>
      <c r="B1717">
        <v>2023</v>
      </c>
      <c r="C1717" s="10">
        <v>45002</v>
      </c>
      <c r="D1717" t="s">
        <v>65</v>
      </c>
      <c r="E1717">
        <v>1</v>
      </c>
      <c r="F1717" t="s">
        <v>534</v>
      </c>
      <c r="G1717">
        <v>6</v>
      </c>
      <c r="H1717" t="s">
        <v>39</v>
      </c>
      <c r="I1717" t="s">
        <v>28</v>
      </c>
      <c r="J1717" s="11">
        <f>(C1717-VLOOKUP(H1717,Riders!$A$2:$E$7778,4,FALSE))/365</f>
        <v>27.169863013698631</v>
      </c>
      <c r="K1717">
        <v>24</v>
      </c>
      <c r="L1717">
        <v>2</v>
      </c>
      <c r="M1717">
        <v>10.484999999999999</v>
      </c>
      <c r="O1717">
        <v>11.174999999999899</v>
      </c>
      <c r="P1717">
        <v>10.849</v>
      </c>
      <c r="Q1717">
        <v>19.981000000000002</v>
      </c>
      <c r="R1717">
        <v>4.5659999999999998</v>
      </c>
      <c r="S1717">
        <v>2</v>
      </c>
      <c r="T1717" t="s">
        <v>1214</v>
      </c>
    </row>
    <row r="1718" spans="1:20">
      <c r="A1718" t="s">
        <v>1164</v>
      </c>
      <c r="B1718">
        <v>2023</v>
      </c>
      <c r="C1718" s="10">
        <v>45002</v>
      </c>
      <c r="D1718" t="s">
        <v>65</v>
      </c>
      <c r="E1718">
        <v>1</v>
      </c>
      <c r="F1718" t="s">
        <v>534</v>
      </c>
      <c r="G1718">
        <v>7</v>
      </c>
      <c r="H1718" t="s">
        <v>98</v>
      </c>
      <c r="I1718" t="s">
        <v>26</v>
      </c>
      <c r="J1718" s="11">
        <f>(C1718-VLOOKUP(H1718,Riders!$A$2:$E$7778,4,FALSE))/365</f>
        <v>25.92876712328767</v>
      </c>
      <c r="K1718">
        <v>7</v>
      </c>
      <c r="L1718">
        <v>1</v>
      </c>
      <c r="M1718">
        <v>10.372999999999999</v>
      </c>
      <c r="O1718">
        <v>30.724999999999898</v>
      </c>
      <c r="P1718">
        <v>30.800999999999998</v>
      </c>
      <c r="Q1718">
        <v>33.011000000000003</v>
      </c>
      <c r="R1718">
        <v>1.105</v>
      </c>
      <c r="S1718">
        <v>1</v>
      </c>
      <c r="T1718" t="s">
        <v>1214</v>
      </c>
    </row>
    <row r="1719" spans="1:20">
      <c r="A1719" t="s">
        <v>1164</v>
      </c>
      <c r="B1719">
        <v>2023</v>
      </c>
      <c r="C1719" s="10">
        <v>45002</v>
      </c>
      <c r="D1719" t="s">
        <v>65</v>
      </c>
      <c r="E1719">
        <v>1</v>
      </c>
      <c r="F1719" t="s">
        <v>534</v>
      </c>
      <c r="G1719">
        <v>7</v>
      </c>
      <c r="H1719" t="s">
        <v>92</v>
      </c>
      <c r="I1719" t="s">
        <v>51</v>
      </c>
      <c r="J1719" s="11">
        <f>(C1719-VLOOKUP(H1719,Riders!$A$2:$E$7778,4,FALSE))/365</f>
        <v>27.323287671232876</v>
      </c>
      <c r="K1719">
        <v>23</v>
      </c>
      <c r="L1719">
        <v>2</v>
      </c>
      <c r="M1719">
        <v>10.61</v>
      </c>
      <c r="O1719">
        <v>22.327999999999999</v>
      </c>
      <c r="P1719">
        <v>22.166</v>
      </c>
      <c r="Q1719">
        <v>26.542000000000002</v>
      </c>
      <c r="R1719">
        <v>2.1880000000000002</v>
      </c>
      <c r="S1719">
        <v>2</v>
      </c>
      <c r="T1719" t="s">
        <v>1214</v>
      </c>
    </row>
    <row r="1720" spans="1:20">
      <c r="A1720" t="s">
        <v>1164</v>
      </c>
      <c r="B1720">
        <v>2023</v>
      </c>
      <c r="C1720" s="10">
        <v>45002</v>
      </c>
      <c r="D1720" t="s">
        <v>65</v>
      </c>
      <c r="E1720">
        <v>1</v>
      </c>
      <c r="F1720" t="s">
        <v>534</v>
      </c>
      <c r="G1720">
        <v>8</v>
      </c>
      <c r="H1720" t="s">
        <v>170</v>
      </c>
      <c r="I1720" t="s">
        <v>81</v>
      </c>
      <c r="J1720" s="11">
        <f>(C1720-VLOOKUP(H1720,Riders!$A$2:$E$7778,4,FALSE))/365</f>
        <v>32.726027397260275</v>
      </c>
      <c r="K1720">
        <v>15</v>
      </c>
      <c r="L1720">
        <v>1</v>
      </c>
      <c r="M1720">
        <v>10.446999999999999</v>
      </c>
      <c r="O1720">
        <v>20.106000000000002</v>
      </c>
      <c r="P1720">
        <v>20.263000000000002</v>
      </c>
      <c r="Q1720">
        <v>23.847000000000001</v>
      </c>
      <c r="R1720">
        <v>1.792</v>
      </c>
      <c r="S1720">
        <v>1</v>
      </c>
      <c r="T1720" t="s">
        <v>1214</v>
      </c>
    </row>
    <row r="1721" spans="1:20">
      <c r="A1721" t="s">
        <v>1164</v>
      </c>
      <c r="B1721">
        <v>2023</v>
      </c>
      <c r="C1721" s="10">
        <v>45002</v>
      </c>
      <c r="D1721" t="s">
        <v>65</v>
      </c>
      <c r="E1721">
        <v>1</v>
      </c>
      <c r="F1721" t="s">
        <v>534</v>
      </c>
      <c r="G1721">
        <v>8</v>
      </c>
      <c r="H1721" t="s">
        <v>536</v>
      </c>
      <c r="I1721" t="s">
        <v>227</v>
      </c>
      <c r="J1721" s="11">
        <f>(C1721-VLOOKUP(H1721,Riders!$A$2:$E$7778,4,FALSE))/365</f>
        <v>22.005479452054793</v>
      </c>
      <c r="K1721">
        <v>18</v>
      </c>
      <c r="L1721">
        <v>2</v>
      </c>
      <c r="M1721">
        <v>10.447999999999899</v>
      </c>
      <c r="O1721">
        <v>5.2769999999999904</v>
      </c>
      <c r="P1721">
        <v>5.1129999999999898</v>
      </c>
      <c r="Q1721">
        <v>14.379</v>
      </c>
      <c r="R1721">
        <v>4.633</v>
      </c>
      <c r="S1721">
        <v>2</v>
      </c>
      <c r="T1721" t="s">
        <v>1214</v>
      </c>
    </row>
    <row r="1722" spans="1:20">
      <c r="A1722" t="s">
        <v>1164</v>
      </c>
      <c r="B1722">
        <v>2023</v>
      </c>
      <c r="C1722" s="10">
        <v>45002</v>
      </c>
      <c r="D1722" t="s">
        <v>65</v>
      </c>
      <c r="E1722">
        <v>1</v>
      </c>
      <c r="F1722" t="s">
        <v>534</v>
      </c>
      <c r="G1722">
        <v>9</v>
      </c>
      <c r="H1722" t="s">
        <v>97</v>
      </c>
      <c r="I1722" t="s">
        <v>167</v>
      </c>
      <c r="J1722" s="11">
        <f>(C1722-VLOOKUP(H1722,Riders!$A$2:$E$7778,4,FALSE))/365</f>
        <v>29.216438356164385</v>
      </c>
      <c r="K1722">
        <v>8</v>
      </c>
      <c r="L1722">
        <v>1</v>
      </c>
      <c r="M1722">
        <v>10.384</v>
      </c>
      <c r="O1722">
        <v>4.4770000000000003</v>
      </c>
      <c r="P1722">
        <v>14.498999999999899</v>
      </c>
      <c r="Q1722">
        <v>23.120999999999999</v>
      </c>
      <c r="R1722">
        <v>4.3109999999999999</v>
      </c>
      <c r="S1722">
        <v>2</v>
      </c>
      <c r="T1722" t="s">
        <v>1214</v>
      </c>
    </row>
    <row r="1723" spans="1:20">
      <c r="A1723" t="s">
        <v>1164</v>
      </c>
      <c r="B1723">
        <v>2023</v>
      </c>
      <c r="C1723" s="10">
        <v>45002</v>
      </c>
      <c r="D1723" t="s">
        <v>65</v>
      </c>
      <c r="E1723">
        <v>1</v>
      </c>
      <c r="F1723" t="s">
        <v>534</v>
      </c>
      <c r="G1723">
        <v>9</v>
      </c>
      <c r="H1723" t="s">
        <v>42</v>
      </c>
      <c r="I1723" t="s">
        <v>43</v>
      </c>
      <c r="J1723" s="11">
        <f>(C1723-VLOOKUP(H1723,Riders!$A$2:$E$7778,4,FALSE))/365</f>
        <v>22.476712328767125</v>
      </c>
      <c r="K1723">
        <v>19</v>
      </c>
      <c r="L1723">
        <v>2</v>
      </c>
      <c r="M1723">
        <v>10.47</v>
      </c>
      <c r="O1723">
        <v>25.46</v>
      </c>
      <c r="P1723">
        <v>23.128</v>
      </c>
      <c r="Q1723">
        <v>28.962</v>
      </c>
      <c r="R1723">
        <v>2.9169999999999998</v>
      </c>
      <c r="S1723">
        <v>1</v>
      </c>
      <c r="T1723" t="s">
        <v>1214</v>
      </c>
    </row>
    <row r="1724" spans="1:20">
      <c r="A1724" t="s">
        <v>1164</v>
      </c>
      <c r="B1724">
        <v>2023</v>
      </c>
      <c r="C1724" s="10">
        <v>45002</v>
      </c>
      <c r="D1724" t="s">
        <v>65</v>
      </c>
      <c r="E1724">
        <v>1</v>
      </c>
      <c r="F1724" t="s">
        <v>534</v>
      </c>
      <c r="G1724">
        <v>10</v>
      </c>
      <c r="H1724" t="s">
        <v>131</v>
      </c>
      <c r="I1724" t="s">
        <v>112</v>
      </c>
      <c r="J1724" s="11">
        <f>(C1724-VLOOKUP(H1724,Riders!$A$2:$E$7778,4,FALSE))/365</f>
        <v>23.693150684931506</v>
      </c>
      <c r="K1724">
        <v>14</v>
      </c>
      <c r="L1724">
        <v>1</v>
      </c>
      <c r="M1724">
        <v>10.353</v>
      </c>
      <c r="O1724">
        <v>21.056000000000001</v>
      </c>
      <c r="P1724">
        <v>21.370999999999999</v>
      </c>
      <c r="Q1724">
        <v>27.689</v>
      </c>
      <c r="R1724">
        <v>3.1589999999999998</v>
      </c>
      <c r="S1724">
        <v>1</v>
      </c>
      <c r="T1724" t="s">
        <v>1214</v>
      </c>
    </row>
    <row r="1725" spans="1:20">
      <c r="A1725" t="s">
        <v>1164</v>
      </c>
      <c r="B1725">
        <v>2023</v>
      </c>
      <c r="C1725" s="10">
        <v>45002</v>
      </c>
      <c r="D1725" t="s">
        <v>65</v>
      </c>
      <c r="E1725">
        <v>1</v>
      </c>
      <c r="F1725" t="s">
        <v>534</v>
      </c>
      <c r="G1725">
        <v>10</v>
      </c>
      <c r="H1725" t="s">
        <v>35</v>
      </c>
      <c r="I1725" t="s">
        <v>36</v>
      </c>
      <c r="J1725" s="11">
        <f>(C1725-VLOOKUP(H1725,Riders!$A$2:$E$7778,4,FALSE))/365</f>
        <v>24.81917808219178</v>
      </c>
      <c r="K1725">
        <v>20</v>
      </c>
      <c r="L1725">
        <v>2</v>
      </c>
      <c r="M1725">
        <v>10.423</v>
      </c>
      <c r="O1725">
        <v>4.9049999999999896</v>
      </c>
      <c r="P1725">
        <v>4.8849999999999998</v>
      </c>
      <c r="Q1725">
        <v>14.423</v>
      </c>
      <c r="R1725">
        <v>4.7690000000000001</v>
      </c>
      <c r="S1725">
        <v>2</v>
      </c>
      <c r="T1725" t="s">
        <v>1214</v>
      </c>
    </row>
    <row r="1726" spans="1:20">
      <c r="A1726" t="s">
        <v>1164</v>
      </c>
      <c r="B1726">
        <v>2023</v>
      </c>
      <c r="C1726" s="10">
        <v>45002</v>
      </c>
      <c r="D1726" t="s">
        <v>65</v>
      </c>
      <c r="E1726">
        <v>1</v>
      </c>
      <c r="F1726" t="s">
        <v>534</v>
      </c>
      <c r="G1726">
        <v>11</v>
      </c>
      <c r="H1726" t="s">
        <v>111</v>
      </c>
      <c r="I1726" t="s">
        <v>112</v>
      </c>
      <c r="J1726" s="11">
        <f>(C1726-VLOOKUP(H1726,Riders!$A$2:$E$7778,4,FALSE))/365</f>
        <v>25.915068493150685</v>
      </c>
      <c r="K1726">
        <v>13</v>
      </c>
      <c r="L1726">
        <v>1</v>
      </c>
      <c r="M1726">
        <v>10.243</v>
      </c>
      <c r="O1726">
        <v>32.186</v>
      </c>
      <c r="P1726">
        <v>32.243000000000002</v>
      </c>
      <c r="Q1726">
        <v>34.703000000000003</v>
      </c>
      <c r="R1726">
        <v>1.23</v>
      </c>
      <c r="S1726">
        <v>1</v>
      </c>
      <c r="T1726" t="s">
        <v>1214</v>
      </c>
    </row>
    <row r="1727" spans="1:20">
      <c r="A1727" t="s">
        <v>1164</v>
      </c>
      <c r="B1727">
        <v>2023</v>
      </c>
      <c r="C1727" s="10">
        <v>45002</v>
      </c>
      <c r="D1727" t="s">
        <v>65</v>
      </c>
      <c r="E1727">
        <v>1</v>
      </c>
      <c r="F1727" t="s">
        <v>534</v>
      </c>
      <c r="G1727">
        <v>11</v>
      </c>
      <c r="H1727" t="s">
        <v>106</v>
      </c>
      <c r="I1727" t="s">
        <v>167</v>
      </c>
      <c r="J1727" s="11">
        <f>(C1727-VLOOKUP(H1727,Riders!$A$2:$E$7778,4,FALSE))/365</f>
        <v>30.265753424657536</v>
      </c>
      <c r="K1727">
        <v>21</v>
      </c>
      <c r="L1727">
        <v>2</v>
      </c>
      <c r="M1727">
        <v>10.292</v>
      </c>
      <c r="O1727">
        <v>19.440999999999999</v>
      </c>
      <c r="P1727">
        <v>19.334</v>
      </c>
      <c r="Q1727">
        <v>25.43</v>
      </c>
      <c r="R1727">
        <v>3.048</v>
      </c>
      <c r="S1727">
        <v>2</v>
      </c>
      <c r="T1727" t="s">
        <v>1214</v>
      </c>
    </row>
    <row r="1728" spans="1:20">
      <c r="A1728" t="s">
        <v>1164</v>
      </c>
      <c r="B1728">
        <v>2023</v>
      </c>
      <c r="C1728" s="10">
        <v>45002</v>
      </c>
      <c r="D1728" t="s">
        <v>65</v>
      </c>
      <c r="E1728">
        <v>1</v>
      </c>
      <c r="F1728" t="s">
        <v>534</v>
      </c>
      <c r="G1728">
        <v>12</v>
      </c>
      <c r="H1728" t="s">
        <v>29</v>
      </c>
      <c r="I1728" t="s">
        <v>30</v>
      </c>
      <c r="J1728" s="11">
        <f>(C1728-VLOOKUP(H1728,Riders!$A$2:$E$7778,4,FALSE))/365</f>
        <v>27.063013698630137</v>
      </c>
      <c r="K1728">
        <v>12</v>
      </c>
      <c r="L1728">
        <v>1</v>
      </c>
      <c r="M1728">
        <v>10.117000000000001</v>
      </c>
      <c r="O1728">
        <v>18.081</v>
      </c>
      <c r="P1728">
        <v>20.405000000000001</v>
      </c>
      <c r="Q1728">
        <v>27.260999999999999</v>
      </c>
      <c r="R1728">
        <v>3.4279999999999999</v>
      </c>
      <c r="S1728">
        <v>2</v>
      </c>
      <c r="T1728" t="s">
        <v>1214</v>
      </c>
    </row>
    <row r="1729" spans="1:20">
      <c r="A1729" t="s">
        <v>1164</v>
      </c>
      <c r="B1729">
        <v>2023</v>
      </c>
      <c r="C1729" s="10">
        <v>45002</v>
      </c>
      <c r="D1729" t="s">
        <v>65</v>
      </c>
      <c r="E1729">
        <v>1</v>
      </c>
      <c r="F1729" t="s">
        <v>534</v>
      </c>
      <c r="G1729">
        <v>12</v>
      </c>
      <c r="H1729" t="s">
        <v>142</v>
      </c>
      <c r="I1729" t="s">
        <v>94</v>
      </c>
      <c r="J1729" s="11">
        <f>(C1729-VLOOKUP(H1729,Riders!$A$2:$E$7778,4,FALSE))/365</f>
        <v>27.956164383561642</v>
      </c>
      <c r="K1729">
        <v>22</v>
      </c>
      <c r="L1729">
        <v>2</v>
      </c>
      <c r="M1729">
        <v>10.154999999999999</v>
      </c>
      <c r="O1729">
        <v>21.663</v>
      </c>
      <c r="P1729">
        <v>21.376999999999999</v>
      </c>
      <c r="Q1729">
        <v>24.815000000000001</v>
      </c>
      <c r="R1729">
        <v>1.7190000000000001</v>
      </c>
      <c r="S1729">
        <v>1</v>
      </c>
      <c r="T1729" t="s">
        <v>1214</v>
      </c>
    </row>
    <row r="1730" spans="1:20">
      <c r="A1730" t="s">
        <v>1164</v>
      </c>
      <c r="B1730">
        <v>2023</v>
      </c>
      <c r="C1730" s="10">
        <v>45002</v>
      </c>
      <c r="D1730" t="s">
        <v>65</v>
      </c>
      <c r="E1730">
        <v>1</v>
      </c>
      <c r="F1730" t="s">
        <v>537</v>
      </c>
      <c r="G1730">
        <v>1</v>
      </c>
      <c r="H1730" t="s">
        <v>91</v>
      </c>
      <c r="I1730" t="s">
        <v>22</v>
      </c>
      <c r="J1730" s="11">
        <f>(C1730-VLOOKUP(H1730,Riders!$A$2:$E$7778,4,FALSE))/365</f>
        <v>26.024657534246575</v>
      </c>
      <c r="K1730">
        <v>1</v>
      </c>
      <c r="L1730">
        <v>1</v>
      </c>
      <c r="M1730">
        <v>10.106</v>
      </c>
      <c r="O1730">
        <v>39.825000000000003</v>
      </c>
      <c r="P1730">
        <v>39.83</v>
      </c>
      <c r="Q1730">
        <v>41.99</v>
      </c>
      <c r="R1730">
        <v>1.08</v>
      </c>
      <c r="S1730">
        <v>1</v>
      </c>
      <c r="T1730" t="s">
        <v>1214</v>
      </c>
    </row>
    <row r="1731" spans="1:20">
      <c r="A1731" t="s">
        <v>1164</v>
      </c>
      <c r="B1731">
        <v>2023</v>
      </c>
      <c r="C1731" s="10">
        <v>45002</v>
      </c>
      <c r="D1731" t="s">
        <v>65</v>
      </c>
      <c r="E1731">
        <v>1</v>
      </c>
      <c r="F1731" t="s">
        <v>537</v>
      </c>
      <c r="G1731">
        <v>1</v>
      </c>
      <c r="H1731" t="s">
        <v>29</v>
      </c>
      <c r="I1731" t="s">
        <v>30</v>
      </c>
      <c r="J1731" s="11">
        <f>(C1731-VLOOKUP(H1731,Riders!$A$2:$E$7778,4,FALSE))/365</f>
        <v>27.063013698630137</v>
      </c>
      <c r="K1731">
        <v>12</v>
      </c>
      <c r="L1731">
        <v>2</v>
      </c>
      <c r="M1731">
        <v>10.555</v>
      </c>
      <c r="O1731">
        <v>20.405000000000001</v>
      </c>
      <c r="P1731">
        <v>20.405999999999999</v>
      </c>
      <c r="Q1731">
        <v>27.172000000000001</v>
      </c>
      <c r="R1731">
        <v>3.383</v>
      </c>
      <c r="S1731">
        <v>2</v>
      </c>
      <c r="T1731" t="s">
        <v>1214</v>
      </c>
    </row>
    <row r="1732" spans="1:20">
      <c r="A1732" t="s">
        <v>1164</v>
      </c>
      <c r="B1732">
        <v>2023</v>
      </c>
      <c r="C1732" s="10">
        <v>45002</v>
      </c>
      <c r="D1732" t="s">
        <v>65</v>
      </c>
      <c r="E1732">
        <v>1</v>
      </c>
      <c r="F1732" t="s">
        <v>537</v>
      </c>
      <c r="G1732">
        <v>2</v>
      </c>
      <c r="H1732" t="s">
        <v>183</v>
      </c>
      <c r="I1732" t="s">
        <v>477</v>
      </c>
      <c r="J1732" s="11">
        <f>(C1732-VLOOKUP(H1732,Riders!$A$2:$E$7778,4,FALSE))/365</f>
        <v>22.553424657534247</v>
      </c>
      <c r="K1732">
        <v>2</v>
      </c>
      <c r="L1732">
        <v>1</v>
      </c>
      <c r="M1732">
        <v>9.9640000000000004</v>
      </c>
      <c r="O1732">
        <v>29.808</v>
      </c>
      <c r="P1732">
        <v>31.036999999999999</v>
      </c>
      <c r="Q1732">
        <v>36.198999999999998</v>
      </c>
      <c r="R1732">
        <v>2.581</v>
      </c>
      <c r="S1732">
        <v>2</v>
      </c>
      <c r="T1732" t="s">
        <v>1214</v>
      </c>
    </row>
    <row r="1733" spans="1:20">
      <c r="A1733" t="s">
        <v>1164</v>
      </c>
      <c r="B1733">
        <v>2023</v>
      </c>
      <c r="C1733" s="10">
        <v>45002</v>
      </c>
      <c r="D1733" t="s">
        <v>65</v>
      </c>
      <c r="E1733">
        <v>1</v>
      </c>
      <c r="F1733" t="s">
        <v>537</v>
      </c>
      <c r="G1733">
        <v>2</v>
      </c>
      <c r="H1733" t="s">
        <v>111</v>
      </c>
      <c r="I1733" t="s">
        <v>112</v>
      </c>
      <c r="J1733" s="11">
        <f>(C1733-VLOOKUP(H1733,Riders!$A$2:$E$7778,4,FALSE))/365</f>
        <v>25.915068493150685</v>
      </c>
      <c r="K1733">
        <v>13</v>
      </c>
      <c r="L1733">
        <v>2</v>
      </c>
      <c r="M1733">
        <v>9.9879999999999995</v>
      </c>
      <c r="O1733">
        <v>32.243000000000002</v>
      </c>
      <c r="P1733">
        <v>32.077999999999903</v>
      </c>
      <c r="Q1733">
        <v>34.515999999999998</v>
      </c>
      <c r="R1733">
        <v>1.2190000000000001</v>
      </c>
      <c r="S1733">
        <v>1</v>
      </c>
      <c r="T1733" t="s">
        <v>1214</v>
      </c>
    </row>
    <row r="1734" spans="1:20">
      <c r="A1734" t="s">
        <v>1164</v>
      </c>
      <c r="B1734">
        <v>2023</v>
      </c>
      <c r="C1734" s="10">
        <v>45002</v>
      </c>
      <c r="D1734" t="s">
        <v>65</v>
      </c>
      <c r="E1734">
        <v>1</v>
      </c>
      <c r="F1734" t="s">
        <v>537</v>
      </c>
      <c r="G1734">
        <v>3</v>
      </c>
      <c r="H1734" t="s">
        <v>201</v>
      </c>
      <c r="I1734" t="s">
        <v>45</v>
      </c>
      <c r="J1734" s="11">
        <f>(C1734-VLOOKUP(H1734,Riders!$A$2:$E$7778,4,FALSE))/365</f>
        <v>27.676712328767124</v>
      </c>
      <c r="K1734">
        <v>4</v>
      </c>
      <c r="L1734">
        <v>1</v>
      </c>
      <c r="M1734">
        <v>10.443</v>
      </c>
      <c r="O1734">
        <v>31.780999999999899</v>
      </c>
      <c r="P1734">
        <v>31.835999999999999</v>
      </c>
      <c r="Q1734">
        <v>33.774000000000001</v>
      </c>
      <c r="R1734">
        <v>0.96899999999999997</v>
      </c>
      <c r="S1734">
        <v>1</v>
      </c>
      <c r="T1734" t="s">
        <v>1214</v>
      </c>
    </row>
    <row r="1735" spans="1:20">
      <c r="A1735" t="s">
        <v>1164</v>
      </c>
      <c r="B1735">
        <v>2023</v>
      </c>
      <c r="C1735" s="10">
        <v>45002</v>
      </c>
      <c r="D1735" t="s">
        <v>65</v>
      </c>
      <c r="E1735">
        <v>1</v>
      </c>
      <c r="F1735" t="s">
        <v>537</v>
      </c>
      <c r="G1735">
        <v>3</v>
      </c>
      <c r="H1735" t="s">
        <v>131</v>
      </c>
      <c r="I1735" t="s">
        <v>112</v>
      </c>
      <c r="J1735" s="11">
        <f>(C1735-VLOOKUP(H1735,Riders!$A$2:$E$7778,4,FALSE))/365</f>
        <v>23.693150684931506</v>
      </c>
      <c r="K1735">
        <v>14</v>
      </c>
      <c r="L1735">
        <v>2</v>
      </c>
      <c r="M1735">
        <v>10.478</v>
      </c>
      <c r="O1735">
        <v>21.370999999999999</v>
      </c>
      <c r="P1735">
        <v>21.123000000000001</v>
      </c>
      <c r="Q1735">
        <v>27.135000000000002</v>
      </c>
      <c r="R1735">
        <v>3.0059999999999998</v>
      </c>
      <c r="S1735">
        <v>2</v>
      </c>
      <c r="T1735" t="s">
        <v>1214</v>
      </c>
    </row>
    <row r="1736" spans="1:20">
      <c r="A1736" t="s">
        <v>1164</v>
      </c>
      <c r="B1736">
        <v>2023</v>
      </c>
      <c r="C1736" s="10">
        <v>45002</v>
      </c>
      <c r="D1736" t="s">
        <v>65</v>
      </c>
      <c r="E1736">
        <v>1</v>
      </c>
      <c r="F1736" t="s">
        <v>537</v>
      </c>
      <c r="G1736">
        <v>4</v>
      </c>
      <c r="H1736" t="s">
        <v>97</v>
      </c>
      <c r="I1736" t="s">
        <v>167</v>
      </c>
      <c r="J1736" s="11">
        <f>(C1736-VLOOKUP(H1736,Riders!$A$2:$E$7778,4,FALSE))/365</f>
        <v>29.216438356164385</v>
      </c>
      <c r="K1736">
        <v>8</v>
      </c>
      <c r="L1736">
        <v>1</v>
      </c>
      <c r="M1736">
        <v>10.292</v>
      </c>
      <c r="O1736">
        <v>14.498999999999899</v>
      </c>
      <c r="P1736">
        <v>17.082999999999998</v>
      </c>
      <c r="Q1736">
        <v>25.067</v>
      </c>
      <c r="R1736">
        <v>3.992</v>
      </c>
      <c r="S1736">
        <v>1</v>
      </c>
      <c r="T1736" t="s">
        <v>1214</v>
      </c>
    </row>
    <row r="1737" spans="1:20">
      <c r="A1737" t="s">
        <v>1164</v>
      </c>
      <c r="B1737">
        <v>2023</v>
      </c>
      <c r="C1737" s="10">
        <v>45002</v>
      </c>
      <c r="D1737" t="s">
        <v>65</v>
      </c>
      <c r="E1737">
        <v>1</v>
      </c>
      <c r="F1737" t="s">
        <v>537</v>
      </c>
      <c r="G1737">
        <v>4</v>
      </c>
      <c r="H1737" t="s">
        <v>672</v>
      </c>
      <c r="I1737" t="s">
        <v>38</v>
      </c>
      <c r="J1737" s="11">
        <f>(C1737-VLOOKUP(H1737,Riders!$A$2:$E$7778,4,FALSE))/365</f>
        <v>25.019178082191782</v>
      </c>
      <c r="K1737">
        <v>9</v>
      </c>
      <c r="L1737">
        <v>2</v>
      </c>
      <c r="M1737">
        <v>10.379</v>
      </c>
      <c r="O1737">
        <v>12.982999999999899</v>
      </c>
      <c r="P1737">
        <v>10.9679999999999</v>
      </c>
      <c r="Q1737">
        <v>21.303999999999998</v>
      </c>
      <c r="R1737">
        <v>5.1680000000000001</v>
      </c>
      <c r="S1737">
        <v>2</v>
      </c>
      <c r="T1737" t="s">
        <v>1214</v>
      </c>
    </row>
    <row r="1738" spans="1:20">
      <c r="A1738" t="s">
        <v>1164</v>
      </c>
      <c r="B1738">
        <v>2023</v>
      </c>
      <c r="C1738" s="10">
        <v>45002</v>
      </c>
      <c r="D1738" t="s">
        <v>65</v>
      </c>
      <c r="E1738">
        <v>1</v>
      </c>
      <c r="F1738" t="s">
        <v>537</v>
      </c>
      <c r="G1738">
        <v>5</v>
      </c>
      <c r="H1738" t="s">
        <v>468</v>
      </c>
      <c r="I1738" t="s">
        <v>30</v>
      </c>
      <c r="J1738" s="11">
        <f>(C1738-VLOOKUP(H1738,Riders!$A$2:$E$7778,4,FALSE))/365</f>
        <v>23.654794520547945</v>
      </c>
      <c r="K1738">
        <v>3</v>
      </c>
      <c r="L1738">
        <v>1</v>
      </c>
      <c r="M1738">
        <v>10.127000000000001</v>
      </c>
      <c r="O1738">
        <v>31.646999999999998</v>
      </c>
      <c r="P1738">
        <v>31.765000000000001</v>
      </c>
      <c r="Q1738">
        <v>36.491</v>
      </c>
      <c r="R1738">
        <v>2.363</v>
      </c>
      <c r="S1738">
        <v>1</v>
      </c>
      <c r="T1738" t="s">
        <v>1214</v>
      </c>
    </row>
    <row r="1739" spans="1:20">
      <c r="A1739" t="s">
        <v>1164</v>
      </c>
      <c r="B1739">
        <v>2023</v>
      </c>
      <c r="C1739" s="10">
        <v>45002</v>
      </c>
      <c r="D1739" t="s">
        <v>65</v>
      </c>
      <c r="E1739">
        <v>1</v>
      </c>
      <c r="F1739" t="s">
        <v>537</v>
      </c>
      <c r="G1739">
        <v>5</v>
      </c>
      <c r="H1739" t="s">
        <v>170</v>
      </c>
      <c r="I1739" t="s">
        <v>81</v>
      </c>
      <c r="J1739" s="11">
        <f>(C1739-VLOOKUP(H1739,Riders!$A$2:$E$7778,4,FALSE))/365</f>
        <v>32.726027397260275</v>
      </c>
      <c r="K1739">
        <v>15</v>
      </c>
      <c r="L1739">
        <v>2</v>
      </c>
      <c r="M1739">
        <v>10.345000000000001</v>
      </c>
      <c r="O1739">
        <v>20.263000000000002</v>
      </c>
      <c r="P1739">
        <v>20.238</v>
      </c>
      <c r="Q1739">
        <v>23.806000000000001</v>
      </c>
      <c r="R1739">
        <v>1.784</v>
      </c>
      <c r="S1739">
        <v>2</v>
      </c>
      <c r="T1739" t="s">
        <v>1214</v>
      </c>
    </row>
    <row r="1740" spans="1:20">
      <c r="A1740" t="s">
        <v>1164</v>
      </c>
      <c r="B1740">
        <v>2023</v>
      </c>
      <c r="C1740" s="10">
        <v>45002</v>
      </c>
      <c r="D1740" t="s">
        <v>65</v>
      </c>
      <c r="E1740">
        <v>1</v>
      </c>
      <c r="F1740" t="s">
        <v>537</v>
      </c>
      <c r="G1740">
        <v>6</v>
      </c>
      <c r="H1740" t="s">
        <v>98</v>
      </c>
      <c r="I1740" t="s">
        <v>26</v>
      </c>
      <c r="J1740" s="11">
        <f>(C1740-VLOOKUP(H1740,Riders!$A$2:$E$7778,4,FALSE))/365</f>
        <v>25.92876712328767</v>
      </c>
      <c r="K1740">
        <v>7</v>
      </c>
      <c r="L1740">
        <v>1</v>
      </c>
      <c r="M1740">
        <v>10.016</v>
      </c>
      <c r="O1740">
        <v>30.800999999999998</v>
      </c>
      <c r="P1740">
        <v>31.017999999999901</v>
      </c>
      <c r="Q1740">
        <v>33.207999999999998</v>
      </c>
      <c r="R1740">
        <v>1.095</v>
      </c>
      <c r="S1740">
        <v>2</v>
      </c>
      <c r="T1740" t="s">
        <v>1214</v>
      </c>
    </row>
    <row r="1741" spans="1:20">
      <c r="A1741" t="s">
        <v>1164</v>
      </c>
      <c r="B1741">
        <v>2023</v>
      </c>
      <c r="C1741" s="10">
        <v>45002</v>
      </c>
      <c r="D1741" t="s">
        <v>65</v>
      </c>
      <c r="E1741">
        <v>1</v>
      </c>
      <c r="F1741" t="s">
        <v>537</v>
      </c>
      <c r="G1741">
        <v>6</v>
      </c>
      <c r="H1741" t="s">
        <v>127</v>
      </c>
      <c r="I1741" t="s">
        <v>103</v>
      </c>
      <c r="J1741" s="11">
        <f>(C1741-VLOOKUP(H1741,Riders!$A$2:$E$7778,4,FALSE))/365</f>
        <v>24.495890410958904</v>
      </c>
      <c r="K1741">
        <v>10</v>
      </c>
      <c r="L1741">
        <v>2</v>
      </c>
      <c r="M1741">
        <v>10.096</v>
      </c>
      <c r="O1741">
        <v>31.623000000000001</v>
      </c>
      <c r="P1741">
        <v>31.428000000000001</v>
      </c>
      <c r="Q1741">
        <v>33.734000000000002</v>
      </c>
      <c r="R1741">
        <v>1.153</v>
      </c>
      <c r="S1741">
        <v>1</v>
      </c>
      <c r="T1741" t="s">
        <v>1214</v>
      </c>
    </row>
    <row r="1742" spans="1:20">
      <c r="A1742" t="s">
        <v>1164</v>
      </c>
      <c r="B1742">
        <v>2023</v>
      </c>
      <c r="C1742" s="10">
        <v>45002</v>
      </c>
      <c r="D1742" t="s">
        <v>65</v>
      </c>
      <c r="E1742">
        <v>1</v>
      </c>
      <c r="F1742" t="s">
        <v>537</v>
      </c>
      <c r="G1742">
        <v>7</v>
      </c>
      <c r="H1742" t="s">
        <v>124</v>
      </c>
      <c r="I1742" t="s">
        <v>74</v>
      </c>
      <c r="J1742" s="11">
        <f>(C1742-VLOOKUP(H1742,Riders!$A$2:$E$7778,4,FALSE))/365</f>
        <v>26.101369863013698</v>
      </c>
      <c r="K1742">
        <v>6</v>
      </c>
      <c r="L1742">
        <v>1</v>
      </c>
      <c r="M1742">
        <v>10.303000000000001</v>
      </c>
      <c r="O1742">
        <v>23.533999999999999</v>
      </c>
      <c r="P1742">
        <v>24.315999999999999</v>
      </c>
      <c r="Q1742">
        <v>28.861999999999998</v>
      </c>
      <c r="R1742">
        <v>2.2730000000000001</v>
      </c>
      <c r="S1742">
        <v>1</v>
      </c>
      <c r="T1742" t="s">
        <v>1214</v>
      </c>
    </row>
    <row r="1743" spans="1:20">
      <c r="A1743" t="s">
        <v>1164</v>
      </c>
      <c r="B1743">
        <v>2023</v>
      </c>
      <c r="C1743" s="10">
        <v>45002</v>
      </c>
      <c r="D1743" t="s">
        <v>65</v>
      </c>
      <c r="E1743">
        <v>1</v>
      </c>
      <c r="F1743" t="s">
        <v>537</v>
      </c>
      <c r="G1743">
        <v>7</v>
      </c>
      <c r="H1743" t="s">
        <v>102</v>
      </c>
      <c r="I1743" t="s">
        <v>103</v>
      </c>
      <c r="J1743" s="11">
        <f>(C1743-VLOOKUP(H1743,Riders!$A$2:$E$7778,4,FALSE))/365</f>
        <v>29.142465753424659</v>
      </c>
      <c r="K1743">
        <v>16</v>
      </c>
      <c r="L1743">
        <v>2</v>
      </c>
      <c r="M1743">
        <v>10.529</v>
      </c>
      <c r="O1743">
        <v>19.670000000000002</v>
      </c>
      <c r="P1743">
        <v>18.353000000000002</v>
      </c>
      <c r="Q1743">
        <v>26.385000000000002</v>
      </c>
      <c r="R1743">
        <v>4.016</v>
      </c>
      <c r="S1743">
        <v>2</v>
      </c>
      <c r="T1743" t="s">
        <v>1214</v>
      </c>
    </row>
    <row r="1744" spans="1:20">
      <c r="A1744" t="s">
        <v>1164</v>
      </c>
      <c r="B1744">
        <v>2023</v>
      </c>
      <c r="C1744" s="10">
        <v>45002</v>
      </c>
      <c r="D1744" t="s">
        <v>65</v>
      </c>
      <c r="E1744">
        <v>1</v>
      </c>
      <c r="F1744" t="s">
        <v>537</v>
      </c>
      <c r="G1744">
        <v>8</v>
      </c>
      <c r="H1744" t="s">
        <v>107</v>
      </c>
      <c r="I1744" t="s">
        <v>108</v>
      </c>
      <c r="J1744" s="11">
        <f>(C1744-VLOOKUP(H1744,Riders!$A$2:$E$7778,4,FALSE))/365</f>
        <v>29.427397260273974</v>
      </c>
      <c r="K1744">
        <v>5</v>
      </c>
      <c r="L1744">
        <v>1</v>
      </c>
      <c r="M1744">
        <v>10.282999999999999</v>
      </c>
      <c r="O1744">
        <v>26.218</v>
      </c>
      <c r="P1744">
        <v>26.520999999999901</v>
      </c>
      <c r="Q1744">
        <v>29.390999999999998</v>
      </c>
      <c r="R1744">
        <v>1.4350000000000001</v>
      </c>
      <c r="S1744">
        <v>1</v>
      </c>
      <c r="T1744" t="s">
        <v>1214</v>
      </c>
    </row>
    <row r="1745" spans="1:20">
      <c r="A1745" t="s">
        <v>1164</v>
      </c>
      <c r="B1745">
        <v>2023</v>
      </c>
      <c r="C1745" s="10">
        <v>45002</v>
      </c>
      <c r="D1745" t="s">
        <v>65</v>
      </c>
      <c r="E1745">
        <v>1</v>
      </c>
      <c r="F1745" t="s">
        <v>537</v>
      </c>
      <c r="G1745">
        <v>8</v>
      </c>
      <c r="H1745" t="s">
        <v>99</v>
      </c>
      <c r="I1745" t="s">
        <v>43</v>
      </c>
      <c r="J1745" s="11">
        <f>(C1745-VLOOKUP(H1745,Riders!$A$2:$E$7778,4,FALSE))/365</f>
        <v>24.4</v>
      </c>
      <c r="K1745">
        <v>11</v>
      </c>
      <c r="L1745">
        <v>2</v>
      </c>
      <c r="M1745">
        <v>10.3029999999999</v>
      </c>
      <c r="O1745">
        <v>25.055</v>
      </c>
      <c r="P1745">
        <v>24.844999999999999</v>
      </c>
      <c r="Q1745">
        <v>27.696999999999999</v>
      </c>
      <c r="R1745">
        <v>1.4259999999999999</v>
      </c>
      <c r="S1745">
        <v>2</v>
      </c>
      <c r="T1745" t="s">
        <v>1214</v>
      </c>
    </row>
    <row r="1746" spans="1:20">
      <c r="A1746" t="s">
        <v>1164</v>
      </c>
      <c r="B1746">
        <v>2023</v>
      </c>
      <c r="C1746" s="10">
        <v>45002</v>
      </c>
      <c r="D1746" t="s">
        <v>65</v>
      </c>
      <c r="E1746">
        <v>1</v>
      </c>
      <c r="F1746" t="s">
        <v>538</v>
      </c>
      <c r="G1746">
        <v>1</v>
      </c>
      <c r="H1746" t="s">
        <v>91</v>
      </c>
      <c r="I1746" t="s">
        <v>22</v>
      </c>
      <c r="J1746" s="11">
        <f>(C1746-VLOOKUP(H1746,Riders!$A$2:$E$7778,4,FALSE))/365</f>
        <v>26.024657534246575</v>
      </c>
      <c r="K1746">
        <v>1</v>
      </c>
      <c r="L1746">
        <v>1</v>
      </c>
      <c r="M1746">
        <v>9.8810000000000002</v>
      </c>
      <c r="O1746">
        <v>39.83</v>
      </c>
      <c r="P1746">
        <v>39.840000000000003</v>
      </c>
      <c r="Q1746">
        <v>42.002000000000002</v>
      </c>
      <c r="R1746">
        <v>1.081</v>
      </c>
      <c r="S1746">
        <v>1</v>
      </c>
      <c r="T1746" t="s">
        <v>1214</v>
      </c>
    </row>
    <row r="1747" spans="1:20">
      <c r="A1747" t="s">
        <v>1164</v>
      </c>
      <c r="B1747">
        <v>2023</v>
      </c>
      <c r="C1747" s="10">
        <v>45002</v>
      </c>
      <c r="D1747" t="s">
        <v>65</v>
      </c>
      <c r="E1747">
        <v>1</v>
      </c>
      <c r="F1747" t="s">
        <v>538</v>
      </c>
      <c r="G1747">
        <v>1</v>
      </c>
      <c r="H1747" t="s">
        <v>107</v>
      </c>
      <c r="I1747" t="s">
        <v>108</v>
      </c>
      <c r="J1747" s="11">
        <f>(C1747-VLOOKUP(H1747,Riders!$A$2:$E$7778,4,FALSE))/365</f>
        <v>29.427397260273974</v>
      </c>
      <c r="K1747">
        <v>5</v>
      </c>
      <c r="L1747">
        <v>2</v>
      </c>
      <c r="M1747">
        <v>9.9130000000000003</v>
      </c>
      <c r="O1747">
        <v>26.520999999999901</v>
      </c>
      <c r="P1747">
        <v>26.504999999999999</v>
      </c>
      <c r="Q1747">
        <v>29.369</v>
      </c>
      <c r="R1747">
        <v>1.4319999999999999</v>
      </c>
      <c r="S1747">
        <v>2</v>
      </c>
      <c r="T1747" t="s">
        <v>1214</v>
      </c>
    </row>
    <row r="1748" spans="1:20">
      <c r="A1748" t="s">
        <v>1164</v>
      </c>
      <c r="B1748">
        <v>2023</v>
      </c>
      <c r="C1748" s="10">
        <v>45002</v>
      </c>
      <c r="D1748" t="s">
        <v>65</v>
      </c>
      <c r="E1748">
        <v>1</v>
      </c>
      <c r="F1748" t="s">
        <v>538</v>
      </c>
      <c r="G1748">
        <v>2</v>
      </c>
      <c r="H1748" t="s">
        <v>183</v>
      </c>
      <c r="I1748" t="s">
        <v>477</v>
      </c>
      <c r="J1748" s="11">
        <f>(C1748-VLOOKUP(H1748,Riders!$A$2:$E$7778,4,FALSE))/365</f>
        <v>22.553424657534247</v>
      </c>
      <c r="K1748">
        <v>2</v>
      </c>
      <c r="L1748">
        <v>1</v>
      </c>
      <c r="M1748">
        <v>10.096</v>
      </c>
      <c r="O1748">
        <v>31.036999999999999</v>
      </c>
      <c r="P1748">
        <v>31.47</v>
      </c>
      <c r="Q1748">
        <v>36.491999999999997</v>
      </c>
      <c r="R1748">
        <v>2.5110000000000001</v>
      </c>
      <c r="S1748">
        <v>1</v>
      </c>
      <c r="T1748" t="s">
        <v>1214</v>
      </c>
    </row>
    <row r="1749" spans="1:20">
      <c r="A1749" t="s">
        <v>1164</v>
      </c>
      <c r="B1749">
        <v>2023</v>
      </c>
      <c r="C1749" s="10">
        <v>45002</v>
      </c>
      <c r="D1749" t="s">
        <v>65</v>
      </c>
      <c r="E1749">
        <v>1</v>
      </c>
      <c r="F1749" t="s">
        <v>538</v>
      </c>
      <c r="G1749">
        <v>2</v>
      </c>
      <c r="H1749" t="s">
        <v>124</v>
      </c>
      <c r="I1749" t="s">
        <v>74</v>
      </c>
      <c r="J1749" s="11">
        <f>(C1749-VLOOKUP(H1749,Riders!$A$2:$E$7778,4,FALSE))/365</f>
        <v>26.101369863013698</v>
      </c>
      <c r="K1749">
        <v>6</v>
      </c>
      <c r="L1749">
        <v>2</v>
      </c>
      <c r="M1749">
        <v>10.182</v>
      </c>
      <c r="O1749">
        <v>24.315999999999999</v>
      </c>
      <c r="P1749">
        <v>24.181999999999999</v>
      </c>
      <c r="Q1749">
        <v>28.634</v>
      </c>
      <c r="R1749">
        <v>2.226</v>
      </c>
      <c r="S1749">
        <v>2</v>
      </c>
      <c r="T1749" t="s">
        <v>1214</v>
      </c>
    </row>
    <row r="1750" spans="1:20">
      <c r="A1750" t="s">
        <v>1164</v>
      </c>
      <c r="B1750">
        <v>2023</v>
      </c>
      <c r="C1750" s="10">
        <v>45002</v>
      </c>
      <c r="D1750" t="s">
        <v>65</v>
      </c>
      <c r="E1750">
        <v>1</v>
      </c>
      <c r="F1750" t="s">
        <v>538</v>
      </c>
      <c r="G1750">
        <v>3</v>
      </c>
      <c r="H1750" t="s">
        <v>201</v>
      </c>
      <c r="I1750" t="s">
        <v>45</v>
      </c>
      <c r="J1750" s="11">
        <f>(C1750-VLOOKUP(H1750,Riders!$A$2:$E$7778,4,FALSE))/365</f>
        <v>27.676712328767124</v>
      </c>
      <c r="K1750">
        <v>4</v>
      </c>
      <c r="L1750">
        <v>1</v>
      </c>
      <c r="M1750">
        <v>10.28</v>
      </c>
      <c r="O1750">
        <v>31.835999999999999</v>
      </c>
      <c r="P1750">
        <v>31.971</v>
      </c>
      <c r="Q1750">
        <v>33.901000000000003</v>
      </c>
      <c r="R1750">
        <v>0.96499999999999997</v>
      </c>
      <c r="S1750">
        <v>1</v>
      </c>
      <c r="T1750" t="s">
        <v>1214</v>
      </c>
    </row>
    <row r="1751" spans="1:20">
      <c r="A1751" t="s">
        <v>1164</v>
      </c>
      <c r="B1751">
        <v>2023</v>
      </c>
      <c r="C1751" s="10">
        <v>45002</v>
      </c>
      <c r="D1751" t="s">
        <v>65</v>
      </c>
      <c r="E1751">
        <v>1</v>
      </c>
      <c r="F1751" t="s">
        <v>538</v>
      </c>
      <c r="G1751">
        <v>3</v>
      </c>
      <c r="H1751" t="s">
        <v>98</v>
      </c>
      <c r="I1751" t="s">
        <v>26</v>
      </c>
      <c r="J1751" s="11">
        <f>(C1751-VLOOKUP(H1751,Riders!$A$2:$E$7778,4,FALSE))/365</f>
        <v>25.92876712328767</v>
      </c>
      <c r="K1751">
        <v>7</v>
      </c>
      <c r="L1751">
        <v>2</v>
      </c>
      <c r="M1751">
        <v>10.4279999999999</v>
      </c>
      <c r="O1751">
        <v>31.017999999999901</v>
      </c>
      <c r="P1751">
        <v>30.872</v>
      </c>
      <c r="Q1751">
        <v>33.045999999999999</v>
      </c>
      <c r="R1751">
        <v>1.087</v>
      </c>
      <c r="S1751">
        <v>2</v>
      </c>
      <c r="T1751" t="s">
        <v>1214</v>
      </c>
    </row>
    <row r="1752" spans="1:20">
      <c r="A1752" t="s">
        <v>1164</v>
      </c>
      <c r="B1752">
        <v>2023</v>
      </c>
      <c r="C1752" s="10">
        <v>45002</v>
      </c>
      <c r="D1752" t="s">
        <v>65</v>
      </c>
      <c r="E1752">
        <v>1</v>
      </c>
      <c r="F1752" t="s">
        <v>538</v>
      </c>
      <c r="G1752">
        <v>4</v>
      </c>
      <c r="H1752" t="s">
        <v>468</v>
      </c>
      <c r="I1752" t="s">
        <v>30</v>
      </c>
      <c r="J1752" s="11">
        <f>(C1752-VLOOKUP(H1752,Riders!$A$2:$E$7778,4,FALSE))/365</f>
        <v>23.654794520547945</v>
      </c>
      <c r="K1752">
        <v>3</v>
      </c>
      <c r="L1752">
        <v>1</v>
      </c>
      <c r="M1752">
        <v>10.11</v>
      </c>
      <c r="O1752">
        <v>31.765000000000001</v>
      </c>
      <c r="P1752">
        <v>31.937999999999899</v>
      </c>
      <c r="Q1752">
        <v>36.607999999999997</v>
      </c>
      <c r="R1752">
        <v>2.335</v>
      </c>
      <c r="S1752">
        <v>1</v>
      </c>
      <c r="T1752" t="s">
        <v>1214</v>
      </c>
    </row>
    <row r="1753" spans="1:20">
      <c r="A1753" t="s">
        <v>1164</v>
      </c>
      <c r="B1753">
        <v>2023</v>
      </c>
      <c r="C1753" s="10">
        <v>45002</v>
      </c>
      <c r="D1753" t="s">
        <v>65</v>
      </c>
      <c r="E1753">
        <v>1</v>
      </c>
      <c r="F1753" t="s">
        <v>538</v>
      </c>
      <c r="G1753">
        <v>4</v>
      </c>
      <c r="H1753" t="s">
        <v>97</v>
      </c>
      <c r="I1753" t="s">
        <v>167</v>
      </c>
      <c r="J1753" s="11">
        <f>(C1753-VLOOKUP(H1753,Riders!$A$2:$E$7778,4,FALSE))/365</f>
        <v>29.216438356164385</v>
      </c>
      <c r="K1753">
        <v>8</v>
      </c>
      <c r="L1753">
        <v>2</v>
      </c>
      <c r="M1753">
        <v>10.189</v>
      </c>
      <c r="O1753">
        <v>17.082999999999998</v>
      </c>
      <c r="P1753">
        <v>17.033999999999999</v>
      </c>
      <c r="Q1753">
        <v>24.734000000000002</v>
      </c>
      <c r="R1753">
        <v>3.85</v>
      </c>
      <c r="S1753">
        <v>2</v>
      </c>
      <c r="T1753" t="s">
        <v>1214</v>
      </c>
    </row>
    <row r="1754" spans="1:20">
      <c r="A1754" t="s">
        <v>1164</v>
      </c>
      <c r="B1754">
        <v>2023</v>
      </c>
      <c r="C1754" s="10">
        <v>45002</v>
      </c>
      <c r="D1754" t="s">
        <v>65</v>
      </c>
      <c r="E1754">
        <v>2</v>
      </c>
      <c r="F1754" t="s">
        <v>538</v>
      </c>
      <c r="G1754">
        <v>1</v>
      </c>
      <c r="H1754" t="s">
        <v>91</v>
      </c>
      <c r="I1754" t="s">
        <v>22</v>
      </c>
      <c r="J1754" s="11">
        <f>(C1754-VLOOKUP(H1754,Riders!$A$2:$E$7778,4,FALSE))/365</f>
        <v>26.024657534246575</v>
      </c>
      <c r="K1754">
        <v>1</v>
      </c>
      <c r="L1754">
        <v>1</v>
      </c>
      <c r="M1754">
        <v>10.265000000000001</v>
      </c>
      <c r="O1754">
        <v>39.840000000000003</v>
      </c>
      <c r="P1754">
        <v>39.85</v>
      </c>
      <c r="Q1754">
        <v>42.014000000000003</v>
      </c>
      <c r="R1754">
        <v>1.0820000000000001</v>
      </c>
      <c r="S1754">
        <v>1</v>
      </c>
      <c r="T1754" t="s">
        <v>1214</v>
      </c>
    </row>
    <row r="1755" spans="1:20">
      <c r="A1755" t="s">
        <v>1164</v>
      </c>
      <c r="B1755">
        <v>2023</v>
      </c>
      <c r="C1755" s="10">
        <v>45002</v>
      </c>
      <c r="D1755" t="s">
        <v>65</v>
      </c>
      <c r="E1755">
        <v>2</v>
      </c>
      <c r="F1755" t="s">
        <v>538</v>
      </c>
      <c r="G1755">
        <v>1</v>
      </c>
      <c r="H1755" t="s">
        <v>107</v>
      </c>
      <c r="I1755" t="s">
        <v>108</v>
      </c>
      <c r="J1755" s="11">
        <f>(C1755-VLOOKUP(H1755,Riders!$A$2:$E$7778,4,FALSE))/365</f>
        <v>29.427397260273974</v>
      </c>
      <c r="K1755">
        <v>5</v>
      </c>
      <c r="L1755">
        <v>2</v>
      </c>
      <c r="M1755">
        <v>10.395</v>
      </c>
      <c r="O1755">
        <v>26.504999999999999</v>
      </c>
      <c r="P1755">
        <v>26.49</v>
      </c>
      <c r="Q1755">
        <v>29.347999999999999</v>
      </c>
      <c r="R1755">
        <v>1.429</v>
      </c>
      <c r="S1755">
        <v>2</v>
      </c>
      <c r="T1755" t="s">
        <v>1214</v>
      </c>
    </row>
    <row r="1756" spans="1:20">
      <c r="A1756" t="s">
        <v>1164</v>
      </c>
      <c r="B1756">
        <v>2023</v>
      </c>
      <c r="C1756" s="10">
        <v>45002</v>
      </c>
      <c r="D1756" t="s">
        <v>65</v>
      </c>
      <c r="E1756">
        <v>2</v>
      </c>
      <c r="F1756" t="s">
        <v>538</v>
      </c>
      <c r="G1756">
        <v>2</v>
      </c>
      <c r="H1756" t="s">
        <v>183</v>
      </c>
      <c r="I1756" t="s">
        <v>477</v>
      </c>
      <c r="J1756" s="11">
        <f>(C1756-VLOOKUP(H1756,Riders!$A$2:$E$7778,4,FALSE))/365</f>
        <v>22.553424657534247</v>
      </c>
      <c r="K1756">
        <v>2</v>
      </c>
      <c r="L1756">
        <v>1</v>
      </c>
      <c r="M1756">
        <v>10.061</v>
      </c>
      <c r="O1756">
        <v>31.47</v>
      </c>
      <c r="P1756">
        <v>31.843</v>
      </c>
      <c r="Q1756">
        <v>36.743000000000002</v>
      </c>
      <c r="R1756">
        <v>2.4500000000000002</v>
      </c>
      <c r="S1756">
        <v>1</v>
      </c>
      <c r="T1756" t="s">
        <v>1214</v>
      </c>
    </row>
    <row r="1757" spans="1:20">
      <c r="A1757" t="s">
        <v>1164</v>
      </c>
      <c r="B1757">
        <v>2023</v>
      </c>
      <c r="C1757" s="10">
        <v>45002</v>
      </c>
      <c r="D1757" t="s">
        <v>65</v>
      </c>
      <c r="E1757">
        <v>2</v>
      </c>
      <c r="F1757" t="s">
        <v>538</v>
      </c>
      <c r="G1757">
        <v>2</v>
      </c>
      <c r="H1757" t="s">
        <v>124</v>
      </c>
      <c r="I1757" t="s">
        <v>74</v>
      </c>
      <c r="J1757" s="11">
        <f>(C1757-VLOOKUP(H1757,Riders!$A$2:$E$7778,4,FALSE))/365</f>
        <v>26.101369863013698</v>
      </c>
      <c r="K1757">
        <v>6</v>
      </c>
      <c r="L1757">
        <v>2</v>
      </c>
      <c r="M1757">
        <v>10.125</v>
      </c>
      <c r="O1757">
        <v>24.181999999999999</v>
      </c>
      <c r="P1757">
        <v>24.068999999999999</v>
      </c>
      <c r="Q1757">
        <v>28.437000000000001</v>
      </c>
      <c r="R1757">
        <v>2.1840000000000002</v>
      </c>
      <c r="S1757">
        <v>2</v>
      </c>
      <c r="T1757" t="s">
        <v>1214</v>
      </c>
    </row>
    <row r="1758" spans="1:20">
      <c r="A1758" t="s">
        <v>1164</v>
      </c>
      <c r="B1758">
        <v>2023</v>
      </c>
      <c r="C1758" s="10">
        <v>45002</v>
      </c>
      <c r="D1758" t="s">
        <v>65</v>
      </c>
      <c r="E1758">
        <v>2</v>
      </c>
      <c r="F1758" t="s">
        <v>538</v>
      </c>
      <c r="G1758">
        <v>3</v>
      </c>
      <c r="H1758" t="s">
        <v>201</v>
      </c>
      <c r="I1758" t="s">
        <v>45</v>
      </c>
      <c r="J1758" s="11">
        <f>(C1758-VLOOKUP(H1758,Riders!$A$2:$E$7778,4,FALSE))/365</f>
        <v>27.676712328767124</v>
      </c>
      <c r="K1758">
        <v>4</v>
      </c>
      <c r="L1758">
        <v>1</v>
      </c>
      <c r="M1758">
        <v>10.361000000000001</v>
      </c>
      <c r="O1758">
        <v>31.971</v>
      </c>
      <c r="P1758">
        <v>32.1</v>
      </c>
      <c r="Q1758">
        <v>34.021999999999998</v>
      </c>
      <c r="R1758">
        <v>0.96099999999999997</v>
      </c>
      <c r="S1758">
        <v>1</v>
      </c>
      <c r="T1758" t="s">
        <v>1214</v>
      </c>
    </row>
    <row r="1759" spans="1:20">
      <c r="A1759" t="s">
        <v>1164</v>
      </c>
      <c r="B1759">
        <v>2023</v>
      </c>
      <c r="C1759" s="10">
        <v>45002</v>
      </c>
      <c r="D1759" t="s">
        <v>65</v>
      </c>
      <c r="E1759">
        <v>2</v>
      </c>
      <c r="F1759" t="s">
        <v>538</v>
      </c>
      <c r="G1759">
        <v>3</v>
      </c>
      <c r="H1759" t="s">
        <v>98</v>
      </c>
      <c r="I1759" t="s">
        <v>26</v>
      </c>
      <c r="J1759" s="11">
        <f>(C1759-VLOOKUP(H1759,Riders!$A$2:$E$7778,4,FALSE))/365</f>
        <v>25.92876712328767</v>
      </c>
      <c r="K1759">
        <v>7</v>
      </c>
      <c r="L1759">
        <v>2</v>
      </c>
      <c r="M1759">
        <v>10.397</v>
      </c>
      <c r="O1759">
        <v>30.872</v>
      </c>
      <c r="P1759">
        <v>30.734000000000002</v>
      </c>
      <c r="Q1759">
        <v>32.892000000000003</v>
      </c>
      <c r="R1759">
        <v>1.079</v>
      </c>
      <c r="S1759">
        <v>2</v>
      </c>
      <c r="T1759" t="s">
        <v>1214</v>
      </c>
    </row>
    <row r="1760" spans="1:20">
      <c r="A1760" t="s">
        <v>1164</v>
      </c>
      <c r="B1760">
        <v>2023</v>
      </c>
      <c r="C1760" s="10">
        <v>45002</v>
      </c>
      <c r="D1760" t="s">
        <v>65</v>
      </c>
      <c r="E1760">
        <v>2</v>
      </c>
      <c r="F1760" t="s">
        <v>538</v>
      </c>
      <c r="G1760">
        <v>4</v>
      </c>
      <c r="H1760" t="s">
        <v>468</v>
      </c>
      <c r="I1760" t="s">
        <v>30</v>
      </c>
      <c r="J1760" s="11">
        <f>(C1760-VLOOKUP(H1760,Riders!$A$2:$E$7778,4,FALSE))/365</f>
        <v>23.654794520547945</v>
      </c>
      <c r="K1760">
        <v>3</v>
      </c>
      <c r="L1760">
        <v>1</v>
      </c>
      <c r="M1760">
        <v>10.061</v>
      </c>
      <c r="O1760">
        <v>31.937999999999899</v>
      </c>
      <c r="P1760">
        <v>32.890999999999998</v>
      </c>
      <c r="Q1760">
        <v>37.326999999999998</v>
      </c>
      <c r="R1760">
        <v>2.218</v>
      </c>
      <c r="S1760">
        <v>1</v>
      </c>
      <c r="T1760" t="s">
        <v>1214</v>
      </c>
    </row>
    <row r="1761" spans="1:20">
      <c r="A1761" t="s">
        <v>1164</v>
      </c>
      <c r="B1761">
        <v>2023</v>
      </c>
      <c r="C1761" s="10">
        <v>45002</v>
      </c>
      <c r="D1761" t="s">
        <v>65</v>
      </c>
      <c r="E1761">
        <v>2</v>
      </c>
      <c r="F1761" t="s">
        <v>538</v>
      </c>
      <c r="G1761">
        <v>4</v>
      </c>
      <c r="H1761" t="s">
        <v>97</v>
      </c>
      <c r="I1761" t="s">
        <v>167</v>
      </c>
      <c r="J1761" s="11">
        <f>(C1761-VLOOKUP(H1761,Riders!$A$2:$E$7778,4,FALSE))/365</f>
        <v>29.216438356164385</v>
      </c>
      <c r="K1761">
        <v>8</v>
      </c>
      <c r="L1761">
        <v>2</v>
      </c>
      <c r="M1761">
        <v>10.119999999999999</v>
      </c>
      <c r="O1761">
        <v>17.033999999999999</v>
      </c>
      <c r="P1761">
        <v>22.733000000000001</v>
      </c>
      <c r="Q1761">
        <v>29.048999999999999</v>
      </c>
      <c r="R1761">
        <v>3.1579999999999999</v>
      </c>
      <c r="S1761">
        <v>2</v>
      </c>
      <c r="T1761" t="s">
        <v>1214</v>
      </c>
    </row>
    <row r="1762" spans="1:20">
      <c r="A1762" t="s">
        <v>1164</v>
      </c>
      <c r="B1762">
        <v>2023</v>
      </c>
      <c r="C1762" s="10">
        <v>45002</v>
      </c>
      <c r="D1762" t="s">
        <v>65</v>
      </c>
      <c r="E1762">
        <v>1</v>
      </c>
      <c r="F1762" t="s">
        <v>539</v>
      </c>
      <c r="G1762">
        <v>1</v>
      </c>
      <c r="H1762" t="s">
        <v>91</v>
      </c>
      <c r="I1762" t="s">
        <v>22</v>
      </c>
      <c r="J1762" s="11">
        <f>(C1762-VLOOKUP(H1762,Riders!$A$2:$E$7778,4,FALSE))/365</f>
        <v>26.024657534246575</v>
      </c>
      <c r="K1762">
        <v>1</v>
      </c>
      <c r="L1762">
        <v>2</v>
      </c>
      <c r="M1762">
        <v>10.191999999999901</v>
      </c>
      <c r="O1762">
        <v>39.85</v>
      </c>
      <c r="P1762">
        <v>39.379999999999903</v>
      </c>
      <c r="Q1762">
        <v>41.515999999999998</v>
      </c>
      <c r="R1762">
        <v>1.0680000000000001</v>
      </c>
      <c r="S1762">
        <v>1</v>
      </c>
      <c r="T1762" t="s">
        <v>1214</v>
      </c>
    </row>
    <row r="1763" spans="1:20">
      <c r="A1763" t="s">
        <v>1164</v>
      </c>
      <c r="B1763">
        <v>2023</v>
      </c>
      <c r="C1763" s="10">
        <v>45002</v>
      </c>
      <c r="D1763" t="s">
        <v>65</v>
      </c>
      <c r="E1763">
        <v>1</v>
      </c>
      <c r="F1763" t="s">
        <v>539</v>
      </c>
      <c r="G1763">
        <v>1</v>
      </c>
      <c r="H1763" t="s">
        <v>468</v>
      </c>
      <c r="I1763" t="s">
        <v>30</v>
      </c>
      <c r="J1763" s="11">
        <f>(C1763-VLOOKUP(H1763,Riders!$A$2:$E$7778,4,FALSE))/365</f>
        <v>23.654794520547945</v>
      </c>
      <c r="K1763">
        <v>3</v>
      </c>
      <c r="L1763">
        <v>1</v>
      </c>
      <c r="M1763">
        <v>10.180999999999999</v>
      </c>
      <c r="O1763">
        <v>32.890999999999998</v>
      </c>
      <c r="P1763">
        <v>33.378999999999998</v>
      </c>
      <c r="Q1763">
        <v>37.518999999999998</v>
      </c>
      <c r="R1763">
        <v>2.0699999999999998</v>
      </c>
      <c r="S1763">
        <v>1</v>
      </c>
      <c r="T1763" t="s">
        <v>1214</v>
      </c>
    </row>
    <row r="1764" spans="1:20">
      <c r="A1764" t="s">
        <v>1164</v>
      </c>
      <c r="B1764">
        <v>2023</v>
      </c>
      <c r="C1764" s="10">
        <v>45002</v>
      </c>
      <c r="D1764" t="s">
        <v>65</v>
      </c>
      <c r="E1764">
        <v>1</v>
      </c>
      <c r="F1764" t="s">
        <v>539</v>
      </c>
      <c r="G1764">
        <v>2</v>
      </c>
      <c r="H1764" t="s">
        <v>183</v>
      </c>
      <c r="I1764" t="s">
        <v>477</v>
      </c>
      <c r="J1764" s="11">
        <f>(C1764-VLOOKUP(H1764,Riders!$A$2:$E$7778,4,FALSE))/365</f>
        <v>22.553424657534247</v>
      </c>
      <c r="K1764">
        <v>2</v>
      </c>
      <c r="L1764">
        <v>1</v>
      </c>
      <c r="M1764">
        <v>10.119</v>
      </c>
      <c r="O1764">
        <v>31.843</v>
      </c>
      <c r="P1764">
        <v>32.616</v>
      </c>
      <c r="Q1764">
        <v>37.118000000000002</v>
      </c>
      <c r="R1764">
        <v>2.2509999999999999</v>
      </c>
      <c r="S1764">
        <v>2</v>
      </c>
      <c r="T1764" t="s">
        <v>1214</v>
      </c>
    </row>
    <row r="1765" spans="1:20">
      <c r="A1765" t="s">
        <v>1164</v>
      </c>
      <c r="B1765">
        <v>2023</v>
      </c>
      <c r="C1765" s="10">
        <v>45002</v>
      </c>
      <c r="D1765" t="s">
        <v>65</v>
      </c>
      <c r="E1765">
        <v>1</v>
      </c>
      <c r="F1765" t="s">
        <v>539</v>
      </c>
      <c r="G1765">
        <v>2</v>
      </c>
      <c r="H1765" t="s">
        <v>201</v>
      </c>
      <c r="I1765" t="s">
        <v>45</v>
      </c>
      <c r="J1765" s="11">
        <f>(C1765-VLOOKUP(H1765,Riders!$A$2:$E$7778,4,FALSE))/365</f>
        <v>27.676712328767124</v>
      </c>
      <c r="K1765">
        <v>4</v>
      </c>
      <c r="L1765">
        <v>2</v>
      </c>
      <c r="M1765">
        <v>11.035</v>
      </c>
      <c r="O1765">
        <v>32.1</v>
      </c>
      <c r="P1765">
        <v>32.015999999999998</v>
      </c>
      <c r="Q1765">
        <v>33.927999999999997</v>
      </c>
      <c r="R1765">
        <v>0.95599999999999996</v>
      </c>
      <c r="S1765">
        <v>1</v>
      </c>
      <c r="T1765" t="s">
        <v>1214</v>
      </c>
    </row>
    <row r="1766" spans="1:20">
      <c r="A1766" t="s">
        <v>1164</v>
      </c>
      <c r="B1766">
        <v>2023</v>
      </c>
      <c r="C1766" s="10">
        <v>45002</v>
      </c>
      <c r="D1766" t="s">
        <v>65</v>
      </c>
      <c r="E1766">
        <v>2</v>
      </c>
      <c r="F1766" t="s">
        <v>539</v>
      </c>
      <c r="G1766">
        <v>1</v>
      </c>
      <c r="H1766" t="s">
        <v>91</v>
      </c>
      <c r="I1766" t="s">
        <v>22</v>
      </c>
      <c r="J1766" s="11">
        <f>(C1766-VLOOKUP(H1766,Riders!$A$2:$E$7778,4,FALSE))/365</f>
        <v>26.024657534246575</v>
      </c>
      <c r="K1766">
        <v>1</v>
      </c>
      <c r="L1766">
        <v>1</v>
      </c>
      <c r="M1766">
        <v>10.071</v>
      </c>
      <c r="O1766">
        <v>39.379999999999903</v>
      </c>
      <c r="P1766">
        <v>39.481000000000002</v>
      </c>
      <c r="Q1766">
        <v>41.606999999999999</v>
      </c>
      <c r="R1766">
        <v>1.0629999999999999</v>
      </c>
      <c r="S1766">
        <v>1</v>
      </c>
      <c r="T1766" t="s">
        <v>1214</v>
      </c>
    </row>
    <row r="1767" spans="1:20">
      <c r="A1767" t="s">
        <v>1164</v>
      </c>
      <c r="B1767">
        <v>2023</v>
      </c>
      <c r="C1767" s="10">
        <v>45002</v>
      </c>
      <c r="D1767" t="s">
        <v>65</v>
      </c>
      <c r="E1767">
        <v>2</v>
      </c>
      <c r="F1767" t="s">
        <v>539</v>
      </c>
      <c r="G1767">
        <v>1</v>
      </c>
      <c r="H1767" t="s">
        <v>468</v>
      </c>
      <c r="I1767" t="s">
        <v>30</v>
      </c>
      <c r="J1767" s="11">
        <f>(C1767-VLOOKUP(H1767,Riders!$A$2:$E$7778,4,FALSE))/365</f>
        <v>23.654794520547945</v>
      </c>
      <c r="K1767">
        <v>3</v>
      </c>
      <c r="L1767">
        <v>2</v>
      </c>
      <c r="M1767">
        <v>10.278</v>
      </c>
      <c r="O1767">
        <v>33.378999999999998</v>
      </c>
      <c r="P1767">
        <v>33.151000000000003</v>
      </c>
      <c r="Q1767">
        <v>37.179000000000002</v>
      </c>
      <c r="R1767">
        <v>2.0139999999999998</v>
      </c>
      <c r="S1767">
        <v>2</v>
      </c>
      <c r="T1767" t="s">
        <v>1214</v>
      </c>
    </row>
    <row r="1768" spans="1:20">
      <c r="A1768" t="s">
        <v>1164</v>
      </c>
      <c r="B1768">
        <v>2023</v>
      </c>
      <c r="C1768" s="10">
        <v>45002</v>
      </c>
      <c r="D1768" t="s">
        <v>65</v>
      </c>
      <c r="E1768">
        <v>2</v>
      </c>
      <c r="F1768" t="s">
        <v>539</v>
      </c>
      <c r="G1768">
        <v>2</v>
      </c>
      <c r="H1768" t="s">
        <v>183</v>
      </c>
      <c r="I1768" t="s">
        <v>477</v>
      </c>
      <c r="J1768" s="11">
        <f>(C1768-VLOOKUP(H1768,Riders!$A$2:$E$7778,4,FALSE))/365</f>
        <v>22.553424657534247</v>
      </c>
      <c r="K1768">
        <v>2</v>
      </c>
      <c r="L1768">
        <v>1</v>
      </c>
      <c r="M1768">
        <v>10.468</v>
      </c>
      <c r="O1768">
        <v>32.616</v>
      </c>
      <c r="P1768">
        <v>33.222000000000001</v>
      </c>
      <c r="Q1768">
        <v>37.572000000000003</v>
      </c>
      <c r="R1768">
        <v>2.1749999999999998</v>
      </c>
      <c r="S1768">
        <v>1</v>
      </c>
      <c r="T1768" t="s">
        <v>1214</v>
      </c>
    </row>
    <row r="1769" spans="1:20">
      <c r="A1769" t="s">
        <v>1164</v>
      </c>
      <c r="B1769">
        <v>2023</v>
      </c>
      <c r="C1769" s="10">
        <v>45002</v>
      </c>
      <c r="D1769" t="s">
        <v>65</v>
      </c>
      <c r="E1769">
        <v>2</v>
      </c>
      <c r="F1769" t="s">
        <v>539</v>
      </c>
      <c r="G1769">
        <v>2</v>
      </c>
      <c r="H1769" t="s">
        <v>201</v>
      </c>
      <c r="I1769" t="s">
        <v>45</v>
      </c>
      <c r="J1769" s="11">
        <f>(C1769-VLOOKUP(H1769,Riders!$A$2:$E$7778,4,FALSE))/365</f>
        <v>27.676712328767124</v>
      </c>
      <c r="K1769">
        <v>4</v>
      </c>
      <c r="L1769">
        <v>2</v>
      </c>
      <c r="M1769">
        <v>10.4919999999999</v>
      </c>
      <c r="O1769">
        <v>32.015999999999998</v>
      </c>
      <c r="P1769">
        <v>31.937999999999899</v>
      </c>
      <c r="Q1769">
        <v>33.845999999999997</v>
      </c>
      <c r="R1769">
        <v>0.95399999999999996</v>
      </c>
      <c r="S1769">
        <v>2</v>
      </c>
      <c r="T1769" t="s">
        <v>1214</v>
      </c>
    </row>
    <row r="1770" spans="1:20">
      <c r="A1770" t="s">
        <v>1164</v>
      </c>
      <c r="B1770">
        <v>2023</v>
      </c>
      <c r="C1770" s="10">
        <v>45002</v>
      </c>
      <c r="D1770" t="s">
        <v>65</v>
      </c>
      <c r="E1770">
        <v>3</v>
      </c>
      <c r="F1770" t="s">
        <v>539</v>
      </c>
      <c r="G1770">
        <v>1</v>
      </c>
      <c r="H1770" t="s">
        <v>91</v>
      </c>
      <c r="I1770" t="s">
        <v>22</v>
      </c>
      <c r="J1770" s="11">
        <f>(C1770-VLOOKUP(H1770,Riders!$A$2:$E$7778,4,FALSE))/365</f>
        <v>26.024657534246575</v>
      </c>
      <c r="K1770">
        <v>1</v>
      </c>
      <c r="L1770">
        <v>1</v>
      </c>
      <c r="M1770">
        <v>10.32</v>
      </c>
      <c r="O1770">
        <v>39.481000000000002</v>
      </c>
      <c r="P1770">
        <v>39.573</v>
      </c>
      <c r="Q1770">
        <v>41.691000000000003</v>
      </c>
      <c r="R1770">
        <v>1.0589999999999999</v>
      </c>
      <c r="S1770">
        <v>1</v>
      </c>
      <c r="T1770" t="s">
        <v>1214</v>
      </c>
    </row>
    <row r="1771" spans="1:20">
      <c r="A1771" t="s">
        <v>1164</v>
      </c>
      <c r="B1771">
        <v>2023</v>
      </c>
      <c r="C1771" s="10">
        <v>45002</v>
      </c>
      <c r="D1771" t="s">
        <v>65</v>
      </c>
      <c r="E1771">
        <v>3</v>
      </c>
      <c r="F1771" t="s">
        <v>539</v>
      </c>
      <c r="G1771">
        <v>1</v>
      </c>
      <c r="H1771" t="s">
        <v>468</v>
      </c>
      <c r="I1771" t="s">
        <v>30</v>
      </c>
      <c r="J1771" s="11">
        <f>(C1771-VLOOKUP(H1771,Riders!$A$2:$E$7778,4,FALSE))/365</f>
        <v>23.654794520547945</v>
      </c>
      <c r="K1771">
        <v>3</v>
      </c>
      <c r="L1771">
        <v>2</v>
      </c>
      <c r="M1771">
        <v>10.459</v>
      </c>
      <c r="O1771">
        <v>33.151000000000003</v>
      </c>
      <c r="P1771">
        <v>32.948999999999998</v>
      </c>
      <c r="Q1771">
        <v>36.878999999999998</v>
      </c>
      <c r="R1771">
        <v>1.9650000000000001</v>
      </c>
      <c r="S1771">
        <v>2</v>
      </c>
      <c r="T1771" t="s">
        <v>1214</v>
      </c>
    </row>
    <row r="1772" spans="1:20">
      <c r="A1772" t="s">
        <v>1164</v>
      </c>
      <c r="B1772">
        <v>2023</v>
      </c>
      <c r="C1772" s="10">
        <v>45002</v>
      </c>
      <c r="D1772" t="s">
        <v>65</v>
      </c>
      <c r="E1772">
        <v>1</v>
      </c>
      <c r="F1772" t="s">
        <v>63</v>
      </c>
      <c r="G1772" t="s">
        <v>540</v>
      </c>
      <c r="H1772" t="s">
        <v>91</v>
      </c>
      <c r="I1772" t="s">
        <v>22</v>
      </c>
      <c r="J1772" s="11">
        <f>(C1772-VLOOKUP(H1772,Riders!$A$2:$E$7778,4,FALSE))/365</f>
        <v>26.024657534246575</v>
      </c>
      <c r="K1772">
        <v>1</v>
      </c>
      <c r="L1772">
        <v>1</v>
      </c>
      <c r="M1772">
        <v>9.9480000000000004</v>
      </c>
      <c r="O1772">
        <v>39.573</v>
      </c>
      <c r="P1772">
        <v>39.667999999999999</v>
      </c>
      <c r="Q1772">
        <v>41.777999999999999</v>
      </c>
      <c r="R1772">
        <v>1.0549999999999999</v>
      </c>
      <c r="S1772">
        <v>1</v>
      </c>
      <c r="T1772" t="s">
        <v>1214</v>
      </c>
    </row>
    <row r="1773" spans="1:20">
      <c r="A1773" t="s">
        <v>1164</v>
      </c>
      <c r="B1773">
        <v>2023</v>
      </c>
      <c r="C1773" s="10">
        <v>45002</v>
      </c>
      <c r="D1773" t="s">
        <v>65</v>
      </c>
      <c r="E1773">
        <v>1</v>
      </c>
      <c r="F1773" t="s">
        <v>63</v>
      </c>
      <c r="G1773" t="s">
        <v>540</v>
      </c>
      <c r="H1773" t="s">
        <v>183</v>
      </c>
      <c r="I1773" t="s">
        <v>477</v>
      </c>
      <c r="J1773" s="11">
        <f>(C1773-VLOOKUP(H1773,Riders!$A$2:$E$7778,4,FALSE))/365</f>
        <v>22.553424657534247</v>
      </c>
      <c r="K1773">
        <v>2</v>
      </c>
      <c r="L1773">
        <v>2</v>
      </c>
      <c r="M1773">
        <v>10.013</v>
      </c>
      <c r="O1773">
        <v>33.222000000000001</v>
      </c>
      <c r="P1773">
        <v>32.982999999999997</v>
      </c>
      <c r="Q1773">
        <v>37.204999999999998</v>
      </c>
      <c r="R1773">
        <v>2.1110000000000002</v>
      </c>
      <c r="S1773">
        <v>2</v>
      </c>
      <c r="T1773" t="s">
        <v>1214</v>
      </c>
    </row>
    <row r="1774" spans="1:20">
      <c r="A1774" t="s">
        <v>1164</v>
      </c>
      <c r="B1774">
        <v>2023</v>
      </c>
      <c r="C1774" s="10">
        <v>45002</v>
      </c>
      <c r="D1774" t="s">
        <v>65</v>
      </c>
      <c r="E1774">
        <v>1</v>
      </c>
      <c r="F1774" t="s">
        <v>63</v>
      </c>
      <c r="G1774" t="s">
        <v>541</v>
      </c>
      <c r="H1774" t="s">
        <v>468</v>
      </c>
      <c r="I1774" t="s">
        <v>30</v>
      </c>
      <c r="J1774" s="11">
        <f>(C1774-VLOOKUP(H1774,Riders!$A$2:$E$7778,4,FALSE))/365</f>
        <v>23.654794520547945</v>
      </c>
      <c r="K1774">
        <v>3</v>
      </c>
      <c r="L1774">
        <v>1</v>
      </c>
      <c r="M1774">
        <v>10.185</v>
      </c>
      <c r="O1774">
        <v>32.948999999999998</v>
      </c>
      <c r="P1774">
        <v>33.411000000000001</v>
      </c>
      <c r="Q1774">
        <v>37.237000000000002</v>
      </c>
      <c r="R1774">
        <v>1.913</v>
      </c>
      <c r="S1774">
        <v>1</v>
      </c>
      <c r="T1774" t="s">
        <v>1214</v>
      </c>
    </row>
    <row r="1775" spans="1:20">
      <c r="A1775" t="s">
        <v>1164</v>
      </c>
      <c r="B1775">
        <v>2023</v>
      </c>
      <c r="C1775" s="10">
        <v>45002</v>
      </c>
      <c r="D1775" t="s">
        <v>65</v>
      </c>
      <c r="E1775">
        <v>1</v>
      </c>
      <c r="F1775" t="s">
        <v>63</v>
      </c>
      <c r="G1775" t="s">
        <v>541</v>
      </c>
      <c r="H1775" t="s">
        <v>201</v>
      </c>
      <c r="I1775" t="s">
        <v>45</v>
      </c>
      <c r="J1775" s="11">
        <f>(C1775-VLOOKUP(H1775,Riders!$A$2:$E$7778,4,FALSE))/365</f>
        <v>27.676712328767124</v>
      </c>
      <c r="K1775">
        <v>4</v>
      </c>
      <c r="L1775">
        <v>2</v>
      </c>
      <c r="M1775">
        <v>10.363</v>
      </c>
      <c r="O1775">
        <v>31.937999999999899</v>
      </c>
      <c r="P1775">
        <v>31.856999999999999</v>
      </c>
      <c r="Q1775">
        <v>33.761000000000003</v>
      </c>
      <c r="R1775">
        <v>0.95199999999999996</v>
      </c>
      <c r="S1775">
        <v>2</v>
      </c>
      <c r="T1775" t="s">
        <v>1214</v>
      </c>
    </row>
    <row r="1776" spans="1:20">
      <c r="A1776" t="s">
        <v>18</v>
      </c>
      <c r="B1776">
        <v>2022</v>
      </c>
      <c r="C1776" s="10">
        <v>44849</v>
      </c>
      <c r="D1776" t="s">
        <v>19</v>
      </c>
      <c r="E1776">
        <v>1</v>
      </c>
      <c r="F1776" t="s">
        <v>537</v>
      </c>
      <c r="G1776">
        <v>8</v>
      </c>
      <c r="H1776" t="s">
        <v>98</v>
      </c>
      <c r="I1776" t="s">
        <v>26</v>
      </c>
      <c r="J1776" s="11">
        <f>(C1776-VLOOKUP(H1776,Riders!$A$2:$E$7778,4,FALSE))/365</f>
        <v>25.509589041095889</v>
      </c>
      <c r="K1776">
        <v>11</v>
      </c>
      <c r="L1776">
        <v>2</v>
      </c>
      <c r="M1776">
        <v>9.9909999999999997</v>
      </c>
      <c r="N1776">
        <v>72.064858372535198</v>
      </c>
      <c r="O1776">
        <v>18.149999999999999</v>
      </c>
      <c r="P1776">
        <v>15.62</v>
      </c>
      <c r="Q1776">
        <v>26.352</v>
      </c>
      <c r="R1776">
        <v>5.3659999999999997</v>
      </c>
      <c r="S1776">
        <v>2</v>
      </c>
      <c r="T1776" t="s">
        <v>1214</v>
      </c>
    </row>
    <row r="1777" spans="1:20">
      <c r="A1777" t="s">
        <v>1164</v>
      </c>
      <c r="B1777">
        <v>2023</v>
      </c>
      <c r="C1777" s="10">
        <v>45002</v>
      </c>
      <c r="D1777" t="s">
        <v>65</v>
      </c>
      <c r="E1777">
        <v>2</v>
      </c>
      <c r="F1777" t="s">
        <v>63</v>
      </c>
      <c r="G1777" t="s">
        <v>540</v>
      </c>
      <c r="H1777" t="s">
        <v>91</v>
      </c>
      <c r="I1777" t="s">
        <v>22</v>
      </c>
      <c r="J1777" s="11">
        <f>(C1777-VLOOKUP(H1777,Riders!$A$2:$E$7778,4,FALSE))/365</f>
        <v>26.024657534246575</v>
      </c>
      <c r="K1777">
        <v>1</v>
      </c>
      <c r="L1777">
        <v>1</v>
      </c>
      <c r="M1777">
        <v>10.019</v>
      </c>
      <c r="O1777">
        <v>39.667999999999999</v>
      </c>
      <c r="P1777">
        <v>39.615000000000002</v>
      </c>
      <c r="Q1777">
        <v>41.707000000000001</v>
      </c>
      <c r="R1777">
        <v>1.046</v>
      </c>
      <c r="S1777">
        <v>1</v>
      </c>
      <c r="T1777" t="s">
        <v>1214</v>
      </c>
    </row>
    <row r="1778" spans="1:20">
      <c r="A1778" t="s">
        <v>1164</v>
      </c>
      <c r="B1778">
        <v>2023</v>
      </c>
      <c r="C1778" s="10">
        <v>45002</v>
      </c>
      <c r="D1778" t="s">
        <v>65</v>
      </c>
      <c r="E1778">
        <v>2</v>
      </c>
      <c r="F1778" t="s">
        <v>63</v>
      </c>
      <c r="G1778" t="s">
        <v>540</v>
      </c>
      <c r="H1778" t="s">
        <v>183</v>
      </c>
      <c r="I1778" t="s">
        <v>477</v>
      </c>
      <c r="J1778" s="11">
        <f>(C1778-VLOOKUP(H1778,Riders!$A$2:$E$7778,4,FALSE))/365</f>
        <v>22.553424657534247</v>
      </c>
      <c r="K1778">
        <v>2</v>
      </c>
      <c r="L1778">
        <v>2</v>
      </c>
      <c r="M1778">
        <v>11.862</v>
      </c>
      <c r="O1778">
        <v>32.982999999999997</v>
      </c>
      <c r="P1778">
        <v>32.619</v>
      </c>
      <c r="Q1778">
        <v>36.686999999999998</v>
      </c>
      <c r="R1778">
        <v>2.0339999999999998</v>
      </c>
      <c r="S1778">
        <v>2</v>
      </c>
      <c r="T1778" t="s">
        <v>1214</v>
      </c>
    </row>
    <row r="1779" spans="1:20">
      <c r="A1779" t="s">
        <v>1164</v>
      </c>
      <c r="B1779">
        <v>2023</v>
      </c>
      <c r="C1779" s="10">
        <v>45002</v>
      </c>
      <c r="D1779" t="s">
        <v>65</v>
      </c>
      <c r="E1779">
        <v>2</v>
      </c>
      <c r="F1779" t="s">
        <v>63</v>
      </c>
      <c r="G1779" t="s">
        <v>541</v>
      </c>
      <c r="H1779" t="s">
        <v>468</v>
      </c>
      <c r="I1779" t="s">
        <v>30</v>
      </c>
      <c r="J1779" s="11">
        <f>(C1779-VLOOKUP(H1779,Riders!$A$2:$E$7778,4,FALSE))/365</f>
        <v>23.654794520547945</v>
      </c>
      <c r="K1779">
        <v>3</v>
      </c>
      <c r="L1779">
        <v>1</v>
      </c>
      <c r="M1779">
        <v>10.364000000000001</v>
      </c>
      <c r="O1779">
        <v>33.411000000000001</v>
      </c>
      <c r="P1779">
        <v>33.82</v>
      </c>
      <c r="Q1779">
        <v>37.554000000000002</v>
      </c>
      <c r="R1779">
        <v>1.867</v>
      </c>
      <c r="S1779">
        <v>1</v>
      </c>
      <c r="T1779" t="s">
        <v>1214</v>
      </c>
    </row>
    <row r="1780" spans="1:20">
      <c r="A1780" t="s">
        <v>1164</v>
      </c>
      <c r="B1780">
        <v>2023</v>
      </c>
      <c r="C1780" s="10">
        <v>45002</v>
      </c>
      <c r="D1780" t="s">
        <v>65</v>
      </c>
      <c r="E1780">
        <v>2</v>
      </c>
      <c r="F1780" t="s">
        <v>63</v>
      </c>
      <c r="G1780" t="s">
        <v>541</v>
      </c>
      <c r="H1780" t="s">
        <v>201</v>
      </c>
      <c r="I1780" t="s">
        <v>45</v>
      </c>
      <c r="J1780" s="11">
        <f>(C1780-VLOOKUP(H1780,Riders!$A$2:$E$7778,4,FALSE))/365</f>
        <v>27.676712328767124</v>
      </c>
      <c r="K1780">
        <v>4</v>
      </c>
      <c r="L1780">
        <v>2</v>
      </c>
      <c r="M1780">
        <v>10.481</v>
      </c>
      <c r="O1780">
        <v>31.856999999999999</v>
      </c>
      <c r="P1780">
        <v>31.782</v>
      </c>
      <c r="Q1780">
        <v>33.682000000000002</v>
      </c>
      <c r="R1780">
        <v>0.95</v>
      </c>
      <c r="S1780">
        <v>2</v>
      </c>
      <c r="T1780" t="s">
        <v>1214</v>
      </c>
    </row>
  </sheetData>
  <autoFilter ref="A1:T1780" xr:uid="{6BB8F2AF-385E-4B28-A48F-C4233112F071}"/>
  <sortState xmlns:xlrd2="http://schemas.microsoft.com/office/spreadsheetml/2017/richdata2" ref="A1176:M1185">
    <sortCondition ref="G1176:G1185"/>
  </sortState>
  <conditionalFormatting sqref="A1781:L2401 A1780:I1780 K1780:L1780">
    <cfRule type="expression" dxfId="302" priority="64">
      <formula>$E1780="F"</formula>
    </cfRule>
    <cfRule type="expression" dxfId="301" priority="65">
      <formula>$E1780="SF"</formula>
    </cfRule>
    <cfRule type="expression" dxfId="300" priority="66">
      <formula>$E1780="QF"</formula>
    </cfRule>
    <cfRule type="expression" dxfId="299" priority="67">
      <formula>$E1780="R8"</formula>
    </cfRule>
    <cfRule type="expression" dxfId="298" priority="68">
      <formula>$E1780="R16"</formula>
    </cfRule>
  </conditionalFormatting>
  <conditionalFormatting sqref="A2:I1779 K2:N1779">
    <cfRule type="expression" dxfId="297" priority="1">
      <formula>$E2="F"</formula>
    </cfRule>
    <cfRule type="expression" dxfId="296" priority="2">
      <formula>$E2="5to8"</formula>
    </cfRule>
    <cfRule type="expression" dxfId="295" priority="3">
      <formula>$E2="SF"</formula>
    </cfRule>
    <cfRule type="expression" dxfId="294" priority="4">
      <formula>$E2="QF"</formula>
    </cfRule>
    <cfRule type="expression" dxfId="293" priority="5">
      <formula>$E2="R8"</formula>
    </cfRule>
    <cfRule type="expression" dxfId="292" priority="6">
      <formula>$E2="Rep8"</formula>
    </cfRule>
    <cfRule type="expression" dxfId="291" priority="7">
      <formula>$E2="Rep32"</formula>
    </cfRule>
    <cfRule type="expression" dxfId="290" priority="8">
      <formula>$E2="R32"</formula>
    </cfRule>
    <cfRule type="expression" dxfId="289" priority="9">
      <formula>$E2="R16"</formula>
    </cfRule>
    <cfRule type="expression" dxfId="288"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176" activePane="bottomLeft" state="frozen"/>
      <selection pane="bottomLeft" activeCell="J173" sqref="J173"/>
    </sheetView>
  </sheetViews>
  <sheetFormatPr defaultColWidth="11.6328125" defaultRowHeight="14.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c r="A2" s="1" t="s">
        <v>1164</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c r="A3" s="1" t="s">
        <v>1164</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c r="A4" s="1" t="s">
        <v>1164</v>
      </c>
      <c r="B4" s="1">
        <v>2023</v>
      </c>
      <c r="C4" s="2">
        <v>45000</v>
      </c>
      <c r="D4" s="1" t="s">
        <v>65</v>
      </c>
      <c r="E4" s="3" t="s">
        <v>20</v>
      </c>
      <c r="F4" s="1" t="s">
        <v>20</v>
      </c>
      <c r="G4" s="3" t="s">
        <v>30</v>
      </c>
      <c r="H4" s="3" t="s">
        <v>680</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c r="A5" s="1" t="s">
        <v>1164</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c r="A6" s="1" t="s">
        <v>1164</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c r="A7" s="1" t="s">
        <v>1164</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c r="A8" s="1" t="s">
        <v>1164</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c r="A9" s="1" t="s">
        <v>1164</v>
      </c>
      <c r="B9" s="1">
        <v>2023</v>
      </c>
      <c r="C9" s="2">
        <v>45000</v>
      </c>
      <c r="D9" s="1" t="s">
        <v>65</v>
      </c>
      <c r="E9" s="3" t="s">
        <v>20</v>
      </c>
      <c r="F9" s="1" t="s">
        <v>20</v>
      </c>
      <c r="G9" s="3" t="s">
        <v>45</v>
      </c>
      <c r="H9" s="3" t="s">
        <v>773</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c r="A10" s="1" t="s">
        <v>1164</v>
      </c>
      <c r="B10" s="1">
        <v>2023</v>
      </c>
      <c r="C10" s="2">
        <v>45000</v>
      </c>
      <c r="D10" s="1" t="s">
        <v>65</v>
      </c>
      <c r="E10" s="3" t="s">
        <v>20</v>
      </c>
      <c r="F10" s="1" t="s">
        <v>20</v>
      </c>
      <c r="G10" s="3" t="s">
        <v>24</v>
      </c>
      <c r="H10" s="3" t="s">
        <v>23</v>
      </c>
      <c r="I10" s="3" t="s">
        <v>1165</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c r="A11" s="1" t="s">
        <v>1164</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c r="A12" s="1" t="s">
        <v>1164</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c r="A13" s="1" t="s">
        <v>1164</v>
      </c>
      <c r="B13" s="1">
        <v>2023</v>
      </c>
      <c r="C13" s="2">
        <v>45000</v>
      </c>
      <c r="D13" s="1" t="s">
        <v>65</v>
      </c>
      <c r="E13" s="3" t="s">
        <v>20</v>
      </c>
      <c r="F13" s="1" t="s">
        <v>20</v>
      </c>
      <c r="G13" s="3" t="s">
        <v>41</v>
      </c>
      <c r="H13" s="3" t="s">
        <v>180</v>
      </c>
      <c r="I13" t="s">
        <v>171</v>
      </c>
      <c r="J13" s="3" t="s">
        <v>739</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c r="A14" s="1" t="s">
        <v>232</v>
      </c>
      <c r="B14" s="1">
        <v>2019</v>
      </c>
      <c r="C14" s="88">
        <v>43770</v>
      </c>
      <c r="D14" s="1" t="s">
        <v>65</v>
      </c>
      <c r="E14" s="1" t="s">
        <v>20</v>
      </c>
      <c r="F14" s="1" t="s">
        <v>20</v>
      </c>
      <c r="G14" s="1" t="s">
        <v>22</v>
      </c>
      <c r="H14" s="1" t="s">
        <v>1022</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c r="A15" s="1" t="s">
        <v>1164</v>
      </c>
      <c r="B15" s="1">
        <v>2023</v>
      </c>
      <c r="C15" s="2">
        <v>45000</v>
      </c>
      <c r="D15" s="1" t="s">
        <v>65</v>
      </c>
      <c r="E15" s="3" t="s">
        <v>20</v>
      </c>
      <c r="F15" s="1" t="s">
        <v>20</v>
      </c>
      <c r="G15" s="3" t="s">
        <v>163</v>
      </c>
      <c r="H15" s="3" t="s">
        <v>1166</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c r="A16" s="1" t="s">
        <v>1164</v>
      </c>
      <c r="B16" s="1">
        <v>2023</v>
      </c>
      <c r="C16" s="2">
        <v>45000</v>
      </c>
      <c r="D16" s="1" t="s">
        <v>65</v>
      </c>
      <c r="E16" s="3" t="s">
        <v>20</v>
      </c>
      <c r="F16" s="1" t="s">
        <v>20</v>
      </c>
      <c r="G16" s="3" t="s">
        <v>94</v>
      </c>
      <c r="H16" s="3" t="s">
        <v>681</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c r="A17" s="1" t="s">
        <v>1164</v>
      </c>
      <c r="B17" s="1">
        <v>2023</v>
      </c>
      <c r="C17" s="2">
        <v>45000</v>
      </c>
      <c r="D17" s="1" t="s">
        <v>65</v>
      </c>
      <c r="E17" s="3" t="s">
        <v>20</v>
      </c>
      <c r="F17" s="1" t="s">
        <v>20</v>
      </c>
      <c r="G17" s="3" t="s">
        <v>141</v>
      </c>
      <c r="H17" s="3" t="s">
        <v>156</v>
      </c>
      <c r="I17" s="3" t="s">
        <v>1191</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c r="A18" s="1" t="s">
        <v>1164</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c r="A19" s="1" t="s">
        <v>1164</v>
      </c>
      <c r="B19" s="1">
        <v>2023</v>
      </c>
      <c r="C19" s="2">
        <v>45000</v>
      </c>
      <c r="D19" s="1" t="s">
        <v>65</v>
      </c>
      <c r="E19" s="3" t="s">
        <v>20</v>
      </c>
      <c r="F19" s="1" t="s">
        <v>20</v>
      </c>
      <c r="G19" s="3" t="s">
        <v>206</v>
      </c>
      <c r="H19" s="3" t="s">
        <v>830</v>
      </c>
      <c r="I19" s="3" t="s">
        <v>793</v>
      </c>
      <c r="J19" s="3" t="s">
        <v>1122</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c r="A20" s="1" t="s">
        <v>1164</v>
      </c>
      <c r="B20" s="1">
        <v>2023</v>
      </c>
      <c r="C20" s="2">
        <v>45000</v>
      </c>
      <c r="D20" s="1" t="s">
        <v>65</v>
      </c>
      <c r="E20" s="3" t="s">
        <v>20</v>
      </c>
      <c r="F20" s="1" t="s">
        <v>20</v>
      </c>
      <c r="G20" s="3" t="s">
        <v>211</v>
      </c>
      <c r="H20" s="3" t="s">
        <v>210</v>
      </c>
      <c r="I20" s="3" t="s">
        <v>1125</v>
      </c>
      <c r="J20" s="3" t="s">
        <v>1124</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c r="A21" s="1" t="s">
        <v>1164</v>
      </c>
      <c r="B21" s="1">
        <v>2023</v>
      </c>
      <c r="C21" s="2">
        <v>45000</v>
      </c>
      <c r="D21" s="1" t="s">
        <v>65</v>
      </c>
      <c r="E21" s="3" t="s">
        <v>20</v>
      </c>
      <c r="F21" s="1" t="s">
        <v>20</v>
      </c>
      <c r="G21" s="3" t="s">
        <v>62</v>
      </c>
      <c r="H21" s="3" t="s">
        <v>188</v>
      </c>
      <c r="I21" s="3" t="s">
        <v>61</v>
      </c>
      <c r="J21" s="3" t="s">
        <v>1169</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c r="A22" s="1" t="s">
        <v>1164</v>
      </c>
      <c r="B22" s="1">
        <v>2023</v>
      </c>
      <c r="C22" s="2">
        <v>45000</v>
      </c>
      <c r="D22" s="1" t="s">
        <v>65</v>
      </c>
      <c r="E22" s="3" t="s">
        <v>20</v>
      </c>
      <c r="F22" s="1" t="s">
        <v>20</v>
      </c>
      <c r="G22" s="3" t="s">
        <v>160</v>
      </c>
      <c r="H22" s="3" t="s">
        <v>1192</v>
      </c>
      <c r="I22" s="3" t="s">
        <v>685</v>
      </c>
      <c r="J22" s="3" t="s">
        <v>1167</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c r="A23" s="1" t="s">
        <v>1164</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c r="A24" s="1" t="s">
        <v>1164</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c r="A25" s="1" t="s">
        <v>1164</v>
      </c>
      <c r="B25" s="1">
        <v>2023</v>
      </c>
      <c r="C25" s="2">
        <v>45000</v>
      </c>
      <c r="D25" s="1" t="s">
        <v>65</v>
      </c>
      <c r="E25" s="3" t="s">
        <v>90</v>
      </c>
      <c r="F25" s="3">
        <v>2</v>
      </c>
      <c r="G25" s="3" t="s">
        <v>30</v>
      </c>
      <c r="H25" s="3" t="s">
        <v>680</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c r="A26" s="1" t="s">
        <v>1164</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c r="A27" s="1" t="s">
        <v>1164</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c r="A28" s="1" t="s">
        <v>1164</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c r="A29" s="1" t="s">
        <v>1164</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c r="A30" s="1" t="s">
        <v>1164</v>
      </c>
      <c r="B30" s="1">
        <v>2023</v>
      </c>
      <c r="C30" s="2">
        <v>45000</v>
      </c>
      <c r="D30" s="1" t="s">
        <v>65</v>
      </c>
      <c r="E30" s="3" t="s">
        <v>90</v>
      </c>
      <c r="F30" s="3">
        <v>4</v>
      </c>
      <c r="G30" s="3" t="s">
        <v>45</v>
      </c>
      <c r="H30" s="3" t="s">
        <v>773</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c r="A31" s="1" t="s">
        <v>1164</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c r="A32" s="1" t="s">
        <v>1164</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c r="A33" s="1" t="s">
        <v>1164</v>
      </c>
      <c r="B33" s="1">
        <v>2023</v>
      </c>
      <c r="C33" s="2">
        <v>45000</v>
      </c>
      <c r="D33" s="1" t="s">
        <v>65</v>
      </c>
      <c r="E33" s="3" t="s">
        <v>63</v>
      </c>
      <c r="F33" s="3" t="s">
        <v>541</v>
      </c>
      <c r="G33" s="3" t="s">
        <v>30</v>
      </c>
      <c r="H33" s="3" t="s">
        <v>680</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c r="A34" s="1" t="s">
        <v>1164</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c r="A35" s="1" t="s">
        <v>1100</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c r="A36" s="1" t="s">
        <v>1100</v>
      </c>
      <c r="B36" s="1">
        <v>2023</v>
      </c>
      <c r="C36" s="2">
        <v>44981</v>
      </c>
      <c r="D36" s="1" t="s">
        <v>65</v>
      </c>
      <c r="E36" s="3" t="s">
        <v>20</v>
      </c>
      <c r="F36" s="3" t="s">
        <v>20</v>
      </c>
      <c r="G36" s="3" t="s">
        <v>26</v>
      </c>
      <c r="H36" s="3" t="s">
        <v>772</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c r="A37" s="1" t="s">
        <v>1100</v>
      </c>
      <c r="B37" s="1">
        <v>2023</v>
      </c>
      <c r="C37" s="2">
        <v>44981</v>
      </c>
      <c r="D37" s="1" t="s">
        <v>65</v>
      </c>
      <c r="E37" s="3" t="s">
        <v>20</v>
      </c>
      <c r="F37" s="3" t="s">
        <v>20</v>
      </c>
      <c r="G37" s="3" t="s">
        <v>30</v>
      </c>
      <c r="H37" s="3" t="s">
        <v>680</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c r="A38" s="1" t="s">
        <v>1100</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c r="A39" s="1" t="s">
        <v>1100</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c r="A40" s="1" t="s">
        <v>1100</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c r="A41" s="1" t="s">
        <v>1100</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c r="A42" s="1" t="s">
        <v>1100</v>
      </c>
      <c r="B42" s="1">
        <v>2023</v>
      </c>
      <c r="C42" s="2">
        <v>44981</v>
      </c>
      <c r="D42" s="1" t="s">
        <v>65</v>
      </c>
      <c r="E42" s="3" t="s">
        <v>20</v>
      </c>
      <c r="F42" s="3" t="s">
        <v>20</v>
      </c>
      <c r="G42" s="3" t="s">
        <v>45</v>
      </c>
      <c r="H42" s="3" t="s">
        <v>773</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c r="A43" s="1" t="s">
        <v>1100</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c r="A44" s="1" t="s">
        <v>1100</v>
      </c>
      <c r="B44" s="1">
        <v>2023</v>
      </c>
      <c r="C44" s="2">
        <v>44981</v>
      </c>
      <c r="D44" s="1" t="s">
        <v>65</v>
      </c>
      <c r="E44" s="3" t="s">
        <v>20</v>
      </c>
      <c r="F44" s="3" t="s">
        <v>20</v>
      </c>
      <c r="G44" s="3" t="s">
        <v>41</v>
      </c>
      <c r="H44" s="42" t="s">
        <v>171</v>
      </c>
      <c r="I44" s="3" t="s">
        <v>1227</v>
      </c>
      <c r="J44" s="3" t="s">
        <v>739</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c r="A45" s="1" t="s">
        <v>1100</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c r="A46" s="1" t="s">
        <v>232</v>
      </c>
      <c r="B46" s="1">
        <v>2019</v>
      </c>
      <c r="C46" s="88">
        <v>43770</v>
      </c>
      <c r="D46" s="1" t="s">
        <v>65</v>
      </c>
      <c r="E46" s="1" t="s">
        <v>90</v>
      </c>
      <c r="F46" s="3">
        <v>3</v>
      </c>
      <c r="G46" s="1" t="s">
        <v>22</v>
      </c>
      <c r="H46" s="3" t="s">
        <v>1022</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c r="A47" s="1" t="s">
        <v>1100</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c r="A48" s="1" t="s">
        <v>1100</v>
      </c>
      <c r="B48" s="1">
        <v>2023</v>
      </c>
      <c r="C48" s="2">
        <v>44981</v>
      </c>
      <c r="D48" s="1" t="s">
        <v>65</v>
      </c>
      <c r="E48" s="3" t="s">
        <v>20</v>
      </c>
      <c r="F48" s="3" t="s">
        <v>20</v>
      </c>
      <c r="G48" s="3" t="s">
        <v>163</v>
      </c>
      <c r="H48" s="3" t="s">
        <v>162</v>
      </c>
      <c r="I48" s="3" t="s">
        <v>683</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c r="A49" s="1" t="s">
        <v>1100</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c r="A50" s="29" t="s">
        <v>1100</v>
      </c>
      <c r="B50" s="29">
        <v>2023</v>
      </c>
      <c r="C50" s="56">
        <v>44981</v>
      </c>
      <c r="D50" s="29" t="s">
        <v>65</v>
      </c>
      <c r="E50" s="26" t="s">
        <v>20</v>
      </c>
      <c r="F50" s="26" t="s">
        <v>20</v>
      </c>
      <c r="G50" t="s">
        <v>255</v>
      </c>
      <c r="H50" t="s">
        <v>1107</v>
      </c>
      <c r="I50" t="s">
        <v>1121</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c r="A51" s="29" t="s">
        <v>1100</v>
      </c>
      <c r="B51" s="29">
        <v>2023</v>
      </c>
      <c r="C51" s="56">
        <v>44981</v>
      </c>
      <c r="D51" s="29" t="s">
        <v>65</v>
      </c>
      <c r="E51" s="26" t="s">
        <v>20</v>
      </c>
      <c r="F51" s="26" t="s">
        <v>20</v>
      </c>
      <c r="G51" t="s">
        <v>206</v>
      </c>
      <c r="H51" t="s">
        <v>830</v>
      </c>
      <c r="I51" t="s">
        <v>793</v>
      </c>
      <c r="J51" t="s">
        <v>1122</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c r="A52" s="29" t="s">
        <v>1100</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c r="A53" s="29" t="s">
        <v>1100</v>
      </c>
      <c r="B53" s="29">
        <v>2023</v>
      </c>
      <c r="C53" s="56">
        <v>44981</v>
      </c>
      <c r="D53" s="29" t="s">
        <v>65</v>
      </c>
      <c r="E53" s="26" t="s">
        <v>20</v>
      </c>
      <c r="F53" s="26" t="s">
        <v>20</v>
      </c>
      <c r="G53" t="s">
        <v>24</v>
      </c>
      <c r="H53" t="s">
        <v>1123</v>
      </c>
      <c r="I53" t="s">
        <v>678</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c r="A54" s="29" t="s">
        <v>1100</v>
      </c>
      <c r="B54" s="29">
        <v>2023</v>
      </c>
      <c r="C54" s="56">
        <v>44981</v>
      </c>
      <c r="D54" s="29" t="s">
        <v>65</v>
      </c>
      <c r="E54" s="26" t="s">
        <v>20</v>
      </c>
      <c r="F54" s="26" t="s">
        <v>20</v>
      </c>
      <c r="G54" t="s">
        <v>211</v>
      </c>
      <c r="H54" s="3" t="s">
        <v>210</v>
      </c>
      <c r="I54" t="s">
        <v>1124</v>
      </c>
      <c r="J54" t="s">
        <v>1125</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c r="A55" s="29" t="s">
        <v>1100</v>
      </c>
      <c r="B55" s="29">
        <v>2023</v>
      </c>
      <c r="C55" s="56">
        <v>44981</v>
      </c>
      <c r="D55" s="29" t="s">
        <v>65</v>
      </c>
      <c r="E55" s="26" t="s">
        <v>20</v>
      </c>
      <c r="F55" s="26" t="s">
        <v>20</v>
      </c>
      <c r="G55" t="s">
        <v>618</v>
      </c>
      <c r="H55" t="s">
        <v>1109</v>
      </c>
      <c r="I55" t="s">
        <v>1126</v>
      </c>
      <c r="J55" t="s">
        <v>1127</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c r="A56" s="29" t="s">
        <v>1100</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c r="A57" s="29" t="s">
        <v>1100</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c r="A58" s="29" t="s">
        <v>1100</v>
      </c>
      <c r="B58" s="29">
        <v>2023</v>
      </c>
      <c r="C58" s="56">
        <v>44981</v>
      </c>
      <c r="D58" s="29" t="s">
        <v>65</v>
      </c>
      <c r="E58" s="26" t="s">
        <v>90</v>
      </c>
      <c r="F58" s="26">
        <v>2</v>
      </c>
      <c r="G58" t="s">
        <v>30</v>
      </c>
      <c r="H58" t="s">
        <v>680</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c r="A59" s="29" t="s">
        <v>1100</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c r="A60" s="29" t="s">
        <v>1100</v>
      </c>
      <c r="B60" s="29">
        <v>2023</v>
      </c>
      <c r="C60" s="56">
        <v>44981</v>
      </c>
      <c r="D60" s="29" t="s">
        <v>65</v>
      </c>
      <c r="E60" s="26" t="s">
        <v>90</v>
      </c>
      <c r="F60" s="26">
        <v>3</v>
      </c>
      <c r="G60" t="s">
        <v>26</v>
      </c>
      <c r="H60" t="s">
        <v>772</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c r="A61" s="29" t="s">
        <v>1100</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c r="A62" s="29" t="s">
        <v>1100</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c r="A63" s="29" t="s">
        <v>1100</v>
      </c>
      <c r="B63" s="29">
        <v>2023</v>
      </c>
      <c r="C63" s="56">
        <v>44981</v>
      </c>
      <c r="D63" s="29" t="s">
        <v>65</v>
      </c>
      <c r="E63" s="26" t="s">
        <v>90</v>
      </c>
      <c r="F63" s="26">
        <v>4</v>
      </c>
      <c r="G63" t="s">
        <v>45</v>
      </c>
      <c r="H63" t="s">
        <v>773</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c r="A64" s="29" t="s">
        <v>1100</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c r="A65" s="29" t="s">
        <v>1100</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c r="A66" s="29" t="s">
        <v>1100</v>
      </c>
      <c r="B66" s="29">
        <v>2023</v>
      </c>
      <c r="C66" s="56">
        <v>44981</v>
      </c>
      <c r="D66" s="29" t="s">
        <v>65</v>
      </c>
      <c r="E66" s="26" t="s">
        <v>63</v>
      </c>
      <c r="F66" t="s">
        <v>541</v>
      </c>
      <c r="G66" t="s">
        <v>26</v>
      </c>
      <c r="H66" t="s">
        <v>772</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c r="A67" s="29" t="s">
        <v>1100</v>
      </c>
      <c r="B67" s="29">
        <v>2023</v>
      </c>
      <c r="C67" s="56">
        <v>44981</v>
      </c>
      <c r="D67" s="29" t="s">
        <v>65</v>
      </c>
      <c r="E67" s="26" t="s">
        <v>63</v>
      </c>
      <c r="F67" t="s">
        <v>541</v>
      </c>
      <c r="G67" t="s">
        <v>30</v>
      </c>
      <c r="H67" t="s">
        <v>680</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c r="A96" s="1" t="s">
        <v>138</v>
      </c>
      <c r="B96" s="1">
        <v>2022</v>
      </c>
      <c r="C96" s="2">
        <v>44749</v>
      </c>
      <c r="D96" s="1" t="s">
        <v>65</v>
      </c>
      <c r="E96" s="29" t="s">
        <v>20</v>
      </c>
      <c r="F96" s="42" t="s">
        <v>20</v>
      </c>
      <c r="G96" s="42" t="s">
        <v>38</v>
      </c>
      <c r="H96" s="42" t="s">
        <v>697</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c r="A97" s="1" t="s">
        <v>138</v>
      </c>
      <c r="B97" s="1">
        <v>2022</v>
      </c>
      <c r="C97" s="2">
        <v>44749</v>
      </c>
      <c r="D97" s="1" t="s">
        <v>65</v>
      </c>
      <c r="E97" s="29" t="s">
        <v>20</v>
      </c>
      <c r="F97" s="42" t="s">
        <v>20</v>
      </c>
      <c r="G97" s="42" t="s">
        <v>43</v>
      </c>
      <c r="H97" s="42" t="s">
        <v>701</v>
      </c>
      <c r="I97" s="42" t="s">
        <v>703</v>
      </c>
      <c r="J97" s="42" t="s">
        <v>704</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c r="A100" s="1" t="s">
        <v>138</v>
      </c>
      <c r="B100" s="1">
        <v>2022</v>
      </c>
      <c r="C100" s="2">
        <v>44749</v>
      </c>
      <c r="D100" s="1" t="s">
        <v>65</v>
      </c>
      <c r="E100" s="29" t="s">
        <v>20</v>
      </c>
      <c r="F100" s="42" t="s">
        <v>20</v>
      </c>
      <c r="G100" s="42" t="s">
        <v>144</v>
      </c>
      <c r="H100" s="42" t="s">
        <v>157</v>
      </c>
      <c r="I100" s="42" t="s">
        <v>689</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c r="A101" s="1" t="s">
        <v>138</v>
      </c>
      <c r="B101" s="1">
        <v>2022</v>
      </c>
      <c r="C101" s="2">
        <v>44749</v>
      </c>
      <c r="D101" s="1" t="s">
        <v>65</v>
      </c>
      <c r="E101" s="29" t="s">
        <v>20</v>
      </c>
      <c r="F101" s="42" t="s">
        <v>20</v>
      </c>
      <c r="G101" s="42" t="s">
        <v>55</v>
      </c>
      <c r="H101" s="42" t="s">
        <v>717</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c r="A102" s="1" t="s">
        <v>138</v>
      </c>
      <c r="B102" s="1">
        <v>2022</v>
      </c>
      <c r="C102" s="2">
        <v>44749</v>
      </c>
      <c r="D102" s="1" t="s">
        <v>65</v>
      </c>
      <c r="E102" s="29" t="s">
        <v>20</v>
      </c>
      <c r="F102" s="42" t="s">
        <v>20</v>
      </c>
      <c r="G102" s="42" t="s">
        <v>153</v>
      </c>
      <c r="H102" s="42" t="s">
        <v>687</v>
      </c>
      <c r="I102" s="42" t="s">
        <v>152</v>
      </c>
      <c r="J102" s="42" t="s">
        <v>719</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c r="A103" s="1" t="s">
        <v>138</v>
      </c>
      <c r="B103" s="1">
        <v>2022</v>
      </c>
      <c r="C103" s="2">
        <v>44749</v>
      </c>
      <c r="D103" s="1" t="s">
        <v>65</v>
      </c>
      <c r="E103" s="29" t="s">
        <v>20</v>
      </c>
      <c r="F103" s="42" t="s">
        <v>20</v>
      </c>
      <c r="G103" s="42" t="s">
        <v>160</v>
      </c>
      <c r="H103" s="42" t="s">
        <v>712</v>
      </c>
      <c r="I103" s="42" t="s">
        <v>159</v>
      </c>
      <c r="J103" s="42" t="s">
        <v>685</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c r="A105" s="12" t="s">
        <v>138</v>
      </c>
      <c r="B105" s="12">
        <v>2022</v>
      </c>
      <c r="C105" s="17">
        <v>44749</v>
      </c>
      <c r="D105" s="12" t="s">
        <v>65</v>
      </c>
      <c r="E105" s="90" t="s">
        <v>90</v>
      </c>
      <c r="F105" s="90">
        <v>1</v>
      </c>
      <c r="G105" s="45" t="s">
        <v>144</v>
      </c>
      <c r="H105" s="45" t="s">
        <v>157</v>
      </c>
      <c r="I105" s="45" t="s">
        <v>689</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c r="A107" s="12" t="s">
        <v>138</v>
      </c>
      <c r="B107" s="12">
        <v>2022</v>
      </c>
      <c r="C107" s="17">
        <v>44749</v>
      </c>
      <c r="D107" s="12" t="s">
        <v>65</v>
      </c>
      <c r="E107" s="90" t="s">
        <v>90</v>
      </c>
      <c r="F107" s="90">
        <v>2</v>
      </c>
      <c r="G107" s="45" t="s">
        <v>55</v>
      </c>
      <c r="H107" s="45" t="s">
        <v>717</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c r="A108" s="12" t="s">
        <v>138</v>
      </c>
      <c r="B108" s="12">
        <v>2022</v>
      </c>
      <c r="C108" s="17">
        <v>44749</v>
      </c>
      <c r="D108" s="12" t="s">
        <v>65</v>
      </c>
      <c r="E108" s="90" t="s">
        <v>90</v>
      </c>
      <c r="F108" s="90">
        <v>3</v>
      </c>
      <c r="G108" s="45" t="s">
        <v>43</v>
      </c>
      <c r="H108" s="45" t="s">
        <v>701</v>
      </c>
      <c r="I108" s="45" t="s">
        <v>703</v>
      </c>
      <c r="J108" s="45" t="s">
        <v>704</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c r="A109" s="12" t="s">
        <v>138</v>
      </c>
      <c r="B109" s="12">
        <v>2022</v>
      </c>
      <c r="C109" s="17">
        <v>44749</v>
      </c>
      <c r="D109" s="12" t="s">
        <v>65</v>
      </c>
      <c r="E109" s="90" t="s">
        <v>90</v>
      </c>
      <c r="F109" s="90">
        <v>3</v>
      </c>
      <c r="G109" s="45" t="s">
        <v>153</v>
      </c>
      <c r="H109" s="45" t="s">
        <v>687</v>
      </c>
      <c r="I109" s="42" t="s">
        <v>152</v>
      </c>
      <c r="J109" s="45" t="s">
        <v>719</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c r="A110" s="12" t="s">
        <v>138</v>
      </c>
      <c r="B110" s="12">
        <v>2022</v>
      </c>
      <c r="C110" s="17">
        <v>44749</v>
      </c>
      <c r="D110" s="12" t="s">
        <v>65</v>
      </c>
      <c r="E110" s="90" t="s">
        <v>90</v>
      </c>
      <c r="F110" s="90">
        <v>4</v>
      </c>
      <c r="G110" s="45" t="s">
        <v>38</v>
      </c>
      <c r="H110" s="45" t="s">
        <v>697</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c r="A111" s="12" t="s">
        <v>138</v>
      </c>
      <c r="B111" s="12">
        <v>2022</v>
      </c>
      <c r="C111" s="17">
        <v>44749</v>
      </c>
      <c r="D111" s="12" t="s">
        <v>65</v>
      </c>
      <c r="E111" s="90" t="s">
        <v>90</v>
      </c>
      <c r="F111" s="90">
        <v>4</v>
      </c>
      <c r="G111" s="45" t="s">
        <v>160</v>
      </c>
      <c r="H111" s="45" t="s">
        <v>712</v>
      </c>
      <c r="I111" s="45" t="s">
        <v>159</v>
      </c>
      <c r="J111" s="45" t="s">
        <v>685</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c r="A112" s="24" t="s">
        <v>138</v>
      </c>
      <c r="B112" s="24">
        <v>2022</v>
      </c>
      <c r="C112" s="25">
        <v>44749</v>
      </c>
      <c r="D112" s="24" t="s">
        <v>65</v>
      </c>
      <c r="E112" s="23" t="s">
        <v>63</v>
      </c>
      <c r="F112" s="23" t="s">
        <v>540</v>
      </c>
      <c r="G112" s="93" t="s">
        <v>38</v>
      </c>
      <c r="H112" s="93" t="s">
        <v>697</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c r="A114" s="24" t="s">
        <v>138</v>
      </c>
      <c r="B114" s="24">
        <v>2022</v>
      </c>
      <c r="C114" s="25">
        <v>44749</v>
      </c>
      <c r="D114" s="24" t="s">
        <v>65</v>
      </c>
      <c r="E114" s="23" t="s">
        <v>63</v>
      </c>
      <c r="F114" s="23" t="s">
        <v>541</v>
      </c>
      <c r="G114" s="93" t="s">
        <v>43</v>
      </c>
      <c r="H114" s="93" t="s">
        <v>701</v>
      </c>
      <c r="I114" s="93" t="s">
        <v>703</v>
      </c>
      <c r="J114" s="93" t="s">
        <v>704</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c r="A116" s="4" t="s">
        <v>161</v>
      </c>
      <c r="B116" s="4">
        <v>2022</v>
      </c>
      <c r="C116" s="88">
        <v>44693</v>
      </c>
      <c r="D116" s="4" t="s">
        <v>65</v>
      </c>
      <c r="E116" s="23" t="s">
        <v>20</v>
      </c>
      <c r="F116" s="23" t="s">
        <v>20</v>
      </c>
      <c r="G116" t="s">
        <v>38</v>
      </c>
      <c r="H116" t="s">
        <v>48</v>
      </c>
      <c r="I116" t="s">
        <v>698</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c r="A121" s="4" t="s">
        <v>161</v>
      </c>
      <c r="B121" s="4">
        <v>2022</v>
      </c>
      <c r="C121" s="88">
        <v>44693</v>
      </c>
      <c r="D121" s="4" t="s">
        <v>65</v>
      </c>
      <c r="E121" s="23" t="s">
        <v>20</v>
      </c>
      <c r="F121" s="93" t="s">
        <v>20</v>
      </c>
      <c r="G121" t="s">
        <v>38</v>
      </c>
      <c r="H121" t="s">
        <v>551</v>
      </c>
      <c r="I121" t="s">
        <v>730</v>
      </c>
      <c r="J121" t="s">
        <v>672</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c r="A122" s="4" t="s">
        <v>161</v>
      </c>
      <c r="B122" s="4">
        <v>2022</v>
      </c>
      <c r="C122" s="88">
        <v>44693</v>
      </c>
      <c r="D122" s="4" t="s">
        <v>65</v>
      </c>
      <c r="E122" s="23" t="s">
        <v>20</v>
      </c>
      <c r="F122" s="93" t="s">
        <v>20</v>
      </c>
      <c r="G122" t="s">
        <v>28</v>
      </c>
      <c r="H122" t="s">
        <v>96</v>
      </c>
      <c r="I122" t="s">
        <v>39</v>
      </c>
      <c r="J122" t="s">
        <v>740</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c r="A124" s="4" t="s">
        <v>161</v>
      </c>
      <c r="B124" s="4">
        <v>2022</v>
      </c>
      <c r="C124" s="88">
        <v>44693</v>
      </c>
      <c r="D124" s="4" t="s">
        <v>65</v>
      </c>
      <c r="E124" s="23" t="s">
        <v>20</v>
      </c>
      <c r="F124" s="93" t="s">
        <v>20</v>
      </c>
      <c r="G124" t="s">
        <v>30</v>
      </c>
      <c r="H124" t="s">
        <v>680</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c r="A125" s="4" t="s">
        <v>161</v>
      </c>
      <c r="B125" s="4">
        <v>2022</v>
      </c>
      <c r="C125" s="88">
        <v>44693</v>
      </c>
      <c r="D125" s="4" t="s">
        <v>65</v>
      </c>
      <c r="E125" s="23" t="s">
        <v>20</v>
      </c>
      <c r="F125" s="93" t="s">
        <v>20</v>
      </c>
      <c r="G125" t="s">
        <v>41</v>
      </c>
      <c r="H125" t="s">
        <v>53</v>
      </c>
      <c r="I125" t="s">
        <v>470</v>
      </c>
      <c r="J125" t="s">
        <v>739</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c r="A126" s="4" t="s">
        <v>161</v>
      </c>
      <c r="B126" s="4">
        <v>2022</v>
      </c>
      <c r="C126" s="88">
        <v>44693</v>
      </c>
      <c r="D126" s="4" t="s">
        <v>65</v>
      </c>
      <c r="E126" s="23" t="s">
        <v>20</v>
      </c>
      <c r="F126" s="93" t="s">
        <v>20</v>
      </c>
      <c r="G126" t="s">
        <v>43</v>
      </c>
      <c r="H126" t="s">
        <v>703</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c r="A128" s="4" t="s">
        <v>161</v>
      </c>
      <c r="B128" s="4">
        <v>2022</v>
      </c>
      <c r="C128" s="88">
        <v>44693</v>
      </c>
      <c r="D128" s="4" t="s">
        <v>65</v>
      </c>
      <c r="E128" s="23" t="s">
        <v>20</v>
      </c>
      <c r="F128" s="93" t="s">
        <v>20</v>
      </c>
      <c r="G128" t="s">
        <v>55</v>
      </c>
      <c r="H128" t="s">
        <v>717</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c r="A129" s="4" t="s">
        <v>161</v>
      </c>
      <c r="B129" s="4">
        <v>2022</v>
      </c>
      <c r="C129" s="88">
        <v>44693</v>
      </c>
      <c r="D129" s="4" t="s">
        <v>65</v>
      </c>
      <c r="E129" s="23" t="s">
        <v>20</v>
      </c>
      <c r="F129" s="93" t="s">
        <v>20</v>
      </c>
      <c r="G129" t="s">
        <v>163</v>
      </c>
      <c r="H129" t="s">
        <v>162</v>
      </c>
      <c r="I129" t="s">
        <v>683</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c r="A130" s="4" t="s">
        <v>161</v>
      </c>
      <c r="B130" s="4">
        <v>2022</v>
      </c>
      <c r="C130" s="88">
        <v>44693</v>
      </c>
      <c r="D130" s="4" t="s">
        <v>65</v>
      </c>
      <c r="E130" s="23" t="s">
        <v>20</v>
      </c>
      <c r="F130" s="23" t="s">
        <v>20</v>
      </c>
      <c r="G130" t="s">
        <v>94</v>
      </c>
      <c r="H130" t="s">
        <v>681</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c r="A132" s="4" t="s">
        <v>161</v>
      </c>
      <c r="B132" s="4">
        <v>2022</v>
      </c>
      <c r="C132" s="88">
        <v>44693</v>
      </c>
      <c r="D132" s="4" t="s">
        <v>65</v>
      </c>
      <c r="E132" s="23" t="s">
        <v>90</v>
      </c>
      <c r="F132" s="26">
        <v>4</v>
      </c>
      <c r="G132" t="s">
        <v>38</v>
      </c>
      <c r="H132" t="s">
        <v>48</v>
      </c>
      <c r="I132" t="s">
        <v>698</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c r="A133" s="4" t="s">
        <v>161</v>
      </c>
      <c r="B133" s="4">
        <v>2022</v>
      </c>
      <c r="C133" s="88">
        <v>44693</v>
      </c>
      <c r="D133" s="4" t="s">
        <v>65</v>
      </c>
      <c r="E133" s="23" t="s">
        <v>90</v>
      </c>
      <c r="F133" s="26">
        <v>2</v>
      </c>
      <c r="G133" t="s">
        <v>38</v>
      </c>
      <c r="H133" t="s">
        <v>697</v>
      </c>
      <c r="I133" t="s">
        <v>730</v>
      </c>
      <c r="J133" t="s">
        <v>672</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c r="A134" s="4" t="s">
        <v>161</v>
      </c>
      <c r="B134" s="4">
        <v>2022</v>
      </c>
      <c r="C134" s="88">
        <v>44693</v>
      </c>
      <c r="D134" s="4" t="s">
        <v>65</v>
      </c>
      <c r="E134" s="23" t="s">
        <v>90</v>
      </c>
      <c r="F134" s="26">
        <v>3</v>
      </c>
      <c r="G134" t="s">
        <v>28</v>
      </c>
      <c r="H134" t="s">
        <v>96</v>
      </c>
      <c r="I134" t="s">
        <v>39</v>
      </c>
      <c r="J134" t="s">
        <v>740</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c r="A140" s="4" t="s">
        <v>161</v>
      </c>
      <c r="B140" s="4">
        <v>2022</v>
      </c>
      <c r="C140" s="88">
        <v>44693</v>
      </c>
      <c r="D140" s="4" t="s">
        <v>65</v>
      </c>
      <c r="E140" s="23" t="s">
        <v>63</v>
      </c>
      <c r="F140" t="s">
        <v>540</v>
      </c>
      <c r="G140" t="s">
        <v>38</v>
      </c>
      <c r="H140" t="s">
        <v>48</v>
      </c>
      <c r="I140" t="s">
        <v>698</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c r="A141" s="4" t="s">
        <v>161</v>
      </c>
      <c r="B141" s="4">
        <v>2022</v>
      </c>
      <c r="C141" s="88">
        <v>44693</v>
      </c>
      <c r="D141" s="4" t="s">
        <v>65</v>
      </c>
      <c r="E141" s="23" t="s">
        <v>63</v>
      </c>
      <c r="F141" t="s">
        <v>541</v>
      </c>
      <c r="G141" t="s">
        <v>28</v>
      </c>
      <c r="H141" t="s">
        <v>96</v>
      </c>
      <c r="I141" t="s">
        <v>39</v>
      </c>
      <c r="J141" t="s">
        <v>740</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c r="A144" s="4" t="s">
        <v>64</v>
      </c>
      <c r="B144" s="4">
        <v>2022</v>
      </c>
      <c r="C144" s="5">
        <v>44672</v>
      </c>
      <c r="D144" s="4" t="s">
        <v>65</v>
      </c>
      <c r="E144" s="23" t="s">
        <v>20</v>
      </c>
      <c r="F144" s="44" t="s">
        <v>20</v>
      </c>
      <c r="G144" t="s">
        <v>26</v>
      </c>
      <c r="H144" t="s">
        <v>772</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c r="A148" s="4" t="s">
        <v>64</v>
      </c>
      <c r="B148" s="4">
        <v>2022</v>
      </c>
      <c r="C148" s="5">
        <v>44672</v>
      </c>
      <c r="D148" s="4" t="s">
        <v>65</v>
      </c>
      <c r="E148" s="23" t="s">
        <v>20</v>
      </c>
      <c r="F148" s="44" t="s">
        <v>20</v>
      </c>
      <c r="G148" t="s">
        <v>45</v>
      </c>
      <c r="H148" t="s">
        <v>773</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c r="A150" s="4" t="s">
        <v>64</v>
      </c>
      <c r="B150" s="4">
        <v>2022</v>
      </c>
      <c r="C150" s="5">
        <v>44672</v>
      </c>
      <c r="D150" s="4" t="s">
        <v>65</v>
      </c>
      <c r="E150" s="23" t="s">
        <v>20</v>
      </c>
      <c r="F150" s="44" t="s">
        <v>20</v>
      </c>
      <c r="G150" t="s">
        <v>74</v>
      </c>
      <c r="H150" t="s">
        <v>774</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c r="A151" s="4" t="s">
        <v>64</v>
      </c>
      <c r="B151" s="4">
        <v>2022</v>
      </c>
      <c r="C151" s="5">
        <v>44672</v>
      </c>
      <c r="D151" s="4" t="s">
        <v>65</v>
      </c>
      <c r="E151" s="23" t="s">
        <v>20</v>
      </c>
      <c r="F151" s="22" t="s">
        <v>20</v>
      </c>
      <c r="G151" t="s">
        <v>41</v>
      </c>
      <c r="H151" t="s">
        <v>1242</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c r="A155" s="4" t="s">
        <v>64</v>
      </c>
      <c r="B155" s="4">
        <v>2022</v>
      </c>
      <c r="C155" s="5">
        <v>44672</v>
      </c>
      <c r="D155" s="4" t="s">
        <v>65</v>
      </c>
      <c r="E155" s="23" t="s">
        <v>20</v>
      </c>
      <c r="F155" s="22" t="s">
        <v>20</v>
      </c>
      <c r="G155" t="s">
        <v>26</v>
      </c>
      <c r="H155" t="s">
        <v>775</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c r="A161" s="4" t="s">
        <v>64</v>
      </c>
      <c r="B161" s="4">
        <v>2022</v>
      </c>
      <c r="C161" s="5">
        <v>44672</v>
      </c>
      <c r="D161" s="4" t="s">
        <v>65</v>
      </c>
      <c r="E161" s="23" t="s">
        <v>90</v>
      </c>
      <c r="F161">
        <v>2</v>
      </c>
      <c r="G161" t="s">
        <v>45</v>
      </c>
      <c r="H161" t="s">
        <v>773</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c r="A163" s="4" t="s">
        <v>64</v>
      </c>
      <c r="B163" s="4">
        <v>2022</v>
      </c>
      <c r="C163" s="5">
        <v>44672</v>
      </c>
      <c r="D163" s="4" t="s">
        <v>65</v>
      </c>
      <c r="E163" s="23" t="s">
        <v>90</v>
      </c>
      <c r="F163">
        <v>3</v>
      </c>
      <c r="G163" t="s">
        <v>26</v>
      </c>
      <c r="H163" t="s">
        <v>772</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c r="A166" s="4" t="s">
        <v>64</v>
      </c>
      <c r="B166" s="4">
        <v>2022</v>
      </c>
      <c r="C166" s="5">
        <v>44672</v>
      </c>
      <c r="D166" s="4" t="s">
        <v>65</v>
      </c>
      <c r="E166" s="23" t="s">
        <v>90</v>
      </c>
      <c r="F166">
        <v>4</v>
      </c>
      <c r="G166" t="s">
        <v>74</v>
      </c>
      <c r="H166" t="s">
        <v>774</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c r="A168" s="4" t="s">
        <v>64</v>
      </c>
      <c r="B168" s="4">
        <v>2022</v>
      </c>
      <c r="C168" s="5">
        <v>44672</v>
      </c>
      <c r="D168" s="4" t="s">
        <v>65</v>
      </c>
      <c r="E168" s="23" t="s">
        <v>63</v>
      </c>
      <c r="F168" t="s">
        <v>540</v>
      </c>
      <c r="G168" t="s">
        <v>26</v>
      </c>
      <c r="H168" t="s">
        <v>772</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c r="A170" s="4" t="s">
        <v>64</v>
      </c>
      <c r="B170" s="4">
        <v>2022</v>
      </c>
      <c r="C170" s="5">
        <v>44672</v>
      </c>
      <c r="D170" s="4" t="s">
        <v>65</v>
      </c>
      <c r="E170" s="23" t="s">
        <v>63</v>
      </c>
      <c r="F170" t="s">
        <v>541</v>
      </c>
      <c r="G170" t="s">
        <v>45</v>
      </c>
      <c r="H170" t="s">
        <v>773</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c r="A172" s="4" t="s">
        <v>181</v>
      </c>
      <c r="B172" s="4">
        <v>2021</v>
      </c>
      <c r="C172" s="5">
        <v>44489</v>
      </c>
      <c r="D172" s="4" t="s">
        <v>19</v>
      </c>
      <c r="E172" s="23" t="s">
        <v>20</v>
      </c>
      <c r="F172" s="22" t="s">
        <v>20</v>
      </c>
      <c r="G172" s="26" t="s">
        <v>26</v>
      </c>
      <c r="H172" t="s">
        <v>772</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c r="A173" s="1" t="s">
        <v>18</v>
      </c>
      <c r="B173" s="1">
        <v>2018</v>
      </c>
      <c r="C173" s="88">
        <v>43392</v>
      </c>
      <c r="D173" s="1" t="s">
        <v>65</v>
      </c>
      <c r="E173" s="26" t="s">
        <v>20</v>
      </c>
      <c r="F173" s="29" t="s">
        <v>20</v>
      </c>
      <c r="G173" t="s">
        <v>203</v>
      </c>
      <c r="H173" t="s">
        <v>792</v>
      </c>
      <c r="I173" t="s">
        <v>326</v>
      </c>
      <c r="J173" t="s">
        <v>1099</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c r="A175" s="4" t="s">
        <v>181</v>
      </c>
      <c r="B175" s="4">
        <v>2021</v>
      </c>
      <c r="C175" s="5">
        <v>44489</v>
      </c>
      <c r="D175" s="4" t="s">
        <v>19</v>
      </c>
      <c r="E175" s="23" t="s">
        <v>20</v>
      </c>
      <c r="F175" s="22" t="s">
        <v>20</v>
      </c>
      <c r="G175" t="e">
        <f>VLOOKUP(J175,Riders!$B$2:$C$364,4,FALSE)</f>
        <v>#N/A</v>
      </c>
      <c r="H175" t="s">
        <v>198</v>
      </c>
      <c r="I175" t="s">
        <v>792</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c r="A176" s="4" t="s">
        <v>181</v>
      </c>
      <c r="B176" s="4">
        <v>2021</v>
      </c>
      <c r="C176" s="5">
        <v>44489</v>
      </c>
      <c r="D176" s="4" t="s">
        <v>19</v>
      </c>
      <c r="E176" s="23" t="s">
        <v>20</v>
      </c>
      <c r="F176" s="44" t="s">
        <v>20</v>
      </c>
      <c r="G176" t="e">
        <f>VLOOKUP(J176,Riders!$B$2:$C$364,4,FALSE)</f>
        <v>#N/A</v>
      </c>
      <c r="H176" t="s">
        <v>818</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c r="A179" s="4" t="s">
        <v>181</v>
      </c>
      <c r="B179" s="4">
        <v>2021</v>
      </c>
      <c r="C179" s="5">
        <v>44489</v>
      </c>
      <c r="D179" s="4" t="s">
        <v>19</v>
      </c>
      <c r="E179" s="23" t="s">
        <v>20</v>
      </c>
      <c r="F179" s="44" t="s">
        <v>20</v>
      </c>
      <c r="G179" t="e">
        <f>VLOOKUP(J179,Riders!$B$2:$C$364,4,FALSE)</f>
        <v>#N/A</v>
      </c>
      <c r="H179" t="s">
        <v>1242</v>
      </c>
      <c r="I179" t="s">
        <v>739</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c r="A180" s="4" t="s">
        <v>181</v>
      </c>
      <c r="B180" s="4">
        <v>2021</v>
      </c>
      <c r="C180" s="5">
        <v>44489</v>
      </c>
      <c r="D180" s="4" t="s">
        <v>19</v>
      </c>
      <c r="E180" s="23" t="s">
        <v>20</v>
      </c>
      <c r="F180" s="44" t="s">
        <v>20</v>
      </c>
      <c r="G180" t="e">
        <f>VLOOKUP(J180,Riders!$B$2:$C$364,4,FALSE)</f>
        <v>#N/A</v>
      </c>
      <c r="H180" t="s">
        <v>56</v>
      </c>
      <c r="I180" t="s">
        <v>109</v>
      </c>
      <c r="J180" t="s">
        <v>815</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c r="A182" s="4" t="s">
        <v>181</v>
      </c>
      <c r="B182" s="4">
        <v>2021</v>
      </c>
      <c r="C182" s="5">
        <v>44489</v>
      </c>
      <c r="D182" s="4" t="s">
        <v>19</v>
      </c>
      <c r="E182" s="23" t="s">
        <v>20</v>
      </c>
      <c r="F182" s="44" t="s">
        <v>20</v>
      </c>
      <c r="G182" t="e">
        <f>VLOOKUP(J182,Riders!$B$2:$C$364,4,FALSE)</f>
        <v>#N/A</v>
      </c>
      <c r="H182" t="s">
        <v>812</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c r="A183" s="1" t="s">
        <v>64</v>
      </c>
      <c r="B183" s="1">
        <v>2019</v>
      </c>
      <c r="C183" s="2">
        <v>43777</v>
      </c>
      <c r="D183" s="1" t="s">
        <v>65</v>
      </c>
      <c r="E183" s="23" t="s">
        <v>20</v>
      </c>
      <c r="F183" s="42" t="s">
        <v>20</v>
      </c>
      <c r="G183" t="s">
        <v>22</v>
      </c>
      <c r="H183" t="s">
        <v>91</v>
      </c>
      <c r="I183" t="s">
        <v>294</v>
      </c>
      <c r="J183" t="s">
        <v>1022</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c r="A184" s="22" t="s">
        <v>181</v>
      </c>
      <c r="B184" s="22">
        <v>2021</v>
      </c>
      <c r="C184" s="87">
        <v>44489</v>
      </c>
      <c r="D184" s="22" t="s">
        <v>19</v>
      </c>
      <c r="E184" s="23" t="s">
        <v>90</v>
      </c>
      <c r="F184" s="26">
        <v>1</v>
      </c>
      <c r="G184" t="e">
        <f>VLOOKUP(J184,Riders!$B$2:$C$364,4,FALSE)</f>
        <v>#N/A</v>
      </c>
      <c r="H184" t="s">
        <v>198</v>
      </c>
      <c r="I184" t="s">
        <v>792</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c r="A186" s="29" t="s">
        <v>64</v>
      </c>
      <c r="B186" s="29">
        <v>2019</v>
      </c>
      <c r="C186" s="56">
        <v>43777</v>
      </c>
      <c r="D186" s="29" t="s">
        <v>65</v>
      </c>
      <c r="E186" s="23" t="s">
        <v>90</v>
      </c>
      <c r="F186" s="26">
        <v>1</v>
      </c>
      <c r="G186" t="s">
        <v>22</v>
      </c>
      <c r="H186" t="s">
        <v>21</v>
      </c>
      <c r="I186" t="s">
        <v>91</v>
      </c>
      <c r="J186" t="s">
        <v>1022</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c r="A187" s="22" t="s">
        <v>181</v>
      </c>
      <c r="B187" s="22">
        <v>2021</v>
      </c>
      <c r="C187" s="87">
        <v>44489</v>
      </c>
      <c r="D187" s="22" t="s">
        <v>19</v>
      </c>
      <c r="E187" s="23" t="s">
        <v>90</v>
      </c>
      <c r="F187" s="26">
        <v>2</v>
      </c>
      <c r="G187" t="e">
        <f>VLOOKUP(J187,Riders!$B$2:$C$364,4,FALSE)</f>
        <v>#N/A</v>
      </c>
      <c r="H187" t="s">
        <v>818</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c r="A188" s="22" t="s">
        <v>181</v>
      </c>
      <c r="B188" s="22">
        <v>2021</v>
      </c>
      <c r="C188" s="87">
        <v>44489</v>
      </c>
      <c r="D188" s="22" t="s">
        <v>19</v>
      </c>
      <c r="E188" s="23" t="s">
        <v>90</v>
      </c>
      <c r="F188" s="26">
        <v>3</v>
      </c>
      <c r="G188" t="s">
        <v>26</v>
      </c>
      <c r="H188" t="s">
        <v>772</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c r="A193" s="22" t="s">
        <v>181</v>
      </c>
      <c r="B193" s="22">
        <v>2021</v>
      </c>
      <c r="C193" s="87">
        <v>44489</v>
      </c>
      <c r="D193" s="22" t="s">
        <v>19</v>
      </c>
      <c r="E193" s="23" t="s">
        <v>63</v>
      </c>
      <c r="F193" s="26" t="s">
        <v>540</v>
      </c>
      <c r="G193" t="s">
        <v>26</v>
      </c>
      <c r="H193" t="s">
        <v>772</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c r="A194" s="29" t="s">
        <v>64</v>
      </c>
      <c r="B194" s="29">
        <v>2019</v>
      </c>
      <c r="C194" s="56">
        <v>43777</v>
      </c>
      <c r="D194" s="29" t="s">
        <v>65</v>
      </c>
      <c r="E194" s="23" t="s">
        <v>63</v>
      </c>
      <c r="F194" s="26" t="s">
        <v>540</v>
      </c>
      <c r="G194" t="s">
        <v>22</v>
      </c>
      <c r="H194" t="s">
        <v>21</v>
      </c>
      <c r="I194" t="s">
        <v>91</v>
      </c>
      <c r="J194" t="s">
        <v>1022</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c r="A195" s="22" t="s">
        <v>181</v>
      </c>
      <c r="B195" s="22">
        <v>2021</v>
      </c>
      <c r="C195" s="87">
        <v>44489</v>
      </c>
      <c r="D195" s="22" t="s">
        <v>19</v>
      </c>
      <c r="E195" s="23" t="s">
        <v>63</v>
      </c>
      <c r="F195" s="26" t="s">
        <v>541</v>
      </c>
      <c r="G195" t="e">
        <f>VLOOKUP(J195,Riders!$B$2:$C$364,4,FALSE)</f>
        <v>#N/A</v>
      </c>
      <c r="H195" t="s">
        <v>198</v>
      </c>
      <c r="I195" t="s">
        <v>792</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c r="A197" s="22" t="s">
        <v>138</v>
      </c>
      <c r="B197" s="22">
        <v>2021</v>
      </c>
      <c r="C197" s="87">
        <v>44448</v>
      </c>
      <c r="D197" s="22" t="s">
        <v>65</v>
      </c>
      <c r="E197" s="23" t="s">
        <v>20</v>
      </c>
      <c r="F197" s="22" t="s">
        <v>20</v>
      </c>
      <c r="G197" t="s">
        <v>43</v>
      </c>
      <c r="H197" t="s">
        <v>703</v>
      </c>
      <c r="I197" t="s">
        <v>704</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c r="A198" s="22" t="s">
        <v>138</v>
      </c>
      <c r="B198" s="22">
        <v>2021</v>
      </c>
      <c r="C198" s="87">
        <v>44448</v>
      </c>
      <c r="D198" s="22" t="s">
        <v>65</v>
      </c>
      <c r="E198" s="23" t="s">
        <v>20</v>
      </c>
      <c r="F198" s="44" t="s">
        <v>20</v>
      </c>
      <c r="G198" t="s">
        <v>45</v>
      </c>
      <c r="H198" t="s">
        <v>818</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c r="A199" s="22" t="s">
        <v>138</v>
      </c>
      <c r="B199" s="22">
        <v>2021</v>
      </c>
      <c r="C199" s="87">
        <v>44448</v>
      </c>
      <c r="D199" s="22" t="s">
        <v>65</v>
      </c>
      <c r="E199" s="23" t="s">
        <v>20</v>
      </c>
      <c r="F199" s="44" t="s">
        <v>20</v>
      </c>
      <c r="G199" t="s">
        <v>41</v>
      </c>
      <c r="H199" t="s">
        <v>1242</v>
      </c>
      <c r="I199" t="s">
        <v>739</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c r="A200" s="22" t="s">
        <v>138</v>
      </c>
      <c r="B200" s="22">
        <v>2021</v>
      </c>
      <c r="C200" s="87">
        <v>44448</v>
      </c>
      <c r="D200" s="22" t="s">
        <v>65</v>
      </c>
      <c r="E200" s="23" t="s">
        <v>20</v>
      </c>
      <c r="F200" s="44" t="s">
        <v>20</v>
      </c>
      <c r="G200" t="s">
        <v>51</v>
      </c>
      <c r="H200" t="s">
        <v>857</v>
      </c>
      <c r="I200" t="s">
        <v>859</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c r="A202" s="22" t="s">
        <v>138</v>
      </c>
      <c r="B202" s="22">
        <v>2021</v>
      </c>
      <c r="C202" s="87">
        <v>44448</v>
      </c>
      <c r="D202" s="22" t="s">
        <v>65</v>
      </c>
      <c r="E202" s="23" t="s">
        <v>20</v>
      </c>
      <c r="F202" s="44" t="s">
        <v>20</v>
      </c>
      <c r="G202" t="s">
        <v>55</v>
      </c>
      <c r="H202" t="s">
        <v>856</v>
      </c>
      <c r="I202" t="s">
        <v>717</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c r="A203" s="22" t="s">
        <v>138</v>
      </c>
      <c r="B203" s="22">
        <v>2021</v>
      </c>
      <c r="C203" s="87">
        <v>44448</v>
      </c>
      <c r="D203" s="22" t="s">
        <v>65</v>
      </c>
      <c r="E203" s="23" t="s">
        <v>20</v>
      </c>
      <c r="F203" s="44" t="s">
        <v>20</v>
      </c>
      <c r="G203" t="s">
        <v>861</v>
      </c>
      <c r="H203" t="s">
        <v>860</v>
      </c>
      <c r="I203" t="s">
        <v>858</v>
      </c>
      <c r="J203" t="s">
        <v>1866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c r="A204" s="22" t="s">
        <v>138</v>
      </c>
      <c r="B204" s="22">
        <v>2021</v>
      </c>
      <c r="C204" s="87">
        <v>44448</v>
      </c>
      <c r="D204" s="22" t="s">
        <v>65</v>
      </c>
      <c r="E204" s="23" t="s">
        <v>20</v>
      </c>
      <c r="F204" s="44" t="s">
        <v>20</v>
      </c>
      <c r="G204" t="s">
        <v>206</v>
      </c>
      <c r="H204" t="s">
        <v>830</v>
      </c>
      <c r="I204" t="s">
        <v>863</v>
      </c>
      <c r="J204" t="s">
        <v>633</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c r="A205" s="22" t="s">
        <v>138</v>
      </c>
      <c r="B205" s="22">
        <v>2021</v>
      </c>
      <c r="C205" s="87">
        <v>44448</v>
      </c>
      <c r="D205" s="22" t="s">
        <v>65</v>
      </c>
      <c r="E205" s="23" t="s">
        <v>90</v>
      </c>
      <c r="F205">
        <v>1</v>
      </c>
      <c r="G205" t="s">
        <v>41</v>
      </c>
      <c r="H205" t="s">
        <v>1242</v>
      </c>
      <c r="I205" t="s">
        <v>739</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c r="A206" s="22" t="s">
        <v>138</v>
      </c>
      <c r="B206" s="22">
        <v>2021</v>
      </c>
      <c r="C206" s="87">
        <v>44448</v>
      </c>
      <c r="D206" s="22" t="s">
        <v>65</v>
      </c>
      <c r="E206" s="23" t="s">
        <v>90</v>
      </c>
      <c r="F206">
        <v>1</v>
      </c>
      <c r="G206" t="s">
        <v>51</v>
      </c>
      <c r="H206" t="s">
        <v>857</v>
      </c>
      <c r="I206" t="s">
        <v>859</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c r="A207" s="22" t="s">
        <v>138</v>
      </c>
      <c r="B207" s="22">
        <v>2021</v>
      </c>
      <c r="C207" s="87">
        <v>44448</v>
      </c>
      <c r="D207" s="22" t="s">
        <v>65</v>
      </c>
      <c r="E207" s="23" t="s">
        <v>90</v>
      </c>
      <c r="F207">
        <v>2</v>
      </c>
      <c r="G207" t="s">
        <v>45</v>
      </c>
      <c r="H207" t="s">
        <v>818</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c r="A209" s="22" t="s">
        <v>138</v>
      </c>
      <c r="B209" s="22">
        <v>2021</v>
      </c>
      <c r="C209" s="87">
        <v>44448</v>
      </c>
      <c r="D209" s="22" t="s">
        <v>65</v>
      </c>
      <c r="E209" s="23" t="s">
        <v>90</v>
      </c>
      <c r="F209">
        <v>3</v>
      </c>
      <c r="G209" t="s">
        <v>43</v>
      </c>
      <c r="H209" t="s">
        <v>703</v>
      </c>
      <c r="I209" t="s">
        <v>704</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c r="A210" s="22" t="s">
        <v>138</v>
      </c>
      <c r="B210" s="22">
        <v>2021</v>
      </c>
      <c r="C210" s="87">
        <v>44448</v>
      </c>
      <c r="D210" s="22" t="s">
        <v>65</v>
      </c>
      <c r="E210" s="23" t="s">
        <v>90</v>
      </c>
      <c r="F210" s="26">
        <v>3</v>
      </c>
      <c r="G210" t="s">
        <v>55</v>
      </c>
      <c r="H210" t="s">
        <v>856</v>
      </c>
      <c r="I210" t="s">
        <v>717</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c r="A212" s="22" t="s">
        <v>138</v>
      </c>
      <c r="B212" s="22">
        <v>2021</v>
      </c>
      <c r="C212" s="87">
        <v>44448</v>
      </c>
      <c r="D212" s="22" t="s">
        <v>65</v>
      </c>
      <c r="E212" s="23" t="s">
        <v>90</v>
      </c>
      <c r="F212" s="26">
        <v>4</v>
      </c>
      <c r="G212" t="s">
        <v>861</v>
      </c>
      <c r="H212" t="s">
        <v>860</v>
      </c>
      <c r="I212" t="s">
        <v>858</v>
      </c>
      <c r="J212" t="s">
        <v>1866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c r="A214" s="22" t="s">
        <v>138</v>
      </c>
      <c r="B214" s="22">
        <v>2021</v>
      </c>
      <c r="C214" s="87">
        <v>44448</v>
      </c>
      <c r="D214" s="22" t="s">
        <v>65</v>
      </c>
      <c r="E214" s="23" t="s">
        <v>63</v>
      </c>
      <c r="F214" s="26" t="s">
        <v>540</v>
      </c>
      <c r="G214" t="s">
        <v>43</v>
      </c>
      <c r="H214" t="s">
        <v>703</v>
      </c>
      <c r="I214" t="s">
        <v>704</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c r="A215" s="22" t="s">
        <v>138</v>
      </c>
      <c r="B215" s="22">
        <v>2021</v>
      </c>
      <c r="C215" s="87">
        <v>44448</v>
      </c>
      <c r="D215" s="22" t="s">
        <v>65</v>
      </c>
      <c r="E215" s="23" t="s">
        <v>63</v>
      </c>
      <c r="F215" s="26" t="s">
        <v>541</v>
      </c>
      <c r="G215" t="s">
        <v>45</v>
      </c>
      <c r="H215" t="s">
        <v>818</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c r="A216" s="22" t="s">
        <v>138</v>
      </c>
      <c r="B216" s="22">
        <v>2021</v>
      </c>
      <c r="C216" s="87">
        <v>44448</v>
      </c>
      <c r="D216" s="22" t="s">
        <v>65</v>
      </c>
      <c r="E216" s="23" t="s">
        <v>63</v>
      </c>
      <c r="F216" s="26" t="s">
        <v>541</v>
      </c>
      <c r="G216" t="s">
        <v>41</v>
      </c>
      <c r="H216" t="s">
        <v>1242</v>
      </c>
      <c r="I216" t="s">
        <v>739</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c r="A217" s="29" t="s">
        <v>1193</v>
      </c>
      <c r="B217" s="29">
        <v>2021</v>
      </c>
      <c r="C217" s="10">
        <v>44411</v>
      </c>
      <c r="D217" s="29" t="s">
        <v>190</v>
      </c>
      <c r="E217" s="26" t="s">
        <v>20</v>
      </c>
      <c r="F217" s="26" t="s">
        <v>20</v>
      </c>
      <c r="G217" t="s">
        <v>22</v>
      </c>
      <c r="H217" t="s">
        <v>1023</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c r="A218" s="29" t="s">
        <v>1193</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c r="A219" s="29" t="s">
        <v>1193</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c r="A220" s="29" t="s">
        <v>1193</v>
      </c>
      <c r="B220" s="29">
        <v>2021</v>
      </c>
      <c r="C220" s="10">
        <v>44411</v>
      </c>
      <c r="D220" s="29" t="s">
        <v>190</v>
      </c>
      <c r="E220" s="26" t="s">
        <v>20</v>
      </c>
      <c r="F220" t="s">
        <v>20</v>
      </c>
      <c r="G220" t="s">
        <v>26</v>
      </c>
      <c r="H220" t="s">
        <v>772</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c r="A221" s="29" t="s">
        <v>1193</v>
      </c>
      <c r="B221" s="29">
        <v>2021</v>
      </c>
      <c r="C221" s="10">
        <v>44411</v>
      </c>
      <c r="D221" s="29" t="s">
        <v>190</v>
      </c>
      <c r="E221" s="26" t="s">
        <v>20</v>
      </c>
      <c r="F221" t="s">
        <v>20</v>
      </c>
      <c r="G221" t="s">
        <v>34</v>
      </c>
      <c r="H221" t="s">
        <v>135</v>
      </c>
      <c r="I221" t="s">
        <v>917</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c r="A222" s="29" t="s">
        <v>1193</v>
      </c>
      <c r="B222" s="29">
        <v>2021</v>
      </c>
      <c r="C222" s="10">
        <v>44411</v>
      </c>
      <c r="D222" s="29" t="s">
        <v>190</v>
      </c>
      <c r="E222" s="26" t="s">
        <v>20</v>
      </c>
      <c r="F222" t="s">
        <v>20</v>
      </c>
      <c r="G222" t="s">
        <v>1194</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c r="A223" s="29" t="s">
        <v>1193</v>
      </c>
      <c r="B223" s="29">
        <v>2021</v>
      </c>
      <c r="C223" s="10">
        <v>44411</v>
      </c>
      <c r="D223" s="29" t="s">
        <v>190</v>
      </c>
      <c r="E223" s="26" t="s">
        <v>20</v>
      </c>
      <c r="F223" t="s">
        <v>20</v>
      </c>
      <c r="G223" t="s">
        <v>28</v>
      </c>
      <c r="H223" t="s">
        <v>958</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c r="A224" s="29" t="s">
        <v>1193</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c r="A225" s="29" t="s">
        <v>1193</v>
      </c>
      <c r="B225" s="29">
        <v>2021</v>
      </c>
      <c r="C225" s="10">
        <v>44411</v>
      </c>
      <c r="D225" s="29" t="s">
        <v>190</v>
      </c>
      <c r="E225" s="26" t="s">
        <v>90</v>
      </c>
      <c r="F225">
        <v>1</v>
      </c>
      <c r="G225" t="s">
        <v>26</v>
      </c>
      <c r="H225" t="s">
        <v>772</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c r="A226" s="29" t="s">
        <v>1193</v>
      </c>
      <c r="B226" s="29">
        <v>2021</v>
      </c>
      <c r="C226" s="10">
        <v>44411</v>
      </c>
      <c r="D226" s="29" t="s">
        <v>190</v>
      </c>
      <c r="E226" s="26" t="s">
        <v>90</v>
      </c>
      <c r="F226">
        <v>1</v>
      </c>
      <c r="G226" t="s">
        <v>34</v>
      </c>
      <c r="H226" t="s">
        <v>135</v>
      </c>
      <c r="I226" t="s">
        <v>917</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c r="A227" s="29" t="s">
        <v>1193</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c r="A228" s="29" t="s">
        <v>1193</v>
      </c>
      <c r="B228" s="29">
        <v>2021</v>
      </c>
      <c r="C228" s="10">
        <v>44411</v>
      </c>
      <c r="D228" s="29" t="s">
        <v>190</v>
      </c>
      <c r="E228" s="26" t="s">
        <v>90</v>
      </c>
      <c r="F228">
        <v>2</v>
      </c>
      <c r="G228" t="s">
        <v>1194</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c r="A229" s="29" t="s">
        <v>1193</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c r="A230" s="1" t="s">
        <v>1193</v>
      </c>
      <c r="B230" s="1">
        <v>2021</v>
      </c>
      <c r="C230" s="88">
        <v>44411</v>
      </c>
      <c r="D230" s="1" t="s">
        <v>190</v>
      </c>
      <c r="E230" s="26" t="s">
        <v>90</v>
      </c>
      <c r="F230" s="26">
        <v>3</v>
      </c>
      <c r="G230" t="s">
        <v>28</v>
      </c>
      <c r="H230" t="s">
        <v>958</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c r="A231" s="1" t="s">
        <v>1193</v>
      </c>
      <c r="B231" s="1">
        <v>2021</v>
      </c>
      <c r="C231" s="88">
        <v>44411</v>
      </c>
      <c r="D231" s="1" t="s">
        <v>190</v>
      </c>
      <c r="E231" s="26" t="s">
        <v>90</v>
      </c>
      <c r="F231" s="26">
        <v>4</v>
      </c>
      <c r="G231" t="s">
        <v>22</v>
      </c>
      <c r="H231" t="s">
        <v>1023</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c r="A232" s="1" t="s">
        <v>1193</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c r="A233" s="1" t="s">
        <v>1193</v>
      </c>
      <c r="B233" s="1">
        <v>2021</v>
      </c>
      <c r="C233" s="88">
        <v>44411</v>
      </c>
      <c r="D233" s="1" t="s">
        <v>190</v>
      </c>
      <c r="E233" s="26" t="s">
        <v>63</v>
      </c>
      <c r="F233" s="26" t="s">
        <v>540</v>
      </c>
      <c r="G233" t="s">
        <v>22</v>
      </c>
      <c r="H233" t="s">
        <v>1023</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c r="A234" s="1" t="s">
        <v>1193</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c r="A235" s="1" t="s">
        <v>1193</v>
      </c>
      <c r="B235" s="1">
        <v>2021</v>
      </c>
      <c r="C235" s="88">
        <v>44411</v>
      </c>
      <c r="D235" s="1" t="s">
        <v>190</v>
      </c>
      <c r="E235" s="26" t="s">
        <v>63</v>
      </c>
      <c r="F235" s="26" t="s">
        <v>541</v>
      </c>
      <c r="G235" t="s">
        <v>26</v>
      </c>
      <c r="H235" t="s">
        <v>772</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c r="A236" s="1" t="s">
        <v>1193</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c r="A237" s="1" t="s">
        <v>1193</v>
      </c>
      <c r="B237" s="1">
        <v>2021</v>
      </c>
      <c r="C237" s="88">
        <v>44411</v>
      </c>
      <c r="D237" s="1" t="s">
        <v>190</v>
      </c>
      <c r="E237" s="26" t="s">
        <v>63</v>
      </c>
      <c r="F237" s="26">
        <v>7</v>
      </c>
      <c r="G237" t="s">
        <v>34</v>
      </c>
      <c r="H237" t="s">
        <v>123</v>
      </c>
      <c r="I237" t="s">
        <v>917</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c r="A238" s="1" t="s">
        <v>1193</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c r="A239" s="4" t="s">
        <v>878</v>
      </c>
      <c r="B239" s="4">
        <v>2021</v>
      </c>
      <c r="C239" s="5">
        <v>44385</v>
      </c>
      <c r="D239" s="4" t="s">
        <v>65</v>
      </c>
      <c r="E239" s="23" t="s">
        <v>20</v>
      </c>
      <c r="F239" s="22" t="s">
        <v>20</v>
      </c>
      <c r="G239" t="s">
        <v>197</v>
      </c>
      <c r="H239" t="s">
        <v>884</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c r="A240" s="4" t="s">
        <v>878</v>
      </c>
      <c r="B240" s="4">
        <v>2021</v>
      </c>
      <c r="C240" s="5">
        <v>44385</v>
      </c>
      <c r="D240" s="4" t="s">
        <v>65</v>
      </c>
      <c r="E240" s="23" t="s">
        <v>20</v>
      </c>
      <c r="F240" s="22" t="s">
        <v>20</v>
      </c>
      <c r="G240" t="s">
        <v>28</v>
      </c>
      <c r="H240" t="s">
        <v>69</v>
      </c>
      <c r="I240" t="s">
        <v>1319</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c r="A241" s="4" t="s">
        <v>878</v>
      </c>
      <c r="B241" s="4">
        <v>2021</v>
      </c>
      <c r="C241" s="5">
        <v>44385</v>
      </c>
      <c r="D241" s="4" t="s">
        <v>65</v>
      </c>
      <c r="E241" s="23" t="s">
        <v>20</v>
      </c>
      <c r="F241" s="44" t="s">
        <v>20</v>
      </c>
      <c r="G241" t="s">
        <v>197</v>
      </c>
      <c r="H241" t="s">
        <v>900</v>
      </c>
      <c r="I241" t="s">
        <v>792</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c r="A242" s="4" t="s">
        <v>878</v>
      </c>
      <c r="B242" s="4">
        <v>2021</v>
      </c>
      <c r="C242" s="5">
        <v>44385</v>
      </c>
      <c r="D242" s="4" t="s">
        <v>65</v>
      </c>
      <c r="E242" s="23" t="s">
        <v>20</v>
      </c>
      <c r="F242" s="44" t="s">
        <v>20</v>
      </c>
      <c r="G242" t="s">
        <v>26</v>
      </c>
      <c r="H242" t="s">
        <v>883</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c r="A243" s="4" t="s">
        <v>878</v>
      </c>
      <c r="B243" s="4">
        <v>2021</v>
      </c>
      <c r="C243" s="5">
        <v>44385</v>
      </c>
      <c r="D243" s="4" t="s">
        <v>65</v>
      </c>
      <c r="E243" s="23" t="s">
        <v>20</v>
      </c>
      <c r="F243" s="44" t="s">
        <v>20</v>
      </c>
      <c r="G243" t="s">
        <v>880</v>
      </c>
      <c r="H243" t="s">
        <v>208</v>
      </c>
      <c r="I243" t="s">
        <v>901</v>
      </c>
      <c r="J243" t="s">
        <v>881</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c r="A244" s="4" t="s">
        <v>878</v>
      </c>
      <c r="B244" s="4">
        <v>2021</v>
      </c>
      <c r="C244" s="5">
        <v>44385</v>
      </c>
      <c r="D244" s="4" t="s">
        <v>65</v>
      </c>
      <c r="E244" s="23" t="s">
        <v>20</v>
      </c>
      <c r="F244" s="44" t="s">
        <v>20</v>
      </c>
      <c r="G244" t="s">
        <v>187</v>
      </c>
      <c r="H244" t="s">
        <v>839</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c r="A245" s="4" t="s">
        <v>878</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c r="A246" s="4" t="s">
        <v>878</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c r="A248" s="4" t="s">
        <v>878</v>
      </c>
      <c r="B248" s="4">
        <v>2021</v>
      </c>
      <c r="C248" s="5">
        <v>44385</v>
      </c>
      <c r="D248" s="4" t="s">
        <v>65</v>
      </c>
      <c r="E248" s="23" t="s">
        <v>90</v>
      </c>
      <c r="F248">
        <v>1</v>
      </c>
      <c r="G248" t="s">
        <v>880</v>
      </c>
      <c r="H248" t="s">
        <v>208</v>
      </c>
      <c r="I248" t="s">
        <v>901</v>
      </c>
      <c r="J248" t="s">
        <v>879</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c r="A249" s="4" t="s">
        <v>878</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c r="A250" s="4" t="s">
        <v>878</v>
      </c>
      <c r="B250" s="4">
        <v>2021</v>
      </c>
      <c r="C250" s="5">
        <v>44385</v>
      </c>
      <c r="D250" s="4" t="s">
        <v>65</v>
      </c>
      <c r="E250" s="23" t="s">
        <v>90</v>
      </c>
      <c r="F250">
        <v>2</v>
      </c>
      <c r="G250" t="s">
        <v>197</v>
      </c>
      <c r="H250" t="s">
        <v>900</v>
      </c>
      <c r="I250" t="s">
        <v>792</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c r="A251" s="4" t="s">
        <v>878</v>
      </c>
      <c r="B251" s="4">
        <v>2021</v>
      </c>
      <c r="C251" s="5">
        <v>44385</v>
      </c>
      <c r="D251" s="4" t="s">
        <v>65</v>
      </c>
      <c r="E251" s="23" t="s">
        <v>90</v>
      </c>
      <c r="F251">
        <v>2</v>
      </c>
      <c r="G251" t="s">
        <v>187</v>
      </c>
      <c r="H251" t="s">
        <v>839</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c r="A252" s="4" t="s">
        <v>878</v>
      </c>
      <c r="B252" s="4">
        <v>2021</v>
      </c>
      <c r="C252" s="5">
        <v>44385</v>
      </c>
      <c r="D252" s="4" t="s">
        <v>65</v>
      </c>
      <c r="E252" s="23" t="s">
        <v>90</v>
      </c>
      <c r="F252">
        <v>3</v>
      </c>
      <c r="G252" t="s">
        <v>28</v>
      </c>
      <c r="H252" t="s">
        <v>69</v>
      </c>
      <c r="I252" t="s">
        <v>1319</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c r="A253" s="4" t="s">
        <v>878</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c r="A254" s="4" t="s">
        <v>878</v>
      </c>
      <c r="B254" s="4">
        <v>2021</v>
      </c>
      <c r="C254" s="5">
        <v>44385</v>
      </c>
      <c r="D254" s="4" t="s">
        <v>65</v>
      </c>
      <c r="E254" s="23" t="s">
        <v>90</v>
      </c>
      <c r="F254" s="26">
        <v>4</v>
      </c>
      <c r="G254" t="s">
        <v>197</v>
      </c>
      <c r="H254" t="s">
        <v>884</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c r="A255" s="4" t="s">
        <v>878</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c r="A256" s="4" t="s">
        <v>878</v>
      </c>
      <c r="B256" s="4">
        <v>2021</v>
      </c>
      <c r="C256" s="5">
        <v>44385</v>
      </c>
      <c r="D256" s="4" t="s">
        <v>65</v>
      </c>
      <c r="E256" s="23" t="s">
        <v>63</v>
      </c>
      <c r="F256" s="26" t="s">
        <v>540</v>
      </c>
      <c r="G256" t="s">
        <v>197</v>
      </c>
      <c r="H256" t="s">
        <v>884</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c r="A257" s="4" t="s">
        <v>878</v>
      </c>
      <c r="B257" s="4">
        <v>2021</v>
      </c>
      <c r="C257" s="5">
        <v>44385</v>
      </c>
      <c r="D257" s="4" t="s">
        <v>65</v>
      </c>
      <c r="E257" s="23" t="s">
        <v>63</v>
      </c>
      <c r="F257" s="26" t="s">
        <v>540</v>
      </c>
      <c r="G257" t="s">
        <v>197</v>
      </c>
      <c r="H257" t="s">
        <v>900</v>
      </c>
      <c r="I257" t="s">
        <v>792</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c r="A258" s="4" t="s">
        <v>878</v>
      </c>
      <c r="B258" s="4">
        <v>2021</v>
      </c>
      <c r="C258" s="5">
        <v>44385</v>
      </c>
      <c r="D258" s="4" t="s">
        <v>65</v>
      </c>
      <c r="E258" s="23" t="s">
        <v>63</v>
      </c>
      <c r="F258" s="26" t="s">
        <v>541</v>
      </c>
      <c r="G258" t="s">
        <v>880</v>
      </c>
      <c r="H258" t="s">
        <v>208</v>
      </c>
      <c r="I258" t="s">
        <v>901</v>
      </c>
      <c r="J258" t="s">
        <v>879</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c r="A259" s="4" t="s">
        <v>878</v>
      </c>
      <c r="B259" s="4">
        <v>2021</v>
      </c>
      <c r="C259" s="5">
        <v>44385</v>
      </c>
      <c r="D259" s="4" t="s">
        <v>65</v>
      </c>
      <c r="E259" s="23" t="s">
        <v>63</v>
      </c>
      <c r="F259" s="26" t="s">
        <v>541</v>
      </c>
      <c r="G259" t="s">
        <v>28</v>
      </c>
      <c r="H259" t="s">
        <v>69</v>
      </c>
      <c r="I259" t="s">
        <v>1319</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c r="A260" s="4" t="s">
        <v>225</v>
      </c>
      <c r="B260" s="4">
        <v>2021</v>
      </c>
      <c r="C260" s="5">
        <v>44329</v>
      </c>
      <c r="D260" s="4" t="s">
        <v>65</v>
      </c>
      <c r="E260" s="23" t="s">
        <v>20</v>
      </c>
      <c r="F260" s="22" t="s">
        <v>20</v>
      </c>
      <c r="G260" s="44" t="s">
        <v>911</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c r="A262" s="4" t="s">
        <v>225</v>
      </c>
      <c r="B262" s="4">
        <v>2021</v>
      </c>
      <c r="C262" s="5">
        <v>44329</v>
      </c>
      <c r="D262" s="4" t="s">
        <v>65</v>
      </c>
      <c r="E262" s="23" t="s">
        <v>20</v>
      </c>
      <c r="F262" s="22" t="s">
        <v>20</v>
      </c>
      <c r="G262" t="s">
        <v>51</v>
      </c>
      <c r="H262" t="s">
        <v>857</v>
      </c>
      <c r="I262" t="s">
        <v>859</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c r="A263" s="4" t="s">
        <v>225</v>
      </c>
      <c r="B263" s="4">
        <v>2021</v>
      </c>
      <c r="C263" s="5">
        <v>44329</v>
      </c>
      <c r="D263" s="4" t="s">
        <v>65</v>
      </c>
      <c r="E263" s="23" t="s">
        <v>20</v>
      </c>
      <c r="F263" s="22" t="s">
        <v>20</v>
      </c>
      <c r="G263" t="s">
        <v>206</v>
      </c>
      <c r="H263" t="s">
        <v>830</v>
      </c>
      <c r="I263" t="s">
        <v>793</v>
      </c>
      <c r="J263" t="s">
        <v>854</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c r="A265" s="4" t="s">
        <v>225</v>
      </c>
      <c r="B265" s="4">
        <v>2021</v>
      </c>
      <c r="C265" s="5">
        <v>44329</v>
      </c>
      <c r="D265" s="4" t="s">
        <v>65</v>
      </c>
      <c r="E265" s="23" t="s">
        <v>90</v>
      </c>
      <c r="F265">
        <v>1</v>
      </c>
      <c r="G265" t="s">
        <v>51</v>
      </c>
      <c r="H265" t="s">
        <v>857</v>
      </c>
      <c r="I265" t="s">
        <v>859</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c r="A266" s="4" t="s">
        <v>225</v>
      </c>
      <c r="B266" s="4">
        <v>2021</v>
      </c>
      <c r="C266" s="5">
        <v>44329</v>
      </c>
      <c r="D266" s="4" t="s">
        <v>65</v>
      </c>
      <c r="E266" s="23" t="s">
        <v>90</v>
      </c>
      <c r="F266">
        <v>2</v>
      </c>
      <c r="G266" t="s">
        <v>911</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c r="A267" s="4" t="s">
        <v>225</v>
      </c>
      <c r="B267" s="4">
        <v>2021</v>
      </c>
      <c r="C267" s="5">
        <v>44329</v>
      </c>
      <c r="D267" s="4" t="s">
        <v>65</v>
      </c>
      <c r="E267" s="23" t="s">
        <v>90</v>
      </c>
      <c r="F267">
        <v>2</v>
      </c>
      <c r="G267" t="s">
        <v>206</v>
      </c>
      <c r="H267" t="s">
        <v>830</v>
      </c>
      <c r="I267" t="s">
        <v>793</v>
      </c>
      <c r="J267" t="s">
        <v>854</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c r="A268" s="4" t="s">
        <v>225</v>
      </c>
      <c r="B268" s="4">
        <v>2021</v>
      </c>
      <c r="C268" s="5">
        <v>44329</v>
      </c>
      <c r="D268" s="4" t="s">
        <v>65</v>
      </c>
      <c r="E268" s="23" t="s">
        <v>63</v>
      </c>
      <c r="F268" t="s">
        <v>540</v>
      </c>
      <c r="G268" t="s">
        <v>911</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c r="A270" s="4" t="s">
        <v>225</v>
      </c>
      <c r="B270" s="4">
        <v>2021</v>
      </c>
      <c r="C270" s="5">
        <v>44329</v>
      </c>
      <c r="D270" s="4" t="s">
        <v>65</v>
      </c>
      <c r="E270" s="23" t="s">
        <v>63</v>
      </c>
      <c r="F270" t="s">
        <v>541</v>
      </c>
      <c r="G270" t="s">
        <v>206</v>
      </c>
      <c r="H270" t="s">
        <v>830</v>
      </c>
      <c r="I270" t="s">
        <v>793</v>
      </c>
      <c r="J270" t="s">
        <v>854</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08" si="10">SUM(O270:T270)</f>
        <v>45.816000000000003</v>
      </c>
      <c r="V270" s="20">
        <f t="shared" si="9"/>
        <v>58.931377684651643</v>
      </c>
    </row>
    <row r="271" spans="1:22">
      <c r="A271" s="4" t="s">
        <v>225</v>
      </c>
      <c r="B271" s="4">
        <v>2021</v>
      </c>
      <c r="C271" s="5">
        <v>44329</v>
      </c>
      <c r="D271" s="4" t="s">
        <v>65</v>
      </c>
      <c r="E271" s="23" t="s">
        <v>63</v>
      </c>
      <c r="F271" t="s">
        <v>541</v>
      </c>
      <c r="G271" t="s">
        <v>51</v>
      </c>
      <c r="H271" t="s">
        <v>857</v>
      </c>
      <c r="I271" t="s">
        <v>859</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c r="A274" s="4" t="s">
        <v>216</v>
      </c>
      <c r="B274" s="4">
        <v>2020</v>
      </c>
      <c r="C274" s="88">
        <v>43887</v>
      </c>
      <c r="D274" s="4" t="s">
        <v>19</v>
      </c>
      <c r="E274" s="23" t="s">
        <v>20</v>
      </c>
      <c r="F274" s="44" t="s">
        <v>20</v>
      </c>
      <c r="G274" t="s">
        <v>26</v>
      </c>
      <c r="H274" t="s">
        <v>2051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c r="A276" s="4" t="s">
        <v>216</v>
      </c>
      <c r="B276" s="4">
        <v>2020</v>
      </c>
      <c r="C276" s="88">
        <v>43887</v>
      </c>
      <c r="D276" s="4" t="s">
        <v>19</v>
      </c>
      <c r="E276" s="23" t="s">
        <v>20</v>
      </c>
      <c r="F276" s="22" t="s">
        <v>20</v>
      </c>
      <c r="G276" t="s">
        <v>45</v>
      </c>
      <c r="H276" t="s">
        <v>773</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c r="A277" s="4" t="s">
        <v>216</v>
      </c>
      <c r="B277" s="4">
        <v>2020</v>
      </c>
      <c r="C277" s="88">
        <v>43887</v>
      </c>
      <c r="D277" s="4" t="s">
        <v>19</v>
      </c>
      <c r="E277" s="23" t="s">
        <v>20</v>
      </c>
      <c r="F277" s="22" t="s">
        <v>20</v>
      </c>
      <c r="G277" t="s">
        <v>34</v>
      </c>
      <c r="H277" t="s">
        <v>219</v>
      </c>
      <c r="I277" t="s">
        <v>917</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c r="A279" s="4" t="s">
        <v>216</v>
      </c>
      <c r="B279" s="4">
        <v>2020</v>
      </c>
      <c r="C279" s="88">
        <v>43887</v>
      </c>
      <c r="D279" s="4" t="s">
        <v>19</v>
      </c>
      <c r="E279" s="23" t="s">
        <v>20</v>
      </c>
      <c r="F279" s="22" t="s">
        <v>20</v>
      </c>
      <c r="G279" t="s">
        <v>197</v>
      </c>
      <c r="H279" t="s">
        <v>196</v>
      </c>
      <c r="I279" t="s">
        <v>792</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c r="A281" s="4" t="s">
        <v>216</v>
      </c>
      <c r="B281" s="4">
        <v>2020</v>
      </c>
      <c r="C281" s="88">
        <v>43887</v>
      </c>
      <c r="D281" s="4" t="s">
        <v>19</v>
      </c>
      <c r="E281" s="23" t="s">
        <v>20</v>
      </c>
      <c r="F281" s="22" t="s">
        <v>20</v>
      </c>
      <c r="G281" t="s">
        <v>38</v>
      </c>
      <c r="H281" t="s">
        <v>551</v>
      </c>
      <c r="I281" t="s">
        <v>698</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c r="A282" s="4" t="s">
        <v>216</v>
      </c>
      <c r="B282" s="4">
        <v>2020</v>
      </c>
      <c r="C282" s="88">
        <v>43887</v>
      </c>
      <c r="D282" s="4" t="s">
        <v>19</v>
      </c>
      <c r="E282" s="23" t="s">
        <v>20</v>
      </c>
      <c r="F282" s="22" t="s">
        <v>20</v>
      </c>
      <c r="G282" t="s">
        <v>187</v>
      </c>
      <c r="H282" t="s">
        <v>839</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c r="A284" s="4" t="s">
        <v>216</v>
      </c>
      <c r="B284" s="4">
        <v>2020</v>
      </c>
      <c r="C284" s="88">
        <v>43887</v>
      </c>
      <c r="D284" s="4" t="s">
        <v>19</v>
      </c>
      <c r="E284" s="23" t="s">
        <v>20</v>
      </c>
      <c r="F284" s="22" t="s">
        <v>20</v>
      </c>
      <c r="G284" t="s">
        <v>57</v>
      </c>
      <c r="H284" t="s">
        <v>56</v>
      </c>
      <c r="I284" t="s">
        <v>922</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c r="A285" s="4" t="s">
        <v>216</v>
      </c>
      <c r="B285" s="4">
        <v>2020</v>
      </c>
      <c r="C285" s="88">
        <v>43887</v>
      </c>
      <c r="D285" s="4" t="s">
        <v>19</v>
      </c>
      <c r="E285" s="23" t="s">
        <v>20</v>
      </c>
      <c r="F285" s="22" t="s">
        <v>20</v>
      </c>
      <c r="G285" t="s">
        <v>60</v>
      </c>
      <c r="H285" t="s">
        <v>110</v>
      </c>
      <c r="I285" t="s">
        <v>812</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c r="A287" s="4" t="s">
        <v>216</v>
      </c>
      <c r="B287" s="4">
        <v>2020</v>
      </c>
      <c r="C287" s="88">
        <v>43887</v>
      </c>
      <c r="D287" s="4" t="s">
        <v>19</v>
      </c>
      <c r="E287" s="23" t="s">
        <v>90</v>
      </c>
      <c r="F287" s="26">
        <v>1</v>
      </c>
      <c r="G287" t="s">
        <v>45</v>
      </c>
      <c r="H287" t="s">
        <v>773</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c r="A288" s="4" t="s">
        <v>216</v>
      </c>
      <c r="B288" s="4">
        <v>2020</v>
      </c>
      <c r="C288" s="88">
        <v>43887</v>
      </c>
      <c r="D288" s="4" t="s">
        <v>19</v>
      </c>
      <c r="E288" s="23" t="s">
        <v>90</v>
      </c>
      <c r="F288" s="26">
        <v>2</v>
      </c>
      <c r="G288" t="s">
        <v>26</v>
      </c>
      <c r="H288" t="s">
        <v>2051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c r="A289" s="4" t="s">
        <v>216</v>
      </c>
      <c r="B289" s="4">
        <v>2020</v>
      </c>
      <c r="C289" s="88">
        <v>43887</v>
      </c>
      <c r="D289" s="4" t="s">
        <v>19</v>
      </c>
      <c r="E289" s="23" t="s">
        <v>90</v>
      </c>
      <c r="F289" s="26">
        <v>2</v>
      </c>
      <c r="G289" t="s">
        <v>34</v>
      </c>
      <c r="H289" t="s">
        <v>219</v>
      </c>
      <c r="I289" t="s">
        <v>917</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c r="A293" s="4" t="s">
        <v>216</v>
      </c>
      <c r="B293" s="4">
        <v>2020</v>
      </c>
      <c r="C293" s="88">
        <v>43887</v>
      </c>
      <c r="D293" s="4" t="s">
        <v>19</v>
      </c>
      <c r="E293" s="23" t="s">
        <v>90</v>
      </c>
      <c r="F293">
        <v>4</v>
      </c>
      <c r="G293" t="s">
        <v>197</v>
      </c>
      <c r="H293" t="s">
        <v>196</v>
      </c>
      <c r="I293" t="s">
        <v>792</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c r="A297" s="4" t="s">
        <v>216</v>
      </c>
      <c r="B297" s="4">
        <v>2020</v>
      </c>
      <c r="C297" s="88">
        <v>43887</v>
      </c>
      <c r="D297" s="4" t="s">
        <v>19</v>
      </c>
      <c r="E297" s="23" t="s">
        <v>63</v>
      </c>
      <c r="F297" t="s">
        <v>541</v>
      </c>
      <c r="G297" t="s">
        <v>26</v>
      </c>
      <c r="H297" t="s">
        <v>2051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c r="A298" s="4" t="s">
        <v>161</v>
      </c>
      <c r="B298" s="4">
        <v>2020</v>
      </c>
      <c r="C298" s="88">
        <v>43854</v>
      </c>
      <c r="D298" s="4" t="s">
        <v>65</v>
      </c>
      <c r="E298" s="23" t="s">
        <v>20</v>
      </c>
      <c r="F298" s="44" t="s">
        <v>20</v>
      </c>
      <c r="G298" t="s">
        <v>26</v>
      </c>
      <c r="H298" t="s">
        <v>883</v>
      </c>
      <c r="I298" t="s">
        <v>772</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c r="A299" s="4" t="s">
        <v>161</v>
      </c>
      <c r="B299" s="4">
        <v>2020</v>
      </c>
      <c r="C299" s="88">
        <v>43854</v>
      </c>
      <c r="D299" s="4" t="s">
        <v>65</v>
      </c>
      <c r="E299" s="23" t="s">
        <v>20</v>
      </c>
      <c r="F299" s="44" t="s">
        <v>20</v>
      </c>
      <c r="G299" t="s">
        <v>45</v>
      </c>
      <c r="H299" t="s">
        <v>773</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c r="A300" s="4" t="s">
        <v>161</v>
      </c>
      <c r="B300" s="4">
        <v>2020</v>
      </c>
      <c r="C300" s="88">
        <v>43854</v>
      </c>
      <c r="D300" s="4" t="s">
        <v>65</v>
      </c>
      <c r="E300" s="23" t="s">
        <v>20</v>
      </c>
      <c r="F300" s="44" t="s">
        <v>20</v>
      </c>
      <c r="G300" t="s">
        <v>28</v>
      </c>
      <c r="H300" t="s">
        <v>958</v>
      </c>
      <c r="I300" t="s">
        <v>67</v>
      </c>
      <c r="J300" t="s">
        <v>957</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c r="A301" s="4" t="s">
        <v>161</v>
      </c>
      <c r="B301" s="4">
        <v>2020</v>
      </c>
      <c r="C301" s="88">
        <v>43854</v>
      </c>
      <c r="D301" s="4" t="s">
        <v>65</v>
      </c>
      <c r="E301" s="23" t="s">
        <v>20</v>
      </c>
      <c r="F301" s="44" t="s">
        <v>20</v>
      </c>
      <c r="G301" t="s">
        <v>38</v>
      </c>
      <c r="H301" t="s">
        <v>551</v>
      </c>
      <c r="I301" t="s">
        <v>698</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c r="A302" s="4" t="s">
        <v>161</v>
      </c>
      <c r="B302" s="4">
        <v>2020</v>
      </c>
      <c r="C302" s="88">
        <v>43854</v>
      </c>
      <c r="D302" s="4" t="s">
        <v>65</v>
      </c>
      <c r="E302" s="23" t="s">
        <v>20</v>
      </c>
      <c r="F302" s="44" t="s">
        <v>20</v>
      </c>
      <c r="G302" t="s">
        <v>197</v>
      </c>
      <c r="H302" t="s">
        <v>198</v>
      </c>
      <c r="I302" t="s">
        <v>792</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c r="A304" s="4" t="s">
        <v>161</v>
      </c>
      <c r="B304" s="4">
        <v>2020</v>
      </c>
      <c r="C304" s="88">
        <v>43854</v>
      </c>
      <c r="D304" s="4" t="s">
        <v>65</v>
      </c>
      <c r="E304" s="23" t="s">
        <v>20</v>
      </c>
      <c r="F304" s="22" t="s">
        <v>20</v>
      </c>
      <c r="G304" t="s">
        <v>187</v>
      </c>
      <c r="H304" t="s">
        <v>839</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c r="A306" s="4" t="s">
        <v>161</v>
      </c>
      <c r="B306" s="4">
        <v>2020</v>
      </c>
      <c r="C306" s="88">
        <v>43854</v>
      </c>
      <c r="D306" s="4" t="s">
        <v>65</v>
      </c>
      <c r="E306" s="23" t="s">
        <v>90</v>
      </c>
      <c r="F306" s="26">
        <v>1</v>
      </c>
      <c r="G306" t="s">
        <v>38</v>
      </c>
      <c r="H306" t="s">
        <v>551</v>
      </c>
      <c r="I306" t="s">
        <v>698</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c r="A307" s="4" t="s">
        <v>161</v>
      </c>
      <c r="B307" s="4">
        <v>2020</v>
      </c>
      <c r="C307" s="88">
        <v>43854</v>
      </c>
      <c r="D307" s="4" t="s">
        <v>65</v>
      </c>
      <c r="E307" s="23" t="s">
        <v>90</v>
      </c>
      <c r="F307" s="26">
        <v>1</v>
      </c>
      <c r="G307" t="s">
        <v>197</v>
      </c>
      <c r="H307" t="s">
        <v>198</v>
      </c>
      <c r="I307" t="s">
        <v>792</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c r="A308" s="4" t="s">
        <v>161</v>
      </c>
      <c r="B308" s="4">
        <v>2020</v>
      </c>
      <c r="C308" s="88">
        <v>43854</v>
      </c>
      <c r="D308" s="4" t="s">
        <v>65</v>
      </c>
      <c r="E308" s="23" t="s">
        <v>90</v>
      </c>
      <c r="F308" s="26">
        <v>2</v>
      </c>
      <c r="G308" t="s">
        <v>28</v>
      </c>
      <c r="H308" t="s">
        <v>958</v>
      </c>
      <c r="I308" t="s">
        <v>67</v>
      </c>
      <c r="J308" t="s">
        <v>957</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c r="A310" s="4" t="s">
        <v>161</v>
      </c>
      <c r="B310" s="4">
        <v>2020</v>
      </c>
      <c r="C310" s="88">
        <v>43854</v>
      </c>
      <c r="D310" s="4" t="s">
        <v>65</v>
      </c>
      <c r="E310" s="23" t="s">
        <v>90</v>
      </c>
      <c r="F310" s="26">
        <v>3</v>
      </c>
      <c r="G310" t="s">
        <v>45</v>
      </c>
      <c r="H310" t="s">
        <v>773</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c r="A311" s="4" t="s">
        <v>161</v>
      </c>
      <c r="B311" s="4">
        <v>2020</v>
      </c>
      <c r="C311" s="88">
        <v>43854</v>
      </c>
      <c r="D311" s="4" t="s">
        <v>65</v>
      </c>
      <c r="E311" s="23" t="s">
        <v>90</v>
      </c>
      <c r="F311" s="26">
        <v>3</v>
      </c>
      <c r="G311" t="s">
        <v>187</v>
      </c>
      <c r="H311" t="s">
        <v>839</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c r="A312" s="4" t="s">
        <v>161</v>
      </c>
      <c r="B312" s="4">
        <v>2020</v>
      </c>
      <c r="C312" s="88">
        <v>43854</v>
      </c>
      <c r="D312" s="4" t="s">
        <v>65</v>
      </c>
      <c r="E312" s="23" t="s">
        <v>90</v>
      </c>
      <c r="F312" s="26">
        <v>4</v>
      </c>
      <c r="G312" t="s">
        <v>26</v>
      </c>
      <c r="H312" t="s">
        <v>883</v>
      </c>
      <c r="I312" t="s">
        <v>772</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c r="A314" s="4" t="s">
        <v>161</v>
      </c>
      <c r="B314" s="4">
        <v>2020</v>
      </c>
      <c r="C314" s="88">
        <v>43854</v>
      </c>
      <c r="D314" s="4" t="s">
        <v>65</v>
      </c>
      <c r="E314" s="23" t="s">
        <v>63</v>
      </c>
      <c r="F314" s="26" t="s">
        <v>540</v>
      </c>
      <c r="G314" t="s">
        <v>26</v>
      </c>
      <c r="H314" t="s">
        <v>883</v>
      </c>
      <c r="I314" t="s">
        <v>772</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c r="A315" s="4" t="s">
        <v>161</v>
      </c>
      <c r="B315" s="4">
        <v>2020</v>
      </c>
      <c r="C315" s="88">
        <v>43854</v>
      </c>
      <c r="D315" s="4" t="s">
        <v>65</v>
      </c>
      <c r="E315" s="23" t="s">
        <v>63</v>
      </c>
      <c r="F315" s="26" t="s">
        <v>540</v>
      </c>
      <c r="G315" t="s">
        <v>45</v>
      </c>
      <c r="H315" t="s">
        <v>773</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c r="A316" s="4" t="s">
        <v>161</v>
      </c>
      <c r="B316" s="4">
        <v>2020</v>
      </c>
      <c r="C316" s="88">
        <v>43854</v>
      </c>
      <c r="D316" s="4" t="s">
        <v>65</v>
      </c>
      <c r="E316" s="23" t="s">
        <v>63</v>
      </c>
      <c r="F316" s="26" t="s">
        <v>541</v>
      </c>
      <c r="G316" t="s">
        <v>38</v>
      </c>
      <c r="H316" t="s">
        <v>551</v>
      </c>
      <c r="I316" t="s">
        <v>698</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c r="A317" s="4" t="s">
        <v>161</v>
      </c>
      <c r="B317" s="4">
        <v>2020</v>
      </c>
      <c r="C317" s="88">
        <v>43854</v>
      </c>
      <c r="D317" s="4" t="s">
        <v>65</v>
      </c>
      <c r="E317" s="23" t="s">
        <v>63</v>
      </c>
      <c r="F317" t="s">
        <v>541</v>
      </c>
      <c r="G317" t="s">
        <v>28</v>
      </c>
      <c r="H317" t="s">
        <v>958</v>
      </c>
      <c r="I317" t="s">
        <v>67</v>
      </c>
      <c r="J317" t="s">
        <v>957</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c r="A318" s="1" t="s">
        <v>232</v>
      </c>
      <c r="B318" s="1">
        <v>2019</v>
      </c>
      <c r="C318" s="88">
        <v>43770</v>
      </c>
      <c r="D318" s="1" t="s">
        <v>65</v>
      </c>
      <c r="E318" s="29" t="s">
        <v>63</v>
      </c>
      <c r="F318" t="s">
        <v>540</v>
      </c>
      <c r="G318" s="42" t="s">
        <v>22</v>
      </c>
      <c r="H318" t="s">
        <v>1022</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c r="A319" s="4" t="s">
        <v>221</v>
      </c>
      <c r="B319" s="4">
        <v>2019</v>
      </c>
      <c r="C319" s="5">
        <v>43812</v>
      </c>
      <c r="D319" s="4" t="s">
        <v>65</v>
      </c>
      <c r="E319" s="23" t="s">
        <v>20</v>
      </c>
      <c r="F319" s="44" t="s">
        <v>20</v>
      </c>
      <c r="G319" t="s">
        <v>30</v>
      </c>
      <c r="H319" t="s">
        <v>256</v>
      </c>
      <c r="I319" t="s">
        <v>680</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c r="A321" s="4" t="s">
        <v>221</v>
      </c>
      <c r="B321" s="4">
        <v>2019</v>
      </c>
      <c r="C321" s="5">
        <v>43812</v>
      </c>
      <c r="D321" s="4" t="s">
        <v>65</v>
      </c>
      <c r="E321" s="23" t="s">
        <v>20</v>
      </c>
      <c r="F321" s="44" t="s">
        <v>20</v>
      </c>
      <c r="G321" t="s">
        <v>45</v>
      </c>
      <c r="H321" t="s">
        <v>773</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c r="A322" s="4" t="s">
        <v>221</v>
      </c>
      <c r="B322" s="4">
        <v>2019</v>
      </c>
      <c r="C322" s="5">
        <v>43812</v>
      </c>
      <c r="D322" s="4" t="s">
        <v>65</v>
      </c>
      <c r="E322" s="23" t="s">
        <v>20</v>
      </c>
      <c r="F322" s="44" t="s">
        <v>20</v>
      </c>
      <c r="G322" t="s">
        <v>103</v>
      </c>
      <c r="H322" t="s">
        <v>969</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c r="A325" s="4" t="s">
        <v>221</v>
      </c>
      <c r="B325" s="4">
        <v>2019</v>
      </c>
      <c r="C325" s="5">
        <v>43812</v>
      </c>
      <c r="D325" s="4" t="s">
        <v>65</v>
      </c>
      <c r="E325" s="23" t="s">
        <v>20</v>
      </c>
      <c r="F325" s="44" t="s">
        <v>20</v>
      </c>
      <c r="G325" t="s">
        <v>203</v>
      </c>
      <c r="H325" t="s">
        <v>196</v>
      </c>
      <c r="I325" t="s">
        <v>198</v>
      </c>
      <c r="J325" t="s">
        <v>792</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c r="A326" s="4" t="s">
        <v>221</v>
      </c>
      <c r="B326" s="4">
        <v>2019</v>
      </c>
      <c r="C326" s="5">
        <v>43812</v>
      </c>
      <c r="D326" s="4" t="s">
        <v>65</v>
      </c>
      <c r="E326" s="23" t="s">
        <v>20</v>
      </c>
      <c r="F326" s="44" t="s">
        <v>20</v>
      </c>
      <c r="G326" t="s">
        <v>38</v>
      </c>
      <c r="H326" t="s">
        <v>551</v>
      </c>
      <c r="I326" t="s">
        <v>698</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c r="A327" s="4" t="s">
        <v>221</v>
      </c>
      <c r="B327" s="4">
        <v>2019</v>
      </c>
      <c r="C327" s="5">
        <v>43812</v>
      </c>
      <c r="D327" s="4" t="s">
        <v>65</v>
      </c>
      <c r="E327" s="23" t="s">
        <v>20</v>
      </c>
      <c r="F327" s="44" t="s">
        <v>20</v>
      </c>
      <c r="G327" t="s">
        <v>968</v>
      </c>
      <c r="H327" t="s">
        <v>291</v>
      </c>
      <c r="I327" t="s">
        <v>48</v>
      </c>
      <c r="J327" t="s">
        <v>967</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c r="A328" s="4" t="s">
        <v>221</v>
      </c>
      <c r="B328" s="4">
        <v>2019</v>
      </c>
      <c r="C328" s="5">
        <v>43812</v>
      </c>
      <c r="D328" s="4" t="s">
        <v>65</v>
      </c>
      <c r="E328" s="23" t="s">
        <v>20</v>
      </c>
      <c r="F328" s="44" t="s">
        <v>20</v>
      </c>
      <c r="G328" t="s">
        <v>115</v>
      </c>
      <c r="H328" t="s">
        <v>114</v>
      </c>
      <c r="I328" t="s">
        <v>262</v>
      </c>
      <c r="J328" t="s">
        <v>970</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c r="A329" s="22" t="s">
        <v>221</v>
      </c>
      <c r="B329" s="22">
        <v>2019</v>
      </c>
      <c r="C329" s="87">
        <v>43812</v>
      </c>
      <c r="D329" s="22" t="s">
        <v>65</v>
      </c>
      <c r="E329" s="23" t="s">
        <v>90</v>
      </c>
      <c r="F329" s="26">
        <v>11</v>
      </c>
      <c r="G329" s="26" t="s">
        <v>45</v>
      </c>
      <c r="H329" t="s">
        <v>773</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c r="A330" s="22" t="s">
        <v>221</v>
      </c>
      <c r="B330" s="22">
        <v>2019</v>
      </c>
      <c r="C330" s="87">
        <v>43812</v>
      </c>
      <c r="D330" s="22" t="s">
        <v>65</v>
      </c>
      <c r="E330" s="23" t="s">
        <v>90</v>
      </c>
      <c r="F330" s="26">
        <v>1</v>
      </c>
      <c r="G330" s="26" t="s">
        <v>103</v>
      </c>
      <c r="H330" t="s">
        <v>969</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c r="A333" s="22" t="s">
        <v>221</v>
      </c>
      <c r="B333" s="22">
        <v>2019</v>
      </c>
      <c r="C333" s="87">
        <v>43812</v>
      </c>
      <c r="D333" s="22" t="s">
        <v>65</v>
      </c>
      <c r="E333" s="23" t="s">
        <v>90</v>
      </c>
      <c r="F333" s="26">
        <v>3</v>
      </c>
      <c r="G333" t="s">
        <v>30</v>
      </c>
      <c r="H333" t="s">
        <v>256</v>
      </c>
      <c r="I333" t="s">
        <v>680</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c r="A335" s="29" t="s">
        <v>216</v>
      </c>
      <c r="B335" s="29">
        <v>2018</v>
      </c>
      <c r="C335" s="56">
        <v>43434</v>
      </c>
      <c r="D335" s="29" t="s">
        <v>65</v>
      </c>
      <c r="E335" s="26" t="s">
        <v>20</v>
      </c>
      <c r="F335" s="26" t="s">
        <v>20</v>
      </c>
      <c r="G335" t="s">
        <v>22</v>
      </c>
      <c r="H335" t="s">
        <v>1022</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c r="A336" s="22" t="s">
        <v>221</v>
      </c>
      <c r="B336" s="22">
        <v>2019</v>
      </c>
      <c r="C336" s="87">
        <v>43812</v>
      </c>
      <c r="D336" s="22" t="s">
        <v>65</v>
      </c>
      <c r="E336" s="23" t="s">
        <v>90</v>
      </c>
      <c r="F336" s="26">
        <v>4</v>
      </c>
      <c r="G336" t="s">
        <v>203</v>
      </c>
      <c r="H336" t="s">
        <v>196</v>
      </c>
      <c r="I336" t="s">
        <v>198</v>
      </c>
      <c r="J336" t="s">
        <v>792</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c r="A337" s="22" t="s">
        <v>221</v>
      </c>
      <c r="B337" s="22">
        <v>2019</v>
      </c>
      <c r="C337" s="87">
        <v>43812</v>
      </c>
      <c r="D337" s="22" t="s">
        <v>65</v>
      </c>
      <c r="E337" s="23" t="s">
        <v>63</v>
      </c>
      <c r="F337" s="26" t="s">
        <v>540</v>
      </c>
      <c r="G337" t="s">
        <v>30</v>
      </c>
      <c r="H337" t="s">
        <v>256</v>
      </c>
      <c r="I337" t="s">
        <v>680</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c r="A338" s="22" t="s">
        <v>221</v>
      </c>
      <c r="B338" s="22">
        <v>2019</v>
      </c>
      <c r="C338" s="87">
        <v>43812</v>
      </c>
      <c r="D338" s="22" t="s">
        <v>65</v>
      </c>
      <c r="E338" s="23" t="s">
        <v>63</v>
      </c>
      <c r="F338" s="26" t="s">
        <v>540</v>
      </c>
      <c r="G338" t="s">
        <v>45</v>
      </c>
      <c r="H338" t="s">
        <v>773</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c r="A339" s="29" t="s">
        <v>216</v>
      </c>
      <c r="B339" s="29">
        <v>2018</v>
      </c>
      <c r="C339" s="56">
        <v>43434</v>
      </c>
      <c r="D339" s="29" t="s">
        <v>65</v>
      </c>
      <c r="E339" s="26" t="s">
        <v>90</v>
      </c>
      <c r="F339" s="26">
        <v>4</v>
      </c>
      <c r="G339" t="s">
        <v>22</v>
      </c>
      <c r="H339" t="s">
        <v>1022</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c r="A341" s="22" t="s">
        <v>224</v>
      </c>
      <c r="B341" s="22">
        <v>2019</v>
      </c>
      <c r="C341" s="87">
        <v>43805</v>
      </c>
      <c r="D341" s="22" t="s">
        <v>65</v>
      </c>
      <c r="E341" s="23" t="s">
        <v>20</v>
      </c>
      <c r="F341" s="22" t="s">
        <v>20</v>
      </c>
      <c r="G341" t="s">
        <v>34</v>
      </c>
      <c r="H341" t="s">
        <v>219</v>
      </c>
      <c r="I341" t="s">
        <v>917</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c r="A343" s="22" t="s">
        <v>224</v>
      </c>
      <c r="B343" s="22">
        <v>2019</v>
      </c>
      <c r="C343" s="87">
        <v>43805</v>
      </c>
      <c r="D343" s="22" t="s">
        <v>65</v>
      </c>
      <c r="E343" s="23" t="s">
        <v>20</v>
      </c>
      <c r="F343" s="22" t="s">
        <v>20</v>
      </c>
      <c r="G343" t="s">
        <v>45</v>
      </c>
      <c r="H343" t="s">
        <v>773</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c r="A344" s="22" t="s">
        <v>224</v>
      </c>
      <c r="B344" s="22">
        <v>2019</v>
      </c>
      <c r="C344" s="87">
        <v>43805</v>
      </c>
      <c r="D344" s="22" t="s">
        <v>65</v>
      </c>
      <c r="E344" s="23" t="s">
        <v>20</v>
      </c>
      <c r="F344" s="22" t="s">
        <v>20</v>
      </c>
      <c r="G344" t="s">
        <v>197</v>
      </c>
      <c r="H344" t="s">
        <v>196</v>
      </c>
      <c r="I344" t="s">
        <v>792</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c r="A345" s="22" t="s">
        <v>224</v>
      </c>
      <c r="B345" s="22">
        <v>2019</v>
      </c>
      <c r="C345" s="87">
        <v>43805</v>
      </c>
      <c r="D345" s="22" t="s">
        <v>65</v>
      </c>
      <c r="E345" s="23" t="s">
        <v>20</v>
      </c>
      <c r="F345" s="44" t="s">
        <v>20</v>
      </c>
      <c r="G345" t="s">
        <v>103</v>
      </c>
      <c r="H345" t="s">
        <v>969</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c r="A346" s="22" t="s">
        <v>224</v>
      </c>
      <c r="B346" s="22">
        <v>2019</v>
      </c>
      <c r="C346" s="87">
        <v>43805</v>
      </c>
      <c r="D346" s="22" t="s">
        <v>65</v>
      </c>
      <c r="E346" s="23" t="s">
        <v>20</v>
      </c>
      <c r="F346" s="44" t="s">
        <v>20</v>
      </c>
      <c r="G346" t="s">
        <v>986</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c r="A351" s="22" t="s">
        <v>224</v>
      </c>
      <c r="B351" s="22">
        <v>2019</v>
      </c>
      <c r="C351" s="87">
        <v>43805</v>
      </c>
      <c r="D351" s="22" t="s">
        <v>65</v>
      </c>
      <c r="E351" s="23" t="s">
        <v>20</v>
      </c>
      <c r="F351" s="44" t="s">
        <v>20</v>
      </c>
      <c r="G351" t="s">
        <v>60</v>
      </c>
      <c r="H351" t="s">
        <v>110</v>
      </c>
      <c r="I351" t="s">
        <v>984</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c r="A352" s="22" t="s">
        <v>224</v>
      </c>
      <c r="B352" s="22">
        <v>2019</v>
      </c>
      <c r="C352" s="87">
        <v>43805</v>
      </c>
      <c r="D352" s="22" t="s">
        <v>65</v>
      </c>
      <c r="E352" s="23" t="s">
        <v>90</v>
      </c>
      <c r="F352">
        <v>1</v>
      </c>
      <c r="G352" t="s">
        <v>103</v>
      </c>
      <c r="H352" t="s">
        <v>969</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c r="A353" s="22" t="s">
        <v>224</v>
      </c>
      <c r="B353" s="22">
        <v>2019</v>
      </c>
      <c r="C353" s="87">
        <v>43805</v>
      </c>
      <c r="D353" s="22" t="s">
        <v>65</v>
      </c>
      <c r="E353" s="23" t="s">
        <v>90</v>
      </c>
      <c r="F353">
        <v>1</v>
      </c>
      <c r="G353" t="s">
        <v>197</v>
      </c>
      <c r="H353" t="s">
        <v>196</v>
      </c>
      <c r="I353" t="s">
        <v>792</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c r="A354" s="22" t="s">
        <v>224</v>
      </c>
      <c r="B354" s="22">
        <v>2019</v>
      </c>
      <c r="C354" s="87">
        <v>43805</v>
      </c>
      <c r="D354" s="22" t="s">
        <v>65</v>
      </c>
      <c r="E354" s="23" t="s">
        <v>90</v>
      </c>
      <c r="F354">
        <v>2</v>
      </c>
      <c r="G354" t="s">
        <v>45</v>
      </c>
      <c r="H354" t="s">
        <v>773</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c r="A355" s="22" t="s">
        <v>224</v>
      </c>
      <c r="B355" s="22">
        <v>2019</v>
      </c>
      <c r="C355" s="87">
        <v>43805</v>
      </c>
      <c r="D355" s="22" t="s">
        <v>65</v>
      </c>
      <c r="E355" s="23" t="s">
        <v>90</v>
      </c>
      <c r="F355">
        <v>2</v>
      </c>
      <c r="G355" t="s">
        <v>986</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c r="A358" s="4" t="s">
        <v>224</v>
      </c>
      <c r="B358" s="4">
        <v>2019</v>
      </c>
      <c r="C358" s="5">
        <v>43805</v>
      </c>
      <c r="D358" s="4" t="s">
        <v>65</v>
      </c>
      <c r="E358" s="23" t="s">
        <v>90</v>
      </c>
      <c r="F358" s="26">
        <v>4</v>
      </c>
      <c r="G358" t="s">
        <v>34</v>
      </c>
      <c r="H358" t="s">
        <v>219</v>
      </c>
      <c r="I358" t="s">
        <v>917</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c r="A361" s="4" t="s">
        <v>224</v>
      </c>
      <c r="B361" s="4">
        <v>2019</v>
      </c>
      <c r="C361" s="5">
        <v>43805</v>
      </c>
      <c r="D361" s="4" t="s">
        <v>65</v>
      </c>
      <c r="E361" s="23" t="s">
        <v>63</v>
      </c>
      <c r="F361" s="26" t="s">
        <v>540</v>
      </c>
      <c r="G361" t="s">
        <v>45</v>
      </c>
      <c r="H361" t="s">
        <v>773</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c r="A362" s="4" t="s">
        <v>224</v>
      </c>
      <c r="B362" s="4">
        <v>2019</v>
      </c>
      <c r="C362" s="5">
        <v>43805</v>
      </c>
      <c r="D362" s="4" t="s">
        <v>65</v>
      </c>
      <c r="E362" s="23" t="s">
        <v>63</v>
      </c>
      <c r="F362" s="26" t="s">
        <v>541</v>
      </c>
      <c r="G362" t="s">
        <v>34</v>
      </c>
      <c r="H362" t="s">
        <v>219</v>
      </c>
      <c r="I362" t="s">
        <v>917</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c r="A363" s="4" t="s">
        <v>224</v>
      </c>
      <c r="B363" s="4">
        <v>2019</v>
      </c>
      <c r="C363" s="5">
        <v>43805</v>
      </c>
      <c r="D363" s="4" t="s">
        <v>65</v>
      </c>
      <c r="E363" s="23" t="s">
        <v>63</v>
      </c>
      <c r="F363" s="26" t="s">
        <v>541</v>
      </c>
      <c r="G363" t="s">
        <v>103</v>
      </c>
      <c r="H363" t="s">
        <v>969</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c r="A365" s="1" t="s">
        <v>225</v>
      </c>
      <c r="B365" s="1">
        <v>2019</v>
      </c>
      <c r="C365" s="2">
        <v>43798</v>
      </c>
      <c r="D365" s="1" t="s">
        <v>65</v>
      </c>
      <c r="E365" s="23" t="s">
        <v>20</v>
      </c>
      <c r="F365" s="29" t="s">
        <v>20</v>
      </c>
      <c r="G365" t="s">
        <v>26</v>
      </c>
      <c r="H365" t="s">
        <v>2051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c r="A366" s="1" t="s">
        <v>225</v>
      </c>
      <c r="B366" s="1">
        <v>2019</v>
      </c>
      <c r="C366" s="2">
        <v>43798</v>
      </c>
      <c r="D366" s="1" t="s">
        <v>65</v>
      </c>
      <c r="E366" s="23" t="s">
        <v>20</v>
      </c>
      <c r="F366" s="29" t="s">
        <v>20</v>
      </c>
      <c r="G366" t="s">
        <v>34</v>
      </c>
      <c r="H366" t="s">
        <v>219</v>
      </c>
      <c r="I366" t="s">
        <v>917</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c r="A367" s="1" t="s">
        <v>225</v>
      </c>
      <c r="B367" s="1">
        <v>2019</v>
      </c>
      <c r="C367" s="2">
        <v>43798</v>
      </c>
      <c r="D367" s="1" t="s">
        <v>65</v>
      </c>
      <c r="E367" s="23" t="s">
        <v>20</v>
      </c>
      <c r="F367" s="29" t="s">
        <v>20</v>
      </c>
      <c r="G367" t="s">
        <v>28</v>
      </c>
      <c r="H367" t="s">
        <v>958</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c r="A368" s="1" t="s">
        <v>225</v>
      </c>
      <c r="B368" s="1">
        <v>2019</v>
      </c>
      <c r="C368" s="2">
        <v>43798</v>
      </c>
      <c r="D368" s="1" t="s">
        <v>65</v>
      </c>
      <c r="E368" s="23" t="s">
        <v>20</v>
      </c>
      <c r="F368" s="29" t="s">
        <v>20</v>
      </c>
      <c r="G368" t="s">
        <v>45</v>
      </c>
      <c r="H368" t="s">
        <v>773</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c r="A370" s="1" t="s">
        <v>225</v>
      </c>
      <c r="B370" s="1">
        <v>2019</v>
      </c>
      <c r="C370" s="2">
        <v>43798</v>
      </c>
      <c r="D370" s="1" t="s">
        <v>65</v>
      </c>
      <c r="E370" s="23" t="s">
        <v>20</v>
      </c>
      <c r="F370" s="29" t="s">
        <v>20</v>
      </c>
      <c r="G370" t="s">
        <v>103</v>
      </c>
      <c r="H370" t="s">
        <v>969</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c r="A372" s="1" t="s">
        <v>225</v>
      </c>
      <c r="B372" s="1">
        <v>2019</v>
      </c>
      <c r="C372" s="2">
        <v>43798</v>
      </c>
      <c r="D372" s="1" t="s">
        <v>65</v>
      </c>
      <c r="E372" s="23" t="s">
        <v>20</v>
      </c>
      <c r="F372" s="29" t="s">
        <v>20</v>
      </c>
      <c r="G372" t="s">
        <v>197</v>
      </c>
      <c r="H372" t="s">
        <v>208</v>
      </c>
      <c r="I372" t="s">
        <v>900</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c r="A375" s="1" t="s">
        <v>225</v>
      </c>
      <c r="B375" s="1">
        <v>2019</v>
      </c>
      <c r="C375" s="2">
        <v>43798</v>
      </c>
      <c r="D375" s="1" t="s">
        <v>65</v>
      </c>
      <c r="E375" s="23" t="s">
        <v>20</v>
      </c>
      <c r="F375" s="42" t="s">
        <v>20</v>
      </c>
      <c r="G375" t="s">
        <v>968</v>
      </c>
      <c r="H375" t="s">
        <v>291</v>
      </c>
      <c r="I375" t="s">
        <v>48</v>
      </c>
      <c r="J375" t="s">
        <v>967</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c r="A377" s="1" t="s">
        <v>225</v>
      </c>
      <c r="B377" s="1">
        <v>2019</v>
      </c>
      <c r="C377" s="2">
        <v>43798</v>
      </c>
      <c r="D377" s="1" t="s">
        <v>65</v>
      </c>
      <c r="E377" s="23" t="s">
        <v>20</v>
      </c>
      <c r="F377" s="42" t="s">
        <v>20</v>
      </c>
      <c r="G377" t="s">
        <v>115</v>
      </c>
      <c r="H377" t="s">
        <v>114</v>
      </c>
      <c r="I377" t="s">
        <v>262</v>
      </c>
      <c r="J377" t="s">
        <v>970</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c r="A379" s="1" t="s">
        <v>225</v>
      </c>
      <c r="B379" s="1">
        <v>2019</v>
      </c>
      <c r="C379" s="2">
        <v>43798</v>
      </c>
      <c r="D379" s="1" t="s">
        <v>65</v>
      </c>
      <c r="E379" s="23" t="s">
        <v>20</v>
      </c>
      <c r="F379" s="42" t="s">
        <v>20</v>
      </c>
      <c r="G379" t="s">
        <v>880</v>
      </c>
      <c r="H379" t="s">
        <v>901</v>
      </c>
      <c r="I379" t="s">
        <v>998</v>
      </c>
      <c r="J379" t="s">
        <v>879</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c r="A380" s="1" t="s">
        <v>225</v>
      </c>
      <c r="B380" s="1">
        <v>2019</v>
      </c>
      <c r="C380" s="2">
        <v>43798</v>
      </c>
      <c r="D380" s="1" t="s">
        <v>65</v>
      </c>
      <c r="E380" s="23" t="s">
        <v>90</v>
      </c>
      <c r="F380">
        <v>1</v>
      </c>
      <c r="G380" t="s">
        <v>28</v>
      </c>
      <c r="H380" t="s">
        <v>958</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c r="A381" s="1" t="s">
        <v>225</v>
      </c>
      <c r="B381" s="1">
        <v>2019</v>
      </c>
      <c r="C381" s="2">
        <v>43798</v>
      </c>
      <c r="D381" s="1" t="s">
        <v>65</v>
      </c>
      <c r="E381" s="23" t="s">
        <v>90</v>
      </c>
      <c r="F381">
        <v>1</v>
      </c>
      <c r="G381" t="s">
        <v>45</v>
      </c>
      <c r="H381" t="s">
        <v>773</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c r="A382" s="1" t="s">
        <v>225</v>
      </c>
      <c r="B382" s="1">
        <v>2019</v>
      </c>
      <c r="C382" s="2">
        <v>43798</v>
      </c>
      <c r="D382" s="1" t="s">
        <v>65</v>
      </c>
      <c r="E382" s="23" t="s">
        <v>90</v>
      </c>
      <c r="F382">
        <v>2</v>
      </c>
      <c r="G382" t="s">
        <v>34</v>
      </c>
      <c r="H382" t="s">
        <v>219</v>
      </c>
      <c r="I382" t="s">
        <v>917</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c r="A384" s="1" t="s">
        <v>225</v>
      </c>
      <c r="B384" s="1">
        <v>2019</v>
      </c>
      <c r="C384" s="2">
        <v>43798</v>
      </c>
      <c r="D384" s="1" t="s">
        <v>65</v>
      </c>
      <c r="E384" s="23" t="s">
        <v>90</v>
      </c>
      <c r="F384">
        <v>3</v>
      </c>
      <c r="G384" t="s">
        <v>26</v>
      </c>
      <c r="H384" t="s">
        <v>2051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c r="A385" s="18" t="s">
        <v>225</v>
      </c>
      <c r="B385" s="18">
        <v>2019</v>
      </c>
      <c r="C385" s="19">
        <v>43798</v>
      </c>
      <c r="D385" s="18" t="s">
        <v>65</v>
      </c>
      <c r="E385" s="23" t="s">
        <v>90</v>
      </c>
      <c r="F385" s="26">
        <v>3</v>
      </c>
      <c r="G385" t="s">
        <v>103</v>
      </c>
      <c r="H385" t="s">
        <v>969</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c r="A389" s="18" t="s">
        <v>225</v>
      </c>
      <c r="B389" s="18">
        <v>2019</v>
      </c>
      <c r="C389" s="19">
        <v>43798</v>
      </c>
      <c r="D389" s="18" t="s">
        <v>65</v>
      </c>
      <c r="E389" s="23" t="s">
        <v>63</v>
      </c>
      <c r="F389" s="26" t="s">
        <v>540</v>
      </c>
      <c r="G389" t="s">
        <v>28</v>
      </c>
      <c r="H389" t="s">
        <v>958</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c r="A390" s="1" t="s">
        <v>225</v>
      </c>
      <c r="B390" s="1">
        <v>2019</v>
      </c>
      <c r="C390" s="19">
        <v>43798</v>
      </c>
      <c r="D390" s="1" t="s">
        <v>65</v>
      </c>
      <c r="E390" s="23" t="s">
        <v>63</v>
      </c>
      <c r="F390" s="26" t="s">
        <v>541</v>
      </c>
      <c r="G390" t="s">
        <v>26</v>
      </c>
      <c r="H390" t="s">
        <v>2051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c r="A391" s="18" t="s">
        <v>225</v>
      </c>
      <c r="B391" s="18">
        <v>2019</v>
      </c>
      <c r="C391" s="19">
        <v>43798</v>
      </c>
      <c r="D391" s="18" t="s">
        <v>65</v>
      </c>
      <c r="E391" s="23" t="s">
        <v>63</v>
      </c>
      <c r="F391" s="26" t="s">
        <v>541</v>
      </c>
      <c r="G391" t="s">
        <v>34</v>
      </c>
      <c r="H391" t="s">
        <v>219</v>
      </c>
      <c r="I391" t="s">
        <v>917</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c r="A393" s="18" t="s">
        <v>64</v>
      </c>
      <c r="B393" s="18">
        <v>2019</v>
      </c>
      <c r="C393" s="19">
        <v>43777</v>
      </c>
      <c r="D393" s="18" t="s">
        <v>65</v>
      </c>
      <c r="E393" s="23" t="s">
        <v>20</v>
      </c>
      <c r="F393" s="29" t="s">
        <v>20</v>
      </c>
      <c r="G393" t="s">
        <v>26</v>
      </c>
      <c r="H393" t="s">
        <v>883</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c r="A396" s="1" t="s">
        <v>64</v>
      </c>
      <c r="B396" s="1">
        <v>2019</v>
      </c>
      <c r="C396" s="19">
        <v>43777</v>
      </c>
      <c r="D396" s="1" t="s">
        <v>65</v>
      </c>
      <c r="E396" s="23" t="s">
        <v>20</v>
      </c>
      <c r="F396" s="29" t="s">
        <v>20</v>
      </c>
      <c r="G396" t="s">
        <v>197</v>
      </c>
      <c r="H396" t="s">
        <v>196</v>
      </c>
      <c r="I396" t="s">
        <v>792</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c r="A399" s="18" t="s">
        <v>64</v>
      </c>
      <c r="B399" s="18">
        <v>2019</v>
      </c>
      <c r="C399" s="19">
        <v>43777</v>
      </c>
      <c r="D399" s="18" t="s">
        <v>65</v>
      </c>
      <c r="E399" s="23" t="s">
        <v>20</v>
      </c>
      <c r="F399" s="42" t="s">
        <v>20</v>
      </c>
      <c r="G399" t="s">
        <v>45</v>
      </c>
      <c r="H399" t="s">
        <v>773</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c r="A403" s="18" t="s">
        <v>64</v>
      </c>
      <c r="B403" s="18">
        <v>2019</v>
      </c>
      <c r="C403" s="19">
        <v>43777</v>
      </c>
      <c r="D403" s="18" t="s">
        <v>65</v>
      </c>
      <c r="E403" s="23" t="s">
        <v>20</v>
      </c>
      <c r="F403" s="42" t="s">
        <v>20</v>
      </c>
      <c r="G403" t="s">
        <v>880</v>
      </c>
      <c r="H403" t="s">
        <v>901</v>
      </c>
      <c r="I403" t="s">
        <v>998</v>
      </c>
      <c r="J403" t="s">
        <v>879</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c r="A404" s="1" t="s">
        <v>64</v>
      </c>
      <c r="B404" s="1">
        <v>2019</v>
      </c>
      <c r="C404" s="19">
        <v>43777</v>
      </c>
      <c r="D404" s="1" t="s">
        <v>65</v>
      </c>
      <c r="E404" s="23" t="s">
        <v>20</v>
      </c>
      <c r="F404" s="42" t="s">
        <v>20</v>
      </c>
      <c r="G404" t="s">
        <v>1004</v>
      </c>
      <c r="H404" t="s">
        <v>353</v>
      </c>
      <c r="I404" t="s">
        <v>957</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c r="A406" s="1" t="s">
        <v>64</v>
      </c>
      <c r="B406" s="1">
        <v>2019</v>
      </c>
      <c r="C406" s="19">
        <v>43777</v>
      </c>
      <c r="D406" s="1" t="s">
        <v>65</v>
      </c>
      <c r="E406" s="23" t="s">
        <v>90</v>
      </c>
      <c r="F406">
        <v>1</v>
      </c>
      <c r="G406" t="s">
        <v>197</v>
      </c>
      <c r="H406" t="s">
        <v>196</v>
      </c>
      <c r="I406" t="s">
        <v>792</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c r="A409" s="18" t="s">
        <v>64</v>
      </c>
      <c r="B409" s="18">
        <v>2019</v>
      </c>
      <c r="C409" s="19">
        <v>43777</v>
      </c>
      <c r="D409" s="18" t="s">
        <v>65</v>
      </c>
      <c r="E409" s="23" t="s">
        <v>90</v>
      </c>
      <c r="F409" s="26">
        <v>3</v>
      </c>
      <c r="G409" t="s">
        <v>26</v>
      </c>
      <c r="H409" t="s">
        <v>883</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c r="A412" s="1" t="s">
        <v>64</v>
      </c>
      <c r="B412" s="1">
        <v>2019</v>
      </c>
      <c r="C412" s="2">
        <v>43777</v>
      </c>
      <c r="D412" s="1" t="s">
        <v>65</v>
      </c>
      <c r="E412" s="93" t="s">
        <v>90</v>
      </c>
      <c r="F412" s="27">
        <v>4</v>
      </c>
      <c r="G412" t="s">
        <v>45</v>
      </c>
      <c r="H412" t="s">
        <v>773</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c r="A415" s="1" t="s">
        <v>64</v>
      </c>
      <c r="B415" s="1">
        <v>2019</v>
      </c>
      <c r="C415" s="2">
        <v>43777</v>
      </c>
      <c r="D415" s="1" t="s">
        <v>65</v>
      </c>
      <c r="E415" s="93" t="s">
        <v>63</v>
      </c>
      <c r="F415" s="27" t="s">
        <v>541</v>
      </c>
      <c r="G415" t="s">
        <v>26</v>
      </c>
      <c r="H415" t="s">
        <v>883</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c r="A418" s="1" t="s">
        <v>216</v>
      </c>
      <c r="B418" s="1">
        <v>2018</v>
      </c>
      <c r="C418" s="2">
        <v>43434</v>
      </c>
      <c r="D418" s="1" t="s">
        <v>65</v>
      </c>
      <c r="E418" t="s">
        <v>63</v>
      </c>
      <c r="F418" s="27" t="s">
        <v>540</v>
      </c>
      <c r="G418" t="s">
        <v>22</v>
      </c>
      <c r="H418" t="s">
        <v>1022</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c r="A420" s="1" t="s">
        <v>232</v>
      </c>
      <c r="B420" s="1">
        <v>2019</v>
      </c>
      <c r="C420" s="88">
        <v>43770</v>
      </c>
      <c r="D420" s="1" t="s">
        <v>65</v>
      </c>
      <c r="E420" s="42" t="s">
        <v>20</v>
      </c>
      <c r="F420" s="38" t="s">
        <v>20</v>
      </c>
      <c r="G420" s="42" t="s">
        <v>227</v>
      </c>
      <c r="H420" s="42" t="s">
        <v>1023</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c r="A421" s="1" t="s">
        <v>232</v>
      </c>
      <c r="B421" s="1">
        <v>2019</v>
      </c>
      <c r="C421" s="88">
        <v>43770</v>
      </c>
      <c r="D421" s="1" t="s">
        <v>65</v>
      </c>
      <c r="E421" s="42" t="s">
        <v>20</v>
      </c>
      <c r="F421" s="38" t="s">
        <v>20</v>
      </c>
      <c r="G421" s="42" t="s">
        <v>28</v>
      </c>
      <c r="H421" s="42" t="s">
        <v>958</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c r="A422" s="1" t="s">
        <v>232</v>
      </c>
      <c r="B422" s="1">
        <v>2019</v>
      </c>
      <c r="C422" s="88">
        <v>43770</v>
      </c>
      <c r="D422" s="1" t="s">
        <v>65</v>
      </c>
      <c r="E422" s="42" t="s">
        <v>20</v>
      </c>
      <c r="F422" s="38" t="s">
        <v>20</v>
      </c>
      <c r="G422" s="42" t="s">
        <v>197</v>
      </c>
      <c r="H422" s="42" t="s">
        <v>238</v>
      </c>
      <c r="I422" s="42" t="s">
        <v>196</v>
      </c>
      <c r="J422" s="42" t="s">
        <v>792</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c r="A423" s="1" t="s">
        <v>161</v>
      </c>
      <c r="B423" s="1">
        <v>2018</v>
      </c>
      <c r="C423" s="88">
        <v>43399</v>
      </c>
      <c r="D423" s="1" t="s">
        <v>65</v>
      </c>
      <c r="E423" t="s">
        <v>20</v>
      </c>
      <c r="F423" s="38" t="s">
        <v>20</v>
      </c>
      <c r="G423" t="s">
        <v>22</v>
      </c>
      <c r="H423" t="s">
        <v>1022</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c r="A424" s="1" t="s">
        <v>232</v>
      </c>
      <c r="B424" s="1">
        <v>2019</v>
      </c>
      <c r="C424" s="88">
        <v>43770</v>
      </c>
      <c r="D424" s="1" t="s">
        <v>65</v>
      </c>
      <c r="E424" s="42" t="s">
        <v>20</v>
      </c>
      <c r="F424" s="42" t="s">
        <v>20</v>
      </c>
      <c r="G424" s="42" t="s">
        <v>45</v>
      </c>
      <c r="H424" s="42" t="s">
        <v>773</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c r="A426" s="1" t="s">
        <v>232</v>
      </c>
      <c r="B426" s="1">
        <v>2019</v>
      </c>
      <c r="C426" s="88">
        <v>43770</v>
      </c>
      <c r="D426" s="1" t="s">
        <v>65</v>
      </c>
      <c r="E426" s="42" t="s">
        <v>20</v>
      </c>
      <c r="F426" s="42" t="s">
        <v>20</v>
      </c>
      <c r="G426" s="42" t="s">
        <v>38</v>
      </c>
      <c r="H426" s="42" t="s">
        <v>551</v>
      </c>
      <c r="I426" s="42" t="s">
        <v>698</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c r="A428" s="1" t="s">
        <v>225</v>
      </c>
      <c r="B428" s="1">
        <v>2019</v>
      </c>
      <c r="C428" s="2">
        <v>43798</v>
      </c>
      <c r="D428" s="1" t="s">
        <v>65</v>
      </c>
      <c r="E428" s="93" t="s">
        <v>20</v>
      </c>
      <c r="F428" s="42" t="s">
        <v>20</v>
      </c>
      <c r="G428" t="s">
        <v>60</v>
      </c>
      <c r="H428" t="s">
        <v>110</v>
      </c>
      <c r="I428" t="s">
        <v>812</v>
      </c>
      <c r="J428" t="s">
        <v>984</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c r="A429" s="1" t="s">
        <v>232</v>
      </c>
      <c r="B429" s="1">
        <v>2019</v>
      </c>
      <c r="C429" s="88">
        <v>43770</v>
      </c>
      <c r="D429" s="1" t="s">
        <v>65</v>
      </c>
      <c r="E429" s="42" t="s">
        <v>20</v>
      </c>
      <c r="F429" s="42" t="s">
        <v>20</v>
      </c>
      <c r="G429" s="42" t="s">
        <v>1004</v>
      </c>
      <c r="H429" s="42" t="s">
        <v>353</v>
      </c>
      <c r="I429" s="42" t="s">
        <v>957</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c r="A430" s="1" t="s">
        <v>232</v>
      </c>
      <c r="B430" s="1">
        <v>2019</v>
      </c>
      <c r="C430" s="88">
        <v>43770</v>
      </c>
      <c r="D430" s="1" t="s">
        <v>65</v>
      </c>
      <c r="E430" s="42" t="s">
        <v>20</v>
      </c>
      <c r="F430" s="42" t="s">
        <v>20</v>
      </c>
      <c r="G430" s="42" t="s">
        <v>187</v>
      </c>
      <c r="H430" s="42" t="s">
        <v>839</v>
      </c>
      <c r="I430" s="42" t="s">
        <v>1021</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c r="A431" s="1" t="s">
        <v>232</v>
      </c>
      <c r="B431" s="1">
        <v>2019</v>
      </c>
      <c r="C431" s="88">
        <v>43770</v>
      </c>
      <c r="D431" s="1" t="s">
        <v>65</v>
      </c>
      <c r="E431" s="42" t="s">
        <v>20</v>
      </c>
      <c r="F431" s="42" t="s">
        <v>20</v>
      </c>
      <c r="G431" s="42" t="s">
        <v>57</v>
      </c>
      <c r="H431" s="42" t="s">
        <v>922</v>
      </c>
      <c r="I431" s="42" t="s">
        <v>109</v>
      </c>
      <c r="J431" s="42" t="s">
        <v>815</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c r="A432" s="1" t="s">
        <v>161</v>
      </c>
      <c r="B432" s="1">
        <v>2018</v>
      </c>
      <c r="C432" s="88">
        <v>43399</v>
      </c>
      <c r="D432" s="1" t="s">
        <v>65</v>
      </c>
      <c r="E432" t="s">
        <v>90</v>
      </c>
      <c r="F432" s="42" t="s">
        <v>90</v>
      </c>
      <c r="G432" t="s">
        <v>22</v>
      </c>
      <c r="H432" t="s">
        <v>1022</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c r="A433" s="1" t="s">
        <v>232</v>
      </c>
      <c r="B433" s="1">
        <v>2019</v>
      </c>
      <c r="C433" s="88">
        <v>43770</v>
      </c>
      <c r="D433" s="1" t="s">
        <v>65</v>
      </c>
      <c r="E433" s="42" t="s">
        <v>90</v>
      </c>
      <c r="F433" s="27">
        <v>1</v>
      </c>
      <c r="G433" s="42" t="s">
        <v>227</v>
      </c>
      <c r="H433" t="s">
        <v>1023</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c r="A434" s="1" t="s">
        <v>232</v>
      </c>
      <c r="B434" s="1">
        <v>2019</v>
      </c>
      <c r="C434" s="88">
        <v>43770</v>
      </c>
      <c r="D434" s="1" t="s">
        <v>65</v>
      </c>
      <c r="E434" s="42" t="s">
        <v>90</v>
      </c>
      <c r="F434">
        <v>1</v>
      </c>
      <c r="G434" s="42" t="s">
        <v>28</v>
      </c>
      <c r="H434" t="s">
        <v>958</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c r="A436" s="1" t="s">
        <v>232</v>
      </c>
      <c r="B436" s="1">
        <v>2019</v>
      </c>
      <c r="C436" s="88">
        <v>43770</v>
      </c>
      <c r="D436" s="1" t="s">
        <v>65</v>
      </c>
      <c r="E436" s="42" t="s">
        <v>90</v>
      </c>
      <c r="F436">
        <v>2</v>
      </c>
      <c r="G436" s="42" t="s">
        <v>197</v>
      </c>
      <c r="H436" t="s">
        <v>238</v>
      </c>
      <c r="I436" t="s">
        <v>196</v>
      </c>
      <c r="J436" t="s">
        <v>792</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c r="A437" s="1" t="s">
        <v>161</v>
      </c>
      <c r="B437" s="1">
        <v>2018</v>
      </c>
      <c r="C437" s="88">
        <v>43399</v>
      </c>
      <c r="D437" s="1" t="s">
        <v>65</v>
      </c>
      <c r="E437" t="s">
        <v>63</v>
      </c>
      <c r="F437" s="42" t="s">
        <v>63</v>
      </c>
      <c r="G437" t="s">
        <v>22</v>
      </c>
      <c r="H437" t="s">
        <v>1022</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c r="A440" s="1" t="s">
        <v>232</v>
      </c>
      <c r="B440" s="1">
        <v>2019</v>
      </c>
      <c r="C440" s="88">
        <v>43770</v>
      </c>
      <c r="D440" s="1" t="s">
        <v>65</v>
      </c>
      <c r="E440" s="42" t="s">
        <v>90</v>
      </c>
      <c r="F440">
        <v>4</v>
      </c>
      <c r="G440" s="42" t="s">
        <v>45</v>
      </c>
      <c r="H440" t="s">
        <v>773</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c r="A443" s="1" t="s">
        <v>232</v>
      </c>
      <c r="B443" s="1">
        <v>2019</v>
      </c>
      <c r="C443" s="88">
        <v>43770</v>
      </c>
      <c r="D443" s="1" t="s">
        <v>65</v>
      </c>
      <c r="E443" s="42" t="s">
        <v>63</v>
      </c>
      <c r="F443" t="s">
        <v>541</v>
      </c>
      <c r="G443" s="42" t="s">
        <v>227</v>
      </c>
      <c r="H443" t="s">
        <v>1023</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c r="A445" s="4" t="s">
        <v>280</v>
      </c>
      <c r="B445" s="4">
        <v>2019</v>
      </c>
      <c r="C445" s="5">
        <v>43523</v>
      </c>
      <c r="D445" s="4" t="s">
        <v>19</v>
      </c>
      <c r="E445" s="42" t="s">
        <v>20</v>
      </c>
      <c r="F445" s="42" t="s">
        <v>20</v>
      </c>
      <c r="G445" s="42" t="s">
        <v>22</v>
      </c>
      <c r="H445" s="42" t="s">
        <v>1023</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c r="A446" s="4" t="s">
        <v>280</v>
      </c>
      <c r="B446" s="4">
        <v>2019</v>
      </c>
      <c r="C446" s="5">
        <v>43523</v>
      </c>
      <c r="D446" s="4" t="s">
        <v>19</v>
      </c>
      <c r="E446" s="42" t="s">
        <v>20</v>
      </c>
      <c r="F446" s="42" t="s">
        <v>20</v>
      </c>
      <c r="G446" s="42" t="s">
        <v>26</v>
      </c>
      <c r="H446" s="42" t="s">
        <v>2051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c r="A447" s="4" t="s">
        <v>280</v>
      </c>
      <c r="B447" s="4">
        <v>2019</v>
      </c>
      <c r="C447" s="5">
        <v>43523</v>
      </c>
      <c r="D447" s="4" t="s">
        <v>19</v>
      </c>
      <c r="E447" s="42" t="s">
        <v>20</v>
      </c>
      <c r="F447" s="42" t="s">
        <v>20</v>
      </c>
      <c r="G447" s="42" t="s">
        <v>34</v>
      </c>
      <c r="H447" t="s">
        <v>917</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c r="A449" s="4" t="s">
        <v>280</v>
      </c>
      <c r="B449" s="4">
        <v>2019</v>
      </c>
      <c r="C449" s="5">
        <v>43523</v>
      </c>
      <c r="D449" s="4" t="s">
        <v>19</v>
      </c>
      <c r="E449" s="42" t="s">
        <v>20</v>
      </c>
      <c r="F449" s="42" t="s">
        <v>20</v>
      </c>
      <c r="G449" s="42" t="s">
        <v>28</v>
      </c>
      <c r="H449" s="42" t="s">
        <v>958</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c r="A450" s="4" t="s">
        <v>280</v>
      </c>
      <c r="B450" s="4">
        <v>2019</v>
      </c>
      <c r="C450" s="5">
        <v>43523</v>
      </c>
      <c r="D450" s="4" t="s">
        <v>19</v>
      </c>
      <c r="E450" s="42" t="s">
        <v>20</v>
      </c>
      <c r="F450" s="42" t="s">
        <v>20</v>
      </c>
      <c r="G450" s="42" t="s">
        <v>197</v>
      </c>
      <c r="H450" s="42" t="s">
        <v>792</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c r="A455" s="4" t="s">
        <v>280</v>
      </c>
      <c r="B455" s="4">
        <v>2019</v>
      </c>
      <c r="C455" s="5">
        <v>43523</v>
      </c>
      <c r="D455" s="4" t="s">
        <v>19</v>
      </c>
      <c r="E455" s="42" t="s">
        <v>20</v>
      </c>
      <c r="F455" s="42" t="s">
        <v>20</v>
      </c>
      <c r="G455" s="42" t="s">
        <v>103</v>
      </c>
      <c r="H455" s="42" t="s">
        <v>311</v>
      </c>
      <c r="I455" s="42" t="s">
        <v>969</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c r="A458" s="4" t="s">
        <v>280</v>
      </c>
      <c r="B458" s="4">
        <v>2019</v>
      </c>
      <c r="C458" s="5">
        <v>43523</v>
      </c>
      <c r="D458" s="4" t="s">
        <v>19</v>
      </c>
      <c r="E458" s="42" t="s">
        <v>20</v>
      </c>
      <c r="F458" s="42" t="s">
        <v>20</v>
      </c>
      <c r="G458" s="42" t="s">
        <v>187</v>
      </c>
      <c r="H458" s="42" t="s">
        <v>1021</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c r="A460" s="4" t="s">
        <v>280</v>
      </c>
      <c r="B460" s="4">
        <v>2019</v>
      </c>
      <c r="C460" s="5">
        <v>43523</v>
      </c>
      <c r="D460" s="4" t="s">
        <v>19</v>
      </c>
      <c r="E460" s="42" t="s">
        <v>20</v>
      </c>
      <c r="F460" s="42" t="s">
        <v>20</v>
      </c>
      <c r="G460" s="42" t="s">
        <v>57</v>
      </c>
      <c r="H460" s="42" t="s">
        <v>922</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c r="A461" s="4" t="s">
        <v>280</v>
      </c>
      <c r="B461" s="4">
        <v>2019</v>
      </c>
      <c r="C461" s="5">
        <v>43523</v>
      </c>
      <c r="D461" s="4" t="s">
        <v>19</v>
      </c>
      <c r="E461" s="42" t="s">
        <v>90</v>
      </c>
      <c r="F461">
        <v>1</v>
      </c>
      <c r="G461" t="s">
        <v>28</v>
      </c>
      <c r="H461" s="45" t="s">
        <v>958</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c r="A462" s="4" t="s">
        <v>280</v>
      </c>
      <c r="B462" s="4">
        <v>2019</v>
      </c>
      <c r="C462" s="5">
        <v>43523</v>
      </c>
      <c r="D462" s="4" t="s">
        <v>19</v>
      </c>
      <c r="E462" s="42" t="s">
        <v>90</v>
      </c>
      <c r="F462">
        <v>1</v>
      </c>
      <c r="G462" t="s">
        <v>45</v>
      </c>
      <c r="H462" s="45" t="s">
        <v>773</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c r="A463" s="4" t="s">
        <v>280</v>
      </c>
      <c r="B463" s="4">
        <v>2019</v>
      </c>
      <c r="C463" s="5">
        <v>43523</v>
      </c>
      <c r="D463" s="4" t="s">
        <v>19</v>
      </c>
      <c r="E463" s="42" t="s">
        <v>90</v>
      </c>
      <c r="F463">
        <v>2</v>
      </c>
      <c r="G463" t="s">
        <v>197</v>
      </c>
      <c r="H463" s="45" t="s">
        <v>792</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c r="A464" s="4" t="s">
        <v>280</v>
      </c>
      <c r="B464" s="4">
        <v>2019</v>
      </c>
      <c r="C464" s="5">
        <v>43523</v>
      </c>
      <c r="D464" s="4" t="s">
        <v>19</v>
      </c>
      <c r="E464" s="42" t="s">
        <v>90</v>
      </c>
      <c r="F464">
        <v>2</v>
      </c>
      <c r="G464" t="s">
        <v>34</v>
      </c>
      <c r="H464" s="45" t="s">
        <v>917</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c r="A465" s="4" t="s">
        <v>280</v>
      </c>
      <c r="B465" s="4">
        <v>2019</v>
      </c>
      <c r="C465" s="5">
        <v>43523</v>
      </c>
      <c r="D465" s="4" t="s">
        <v>19</v>
      </c>
      <c r="E465" s="42" t="s">
        <v>90</v>
      </c>
      <c r="F465">
        <v>3</v>
      </c>
      <c r="G465" t="s">
        <v>26</v>
      </c>
      <c r="H465" s="45" t="s">
        <v>2051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c r="A467" s="4" t="s">
        <v>280</v>
      </c>
      <c r="B467" s="4">
        <v>2019</v>
      </c>
      <c r="C467" s="5">
        <v>43523</v>
      </c>
      <c r="D467" s="4" t="s">
        <v>19</v>
      </c>
      <c r="E467" s="42" t="s">
        <v>90</v>
      </c>
      <c r="F467">
        <v>4</v>
      </c>
      <c r="G467" t="s">
        <v>22</v>
      </c>
      <c r="H467" s="45" t="s">
        <v>199</v>
      </c>
      <c r="I467" s="45" t="s">
        <v>91</v>
      </c>
      <c r="J467" s="45" t="s">
        <v>1023</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c r="A469" s="4" t="s">
        <v>181</v>
      </c>
      <c r="B469" s="4">
        <v>2021</v>
      </c>
      <c r="C469" s="5">
        <v>44489</v>
      </c>
      <c r="D469" s="4" t="s">
        <v>19</v>
      </c>
      <c r="E469" s="93" t="s">
        <v>20</v>
      </c>
      <c r="F469" s="44" t="s">
        <v>20</v>
      </c>
      <c r="G469" t="e">
        <f>VLOOKUP(J469,Riders!$B$2:$C$364,4,FALSE)</f>
        <v>#N/A</v>
      </c>
      <c r="H469" t="s">
        <v>830</v>
      </c>
      <c r="I469" t="s">
        <v>793</v>
      </c>
      <c r="J469" t="s">
        <v>2229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c r="A470" s="4" t="s">
        <v>280</v>
      </c>
      <c r="B470" s="4">
        <v>2019</v>
      </c>
      <c r="C470" s="5">
        <v>43523</v>
      </c>
      <c r="D470" s="4" t="s">
        <v>19</v>
      </c>
      <c r="E470" s="42" t="s">
        <v>63</v>
      </c>
      <c r="F470" t="s">
        <v>540</v>
      </c>
      <c r="G470" t="s">
        <v>26</v>
      </c>
      <c r="H470" t="s">
        <v>2051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493" si="19">SUM(O470:T470)</f>
        <v>42.889000000000003</v>
      </c>
      <c r="V470" s="20">
        <f t="shared" si="18"/>
        <v>62.953204784443557</v>
      </c>
    </row>
    <row r="471" spans="1:22">
      <c r="A471" s="4" t="s">
        <v>280</v>
      </c>
      <c r="B471" s="4">
        <v>2019</v>
      </c>
      <c r="C471" s="5">
        <v>43523</v>
      </c>
      <c r="D471" s="4" t="s">
        <v>19</v>
      </c>
      <c r="E471" s="42" t="s">
        <v>63</v>
      </c>
      <c r="F471" t="s">
        <v>541</v>
      </c>
      <c r="G471" t="s">
        <v>197</v>
      </c>
      <c r="H471" t="s">
        <v>196</v>
      </c>
      <c r="I471" t="s">
        <v>792</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c r="A472" s="4" t="s">
        <v>280</v>
      </c>
      <c r="B472" s="4">
        <v>2019</v>
      </c>
      <c r="C472" s="5">
        <v>43523</v>
      </c>
      <c r="D472" s="4" t="s">
        <v>19</v>
      </c>
      <c r="E472" s="42" t="s">
        <v>63</v>
      </c>
      <c r="F472" t="s">
        <v>541</v>
      </c>
      <c r="G472" t="s">
        <v>28</v>
      </c>
      <c r="H472" t="s">
        <v>958</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c r="A475" s="4" t="s">
        <v>225</v>
      </c>
      <c r="B475" s="4">
        <v>2019</v>
      </c>
      <c r="C475" s="5">
        <v>43490</v>
      </c>
      <c r="D475" s="4" t="s">
        <v>65</v>
      </c>
      <c r="E475" s="42" t="s">
        <v>20</v>
      </c>
      <c r="F475" s="42" t="s">
        <v>20</v>
      </c>
      <c r="G475" t="s">
        <v>197</v>
      </c>
      <c r="H475" t="s">
        <v>792</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c r="A476" s="4" t="s">
        <v>225</v>
      </c>
      <c r="B476" s="4">
        <v>2019</v>
      </c>
      <c r="C476" s="5">
        <v>43490</v>
      </c>
      <c r="D476" s="4" t="s">
        <v>65</v>
      </c>
      <c r="E476" s="42" t="s">
        <v>20</v>
      </c>
      <c r="F476" s="42" t="s">
        <v>20</v>
      </c>
      <c r="G476" t="s">
        <v>45</v>
      </c>
      <c r="H476" t="s">
        <v>818</v>
      </c>
      <c r="I476" t="s">
        <v>773</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c r="A480" s="4" t="s">
        <v>225</v>
      </c>
      <c r="B480" s="4">
        <v>2019</v>
      </c>
      <c r="C480" s="5">
        <v>43490</v>
      </c>
      <c r="D480" s="4" t="s">
        <v>65</v>
      </c>
      <c r="E480" s="42" t="s">
        <v>20</v>
      </c>
      <c r="F480" s="42" t="s">
        <v>20</v>
      </c>
      <c r="G480" t="s">
        <v>187</v>
      </c>
      <c r="H480" t="s">
        <v>1021</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c r="A482" s="4" t="s">
        <v>225</v>
      </c>
      <c r="B482" s="4">
        <v>2019</v>
      </c>
      <c r="C482" s="5">
        <v>43490</v>
      </c>
      <c r="D482" s="4" t="s">
        <v>65</v>
      </c>
      <c r="E482" s="42" t="s">
        <v>20</v>
      </c>
      <c r="F482" s="42" t="s">
        <v>20</v>
      </c>
      <c r="G482" t="s">
        <v>28</v>
      </c>
      <c r="H482" t="s">
        <v>550</v>
      </c>
      <c r="I482" t="s">
        <v>957</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c r="A483" s="4" t="s">
        <v>225</v>
      </c>
      <c r="B483" s="4">
        <v>2019</v>
      </c>
      <c r="C483" s="5">
        <v>43490</v>
      </c>
      <c r="D483" s="4" t="s">
        <v>65</v>
      </c>
      <c r="E483" s="42" t="s">
        <v>20</v>
      </c>
      <c r="F483" s="42" t="s">
        <v>20</v>
      </c>
      <c r="G483" t="s">
        <v>1052</v>
      </c>
      <c r="H483" t="s">
        <v>1049</v>
      </c>
      <c r="I483" t="s">
        <v>698</v>
      </c>
      <c r="J483" t="s">
        <v>1050</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c r="A484" s="4" t="s">
        <v>225</v>
      </c>
      <c r="B484" s="4">
        <v>2019</v>
      </c>
      <c r="C484" s="5">
        <v>43490</v>
      </c>
      <c r="D484" s="4" t="s">
        <v>65</v>
      </c>
      <c r="E484" s="42" t="s">
        <v>20</v>
      </c>
      <c r="F484" s="42" t="s">
        <v>20</v>
      </c>
      <c r="G484" t="s">
        <v>57</v>
      </c>
      <c r="H484" t="s">
        <v>922</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c r="A485" s="4" t="s">
        <v>225</v>
      </c>
      <c r="B485" s="4">
        <v>2019</v>
      </c>
      <c r="C485" s="5">
        <v>43490</v>
      </c>
      <c r="D485" s="4" t="s">
        <v>65</v>
      </c>
      <c r="E485" s="42" t="s">
        <v>20</v>
      </c>
      <c r="F485" s="42" t="s">
        <v>20</v>
      </c>
      <c r="G485" t="s">
        <v>880</v>
      </c>
      <c r="H485" t="s">
        <v>901</v>
      </c>
      <c r="I485" t="s">
        <v>998</v>
      </c>
      <c r="J485" t="s">
        <v>879</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c r="A486" s="4" t="s">
        <v>225</v>
      </c>
      <c r="B486" s="4">
        <v>2019</v>
      </c>
      <c r="C486" s="5">
        <v>43490</v>
      </c>
      <c r="D486" s="4" t="s">
        <v>65</v>
      </c>
      <c r="E486" s="42" t="s">
        <v>20</v>
      </c>
      <c r="F486" s="42" t="s">
        <v>20</v>
      </c>
      <c r="G486" t="s">
        <v>1053</v>
      </c>
      <c r="H486" t="s">
        <v>967</v>
      </c>
      <c r="I486" t="s">
        <v>1051</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c r="A487" s="4" t="s">
        <v>225</v>
      </c>
      <c r="B487" s="4">
        <v>2019</v>
      </c>
      <c r="C487" s="5">
        <v>43490</v>
      </c>
      <c r="D487" s="4" t="s">
        <v>65</v>
      </c>
      <c r="E487" s="42" t="s">
        <v>90</v>
      </c>
      <c r="F487">
        <v>1</v>
      </c>
      <c r="G487" t="s">
        <v>45</v>
      </c>
      <c r="H487" t="s">
        <v>818</v>
      </c>
      <c r="I487" t="s">
        <v>773</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c r="A490" s="4" t="s">
        <v>225</v>
      </c>
      <c r="B490" s="4">
        <v>2019</v>
      </c>
      <c r="C490" s="5">
        <v>43490</v>
      </c>
      <c r="D490" s="4" t="s">
        <v>65</v>
      </c>
      <c r="E490" s="42" t="s">
        <v>90</v>
      </c>
      <c r="F490">
        <v>2</v>
      </c>
      <c r="G490" t="s">
        <v>197</v>
      </c>
      <c r="H490" t="s">
        <v>792</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c r="A494" s="4" t="s">
        <v>225</v>
      </c>
      <c r="B494" s="4">
        <v>2019</v>
      </c>
      <c r="C494" s="5">
        <v>43490</v>
      </c>
      <c r="D494" s="4" t="s">
        <v>65</v>
      </c>
      <c r="E494" s="42" t="s">
        <v>90</v>
      </c>
      <c r="F494">
        <v>4</v>
      </c>
      <c r="G494" t="s">
        <v>187</v>
      </c>
      <c r="H494" t="s">
        <v>1021</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c r="A497" s="4" t="s">
        <v>225</v>
      </c>
      <c r="B497" s="4">
        <v>2019</v>
      </c>
      <c r="C497" s="5">
        <v>43490</v>
      </c>
      <c r="D497" s="4" t="s">
        <v>65</v>
      </c>
      <c r="E497" s="42" t="s">
        <v>63</v>
      </c>
      <c r="F497" s="44" t="s">
        <v>541</v>
      </c>
      <c r="G497" t="s">
        <v>45</v>
      </c>
      <c r="H497" t="s">
        <v>818</v>
      </c>
      <c r="I497" t="s">
        <v>773</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c r="A499" s="4" t="s">
        <v>224</v>
      </c>
      <c r="B499" s="4">
        <v>2019</v>
      </c>
      <c r="C499" s="5">
        <v>43483</v>
      </c>
      <c r="D499" s="4" t="s">
        <v>65</v>
      </c>
      <c r="E499" t="s">
        <v>20</v>
      </c>
      <c r="F499" s="44" t="s">
        <v>20</v>
      </c>
      <c r="G499" t="s">
        <v>34</v>
      </c>
      <c r="H499" t="s">
        <v>917</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c r="A500" s="4" t="s">
        <v>224</v>
      </c>
      <c r="B500" s="4">
        <v>2019</v>
      </c>
      <c r="C500" s="5">
        <v>43483</v>
      </c>
      <c r="D500" s="4" t="s">
        <v>65</v>
      </c>
      <c r="E500" t="s">
        <v>20</v>
      </c>
      <c r="F500" s="44" t="s">
        <v>20</v>
      </c>
      <c r="G500" t="s">
        <v>26</v>
      </c>
      <c r="H500" t="s">
        <v>2051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c r="A503" s="4" t="s">
        <v>224</v>
      </c>
      <c r="B503" s="4">
        <v>2019</v>
      </c>
      <c r="C503" s="5">
        <v>43483</v>
      </c>
      <c r="D503" s="4" t="s">
        <v>65</v>
      </c>
      <c r="E503" t="s">
        <v>20</v>
      </c>
      <c r="F503" s="44" t="s">
        <v>20</v>
      </c>
      <c r="G503" t="s">
        <v>38</v>
      </c>
      <c r="H503" t="s">
        <v>1063</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c r="A505" s="4" t="s">
        <v>224</v>
      </c>
      <c r="B505" s="4">
        <v>2019</v>
      </c>
      <c r="C505" s="5">
        <v>43483</v>
      </c>
      <c r="D505" s="4" t="s">
        <v>65</v>
      </c>
      <c r="E505" t="s">
        <v>20</v>
      </c>
      <c r="F505" s="44" t="s">
        <v>20</v>
      </c>
      <c r="G505" t="s">
        <v>45</v>
      </c>
      <c r="H505" t="s">
        <v>773</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c r="A506" s="4" t="s">
        <v>224</v>
      </c>
      <c r="B506" s="4">
        <v>2019</v>
      </c>
      <c r="C506" s="5">
        <v>43483</v>
      </c>
      <c r="D506" s="4" t="s">
        <v>65</v>
      </c>
      <c r="E506" t="s">
        <v>20</v>
      </c>
      <c r="F506" s="44" t="s">
        <v>20</v>
      </c>
      <c r="G506" t="s">
        <v>1052</v>
      </c>
      <c r="H506" t="s">
        <v>1049</v>
      </c>
      <c r="I506" t="s">
        <v>698</v>
      </c>
      <c r="J506" t="s">
        <v>1050</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c r="A507" s="4" t="s">
        <v>878</v>
      </c>
      <c r="B507" s="4">
        <v>2021</v>
      </c>
      <c r="C507" s="5">
        <v>44385</v>
      </c>
      <c r="D507" s="4" t="s">
        <v>65</v>
      </c>
      <c r="E507" s="93" t="s">
        <v>20</v>
      </c>
      <c r="F507" s="44" t="s">
        <v>20</v>
      </c>
      <c r="G507" t="s">
        <v>206</v>
      </c>
      <c r="H507" t="s">
        <v>830</v>
      </c>
      <c r="I507" t="s">
        <v>793</v>
      </c>
      <c r="J507" t="s">
        <v>2229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c r="A508" s="4" t="s">
        <v>224</v>
      </c>
      <c r="B508" s="4">
        <v>2019</v>
      </c>
      <c r="C508" s="5">
        <v>43483</v>
      </c>
      <c r="D508" s="4" t="s">
        <v>65</v>
      </c>
      <c r="E508" t="s">
        <v>20</v>
      </c>
      <c r="F508" s="44" t="s">
        <v>20</v>
      </c>
      <c r="G508" t="s">
        <v>197</v>
      </c>
      <c r="H508" t="s">
        <v>901</v>
      </c>
      <c r="I508" t="s">
        <v>998</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c r="A510" s="4" t="s">
        <v>224</v>
      </c>
      <c r="B510" s="4">
        <v>2019</v>
      </c>
      <c r="C510" s="5">
        <v>43483</v>
      </c>
      <c r="D510" s="4" t="s">
        <v>65</v>
      </c>
      <c r="E510" t="s">
        <v>20</v>
      </c>
      <c r="F510" s="44" t="s">
        <v>20</v>
      </c>
      <c r="G510" t="s">
        <v>57</v>
      </c>
      <c r="H510" t="s">
        <v>922</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c r="A511" s="4" t="s">
        <v>224</v>
      </c>
      <c r="B511" s="4">
        <v>2019</v>
      </c>
      <c r="C511" s="5">
        <v>43483</v>
      </c>
      <c r="D511" s="4" t="s">
        <v>65</v>
      </c>
      <c r="E511" t="s">
        <v>20</v>
      </c>
      <c r="F511" s="44" t="s">
        <v>20</v>
      </c>
      <c r="G511" t="s">
        <v>1053</v>
      </c>
      <c r="H511" t="s">
        <v>967</v>
      </c>
      <c r="I511" t="s">
        <v>1051</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c r="A512" s="4" t="s">
        <v>224</v>
      </c>
      <c r="B512" s="4">
        <v>2019</v>
      </c>
      <c r="C512" s="5">
        <v>43483</v>
      </c>
      <c r="D512" s="4" t="s">
        <v>65</v>
      </c>
      <c r="E512" t="s">
        <v>90</v>
      </c>
      <c r="F512">
        <v>1</v>
      </c>
      <c r="G512" t="s">
        <v>38</v>
      </c>
      <c r="H512" t="s">
        <v>1063</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c r="A516" s="4" t="s">
        <v>224</v>
      </c>
      <c r="B516" s="4">
        <v>2019</v>
      </c>
      <c r="C516" s="5">
        <v>43483</v>
      </c>
      <c r="D516" s="4" t="s">
        <v>65</v>
      </c>
      <c r="E516" t="s">
        <v>90</v>
      </c>
      <c r="F516">
        <v>3</v>
      </c>
      <c r="G516" t="s">
        <v>26</v>
      </c>
      <c r="H516" t="s">
        <v>2051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c r="A517" s="4" t="s">
        <v>224</v>
      </c>
      <c r="B517" s="4">
        <v>2019</v>
      </c>
      <c r="C517" s="5">
        <v>43483</v>
      </c>
      <c r="D517" s="4" t="s">
        <v>65</v>
      </c>
      <c r="E517" t="s">
        <v>90</v>
      </c>
      <c r="F517">
        <v>3</v>
      </c>
      <c r="G517" t="s">
        <v>45</v>
      </c>
      <c r="H517" t="s">
        <v>773</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c r="A518" s="4" t="s">
        <v>224</v>
      </c>
      <c r="B518" s="4">
        <v>2019</v>
      </c>
      <c r="C518" s="5">
        <v>43483</v>
      </c>
      <c r="D518" s="4" t="s">
        <v>65</v>
      </c>
      <c r="E518" t="s">
        <v>90</v>
      </c>
      <c r="F518">
        <v>4</v>
      </c>
      <c r="G518" t="s">
        <v>34</v>
      </c>
      <c r="H518" t="s">
        <v>917</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c r="A519" s="4" t="s">
        <v>224</v>
      </c>
      <c r="B519" s="4">
        <v>2019</v>
      </c>
      <c r="C519" s="5">
        <v>43483</v>
      </c>
      <c r="D519" s="4" t="s">
        <v>65</v>
      </c>
      <c r="E519" t="s">
        <v>90</v>
      </c>
      <c r="F519">
        <v>4</v>
      </c>
      <c r="G519" t="s">
        <v>1052</v>
      </c>
      <c r="H519" t="s">
        <v>1049</v>
      </c>
      <c r="I519" t="s">
        <v>698</v>
      </c>
      <c r="J519" t="s">
        <v>1050</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c r="A520" s="4" t="s">
        <v>224</v>
      </c>
      <c r="B520" s="4">
        <v>2019</v>
      </c>
      <c r="C520" s="5">
        <v>43483</v>
      </c>
      <c r="D520" s="4" t="s">
        <v>65</v>
      </c>
      <c r="E520" t="s">
        <v>63</v>
      </c>
      <c r="F520" t="s">
        <v>540</v>
      </c>
      <c r="G520" t="s">
        <v>34</v>
      </c>
      <c r="H520" t="s">
        <v>917</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c r="A522" s="4" t="s">
        <v>224</v>
      </c>
      <c r="B522" s="4">
        <v>2019</v>
      </c>
      <c r="C522" s="5">
        <v>43483</v>
      </c>
      <c r="D522" s="4" t="s">
        <v>65</v>
      </c>
      <c r="E522" t="s">
        <v>63</v>
      </c>
      <c r="F522" s="27" t="s">
        <v>541</v>
      </c>
      <c r="G522" t="s">
        <v>26</v>
      </c>
      <c r="H522" t="s">
        <v>2051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c r="A523" s="4" t="s">
        <v>224</v>
      </c>
      <c r="B523" s="4">
        <v>2019</v>
      </c>
      <c r="C523" s="5">
        <v>43483</v>
      </c>
      <c r="D523" s="4" t="s">
        <v>65</v>
      </c>
      <c r="E523" t="s">
        <v>63</v>
      </c>
      <c r="F523" s="28" t="s">
        <v>541</v>
      </c>
      <c r="G523" t="s">
        <v>38</v>
      </c>
      <c r="H523" t="s">
        <v>1063</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c r="A524" s="4" t="s">
        <v>287</v>
      </c>
      <c r="B524" s="4">
        <v>2018</v>
      </c>
      <c r="C524" s="5">
        <v>43448</v>
      </c>
      <c r="D524" s="4" t="s">
        <v>65</v>
      </c>
      <c r="E524" t="s">
        <v>20</v>
      </c>
      <c r="F524" s="27" t="s">
        <v>20</v>
      </c>
      <c r="G524" t="s">
        <v>22</v>
      </c>
      <c r="H524" s="42" t="s">
        <v>1023</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c r="A526" s="4" t="s">
        <v>287</v>
      </c>
      <c r="B526" s="4">
        <v>2018</v>
      </c>
      <c r="C526" s="5">
        <v>43448</v>
      </c>
      <c r="D526" s="4" t="s">
        <v>65</v>
      </c>
      <c r="E526" t="s">
        <v>20</v>
      </c>
      <c r="F526" s="27" t="s">
        <v>20</v>
      </c>
      <c r="G526" t="s">
        <v>28</v>
      </c>
      <c r="H526" s="42" t="s">
        <v>958</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c r="A527" s="4" t="s">
        <v>287</v>
      </c>
      <c r="B527" s="4">
        <v>2018</v>
      </c>
      <c r="C527" s="5">
        <v>43448</v>
      </c>
      <c r="D527" s="4" t="s">
        <v>65</v>
      </c>
      <c r="E527" t="s">
        <v>20</v>
      </c>
      <c r="F527" s="27" t="s">
        <v>20</v>
      </c>
      <c r="G527" t="s">
        <v>45</v>
      </c>
      <c r="H527" s="42" t="s">
        <v>773</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c r="A531" s="4" t="s">
        <v>287</v>
      </c>
      <c r="B531" s="4">
        <v>2018</v>
      </c>
      <c r="C531" s="5">
        <v>43448</v>
      </c>
      <c r="D531" s="4" t="s">
        <v>65</v>
      </c>
      <c r="E531" t="s">
        <v>20</v>
      </c>
      <c r="F531" s="27" t="s">
        <v>20</v>
      </c>
      <c r="G531" t="s">
        <v>26</v>
      </c>
      <c r="H531" s="42" t="s">
        <v>772</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c r="A533" s="4" t="s">
        <v>287</v>
      </c>
      <c r="B533" s="4">
        <v>2018</v>
      </c>
      <c r="C533" s="5">
        <v>43448</v>
      </c>
      <c r="D533" s="4" t="s">
        <v>65</v>
      </c>
      <c r="E533" t="s">
        <v>20</v>
      </c>
      <c r="F533" s="27" t="s">
        <v>20</v>
      </c>
      <c r="G533" t="s">
        <v>197</v>
      </c>
      <c r="H533" s="42" t="s">
        <v>792</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c r="A534" s="4" t="s">
        <v>287</v>
      </c>
      <c r="B534" s="4">
        <v>2018</v>
      </c>
      <c r="C534" s="5">
        <v>43448</v>
      </c>
      <c r="D534" s="4" t="s">
        <v>65</v>
      </c>
      <c r="E534" t="s">
        <v>20</v>
      </c>
      <c r="F534" s="27" t="s">
        <v>20</v>
      </c>
      <c r="G534" t="s">
        <v>187</v>
      </c>
      <c r="H534" s="42" t="s">
        <v>1021</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c r="A535" s="4" t="s">
        <v>287</v>
      </c>
      <c r="B535" s="4">
        <v>2018</v>
      </c>
      <c r="C535" s="5">
        <v>43448</v>
      </c>
      <c r="D535" s="4" t="s">
        <v>65</v>
      </c>
      <c r="E535" t="s">
        <v>20</v>
      </c>
      <c r="F535" s="27" t="s">
        <v>20</v>
      </c>
      <c r="G535" t="s">
        <v>153</v>
      </c>
      <c r="H535" s="42" t="s">
        <v>1065</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c r="A537" s="4" t="s">
        <v>287</v>
      </c>
      <c r="B537" s="4">
        <v>2018</v>
      </c>
      <c r="C537" s="5">
        <v>43448</v>
      </c>
      <c r="D537" s="4" t="s">
        <v>65</v>
      </c>
      <c r="E537" t="s">
        <v>90</v>
      </c>
      <c r="F537" s="27">
        <v>1</v>
      </c>
      <c r="G537" t="s">
        <v>45</v>
      </c>
      <c r="H537" s="45" t="s">
        <v>773</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c r="A539" s="4" t="s">
        <v>287</v>
      </c>
      <c r="B539" s="4">
        <v>2018</v>
      </c>
      <c r="C539" s="5">
        <v>43448</v>
      </c>
      <c r="D539" s="4" t="s">
        <v>65</v>
      </c>
      <c r="E539" t="s">
        <v>90</v>
      </c>
      <c r="F539" s="27">
        <v>2</v>
      </c>
      <c r="G539" t="s">
        <v>28</v>
      </c>
      <c r="H539" s="45" t="s">
        <v>958</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c r="A543" s="4" t="s">
        <v>287</v>
      </c>
      <c r="B543" s="4">
        <v>2018</v>
      </c>
      <c r="C543" s="5">
        <v>43448</v>
      </c>
      <c r="D543" s="4" t="s">
        <v>65</v>
      </c>
      <c r="E543" t="s">
        <v>90</v>
      </c>
      <c r="F543">
        <v>4</v>
      </c>
      <c r="G543" t="s">
        <v>22</v>
      </c>
      <c r="H543" s="45" t="s">
        <v>1023</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c r="A544" s="4" t="s">
        <v>287</v>
      </c>
      <c r="B544" s="4">
        <v>2018</v>
      </c>
      <c r="C544" s="5">
        <v>43448</v>
      </c>
      <c r="D544" s="4" t="s">
        <v>65</v>
      </c>
      <c r="E544" t="s">
        <v>90</v>
      </c>
      <c r="F544">
        <v>4</v>
      </c>
      <c r="G544" t="s">
        <v>26</v>
      </c>
      <c r="H544" s="45" t="s">
        <v>772</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c r="A545" s="4" t="s">
        <v>287</v>
      </c>
      <c r="B545" s="4">
        <v>2018</v>
      </c>
      <c r="C545" s="5">
        <v>43448</v>
      </c>
      <c r="D545" s="4" t="s">
        <v>65</v>
      </c>
      <c r="E545" t="s">
        <v>63</v>
      </c>
      <c r="F545" t="s">
        <v>540</v>
      </c>
      <c r="G545" t="s">
        <v>22</v>
      </c>
      <c r="H545" s="44" t="s">
        <v>1023</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c r="A547" s="4" t="s">
        <v>287</v>
      </c>
      <c r="B547" s="4">
        <v>2018</v>
      </c>
      <c r="C547" s="5">
        <v>43448</v>
      </c>
      <c r="D547" s="4" t="s">
        <v>65</v>
      </c>
      <c r="E547" t="s">
        <v>63</v>
      </c>
      <c r="F547" t="s">
        <v>541</v>
      </c>
      <c r="G547" t="s">
        <v>28</v>
      </c>
      <c r="H547" s="44" t="s">
        <v>958</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c r="A548" s="4" t="s">
        <v>287</v>
      </c>
      <c r="B548" s="4">
        <v>2018</v>
      </c>
      <c r="C548" s="5">
        <v>43448</v>
      </c>
      <c r="D548" s="4" t="s">
        <v>65</v>
      </c>
      <c r="E548" t="s">
        <v>63</v>
      </c>
      <c r="F548" t="s">
        <v>541</v>
      </c>
      <c r="G548" t="s">
        <v>45</v>
      </c>
      <c r="H548" s="44" t="s">
        <v>773</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c r="A549" s="1" t="s">
        <v>1164</v>
      </c>
      <c r="B549" s="1">
        <v>2023</v>
      </c>
      <c r="C549" s="2">
        <v>45000</v>
      </c>
      <c r="D549" s="1" t="s">
        <v>65</v>
      </c>
      <c r="E549" t="s">
        <v>20</v>
      </c>
      <c r="F549" s="42" t="s">
        <v>20</v>
      </c>
      <c r="G549" t="s">
        <v>55</v>
      </c>
      <c r="H549" t="s">
        <v>1120</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c r="A552" s="1" t="s">
        <v>216</v>
      </c>
      <c r="B552" s="1">
        <v>2018</v>
      </c>
      <c r="C552" s="2">
        <v>43434</v>
      </c>
      <c r="D552" s="1" t="s">
        <v>65</v>
      </c>
      <c r="E552" t="s">
        <v>20</v>
      </c>
      <c r="F552" t="s">
        <v>20</v>
      </c>
      <c r="G552" t="s">
        <v>45</v>
      </c>
      <c r="H552" t="s">
        <v>773</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c r="A553" s="1" t="s">
        <v>216</v>
      </c>
      <c r="B553" s="1">
        <v>2018</v>
      </c>
      <c r="C553" s="2">
        <v>43434</v>
      </c>
      <c r="D553" s="1" t="s">
        <v>65</v>
      </c>
      <c r="E553" t="s">
        <v>20</v>
      </c>
      <c r="F553" t="s">
        <v>20</v>
      </c>
      <c r="G553" t="s">
        <v>28</v>
      </c>
      <c r="H553" t="s">
        <v>958</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c r="A554" s="29" t="s">
        <v>216</v>
      </c>
      <c r="B554" s="29">
        <v>2018</v>
      </c>
      <c r="C554" s="56">
        <v>43434</v>
      </c>
      <c r="D554" s="29" t="s">
        <v>65</v>
      </c>
      <c r="E554" t="s">
        <v>20</v>
      </c>
      <c r="F554" t="s">
        <v>20</v>
      </c>
      <c r="G554" t="s">
        <v>227</v>
      </c>
      <c r="H554" t="s">
        <v>1023</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c r="A561" s="29" t="s">
        <v>232</v>
      </c>
      <c r="B561" s="29">
        <v>2019</v>
      </c>
      <c r="C561" s="10">
        <v>43770</v>
      </c>
      <c r="D561" s="29" t="s">
        <v>65</v>
      </c>
      <c r="E561" s="42" t="s">
        <v>20</v>
      </c>
      <c r="F561" s="42" t="s">
        <v>20</v>
      </c>
      <c r="G561" s="42" t="s">
        <v>880</v>
      </c>
      <c r="H561" s="42" t="s">
        <v>901</v>
      </c>
      <c r="I561" s="42" t="s">
        <v>998</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c r="A562" s="29" t="s">
        <v>216</v>
      </c>
      <c r="B562" s="29">
        <v>2018</v>
      </c>
      <c r="C562" s="56">
        <v>43434</v>
      </c>
      <c r="D562" s="29" t="s">
        <v>65</v>
      </c>
      <c r="E562" t="s">
        <v>20</v>
      </c>
      <c r="F562" t="s">
        <v>20</v>
      </c>
      <c r="G562" t="s">
        <v>1004</v>
      </c>
      <c r="H562" t="s">
        <v>353</v>
      </c>
      <c r="I562" t="s">
        <v>957</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c r="A563" s="29" t="s">
        <v>216</v>
      </c>
      <c r="B563" s="29">
        <v>2018</v>
      </c>
      <c r="C563" s="56">
        <v>43434</v>
      </c>
      <c r="D563" s="29" t="s">
        <v>65</v>
      </c>
      <c r="E563" t="s">
        <v>20</v>
      </c>
      <c r="F563" t="s">
        <v>20</v>
      </c>
      <c r="G563" t="s">
        <v>57</v>
      </c>
      <c r="H563" t="s">
        <v>922</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c r="A564" s="29" t="s">
        <v>216</v>
      </c>
      <c r="B564" s="29">
        <v>2018</v>
      </c>
      <c r="C564" s="56">
        <v>43434</v>
      </c>
      <c r="D564" s="29" t="s">
        <v>65</v>
      </c>
      <c r="E564" t="s">
        <v>90</v>
      </c>
      <c r="F564">
        <v>1</v>
      </c>
      <c r="G564" t="s">
        <v>28</v>
      </c>
      <c r="H564" t="s">
        <v>958</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c r="A565" s="29" t="s">
        <v>216</v>
      </c>
      <c r="B565" s="29">
        <v>2018</v>
      </c>
      <c r="C565" s="56">
        <v>43434</v>
      </c>
      <c r="D565" s="29" t="s">
        <v>65</v>
      </c>
      <c r="E565" t="s">
        <v>90</v>
      </c>
      <c r="F565">
        <v>1</v>
      </c>
      <c r="G565" t="s">
        <v>45</v>
      </c>
      <c r="H565" t="s">
        <v>773</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c r="A566" s="29" t="s">
        <v>216</v>
      </c>
      <c r="B566" s="29">
        <v>2018</v>
      </c>
      <c r="C566" s="56">
        <v>43434</v>
      </c>
      <c r="D566" s="29" t="s">
        <v>65</v>
      </c>
      <c r="E566" t="s">
        <v>90</v>
      </c>
      <c r="F566">
        <v>2</v>
      </c>
      <c r="G566" t="s">
        <v>227</v>
      </c>
      <c r="H566" t="s">
        <v>1023</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c r="A570" s="29" t="s">
        <v>1100</v>
      </c>
      <c r="B570" s="29">
        <v>2023</v>
      </c>
      <c r="C570" s="56">
        <v>44981</v>
      </c>
      <c r="D570" s="29" t="s">
        <v>65</v>
      </c>
      <c r="E570" t="s">
        <v>20</v>
      </c>
      <c r="F570" t="s">
        <v>20</v>
      </c>
      <c r="G570" t="s">
        <v>55</v>
      </c>
      <c r="H570" t="s">
        <v>1120</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c r="A572" s="29" t="s">
        <v>18</v>
      </c>
      <c r="B572" s="29">
        <v>2018</v>
      </c>
      <c r="C572" s="10">
        <v>43392</v>
      </c>
      <c r="D572" s="29" t="s">
        <v>65</v>
      </c>
      <c r="E572" t="s">
        <v>20</v>
      </c>
      <c r="F572" s="42" t="s">
        <v>20</v>
      </c>
      <c r="G572" t="s">
        <v>28</v>
      </c>
      <c r="H572" t="s">
        <v>1286</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c r="A574" s="29" t="s">
        <v>216</v>
      </c>
      <c r="B574" s="29">
        <v>2018</v>
      </c>
      <c r="C574" s="56">
        <v>43434</v>
      </c>
      <c r="D574" s="29" t="s">
        <v>65</v>
      </c>
      <c r="E574" t="s">
        <v>63</v>
      </c>
      <c r="F574" t="s">
        <v>541</v>
      </c>
      <c r="G574" t="s">
        <v>28</v>
      </c>
      <c r="H574" t="s">
        <v>958</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c r="A575" s="29" t="s">
        <v>216</v>
      </c>
      <c r="B575" s="29">
        <v>2018</v>
      </c>
      <c r="C575" s="56">
        <v>43434</v>
      </c>
      <c r="D575" s="29" t="s">
        <v>65</v>
      </c>
      <c r="E575" t="s">
        <v>63</v>
      </c>
      <c r="F575" t="s">
        <v>541</v>
      </c>
      <c r="G575" t="s">
        <v>227</v>
      </c>
      <c r="H575" t="s">
        <v>1023</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c r="A576" s="29" t="s">
        <v>18</v>
      </c>
      <c r="B576" s="29">
        <v>2018</v>
      </c>
      <c r="C576" s="10">
        <v>43392</v>
      </c>
      <c r="D576" s="29" t="s">
        <v>65</v>
      </c>
      <c r="E576" t="s">
        <v>20</v>
      </c>
      <c r="F576" s="38" t="s">
        <v>20</v>
      </c>
      <c r="G576" t="s">
        <v>22</v>
      </c>
      <c r="H576" t="s">
        <v>1023</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c r="A577" s="29" t="s">
        <v>18</v>
      </c>
      <c r="B577" s="29">
        <v>2018</v>
      </c>
      <c r="C577" s="10">
        <v>43392</v>
      </c>
      <c r="D577" s="29" t="s">
        <v>65</v>
      </c>
      <c r="E577" t="s">
        <v>20</v>
      </c>
      <c r="F577" s="38" t="s">
        <v>20</v>
      </c>
      <c r="G577" t="s">
        <v>26</v>
      </c>
      <c r="H577" t="s">
        <v>2051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c r="A579" s="29" t="s">
        <v>18</v>
      </c>
      <c r="B579" s="29">
        <v>2018</v>
      </c>
      <c r="C579" s="10">
        <v>43392</v>
      </c>
      <c r="D579" s="29" t="s">
        <v>65</v>
      </c>
      <c r="E579" t="s">
        <v>20</v>
      </c>
      <c r="F579" s="38" t="s">
        <v>20</v>
      </c>
      <c r="G579" t="s">
        <v>45</v>
      </c>
      <c r="H579" t="s">
        <v>773</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c r="A581" s="29" t="s">
        <v>18</v>
      </c>
      <c r="B581" s="29">
        <v>2018</v>
      </c>
      <c r="C581" s="10">
        <v>43392</v>
      </c>
      <c r="D581" s="29" t="s">
        <v>65</v>
      </c>
      <c r="E581" t="s">
        <v>90</v>
      </c>
      <c r="F581" s="27">
        <v>2</v>
      </c>
      <c r="G581" t="s">
        <v>28</v>
      </c>
      <c r="H581" t="s">
        <v>1286</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c r="A584" s="29" t="s">
        <v>18</v>
      </c>
      <c r="B584" s="29">
        <v>2018</v>
      </c>
      <c r="C584" s="10">
        <v>43392</v>
      </c>
      <c r="D584" s="29" t="s">
        <v>65</v>
      </c>
      <c r="E584" t="s">
        <v>20</v>
      </c>
      <c r="F584" s="38" t="s">
        <v>20</v>
      </c>
      <c r="G584" t="s">
        <v>187</v>
      </c>
      <c r="H584" t="s">
        <v>1021</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c r="A585" s="22" t="s">
        <v>224</v>
      </c>
      <c r="B585" s="22">
        <v>2019</v>
      </c>
      <c r="C585" s="87">
        <v>43483</v>
      </c>
      <c r="D585" s="22" t="s">
        <v>65</v>
      </c>
      <c r="E585" t="s">
        <v>20</v>
      </c>
      <c r="F585" s="28" t="s">
        <v>20</v>
      </c>
      <c r="G585" t="s">
        <v>1061</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c r="A587" s="29" t="s">
        <v>18</v>
      </c>
      <c r="B587" s="29">
        <v>2018</v>
      </c>
      <c r="C587" s="10">
        <v>43392</v>
      </c>
      <c r="D587" s="29" t="s">
        <v>65</v>
      </c>
      <c r="E587" t="s">
        <v>20</v>
      </c>
      <c r="F587" s="38" t="s">
        <v>20</v>
      </c>
      <c r="G587" t="s">
        <v>34</v>
      </c>
      <c r="H587" t="s">
        <v>917</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c r="A588" s="29" t="s">
        <v>18</v>
      </c>
      <c r="B588" s="29">
        <v>2018</v>
      </c>
      <c r="C588" s="10">
        <v>43392</v>
      </c>
      <c r="D588" s="29" t="s">
        <v>65</v>
      </c>
      <c r="E588" t="s">
        <v>20</v>
      </c>
      <c r="F588" s="38" t="s">
        <v>20</v>
      </c>
      <c r="G588" t="s">
        <v>43</v>
      </c>
      <c r="H588" t="s">
        <v>49</v>
      </c>
      <c r="I588" t="s">
        <v>703</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c r="A589" s="29" t="s">
        <v>18</v>
      </c>
      <c r="B589" s="29">
        <v>2018</v>
      </c>
      <c r="C589" s="10">
        <v>43392</v>
      </c>
      <c r="D589" s="29" t="s">
        <v>65</v>
      </c>
      <c r="E589" t="s">
        <v>20</v>
      </c>
      <c r="F589" s="38" t="s">
        <v>20</v>
      </c>
      <c r="G589" t="s">
        <v>57</v>
      </c>
      <c r="H589" t="s">
        <v>922</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c r="A592" s="29" t="s">
        <v>18</v>
      </c>
      <c r="B592" s="29">
        <v>2018</v>
      </c>
      <c r="C592" s="10">
        <v>43392</v>
      </c>
      <c r="D592" s="29" t="s">
        <v>65</v>
      </c>
      <c r="E592" t="s">
        <v>90</v>
      </c>
      <c r="F592">
        <v>1</v>
      </c>
      <c r="G592" t="s">
        <v>45</v>
      </c>
      <c r="H592" t="s">
        <v>773</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c r="A594" s="22" t="s">
        <v>287</v>
      </c>
      <c r="B594" s="22">
        <v>2018</v>
      </c>
      <c r="C594" s="87">
        <v>43448</v>
      </c>
      <c r="D594" s="22" t="s">
        <v>65</v>
      </c>
      <c r="E594" t="s">
        <v>20</v>
      </c>
      <c r="F594" t="s">
        <v>20</v>
      </c>
      <c r="G594" t="s">
        <v>41</v>
      </c>
      <c r="H594" s="42" t="s">
        <v>317</v>
      </c>
      <c r="I594" t="s">
        <v>1227</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c r="A595" s="29" t="s">
        <v>18</v>
      </c>
      <c r="B595" s="29">
        <v>2018</v>
      </c>
      <c r="C595" s="10">
        <v>43392</v>
      </c>
      <c r="D595" s="29" t="s">
        <v>65</v>
      </c>
      <c r="E595" t="s">
        <v>90</v>
      </c>
      <c r="F595">
        <v>3</v>
      </c>
      <c r="G595" t="s">
        <v>26</v>
      </c>
      <c r="H595" t="s">
        <v>2051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c r="A597" s="29" t="s">
        <v>18</v>
      </c>
      <c r="B597" s="29">
        <v>2018</v>
      </c>
      <c r="C597" s="10">
        <v>43392</v>
      </c>
      <c r="D597" s="29" t="s">
        <v>65</v>
      </c>
      <c r="E597" t="s">
        <v>90</v>
      </c>
      <c r="F597">
        <v>4</v>
      </c>
      <c r="G597" t="s">
        <v>22</v>
      </c>
      <c r="H597" t="s">
        <v>1023</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c r="A599" s="29" t="s">
        <v>18</v>
      </c>
      <c r="B599" s="29">
        <v>2018</v>
      </c>
      <c r="C599" s="10">
        <v>43392</v>
      </c>
      <c r="D599" s="29" t="s">
        <v>65</v>
      </c>
      <c r="E599" t="s">
        <v>63</v>
      </c>
      <c r="F599" t="s">
        <v>540</v>
      </c>
      <c r="G599" t="s">
        <v>22</v>
      </c>
      <c r="H599" t="s">
        <v>1023</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c r="A600" s="29" t="s">
        <v>18</v>
      </c>
      <c r="B600" s="29">
        <v>2018</v>
      </c>
      <c r="C600" s="10">
        <v>43392</v>
      </c>
      <c r="D600" s="29" t="s">
        <v>65</v>
      </c>
      <c r="E600" t="s">
        <v>63</v>
      </c>
      <c r="F600" t="s">
        <v>540</v>
      </c>
      <c r="G600" t="s">
        <v>26</v>
      </c>
      <c r="H600" t="s">
        <v>2051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c r="A603" s="22" t="s">
        <v>221</v>
      </c>
      <c r="B603" s="22">
        <v>2019</v>
      </c>
      <c r="C603" s="87">
        <v>43812</v>
      </c>
      <c r="D603" s="22" t="s">
        <v>65</v>
      </c>
      <c r="E603" s="93" t="s">
        <v>20</v>
      </c>
      <c r="F603" s="28" t="s">
        <v>20</v>
      </c>
      <c r="G603" t="s">
        <v>34</v>
      </c>
      <c r="H603" t="s">
        <v>135</v>
      </c>
      <c r="I603" t="s">
        <v>917</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c r="A604" s="29" t="s">
        <v>161</v>
      </c>
      <c r="B604" s="29">
        <v>2018</v>
      </c>
      <c r="C604" s="10">
        <v>43399</v>
      </c>
      <c r="D604" s="29" t="s">
        <v>65</v>
      </c>
      <c r="E604" t="s">
        <v>20</v>
      </c>
      <c r="F604" s="38" t="s">
        <v>20</v>
      </c>
      <c r="G604" t="s">
        <v>227</v>
      </c>
      <c r="H604" t="s">
        <v>1023</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c r="A606" s="29" t="s">
        <v>161</v>
      </c>
      <c r="B606" s="29">
        <v>2018</v>
      </c>
      <c r="C606" s="10">
        <v>43399</v>
      </c>
      <c r="D606" s="29" t="s">
        <v>65</v>
      </c>
      <c r="E606" t="s">
        <v>20</v>
      </c>
      <c r="F606" s="38" t="s">
        <v>20</v>
      </c>
      <c r="G606" t="s">
        <v>34</v>
      </c>
      <c r="H606" t="s">
        <v>917</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c r="A609" s="29" t="s">
        <v>161</v>
      </c>
      <c r="B609" s="29">
        <v>2018</v>
      </c>
      <c r="C609" s="10">
        <v>43399</v>
      </c>
      <c r="D609" s="29" t="s">
        <v>65</v>
      </c>
      <c r="E609" t="s">
        <v>20</v>
      </c>
      <c r="F609" s="38" t="s">
        <v>20</v>
      </c>
      <c r="G609" t="s">
        <v>45</v>
      </c>
      <c r="H609" t="s">
        <v>773</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c r="A611" s="22" t="s">
        <v>221</v>
      </c>
      <c r="B611" s="22">
        <v>2019</v>
      </c>
      <c r="C611" s="87">
        <v>43812</v>
      </c>
      <c r="D611" s="22" t="s">
        <v>65</v>
      </c>
      <c r="E611" s="93" t="s">
        <v>90</v>
      </c>
      <c r="F611" s="27">
        <v>4</v>
      </c>
      <c r="G611" t="s">
        <v>34</v>
      </c>
      <c r="H611" t="s">
        <v>135</v>
      </c>
      <c r="I611" t="s">
        <v>917</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c r="A613" s="29" t="s">
        <v>161</v>
      </c>
      <c r="B613" s="29">
        <v>2018</v>
      </c>
      <c r="C613" s="10">
        <v>43399</v>
      </c>
      <c r="D613" s="29" t="s">
        <v>65</v>
      </c>
      <c r="E613" t="s">
        <v>20</v>
      </c>
      <c r="F613" s="38" t="s">
        <v>20</v>
      </c>
      <c r="G613" t="s">
        <v>43</v>
      </c>
      <c r="H613" t="s">
        <v>703</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c r="A616" s="29" t="s">
        <v>161</v>
      </c>
      <c r="B616" s="29">
        <v>2018</v>
      </c>
      <c r="C616" s="10">
        <v>43399</v>
      </c>
      <c r="D616" s="29" t="s">
        <v>65</v>
      </c>
      <c r="E616" t="s">
        <v>20</v>
      </c>
      <c r="F616" s="38" t="s">
        <v>20</v>
      </c>
      <c r="G616" t="s">
        <v>55</v>
      </c>
      <c r="H616" t="s">
        <v>1213</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c r="A617" s="29" t="s">
        <v>161</v>
      </c>
      <c r="B617" s="29">
        <v>2018</v>
      </c>
      <c r="C617" s="10">
        <v>43399</v>
      </c>
      <c r="D617" s="29" t="s">
        <v>65</v>
      </c>
      <c r="E617" t="s">
        <v>90</v>
      </c>
      <c r="F617" s="38" t="s">
        <v>90</v>
      </c>
      <c r="G617" t="s">
        <v>34</v>
      </c>
      <c r="H617" t="s">
        <v>917</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c r="A620" s="29" t="s">
        <v>161</v>
      </c>
      <c r="B620" s="29">
        <v>2018</v>
      </c>
      <c r="C620" s="10">
        <v>43399</v>
      </c>
      <c r="D620" s="29" t="s">
        <v>65</v>
      </c>
      <c r="E620" t="s">
        <v>90</v>
      </c>
      <c r="F620" s="38" t="s">
        <v>90</v>
      </c>
      <c r="G620" t="s">
        <v>26</v>
      </c>
      <c r="H620" t="s">
        <v>2051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c r="A621" s="29" t="s">
        <v>161</v>
      </c>
      <c r="B621" s="29">
        <v>2018</v>
      </c>
      <c r="C621" s="10">
        <v>43399</v>
      </c>
      <c r="D621" s="29" t="s">
        <v>65</v>
      </c>
      <c r="E621" t="s">
        <v>90</v>
      </c>
      <c r="F621" s="38" t="s">
        <v>90</v>
      </c>
      <c r="G621" t="s">
        <v>227</v>
      </c>
      <c r="H621" t="s">
        <v>1023</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c r="A622" s="29" t="s">
        <v>161</v>
      </c>
      <c r="B622" s="29">
        <v>2018</v>
      </c>
      <c r="C622" s="10">
        <v>43399</v>
      </c>
      <c r="D622" s="29" t="s">
        <v>65</v>
      </c>
      <c r="E622" t="s">
        <v>90</v>
      </c>
      <c r="F622" s="38" t="s">
        <v>90</v>
      </c>
      <c r="G622" t="s">
        <v>45</v>
      </c>
      <c r="H622" t="s">
        <v>773</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c r="A623" s="22" t="s">
        <v>221</v>
      </c>
      <c r="B623" s="22">
        <v>2019</v>
      </c>
      <c r="C623" s="87">
        <v>43812</v>
      </c>
      <c r="D623" s="22" t="s">
        <v>65</v>
      </c>
      <c r="E623" s="93" t="s">
        <v>63</v>
      </c>
      <c r="F623" s="27" t="s">
        <v>541</v>
      </c>
      <c r="G623" t="s">
        <v>34</v>
      </c>
      <c r="H623" t="s">
        <v>135</v>
      </c>
      <c r="I623" t="s">
        <v>917</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25" si="28">SUM(O623:T623)</f>
        <v>43.405999999999999</v>
      </c>
      <c r="V623" s="20">
        <f t="shared" si="27"/>
        <v>62.203382020918774</v>
      </c>
    </row>
    <row r="624" spans="1:22">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c r="A625" s="29" t="s">
        <v>232</v>
      </c>
      <c r="B625" s="29">
        <v>2019</v>
      </c>
      <c r="C625" s="10">
        <v>43770</v>
      </c>
      <c r="D625" s="29" t="s">
        <v>65</v>
      </c>
      <c r="E625" s="42" t="s">
        <v>20</v>
      </c>
      <c r="F625" s="38" t="s">
        <v>20</v>
      </c>
      <c r="G625" s="42" t="s">
        <v>206</v>
      </c>
      <c r="H625" t="s">
        <v>1766</v>
      </c>
      <c r="I625" s="42" t="s">
        <v>205</v>
      </c>
      <c r="J625" s="42" t="s">
        <v>793</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c r="A626" s="29" t="s">
        <v>161</v>
      </c>
      <c r="B626" s="29">
        <v>2018</v>
      </c>
      <c r="C626" s="10">
        <v>43399</v>
      </c>
      <c r="D626" s="29" t="s">
        <v>65</v>
      </c>
      <c r="E626" t="s">
        <v>63</v>
      </c>
      <c r="F626" s="38" t="s">
        <v>63</v>
      </c>
      <c r="G626" t="s">
        <v>227</v>
      </c>
      <c r="H626" t="s">
        <v>1023</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c r="A628" s="29" t="s">
        <v>161</v>
      </c>
      <c r="B628" s="29">
        <v>2018</v>
      </c>
      <c r="C628" s="10">
        <v>43399</v>
      </c>
      <c r="D628" s="29" t="s">
        <v>65</v>
      </c>
      <c r="E628" t="s">
        <v>63</v>
      </c>
      <c r="F628" s="38" t="s">
        <v>63</v>
      </c>
      <c r="G628" t="s">
        <v>34</v>
      </c>
      <c r="H628" t="s">
        <v>917</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87" priority="26">
      <formula>$E2="R1"</formula>
    </cfRule>
    <cfRule type="expression" dxfId="286" priority="27">
      <formula>$E2="F"</formula>
    </cfRule>
    <cfRule type="expression" dxfId="285" priority="28">
      <formula>$E2="Q"</formula>
    </cfRule>
  </conditionalFormatting>
  <conditionalFormatting sqref="H331:J331">
    <cfRule type="expression" dxfId="284" priority="1466">
      <formula>$E330="R1"</formula>
    </cfRule>
    <cfRule type="expression" dxfId="283" priority="1467">
      <formula>$E330="F"</formula>
    </cfRule>
    <cfRule type="expression" dxfId="282" priority="1468">
      <formula>$E330="Q"</formula>
    </cfRule>
  </conditionalFormatting>
  <conditionalFormatting sqref="H334:J334">
    <cfRule type="expression" dxfId="281" priority="1472">
      <formula>$E331="R1"</formula>
    </cfRule>
    <cfRule type="expression" dxfId="280" priority="1473">
      <formula>$E331="F"</formula>
    </cfRule>
    <cfRule type="expression" dxfId="279" priority="1474">
      <formula>$E331="Q"</formula>
    </cfRule>
  </conditionalFormatting>
  <conditionalFormatting sqref="H336:J336 H342:J342">
    <cfRule type="expression" dxfId="278" priority="1484">
      <formula>$E332="R1"</formula>
    </cfRule>
    <cfRule type="expression" dxfId="277" priority="1485">
      <formula>$E332="F"</formula>
    </cfRule>
    <cfRule type="expression" dxfId="276" priority="1486">
      <formula>$E332="Q"</formula>
    </cfRule>
  </conditionalFormatting>
  <conditionalFormatting sqref="H338:J338 H344:J344">
    <cfRule type="expression" dxfId="275" priority="1493">
      <formula>$E333="R1"</formula>
    </cfRule>
    <cfRule type="expression" dxfId="274" priority="1494">
      <formula>$E333="F"</formula>
    </cfRule>
    <cfRule type="expression" dxfId="273" priority="1495">
      <formula>$E333="Q"</formula>
    </cfRule>
  </conditionalFormatting>
  <conditionalFormatting sqref="H344:J344">
    <cfRule type="expression" dxfId="272" priority="1499">
      <formula>$E341="R1"</formula>
    </cfRule>
    <cfRule type="expression" dxfId="271" priority="1500">
      <formula>$E341="F"</formula>
    </cfRule>
    <cfRule type="expression" dxfId="270" priority="1501">
      <formula>$E341="Q"</formula>
    </cfRule>
  </conditionalFormatting>
  <conditionalFormatting sqref="H341:J342">
    <cfRule type="expression" dxfId="269" priority="1505">
      <formula>$E334="R1"</formula>
    </cfRule>
    <cfRule type="expression" dxfId="268" priority="1506">
      <formula>$E334="F"</formula>
    </cfRule>
    <cfRule type="expression" dxfId="267" priority="1507">
      <formula>$E334="Q"</formula>
    </cfRule>
  </conditionalFormatting>
  <conditionalFormatting sqref="H344:J344">
    <cfRule type="expression" dxfId="266" priority="1517">
      <formula>$E336="R1"</formula>
    </cfRule>
    <cfRule type="expression" dxfId="265" priority="1518">
      <formula>$E336="F"</formula>
    </cfRule>
    <cfRule type="expression" dxfId="264" priority="1519">
      <formula>$E336="Q"</formula>
    </cfRule>
  </conditionalFormatting>
  <conditionalFormatting sqref="A357:D384">
    <cfRule type="expression" dxfId="263" priority="24">
      <formula>$E357="F"</formula>
    </cfRule>
    <cfRule type="expression" dxfId="262" priority="25">
      <formula>$E357="Q"</formula>
    </cfRule>
  </conditionalFormatting>
  <conditionalFormatting sqref="A385:B410 D385:D410">
    <cfRule type="expression" dxfId="261" priority="22">
      <formula>$E385="F"</formula>
    </cfRule>
    <cfRule type="expression" dxfId="260" priority="23">
      <formula>$E385="Q"</formula>
    </cfRule>
  </conditionalFormatting>
  <conditionalFormatting sqref="A411:B411 D411:D435 A413:B413 A415:B415 A417:B417 A419:B419 A421:B421 A423:B423 A425:B425 A427:B427 A429:B429 A431:B431 A433:B433 A435:B435">
    <cfRule type="expression" dxfId="259" priority="20">
      <formula>$E411="F"</formula>
    </cfRule>
    <cfRule type="expression" dxfId="258" priority="21">
      <formula>$E411="Q"</formula>
    </cfRule>
  </conditionalFormatting>
  <conditionalFormatting sqref="A412:B412 A414:B414 A416:B416 A418:B418 A420:B420 A422:B422 A424:B424 A426:B426 A428:B428 A430:B430 A432:B432 A434:B434">
    <cfRule type="expression" dxfId="257" priority="18">
      <formula>$E412="F"</formula>
    </cfRule>
    <cfRule type="expression" dxfId="256" priority="19">
      <formula>$E412="Q"</formula>
    </cfRule>
  </conditionalFormatting>
  <conditionalFormatting sqref="A436:B460 D436:D460">
    <cfRule type="expression" dxfId="255" priority="16">
      <formula>$E436="F"</formula>
    </cfRule>
    <cfRule type="expression" dxfId="254" priority="17">
      <formula>$E436="Q"</formula>
    </cfRule>
  </conditionalFormatting>
  <conditionalFormatting sqref="D461:D487">
    <cfRule type="expression" dxfId="253" priority="14">
      <formula>#REF!="F"</formula>
    </cfRule>
    <cfRule type="expression" dxfId="252" priority="15">
      <formula>#REF!="Q"</formula>
    </cfRule>
  </conditionalFormatting>
  <conditionalFormatting sqref="A461:B461 A463:B463 A465:B465 A467:B467 A469:B469 A471:B471 A473:B473 A475:B475 A477:B477 A479:B479 A481:B481 A483:B483 A485:B485 A487:B487">
    <cfRule type="expression" dxfId="251" priority="12">
      <formula>#REF!="F"</formula>
    </cfRule>
    <cfRule type="expression" dxfId="250" priority="13">
      <formula>#REF!="Q"</formula>
    </cfRule>
  </conditionalFormatting>
  <conditionalFormatting sqref="A462:B462 A464:B464 A466:B466 A468:B468 A470:B470 A472:B472 A474:B474 A476:B476 A478:B478 A480:B480 A482:B482 A484:B484 A486:B486">
    <cfRule type="expression" dxfId="249" priority="10">
      <formula>#REF!="F"</formula>
    </cfRule>
    <cfRule type="expression" dxfId="248" priority="11">
      <formula>#REF!="Q"</formula>
    </cfRule>
  </conditionalFormatting>
  <conditionalFormatting sqref="A521:D553">
    <cfRule type="expression" dxfId="247" priority="7">
      <formula>$E521="R1"</formula>
    </cfRule>
    <cfRule type="expression" dxfId="246" priority="8">
      <formula>$E521="F"</formula>
    </cfRule>
    <cfRule type="expression" dxfId="245" priority="9">
      <formula>$E521="Q"</formula>
    </cfRule>
  </conditionalFormatting>
  <conditionalFormatting sqref="H335">
    <cfRule type="expression" dxfId="244" priority="4">
      <formula>$E335="R1"</formula>
    </cfRule>
    <cfRule type="expression" dxfId="243" priority="5">
      <formula>$E335="F"</formula>
    </cfRule>
    <cfRule type="expression" dxfId="242" priority="6">
      <formula>$E335="Q"</formula>
    </cfRule>
  </conditionalFormatting>
  <conditionalFormatting sqref="H339">
    <cfRule type="expression" dxfId="241" priority="1">
      <formula>$E339="R1"</formula>
    </cfRule>
    <cfRule type="expression" dxfId="240" priority="2">
      <formula>$E339="F"</formula>
    </cfRule>
    <cfRule type="expression" dxfId="239"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0" activePane="bottomLeft" state="frozen"/>
      <selection pane="bottomLeft" activeCell="K30" sqref="K30"/>
    </sheetView>
  </sheetViews>
  <sheetFormatPr defaultColWidth="29.1796875"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1139</v>
      </c>
      <c r="Z1" t="s">
        <v>1140</v>
      </c>
      <c r="AA1" t="s">
        <v>1141</v>
      </c>
      <c r="AB1" t="s">
        <v>1142</v>
      </c>
      <c r="AC1" t="s">
        <v>1143</v>
      </c>
      <c r="AD1" t="s">
        <v>1144</v>
      </c>
      <c r="AE1" t="s">
        <v>1145</v>
      </c>
      <c r="AF1" t="s">
        <v>1146</v>
      </c>
      <c r="AG1" t="s">
        <v>1147</v>
      </c>
      <c r="AH1" t="s">
        <v>1148</v>
      </c>
      <c r="AI1" t="s">
        <v>1149</v>
      </c>
      <c r="AJ1" t="s">
        <v>1150</v>
      </c>
      <c r="AK1" t="s">
        <v>1151</v>
      </c>
      <c r="AL1" t="s">
        <v>1152</v>
      </c>
      <c r="AM1" t="s">
        <v>1153</v>
      </c>
      <c r="AN1" t="s">
        <v>1154</v>
      </c>
      <c r="AO1" t="s">
        <v>1155</v>
      </c>
      <c r="AP1" t="s">
        <v>1156</v>
      </c>
      <c r="AQ1" t="s">
        <v>1157</v>
      </c>
      <c r="AR1" t="s">
        <v>1158</v>
      </c>
      <c r="AS1" t="s">
        <v>1159</v>
      </c>
      <c r="AT1" t="s">
        <v>1160</v>
      </c>
      <c r="AU1" t="s">
        <v>1161</v>
      </c>
      <c r="AV1" t="s">
        <v>1138</v>
      </c>
      <c r="AW1" t="s">
        <v>471</v>
      </c>
      <c r="AX1" t="s">
        <v>17</v>
      </c>
    </row>
    <row r="2" spans="1:52">
      <c r="A2" s="1" t="s">
        <v>1164</v>
      </c>
      <c r="B2" s="1">
        <v>2023</v>
      </c>
      <c r="C2" s="2">
        <v>45000</v>
      </c>
      <c r="D2" s="1" t="s">
        <v>65</v>
      </c>
      <c r="E2" s="4" t="s">
        <v>20</v>
      </c>
      <c r="F2" s="1" t="s">
        <v>20</v>
      </c>
      <c r="G2" s="3" t="s">
        <v>482</v>
      </c>
      <c r="H2" s="3" t="s">
        <v>643</v>
      </c>
      <c r="I2" s="3" t="s">
        <v>653</v>
      </c>
      <c r="J2" s="3" t="s">
        <v>673</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30">
        <f t="shared" ref="AW2:AW65" si="0">IF(COUNT(Q2:AV2)=32,SUM(Q2:AV2),"")</f>
        <v>236.61899999999997</v>
      </c>
      <c r="AX2" s="105">
        <f t="shared" ref="AX2:AX65" si="1">IF(COUNT(Q2:AV2)=32,3.6*4000/(AW2),"")</f>
        <v>60.857327602601657</v>
      </c>
      <c r="AY2" s="104"/>
      <c r="AZ2" s="104"/>
    </row>
    <row r="3" spans="1:52">
      <c r="A3" s="1" t="s">
        <v>1164</v>
      </c>
      <c r="B3" s="1">
        <v>2023</v>
      </c>
      <c r="C3" s="2">
        <v>45000</v>
      </c>
      <c r="D3" s="1" t="s">
        <v>65</v>
      </c>
      <c r="E3" s="4" t="s">
        <v>20</v>
      </c>
      <c r="F3" s="1" t="s">
        <v>20</v>
      </c>
      <c r="G3" s="3" t="s">
        <v>987</v>
      </c>
      <c r="H3" s="3" t="s">
        <v>504</v>
      </c>
      <c r="I3" s="3" t="s">
        <v>743</v>
      </c>
      <c r="J3" s="3" t="s">
        <v>1180</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30">
        <f t="shared" si="0"/>
        <v>239.36200000000002</v>
      </c>
      <c r="AX3" s="105">
        <f t="shared" si="1"/>
        <v>60.15992513431538</v>
      </c>
      <c r="AY3" s="104"/>
    </row>
    <row r="4" spans="1:52">
      <c r="A4" s="1" t="s">
        <v>1164</v>
      </c>
      <c r="B4" s="1">
        <v>2023</v>
      </c>
      <c r="C4" s="2">
        <v>45000</v>
      </c>
      <c r="D4" s="1" t="s">
        <v>65</v>
      </c>
      <c r="E4" s="4" t="s">
        <v>20</v>
      </c>
      <c r="F4" s="1" t="s">
        <v>20</v>
      </c>
      <c r="G4" s="3" t="s">
        <v>485</v>
      </c>
      <c r="H4" s="3" t="s">
        <v>79</v>
      </c>
      <c r="I4" s="3" t="s">
        <v>506</v>
      </c>
      <c r="J4" s="3" t="s">
        <v>652</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30">
        <f t="shared" si="0"/>
        <v>240.17</v>
      </c>
      <c r="AX4" s="105">
        <f t="shared" si="1"/>
        <v>59.957530082857978</v>
      </c>
      <c r="AY4" s="104"/>
    </row>
    <row r="5" spans="1:52">
      <c r="A5" s="1" t="s">
        <v>1164</v>
      </c>
      <c r="B5" s="1">
        <v>2023</v>
      </c>
      <c r="C5" s="2">
        <v>45000</v>
      </c>
      <c r="D5" s="1" t="s">
        <v>65</v>
      </c>
      <c r="E5" s="4" t="s">
        <v>20</v>
      </c>
      <c r="F5" s="1" t="s">
        <v>20</v>
      </c>
      <c r="G5" s="3" t="s">
        <v>753</v>
      </c>
      <c r="H5" s="3" t="s">
        <v>789</v>
      </c>
      <c r="I5" s="3" t="s">
        <v>1181</v>
      </c>
      <c r="J5" s="3" t="s">
        <v>1182</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30">
        <f t="shared" si="0"/>
        <v>240.71999999999997</v>
      </c>
      <c r="AX5" s="105">
        <f t="shared" si="1"/>
        <v>59.82053838484547</v>
      </c>
      <c r="AY5" s="104"/>
    </row>
    <row r="6" spans="1:52">
      <c r="A6" s="1" t="s">
        <v>1164</v>
      </c>
      <c r="B6" s="1">
        <v>2023</v>
      </c>
      <c r="C6" s="2">
        <v>45000</v>
      </c>
      <c r="D6" s="1" t="s">
        <v>65</v>
      </c>
      <c r="E6" s="4" t="s">
        <v>20</v>
      </c>
      <c r="F6" s="1" t="s">
        <v>20</v>
      </c>
      <c r="G6" s="3" t="s">
        <v>674</v>
      </c>
      <c r="H6" s="3" t="s">
        <v>596</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30">
        <f t="shared" si="0"/>
        <v>241.93699999999998</v>
      </c>
      <c r="AX6" s="105">
        <f t="shared" si="1"/>
        <v>59.519627010337409</v>
      </c>
      <c r="AY6" s="104"/>
    </row>
    <row r="7" spans="1:52">
      <c r="A7" s="1" t="s">
        <v>1164</v>
      </c>
      <c r="B7" s="1">
        <v>2023</v>
      </c>
      <c r="C7" s="2">
        <v>45000</v>
      </c>
      <c r="D7" s="1" t="s">
        <v>65</v>
      </c>
      <c r="E7" s="4" t="s">
        <v>20</v>
      </c>
      <c r="F7" s="1" t="s">
        <v>20</v>
      </c>
      <c r="G7" s="3" t="s">
        <v>507</v>
      </c>
      <c r="H7" s="3" t="s">
        <v>632</v>
      </c>
      <c r="I7" s="3" t="s">
        <v>767</v>
      </c>
      <c r="J7" s="3" t="s">
        <v>648</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30">
        <f t="shared" si="0"/>
        <v>242.28</v>
      </c>
      <c r="AX7" s="105">
        <f t="shared" si="1"/>
        <v>59.435364041604757</v>
      </c>
      <c r="AY7" s="104"/>
    </row>
    <row r="8" spans="1:52">
      <c r="A8" s="1" t="s">
        <v>1164</v>
      </c>
      <c r="B8" s="1">
        <v>2023</v>
      </c>
      <c r="C8" s="2">
        <v>45000</v>
      </c>
      <c r="D8" s="1" t="s">
        <v>65</v>
      </c>
      <c r="E8" s="4" t="s">
        <v>20</v>
      </c>
      <c r="F8" s="1" t="s">
        <v>20</v>
      </c>
      <c r="G8" s="3" t="s">
        <v>499</v>
      </c>
      <c r="H8" s="3" t="s">
        <v>511</v>
      </c>
      <c r="I8" s="3" t="s">
        <v>510</v>
      </c>
      <c r="J8" s="3" t="s">
        <v>734</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30">
        <f t="shared" si="0"/>
        <v>242.45099999999996</v>
      </c>
      <c r="AX8" s="105">
        <f t="shared" si="1"/>
        <v>59.393444448568999</v>
      </c>
      <c r="AY8" s="104"/>
    </row>
    <row r="9" spans="1:52">
      <c r="A9" s="1" t="s">
        <v>1164</v>
      </c>
      <c r="B9" s="1">
        <v>2023</v>
      </c>
      <c r="C9" s="2">
        <v>45000</v>
      </c>
      <c r="D9" s="1" t="s">
        <v>65</v>
      </c>
      <c r="E9" s="4" t="s">
        <v>20</v>
      </c>
      <c r="F9" s="1" t="s">
        <v>20</v>
      </c>
      <c r="G9" s="3" t="s">
        <v>658</v>
      </c>
      <c r="H9" s="3" t="s">
        <v>593</v>
      </c>
      <c r="I9" s="3" t="s">
        <v>594</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30">
        <f t="shared" si="0"/>
        <v>243.59300000000002</v>
      </c>
      <c r="AX9" s="105">
        <f t="shared" si="1"/>
        <v>59.11499919948438</v>
      </c>
      <c r="AY9" s="104"/>
    </row>
    <row r="10" spans="1:52">
      <c r="A10" s="1" t="s">
        <v>1164</v>
      </c>
      <c r="B10" s="1">
        <v>2023</v>
      </c>
      <c r="C10" s="2">
        <v>45000</v>
      </c>
      <c r="D10" s="1" t="s">
        <v>65</v>
      </c>
      <c r="E10" s="4" t="s">
        <v>20</v>
      </c>
      <c r="F10" s="1" t="s">
        <v>20</v>
      </c>
      <c r="G10" s="3" t="s">
        <v>68</v>
      </c>
      <c r="H10" s="3" t="s">
        <v>472</v>
      </c>
      <c r="I10" s="3" t="s">
        <v>686</v>
      </c>
      <c r="J10" s="3" t="s">
        <v>651</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30">
        <f t="shared" si="0"/>
        <v>245.45099999999996</v>
      </c>
      <c r="AX10" s="105">
        <f t="shared" si="1"/>
        <v>58.66751408631459</v>
      </c>
      <c r="AY10" s="104"/>
    </row>
    <row r="11" spans="1:52">
      <c r="A11" s="1" t="s">
        <v>1164</v>
      </c>
      <c r="B11" s="1">
        <v>2023</v>
      </c>
      <c r="C11" s="2">
        <v>45000</v>
      </c>
      <c r="D11" s="1" t="s">
        <v>65</v>
      </c>
      <c r="E11" s="4" t="s">
        <v>20</v>
      </c>
      <c r="F11" s="1" t="s">
        <v>20</v>
      </c>
      <c r="G11" s="3" t="s">
        <v>659</v>
      </c>
      <c r="H11" s="3" t="s">
        <v>660</v>
      </c>
      <c r="I11" s="3" t="s">
        <v>661</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30">
        <f t="shared" si="0"/>
        <v>247.44199999999998</v>
      </c>
      <c r="AX11" s="105">
        <f t="shared" si="1"/>
        <v>58.195455904818104</v>
      </c>
      <c r="AY11" s="104"/>
    </row>
    <row r="12" spans="1:52">
      <c r="A12" s="1" t="s">
        <v>1164</v>
      </c>
      <c r="B12" s="1">
        <v>2023</v>
      </c>
      <c r="C12" s="2">
        <v>45000</v>
      </c>
      <c r="D12" s="1" t="s">
        <v>65</v>
      </c>
      <c r="E12" s="4" t="s">
        <v>20</v>
      </c>
      <c r="F12" s="1" t="s">
        <v>20</v>
      </c>
      <c r="G12" s="3" t="s">
        <v>586</v>
      </c>
      <c r="H12" s="3" t="s">
        <v>1183</v>
      </c>
      <c r="I12" s="3" t="s">
        <v>776</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30">
        <f t="shared" si="0"/>
        <v>248.18799999999999</v>
      </c>
      <c r="AX12" s="105">
        <f t="shared" si="1"/>
        <v>58.020532821893084</v>
      </c>
      <c r="AY12" s="104"/>
    </row>
    <row r="13" spans="1:52">
      <c r="A13" s="12" t="s">
        <v>181</v>
      </c>
      <c r="B13" s="12">
        <v>2021</v>
      </c>
      <c r="C13" s="5">
        <v>44490</v>
      </c>
      <c r="D13" s="12" t="s">
        <v>19</v>
      </c>
      <c r="E13" s="12" t="s">
        <v>90</v>
      </c>
      <c r="F13" s="12">
        <v>3</v>
      </c>
      <c r="G13" s="12" t="s">
        <v>805</v>
      </c>
      <c r="H13" s="12" t="s">
        <v>482</v>
      </c>
      <c r="I13" s="12" t="s">
        <v>653</v>
      </c>
      <c r="J13" s="12" t="s">
        <v>643</v>
      </c>
      <c r="K13" s="11">
        <f>(C13-VLOOKUP(G13,Riders!$A$2:$E$8000,4,FALSE))/365</f>
        <v>21.153424657534245</v>
      </c>
      <c r="L13" s="11">
        <f>(C13-VLOOKUP(H13,Riders!$A$2:$E$8000,4,FALSE))/365</f>
        <v>19.63013698630137</v>
      </c>
      <c r="M13" s="11">
        <f>(C13-VLOOKUP(I13,Riders!$A$2:$E$8000,4,FALSE))/365</f>
        <v>17.920547945205481</v>
      </c>
      <c r="N13" s="11">
        <f>(C13-VLOOKUP(J13,Riders!$A$2:$E$8000,4,FALSE))/365</f>
        <v>23.301369863013697</v>
      </c>
      <c r="O13" s="12">
        <v>2</v>
      </c>
      <c r="P13" s="12" t="s">
        <v>483</v>
      </c>
      <c r="Q13" s="30">
        <v>13.544</v>
      </c>
      <c r="R13" s="30">
        <v>7.819</v>
      </c>
      <c r="S13" s="30">
        <v>7.1779999999999999</v>
      </c>
      <c r="T13" s="30">
        <v>6.9470000000000001</v>
      </c>
      <c r="U13" s="30">
        <v>6.891</v>
      </c>
      <c r="V13" s="30">
        <v>7.0549999999999997</v>
      </c>
      <c r="W13" s="30">
        <v>6.8289999999999997</v>
      </c>
      <c r="X13" s="30">
        <v>6.8339999999999996</v>
      </c>
      <c r="Y13" s="30">
        <v>6.8109999999999999</v>
      </c>
      <c r="Z13" s="30">
        <v>7.0380000000000003</v>
      </c>
      <c r="AA13" s="30">
        <v>6.9480000000000004</v>
      </c>
      <c r="AB13" s="30">
        <v>6.9589999999999996</v>
      </c>
      <c r="AC13" s="30">
        <v>7.0190000000000001</v>
      </c>
      <c r="AD13" s="30">
        <v>7.1909999999999998</v>
      </c>
      <c r="AE13" s="30">
        <v>7.0419999999999998</v>
      </c>
      <c r="AF13" s="30">
        <v>7.0389999999999997</v>
      </c>
      <c r="AG13" s="30">
        <v>7</v>
      </c>
      <c r="AH13" s="30">
        <v>7.093</v>
      </c>
      <c r="AI13" s="30">
        <v>7.1970000000000001</v>
      </c>
      <c r="AJ13" s="30">
        <v>7.0469999999999997</v>
      </c>
      <c r="AK13" s="30">
        <v>7.0410000000000004</v>
      </c>
      <c r="AL13" s="30">
        <v>7.085</v>
      </c>
      <c r="AM13" s="30">
        <v>7.2759999999999998</v>
      </c>
      <c r="AN13" s="30">
        <v>7.1980000000000004</v>
      </c>
      <c r="AO13" s="30">
        <v>7.3170000000000002</v>
      </c>
      <c r="AP13" s="30">
        <v>7.125</v>
      </c>
      <c r="AQ13" s="30">
        <v>7.0110000000000001</v>
      </c>
      <c r="AR13" s="30">
        <v>7.0039999999999996</v>
      </c>
      <c r="AS13" s="30">
        <v>6.93</v>
      </c>
      <c r="AT13" s="30">
        <v>6.8979999999999997</v>
      </c>
      <c r="AU13" s="30">
        <v>6.907</v>
      </c>
      <c r="AV13" s="30">
        <v>7.0019999999999998</v>
      </c>
      <c r="AW13" s="30">
        <f t="shared" si="0"/>
        <v>232.27500000000003</v>
      </c>
      <c r="AX13" s="105">
        <f t="shared" si="1"/>
        <v>61.99547949628672</v>
      </c>
      <c r="AY13" s="104"/>
    </row>
    <row r="14" spans="1:52">
      <c r="A14" s="1" t="s">
        <v>1164</v>
      </c>
      <c r="B14" s="1">
        <v>2023</v>
      </c>
      <c r="C14" s="2">
        <v>45000</v>
      </c>
      <c r="D14" s="1" t="s">
        <v>65</v>
      </c>
      <c r="E14" s="4" t="s">
        <v>20</v>
      </c>
      <c r="F14" s="1" t="s">
        <v>20</v>
      </c>
      <c r="G14" s="3" t="s">
        <v>484</v>
      </c>
      <c r="H14" s="3" t="s">
        <v>44</v>
      </c>
      <c r="I14" s="3" t="s">
        <v>1184</v>
      </c>
      <c r="J14" s="3" t="s">
        <v>682</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30">
        <f t="shared" si="0"/>
        <v>254.69099999999995</v>
      </c>
      <c r="AX14" s="105">
        <f t="shared" si="1"/>
        <v>56.539100321566146</v>
      </c>
      <c r="AY14" s="104"/>
    </row>
    <row r="15" spans="1:52">
      <c r="A15" s="1" t="s">
        <v>1164</v>
      </c>
      <c r="B15" s="1">
        <v>2023</v>
      </c>
      <c r="C15" s="2">
        <v>45000</v>
      </c>
      <c r="D15" s="1" t="s">
        <v>65</v>
      </c>
      <c r="E15" s="4" t="s">
        <v>20</v>
      </c>
      <c r="F15" s="1" t="s">
        <v>20</v>
      </c>
      <c r="G15" s="3" t="s">
        <v>1176</v>
      </c>
      <c r="H15" s="3" t="s">
        <v>1185</v>
      </c>
      <c r="I15" s="3" t="s">
        <v>681</v>
      </c>
      <c r="J15" s="3" t="s">
        <v>1186</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30">
        <f t="shared" si="0"/>
        <v>259.42600000000004</v>
      </c>
      <c r="AX15" s="105">
        <f t="shared" si="1"/>
        <v>55.507158110598006</v>
      </c>
      <c r="AY15" s="104"/>
    </row>
    <row r="16" spans="1:52">
      <c r="A16" s="1" t="s">
        <v>1164</v>
      </c>
      <c r="B16" s="1">
        <v>2023</v>
      </c>
      <c r="C16" s="2">
        <v>45000</v>
      </c>
      <c r="D16" s="1" t="s">
        <v>65</v>
      </c>
      <c r="E16" s="4" t="s">
        <v>20</v>
      </c>
      <c r="F16" s="1" t="s">
        <v>20</v>
      </c>
      <c r="G16" s="3" t="s">
        <v>522</v>
      </c>
      <c r="H16" s="3" t="s">
        <v>668</v>
      </c>
      <c r="I16" s="3" t="s">
        <v>666</v>
      </c>
      <c r="J16" s="3" t="s">
        <v>667</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30">
        <f t="shared" si="0"/>
        <v>267.47500000000002</v>
      </c>
      <c r="AX16" s="105">
        <f t="shared" si="1"/>
        <v>53.836807178240953</v>
      </c>
      <c r="AY16" s="104"/>
    </row>
    <row r="17" spans="1:51">
      <c r="A17" s="1" t="s">
        <v>1164</v>
      </c>
      <c r="B17" s="1">
        <v>2023</v>
      </c>
      <c r="C17" s="2">
        <v>45000</v>
      </c>
      <c r="D17" s="1" t="s">
        <v>65</v>
      </c>
      <c r="E17" s="4" t="s">
        <v>20</v>
      </c>
      <c r="F17" s="1" t="s">
        <v>20</v>
      </c>
      <c r="G17" s="3" t="s">
        <v>712</v>
      </c>
      <c r="H17" s="3" t="s">
        <v>1103</v>
      </c>
      <c r="I17" s="3" t="s">
        <v>1187</v>
      </c>
      <c r="J17" s="3" t="s">
        <v>1188</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30">
        <f t="shared" si="0"/>
        <v>273.81299999999999</v>
      </c>
      <c r="AX17" s="105">
        <f t="shared" si="1"/>
        <v>52.590636675395253</v>
      </c>
      <c r="AY17" s="104"/>
    </row>
    <row r="18" spans="1:51">
      <c r="A18" s="1" t="s">
        <v>1164</v>
      </c>
      <c r="B18" s="1">
        <v>2023</v>
      </c>
      <c r="C18" s="2">
        <v>45000</v>
      </c>
      <c r="D18" s="1" t="s">
        <v>65</v>
      </c>
      <c r="E18" s="4" t="s">
        <v>90</v>
      </c>
      <c r="F18" s="3">
        <v>1</v>
      </c>
      <c r="G18" s="3" t="s">
        <v>507</v>
      </c>
      <c r="H18" s="3" t="s">
        <v>632</v>
      </c>
      <c r="I18" s="3" t="s">
        <v>767</v>
      </c>
      <c r="J18" s="3" t="s">
        <v>648</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30">
        <f t="shared" si="0"/>
        <v>239.07</v>
      </c>
      <c r="AX18" s="105">
        <f t="shared" si="1"/>
        <v>60.233404442213576</v>
      </c>
      <c r="AY18" s="104"/>
    </row>
    <row r="19" spans="1:51">
      <c r="A19" s="1" t="s">
        <v>1164</v>
      </c>
      <c r="B19" s="1">
        <v>2023</v>
      </c>
      <c r="C19" s="2">
        <v>45000</v>
      </c>
      <c r="D19" s="1" t="s">
        <v>65</v>
      </c>
      <c r="E19" s="4" t="s">
        <v>90</v>
      </c>
      <c r="F19" s="3">
        <v>1</v>
      </c>
      <c r="G19" s="3" t="s">
        <v>511</v>
      </c>
      <c r="H19" s="3" t="s">
        <v>510</v>
      </c>
      <c r="I19" s="3" t="s">
        <v>734</v>
      </c>
      <c r="J19" s="3" t="s">
        <v>517</v>
      </c>
      <c r="K19" s="11">
        <f>(C19-VLOOKUP(G19,Riders!$A$2:$E$8000,4,FALSE))/365</f>
        <v>19.065753424657533</v>
      </c>
      <c r="L19" s="11">
        <f>(C19-VLOOKUP(H19,Riders!$A$2:$E$8000,4,FALSE))/365</f>
        <v>23.553424657534247</v>
      </c>
      <c r="M19" s="11">
        <f>(C19-VLOOKUP(I19,Riders!$A$2:$E$8000,4,FALSE))/365</f>
        <v>25.410958904109588</v>
      </c>
      <c r="N19" s="11">
        <f>(C19-VLOOKUP(J19,Riders!$A$2:$E$8000,4,FALSE))/365</f>
        <v>22.136986301369863</v>
      </c>
      <c r="O19" s="3">
        <v>2</v>
      </c>
      <c r="P19" s="3" t="s">
        <v>32</v>
      </c>
      <c r="Q19">
        <v>13.212</v>
      </c>
      <c r="R19">
        <v>7.527000000000001</v>
      </c>
      <c r="S19">
        <v>7.2159999999999975</v>
      </c>
      <c r="T19">
        <v>7.0240000000000009</v>
      </c>
      <c r="U19">
        <v>7.1039999999999992</v>
      </c>
      <c r="V19">
        <v>7.0060000000000002</v>
      </c>
      <c r="W19">
        <v>7.1280000000000001</v>
      </c>
      <c r="X19">
        <v>7.1679999999999993</v>
      </c>
      <c r="Y19">
        <v>7.4070000000000036</v>
      </c>
      <c r="Z19">
        <v>7.179000000000002</v>
      </c>
      <c r="AA19">
        <v>7.144999999999996</v>
      </c>
      <c r="AB19">
        <v>7.1169999999999902</v>
      </c>
      <c r="AC19">
        <v>7.2940000000000111</v>
      </c>
      <c r="AD19">
        <v>7.0999999999999943</v>
      </c>
      <c r="AE19">
        <v>7.2060000000000031</v>
      </c>
      <c r="AF19">
        <v>7.2050000000000125</v>
      </c>
      <c r="AG19">
        <v>7.3359999999999843</v>
      </c>
      <c r="AH19">
        <v>7.478999999999985</v>
      </c>
      <c r="AI19">
        <v>7.2980000000000302</v>
      </c>
      <c r="AJ19">
        <v>7.2919999999999732</v>
      </c>
      <c r="AK19">
        <v>7.4520000000000266</v>
      </c>
      <c r="AL19">
        <v>7.3649999999999807</v>
      </c>
      <c r="AM19">
        <v>7.4629999999999939</v>
      </c>
      <c r="AN19">
        <v>7.592000000000013</v>
      </c>
      <c r="AO19">
        <v>7.3789999999999623</v>
      </c>
      <c r="AP19">
        <v>7.4180000000000348</v>
      </c>
      <c r="AQ19">
        <v>7.6269999999999811</v>
      </c>
      <c r="AR19">
        <v>7.6360000000000525</v>
      </c>
      <c r="AS19">
        <v>7.7639999999999816</v>
      </c>
      <c r="AT19">
        <v>7.9679999999999893</v>
      </c>
      <c r="AU19">
        <v>7.6510000000000389</v>
      </c>
      <c r="AV19">
        <v>7.7560000000000002</v>
      </c>
      <c r="AW19" s="30">
        <f t="shared" si="0"/>
        <v>241.51400000000004</v>
      </c>
      <c r="AX19" s="105">
        <f t="shared" si="1"/>
        <v>59.623872736156073</v>
      </c>
      <c r="AY19" s="104"/>
    </row>
    <row r="20" spans="1:51">
      <c r="A20" s="1" t="s">
        <v>1164</v>
      </c>
      <c r="B20" s="1">
        <v>2023</v>
      </c>
      <c r="C20" s="2">
        <v>45000</v>
      </c>
      <c r="D20" s="1" t="s">
        <v>65</v>
      </c>
      <c r="E20" s="4" t="s">
        <v>90</v>
      </c>
      <c r="F20" s="3">
        <v>2</v>
      </c>
      <c r="G20" s="3" t="s">
        <v>674</v>
      </c>
      <c r="H20" s="3" t="s">
        <v>596</v>
      </c>
      <c r="I20" s="3" t="s">
        <v>509</v>
      </c>
      <c r="J20" s="3" t="s">
        <v>512</v>
      </c>
      <c r="K20" s="11">
        <f>(C20-VLOOKUP(G20,Riders!$A$2:$E$8000,4,FALSE))/365</f>
        <v>19.616438356164384</v>
      </c>
      <c r="L20" s="11">
        <f>(C20-VLOOKUP(H20,Riders!$A$2:$E$8000,4,FALSE))/365</f>
        <v>32.512328767123286</v>
      </c>
      <c r="M20" s="11">
        <f>(C20-VLOOKUP(I20,Riders!$A$2:$E$8000,4,FALSE))/365</f>
        <v>22.213698630136985</v>
      </c>
      <c r="N20" s="11">
        <f>(C20-VLOOKUP(J20,Riders!$A$2:$E$8000,4,FALSE))/365</f>
        <v>27.865753424657534</v>
      </c>
      <c r="O20" s="3">
        <v>1</v>
      </c>
      <c r="P20" s="3" t="s">
        <v>28</v>
      </c>
      <c r="Q20">
        <v>13.302</v>
      </c>
      <c r="R20">
        <v>7.7590000000000003</v>
      </c>
      <c r="S20">
        <v>7.2789999999999999</v>
      </c>
      <c r="T20">
        <v>7.0860000000000021</v>
      </c>
      <c r="U20">
        <v>7.2089999999999961</v>
      </c>
      <c r="V20">
        <v>7.1580000000000013</v>
      </c>
      <c r="W20">
        <v>7.0919999999999987</v>
      </c>
      <c r="X20">
        <v>7.1160000000000068</v>
      </c>
      <c r="Y20">
        <v>7.1819999999999879</v>
      </c>
      <c r="Z20">
        <v>7.0750000000000171</v>
      </c>
      <c r="AA20">
        <v>7.0649999999999977</v>
      </c>
      <c r="AB20">
        <v>7.237000000000009</v>
      </c>
      <c r="AC20">
        <v>7.0829999999999842</v>
      </c>
      <c r="AD20">
        <v>7.0720000000000169</v>
      </c>
      <c r="AE20">
        <v>7.1209999999999951</v>
      </c>
      <c r="AF20">
        <v>7.2609999999999815</v>
      </c>
      <c r="AG20">
        <v>7.3280000000000172</v>
      </c>
      <c r="AH20">
        <v>7.242999999999995</v>
      </c>
      <c r="AI20">
        <v>7.2690000000000055</v>
      </c>
      <c r="AJ20">
        <v>7.3819999999999766</v>
      </c>
      <c r="AK20">
        <v>7.1300000000000239</v>
      </c>
      <c r="AL20">
        <v>7.1469999999999914</v>
      </c>
      <c r="AM20">
        <v>7.0420000000000016</v>
      </c>
      <c r="AN20">
        <v>7.0309999999999775</v>
      </c>
      <c r="AO20">
        <v>7.1580000000000155</v>
      </c>
      <c r="AP20">
        <v>7.1580000000000155</v>
      </c>
      <c r="AQ20">
        <v>7.1850000000000023</v>
      </c>
      <c r="AR20">
        <v>7.3769999999999811</v>
      </c>
      <c r="AS20">
        <v>7.1500000000000057</v>
      </c>
      <c r="AT20">
        <v>7.1089999999999804</v>
      </c>
      <c r="AU20">
        <v>7.0360000000000014</v>
      </c>
      <c r="AV20">
        <v>7.146000000000015</v>
      </c>
      <c r="AW20" s="30">
        <f t="shared" si="0"/>
        <v>235.988</v>
      </c>
      <c r="AX20" s="105">
        <f t="shared" si="1"/>
        <v>61.020051867044089</v>
      </c>
      <c r="AY20" s="104"/>
    </row>
    <row r="21" spans="1:51">
      <c r="A21" s="1" t="s">
        <v>1164</v>
      </c>
      <c r="B21" s="1">
        <v>2023</v>
      </c>
      <c r="C21" s="2">
        <v>45000</v>
      </c>
      <c r="D21" s="1" t="s">
        <v>65</v>
      </c>
      <c r="E21" s="4" t="s">
        <v>90</v>
      </c>
      <c r="F21" s="3">
        <v>2</v>
      </c>
      <c r="G21" s="3" t="s">
        <v>658</v>
      </c>
      <c r="H21" s="3" t="s">
        <v>593</v>
      </c>
      <c r="I21" s="3" t="s">
        <v>594</v>
      </c>
      <c r="J21" s="3" t="s">
        <v>508</v>
      </c>
      <c r="K21" s="11">
        <f>(C21-VLOOKUP(G21,Riders!$A$2:$E$8000,4,FALSE))/365</f>
        <v>22.38082191780822</v>
      </c>
      <c r="L21" s="11">
        <f>(C21-VLOOKUP(H21,Riders!$A$2:$E$8000,4,FALSE))/365</f>
        <v>25.095890410958905</v>
      </c>
      <c r="M21" s="11">
        <f>(C21-VLOOKUP(I21,Riders!$A$2:$E$8000,4,FALSE))/365</f>
        <v>33.794520547945204</v>
      </c>
      <c r="N21" s="11">
        <f>(C21-VLOOKUP(J21,Riders!$A$2:$E$8000,4,FALSE))/365</f>
        <v>23.517808219178082</v>
      </c>
      <c r="O21" s="3">
        <v>2</v>
      </c>
      <c r="P21" s="3" t="s">
        <v>30</v>
      </c>
      <c r="Q21">
        <v>13.743</v>
      </c>
      <c r="R21">
        <v>7.9539999999999988</v>
      </c>
      <c r="S21">
        <v>7.2340000000000018</v>
      </c>
      <c r="T21">
        <v>6.995000000000001</v>
      </c>
      <c r="U21">
        <v>7.0970000000000013</v>
      </c>
      <c r="V21">
        <v>7.0129999999999981</v>
      </c>
      <c r="W21">
        <v>7.4359999999999999</v>
      </c>
      <c r="X21">
        <v>6.9999999999999929</v>
      </c>
      <c r="Y21">
        <v>7.0460000000000065</v>
      </c>
      <c r="Z21">
        <v>7.1610000000000014</v>
      </c>
      <c r="AA21">
        <v>7.0479999999999876</v>
      </c>
      <c r="AB21">
        <v>7.1210000000000093</v>
      </c>
      <c r="AC21">
        <v>7.1689999999999969</v>
      </c>
      <c r="AD21">
        <v>7.0960000000000036</v>
      </c>
      <c r="AE21">
        <v>7.0960000000000036</v>
      </c>
      <c r="AF21">
        <v>7.2080000000000126</v>
      </c>
      <c r="AG21">
        <v>7.2319999999999851</v>
      </c>
      <c r="AH21">
        <v>7.3179999999999836</v>
      </c>
      <c r="AI21">
        <v>7.2009999999999934</v>
      </c>
      <c r="AJ21">
        <v>7.1440000000000055</v>
      </c>
      <c r="AK21">
        <v>7.320999999999998</v>
      </c>
      <c r="AL21">
        <v>7.3850000000000193</v>
      </c>
      <c r="AM21">
        <v>7.2569999999999766</v>
      </c>
      <c r="AN21">
        <v>7.245000000000033</v>
      </c>
      <c r="AO21">
        <v>7.3580000000000041</v>
      </c>
      <c r="AP21">
        <v>7.4519999999999982</v>
      </c>
      <c r="AW21" s="30" t="str">
        <f t="shared" si="0"/>
        <v/>
      </c>
      <c r="AX21" s="105" t="str">
        <f t="shared" si="1"/>
        <v/>
      </c>
      <c r="AY21" s="104"/>
    </row>
    <row r="22" spans="1:51">
      <c r="A22" s="1" t="s">
        <v>1164</v>
      </c>
      <c r="B22" s="1">
        <v>2023</v>
      </c>
      <c r="C22" s="2">
        <v>45000</v>
      </c>
      <c r="D22" s="1" t="s">
        <v>65</v>
      </c>
      <c r="E22" s="4" t="s">
        <v>90</v>
      </c>
      <c r="F22" s="3">
        <v>3</v>
      </c>
      <c r="G22" s="3" t="s">
        <v>79</v>
      </c>
      <c r="H22" s="3" t="s">
        <v>506</v>
      </c>
      <c r="I22" s="3" t="s">
        <v>47</v>
      </c>
      <c r="J22" s="3" t="s">
        <v>652</v>
      </c>
      <c r="K22" s="11">
        <f>(C22-VLOOKUP(G22,Riders!$A$2:$E$8000,4,FALSE))/365</f>
        <v>25.673972602739727</v>
      </c>
      <c r="L22" s="11">
        <f>(C22-VLOOKUP(H22,Riders!$A$2:$E$8000,4,FALSE))/365</f>
        <v>27.147945205479452</v>
      </c>
      <c r="M22" s="11">
        <f>(C22-VLOOKUP(I22,Riders!$A$2:$E$8000,4,FALSE))/365</f>
        <v>32.345205479452055</v>
      </c>
      <c r="N22" s="11">
        <f>(C22-VLOOKUP(J22,Riders!$A$2:$E$8000,4,FALSE))/365</f>
        <v>23.994520547945207</v>
      </c>
      <c r="O22" s="3">
        <v>1</v>
      </c>
      <c r="P22" s="3" t="s">
        <v>26</v>
      </c>
      <c r="Q22">
        <v>13.098000000000001</v>
      </c>
      <c r="R22">
        <v>8.2699999999999978</v>
      </c>
      <c r="S22">
        <v>7.2490000000000023</v>
      </c>
      <c r="T22">
        <v>7.0269999999999975</v>
      </c>
      <c r="U22">
        <v>7.0900000000000034</v>
      </c>
      <c r="V22">
        <v>6.9639999999999986</v>
      </c>
      <c r="W22">
        <v>6.9450000000000003</v>
      </c>
      <c r="X22">
        <v>6.0860000000000056</v>
      </c>
      <c r="Y22">
        <v>7.2309999999999874</v>
      </c>
      <c r="Z22">
        <v>6.9579999999999984</v>
      </c>
      <c r="AA22">
        <v>6.994000000000014</v>
      </c>
      <c r="AB22">
        <v>6.9899999999999807</v>
      </c>
      <c r="AC22">
        <v>7.0560000000000116</v>
      </c>
      <c r="AD22">
        <v>7.1110000000000042</v>
      </c>
      <c r="AE22">
        <v>7.0479999999999876</v>
      </c>
      <c r="AF22">
        <v>6.9910000000000139</v>
      </c>
      <c r="AG22">
        <v>7.0499999999999829</v>
      </c>
      <c r="AH22">
        <v>7.0930000000000177</v>
      </c>
      <c r="AI22">
        <v>6.9919999999999902</v>
      </c>
      <c r="AJ22">
        <v>6.929000000000002</v>
      </c>
      <c r="AK22">
        <v>7.0130000000000052</v>
      </c>
      <c r="AL22">
        <v>6.9039999999999964</v>
      </c>
      <c r="AM22">
        <v>7.1300000000000239</v>
      </c>
      <c r="AN22">
        <v>6.964999999999975</v>
      </c>
      <c r="AO22">
        <v>7.1100000000000136</v>
      </c>
      <c r="AP22">
        <v>7.2930000000000064</v>
      </c>
      <c r="AQ22">
        <v>7.0859999999999843</v>
      </c>
      <c r="AR22">
        <v>6.9459999999999695</v>
      </c>
      <c r="AS22">
        <v>7.2040000000000362</v>
      </c>
      <c r="AT22">
        <v>7.1659999999999968</v>
      </c>
      <c r="AU22">
        <v>7.3240000000000123</v>
      </c>
      <c r="AV22">
        <v>7.6389999999999816</v>
      </c>
      <c r="AW22" s="30">
        <f t="shared" si="0"/>
        <v>232.952</v>
      </c>
      <c r="AX22" s="105">
        <f t="shared" si="1"/>
        <v>61.815309591675536</v>
      </c>
      <c r="AY22" s="104"/>
    </row>
    <row r="23" spans="1:51">
      <c r="A23" s="1" t="s">
        <v>1164</v>
      </c>
      <c r="B23" s="1">
        <v>2023</v>
      </c>
      <c r="C23" s="2">
        <v>45000</v>
      </c>
      <c r="D23" s="1" t="s">
        <v>65</v>
      </c>
      <c r="E23" s="4" t="s">
        <v>90</v>
      </c>
      <c r="F23" s="3">
        <v>3</v>
      </c>
      <c r="G23" s="3" t="s">
        <v>987</v>
      </c>
      <c r="H23" s="3" t="s">
        <v>504</v>
      </c>
      <c r="I23" s="3" t="s">
        <v>743</v>
      </c>
      <c r="J23" s="3" t="s">
        <v>1180</v>
      </c>
      <c r="K23" s="11">
        <f>(C23-VLOOKUP(G23,Riders!$A$2:$E$8000,4,FALSE))/365</f>
        <v>23.079452054794519</v>
      </c>
      <c r="L23" s="11">
        <f>(C23-VLOOKUP(H23,Riders!$A$2:$E$8000,4,FALSE))/365</f>
        <v>24.334246575342465</v>
      </c>
      <c r="M23" s="11">
        <f>(C23-VLOOKUP(I23,Riders!$A$2:$E$8000,4,FALSE))/365</f>
        <v>27.56986301369863</v>
      </c>
      <c r="N23" s="11">
        <f>(C23-VLOOKUP(J23,Riders!$A$2:$E$8000,4,FALSE))/365</f>
        <v>21.4</v>
      </c>
      <c r="O23" s="3">
        <v>2</v>
      </c>
      <c r="P23" s="3" t="s">
        <v>34</v>
      </c>
      <c r="Q23">
        <v>12.59</v>
      </c>
      <c r="R23">
        <v>7.7379999999999995</v>
      </c>
      <c r="S23">
        <v>7.1630000000000003</v>
      </c>
      <c r="T23">
        <v>7.0060000000000002</v>
      </c>
      <c r="U23">
        <v>7.0919999999999987</v>
      </c>
      <c r="V23">
        <v>7.0620000000000047</v>
      </c>
      <c r="W23">
        <v>7.0879999999999939</v>
      </c>
      <c r="X23">
        <v>7.899000000000008</v>
      </c>
      <c r="Y23">
        <v>7.0989999999999895</v>
      </c>
      <c r="Z23">
        <v>6.9520000000000124</v>
      </c>
      <c r="AA23">
        <v>6.9080000000000013</v>
      </c>
      <c r="AB23">
        <v>6.9309999999999832</v>
      </c>
      <c r="AC23">
        <v>6.9189999999999969</v>
      </c>
      <c r="AD23">
        <v>7.1790000000000163</v>
      </c>
      <c r="AE23">
        <v>7.0929999999999751</v>
      </c>
      <c r="AF23">
        <v>7.2250000000000369</v>
      </c>
      <c r="AG23">
        <v>7.1809999999999832</v>
      </c>
      <c r="AH23">
        <v>7.3899999999999864</v>
      </c>
      <c r="AI23">
        <v>7.2270000000000039</v>
      </c>
      <c r="AJ23">
        <v>7.3150000000000261</v>
      </c>
      <c r="AK23">
        <v>7.254999999999967</v>
      </c>
      <c r="AL23">
        <v>7.5620000000000118</v>
      </c>
      <c r="AM23">
        <v>7.6380000000000052</v>
      </c>
      <c r="AN23">
        <v>7.3759999999999764</v>
      </c>
      <c r="AO23">
        <v>7.2270000000000323</v>
      </c>
      <c r="AP23">
        <v>7.2439999999999714</v>
      </c>
      <c r="AQ23">
        <v>7.2940000000000111</v>
      </c>
      <c r="AR23">
        <v>7.5330000000000155</v>
      </c>
      <c r="AS23">
        <v>7.5319999999999823</v>
      </c>
      <c r="AT23">
        <v>7.6659999999999684</v>
      </c>
      <c r="AU23">
        <v>7.5830000000000837</v>
      </c>
      <c r="AV23">
        <v>7.629999999999967</v>
      </c>
      <c r="AW23" s="30">
        <f t="shared" si="0"/>
        <v>238.59700000000001</v>
      </c>
      <c r="AX23" s="105">
        <f t="shared" si="1"/>
        <v>60.352812482973377</v>
      </c>
      <c r="AY23" s="104"/>
    </row>
    <row r="24" spans="1:51">
      <c r="A24" s="1" t="s">
        <v>1164</v>
      </c>
      <c r="B24" s="1">
        <v>2023</v>
      </c>
      <c r="C24" s="2">
        <v>45000</v>
      </c>
      <c r="D24" s="1" t="s">
        <v>65</v>
      </c>
      <c r="E24" s="4" t="s">
        <v>90</v>
      </c>
      <c r="F24" s="3">
        <v>4</v>
      </c>
      <c r="G24" s="3" t="s">
        <v>482</v>
      </c>
      <c r="H24" s="3" t="s">
        <v>643</v>
      </c>
      <c r="I24" s="3" t="s">
        <v>653</v>
      </c>
      <c r="J24" s="3" t="s">
        <v>673</v>
      </c>
      <c r="K24" s="11">
        <f>(C24-VLOOKUP(G24,Riders!$A$2:$E$8000,4,FALSE))/365</f>
        <v>21.027397260273972</v>
      </c>
      <c r="L24" s="11">
        <f>(C24-VLOOKUP(H24,Riders!$A$2:$E$8000,4,FALSE))/365</f>
        <v>24.698630136986303</v>
      </c>
      <c r="M24" s="11">
        <f>(C24-VLOOKUP(I24,Riders!$A$2:$E$8000,4,FALSE))/365</f>
        <v>19.317808219178083</v>
      </c>
      <c r="N24" s="11">
        <f>(C24-VLOOKUP(J24,Riders!$A$2:$E$8000,4,FALSE))/365</f>
        <v>21.578082191780823</v>
      </c>
      <c r="O24" s="3">
        <v>1</v>
      </c>
      <c r="P24" s="3" t="s">
        <v>483</v>
      </c>
      <c r="Q24">
        <v>12.991</v>
      </c>
      <c r="R24">
        <v>7.9409999999999989</v>
      </c>
      <c r="S24">
        <v>7.3030000000000008</v>
      </c>
      <c r="T24">
        <v>7.1550000000000011</v>
      </c>
      <c r="U24">
        <v>7.0080000000000027</v>
      </c>
      <c r="V24">
        <v>7.1339999999999932</v>
      </c>
      <c r="W24">
        <v>7.0030000000000001</v>
      </c>
      <c r="X24">
        <v>7.0330000000000084</v>
      </c>
      <c r="Y24">
        <v>7.0590000000000046</v>
      </c>
      <c r="Z24">
        <v>7.1229999999999905</v>
      </c>
      <c r="AA24">
        <v>6.9350000000000023</v>
      </c>
      <c r="AB24">
        <v>6.9359999999999928</v>
      </c>
      <c r="AC24">
        <v>6.9959999999999951</v>
      </c>
      <c r="AD24">
        <v>7.1930000000000121</v>
      </c>
      <c r="AE24">
        <v>7.0579999999999785</v>
      </c>
      <c r="AF24">
        <v>7.0450000000000017</v>
      </c>
      <c r="AG24">
        <v>7.0650000000000261</v>
      </c>
      <c r="AH24">
        <v>7.1229999999999905</v>
      </c>
      <c r="AI24">
        <v>7.1319999999999766</v>
      </c>
      <c r="AJ24">
        <v>7.0320000000000391</v>
      </c>
      <c r="AK24">
        <v>7.0389999999999588</v>
      </c>
      <c r="AL24">
        <v>7.0630000000000166</v>
      </c>
      <c r="AM24">
        <v>7.1450000000000102</v>
      </c>
      <c r="AN24">
        <v>7.2070000000000221</v>
      </c>
      <c r="AO24">
        <v>7.0889999999999702</v>
      </c>
      <c r="AP24">
        <v>7.1000000000000227</v>
      </c>
      <c r="AQ24">
        <v>7.0719999999999743</v>
      </c>
      <c r="AR24">
        <v>7.1149999999999807</v>
      </c>
      <c r="AS24">
        <v>7.1090000000000373</v>
      </c>
      <c r="AT24">
        <v>7.1490000000000009</v>
      </c>
      <c r="AU24">
        <v>7.1849999999999739</v>
      </c>
      <c r="AV24">
        <v>7.370000000000033</v>
      </c>
      <c r="AW24" s="30">
        <f t="shared" si="0"/>
        <v>233.90800000000002</v>
      </c>
      <c r="AX24" s="105">
        <f t="shared" si="1"/>
        <v>61.562665663423225</v>
      </c>
      <c r="AY24" s="104"/>
    </row>
    <row r="25" spans="1:51">
      <c r="A25" s="1" t="s">
        <v>1164</v>
      </c>
      <c r="B25" s="1">
        <v>2023</v>
      </c>
      <c r="C25" s="2">
        <v>45000</v>
      </c>
      <c r="D25" s="1" t="s">
        <v>65</v>
      </c>
      <c r="E25" s="4" t="s">
        <v>90</v>
      </c>
      <c r="F25" s="3">
        <v>4</v>
      </c>
      <c r="G25" s="3" t="s">
        <v>753</v>
      </c>
      <c r="H25" s="3" t="s">
        <v>789</v>
      </c>
      <c r="I25" s="3" t="s">
        <v>1181</v>
      </c>
      <c r="J25" s="3" t="s">
        <v>1189</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30">
        <f t="shared" si="0"/>
        <v>239.01300000000003</v>
      </c>
      <c r="AX25" s="105">
        <f t="shared" si="1"/>
        <v>60.247768949806066</v>
      </c>
      <c r="AY25" s="104"/>
    </row>
    <row r="26" spans="1:51">
      <c r="A26" s="1" t="s">
        <v>1164</v>
      </c>
      <c r="B26" s="1">
        <v>2023</v>
      </c>
      <c r="C26" s="2">
        <v>45000</v>
      </c>
      <c r="D26" s="1" t="s">
        <v>65</v>
      </c>
      <c r="E26" s="4" t="s">
        <v>63</v>
      </c>
      <c r="F26" s="3" t="s">
        <v>540</v>
      </c>
      <c r="G26" s="3" t="s">
        <v>482</v>
      </c>
      <c r="H26" s="3" t="s">
        <v>643</v>
      </c>
      <c r="I26" s="3" t="s">
        <v>653</v>
      </c>
      <c r="J26" s="3" t="s">
        <v>673</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30">
        <f t="shared" si="0"/>
        <v>232.31200000000001</v>
      </c>
      <c r="AX26" s="105">
        <f t="shared" si="1"/>
        <v>61.985605564929919</v>
      </c>
      <c r="AY26" s="104"/>
    </row>
    <row r="27" spans="1:51">
      <c r="A27" s="1" t="s">
        <v>1164</v>
      </c>
      <c r="B27" s="1">
        <v>2023</v>
      </c>
      <c r="C27" s="2">
        <v>45000</v>
      </c>
      <c r="D27" s="1" t="s">
        <v>65</v>
      </c>
      <c r="E27" s="4" t="s">
        <v>63</v>
      </c>
      <c r="F27" s="3" t="s">
        <v>540</v>
      </c>
      <c r="G27" s="3" t="s">
        <v>79</v>
      </c>
      <c r="H27" s="3" t="s">
        <v>506</v>
      </c>
      <c r="I27" s="3" t="s">
        <v>47</v>
      </c>
      <c r="J27" s="3" t="s">
        <v>652</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30">
        <f t="shared" si="0"/>
        <v>233.22900000000001</v>
      </c>
      <c r="AX27" s="105">
        <f t="shared" si="1"/>
        <v>61.741893160799037</v>
      </c>
      <c r="AY27" s="104"/>
    </row>
    <row r="28" spans="1:51">
      <c r="A28" s="1" t="s">
        <v>1164</v>
      </c>
      <c r="B28" s="1">
        <v>2023</v>
      </c>
      <c r="C28" s="2">
        <v>45000</v>
      </c>
      <c r="D28" s="1" t="s">
        <v>65</v>
      </c>
      <c r="E28" s="4" t="s">
        <v>63</v>
      </c>
      <c r="F28" s="3" t="s">
        <v>541</v>
      </c>
      <c r="G28" s="3" t="s">
        <v>674</v>
      </c>
      <c r="H28" s="3" t="s">
        <v>596</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30">
        <f t="shared" si="0"/>
        <v>238.08699999999999</v>
      </c>
      <c r="AX28" s="105">
        <f t="shared" si="1"/>
        <v>60.482092680406744</v>
      </c>
      <c r="AY28" s="104"/>
    </row>
    <row r="29" spans="1:51">
      <c r="A29" s="1" t="s">
        <v>1164</v>
      </c>
      <c r="B29" s="1">
        <v>2023</v>
      </c>
      <c r="C29" s="2">
        <v>45000</v>
      </c>
      <c r="D29" s="1" t="s">
        <v>65</v>
      </c>
      <c r="E29" s="4" t="s">
        <v>63</v>
      </c>
      <c r="F29" s="3" t="s">
        <v>541</v>
      </c>
      <c r="G29" s="3" t="s">
        <v>987</v>
      </c>
      <c r="H29" s="3" t="s">
        <v>1190</v>
      </c>
      <c r="I29" s="3" t="s">
        <v>743</v>
      </c>
      <c r="J29" s="3" t="s">
        <v>1180</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30">
        <f t="shared" si="0"/>
        <v>238.62700000000001</v>
      </c>
      <c r="AX29" s="105">
        <f t="shared" si="1"/>
        <v>60.345224974541857</v>
      </c>
      <c r="AY29" s="104"/>
    </row>
    <row r="30" spans="1:51">
      <c r="A30" s="4" t="s">
        <v>280</v>
      </c>
      <c r="B30" s="4">
        <v>2019</v>
      </c>
      <c r="C30" s="5">
        <v>43524</v>
      </c>
      <c r="D30" s="4" t="s">
        <v>19</v>
      </c>
      <c r="E30" s="4" t="s">
        <v>20</v>
      </c>
      <c r="F30" s="4" t="s">
        <v>20</v>
      </c>
      <c r="G30" s="3" t="s">
        <v>583</v>
      </c>
      <c r="H30" s="3" t="s">
        <v>1001</v>
      </c>
      <c r="I30" s="3" t="s">
        <v>937</v>
      </c>
      <c r="J30" t="s">
        <v>6102</v>
      </c>
      <c r="K30" s="11">
        <f>(C30-VLOOKUP(G30,Riders!$A$2:$E$8000,4,FALSE))/365</f>
        <v>23.479452054794521</v>
      </c>
      <c r="L30" s="11">
        <f>(C30-VLOOKUP(H30,Riders!$A$2:$E$8000,4,FALSE))/365</f>
        <v>22.5013698630137</v>
      </c>
      <c r="M30" s="11">
        <f>(C30-VLOOKUP(I30,Riders!$A$2:$E$8000,4,FALSE))/365</f>
        <v>26.863013698630137</v>
      </c>
      <c r="N30" s="11">
        <f>(C30-VLOOKUP(J30,Riders!$A$2:$E$8000,4,FALSE))/365</f>
        <v>21.887671232876713</v>
      </c>
      <c r="O30" s="4">
        <v>16</v>
      </c>
      <c r="P30" s="3" t="s">
        <v>26</v>
      </c>
      <c r="Q30" s="30">
        <v>13.221</v>
      </c>
      <c r="R30" s="30">
        <v>7.8029999999999999</v>
      </c>
      <c r="S30" s="30">
        <v>7.3179999999999996</v>
      </c>
      <c r="T30" s="30">
        <v>7.3310000000000004</v>
      </c>
      <c r="U30" s="30">
        <v>7.1260000000000003</v>
      </c>
      <c r="V30" s="30">
        <v>7.1360000000000001</v>
      </c>
      <c r="W30" s="30">
        <v>7.2270000000000003</v>
      </c>
      <c r="X30" s="30">
        <v>7.165</v>
      </c>
      <c r="Y30" s="30">
        <v>7.1239999999999997</v>
      </c>
      <c r="Z30" s="30">
        <v>7.1449999999999996</v>
      </c>
      <c r="AA30" s="30">
        <v>7.2750000000000004</v>
      </c>
      <c r="AB30" s="30">
        <v>7.18</v>
      </c>
      <c r="AC30" s="30">
        <v>7.1459999999999999</v>
      </c>
      <c r="AD30" s="30">
        <v>7.2380000000000004</v>
      </c>
      <c r="AE30" s="30">
        <v>7.1829999999999998</v>
      </c>
      <c r="AF30" s="30">
        <v>7.3380000000000001</v>
      </c>
      <c r="AG30" s="30">
        <v>7.1109999999999998</v>
      </c>
      <c r="AH30" s="30">
        <v>7.1310000000000002</v>
      </c>
      <c r="AI30" s="30">
        <v>7.15</v>
      </c>
      <c r="AJ30" s="30">
        <v>7.3150000000000004</v>
      </c>
      <c r="AK30" s="30">
        <v>7.3209999999999997</v>
      </c>
      <c r="AL30" s="30">
        <v>7.3659999999999997</v>
      </c>
      <c r="AM30" s="30">
        <v>7.5510000000000002</v>
      </c>
      <c r="AN30" s="30">
        <v>7.3330000000000002</v>
      </c>
      <c r="AO30" s="30">
        <v>7.306</v>
      </c>
      <c r="AP30" s="30">
        <v>7.68</v>
      </c>
      <c r="AQ30" s="30">
        <v>8.0489999999999995</v>
      </c>
      <c r="AR30" s="30">
        <v>8.0809999999999995</v>
      </c>
      <c r="AS30" s="30">
        <v>8.2629999999999999</v>
      </c>
      <c r="AT30" s="30">
        <v>8.5519999999999996</v>
      </c>
      <c r="AU30" s="30">
        <v>8.7210000000000001</v>
      </c>
      <c r="AV30" s="30">
        <v>8.9060000000000006</v>
      </c>
      <c r="AW30" s="30">
        <f t="shared" si="0"/>
        <v>245.79200000000003</v>
      </c>
      <c r="AX30" s="105">
        <f t="shared" si="1"/>
        <v>58.586121598750154</v>
      </c>
      <c r="AY30" s="104"/>
    </row>
    <row r="31" spans="1:51">
      <c r="A31" s="1" t="s">
        <v>1100</v>
      </c>
      <c r="B31" s="1">
        <v>2023</v>
      </c>
      <c r="C31" s="2">
        <v>44981</v>
      </c>
      <c r="D31" s="1" t="s">
        <v>65</v>
      </c>
      <c r="E31" s="4" t="s">
        <v>20</v>
      </c>
      <c r="F31" s="1" t="s">
        <v>20</v>
      </c>
      <c r="G31" s="3" t="s">
        <v>482</v>
      </c>
      <c r="H31" s="3" t="s">
        <v>673</v>
      </c>
      <c r="I31" s="3" t="s">
        <v>653</v>
      </c>
      <c r="J31" s="3" t="s">
        <v>643</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30">
        <f t="shared" si="0"/>
        <v>230.93100000000007</v>
      </c>
      <c r="AX31" s="105">
        <f t="shared" si="1"/>
        <v>62.35628824194238</v>
      </c>
      <c r="AY31" s="104"/>
    </row>
    <row r="32" spans="1:51">
      <c r="A32" s="1" t="s">
        <v>1100</v>
      </c>
      <c r="B32" s="1">
        <v>2023</v>
      </c>
      <c r="C32" s="2">
        <v>44981</v>
      </c>
      <c r="D32" s="1" t="s">
        <v>65</v>
      </c>
      <c r="E32" s="4" t="s">
        <v>20</v>
      </c>
      <c r="F32" s="1" t="s">
        <v>20</v>
      </c>
      <c r="G32" s="3" t="s">
        <v>1112</v>
      </c>
      <c r="H32" s="3" t="s">
        <v>731</v>
      </c>
      <c r="I32" s="3" t="s">
        <v>1101</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30">
        <f t="shared" si="0"/>
        <v>232.91700000000003</v>
      </c>
      <c r="AX32" s="105">
        <f t="shared" si="1"/>
        <v>61.824598462113109</v>
      </c>
      <c r="AY32" s="104"/>
    </row>
    <row r="33" spans="1:51">
      <c r="A33" s="1" t="s">
        <v>1100</v>
      </c>
      <c r="B33" s="1">
        <v>2023</v>
      </c>
      <c r="C33" s="2">
        <v>44981</v>
      </c>
      <c r="D33" s="1" t="s">
        <v>65</v>
      </c>
      <c r="E33" s="4" t="s">
        <v>20</v>
      </c>
      <c r="F33" s="1" t="s">
        <v>20</v>
      </c>
      <c r="G33" s="3" t="s">
        <v>585</v>
      </c>
      <c r="H33" s="3" t="s">
        <v>753</v>
      </c>
      <c r="I33" s="3" t="s">
        <v>646</v>
      </c>
      <c r="J33" s="3" t="s">
        <v>771</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30">
        <f t="shared" si="0"/>
        <v>233.33999999999997</v>
      </c>
      <c r="AX33" s="105">
        <f t="shared" si="1"/>
        <v>61.712522499357171</v>
      </c>
      <c r="AY33" s="104"/>
    </row>
    <row r="34" spans="1:51">
      <c r="A34" s="1" t="s">
        <v>1100</v>
      </c>
      <c r="B34" s="1">
        <v>2023</v>
      </c>
      <c r="C34" s="2">
        <v>44981</v>
      </c>
      <c r="D34" s="1" t="s">
        <v>65</v>
      </c>
      <c r="E34" s="4" t="s">
        <v>20</v>
      </c>
      <c r="F34" s="1" t="s">
        <v>20</v>
      </c>
      <c r="G34" s="3" t="s">
        <v>492</v>
      </c>
      <c r="H34" s="3" t="s">
        <v>658</v>
      </c>
      <c r="I34" s="3" t="s">
        <v>594</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30">
        <f t="shared" si="0"/>
        <v>233.96099999999998</v>
      </c>
      <c r="AX34" s="105">
        <f t="shared" si="1"/>
        <v>61.548719658404607</v>
      </c>
      <c r="AY34" s="104"/>
    </row>
    <row r="35" spans="1:51">
      <c r="A35" s="1" t="s">
        <v>1100</v>
      </c>
      <c r="B35" s="1">
        <v>2023</v>
      </c>
      <c r="C35" s="2">
        <v>44981</v>
      </c>
      <c r="D35" s="1" t="s">
        <v>65</v>
      </c>
      <c r="E35" s="4" t="s">
        <v>20</v>
      </c>
      <c r="F35" s="1" t="s">
        <v>20</v>
      </c>
      <c r="G35" s="3" t="s">
        <v>587</v>
      </c>
      <c r="H35" s="3" t="s">
        <v>655</v>
      </c>
      <c r="I35" s="3" t="s">
        <v>641</v>
      </c>
      <c r="J35" s="3" t="s">
        <v>656</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30">
        <f t="shared" si="0"/>
        <v>234.078</v>
      </c>
      <c r="AX35" s="105">
        <f t="shared" si="1"/>
        <v>61.517955553277112</v>
      </c>
      <c r="AY35" s="104"/>
    </row>
    <row r="36" spans="1:51">
      <c r="A36" s="1" t="s">
        <v>1100</v>
      </c>
      <c r="B36" s="1">
        <v>2023</v>
      </c>
      <c r="C36" s="2">
        <v>44981</v>
      </c>
      <c r="D36" s="1" t="s">
        <v>65</v>
      </c>
      <c r="E36" s="4" t="s">
        <v>20</v>
      </c>
      <c r="F36" s="1" t="s">
        <v>20</v>
      </c>
      <c r="G36" s="3" t="s">
        <v>790</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30">
        <f t="shared" si="0"/>
        <v>234.25199999999998</v>
      </c>
      <c r="AX36" s="105">
        <f t="shared" si="1"/>
        <v>61.47226064238513</v>
      </c>
      <c r="AY36" s="104"/>
    </row>
    <row r="37" spans="1:51">
      <c r="A37" s="1" t="s">
        <v>1100</v>
      </c>
      <c r="B37" s="1">
        <v>2023</v>
      </c>
      <c r="C37" s="2">
        <v>44981</v>
      </c>
      <c r="D37" s="1" t="s">
        <v>65</v>
      </c>
      <c r="E37" s="4" t="s">
        <v>20</v>
      </c>
      <c r="F37" s="1" t="s">
        <v>20</v>
      </c>
      <c r="G37" s="3" t="s">
        <v>693</v>
      </c>
      <c r="H37" s="3" t="s">
        <v>604</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30">
        <f t="shared" si="0"/>
        <v>235.13199999999998</v>
      </c>
      <c r="AX37" s="105">
        <f t="shared" si="1"/>
        <v>61.242195872956472</v>
      </c>
      <c r="AY37" s="104"/>
    </row>
    <row r="38" spans="1:51">
      <c r="A38" s="1" t="s">
        <v>1100</v>
      </c>
      <c r="B38" s="1">
        <v>2023</v>
      </c>
      <c r="C38" s="2">
        <v>44981</v>
      </c>
      <c r="D38" s="1" t="s">
        <v>65</v>
      </c>
      <c r="E38" s="4" t="s">
        <v>20</v>
      </c>
      <c r="F38" s="1" t="s">
        <v>20</v>
      </c>
      <c r="G38" s="3" t="s">
        <v>686</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30">
        <f t="shared" si="0"/>
        <v>235.41099999999997</v>
      </c>
      <c r="AX38" s="105">
        <f t="shared" si="1"/>
        <v>61.169613994248365</v>
      </c>
      <c r="AY38" s="104"/>
    </row>
    <row r="39" spans="1:51">
      <c r="A39" s="1" t="s">
        <v>1100</v>
      </c>
      <c r="B39" s="1">
        <v>2023</v>
      </c>
      <c r="C39" s="2">
        <v>44981</v>
      </c>
      <c r="D39" s="1" t="s">
        <v>65</v>
      </c>
      <c r="E39" s="4" t="s">
        <v>20</v>
      </c>
      <c r="F39" s="1" t="s">
        <v>20</v>
      </c>
      <c r="G39" s="3" t="s">
        <v>595</v>
      </c>
      <c r="H39" s="3" t="s">
        <v>596</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30">
        <f t="shared" si="0"/>
        <v>236.94099999999995</v>
      </c>
      <c r="AX39" s="105">
        <f t="shared" si="1"/>
        <v>60.774623218438357</v>
      </c>
      <c r="AY39" s="104"/>
    </row>
    <row r="40" spans="1:51">
      <c r="A40" s="4" t="s">
        <v>181</v>
      </c>
      <c r="B40" s="4">
        <v>2021</v>
      </c>
      <c r="C40" s="5">
        <v>44490</v>
      </c>
      <c r="D40" s="4" t="s">
        <v>19</v>
      </c>
      <c r="E40" s="4" t="s">
        <v>63</v>
      </c>
      <c r="F40" s="4" t="s">
        <v>541</v>
      </c>
      <c r="G40" s="4" t="s">
        <v>805</v>
      </c>
      <c r="H40" s="4" t="s">
        <v>482</v>
      </c>
      <c r="I40" s="4" t="s">
        <v>653</v>
      </c>
      <c r="J40" s="4" t="s">
        <v>643</v>
      </c>
      <c r="K40" s="11">
        <f>(C40-VLOOKUP(G40,Riders!$A$2:$E$8000,4,FALSE))/365</f>
        <v>21.153424657534245</v>
      </c>
      <c r="L40" s="11">
        <f>(C40-VLOOKUP(H40,Riders!$A$2:$E$8000,4,FALSE))/365</f>
        <v>19.63013698630137</v>
      </c>
      <c r="M40" s="11">
        <f>(C40-VLOOKUP(I40,Riders!$A$2:$E$8000,4,FALSE))/365</f>
        <v>17.920547945205481</v>
      </c>
      <c r="N40" s="11">
        <f>(C40-VLOOKUP(J40,Riders!$A$2:$E$8000,4,FALSE))/365</f>
        <v>23.301369863013697</v>
      </c>
      <c r="O40" s="4">
        <v>4</v>
      </c>
      <c r="P40" s="4" t="s">
        <v>483</v>
      </c>
      <c r="Q40" s="30">
        <v>13.24</v>
      </c>
      <c r="R40" s="30">
        <v>7.8120000000000003</v>
      </c>
      <c r="S40" s="30">
        <v>7.2489999999999997</v>
      </c>
      <c r="T40" s="30">
        <v>7.0209999999999999</v>
      </c>
      <c r="U40" s="30">
        <v>6.931</v>
      </c>
      <c r="V40" s="30">
        <v>7.0579999999999998</v>
      </c>
      <c r="W40" s="30">
        <v>6.8929999999999998</v>
      </c>
      <c r="X40" s="30">
        <v>6.89</v>
      </c>
      <c r="Y40" s="30">
        <v>6.8970000000000002</v>
      </c>
      <c r="Z40" s="30">
        <v>7.0419999999999998</v>
      </c>
      <c r="AA40" s="30">
        <v>6.9480000000000004</v>
      </c>
      <c r="AB40" s="30">
        <v>6.8979999999999997</v>
      </c>
      <c r="AC40" s="30">
        <v>6.9560000000000004</v>
      </c>
      <c r="AD40" s="30">
        <v>7.125</v>
      </c>
      <c r="AE40" s="30">
        <v>6.968</v>
      </c>
      <c r="AF40" s="30">
        <v>7.0060000000000002</v>
      </c>
      <c r="AG40" s="30">
        <v>6.9130000000000003</v>
      </c>
      <c r="AH40" s="30">
        <v>7.0709999999999997</v>
      </c>
      <c r="AI40" s="30">
        <v>7.04</v>
      </c>
      <c r="AJ40" s="30">
        <v>7.0659999999999998</v>
      </c>
      <c r="AK40" s="30">
        <v>7.0940000000000003</v>
      </c>
      <c r="AL40" s="30">
        <v>7.2880000000000003</v>
      </c>
      <c r="AM40" s="30">
        <v>7.1420000000000003</v>
      </c>
      <c r="AN40" s="30">
        <v>7.2619999999999996</v>
      </c>
      <c r="AO40" s="30">
        <v>6.9770000000000003</v>
      </c>
      <c r="AP40" s="30">
        <v>6.9749999999999996</v>
      </c>
      <c r="AQ40" s="30">
        <v>6.9139999999999997</v>
      </c>
      <c r="AR40" s="30">
        <v>6.9960000000000004</v>
      </c>
      <c r="AS40" s="30">
        <v>7.2770000000000001</v>
      </c>
      <c r="AT40" s="30">
        <v>7.3259999999999996</v>
      </c>
      <c r="AU40" s="30">
        <v>7.4050000000000002</v>
      </c>
      <c r="AV40" s="30">
        <v>7.5019999999999998</v>
      </c>
      <c r="AW40" s="30">
        <f t="shared" si="0"/>
        <v>233.18199999999999</v>
      </c>
      <c r="AX40" s="105">
        <f t="shared" si="1"/>
        <v>61.754337813381824</v>
      </c>
      <c r="AY40" s="104"/>
    </row>
    <row r="41" spans="1:51">
      <c r="A41" s="1" t="s">
        <v>1100</v>
      </c>
      <c r="B41" s="1">
        <v>2023</v>
      </c>
      <c r="C41" s="2">
        <v>44981</v>
      </c>
      <c r="D41" s="1" t="s">
        <v>65</v>
      </c>
      <c r="E41" s="4" t="s">
        <v>20</v>
      </c>
      <c r="F41" s="1" t="s">
        <v>20</v>
      </c>
      <c r="G41" s="3" t="s">
        <v>493</v>
      </c>
      <c r="H41" s="3" t="s">
        <v>1114</v>
      </c>
      <c r="I41" s="3" t="s">
        <v>663</v>
      </c>
      <c r="J41" s="3" t="s">
        <v>1116</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30">
        <f t="shared" si="0"/>
        <v>242.45199999999997</v>
      </c>
      <c r="AX41" s="105">
        <f t="shared" si="1"/>
        <v>59.393199478659703</v>
      </c>
      <c r="AY41" s="104"/>
    </row>
    <row r="42" spans="1:51">
      <c r="A42" s="1" t="s">
        <v>1100</v>
      </c>
      <c r="B42" s="1">
        <v>2023</v>
      </c>
      <c r="C42" s="2">
        <v>44981</v>
      </c>
      <c r="D42" s="1" t="s">
        <v>65</v>
      </c>
      <c r="E42" s="4" t="s">
        <v>20</v>
      </c>
      <c r="F42" s="1" t="s">
        <v>20</v>
      </c>
      <c r="G42" s="3" t="s">
        <v>1104</v>
      </c>
      <c r="H42" s="3" t="s">
        <v>1117</v>
      </c>
      <c r="I42" s="3" t="s">
        <v>1118</v>
      </c>
      <c r="J42" s="3" t="s">
        <v>1119</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618</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30">
        <f t="shared" si="0"/>
        <v>250.44299999999996</v>
      </c>
      <c r="AX42" s="105">
        <f t="shared" si="1"/>
        <v>57.498113343155936</v>
      </c>
      <c r="AY42" s="104"/>
    </row>
    <row r="43" spans="1:51">
      <c r="A43" s="1" t="s">
        <v>1100</v>
      </c>
      <c r="B43" s="1">
        <v>2023</v>
      </c>
      <c r="C43" s="2">
        <v>44981</v>
      </c>
      <c r="D43" s="1" t="s">
        <v>65</v>
      </c>
      <c r="E43" s="4" t="s">
        <v>20</v>
      </c>
      <c r="F43" s="1" t="s">
        <v>20</v>
      </c>
      <c r="G43" s="3" t="s">
        <v>522</v>
      </c>
      <c r="H43" s="3" t="s">
        <v>668</v>
      </c>
      <c r="I43" s="3" t="s">
        <v>666</v>
      </c>
      <c r="J43" s="3" t="s">
        <v>684</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30">
        <f t="shared" si="0"/>
        <v>253.75699999999998</v>
      </c>
      <c r="AX43" s="105">
        <f t="shared" si="1"/>
        <v>56.747203032822746</v>
      </c>
      <c r="AY43" s="104"/>
    </row>
    <row r="44" spans="1:51">
      <c r="A44" s="1" t="s">
        <v>1100</v>
      </c>
      <c r="B44" s="1">
        <v>2023</v>
      </c>
      <c r="C44" s="2">
        <v>44981</v>
      </c>
      <c r="D44" s="1" t="s">
        <v>65</v>
      </c>
      <c r="E44" s="4" t="s">
        <v>90</v>
      </c>
      <c r="F44" s="3">
        <v>1</v>
      </c>
      <c r="G44" s="3" t="s">
        <v>790</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30">
        <f t="shared" si="0"/>
        <v>230.99599999999998</v>
      </c>
      <c r="AX44" s="105">
        <f t="shared" si="1"/>
        <v>62.33874179639475</v>
      </c>
      <c r="AY44" s="104"/>
    </row>
    <row r="45" spans="1:51">
      <c r="A45" s="1" t="s">
        <v>1100</v>
      </c>
      <c r="B45" s="1">
        <v>2023</v>
      </c>
      <c r="C45" s="2">
        <v>44981</v>
      </c>
      <c r="D45" s="1" t="s">
        <v>65</v>
      </c>
      <c r="E45" s="4" t="s">
        <v>90</v>
      </c>
      <c r="F45" s="3">
        <v>1</v>
      </c>
      <c r="G45" s="3" t="s">
        <v>587</v>
      </c>
      <c r="H45" s="3" t="s">
        <v>655</v>
      </c>
      <c r="I45" s="3" t="s">
        <v>641</v>
      </c>
      <c r="J45" s="3" t="s">
        <v>656</v>
      </c>
      <c r="K45" s="11">
        <f>(C45-VLOOKUP(G45,Riders!$A$2:$E$8000,4,FALSE))/365</f>
        <v>27.758904109589039</v>
      </c>
      <c r="L45" s="11">
        <f>(C45-VLOOKUP(H45,Riders!$A$2:$E$8000,4,FALSE))/365</f>
        <v>20.123287671232877</v>
      </c>
      <c r="M45" s="11">
        <f>(C45-VLOOKUP(I45,Riders!$A$2:$E$8000,4,FALSE))/365</f>
        <v>22.67945205479452</v>
      </c>
      <c r="N45" s="11">
        <f>(C45-VLOOKUP(J45,Riders!$A$2:$E$8000,4,FALSE))/365</f>
        <v>21.087671232876712</v>
      </c>
      <c r="O45" s="26">
        <v>2</v>
      </c>
      <c r="P45" s="3" t="s">
        <v>77</v>
      </c>
      <c r="Q45" s="30">
        <v>13.411</v>
      </c>
      <c r="R45" s="30">
        <v>7.577</v>
      </c>
      <c r="S45" s="30">
        <v>7.1070000000000002</v>
      </c>
      <c r="T45" s="30">
        <v>6.7859999999999996</v>
      </c>
      <c r="U45" s="30">
        <v>6.8739999999999997</v>
      </c>
      <c r="V45" s="30">
        <v>6.7809999999999997</v>
      </c>
      <c r="W45" s="30">
        <v>6.9539999999999997</v>
      </c>
      <c r="X45" s="30">
        <v>6.9740000000000002</v>
      </c>
      <c r="Y45" s="30">
        <v>7.1349999999999998</v>
      </c>
      <c r="Z45" s="30">
        <v>6.9329999999999998</v>
      </c>
      <c r="AA45" s="30">
        <v>6.9390000000000001</v>
      </c>
      <c r="AB45" s="30">
        <v>7.218</v>
      </c>
      <c r="AC45" s="30">
        <v>6.7629999999999999</v>
      </c>
      <c r="AD45" s="30">
        <v>6.8479999999999999</v>
      </c>
      <c r="AE45" s="30">
        <v>6.8109999999999999</v>
      </c>
      <c r="AF45" s="30">
        <v>7.1</v>
      </c>
      <c r="AG45" s="30">
        <v>6.774</v>
      </c>
      <c r="AH45" s="30">
        <v>6.9960000000000004</v>
      </c>
      <c r="AI45" s="30">
        <v>6.6820000000000004</v>
      </c>
      <c r="AJ45" s="30">
        <v>7.173</v>
      </c>
      <c r="AK45" s="30">
        <v>6.9340000000000002</v>
      </c>
      <c r="AL45" s="30">
        <v>6.92</v>
      </c>
      <c r="AM45" s="30">
        <v>7.0979999999999999</v>
      </c>
      <c r="AN45" s="30">
        <v>7.1589999999999998</v>
      </c>
      <c r="AO45" s="30">
        <v>7.1470000000000002</v>
      </c>
      <c r="AP45" s="30">
        <v>7.2949999999999999</v>
      </c>
      <c r="AQ45" s="30">
        <v>7.181</v>
      </c>
      <c r="AR45" s="30">
        <v>7.12</v>
      </c>
      <c r="AS45" s="30">
        <v>7.1310000000000002</v>
      </c>
      <c r="AT45" s="30">
        <v>7.1870000000000003</v>
      </c>
      <c r="AU45" s="30">
        <v>7.0960000000000001</v>
      </c>
      <c r="AV45" s="30">
        <v>7.0819999999999999</v>
      </c>
      <c r="AW45" s="30">
        <f t="shared" si="0"/>
        <v>231.18600000000001</v>
      </c>
      <c r="AX45" s="105">
        <f t="shared" si="1"/>
        <v>62.287508759180916</v>
      </c>
      <c r="AY45" s="104"/>
    </row>
    <row r="46" spans="1:51">
      <c r="A46" s="1" t="s">
        <v>1100</v>
      </c>
      <c r="B46" s="1">
        <v>2023</v>
      </c>
      <c r="C46" s="2">
        <v>44981</v>
      </c>
      <c r="D46" s="1" t="s">
        <v>65</v>
      </c>
      <c r="E46" s="4" t="s">
        <v>90</v>
      </c>
      <c r="F46" s="3">
        <v>2</v>
      </c>
      <c r="G46" s="3" t="s">
        <v>693</v>
      </c>
      <c r="H46" s="3" t="s">
        <v>604</v>
      </c>
      <c r="I46" s="3" t="s">
        <v>499</v>
      </c>
      <c r="J46" s="3" t="s">
        <v>517</v>
      </c>
      <c r="K46" s="11">
        <f>(C46-VLOOKUP(G46,Riders!$A$2:$E$8000,4,FALSE))/365</f>
        <v>24.134246575342466</v>
      </c>
      <c r="L46" s="11">
        <f>(C46-VLOOKUP(H46,Riders!$A$2:$E$8000,4,FALSE))/365</f>
        <v>21.126027397260273</v>
      </c>
      <c r="M46" s="11">
        <f>(C46-VLOOKUP(I46,Riders!$A$2:$E$8000,4,FALSE))/365</f>
        <v>19.575342465753426</v>
      </c>
      <c r="N46" s="11">
        <f>(C46-VLOOKUP(J46,Riders!$A$2:$E$8000,4,FALSE))/365</f>
        <v>22.084931506849315</v>
      </c>
      <c r="O46" s="26">
        <v>1</v>
      </c>
      <c r="P46" s="3" t="s">
        <v>32</v>
      </c>
      <c r="Q46" s="30">
        <v>13.462999999999999</v>
      </c>
      <c r="R46" s="30">
        <v>7.7190000000000003</v>
      </c>
      <c r="S46" s="30">
        <v>7.319</v>
      </c>
      <c r="T46" s="30">
        <v>7.2510000000000003</v>
      </c>
      <c r="U46" s="30">
        <v>7.0259999999999998</v>
      </c>
      <c r="V46" s="30">
        <v>7.2539999999999996</v>
      </c>
      <c r="W46" s="30">
        <v>7.085</v>
      </c>
      <c r="X46" s="30">
        <v>6.9580000000000002</v>
      </c>
      <c r="Y46" s="30">
        <v>7.1029999999999998</v>
      </c>
      <c r="Z46" s="30">
        <v>6.9870000000000001</v>
      </c>
      <c r="AA46" s="30">
        <v>6.9779999999999998</v>
      </c>
      <c r="AB46" s="30">
        <v>7.05</v>
      </c>
      <c r="AC46" s="30">
        <v>7.1760000000000002</v>
      </c>
      <c r="AD46" s="30">
        <v>6.992</v>
      </c>
      <c r="AE46" s="30">
        <v>6.9820000000000002</v>
      </c>
      <c r="AF46" s="30">
        <v>6.9870000000000001</v>
      </c>
      <c r="AG46" s="30">
        <v>7.2</v>
      </c>
      <c r="AH46" s="30">
        <v>7.2850000000000001</v>
      </c>
      <c r="AI46" s="30">
        <v>7.0739999999999998</v>
      </c>
      <c r="AJ46" s="30">
        <v>7.0529999999999999</v>
      </c>
      <c r="AK46" s="30">
        <v>7.0339999999999998</v>
      </c>
      <c r="AL46" s="30">
        <v>6.9930000000000003</v>
      </c>
      <c r="AM46" s="30">
        <v>7.1070000000000002</v>
      </c>
      <c r="AN46" s="30">
        <v>7.0359999999999996</v>
      </c>
      <c r="AO46" s="30">
        <v>7.2370000000000001</v>
      </c>
      <c r="AP46" s="30">
        <v>7.2240000000000002</v>
      </c>
      <c r="AQ46" s="30">
        <v>7.194</v>
      </c>
      <c r="AR46" s="30">
        <v>7.3049999999999997</v>
      </c>
      <c r="AS46" s="30">
        <v>7.3780000000000001</v>
      </c>
      <c r="AT46" s="30">
        <v>7.1210000000000004</v>
      </c>
      <c r="AU46" s="30">
        <v>6.9809999999999999</v>
      </c>
      <c r="AV46" s="30">
        <v>7.3179999999999996</v>
      </c>
      <c r="AW46" s="30">
        <f t="shared" si="0"/>
        <v>234.86999999999995</v>
      </c>
      <c r="AX46" s="105">
        <f t="shared" si="1"/>
        <v>61.310512198237333</v>
      </c>
      <c r="AY46" s="104"/>
    </row>
    <row r="47" spans="1:51">
      <c r="A47" s="1" t="s">
        <v>1100</v>
      </c>
      <c r="B47" s="1">
        <v>2023</v>
      </c>
      <c r="C47" s="2">
        <v>44981</v>
      </c>
      <c r="D47" s="1" t="s">
        <v>65</v>
      </c>
      <c r="E47" s="4" t="s">
        <v>90</v>
      </c>
      <c r="F47" s="3">
        <v>2</v>
      </c>
      <c r="G47" s="3" t="s">
        <v>492</v>
      </c>
      <c r="H47" s="3" t="s">
        <v>658</v>
      </c>
      <c r="I47" s="3" t="s">
        <v>594</v>
      </c>
      <c r="J47" s="3" t="s">
        <v>508</v>
      </c>
      <c r="K47" s="11">
        <f>(C47-VLOOKUP(G47,Riders!$A$2:$E$8000,4,FALSE))/365</f>
        <v>29.213698630136985</v>
      </c>
      <c r="L47" s="11">
        <f>(C47-VLOOKUP(H47,Riders!$A$2:$E$8000,4,FALSE))/365</f>
        <v>22.328767123287673</v>
      </c>
      <c r="M47" s="11">
        <f>(C47-VLOOKUP(I47,Riders!$A$2:$E$8000,4,FALSE))/365</f>
        <v>33.742465753424661</v>
      </c>
      <c r="N47" s="11">
        <f>(C47-VLOOKUP(J47,Riders!$A$2:$E$8000,4,FALSE))/365</f>
        <v>23.465753424657535</v>
      </c>
      <c r="O47" s="26">
        <v>2</v>
      </c>
      <c r="P47" s="3" t="s">
        <v>30</v>
      </c>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t="str">
        <f t="shared" si="0"/>
        <v/>
      </c>
      <c r="AX47" s="105" t="str">
        <f t="shared" si="1"/>
        <v/>
      </c>
      <c r="AY47" s="104"/>
    </row>
    <row r="48" spans="1:51">
      <c r="A48" s="1" t="s">
        <v>1100</v>
      </c>
      <c r="B48" s="1">
        <v>2023</v>
      </c>
      <c r="C48" s="2">
        <v>44981</v>
      </c>
      <c r="D48" s="1" t="s">
        <v>65</v>
      </c>
      <c r="E48" s="4" t="s">
        <v>90</v>
      </c>
      <c r="F48" s="3">
        <v>3</v>
      </c>
      <c r="G48" s="3" t="s">
        <v>482</v>
      </c>
      <c r="H48" s="3" t="s">
        <v>673</v>
      </c>
      <c r="I48" s="3" t="s">
        <v>653</v>
      </c>
      <c r="J48" s="3" t="s">
        <v>643</v>
      </c>
      <c r="K48" s="11">
        <f>(C48-VLOOKUP(G48,Riders!$A$2:$E$8000,4,FALSE))/365</f>
        <v>20.975342465753425</v>
      </c>
      <c r="L48" s="11">
        <f>(C48-VLOOKUP(H48,Riders!$A$2:$E$8000,4,FALSE))/365</f>
        <v>21.526027397260275</v>
      </c>
      <c r="M48" s="11">
        <f>(C48-VLOOKUP(I48,Riders!$A$2:$E$8000,4,FALSE))/365</f>
        <v>19.265753424657536</v>
      </c>
      <c r="N48" s="11">
        <f>(C48-VLOOKUP(J48,Riders!$A$2:$E$8000,4,FALSE))/365</f>
        <v>24.646575342465752</v>
      </c>
      <c r="O48" s="26">
        <v>1</v>
      </c>
      <c r="P48" s="3" t="s">
        <v>483</v>
      </c>
      <c r="Q48" s="30">
        <v>13.055999999999999</v>
      </c>
      <c r="R48" s="30">
        <v>7.6559999999999997</v>
      </c>
      <c r="S48" s="30">
        <v>7.13</v>
      </c>
      <c r="T48" s="30">
        <v>6.9690000000000003</v>
      </c>
      <c r="U48" s="30">
        <v>7.2320000000000002</v>
      </c>
      <c r="V48" s="30">
        <v>6.468</v>
      </c>
      <c r="W48" s="30">
        <v>6.7119999999999997</v>
      </c>
      <c r="X48" s="30">
        <v>6.7069999999999999</v>
      </c>
      <c r="Y48" s="30">
        <v>6.78</v>
      </c>
      <c r="Z48" s="30">
        <v>6.8869999999999996</v>
      </c>
      <c r="AA48" s="30">
        <v>6.8090000000000002</v>
      </c>
      <c r="AB48" s="30">
        <v>6.726</v>
      </c>
      <c r="AC48" s="30">
        <v>6.7279999999999998</v>
      </c>
      <c r="AD48" s="30">
        <v>6.9349999999999996</v>
      </c>
      <c r="AE48" s="30">
        <v>6.8019999999999996</v>
      </c>
      <c r="AF48" s="30">
        <v>6.7430000000000003</v>
      </c>
      <c r="AG48" s="30">
        <v>6.5730000000000004</v>
      </c>
      <c r="AH48" s="30">
        <v>7.032</v>
      </c>
      <c r="AI48" s="30">
        <v>6.7729999999999997</v>
      </c>
      <c r="AJ48" s="30">
        <v>6.8289999999999997</v>
      </c>
      <c r="AK48" s="30">
        <v>6.8520000000000003</v>
      </c>
      <c r="AL48" s="30">
        <v>7</v>
      </c>
      <c r="AM48" s="30">
        <v>7.101</v>
      </c>
      <c r="AN48" s="30">
        <v>6.96</v>
      </c>
      <c r="AO48" s="30">
        <v>7.1550000000000002</v>
      </c>
      <c r="AP48" s="30">
        <v>6.79</v>
      </c>
      <c r="AQ48" s="30">
        <v>6.883</v>
      </c>
      <c r="AR48" s="30">
        <v>6.875</v>
      </c>
      <c r="AS48" s="30">
        <v>6.83</v>
      </c>
      <c r="AT48" s="30">
        <v>6.7629999999999999</v>
      </c>
      <c r="AU48" s="30">
        <v>6.859</v>
      </c>
      <c r="AV48" s="30">
        <v>7.0910000000000002</v>
      </c>
      <c r="AW48" s="30">
        <f t="shared" si="0"/>
        <v>226.70600000000005</v>
      </c>
      <c r="AX48" s="105">
        <f t="shared" si="1"/>
        <v>63.518389455947336</v>
      </c>
      <c r="AY48" s="104"/>
    </row>
    <row r="49" spans="1:51">
      <c r="A49" s="1" t="s">
        <v>1100</v>
      </c>
      <c r="B49" s="1">
        <v>2023</v>
      </c>
      <c r="C49" s="2">
        <v>44981</v>
      </c>
      <c r="D49" s="1" t="s">
        <v>65</v>
      </c>
      <c r="E49" s="4" t="s">
        <v>90</v>
      </c>
      <c r="F49" s="3">
        <v>3</v>
      </c>
      <c r="G49" s="3" t="s">
        <v>1112</v>
      </c>
      <c r="H49" s="3" t="s">
        <v>731</v>
      </c>
      <c r="I49" s="3" t="s">
        <v>1101</v>
      </c>
      <c r="J49" s="3" t="s">
        <v>505</v>
      </c>
      <c r="K49" s="11">
        <f>(C49-VLOOKUP(G49,Riders!$A$2:$E$8000,4,FALSE))/365</f>
        <v>21.090410958904108</v>
      </c>
      <c r="L49" s="11">
        <f>(C49-VLOOKUP(H49,Riders!$A$2:$E$8000,4,FALSE))/365</f>
        <v>22.073972602739726</v>
      </c>
      <c r="M49" s="11">
        <f>(C49-VLOOKUP(I49,Riders!$A$2:$E$8000,4,FALSE))/365</f>
        <v>20.358904109589041</v>
      </c>
      <c r="N49" s="11">
        <f>(C49-VLOOKUP(J49,Riders!$A$2:$E$8000,4,FALSE))/365</f>
        <v>23.876712328767123</v>
      </c>
      <c r="O49" s="26">
        <v>2</v>
      </c>
      <c r="P49" s="3" t="s">
        <v>101</v>
      </c>
      <c r="Q49" s="30">
        <v>13.156000000000001</v>
      </c>
      <c r="R49" s="30">
        <v>7.8890000000000002</v>
      </c>
      <c r="S49" s="30">
        <v>7.234</v>
      </c>
      <c r="T49" s="30">
        <v>6.984</v>
      </c>
      <c r="U49" s="30">
        <v>6.8550000000000004</v>
      </c>
      <c r="V49" s="30">
        <v>6.8710000000000004</v>
      </c>
      <c r="W49" s="30">
        <v>6.86</v>
      </c>
      <c r="X49" s="30">
        <v>6.8440000000000003</v>
      </c>
      <c r="Y49" s="30">
        <v>6.9249999999999998</v>
      </c>
      <c r="Z49" s="30">
        <v>7.1310000000000002</v>
      </c>
      <c r="AA49" s="30">
        <v>6.7690000000000001</v>
      </c>
      <c r="AB49" s="30">
        <v>6.8849999999999998</v>
      </c>
      <c r="AC49" s="30">
        <v>6.867</v>
      </c>
      <c r="AD49" s="30">
        <v>6.9749999999999996</v>
      </c>
      <c r="AE49" s="30">
        <v>6.9409999999999998</v>
      </c>
      <c r="AF49" s="30">
        <v>6.8630000000000004</v>
      </c>
      <c r="AG49" s="30">
        <v>6.9619999999999997</v>
      </c>
      <c r="AH49" s="30">
        <v>7.1269999999999998</v>
      </c>
      <c r="AI49" s="30">
        <v>7.008</v>
      </c>
      <c r="AJ49" s="30">
        <v>7.1040000000000001</v>
      </c>
      <c r="AK49" s="30">
        <v>7.0449999999999999</v>
      </c>
      <c r="AL49" s="30">
        <v>7.1189999999999998</v>
      </c>
      <c r="AM49" s="30">
        <v>7.0919999999999996</v>
      </c>
      <c r="AN49" s="30">
        <v>7.0679999999999996</v>
      </c>
      <c r="AO49" s="30">
        <v>7.1459999999999999</v>
      </c>
      <c r="AP49" s="30">
        <v>6.9480000000000004</v>
      </c>
      <c r="AQ49" s="30">
        <v>6.8659999999999997</v>
      </c>
      <c r="AR49" s="30">
        <v>6.9660000000000002</v>
      </c>
      <c r="AS49" s="30">
        <v>6.9630000000000001</v>
      </c>
      <c r="AT49" s="30">
        <v>7.0510000000000002</v>
      </c>
      <c r="AU49" s="30">
        <v>7.1680000000000001</v>
      </c>
      <c r="AV49" s="30">
        <v>7.2750000000000004</v>
      </c>
      <c r="AW49" s="30">
        <f t="shared" si="0"/>
        <v>230.95700000000005</v>
      </c>
      <c r="AX49" s="105">
        <f t="shared" si="1"/>
        <v>62.349268478547941</v>
      </c>
      <c r="AY49" s="104"/>
    </row>
    <row r="50" spans="1:51">
      <c r="A50" s="1" t="s">
        <v>1100</v>
      </c>
      <c r="B50" s="1">
        <v>2023</v>
      </c>
      <c r="C50" s="2">
        <v>44981</v>
      </c>
      <c r="D50" s="1" t="s">
        <v>65</v>
      </c>
      <c r="E50" s="4" t="s">
        <v>20</v>
      </c>
      <c r="F50" s="1" t="s">
        <v>20</v>
      </c>
      <c r="G50" s="3" t="s">
        <v>598</v>
      </c>
      <c r="H50" s="3" t="s">
        <v>597</v>
      </c>
      <c r="I50" s="3" t="s">
        <v>987</v>
      </c>
      <c r="J50" s="3" t="s">
        <v>914</v>
      </c>
      <c r="K50" s="11">
        <f>(C50-VLOOKUP(G50,Riders!$A$2:$E$8000,4,FALSE))/365</f>
        <v>32.268493150684932</v>
      </c>
      <c r="L50" s="11">
        <f>(C50-VLOOKUP(H50,Riders!$A$2:$E$8000,4,FALSE))/365</f>
        <v>24.805479452054794</v>
      </c>
      <c r="M50" s="11">
        <f>(C50-VLOOKUP(I50,Riders!$A$2:$E$8000,4,FALSE))/365</f>
        <v>23.027397260273972</v>
      </c>
      <c r="N50" s="11">
        <f>(C50-VLOOKUP(J50,Riders!$A$2:$E$8000,4,FALSE))/365</f>
        <v>26.841095890410958</v>
      </c>
      <c r="O50" s="26">
        <v>1</v>
      </c>
      <c r="P50" s="3" t="s">
        <v>34</v>
      </c>
      <c r="Q50" s="30">
        <v>13.247999999999999</v>
      </c>
      <c r="R50" s="30">
        <v>7.5919999999999996</v>
      </c>
      <c r="S50" s="30">
        <v>7.01</v>
      </c>
      <c r="T50" s="30">
        <v>6.8630000000000004</v>
      </c>
      <c r="U50" s="30">
        <v>7.008</v>
      </c>
      <c r="V50" s="30">
        <v>6.968</v>
      </c>
      <c r="W50" s="30">
        <v>6.9960000000000004</v>
      </c>
      <c r="X50" s="30">
        <v>6.9749999999999996</v>
      </c>
      <c r="Y50" s="30">
        <v>7.0620000000000003</v>
      </c>
      <c r="Z50" s="30">
        <v>6.88</v>
      </c>
      <c r="AA50" s="30">
        <v>6.8739999999999997</v>
      </c>
      <c r="AB50" s="30">
        <v>6.9850000000000003</v>
      </c>
      <c r="AC50" s="30">
        <v>6.9370000000000003</v>
      </c>
      <c r="AD50" s="30">
        <v>6.9809999999999999</v>
      </c>
      <c r="AE50" s="30">
        <v>7.0170000000000003</v>
      </c>
      <c r="AF50" s="30">
        <v>7.0709999999999997</v>
      </c>
      <c r="AG50" s="30">
        <v>6.9320000000000004</v>
      </c>
      <c r="AH50" s="30">
        <v>7.0540000000000003</v>
      </c>
      <c r="AI50" s="30">
        <v>6.9870000000000001</v>
      </c>
      <c r="AJ50" s="30">
        <v>7.0039999999999996</v>
      </c>
      <c r="AK50" s="30">
        <v>6.9989999999999997</v>
      </c>
      <c r="AL50" s="30">
        <v>7.15</v>
      </c>
      <c r="AM50" s="30">
        <v>7.0090000000000003</v>
      </c>
      <c r="AN50" s="30">
        <v>7.125</v>
      </c>
      <c r="AO50" s="30">
        <v>6.9539999999999997</v>
      </c>
      <c r="AP50" s="30">
        <v>6.9080000000000004</v>
      </c>
      <c r="AQ50" s="30">
        <v>6.875</v>
      </c>
      <c r="AR50" s="30">
        <v>6.84</v>
      </c>
      <c r="AS50" s="30">
        <v>6.8209999999999997</v>
      </c>
      <c r="AT50" s="30">
        <v>6.827</v>
      </c>
      <c r="AU50" s="30">
        <v>6.85</v>
      </c>
      <c r="AV50" s="30">
        <v>7.58</v>
      </c>
      <c r="AW50" s="30">
        <f t="shared" si="0"/>
        <v>230.38199999999998</v>
      </c>
      <c r="AX50" s="105">
        <f t="shared" si="1"/>
        <v>62.50488319399954</v>
      </c>
      <c r="AY50" s="104"/>
    </row>
    <row r="51" spans="1:51">
      <c r="A51" s="1" t="s">
        <v>1100</v>
      </c>
      <c r="B51" s="1">
        <v>2023</v>
      </c>
      <c r="C51" s="2">
        <v>44981</v>
      </c>
      <c r="D51" s="1" t="s">
        <v>65</v>
      </c>
      <c r="E51" s="4" t="s">
        <v>90</v>
      </c>
      <c r="F51" s="3">
        <v>4</v>
      </c>
      <c r="G51" s="3" t="s">
        <v>585</v>
      </c>
      <c r="H51" s="3" t="s">
        <v>753</v>
      </c>
      <c r="I51" s="3" t="s">
        <v>646</v>
      </c>
      <c r="J51" s="3" t="s">
        <v>771</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30">
        <f t="shared" si="0"/>
        <v>229.82300000000004</v>
      </c>
      <c r="AX51" s="105">
        <f t="shared" si="1"/>
        <v>62.656914233997455</v>
      </c>
      <c r="AY51" s="104"/>
    </row>
    <row r="52" spans="1:51">
      <c r="A52" s="1" t="s">
        <v>1100</v>
      </c>
      <c r="B52" s="1">
        <v>2023</v>
      </c>
      <c r="C52" s="2">
        <v>44981</v>
      </c>
      <c r="D52" s="1" t="s">
        <v>65</v>
      </c>
      <c r="E52" s="4" t="s">
        <v>63</v>
      </c>
      <c r="F52" s="3" t="s">
        <v>540</v>
      </c>
      <c r="G52" s="3" t="s">
        <v>482</v>
      </c>
      <c r="H52" s="3" t="s">
        <v>673</v>
      </c>
      <c r="I52" s="3" t="s">
        <v>653</v>
      </c>
      <c r="J52" s="3" t="s">
        <v>643</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30">
        <f t="shared" si="0"/>
        <v>229.20999999999995</v>
      </c>
      <c r="AX52" s="105">
        <f t="shared" si="1"/>
        <v>62.824484097552478</v>
      </c>
      <c r="AY52" s="104"/>
    </row>
    <row r="53" spans="1:51">
      <c r="A53" s="1" t="s">
        <v>1100</v>
      </c>
      <c r="B53" s="1">
        <v>2023</v>
      </c>
      <c r="C53" s="2">
        <v>44981</v>
      </c>
      <c r="D53" s="1" t="s">
        <v>65</v>
      </c>
      <c r="E53" s="4" t="s">
        <v>90</v>
      </c>
      <c r="F53" s="3">
        <v>4</v>
      </c>
      <c r="G53" s="3" t="s">
        <v>598</v>
      </c>
      <c r="H53" s="3" t="s">
        <v>597</v>
      </c>
      <c r="I53" s="3" t="s">
        <v>987</v>
      </c>
      <c r="J53" s="3" t="s">
        <v>914</v>
      </c>
      <c r="K53" s="11">
        <f>(C53-VLOOKUP(G53,Riders!$A$2:$E$8000,4,FALSE))/365</f>
        <v>32.268493150684932</v>
      </c>
      <c r="L53" s="11">
        <f>(C53-VLOOKUP(H53,Riders!$A$2:$E$8000,4,FALSE))/365</f>
        <v>24.805479452054794</v>
      </c>
      <c r="M53" s="11">
        <f>(C53-VLOOKUP(I53,Riders!$A$2:$E$8000,4,FALSE))/365</f>
        <v>23.027397260273972</v>
      </c>
      <c r="N53" s="11">
        <f>(C53-VLOOKUP(J53,Riders!$A$2:$E$8000,4,FALSE))/365</f>
        <v>26.841095890410958</v>
      </c>
      <c r="O53" s="3">
        <v>1</v>
      </c>
      <c r="P53" s="3" t="s">
        <v>34</v>
      </c>
      <c r="Q53" s="30">
        <v>13.486000000000001</v>
      </c>
      <c r="R53" s="30">
        <v>7.6189999999999998</v>
      </c>
      <c r="S53" s="30">
        <v>7.0129999999999999</v>
      </c>
      <c r="T53" s="30">
        <v>6.9409999999999998</v>
      </c>
      <c r="U53" s="30">
        <v>6.9320000000000004</v>
      </c>
      <c r="V53" s="30">
        <v>6.9610000000000003</v>
      </c>
      <c r="W53" s="30">
        <v>6.923</v>
      </c>
      <c r="X53" s="30">
        <v>6.9409999999999998</v>
      </c>
      <c r="Y53" s="30">
        <v>7.008</v>
      </c>
      <c r="Z53" s="30">
        <v>6.8140000000000001</v>
      </c>
      <c r="AA53" s="30">
        <v>6.7229999999999999</v>
      </c>
      <c r="AB53" s="30">
        <v>6.8739999999999997</v>
      </c>
      <c r="AC53" s="30">
        <v>6.7729999999999997</v>
      </c>
      <c r="AD53" s="30">
        <v>6.7709999999999999</v>
      </c>
      <c r="AE53" s="30">
        <v>6.7489999999999997</v>
      </c>
      <c r="AF53" s="30">
        <v>6.9160000000000004</v>
      </c>
      <c r="AG53" s="30">
        <v>6.9630000000000001</v>
      </c>
      <c r="AH53" s="30">
        <v>6.95</v>
      </c>
      <c r="AI53" s="30">
        <v>6.984</v>
      </c>
      <c r="AJ53" s="30">
        <v>6.9710000000000001</v>
      </c>
      <c r="AK53" s="30">
        <v>6.8970000000000002</v>
      </c>
      <c r="AL53" s="30">
        <v>6.8970000000000002</v>
      </c>
      <c r="AM53" s="30">
        <v>7.1219999999999999</v>
      </c>
      <c r="AN53" s="30">
        <v>6.83</v>
      </c>
      <c r="AO53" s="30">
        <v>7.21</v>
      </c>
      <c r="AP53" s="30">
        <v>6.88</v>
      </c>
      <c r="AQ53" s="30">
        <v>6.742</v>
      </c>
      <c r="AR53" s="30">
        <v>6.8239999999999998</v>
      </c>
      <c r="AS53" s="30">
        <v>6.7779999999999996</v>
      </c>
      <c r="AT53" s="30">
        <v>6.9560000000000004</v>
      </c>
      <c r="AU53" s="30">
        <v>6.9550000000000001</v>
      </c>
      <c r="AV53" s="30">
        <v>7.1029999999999998</v>
      </c>
      <c r="AW53" s="30">
        <f t="shared" si="0"/>
        <v>228.50599999999997</v>
      </c>
      <c r="AX53" s="105">
        <f t="shared" si="1"/>
        <v>63.018038913639039</v>
      </c>
      <c r="AY53" s="104"/>
    </row>
    <row r="54" spans="1:51">
      <c r="A54" s="1" t="s">
        <v>1100</v>
      </c>
      <c r="B54" s="1">
        <v>2023</v>
      </c>
      <c r="C54" s="2">
        <v>44981</v>
      </c>
      <c r="D54" s="1" t="s">
        <v>65</v>
      </c>
      <c r="E54" s="4" t="s">
        <v>63</v>
      </c>
      <c r="F54" s="3" t="s">
        <v>541</v>
      </c>
      <c r="G54" s="3" t="s">
        <v>585</v>
      </c>
      <c r="H54" s="3" t="s">
        <v>753</v>
      </c>
      <c r="I54" s="3" t="s">
        <v>646</v>
      </c>
      <c r="J54" s="3" t="s">
        <v>771</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30">
        <f t="shared" si="0"/>
        <v>230.86699999999999</v>
      </c>
      <c r="AX54" s="105">
        <f t="shared" si="1"/>
        <v>62.373574395647715</v>
      </c>
      <c r="AY54" s="104"/>
    </row>
    <row r="55" spans="1:51">
      <c r="A55" s="1" t="s">
        <v>1100</v>
      </c>
      <c r="B55" s="1">
        <v>2023</v>
      </c>
      <c r="C55" s="2">
        <v>44981</v>
      </c>
      <c r="D55" s="1" t="s">
        <v>65</v>
      </c>
      <c r="E55" s="4" t="s">
        <v>63</v>
      </c>
      <c r="F55" s="3" t="s">
        <v>541</v>
      </c>
      <c r="G55" s="3" t="s">
        <v>1112</v>
      </c>
      <c r="H55" s="3" t="s">
        <v>1101</v>
      </c>
      <c r="I55" s="3" t="s">
        <v>505</v>
      </c>
      <c r="J55" s="3" t="s">
        <v>635</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30">
        <f t="shared" si="0"/>
        <v>231.60099999999994</v>
      </c>
      <c r="AX55" s="105">
        <f t="shared" si="1"/>
        <v>62.175897340685076</v>
      </c>
      <c r="AY55" s="104"/>
    </row>
    <row r="56" spans="1:51">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30">
        <f t="shared" si="0"/>
        <v>228.09199999999993</v>
      </c>
      <c r="AX56" s="105">
        <f t="shared" si="1"/>
        <v>63.132420251477491</v>
      </c>
      <c r="AY56" s="104"/>
    </row>
    <row r="57" spans="1:51">
      <c r="A57" s="1" t="s">
        <v>18</v>
      </c>
      <c r="B57" s="1">
        <v>2022</v>
      </c>
      <c r="C57" s="15">
        <v>44847</v>
      </c>
      <c r="D57" s="1" t="s">
        <v>19</v>
      </c>
      <c r="E57" s="1" t="s">
        <v>20</v>
      </c>
      <c r="F57" s="1" t="s">
        <v>20</v>
      </c>
      <c r="G57" s="1" t="s">
        <v>500</v>
      </c>
      <c r="H57" s="1" t="s">
        <v>68</v>
      </c>
      <c r="I57" s="1" t="s">
        <v>501</v>
      </c>
      <c r="J57" s="1" t="s">
        <v>651</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30">
        <f t="shared" si="0"/>
        <v>228.24299999999999</v>
      </c>
      <c r="AX57" s="105">
        <f t="shared" si="1"/>
        <v>63.090653382579092</v>
      </c>
      <c r="AY57" s="104"/>
    </row>
    <row r="58" spans="1:51">
      <c r="A58" s="1" t="s">
        <v>18</v>
      </c>
      <c r="B58" s="1">
        <v>2022</v>
      </c>
      <c r="C58" s="15">
        <v>44847</v>
      </c>
      <c r="D58" s="1" t="s">
        <v>19</v>
      </c>
      <c r="E58" s="1" t="s">
        <v>20</v>
      </c>
      <c r="F58" s="1" t="s">
        <v>20</v>
      </c>
      <c r="G58" s="1" t="s">
        <v>652</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30">
        <f t="shared" si="0"/>
        <v>228.845</v>
      </c>
      <c r="AX58" s="105">
        <f t="shared" si="1"/>
        <v>62.924687015228649</v>
      </c>
      <c r="AY58" s="104"/>
    </row>
    <row r="59" spans="1:51">
      <c r="A59" s="1" t="s">
        <v>18</v>
      </c>
      <c r="B59" s="1">
        <v>2022</v>
      </c>
      <c r="C59" s="15">
        <v>44847</v>
      </c>
      <c r="D59" s="1" t="s">
        <v>19</v>
      </c>
      <c r="E59" s="1" t="s">
        <v>20</v>
      </c>
      <c r="F59" s="1" t="s">
        <v>20</v>
      </c>
      <c r="G59" s="1" t="s">
        <v>598</v>
      </c>
      <c r="H59" s="1" t="s">
        <v>504</v>
      </c>
      <c r="I59" s="1" t="s">
        <v>33</v>
      </c>
      <c r="J59" s="1" t="s">
        <v>597</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30">
        <f t="shared" si="0"/>
        <v>229.49800000000002</v>
      </c>
      <c r="AX59" s="105">
        <f t="shared" si="1"/>
        <v>62.745644842220841</v>
      </c>
      <c r="AY59" s="104"/>
    </row>
    <row r="60" spans="1:51">
      <c r="A60" s="1" t="s">
        <v>18</v>
      </c>
      <c r="B60" s="1">
        <v>2022</v>
      </c>
      <c r="C60" s="15">
        <v>44847</v>
      </c>
      <c r="D60" s="1" t="s">
        <v>19</v>
      </c>
      <c r="E60" s="1" t="s">
        <v>20</v>
      </c>
      <c r="F60" s="1" t="s">
        <v>20</v>
      </c>
      <c r="G60" s="1" t="s">
        <v>482</v>
      </c>
      <c r="H60" s="1" t="s">
        <v>653</v>
      </c>
      <c r="I60" s="1" t="s">
        <v>654</v>
      </c>
      <c r="J60" s="1" t="s">
        <v>643</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30">
        <f t="shared" si="0"/>
        <v>229.63900000000001</v>
      </c>
      <c r="AX60" s="105">
        <f t="shared" si="1"/>
        <v>62.707118564355355</v>
      </c>
      <c r="AY60" s="104"/>
    </row>
    <row r="61" spans="1:51">
      <c r="A61" s="1" t="s">
        <v>18</v>
      </c>
      <c r="B61" s="1">
        <v>2022</v>
      </c>
      <c r="C61" s="15">
        <v>44847</v>
      </c>
      <c r="D61" s="1" t="s">
        <v>19</v>
      </c>
      <c r="E61" s="1" t="s">
        <v>20</v>
      </c>
      <c r="F61" s="1" t="s">
        <v>20</v>
      </c>
      <c r="G61" s="1" t="s">
        <v>505</v>
      </c>
      <c r="H61" s="1" t="s">
        <v>599</v>
      </c>
      <c r="I61" s="1" t="s">
        <v>488</v>
      </c>
      <c r="J61" s="1" t="s">
        <v>600</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30">
        <f t="shared" si="0"/>
        <v>230.34400000000002</v>
      </c>
      <c r="AX61" s="105">
        <f t="shared" si="1"/>
        <v>62.515194665370046</v>
      </c>
      <c r="AY61" s="104"/>
    </row>
    <row r="62" spans="1:51">
      <c r="A62" s="1" t="s">
        <v>18</v>
      </c>
      <c r="B62" s="1">
        <v>2022</v>
      </c>
      <c r="C62" s="15">
        <v>44847</v>
      </c>
      <c r="D62" s="1" t="s">
        <v>19</v>
      </c>
      <c r="E62" s="1" t="s">
        <v>20</v>
      </c>
      <c r="F62" s="1" t="s">
        <v>20</v>
      </c>
      <c r="G62" s="1" t="s">
        <v>596</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30">
        <f t="shared" si="0"/>
        <v>232.33199999999997</v>
      </c>
      <c r="AX62" s="105">
        <f t="shared" si="1"/>
        <v>61.980269614172833</v>
      </c>
      <c r="AY62" s="104"/>
    </row>
    <row r="63" spans="1:51">
      <c r="A63" s="1" t="s">
        <v>18</v>
      </c>
      <c r="B63" s="1">
        <v>2022</v>
      </c>
      <c r="C63" s="15">
        <v>44847</v>
      </c>
      <c r="D63" s="1" t="s">
        <v>19</v>
      </c>
      <c r="E63" s="1" t="s">
        <v>20</v>
      </c>
      <c r="F63" s="1" t="s">
        <v>20</v>
      </c>
      <c r="G63" s="1" t="s">
        <v>641</v>
      </c>
      <c r="H63" s="1" t="s">
        <v>655</v>
      </c>
      <c r="I63" s="1" t="s">
        <v>656</v>
      </c>
      <c r="J63" s="1" t="s">
        <v>657</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30">
        <f t="shared" si="0"/>
        <v>232.48</v>
      </c>
      <c r="AX63" s="105">
        <f t="shared" si="1"/>
        <v>61.940812112869928</v>
      </c>
      <c r="AY63" s="104"/>
    </row>
    <row r="64" spans="1:51">
      <c r="A64" s="1" t="s">
        <v>18</v>
      </c>
      <c r="B64" s="1">
        <v>2022</v>
      </c>
      <c r="C64" s="15">
        <v>44847</v>
      </c>
      <c r="D64" s="1" t="s">
        <v>19</v>
      </c>
      <c r="E64" s="1" t="s">
        <v>20</v>
      </c>
      <c r="F64" s="1" t="s">
        <v>20</v>
      </c>
      <c r="G64" s="1" t="s">
        <v>593</v>
      </c>
      <c r="H64" s="1" t="s">
        <v>594</v>
      </c>
      <c r="I64" s="1" t="s">
        <v>658</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30">
        <f t="shared" si="0"/>
        <v>233.49400000000003</v>
      </c>
      <c r="AX64" s="105">
        <f t="shared" si="1"/>
        <v>61.671820260906053</v>
      </c>
      <c r="AY64" s="104"/>
    </row>
    <row r="65" spans="1:51">
      <c r="A65" s="1" t="s">
        <v>18</v>
      </c>
      <c r="B65" s="1">
        <v>2022</v>
      </c>
      <c r="C65" s="15">
        <v>44847</v>
      </c>
      <c r="D65" s="1" t="s">
        <v>19</v>
      </c>
      <c r="E65" s="1" t="s">
        <v>20</v>
      </c>
      <c r="F65" s="1" t="s">
        <v>20</v>
      </c>
      <c r="G65" s="1" t="s">
        <v>507</v>
      </c>
      <c r="H65" s="1" t="s">
        <v>495</v>
      </c>
      <c r="I65" s="1" t="s">
        <v>632</v>
      </c>
      <c r="J65" s="1" t="s">
        <v>648</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30">
        <f t="shared" si="0"/>
        <v>233.53199999999998</v>
      </c>
      <c r="AX65" s="105">
        <f t="shared" si="1"/>
        <v>61.661785108678899</v>
      </c>
      <c r="AY65" s="104"/>
    </row>
    <row r="66" spans="1:51">
      <c r="A66" s="1" t="s">
        <v>18</v>
      </c>
      <c r="B66" s="1">
        <v>2022</v>
      </c>
      <c r="C66" s="15">
        <v>44847</v>
      </c>
      <c r="D66" s="1" t="s">
        <v>19</v>
      </c>
      <c r="E66" s="1" t="s">
        <v>20</v>
      </c>
      <c r="F66" s="1" t="s">
        <v>20</v>
      </c>
      <c r="G66" s="1" t="s">
        <v>499</v>
      </c>
      <c r="H66" s="1" t="s">
        <v>604</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30">
        <f t="shared" ref="AW66:AW129" si="2">IF(COUNT(Q66:AV66)=32,SUM(Q66:AV66),"")</f>
        <v>233.739</v>
      </c>
      <c r="AX66" s="105">
        <f t="shared" ref="AX66:AX129" si="3">IF(COUNT(Q66:AV66)=32,3.6*4000/(AW66),"")</f>
        <v>61.607177236148011</v>
      </c>
      <c r="AY66" s="104"/>
    </row>
    <row r="67" spans="1:51">
      <c r="A67" s="1" t="s">
        <v>18</v>
      </c>
      <c r="B67" s="1">
        <v>2022</v>
      </c>
      <c r="C67" s="15">
        <v>44847</v>
      </c>
      <c r="D67" s="1" t="s">
        <v>19</v>
      </c>
      <c r="E67" s="1" t="s">
        <v>20</v>
      </c>
      <c r="F67" s="1" t="s">
        <v>20</v>
      </c>
      <c r="G67" s="1" t="s">
        <v>615</v>
      </c>
      <c r="H67" s="1" t="s">
        <v>513</v>
      </c>
      <c r="I67" s="1" t="s">
        <v>605</v>
      </c>
      <c r="J67" s="1" t="s">
        <v>607</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30">
        <f t="shared" si="2"/>
        <v>236.36999999999992</v>
      </c>
      <c r="AX67" s="105">
        <f t="shared" si="3"/>
        <v>60.92143673054958</v>
      </c>
      <c r="AY67" s="104"/>
    </row>
    <row r="68" spans="1:51">
      <c r="A68" s="1" t="s">
        <v>18</v>
      </c>
      <c r="B68" s="1">
        <v>2022</v>
      </c>
      <c r="C68" s="15">
        <v>44847</v>
      </c>
      <c r="D68" s="1" t="s">
        <v>19</v>
      </c>
      <c r="E68" s="1" t="s">
        <v>20</v>
      </c>
      <c r="F68" s="1" t="s">
        <v>20</v>
      </c>
      <c r="G68" s="1" t="s">
        <v>659</v>
      </c>
      <c r="H68" s="1" t="s">
        <v>660</v>
      </c>
      <c r="I68" s="1" t="s">
        <v>661</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30">
        <f t="shared" si="2"/>
        <v>237.565</v>
      </c>
      <c r="AX68" s="105">
        <f t="shared" si="3"/>
        <v>60.614989581798667</v>
      </c>
      <c r="AY68" s="104"/>
    </row>
    <row r="69" spans="1:51">
      <c r="A69" s="1" t="s">
        <v>18</v>
      </c>
      <c r="B69" s="1">
        <v>2022</v>
      </c>
      <c r="C69" s="15">
        <v>44847</v>
      </c>
      <c r="D69" s="1" t="s">
        <v>19</v>
      </c>
      <c r="E69" s="1" t="s">
        <v>20</v>
      </c>
      <c r="F69" s="1" t="s">
        <v>20</v>
      </c>
      <c r="G69" s="1" t="s">
        <v>662</v>
      </c>
      <c r="H69" s="1" t="s">
        <v>519</v>
      </c>
      <c r="I69" s="1" t="s">
        <v>628</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30">
        <f t="shared" si="2"/>
        <v>241.66</v>
      </c>
      <c r="AX69" s="105">
        <f t="shared" si="3"/>
        <v>59.587850699329636</v>
      </c>
      <c r="AY69" s="104"/>
    </row>
    <row r="70" spans="1:51">
      <c r="A70" s="1" t="s">
        <v>18</v>
      </c>
      <c r="B70" s="1">
        <v>2022</v>
      </c>
      <c r="C70" s="15">
        <v>44847</v>
      </c>
      <c r="D70" s="1" t="s">
        <v>19</v>
      </c>
      <c r="E70" s="1" t="s">
        <v>20</v>
      </c>
      <c r="F70" s="1" t="s">
        <v>20</v>
      </c>
      <c r="G70" s="1" t="s">
        <v>493</v>
      </c>
      <c r="H70" s="1" t="s">
        <v>663</v>
      </c>
      <c r="I70" s="1" t="s">
        <v>664</v>
      </c>
      <c r="J70" s="1" t="s">
        <v>665</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30">
        <f t="shared" si="2"/>
        <v>244.75300000000001</v>
      </c>
      <c r="AX70" s="105">
        <f t="shared" si="3"/>
        <v>58.834825313683588</v>
      </c>
      <c r="AY70" s="104"/>
    </row>
    <row r="71" spans="1:51">
      <c r="A71" s="1" t="s">
        <v>18</v>
      </c>
      <c r="B71" s="1">
        <v>2022</v>
      </c>
      <c r="C71" s="15">
        <v>44847</v>
      </c>
      <c r="D71" s="1" t="s">
        <v>19</v>
      </c>
      <c r="E71" s="1" t="s">
        <v>20</v>
      </c>
      <c r="F71" s="1" t="s">
        <v>20</v>
      </c>
      <c r="G71" s="1" t="s">
        <v>666</v>
      </c>
      <c r="H71" s="1" t="s">
        <v>667</v>
      </c>
      <c r="I71" s="1" t="s">
        <v>668</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30">
        <f t="shared" si="2"/>
        <v>253.06700000000006</v>
      </c>
      <c r="AX71" s="105">
        <f t="shared" si="3"/>
        <v>56.901927157630176</v>
      </c>
      <c r="AY71" s="104"/>
    </row>
    <row r="72" spans="1:51">
      <c r="A72" s="13" t="s">
        <v>18</v>
      </c>
      <c r="B72" s="13">
        <v>2022</v>
      </c>
      <c r="C72" s="15">
        <v>44847</v>
      </c>
      <c r="D72" s="13" t="s">
        <v>19</v>
      </c>
      <c r="E72" s="13" t="s">
        <v>90</v>
      </c>
      <c r="F72" s="13"/>
      <c r="G72" s="12" t="s">
        <v>482</v>
      </c>
      <c r="H72" s="12" t="s">
        <v>653</v>
      </c>
      <c r="I72" s="12" t="s">
        <v>654</v>
      </c>
      <c r="J72" s="12" t="s">
        <v>643</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30">
        <f t="shared" si="2"/>
        <v>226.75400000000002</v>
      </c>
      <c r="AX72" s="105">
        <f t="shared" si="3"/>
        <v>63.504943683463132</v>
      </c>
      <c r="AY72" s="104"/>
    </row>
    <row r="73" spans="1:51">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30">
        <f t="shared" si="2"/>
        <v>227.05700000000004</v>
      </c>
      <c r="AX73" s="105">
        <f t="shared" si="3"/>
        <v>63.420198452370975</v>
      </c>
      <c r="AY73" s="104"/>
    </row>
    <row r="74" spans="1:51">
      <c r="A74" s="13" t="s">
        <v>18</v>
      </c>
      <c r="B74" s="13">
        <v>2022</v>
      </c>
      <c r="C74" s="15">
        <v>44847</v>
      </c>
      <c r="D74" s="13" t="s">
        <v>19</v>
      </c>
      <c r="E74" s="13" t="s">
        <v>90</v>
      </c>
      <c r="F74" s="13"/>
      <c r="G74" s="12" t="s">
        <v>500</v>
      </c>
      <c r="H74" s="12" t="s">
        <v>68</v>
      </c>
      <c r="I74" s="12" t="s">
        <v>501</v>
      </c>
      <c r="J74" s="12" t="s">
        <v>651</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30">
        <f t="shared" si="2"/>
        <v>227.20299999999997</v>
      </c>
      <c r="AX74" s="105">
        <f t="shared" si="3"/>
        <v>63.37944481366884</v>
      </c>
      <c r="AY74" s="104"/>
    </row>
    <row r="75" spans="1:51">
      <c r="A75" s="13" t="s">
        <v>18</v>
      </c>
      <c r="B75" s="13">
        <v>2022</v>
      </c>
      <c r="C75" s="15">
        <v>44847</v>
      </c>
      <c r="D75" s="13" t="s">
        <v>19</v>
      </c>
      <c r="E75" s="13" t="s">
        <v>90</v>
      </c>
      <c r="F75" s="13"/>
      <c r="G75" s="12" t="s">
        <v>505</v>
      </c>
      <c r="H75" s="12" t="s">
        <v>599</v>
      </c>
      <c r="I75" s="12" t="s">
        <v>600</v>
      </c>
      <c r="J75" s="12" t="s">
        <v>635</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30">
        <f t="shared" si="2"/>
        <v>228.77299999999994</v>
      </c>
      <c r="AX75" s="105">
        <f t="shared" si="3"/>
        <v>62.944490827151824</v>
      </c>
      <c r="AY75" s="104"/>
    </row>
    <row r="76" spans="1:51">
      <c r="A76" s="13" t="s">
        <v>18</v>
      </c>
      <c r="B76" s="13">
        <v>2022</v>
      </c>
      <c r="C76" s="15">
        <v>44847</v>
      </c>
      <c r="D76" s="13" t="s">
        <v>19</v>
      </c>
      <c r="E76" s="13" t="s">
        <v>90</v>
      </c>
      <c r="F76" s="13"/>
      <c r="G76" s="12" t="s">
        <v>598</v>
      </c>
      <c r="H76" s="12" t="s">
        <v>504</v>
      </c>
      <c r="I76" s="12" t="s">
        <v>33</v>
      </c>
      <c r="J76" s="12" t="s">
        <v>597</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30">
        <f t="shared" si="2"/>
        <v>228.91999999999996</v>
      </c>
      <c r="AX76" s="105">
        <f t="shared" si="3"/>
        <v>62.904071291280808</v>
      </c>
      <c r="AY76" s="104"/>
    </row>
    <row r="77" spans="1:51">
      <c r="A77" s="13" t="s">
        <v>18</v>
      </c>
      <c r="B77" s="13">
        <v>2022</v>
      </c>
      <c r="C77" s="15">
        <v>44847</v>
      </c>
      <c r="D77" s="13" t="s">
        <v>19</v>
      </c>
      <c r="E77" s="13" t="s">
        <v>90</v>
      </c>
      <c r="F77" s="13"/>
      <c r="G77" s="12" t="s">
        <v>583</v>
      </c>
      <c r="H77" s="12" t="s">
        <v>652</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30">
        <f t="shared" si="2"/>
        <v>230.68100000000004</v>
      </c>
      <c r="AX77" s="105">
        <f t="shared" si="3"/>
        <v>62.423866725044533</v>
      </c>
      <c r="AY77" s="104"/>
    </row>
    <row r="78" spans="1:51">
      <c r="A78" s="13" t="s">
        <v>18</v>
      </c>
      <c r="B78" s="13">
        <v>2022</v>
      </c>
      <c r="C78" s="15">
        <v>44847</v>
      </c>
      <c r="D78" s="13" t="s">
        <v>19</v>
      </c>
      <c r="E78" s="13" t="s">
        <v>90</v>
      </c>
      <c r="F78" s="13"/>
      <c r="G78" s="12" t="s">
        <v>596</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30">
        <f t="shared" si="2"/>
        <v>232.05699999999996</v>
      </c>
      <c r="AX78" s="105">
        <f t="shared" si="3"/>
        <v>62.053719560280456</v>
      </c>
      <c r="AY78" s="16"/>
    </row>
    <row r="79" spans="1:51">
      <c r="A79" s="13" t="s">
        <v>18</v>
      </c>
      <c r="B79" s="13">
        <v>2022</v>
      </c>
      <c r="C79" s="15">
        <v>44847</v>
      </c>
      <c r="D79" s="13" t="s">
        <v>19</v>
      </c>
      <c r="E79" s="13" t="s">
        <v>90</v>
      </c>
      <c r="F79" s="13"/>
      <c r="G79" s="12" t="s">
        <v>641</v>
      </c>
      <c r="H79" s="12" t="s">
        <v>655</v>
      </c>
      <c r="I79" s="12" t="s">
        <v>656</v>
      </c>
      <c r="J79" s="12" t="s">
        <v>657</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30">
        <f t="shared" si="2"/>
        <v>233.24199999999996</v>
      </c>
      <c r="AX79" s="105">
        <f t="shared" si="3"/>
        <v>61.73845190831841</v>
      </c>
      <c r="AY79" s="104"/>
    </row>
    <row r="80" spans="1:51">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30">
        <f t="shared" si="2"/>
        <v>225.82899999999995</v>
      </c>
      <c r="AX80" s="105">
        <f t="shared" si="3"/>
        <v>63.765061174605577</v>
      </c>
      <c r="AY80" s="104"/>
    </row>
    <row r="81" spans="1:51">
      <c r="A81" s="4" t="s">
        <v>18</v>
      </c>
      <c r="B81" s="14">
        <v>2022</v>
      </c>
      <c r="C81" s="15">
        <v>44847</v>
      </c>
      <c r="D81" s="14" t="s">
        <v>19</v>
      </c>
      <c r="E81" s="14" t="s">
        <v>63</v>
      </c>
      <c r="F81" s="14" t="s">
        <v>540</v>
      </c>
      <c r="G81" s="4" t="s">
        <v>588</v>
      </c>
      <c r="H81" s="4" t="s">
        <v>500</v>
      </c>
      <c r="I81" s="4" t="s">
        <v>501</v>
      </c>
      <c r="J81" s="4" t="s">
        <v>651</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30">
        <f t="shared" si="2"/>
        <v>226.03299999999996</v>
      </c>
      <c r="AX81" s="105">
        <f t="shared" si="3"/>
        <v>63.707511735012154</v>
      </c>
      <c r="AY81" s="104"/>
    </row>
    <row r="82" spans="1:51">
      <c r="A82" s="4" t="s">
        <v>18</v>
      </c>
      <c r="B82" s="14">
        <v>2022</v>
      </c>
      <c r="C82" s="15">
        <v>44847</v>
      </c>
      <c r="D82" s="14" t="s">
        <v>19</v>
      </c>
      <c r="E82" s="14" t="s">
        <v>63</v>
      </c>
      <c r="F82" s="14" t="s">
        <v>541</v>
      </c>
      <c r="G82" s="4" t="s">
        <v>482</v>
      </c>
      <c r="H82" s="4" t="s">
        <v>653</v>
      </c>
      <c r="I82" s="4" t="s">
        <v>654</v>
      </c>
      <c r="J82" s="4" t="s">
        <v>643</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30">
        <f t="shared" si="2"/>
        <v>226.72099999999998</v>
      </c>
      <c r="AX82" s="105">
        <f t="shared" si="3"/>
        <v>63.514187040459426</v>
      </c>
      <c r="AY82" s="104"/>
    </row>
    <row r="83" spans="1:51">
      <c r="A83" s="4" t="s">
        <v>18</v>
      </c>
      <c r="B83" s="14">
        <v>2022</v>
      </c>
      <c r="C83" s="15">
        <v>44847</v>
      </c>
      <c r="D83" s="14" t="s">
        <v>19</v>
      </c>
      <c r="E83" s="14" t="s">
        <v>63</v>
      </c>
      <c r="F83" s="14" t="s">
        <v>541</v>
      </c>
      <c r="G83" s="4" t="s">
        <v>505</v>
      </c>
      <c r="H83" s="4" t="s">
        <v>599</v>
      </c>
      <c r="I83" s="4" t="s">
        <v>600</v>
      </c>
      <c r="J83" s="4" t="s">
        <v>635</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30">
        <f t="shared" si="2"/>
        <v>228.12699999999998</v>
      </c>
      <c r="AX83" s="105">
        <f t="shared" si="3"/>
        <v>63.122734266439316</v>
      </c>
      <c r="AY83" s="104"/>
    </row>
    <row r="84" spans="1:51">
      <c r="A84" s="1" t="s">
        <v>138</v>
      </c>
      <c r="B84" s="1">
        <v>2022</v>
      </c>
      <c r="C84" s="2">
        <v>44749</v>
      </c>
      <c r="D84" s="1" t="s">
        <v>65</v>
      </c>
      <c r="E84" s="1" t="s">
        <v>20</v>
      </c>
      <c r="F84" s="1" t="s">
        <v>20</v>
      </c>
      <c r="G84" s="1" t="s">
        <v>68</v>
      </c>
      <c r="H84" s="1" t="s">
        <v>589</v>
      </c>
      <c r="I84" s="1" t="s">
        <v>686</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30">
        <f t="shared" si="2"/>
        <v>238.31900000000005</v>
      </c>
      <c r="AX84" s="105">
        <f t="shared" si="3"/>
        <v>60.423214263235401</v>
      </c>
      <c r="AY84" s="104"/>
    </row>
    <row r="85" spans="1:51">
      <c r="A85" s="1" t="s">
        <v>138</v>
      </c>
      <c r="B85" s="1">
        <v>2022</v>
      </c>
      <c r="C85" s="2">
        <v>44749</v>
      </c>
      <c r="D85" s="1" t="s">
        <v>65</v>
      </c>
      <c r="E85" s="1" t="s">
        <v>20</v>
      </c>
      <c r="F85" s="1" t="s">
        <v>20</v>
      </c>
      <c r="G85" s="1" t="s">
        <v>661</v>
      </c>
      <c r="H85" s="1" t="s">
        <v>696</v>
      </c>
      <c r="I85" s="1" t="s">
        <v>660</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30">
        <f t="shared" si="2"/>
        <v>239.91800000000001</v>
      </c>
      <c r="AX85" s="105">
        <f t="shared" si="3"/>
        <v>60.020507006560571</v>
      </c>
      <c r="AY85" s="104"/>
    </row>
    <row r="86" spans="1:51">
      <c r="A86" s="1" t="s">
        <v>138</v>
      </c>
      <c r="B86" s="1">
        <v>2022</v>
      </c>
      <c r="C86" s="2">
        <v>44749</v>
      </c>
      <c r="D86" s="1" t="s">
        <v>65</v>
      </c>
      <c r="E86" s="1" t="s">
        <v>20</v>
      </c>
      <c r="F86" s="1" t="s">
        <v>20</v>
      </c>
      <c r="G86" s="1" t="s">
        <v>620</v>
      </c>
      <c r="H86" s="1" t="s">
        <v>487</v>
      </c>
      <c r="I86" s="1" t="s">
        <v>702</v>
      </c>
      <c r="J86" s="1" t="s">
        <v>707</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30">
        <f t="shared" si="2"/>
        <v>239.983</v>
      </c>
      <c r="AX86" s="105">
        <f t="shared" si="3"/>
        <v>60.004250301062989</v>
      </c>
      <c r="AY86" s="104"/>
    </row>
    <row r="87" spans="1:51">
      <c r="A87" s="1" t="s">
        <v>138</v>
      </c>
      <c r="B87" s="1">
        <v>2022</v>
      </c>
      <c r="C87" s="2">
        <v>44749</v>
      </c>
      <c r="D87" s="1" t="s">
        <v>65</v>
      </c>
      <c r="E87" s="1" t="s">
        <v>20</v>
      </c>
      <c r="F87" s="1" t="s">
        <v>20</v>
      </c>
      <c r="G87" s="1" t="s">
        <v>699</v>
      </c>
      <c r="H87" s="1" t="s">
        <v>705</v>
      </c>
      <c r="I87" s="1" t="s">
        <v>706</v>
      </c>
      <c r="J87" s="1" t="s">
        <v>708</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30">
        <f t="shared" si="2"/>
        <v>243.30999999999995</v>
      </c>
      <c r="AX87" s="105">
        <f t="shared" si="3"/>
        <v>59.183757346594895</v>
      </c>
      <c r="AY87" s="104"/>
    </row>
    <row r="88" spans="1:51">
      <c r="A88" s="1" t="s">
        <v>181</v>
      </c>
      <c r="B88" s="1">
        <v>2021</v>
      </c>
      <c r="C88" s="5">
        <v>44490</v>
      </c>
      <c r="D88" s="1" t="s">
        <v>19</v>
      </c>
      <c r="E88" s="1" t="s">
        <v>20</v>
      </c>
      <c r="F88" s="1" t="s">
        <v>20</v>
      </c>
      <c r="G88" s="1" t="s">
        <v>482</v>
      </c>
      <c r="H88" s="1" t="s">
        <v>653</v>
      </c>
      <c r="I88" s="1" t="s">
        <v>643</v>
      </c>
      <c r="J88" s="1" t="s">
        <v>673</v>
      </c>
      <c r="K88" s="11">
        <f>(C88-VLOOKUP(G88,Riders!$A$2:$E$8000,4,FALSE))/365</f>
        <v>19.63013698630137</v>
      </c>
      <c r="L88" s="11">
        <f>(C88-VLOOKUP(H88,Riders!$A$2:$E$8000,4,FALSE))/365</f>
        <v>17.920547945205481</v>
      </c>
      <c r="M88" s="11">
        <f>(C88-VLOOKUP(I88,Riders!$A$2:$E$8000,4,FALSE))/365</f>
        <v>23.301369863013697</v>
      </c>
      <c r="N88" s="11">
        <f>(C88-VLOOKUP(J88,Riders!$A$2:$E$8000,4,FALSE))/365</f>
        <v>20.18082191780822</v>
      </c>
      <c r="O88" s="1">
        <v>3</v>
      </c>
      <c r="P88" s="1" t="s">
        <v>483</v>
      </c>
      <c r="Q88" s="30">
        <v>13.247</v>
      </c>
      <c r="R88" s="30">
        <v>7.6920000000000002</v>
      </c>
      <c r="S88" s="30">
        <v>7.2539999999999996</v>
      </c>
      <c r="T88" s="30">
        <v>7.0350000000000001</v>
      </c>
      <c r="U88" s="30">
        <v>6.9560000000000004</v>
      </c>
      <c r="V88" s="30">
        <v>7.0940000000000003</v>
      </c>
      <c r="W88" s="30">
        <v>6.9189999999999996</v>
      </c>
      <c r="X88" s="30">
        <v>6.8739999999999997</v>
      </c>
      <c r="Y88" s="30">
        <v>6.859</v>
      </c>
      <c r="Z88" s="30">
        <v>7.0170000000000003</v>
      </c>
      <c r="AA88" s="30">
        <v>6.907</v>
      </c>
      <c r="AB88" s="30">
        <v>6.9130000000000003</v>
      </c>
      <c r="AC88" s="30">
        <v>7.0049999999999999</v>
      </c>
      <c r="AD88" s="30">
        <v>7.1559999999999997</v>
      </c>
      <c r="AE88" s="30">
        <v>7.0839999999999996</v>
      </c>
      <c r="AF88" s="30">
        <v>7.0170000000000003</v>
      </c>
      <c r="AG88" s="30">
        <v>6.9550000000000001</v>
      </c>
      <c r="AH88" s="30">
        <v>7.2290000000000001</v>
      </c>
      <c r="AI88" s="30">
        <v>7.0839999999999996</v>
      </c>
      <c r="AJ88" s="30">
        <v>7.069</v>
      </c>
      <c r="AK88" s="30">
        <v>7.06</v>
      </c>
      <c r="AL88" s="30">
        <v>7.2249999999999996</v>
      </c>
      <c r="AM88" s="30">
        <v>7.1849999999999996</v>
      </c>
      <c r="AN88" s="30">
        <v>7.234</v>
      </c>
      <c r="AO88" s="30">
        <v>7.42</v>
      </c>
      <c r="AP88" s="30">
        <v>7.1529999999999996</v>
      </c>
      <c r="AQ88" s="30">
        <v>7.1139999999999999</v>
      </c>
      <c r="AR88" s="30">
        <v>7.0620000000000003</v>
      </c>
      <c r="AS88" s="30">
        <v>7.0640000000000001</v>
      </c>
      <c r="AT88" s="30">
        <v>6.9459999999999997</v>
      </c>
      <c r="AU88" s="30">
        <v>6.9470000000000001</v>
      </c>
      <c r="AV88" s="30">
        <v>7.0970000000000004</v>
      </c>
      <c r="AW88" s="30">
        <f t="shared" si="2"/>
        <v>232.87299999999999</v>
      </c>
      <c r="AX88" s="105">
        <f t="shared" si="3"/>
        <v>61.836279860696607</v>
      </c>
      <c r="AY88" s="104"/>
    </row>
    <row r="89" spans="1:51">
      <c r="A89" s="12" t="s">
        <v>138</v>
      </c>
      <c r="B89" s="12">
        <v>2022</v>
      </c>
      <c r="C89" s="17">
        <v>44749</v>
      </c>
      <c r="D89" s="12" t="s">
        <v>65</v>
      </c>
      <c r="E89" s="12" t="s">
        <v>90</v>
      </c>
      <c r="F89" s="12">
        <v>1</v>
      </c>
      <c r="G89" s="12" t="s">
        <v>710</v>
      </c>
      <c r="H89" s="12" t="s">
        <v>608</v>
      </c>
      <c r="I89" s="12" t="s">
        <v>709</v>
      </c>
      <c r="J89" s="12" t="s">
        <v>711</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30">
        <f t="shared" si="2"/>
        <v>253.32899999999992</v>
      </c>
      <c r="AX89" s="105">
        <f t="shared" si="3"/>
        <v>56.843077578958606</v>
      </c>
      <c r="AY89" s="104"/>
    </row>
    <row r="90" spans="1:51">
      <c r="A90" s="12" t="s">
        <v>138</v>
      </c>
      <c r="B90" s="12">
        <v>2022</v>
      </c>
      <c r="C90" s="17">
        <v>44749</v>
      </c>
      <c r="D90" s="12" t="s">
        <v>65</v>
      </c>
      <c r="E90" s="12" t="s">
        <v>90</v>
      </c>
      <c r="F90" s="12">
        <v>2</v>
      </c>
      <c r="G90" s="12" t="s">
        <v>661</v>
      </c>
      <c r="H90" s="12" t="s">
        <v>696</v>
      </c>
      <c r="I90" s="12" t="s">
        <v>671</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30">
        <f t="shared" si="2"/>
        <v>236.92600000000002</v>
      </c>
      <c r="AX90" s="105">
        <f t="shared" si="3"/>
        <v>60.778470914969226</v>
      </c>
      <c r="AY90" s="104"/>
    </row>
    <row r="91" spans="1:51">
      <c r="A91" s="12" t="s">
        <v>138</v>
      </c>
      <c r="B91" s="12">
        <v>2022</v>
      </c>
      <c r="C91" s="17">
        <v>44749</v>
      </c>
      <c r="D91" s="12" t="s">
        <v>65</v>
      </c>
      <c r="E91" s="12" t="s">
        <v>90</v>
      </c>
      <c r="F91" s="12">
        <v>2</v>
      </c>
      <c r="G91" s="12" t="s">
        <v>620</v>
      </c>
      <c r="H91" s="12" t="s">
        <v>487</v>
      </c>
      <c r="I91" s="12" t="s">
        <v>702</v>
      </c>
      <c r="J91" s="12" t="s">
        <v>707</v>
      </c>
      <c r="K91" s="11">
        <f>(C91-VLOOKUP(G91,Riders!$A$2:$E$8000,4,FALSE))/365</f>
        <v>35.767123287671232</v>
      </c>
      <c r="L91" s="11">
        <f>(C91-VLOOKUP(H91,Riders!$A$2:$E$8000,4,FALSE))/365</f>
        <v>28.235616438356164</v>
      </c>
      <c r="M91" s="11">
        <f>(C91-VLOOKUP(I91,Riders!$A$2:$E$8000,4,FALSE))/365</f>
        <v>27.649315068493152</v>
      </c>
      <c r="N91" s="11">
        <f>(C91-VLOOKUP(J91,Riders!$A$2:$E$8000,4,FALSE))/365</f>
        <v>28.112328767123287</v>
      </c>
      <c r="O91" s="12">
        <v>2</v>
      </c>
      <c r="P91" s="12" t="s">
        <v>43</v>
      </c>
      <c r="Q91" s="30">
        <v>13.694000000000001</v>
      </c>
      <c r="R91" s="30">
        <v>7.859</v>
      </c>
      <c r="S91" s="30">
        <v>7.2939999999999996</v>
      </c>
      <c r="T91" s="30">
        <v>7.3609999999999998</v>
      </c>
      <c r="U91" s="30">
        <v>7.0659999999999998</v>
      </c>
      <c r="V91" s="30">
        <v>7.056</v>
      </c>
      <c r="W91" s="30">
        <v>7.0739999999999998</v>
      </c>
      <c r="X91" s="30">
        <v>7.1840000000000002</v>
      </c>
      <c r="Y91" s="30">
        <v>6.9569999999999999</v>
      </c>
      <c r="Z91" s="30">
        <v>6.9820000000000002</v>
      </c>
      <c r="AA91" s="30">
        <v>6.9969999999999999</v>
      </c>
      <c r="AB91" s="30">
        <v>7.2050000000000001</v>
      </c>
      <c r="AC91" s="30">
        <v>7.0129999999999999</v>
      </c>
      <c r="AD91" s="30">
        <v>7.0339999999999998</v>
      </c>
      <c r="AE91" s="30">
        <v>7.1950000000000003</v>
      </c>
      <c r="AF91" s="30">
        <v>7.0090000000000003</v>
      </c>
      <c r="AG91" s="30">
        <v>7.0609999999999999</v>
      </c>
      <c r="AH91" s="30">
        <v>7.2320000000000002</v>
      </c>
      <c r="AI91" s="30">
        <v>7.1920000000000002</v>
      </c>
      <c r="AJ91" s="30">
        <v>7.3479999999999999</v>
      </c>
      <c r="AK91" s="30">
        <v>7.133</v>
      </c>
      <c r="AL91" s="30">
        <v>7.1479999999999997</v>
      </c>
      <c r="AM91" s="30">
        <v>7.2649999999999997</v>
      </c>
      <c r="AN91" s="30">
        <v>7.23</v>
      </c>
      <c r="AO91" s="30">
        <v>7.4009999999999998</v>
      </c>
      <c r="AP91" s="30">
        <v>7.52</v>
      </c>
      <c r="AQ91" s="30">
        <v>7.4580000000000002</v>
      </c>
      <c r="AR91" s="30">
        <v>7.2229999999999999</v>
      </c>
      <c r="AS91" s="30">
        <v>7.2569999999999997</v>
      </c>
      <c r="AT91" s="30">
        <v>7.4850000000000003</v>
      </c>
      <c r="AU91" s="30">
        <v>7.3170000000000002</v>
      </c>
      <c r="AV91" s="30">
        <v>7.4909999999999997</v>
      </c>
      <c r="AW91" s="30">
        <f t="shared" si="2"/>
        <v>237.74100000000004</v>
      </c>
      <c r="AX91" s="105">
        <f t="shared" si="3"/>
        <v>60.570116218910485</v>
      </c>
      <c r="AY91" s="104"/>
    </row>
    <row r="92" spans="1:51">
      <c r="A92" s="12" t="s">
        <v>138</v>
      </c>
      <c r="B92" s="12">
        <v>2022</v>
      </c>
      <c r="C92" s="17">
        <v>44749</v>
      </c>
      <c r="D92" s="12" t="s">
        <v>65</v>
      </c>
      <c r="E92" s="12" t="s">
        <v>90</v>
      </c>
      <c r="F92" s="12">
        <v>3</v>
      </c>
      <c r="G92" s="12" t="s">
        <v>68</v>
      </c>
      <c r="H92" s="12" t="s">
        <v>686</v>
      </c>
      <c r="I92" s="12" t="s">
        <v>501</v>
      </c>
      <c r="J92" s="12" t="s">
        <v>679</v>
      </c>
      <c r="K92" s="11">
        <f>(C92-VLOOKUP(G92,Riders!$A$2:$E$8000,4,FALSE))/365</f>
        <v>28.435616438356163</v>
      </c>
      <c r="L92" s="11">
        <f>(C92-VLOOKUP(H92,Riders!$A$2:$E$8000,4,FALSE))/365</f>
        <v>30.405479452054795</v>
      </c>
      <c r="M92" s="11">
        <f>(C92-VLOOKUP(I92,Riders!$A$2:$E$8000,4,FALSE))/365</f>
        <v>21.778082191780822</v>
      </c>
      <c r="N92" s="11">
        <f>(C92-VLOOKUP(J92,Riders!$A$2:$E$8000,4,FALSE))/365</f>
        <v>25.969863013698632</v>
      </c>
      <c r="O92" s="12">
        <v>1</v>
      </c>
      <c r="P92" s="12" t="s">
        <v>24</v>
      </c>
      <c r="Q92" s="30">
        <v>13.515000000000001</v>
      </c>
      <c r="R92" s="30">
        <v>7.665</v>
      </c>
      <c r="S92" s="30">
        <v>7.1740000000000004</v>
      </c>
      <c r="T92" s="30">
        <v>6.9989999999999997</v>
      </c>
      <c r="U92" s="30">
        <v>7.1429999999999998</v>
      </c>
      <c r="V92" s="30">
        <v>7.0679999999999996</v>
      </c>
      <c r="W92" s="30">
        <v>7.0449999999999999</v>
      </c>
      <c r="X92" s="30">
        <v>7.0739999999999998</v>
      </c>
      <c r="Y92" s="30">
        <v>7.2060000000000004</v>
      </c>
      <c r="Z92" s="30">
        <v>7.0460000000000003</v>
      </c>
      <c r="AA92" s="30">
        <v>7.0519999999999996</v>
      </c>
      <c r="AB92" s="30">
        <v>7.0049999999999999</v>
      </c>
      <c r="AC92" s="30">
        <v>7.0860000000000003</v>
      </c>
      <c r="AD92" s="30">
        <v>6.9710000000000001</v>
      </c>
      <c r="AE92" s="30">
        <v>7.0019999999999998</v>
      </c>
      <c r="AF92" s="30">
        <v>7.0490000000000004</v>
      </c>
      <c r="AG92" s="30">
        <v>7.0570000000000004</v>
      </c>
      <c r="AH92" s="30">
        <v>7.0279999999999996</v>
      </c>
      <c r="AI92" s="30">
        <v>7.0149999999999997</v>
      </c>
      <c r="AJ92" s="30">
        <v>6.9619999999999997</v>
      </c>
      <c r="AK92" s="30">
        <v>7.1390000000000002</v>
      </c>
      <c r="AL92" s="30">
        <v>6.93</v>
      </c>
      <c r="AM92" s="30">
        <v>7.0679999999999996</v>
      </c>
      <c r="AN92" s="30">
        <v>6.8869999999999996</v>
      </c>
      <c r="AO92" s="30">
        <v>6.8719999999999999</v>
      </c>
      <c r="AP92" s="30">
        <v>6.8440000000000003</v>
      </c>
      <c r="AQ92" s="30">
        <v>7.415</v>
      </c>
      <c r="AR92" s="30">
        <v>9.9160000000000004</v>
      </c>
      <c r="AS92" s="30">
        <v>11.801</v>
      </c>
      <c r="AT92" s="30"/>
      <c r="AU92" s="30"/>
      <c r="AV92" s="30"/>
      <c r="AW92" s="30" t="str">
        <f t="shared" si="2"/>
        <v/>
      </c>
      <c r="AX92" s="105" t="str">
        <f t="shared" si="3"/>
        <v/>
      </c>
      <c r="AY92" s="104"/>
    </row>
    <row r="93" spans="1:51">
      <c r="A93" s="12" t="s">
        <v>138</v>
      </c>
      <c r="B93" s="12">
        <v>2022</v>
      </c>
      <c r="C93" s="17">
        <v>44749</v>
      </c>
      <c r="D93" s="12" t="s">
        <v>65</v>
      </c>
      <c r="E93" s="12" t="s">
        <v>90</v>
      </c>
      <c r="F93" s="12">
        <v>3</v>
      </c>
      <c r="G93" s="12" t="s">
        <v>699</v>
      </c>
      <c r="H93" s="12" t="s">
        <v>700</v>
      </c>
      <c r="I93" s="12" t="s">
        <v>705</v>
      </c>
      <c r="J93" s="12" t="s">
        <v>708</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30">
        <f t="shared" si="2"/>
        <v>243.67999999999998</v>
      </c>
      <c r="AX93" s="105">
        <f t="shared" si="3"/>
        <v>59.093893630991467</v>
      </c>
      <c r="AY93" s="104"/>
    </row>
    <row r="94" spans="1:51">
      <c r="A94" s="4" t="s">
        <v>138</v>
      </c>
      <c r="B94" s="4">
        <v>2022</v>
      </c>
      <c r="C94" s="5">
        <v>44749</v>
      </c>
      <c r="D94" s="4" t="s">
        <v>65</v>
      </c>
      <c r="E94" s="4" t="s">
        <v>63</v>
      </c>
      <c r="F94" s="4" t="s">
        <v>540</v>
      </c>
      <c r="G94" s="4" t="s">
        <v>68</v>
      </c>
      <c r="H94" s="4" t="s">
        <v>589</v>
      </c>
      <c r="I94" s="4" t="s">
        <v>686</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30">
        <f t="shared" si="2"/>
        <v>235.08099999999996</v>
      </c>
      <c r="AX94" s="105">
        <f t="shared" si="3"/>
        <v>61.255482152960056</v>
      </c>
      <c r="AY94" s="104"/>
    </row>
    <row r="95" spans="1:51">
      <c r="A95" s="4" t="s">
        <v>138</v>
      </c>
      <c r="B95" s="4">
        <v>2022</v>
      </c>
      <c r="C95" s="5">
        <v>44749</v>
      </c>
      <c r="D95" s="4" t="s">
        <v>65</v>
      </c>
      <c r="E95" s="4" t="s">
        <v>63</v>
      </c>
      <c r="F95" s="4" t="s">
        <v>540</v>
      </c>
      <c r="G95" s="4" t="s">
        <v>661</v>
      </c>
      <c r="H95" s="4" t="s">
        <v>696</v>
      </c>
      <c r="I95" s="4" t="s">
        <v>671</v>
      </c>
      <c r="J95" s="4" t="s">
        <v>660</v>
      </c>
      <c r="K95" s="11">
        <f>(C95-VLOOKUP(G95,Riders!$A$2:$E$8000,4,FALSE))/365</f>
        <v>21.578082191780823</v>
      </c>
      <c r="L95" s="11">
        <f>(C95-VLOOKUP(H95,Riders!$A$2:$E$8000,4,FALSE))/365</f>
        <v>28.364383561643837</v>
      </c>
      <c r="M95" s="11">
        <f>(C95-VLOOKUP(I95,Riders!$A$2:$E$8000,4,FALSE))/365</f>
        <v>19.827397260273973</v>
      </c>
      <c r="N95" s="11">
        <f>(C95-VLOOKUP(J95,Riders!$A$2:$E$8000,4,FALSE))/365</f>
        <v>21.410958904109588</v>
      </c>
      <c r="O95" s="4">
        <v>2</v>
      </c>
      <c r="P95" s="4" t="s">
        <v>38</v>
      </c>
      <c r="Q95" s="30">
        <v>13.332000000000001</v>
      </c>
      <c r="R95" s="30">
        <v>7.5839999999999996</v>
      </c>
      <c r="S95" s="30">
        <v>7.1180000000000003</v>
      </c>
      <c r="T95" s="30">
        <v>7.008</v>
      </c>
      <c r="U95" s="30">
        <v>7.0979999999999999</v>
      </c>
      <c r="V95" s="30">
        <v>7.1059999999999999</v>
      </c>
      <c r="W95" s="30">
        <v>6.8319999999999999</v>
      </c>
      <c r="X95" s="30">
        <v>7.1630000000000003</v>
      </c>
      <c r="Y95" s="30">
        <v>6.8250000000000002</v>
      </c>
      <c r="Z95" s="30">
        <v>7.1390000000000002</v>
      </c>
      <c r="AA95" s="30">
        <v>7.1459999999999999</v>
      </c>
      <c r="AB95" s="30">
        <v>7.3460000000000001</v>
      </c>
      <c r="AC95" s="30">
        <v>7.0220000000000002</v>
      </c>
      <c r="AD95" s="30">
        <v>7.2309999999999999</v>
      </c>
      <c r="AE95" s="30">
        <v>7.0279999999999996</v>
      </c>
      <c r="AF95" s="30">
        <v>7.5209999999999999</v>
      </c>
      <c r="AG95" s="30">
        <v>7.22</v>
      </c>
      <c r="AH95" s="30">
        <v>7.2949999999999999</v>
      </c>
      <c r="AI95" s="30">
        <v>7.2220000000000004</v>
      </c>
      <c r="AJ95" s="30">
        <v>7.4480000000000004</v>
      </c>
      <c r="AK95" s="30">
        <v>7.2270000000000003</v>
      </c>
      <c r="AL95" s="30">
        <v>7.31</v>
      </c>
      <c r="AM95" s="30">
        <v>7.3</v>
      </c>
      <c r="AN95" s="30">
        <v>7.3860000000000001</v>
      </c>
      <c r="AO95" s="30">
        <v>7.0890000000000004</v>
      </c>
      <c r="AP95" s="30">
        <v>7.383</v>
      </c>
      <c r="AQ95" s="30">
        <v>7.1440000000000001</v>
      </c>
      <c r="AR95" s="30">
        <v>7.4870000000000001</v>
      </c>
      <c r="AS95" s="30">
        <v>7.1609999999999996</v>
      </c>
      <c r="AT95" s="30">
        <v>7.5640000000000001</v>
      </c>
      <c r="AU95" s="30">
        <v>7.3250000000000002</v>
      </c>
      <c r="AV95" s="30">
        <v>7.75</v>
      </c>
      <c r="AW95" s="30">
        <f t="shared" si="2"/>
        <v>237.81000000000003</v>
      </c>
      <c r="AX95" s="105">
        <f t="shared" si="3"/>
        <v>60.552541945250404</v>
      </c>
      <c r="AY95" s="104"/>
    </row>
    <row r="96" spans="1:51">
      <c r="A96" s="4" t="s">
        <v>138</v>
      </c>
      <c r="B96" s="4">
        <v>2022</v>
      </c>
      <c r="C96" s="5">
        <v>44749</v>
      </c>
      <c r="D96" s="4" t="s">
        <v>65</v>
      </c>
      <c r="E96" s="4" t="s">
        <v>63</v>
      </c>
      <c r="F96" s="4" t="s">
        <v>541</v>
      </c>
      <c r="G96" s="4" t="s">
        <v>620</v>
      </c>
      <c r="H96" s="4" t="s">
        <v>487</v>
      </c>
      <c r="I96" s="4" t="s">
        <v>702</v>
      </c>
      <c r="J96" s="4" t="s">
        <v>707</v>
      </c>
      <c r="K96" s="11">
        <f>(C96-VLOOKUP(G96,Riders!$A$2:$E$8000,4,FALSE))/365</f>
        <v>35.767123287671232</v>
      </c>
      <c r="L96" s="11">
        <f>(C96-VLOOKUP(H96,Riders!$A$2:$E$8000,4,FALSE))/365</f>
        <v>28.235616438356164</v>
      </c>
      <c r="M96" s="11">
        <f>(C96-VLOOKUP(I96,Riders!$A$2:$E$8000,4,FALSE))/365</f>
        <v>27.649315068493152</v>
      </c>
      <c r="N96" s="11">
        <f>(C96-VLOOKUP(J96,Riders!$A$2:$E$8000,4,FALSE))/365</f>
        <v>28.112328767123287</v>
      </c>
      <c r="O96" s="4">
        <v>1</v>
      </c>
      <c r="P96" s="4" t="s">
        <v>43</v>
      </c>
      <c r="Q96" s="30">
        <v>13.941000000000001</v>
      </c>
      <c r="R96" s="30">
        <v>7.9189999999999996</v>
      </c>
      <c r="S96" s="30">
        <v>7.4539999999999997</v>
      </c>
      <c r="T96" s="30">
        <v>7.43</v>
      </c>
      <c r="U96" s="30">
        <v>7.2489999999999997</v>
      </c>
      <c r="V96" s="30">
        <v>7.1539999999999999</v>
      </c>
      <c r="W96" s="30">
        <v>7.2560000000000002</v>
      </c>
      <c r="X96" s="30">
        <v>7.1740000000000004</v>
      </c>
      <c r="Y96" s="30">
        <v>7.077</v>
      </c>
      <c r="Z96" s="30">
        <v>6.9740000000000002</v>
      </c>
      <c r="AA96" s="30">
        <v>7.0049999999999999</v>
      </c>
      <c r="AB96" s="30">
        <v>7.3520000000000003</v>
      </c>
      <c r="AC96" s="30">
        <v>7.1239999999999997</v>
      </c>
      <c r="AD96" s="30">
        <v>7.13</v>
      </c>
      <c r="AE96" s="30">
        <v>7.343</v>
      </c>
      <c r="AF96" s="30">
        <v>7.1310000000000002</v>
      </c>
      <c r="AG96" s="30">
        <v>7.1909999999999998</v>
      </c>
      <c r="AH96" s="30">
        <v>7.2640000000000002</v>
      </c>
      <c r="AI96" s="30">
        <v>7.1769999999999996</v>
      </c>
      <c r="AJ96" s="30">
        <v>7.4580000000000002</v>
      </c>
      <c r="AK96" s="30">
        <v>6.718</v>
      </c>
      <c r="AL96" s="30">
        <v>7.1520000000000001</v>
      </c>
      <c r="AM96" s="30">
        <v>7.1020000000000003</v>
      </c>
      <c r="AN96" s="30">
        <v>7.1479999999999997</v>
      </c>
      <c r="AO96" s="30">
        <v>7.1639999999999997</v>
      </c>
      <c r="AP96" s="30">
        <v>7.3689999999999998</v>
      </c>
      <c r="AQ96" s="30">
        <v>7.0910000000000002</v>
      </c>
      <c r="AR96" s="30">
        <v>7.6360000000000001</v>
      </c>
      <c r="AS96" s="30">
        <v>6.9820000000000002</v>
      </c>
      <c r="AT96" s="30">
        <v>7.6189999999999998</v>
      </c>
      <c r="AU96" s="30">
        <v>7.093</v>
      </c>
      <c r="AV96" s="30"/>
      <c r="AW96" s="30" t="str">
        <f t="shared" si="2"/>
        <v/>
      </c>
      <c r="AX96" s="105" t="str">
        <f t="shared" si="3"/>
        <v/>
      </c>
      <c r="AY96" s="104"/>
    </row>
    <row r="97" spans="1:51">
      <c r="A97" s="4" t="s">
        <v>138</v>
      </c>
      <c r="B97" s="4">
        <v>2022</v>
      </c>
      <c r="C97" s="5">
        <v>44749</v>
      </c>
      <c r="D97" s="4" t="s">
        <v>65</v>
      </c>
      <c r="E97" s="4" t="s">
        <v>63</v>
      </c>
      <c r="F97" s="4" t="s">
        <v>541</v>
      </c>
      <c r="G97" s="4" t="s">
        <v>699</v>
      </c>
      <c r="H97" s="4" t="s">
        <v>700</v>
      </c>
      <c r="I97" s="4" t="s">
        <v>705</v>
      </c>
      <c r="J97" s="4" t="s">
        <v>708</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30" t="str">
        <f t="shared" si="2"/>
        <v/>
      </c>
      <c r="AX97" s="105" t="str">
        <f t="shared" si="3"/>
        <v/>
      </c>
      <c r="AY97" s="104"/>
    </row>
    <row r="98" spans="1:51">
      <c r="A98" s="1" t="s">
        <v>161</v>
      </c>
      <c r="B98" s="1">
        <v>2022</v>
      </c>
      <c r="C98" s="2">
        <v>44693</v>
      </c>
      <c r="D98" s="1" t="s">
        <v>65</v>
      </c>
      <c r="E98" s="1" t="s">
        <v>20</v>
      </c>
      <c r="F98" s="1" t="s">
        <v>20</v>
      </c>
      <c r="G98" s="1" t="s">
        <v>52</v>
      </c>
      <c r="H98" s="1" t="s">
        <v>679</v>
      </c>
      <c r="I98" s="1" t="s">
        <v>741</v>
      </c>
      <c r="J98" s="1" t="s">
        <v>678</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30">
        <f t="shared" si="2"/>
        <v>235.92999999999998</v>
      </c>
      <c r="AX98" s="105">
        <f t="shared" si="3"/>
        <v>61.035052769889383</v>
      </c>
      <c r="AY98" s="104"/>
    </row>
    <row r="99" spans="1:51">
      <c r="A99" s="1" t="s">
        <v>161</v>
      </c>
      <c r="B99" s="1">
        <v>2022</v>
      </c>
      <c r="C99" s="2">
        <v>44693</v>
      </c>
      <c r="D99" s="1" t="s">
        <v>65</v>
      </c>
      <c r="E99" s="1" t="s">
        <v>20</v>
      </c>
      <c r="F99" s="1" t="s">
        <v>20</v>
      </c>
      <c r="G99" s="1" t="s">
        <v>731</v>
      </c>
      <c r="H99" s="1" t="s">
        <v>635</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30">
        <f t="shared" si="2"/>
        <v>236.18299999999999</v>
      </c>
      <c r="AX99" s="105">
        <f t="shared" si="3"/>
        <v>60.969671822273412</v>
      </c>
      <c r="AY99" s="104"/>
    </row>
    <row r="100" spans="1:51">
      <c r="A100" s="1" t="s">
        <v>161</v>
      </c>
      <c r="B100" s="1">
        <v>2022</v>
      </c>
      <c r="C100" s="2">
        <v>44693</v>
      </c>
      <c r="D100" s="1" t="s">
        <v>65</v>
      </c>
      <c r="E100" s="1" t="s">
        <v>20</v>
      </c>
      <c r="F100" s="1" t="s">
        <v>20</v>
      </c>
      <c r="G100" s="1" t="s">
        <v>596</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30">
        <f t="shared" si="2"/>
        <v>237.34100000000001</v>
      </c>
      <c r="AX100" s="105">
        <f t="shared" si="3"/>
        <v>60.672197386882161</v>
      </c>
      <c r="AY100" s="104"/>
    </row>
    <row r="101" spans="1:51">
      <c r="A101" s="4" t="s">
        <v>280</v>
      </c>
      <c r="B101" s="4">
        <v>2019</v>
      </c>
      <c r="C101" s="5">
        <v>43524</v>
      </c>
      <c r="D101" s="4" t="s">
        <v>19</v>
      </c>
      <c r="E101" s="4" t="s">
        <v>20</v>
      </c>
      <c r="F101" s="4" t="s">
        <v>20</v>
      </c>
      <c r="G101" s="3" t="s">
        <v>978</v>
      </c>
      <c r="H101" s="3" t="s">
        <v>742</v>
      </c>
      <c r="I101" s="3" t="s">
        <v>1030</v>
      </c>
      <c r="J101" s="3" t="s">
        <v>979</v>
      </c>
      <c r="K101" s="11">
        <f>(C101-VLOOKUP(G101,Riders!$A$2:$E$8000,4,FALSE))/365</f>
        <v>25.980821917808218</v>
      </c>
      <c r="L101" s="11">
        <f>(C101-VLOOKUP(H101,Riders!$A$2:$E$8000,4,FALSE))/365</f>
        <v>27.4986301369863</v>
      </c>
      <c r="M101" s="11">
        <f>(C101-VLOOKUP(I101,Riders!$A$2:$E$8000,4,FALSE))/365</f>
        <v>22.610958904109587</v>
      </c>
      <c r="N101" s="11">
        <f>(C101-VLOOKUP(J101,Riders!$A$2:$E$8000,4,FALSE))/365</f>
        <v>24.706849315068492</v>
      </c>
      <c r="O101" s="4">
        <v>15</v>
      </c>
      <c r="P101" s="3" t="s">
        <v>255</v>
      </c>
      <c r="Q101" s="30">
        <v>13.157</v>
      </c>
      <c r="R101" s="30">
        <v>7.92</v>
      </c>
      <c r="S101" s="30">
        <v>7.4039999999999999</v>
      </c>
      <c r="T101" s="30">
        <v>7.3170000000000002</v>
      </c>
      <c r="U101" s="30">
        <v>7.242</v>
      </c>
      <c r="V101" s="30">
        <v>7.423</v>
      </c>
      <c r="W101" s="30">
        <v>7.3620000000000001</v>
      </c>
      <c r="X101" s="30">
        <v>7.3890000000000002</v>
      </c>
      <c r="Y101" s="30">
        <v>7.4470000000000001</v>
      </c>
      <c r="Z101" s="30">
        <v>7.3920000000000003</v>
      </c>
      <c r="AA101" s="30">
        <v>7.35</v>
      </c>
      <c r="AB101" s="30">
        <v>7.3710000000000004</v>
      </c>
      <c r="AC101" s="30">
        <v>7.5060000000000002</v>
      </c>
      <c r="AD101" s="30">
        <v>7.5060000000000002</v>
      </c>
      <c r="AE101" s="30">
        <v>7.34</v>
      </c>
      <c r="AF101" s="30">
        <v>7.3520000000000003</v>
      </c>
      <c r="AG101" s="30">
        <v>7.4649999999999999</v>
      </c>
      <c r="AH101" s="30">
        <v>7.4480000000000004</v>
      </c>
      <c r="AI101" s="30">
        <v>7.476</v>
      </c>
      <c r="AJ101" s="30">
        <v>7.59</v>
      </c>
      <c r="AK101" s="30">
        <v>7.3470000000000004</v>
      </c>
      <c r="AL101" s="30">
        <v>7.3860000000000001</v>
      </c>
      <c r="AM101" s="30">
        <v>7.3559999999999999</v>
      </c>
      <c r="AN101" s="30">
        <v>7.4020000000000001</v>
      </c>
      <c r="AO101" s="30">
        <v>7.4539999999999997</v>
      </c>
      <c r="AP101" s="30">
        <v>7.6639999999999997</v>
      </c>
      <c r="AQ101" s="30">
        <v>7.4740000000000002</v>
      </c>
      <c r="AR101" s="30">
        <v>7.4619999999999997</v>
      </c>
      <c r="AS101" s="30">
        <v>7.5659999999999998</v>
      </c>
      <c r="AT101" s="30">
        <v>7.4859999999999998</v>
      </c>
      <c r="AU101" s="30">
        <v>7.5030000000000001</v>
      </c>
      <c r="AV101" s="30">
        <v>7.6109999999999998</v>
      </c>
      <c r="AW101" s="30">
        <f t="shared" si="2"/>
        <v>244.16799999999995</v>
      </c>
      <c r="AX101" s="105">
        <f t="shared" si="3"/>
        <v>58.975787162937003</v>
      </c>
      <c r="AY101" s="104"/>
    </row>
    <row r="102" spans="1:51">
      <c r="A102" s="1" t="s">
        <v>161</v>
      </c>
      <c r="B102" s="1">
        <v>2022</v>
      </c>
      <c r="C102" s="2">
        <v>44693</v>
      </c>
      <c r="D102" s="1" t="s">
        <v>65</v>
      </c>
      <c r="E102" s="1" t="s">
        <v>20</v>
      </c>
      <c r="F102" s="1" t="s">
        <v>20</v>
      </c>
      <c r="G102" s="1" t="s">
        <v>693</v>
      </c>
      <c r="H102" s="1" t="s">
        <v>736</v>
      </c>
      <c r="I102" s="1" t="s">
        <v>670</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30">
        <f t="shared" si="2"/>
        <v>239.31099999999998</v>
      </c>
      <c r="AX102" s="105">
        <f t="shared" si="3"/>
        <v>60.172745924758999</v>
      </c>
      <c r="AY102" s="104"/>
    </row>
    <row r="103" spans="1:51">
      <c r="A103" s="1" t="s">
        <v>161</v>
      </c>
      <c r="B103" s="1">
        <v>2022</v>
      </c>
      <c r="C103" s="2">
        <v>44693</v>
      </c>
      <c r="D103" s="1" t="s">
        <v>65</v>
      </c>
      <c r="E103" s="1" t="s">
        <v>20</v>
      </c>
      <c r="F103" s="1" t="s">
        <v>20</v>
      </c>
      <c r="G103" s="1" t="s">
        <v>497</v>
      </c>
      <c r="H103" s="1" t="s">
        <v>661</v>
      </c>
      <c r="I103" s="1" t="s">
        <v>660</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30">
        <f t="shared" si="2"/>
        <v>241.09000000000006</v>
      </c>
      <c r="AX103" s="105">
        <f t="shared" si="3"/>
        <v>59.728732008793379</v>
      </c>
      <c r="AY103" s="104"/>
    </row>
    <row r="104" spans="1:51">
      <c r="A104" s="1" t="s">
        <v>161</v>
      </c>
      <c r="B104" s="1">
        <v>2022</v>
      </c>
      <c r="C104" s="2">
        <v>44693</v>
      </c>
      <c r="D104" s="1" t="s">
        <v>65</v>
      </c>
      <c r="E104" s="1" t="s">
        <v>20</v>
      </c>
      <c r="F104" s="1" t="s">
        <v>20</v>
      </c>
      <c r="G104" s="1" t="s">
        <v>510</v>
      </c>
      <c r="H104" s="1" t="s">
        <v>733</v>
      </c>
      <c r="I104" s="1" t="s">
        <v>734</v>
      </c>
      <c r="J104" s="1" t="s">
        <v>735</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30">
        <f t="shared" si="2"/>
        <v>245.62899999999993</v>
      </c>
      <c r="AX104" s="105">
        <f t="shared" si="3"/>
        <v>58.62499949110245</v>
      </c>
      <c r="AY104" s="104"/>
    </row>
    <row r="105" spans="1:51">
      <c r="A105" s="1" t="s">
        <v>161</v>
      </c>
      <c r="B105" s="1">
        <v>2022</v>
      </c>
      <c r="C105" s="2">
        <v>44693</v>
      </c>
      <c r="D105" s="1" t="s">
        <v>65</v>
      </c>
      <c r="E105" s="1" t="s">
        <v>20</v>
      </c>
      <c r="F105" s="1" t="s">
        <v>20</v>
      </c>
      <c r="G105" s="1" t="s">
        <v>666</v>
      </c>
      <c r="H105" s="1" t="s">
        <v>522</v>
      </c>
      <c r="I105" s="1" t="s">
        <v>668</v>
      </c>
      <c r="J105" s="1" t="s">
        <v>747</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30">
        <f t="shared" si="2"/>
        <v>259.14300000000003</v>
      </c>
      <c r="AX105" s="105">
        <f t="shared" si="3"/>
        <v>55.567775320961779</v>
      </c>
      <c r="AY105" s="104"/>
    </row>
    <row r="106" spans="1:51">
      <c r="A106" s="12" t="s">
        <v>161</v>
      </c>
      <c r="B106" s="12">
        <v>2022</v>
      </c>
      <c r="C106" s="17">
        <v>44693</v>
      </c>
      <c r="D106" s="12" t="s">
        <v>65</v>
      </c>
      <c r="E106" s="12" t="s">
        <v>90</v>
      </c>
      <c r="F106" s="12">
        <v>3</v>
      </c>
      <c r="G106" s="12" t="s">
        <v>731</v>
      </c>
      <c r="H106" s="12" t="s">
        <v>635</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30">
        <f t="shared" si="2"/>
        <v>233.61799999999999</v>
      </c>
      <c r="AX106" s="105">
        <f t="shared" si="3"/>
        <v>61.639086029329931</v>
      </c>
      <c r="AY106" s="104"/>
    </row>
    <row r="107" spans="1:51">
      <c r="A107" s="12" t="s">
        <v>161</v>
      </c>
      <c r="B107" s="12">
        <v>2022</v>
      </c>
      <c r="C107" s="17">
        <v>44693</v>
      </c>
      <c r="D107" s="12" t="s">
        <v>65</v>
      </c>
      <c r="E107" s="12" t="s">
        <v>90</v>
      </c>
      <c r="F107" s="12">
        <v>4</v>
      </c>
      <c r="G107" s="12" t="s">
        <v>52</v>
      </c>
      <c r="H107" s="12" t="s">
        <v>679</v>
      </c>
      <c r="I107" s="12" t="s">
        <v>741</v>
      </c>
      <c r="J107" s="12" t="s">
        <v>678</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30">
        <f t="shared" si="2"/>
        <v>234.02299999999997</v>
      </c>
      <c r="AX107" s="105">
        <f t="shared" si="3"/>
        <v>61.532413480726262</v>
      </c>
      <c r="AY107" s="104"/>
    </row>
    <row r="108" spans="1:51">
      <c r="A108" s="12" t="s">
        <v>161</v>
      </c>
      <c r="B108" s="12">
        <v>2022</v>
      </c>
      <c r="C108" s="17">
        <v>44693</v>
      </c>
      <c r="D108" s="12" t="s">
        <v>65</v>
      </c>
      <c r="E108" s="12" t="s">
        <v>90</v>
      </c>
      <c r="F108" s="12">
        <v>3</v>
      </c>
      <c r="G108" s="12" t="s">
        <v>596</v>
      </c>
      <c r="H108" s="12" t="s">
        <v>509</v>
      </c>
      <c r="I108" s="12" t="s">
        <v>512</v>
      </c>
      <c r="J108" s="12" t="s">
        <v>729</v>
      </c>
      <c r="K108" s="11">
        <f>(C108-VLOOKUP(G108,Riders!$A$2:$E$8000,4,FALSE))/365</f>
        <v>31.671232876712327</v>
      </c>
      <c r="L108" s="11">
        <f>(C108-VLOOKUP(H108,Riders!$A$2:$E$8000,4,FALSE))/365</f>
        <v>21.372602739726027</v>
      </c>
      <c r="M108" s="11">
        <f>(C108-VLOOKUP(I108,Riders!$A$2:$E$8000,4,FALSE))/365</f>
        <v>27.024657534246575</v>
      </c>
      <c r="N108" s="11">
        <f>(C108-VLOOKUP(J108,Riders!$A$2:$E$8000,4,FALSE))/365</f>
        <v>27.726027397260275</v>
      </c>
      <c r="O108" s="12">
        <v>2</v>
      </c>
      <c r="P108" s="12" t="s">
        <v>28</v>
      </c>
      <c r="Q108" s="30">
        <v>13.814</v>
      </c>
      <c r="R108" s="30">
        <v>7.782</v>
      </c>
      <c r="S108" s="30">
        <v>7.4569999999999999</v>
      </c>
      <c r="T108" s="30">
        <v>7.1340000000000003</v>
      </c>
      <c r="U108" s="30">
        <v>7.2050000000000001</v>
      </c>
      <c r="V108" s="30">
        <v>6.9969999999999999</v>
      </c>
      <c r="W108" s="30">
        <v>7.0359999999999996</v>
      </c>
      <c r="X108" s="30">
        <v>7.085</v>
      </c>
      <c r="Y108" s="30">
        <v>7.1740000000000004</v>
      </c>
      <c r="Z108" s="30">
        <v>7.032</v>
      </c>
      <c r="AA108" s="30">
        <v>7.1360000000000001</v>
      </c>
      <c r="AB108" s="30">
        <v>6.9749999999999996</v>
      </c>
      <c r="AC108" s="30">
        <v>7.1459999999999999</v>
      </c>
      <c r="AD108" s="30">
        <v>7.0629999999999997</v>
      </c>
      <c r="AE108" s="30">
        <v>6.9029999999999996</v>
      </c>
      <c r="AF108" s="30">
        <v>6.9779999999999998</v>
      </c>
      <c r="AG108" s="30">
        <v>7.0510000000000002</v>
      </c>
      <c r="AH108" s="30">
        <v>6.9870000000000001</v>
      </c>
      <c r="AI108" s="30">
        <v>7.0279999999999996</v>
      </c>
      <c r="AJ108" s="30">
        <v>6.9880000000000004</v>
      </c>
      <c r="AK108" s="30">
        <v>7.1230000000000002</v>
      </c>
      <c r="AL108" s="30">
        <v>7.0439999999999996</v>
      </c>
      <c r="AM108" s="30">
        <v>6.9939999999999998</v>
      </c>
      <c r="AN108" s="30">
        <v>7.2409999999999997</v>
      </c>
      <c r="AO108" s="30">
        <v>7.2629999999999999</v>
      </c>
      <c r="AP108" s="30">
        <v>7.181</v>
      </c>
      <c r="AQ108" s="30">
        <v>7.48</v>
      </c>
      <c r="AR108" s="30">
        <v>6.9119999999999999</v>
      </c>
      <c r="AS108" s="30">
        <v>7.0129999999999999</v>
      </c>
      <c r="AT108" s="30">
        <v>7.202</v>
      </c>
      <c r="AU108" s="30">
        <v>6.9080000000000004</v>
      </c>
      <c r="AV108" s="30">
        <v>7.06</v>
      </c>
      <c r="AW108" s="30">
        <f t="shared" si="2"/>
        <v>234.392</v>
      </c>
      <c r="AX108" s="105">
        <f t="shared" si="3"/>
        <v>61.435543875217583</v>
      </c>
      <c r="AY108" s="104"/>
    </row>
    <row r="109" spans="1:51">
      <c r="A109" s="1" t="s">
        <v>1100</v>
      </c>
      <c r="B109" s="1">
        <v>2023</v>
      </c>
      <c r="C109" s="2">
        <v>44981</v>
      </c>
      <c r="D109" s="1" t="s">
        <v>65</v>
      </c>
      <c r="E109" s="4" t="s">
        <v>63</v>
      </c>
      <c r="F109" s="3" t="s">
        <v>540</v>
      </c>
      <c r="G109" t="s">
        <v>598</v>
      </c>
      <c r="H109" s="3" t="s">
        <v>597</v>
      </c>
      <c r="I109" s="3" t="s">
        <v>743</v>
      </c>
      <c r="J109" s="3" t="s">
        <v>914</v>
      </c>
      <c r="K109" s="11">
        <f>(C109-VLOOKUP(G109,Riders!$A$2:$E$8000,4,FALSE))/365</f>
        <v>32.268493150684932</v>
      </c>
      <c r="L109" s="11">
        <f>(C109-VLOOKUP(H109,Riders!$A$2:$E$8000,4,FALSE))/365</f>
        <v>24.805479452054794</v>
      </c>
      <c r="M109" s="11">
        <f>(C109-VLOOKUP(I109,Riders!$A$2:$E$8000,4,FALSE))/365</f>
        <v>27.517808219178082</v>
      </c>
      <c r="N109" s="11">
        <f>(C109-VLOOKUP(J109,Riders!$A$2:$E$8000,4,FALSE))/365</f>
        <v>26.841095890410958</v>
      </c>
      <c r="O109" s="3">
        <v>2</v>
      </c>
      <c r="P109" s="3" t="s">
        <v>34</v>
      </c>
      <c r="Q109" s="30">
        <v>13.343999999999999</v>
      </c>
      <c r="R109" s="30">
        <v>7.62</v>
      </c>
      <c r="S109" s="30">
        <v>7.0060000000000002</v>
      </c>
      <c r="T109" s="30">
        <v>6.798</v>
      </c>
      <c r="U109" s="30">
        <v>6.8970000000000002</v>
      </c>
      <c r="V109" s="30">
        <v>6.8650000000000002</v>
      </c>
      <c r="W109" s="30">
        <v>6.89</v>
      </c>
      <c r="X109" s="30">
        <v>6.9089999999999998</v>
      </c>
      <c r="Y109" s="30">
        <v>7.0250000000000004</v>
      </c>
      <c r="Z109" s="30">
        <v>6.9249999999999998</v>
      </c>
      <c r="AA109" s="30">
        <v>6.9260000000000002</v>
      </c>
      <c r="AB109" s="30">
        <v>7.0490000000000004</v>
      </c>
      <c r="AC109" s="30">
        <v>6.9029999999999996</v>
      </c>
      <c r="AD109" s="30">
        <v>6.8840000000000003</v>
      </c>
      <c r="AE109" s="30">
        <v>6.8959999999999999</v>
      </c>
      <c r="AF109" s="30">
        <v>6.92</v>
      </c>
      <c r="AG109" s="30">
        <v>7.0309999999999997</v>
      </c>
      <c r="AH109" s="30">
        <v>6.9749999999999996</v>
      </c>
      <c r="AI109" s="30">
        <v>7.17</v>
      </c>
      <c r="AJ109" s="30">
        <v>6.9829999999999997</v>
      </c>
      <c r="AK109" s="30">
        <v>7.0170000000000003</v>
      </c>
      <c r="AL109" s="30">
        <v>7.1459999999999999</v>
      </c>
      <c r="AM109" s="30">
        <v>6.9740000000000002</v>
      </c>
      <c r="AN109" s="30">
        <v>7.181</v>
      </c>
      <c r="AO109" s="30">
        <v>6.9690000000000003</v>
      </c>
      <c r="AP109" s="30">
        <v>6.9749999999999996</v>
      </c>
      <c r="AQ109" s="30">
        <v>6.84</v>
      </c>
      <c r="AR109" s="30">
        <v>6.9779999999999998</v>
      </c>
      <c r="AS109" s="30">
        <v>6.9690000000000003</v>
      </c>
      <c r="AT109" s="30">
        <v>6.8609999999999998</v>
      </c>
      <c r="AU109" s="30">
        <v>7.0279999999999996</v>
      </c>
      <c r="AV109" s="30">
        <v>7</v>
      </c>
      <c r="AW109" s="30">
        <f t="shared" si="2"/>
        <v>229.95399999999998</v>
      </c>
      <c r="AX109" s="105">
        <f t="shared" si="3"/>
        <v>62.62121989615315</v>
      </c>
      <c r="AY109" s="104"/>
    </row>
    <row r="110" spans="1:51">
      <c r="A110" s="12" t="s">
        <v>161</v>
      </c>
      <c r="B110" s="12">
        <v>2022</v>
      </c>
      <c r="C110" s="17">
        <v>44693</v>
      </c>
      <c r="D110" s="12" t="s">
        <v>65</v>
      </c>
      <c r="E110" s="12" t="s">
        <v>90</v>
      </c>
      <c r="F110" s="12">
        <v>2</v>
      </c>
      <c r="G110" s="12" t="s">
        <v>693</v>
      </c>
      <c r="H110" s="12" t="s">
        <v>604</v>
      </c>
      <c r="I110" s="12" t="s">
        <v>670</v>
      </c>
      <c r="J110" s="12" t="s">
        <v>517</v>
      </c>
      <c r="K110" s="11">
        <f>(C110-VLOOKUP(G110,Riders!$A$2:$E$8000,4,FALSE))/365</f>
        <v>23.345205479452055</v>
      </c>
      <c r="L110" s="11">
        <f>(C110-VLOOKUP(H110,Riders!$A$2:$E$8000,4,FALSE))/365</f>
        <v>20.336986301369862</v>
      </c>
      <c r="M110" s="11">
        <f>(C110-VLOOKUP(I110,Riders!$A$2:$E$8000,4,FALSE))/365</f>
        <v>25.123287671232877</v>
      </c>
      <c r="N110" s="11">
        <f>(C110-VLOOKUP(J110,Riders!$A$2:$E$8000,4,FALSE))/365</f>
        <v>21.295890410958904</v>
      </c>
      <c r="O110" s="12">
        <v>1</v>
      </c>
      <c r="P110" s="12" t="s">
        <v>32</v>
      </c>
      <c r="Q110" s="30">
        <v>13.368</v>
      </c>
      <c r="R110" s="30">
        <v>7.7519999999999998</v>
      </c>
      <c r="S110" s="30">
        <v>7.1369999999999996</v>
      </c>
      <c r="T110" s="30">
        <v>6.8869999999999996</v>
      </c>
      <c r="U110" s="30">
        <v>6.9630000000000001</v>
      </c>
      <c r="V110" s="30">
        <v>6.9390000000000001</v>
      </c>
      <c r="W110" s="30">
        <v>7.0330000000000004</v>
      </c>
      <c r="X110" s="30">
        <v>7.2489999999999997</v>
      </c>
      <c r="Y110" s="30">
        <v>7.09</v>
      </c>
      <c r="Z110" s="30">
        <v>7.1210000000000004</v>
      </c>
      <c r="AA110" s="30">
        <v>7.2089999999999996</v>
      </c>
      <c r="AB110" s="30">
        <v>7.12</v>
      </c>
      <c r="AC110" s="30">
        <v>7.1619999999999999</v>
      </c>
      <c r="AD110" s="30">
        <v>7.165</v>
      </c>
      <c r="AE110" s="30">
        <v>7.3490000000000002</v>
      </c>
      <c r="AF110" s="30">
        <v>7.1870000000000003</v>
      </c>
      <c r="AG110" s="30">
        <v>7.3920000000000003</v>
      </c>
      <c r="AH110" s="30">
        <v>7.351</v>
      </c>
      <c r="AI110" s="30">
        <v>7.1849999999999996</v>
      </c>
      <c r="AJ110" s="30">
        <v>7.202</v>
      </c>
      <c r="AK110" s="30">
        <v>7.383</v>
      </c>
      <c r="AL110" s="30">
        <v>7.3179999999999996</v>
      </c>
      <c r="AM110" s="30">
        <v>7.32</v>
      </c>
      <c r="AN110" s="30">
        <v>7.3520000000000003</v>
      </c>
      <c r="AO110" s="30">
        <v>7.4290000000000003</v>
      </c>
      <c r="AP110" s="30">
        <v>7.298</v>
      </c>
      <c r="AQ110" s="30">
        <v>7.2450000000000001</v>
      </c>
      <c r="AR110" s="30">
        <v>7.2770000000000001</v>
      </c>
      <c r="AS110" s="30">
        <v>7.46</v>
      </c>
      <c r="AT110" s="30">
        <v>7.1529999999999996</v>
      </c>
      <c r="AU110" s="30">
        <v>7.0869999999999997</v>
      </c>
      <c r="AV110" s="30">
        <v>7.0990000000000002</v>
      </c>
      <c r="AW110" s="30">
        <f t="shared" si="2"/>
        <v>237.28200000000001</v>
      </c>
      <c r="AX110" s="105">
        <f t="shared" si="3"/>
        <v>60.687283485472982</v>
      </c>
      <c r="AY110" s="104"/>
    </row>
    <row r="111" spans="1:51">
      <c r="A111" s="12" t="s">
        <v>161</v>
      </c>
      <c r="B111" s="12">
        <v>2022</v>
      </c>
      <c r="C111" s="17">
        <v>44693</v>
      </c>
      <c r="D111" s="12" t="s">
        <v>65</v>
      </c>
      <c r="E111" s="12" t="s">
        <v>90</v>
      </c>
      <c r="F111" s="12">
        <v>1</v>
      </c>
      <c r="G111" s="12" t="s">
        <v>661</v>
      </c>
      <c r="H111" s="12" t="s">
        <v>738</v>
      </c>
      <c r="I111" s="12" t="s">
        <v>660</v>
      </c>
      <c r="J111" s="12" t="s">
        <v>514</v>
      </c>
      <c r="K111" s="11">
        <f>(C111-VLOOKUP(G111,Riders!$A$2:$E$8000,4,FALSE))/365</f>
        <v>21.424657534246574</v>
      </c>
      <c r="L111" s="11">
        <f>(C111-VLOOKUP(H111,Riders!$A$2:$E$8000,4,FALSE))/365</f>
        <v>19.673972602739727</v>
      </c>
      <c r="M111" s="11">
        <f>(C111-VLOOKUP(I111,Riders!$A$2:$E$8000,4,FALSE))/365</f>
        <v>21.257534246575343</v>
      </c>
      <c r="N111" s="11">
        <f>(C111-VLOOKUP(J111,Riders!$A$2:$E$8000,4,FALSE))/365</f>
        <v>21.397260273972602</v>
      </c>
      <c r="O111" s="12">
        <v>1</v>
      </c>
      <c r="P111" s="12" t="s">
        <v>38</v>
      </c>
      <c r="Q111" s="30">
        <v>13.464</v>
      </c>
      <c r="R111" s="30">
        <v>7.7649999999999997</v>
      </c>
      <c r="S111" s="30">
        <v>7.1130000000000004</v>
      </c>
      <c r="T111" s="30">
        <v>7.1109999999999998</v>
      </c>
      <c r="U111" s="30">
        <v>6.9930000000000003</v>
      </c>
      <c r="V111" s="30">
        <v>7.0289999999999999</v>
      </c>
      <c r="W111" s="30">
        <v>7.1619999999999999</v>
      </c>
      <c r="X111" s="30">
        <v>7.0039999999999996</v>
      </c>
      <c r="Y111" s="30">
        <v>7.15</v>
      </c>
      <c r="Z111" s="30">
        <v>6.97</v>
      </c>
      <c r="AA111" s="30">
        <v>7.0570000000000004</v>
      </c>
      <c r="AB111" s="30">
        <v>7.173</v>
      </c>
      <c r="AC111" s="30">
        <v>7.1059999999999999</v>
      </c>
      <c r="AD111" s="30">
        <v>7.29</v>
      </c>
      <c r="AE111" s="30">
        <v>7.2229999999999999</v>
      </c>
      <c r="AF111" s="30">
        <v>7.2409999999999997</v>
      </c>
      <c r="AG111" s="30">
        <v>7.3959999999999999</v>
      </c>
      <c r="AH111" s="30">
        <v>7.26</v>
      </c>
      <c r="AI111" s="30">
        <v>7.2380000000000004</v>
      </c>
      <c r="AJ111" s="30">
        <v>7.1749999999999998</v>
      </c>
      <c r="AK111" s="30">
        <v>7.3529999999999998</v>
      </c>
      <c r="AL111" s="30">
        <v>7.15</v>
      </c>
      <c r="AM111" s="30">
        <v>7.2409999999999997</v>
      </c>
      <c r="AN111" s="30">
        <v>7.4379999999999997</v>
      </c>
      <c r="AO111" s="30">
        <v>7.7220000000000004</v>
      </c>
      <c r="AP111" s="30">
        <v>7.5339999999999998</v>
      </c>
      <c r="AQ111" s="30">
        <v>7.5620000000000003</v>
      </c>
      <c r="AR111" s="30">
        <v>7.6440000000000001</v>
      </c>
      <c r="AS111" s="30">
        <v>7.7110000000000003</v>
      </c>
      <c r="AT111" s="30">
        <v>7.8440000000000003</v>
      </c>
      <c r="AU111" s="30">
        <v>7.9109999999999996</v>
      </c>
      <c r="AV111" s="30">
        <v>8.1129999999999995</v>
      </c>
      <c r="AW111" s="30">
        <f t="shared" si="2"/>
        <v>241.143</v>
      </c>
      <c r="AX111" s="105">
        <f t="shared" si="3"/>
        <v>59.715604433883627</v>
      </c>
      <c r="AY111" s="104"/>
    </row>
    <row r="112" spans="1:51">
      <c r="A112" s="12" t="s">
        <v>161</v>
      </c>
      <c r="B112" s="12">
        <v>2022</v>
      </c>
      <c r="C112" s="17">
        <v>44693</v>
      </c>
      <c r="D112" s="12" t="s">
        <v>65</v>
      </c>
      <c r="E112" s="12" t="s">
        <v>90</v>
      </c>
      <c r="F112" s="12">
        <v>1</v>
      </c>
      <c r="G112" s="12" t="s">
        <v>499</v>
      </c>
      <c r="H112" s="12" t="s">
        <v>510</v>
      </c>
      <c r="I112" s="12" t="s">
        <v>733</v>
      </c>
      <c r="J112" s="12" t="s">
        <v>735</v>
      </c>
      <c r="K112" s="11">
        <f>(C112-VLOOKUP(G112,Riders!$A$2:$E$8000,4,FALSE))/365</f>
        <v>18.786301369863015</v>
      </c>
      <c r="L112" s="11">
        <f>(C112-VLOOKUP(H112,Riders!$A$2:$E$8000,4,FALSE))/365</f>
        <v>22.712328767123289</v>
      </c>
      <c r="M112" s="11">
        <f>(C112-VLOOKUP(I112,Riders!$A$2:$E$8000,4,FALSE))/365</f>
        <v>27.646575342465752</v>
      </c>
      <c r="N112" s="11">
        <f>(C112-VLOOKUP(J112,Riders!$A$2:$E$8000,4,FALSE))/365</f>
        <v>17.895890410958906</v>
      </c>
      <c r="O112" s="12">
        <v>2</v>
      </c>
      <c r="P112" s="12" t="s">
        <v>32</v>
      </c>
      <c r="Q112" s="30">
        <v>13.539</v>
      </c>
      <c r="R112" s="30">
        <v>7.899</v>
      </c>
      <c r="S112" s="30">
        <v>7.3940000000000001</v>
      </c>
      <c r="T112" s="30">
        <v>7.181</v>
      </c>
      <c r="U112" s="30">
        <v>7.2960000000000003</v>
      </c>
      <c r="V112" s="30">
        <v>7.1680000000000001</v>
      </c>
      <c r="W112" s="30">
        <v>7.1159999999999997</v>
      </c>
      <c r="X112" s="30">
        <v>7.2380000000000004</v>
      </c>
      <c r="Y112" s="30">
        <v>7.117</v>
      </c>
      <c r="Z112" s="30">
        <v>7.1630000000000003</v>
      </c>
      <c r="AA112" s="30">
        <v>7.1929999999999996</v>
      </c>
      <c r="AB112" s="30">
        <v>7.359</v>
      </c>
      <c r="AC112" s="30">
        <v>7.19</v>
      </c>
      <c r="AD112" s="30">
        <v>7.2</v>
      </c>
      <c r="AE112" s="30">
        <v>7.3630000000000004</v>
      </c>
      <c r="AF112" s="30">
        <v>7.4470000000000001</v>
      </c>
      <c r="AG112" s="30">
        <v>7.5149999999999997</v>
      </c>
      <c r="AH112" s="30">
        <v>7.6849999999999996</v>
      </c>
      <c r="AI112" s="30">
        <v>7.6379999999999999</v>
      </c>
      <c r="AJ112" s="30">
        <v>7.74</v>
      </c>
      <c r="AK112" s="30">
        <v>7.8630000000000004</v>
      </c>
      <c r="AL112" s="30">
        <v>7.5419999999999998</v>
      </c>
      <c r="AM112" s="30">
        <v>7.6840000000000002</v>
      </c>
      <c r="AN112" s="30">
        <v>7.74</v>
      </c>
      <c r="AO112" s="30">
        <v>7.7770000000000001</v>
      </c>
      <c r="AP112" s="30">
        <v>7.984</v>
      </c>
      <c r="AQ112" s="30">
        <v>7.7389999999999999</v>
      </c>
      <c r="AR112" s="30">
        <v>7.7809999999999997</v>
      </c>
      <c r="AS112" s="30">
        <v>7.8339999999999996</v>
      </c>
      <c r="AT112" s="30">
        <v>7.4989999999999997</v>
      </c>
      <c r="AU112" s="30">
        <v>7.3209999999999997</v>
      </c>
      <c r="AV112" s="30">
        <v>7.2350000000000003</v>
      </c>
      <c r="AW112" s="30">
        <f t="shared" si="2"/>
        <v>245.44000000000003</v>
      </c>
      <c r="AX112" s="105">
        <f t="shared" si="3"/>
        <v>58.670143415906125</v>
      </c>
      <c r="AY112" s="104"/>
    </row>
    <row r="113" spans="1:51">
      <c r="A113" s="12" t="s">
        <v>161</v>
      </c>
      <c r="B113" s="12">
        <v>2022</v>
      </c>
      <c r="C113" s="17">
        <v>44693</v>
      </c>
      <c r="D113" s="12" t="s">
        <v>65</v>
      </c>
      <c r="E113" s="12" t="s">
        <v>90</v>
      </c>
      <c r="F113" s="12">
        <v>2</v>
      </c>
      <c r="G113" s="12" t="s">
        <v>666</v>
      </c>
      <c r="H113" s="12" t="s">
        <v>522</v>
      </c>
      <c r="I113" s="12" t="s">
        <v>668</v>
      </c>
      <c r="J113" s="12" t="s">
        <v>747</v>
      </c>
      <c r="K113" s="11">
        <f>(C113-VLOOKUP(G113,Riders!$A$2:$E$8000,4,FALSE))/365</f>
        <v>19.945205479452056</v>
      </c>
      <c r="L113" s="11">
        <f>(C113-VLOOKUP(H113,Riders!$A$2:$E$8000,4,FALSE))/365</f>
        <v>21.547945205479451</v>
      </c>
      <c r="M113" s="11">
        <f>(C113-VLOOKUP(I113,Riders!$A$2:$E$8000,4,FALSE))/365</f>
        <v>22.002739726027396</v>
      </c>
      <c r="N113" s="11">
        <f>(C113-VLOOKUP(J113,Riders!$A$2:$E$8000,4,FALSE))/365</f>
        <v>21.205479452054796</v>
      </c>
      <c r="O113" s="12">
        <v>2</v>
      </c>
      <c r="P113" s="12" t="s">
        <v>523</v>
      </c>
      <c r="Q113" s="30">
        <v>13.353999999999999</v>
      </c>
      <c r="R113" s="30">
        <v>7.9320000000000004</v>
      </c>
      <c r="S113" s="30">
        <v>7.41</v>
      </c>
      <c r="T113" s="30">
        <v>7.4790000000000001</v>
      </c>
      <c r="U113" s="30">
        <v>7.452</v>
      </c>
      <c r="V113" s="30">
        <v>7.5179999999999998</v>
      </c>
      <c r="W113" s="30">
        <v>7.7480000000000002</v>
      </c>
      <c r="X113" s="30">
        <v>7.5919999999999996</v>
      </c>
      <c r="Y113" s="30">
        <v>7.5330000000000004</v>
      </c>
      <c r="Z113" s="30">
        <v>7.6959999999999997</v>
      </c>
      <c r="AA113" s="30">
        <v>7.53</v>
      </c>
      <c r="AB113" s="30">
        <v>7.7320000000000002</v>
      </c>
      <c r="AC113" s="30">
        <v>7.641</v>
      </c>
      <c r="AD113" s="30">
        <v>7.8760000000000003</v>
      </c>
      <c r="AE113" s="30">
        <v>7.9960000000000004</v>
      </c>
      <c r="AF113" s="30">
        <v>8.2249999999999996</v>
      </c>
      <c r="AG113" s="30">
        <v>8.0909999999999993</v>
      </c>
      <c r="AH113" s="30">
        <v>7.5839999999999996</v>
      </c>
      <c r="AI113" s="30">
        <v>7.7939999999999996</v>
      </c>
      <c r="AJ113" s="30">
        <v>7.6959999999999997</v>
      </c>
      <c r="AK113" s="30">
        <v>7.9790000000000001</v>
      </c>
      <c r="AL113" s="30">
        <v>7.8289999999999997</v>
      </c>
      <c r="AM113" s="30">
        <v>8.1430000000000007</v>
      </c>
      <c r="AN113" s="30">
        <v>7.8449999999999998</v>
      </c>
      <c r="AO113" s="30">
        <v>7.8220000000000001</v>
      </c>
      <c r="AP113" s="30">
        <v>7.8289999999999997</v>
      </c>
      <c r="AQ113" s="30">
        <v>8.1110000000000007</v>
      </c>
      <c r="AR113" s="30">
        <v>8.202</v>
      </c>
      <c r="AS113" s="30">
        <v>8.4480000000000004</v>
      </c>
      <c r="AT113" s="30">
        <v>8.4019999999999992</v>
      </c>
      <c r="AU113" s="30">
        <v>8.032</v>
      </c>
      <c r="AV113" s="30">
        <v>7.9089999999999998</v>
      </c>
      <c r="AW113" s="30">
        <f t="shared" si="2"/>
        <v>256.43000000000006</v>
      </c>
      <c r="AX113" s="105">
        <f t="shared" si="3"/>
        <v>56.155676012946991</v>
      </c>
      <c r="AY113" s="104"/>
    </row>
    <row r="114" spans="1:51">
      <c r="A114" s="4" t="s">
        <v>161</v>
      </c>
      <c r="B114" s="4">
        <v>2022</v>
      </c>
      <c r="C114" s="5">
        <v>44693</v>
      </c>
      <c r="D114" s="4" t="s">
        <v>65</v>
      </c>
      <c r="E114" s="4" t="s">
        <v>63</v>
      </c>
      <c r="F114" s="4" t="s">
        <v>540</v>
      </c>
      <c r="G114" s="4" t="s">
        <v>731</v>
      </c>
      <c r="H114" s="4" t="s">
        <v>635</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30">
        <f t="shared" si="2"/>
        <v>236.042</v>
      </c>
      <c r="AX114" s="105">
        <f t="shared" si="3"/>
        <v>61.006092136145263</v>
      </c>
      <c r="AY114" s="104"/>
    </row>
    <row r="115" spans="1:51">
      <c r="A115" s="4" t="s">
        <v>161</v>
      </c>
      <c r="B115" s="4">
        <v>2022</v>
      </c>
      <c r="C115" s="5">
        <v>44693</v>
      </c>
      <c r="D115" s="4" t="s">
        <v>65</v>
      </c>
      <c r="E115" s="4" t="s">
        <v>63</v>
      </c>
      <c r="F115" s="4" t="s">
        <v>540</v>
      </c>
      <c r="G115" s="4" t="s">
        <v>679</v>
      </c>
      <c r="H115" s="4" t="s">
        <v>741</v>
      </c>
      <c r="I115" s="4" t="s">
        <v>678</v>
      </c>
      <c r="J115" s="4" t="s">
        <v>642</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30" t="str">
        <f t="shared" si="2"/>
        <v/>
      </c>
      <c r="AX115" s="105" t="str">
        <f t="shared" si="3"/>
        <v/>
      </c>
      <c r="AY115" s="104"/>
    </row>
    <row r="116" spans="1:51">
      <c r="A116" s="4" t="s">
        <v>161</v>
      </c>
      <c r="B116" s="4">
        <v>2022</v>
      </c>
      <c r="C116" s="5">
        <v>44693</v>
      </c>
      <c r="D116" s="4" t="s">
        <v>65</v>
      </c>
      <c r="E116" s="4" t="s">
        <v>63</v>
      </c>
      <c r="F116" s="4" t="s">
        <v>541</v>
      </c>
      <c r="G116" s="4" t="s">
        <v>509</v>
      </c>
      <c r="H116" s="4" t="s">
        <v>515</v>
      </c>
      <c r="I116" s="4" t="s">
        <v>512</v>
      </c>
      <c r="J116" s="4" t="s">
        <v>729</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30">
        <f t="shared" si="2"/>
        <v>233.81800000000001</v>
      </c>
      <c r="AX116" s="105">
        <f t="shared" si="3"/>
        <v>61.586362042272192</v>
      </c>
      <c r="AY116" s="104"/>
    </row>
    <row r="117" spans="1:51">
      <c r="A117" s="1" t="s">
        <v>878</v>
      </c>
      <c r="B117" s="1">
        <v>2021</v>
      </c>
      <c r="C117" s="2">
        <v>44385</v>
      </c>
      <c r="D117" s="1" t="s">
        <v>65</v>
      </c>
      <c r="E117" s="1" t="s">
        <v>20</v>
      </c>
      <c r="F117" s="1" t="s">
        <v>20</v>
      </c>
      <c r="G117" s="1" t="s">
        <v>851</v>
      </c>
      <c r="H117" s="1" t="s">
        <v>507</v>
      </c>
      <c r="I117" s="1" t="s">
        <v>852</v>
      </c>
      <c r="J117" s="1" t="s">
        <v>495</v>
      </c>
      <c r="K117" s="11">
        <f>(C117-VLOOKUP(G117,Riders!$A$2:$E$8000,4,FALSE))/365</f>
        <v>20.512328767123286</v>
      </c>
      <c r="L117" s="11">
        <f>(C117-VLOOKUP(H117,Riders!$A$2:$E$8000,4,FALSE))/365</f>
        <v>30.802739726027397</v>
      </c>
      <c r="M117" s="11">
        <f>(C117-VLOOKUP(I117,Riders!$A$2:$E$8000,4,FALSE))/365</f>
        <v>33.901369863013699</v>
      </c>
      <c r="N117" s="11">
        <f>(C117-VLOOKUP(J117,Riders!$A$2:$E$8000,4,FALSE))/365</f>
        <v>26.484931506849314</v>
      </c>
      <c r="O117" s="1">
        <v>4</v>
      </c>
      <c r="P117" s="1" t="s">
        <v>84</v>
      </c>
      <c r="Q117" s="30">
        <v>13.468999999999999</v>
      </c>
      <c r="R117" s="30">
        <v>7.9740000000000002</v>
      </c>
      <c r="S117" s="30">
        <v>7.57</v>
      </c>
      <c r="T117" s="30">
        <v>7.4429999999999996</v>
      </c>
      <c r="U117" s="30">
        <v>7.51</v>
      </c>
      <c r="V117" s="30">
        <v>7.2009999999999996</v>
      </c>
      <c r="W117" s="30">
        <v>7.2720000000000002</v>
      </c>
      <c r="X117" s="30">
        <v>7.1310000000000002</v>
      </c>
      <c r="Y117" s="30">
        <v>7.1920000000000002</v>
      </c>
      <c r="Z117" s="30">
        <v>7.234</v>
      </c>
      <c r="AA117" s="30">
        <v>7.383</v>
      </c>
      <c r="AB117" s="30">
        <v>7.2480000000000002</v>
      </c>
      <c r="AC117" s="30">
        <v>7.2030000000000003</v>
      </c>
      <c r="AD117" s="30">
        <v>7.2729999999999997</v>
      </c>
      <c r="AE117" s="30">
        <v>7.22</v>
      </c>
      <c r="AF117" s="30">
        <v>7.3979999999999997</v>
      </c>
      <c r="AG117" s="30">
        <v>7.2030000000000003</v>
      </c>
      <c r="AH117" s="30">
        <v>7.2590000000000003</v>
      </c>
      <c r="AI117" s="30">
        <v>7.2009999999999996</v>
      </c>
      <c r="AJ117" s="30">
        <v>7.2560000000000002</v>
      </c>
      <c r="AK117" s="30">
        <v>7.2889999999999997</v>
      </c>
      <c r="AL117" s="30">
        <v>7.4249999999999998</v>
      </c>
      <c r="AM117" s="30">
        <v>7.3849999999999998</v>
      </c>
      <c r="AN117" s="30">
        <v>7.367</v>
      </c>
      <c r="AO117" s="30">
        <v>7.5430000000000001</v>
      </c>
      <c r="AP117" s="30">
        <v>7.3120000000000003</v>
      </c>
      <c r="AQ117" s="30">
        <v>7.4409999999999998</v>
      </c>
      <c r="AR117" s="30">
        <v>7.2220000000000004</v>
      </c>
      <c r="AS117" s="30">
        <v>7.29</v>
      </c>
      <c r="AT117" s="30">
        <v>7.516</v>
      </c>
      <c r="AU117" s="30">
        <v>7.48</v>
      </c>
      <c r="AV117" s="30">
        <v>7.4480000000000004</v>
      </c>
      <c r="AW117" s="30">
        <f t="shared" si="2"/>
        <v>241.35799999999998</v>
      </c>
      <c r="AX117" s="105">
        <f t="shared" si="3"/>
        <v>59.662410195642991</v>
      </c>
      <c r="AY117" s="104"/>
    </row>
    <row r="118" spans="1:51">
      <c r="A118" s="1" t="s">
        <v>64</v>
      </c>
      <c r="B118" s="1">
        <v>2022</v>
      </c>
      <c r="C118" s="2">
        <v>44672</v>
      </c>
      <c r="D118" s="1" t="s">
        <v>65</v>
      </c>
      <c r="E118" s="1" t="s">
        <v>20</v>
      </c>
      <c r="F118" s="1" t="s">
        <v>20</v>
      </c>
      <c r="G118" s="1" t="s">
        <v>686</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30">
        <f t="shared" si="2"/>
        <v>232.37899999999999</v>
      </c>
      <c r="AX118" s="105">
        <f t="shared" si="3"/>
        <v>61.96773374530401</v>
      </c>
      <c r="AY118" s="104"/>
    </row>
    <row r="119" spans="1:51">
      <c r="A119" s="1" t="s">
        <v>64</v>
      </c>
      <c r="B119" s="1">
        <v>2022</v>
      </c>
      <c r="C119" s="2">
        <v>44672</v>
      </c>
      <c r="D119" s="1" t="s">
        <v>65</v>
      </c>
      <c r="E119" s="1" t="s">
        <v>20</v>
      </c>
      <c r="F119" s="1" t="s">
        <v>20</v>
      </c>
      <c r="G119" s="1" t="s">
        <v>482</v>
      </c>
      <c r="H119" s="1" t="s">
        <v>643</v>
      </c>
      <c r="I119" s="1" t="s">
        <v>653</v>
      </c>
      <c r="J119" s="1" t="s">
        <v>673</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30">
        <f t="shared" si="2"/>
        <v>232.73399999999998</v>
      </c>
      <c r="AX119" s="105">
        <f t="shared" si="3"/>
        <v>61.873211477480737</v>
      </c>
      <c r="AY119" s="104"/>
    </row>
    <row r="120" spans="1:51">
      <c r="A120" s="1" t="s">
        <v>64</v>
      </c>
      <c r="B120" s="1">
        <v>2022</v>
      </c>
      <c r="C120" s="2">
        <v>44672</v>
      </c>
      <c r="D120" s="1" t="s">
        <v>65</v>
      </c>
      <c r="E120" s="1" t="s">
        <v>20</v>
      </c>
      <c r="F120" s="1" t="s">
        <v>20</v>
      </c>
      <c r="G120" s="1" t="s">
        <v>583</v>
      </c>
      <c r="H120" s="1" t="s">
        <v>79</v>
      </c>
      <c r="I120" s="1" t="s">
        <v>506</v>
      </c>
      <c r="J120" s="1" t="s">
        <v>784</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30">
        <f t="shared" si="2"/>
        <v>233.39700000000002</v>
      </c>
      <c r="AX120" s="105">
        <f t="shared" si="3"/>
        <v>61.697451124050431</v>
      </c>
      <c r="AY120" s="104"/>
    </row>
    <row r="121" spans="1:51">
      <c r="A121" s="1" t="s">
        <v>64</v>
      </c>
      <c r="B121" s="1">
        <v>2022</v>
      </c>
      <c r="C121" s="2">
        <v>44672</v>
      </c>
      <c r="D121" s="1" t="s">
        <v>65</v>
      </c>
      <c r="E121" s="1" t="s">
        <v>20</v>
      </c>
      <c r="F121" s="1" t="s">
        <v>20</v>
      </c>
      <c r="G121" s="1" t="s">
        <v>474</v>
      </c>
      <c r="H121" s="1" t="s">
        <v>585</v>
      </c>
      <c r="I121" s="1" t="s">
        <v>646</v>
      </c>
      <c r="J121" s="1" t="s">
        <v>771</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30">
        <f t="shared" si="2"/>
        <v>234.68399999999997</v>
      </c>
      <c r="AX121" s="105">
        <f t="shared" si="3"/>
        <v>61.359104157079315</v>
      </c>
      <c r="AY121" s="104"/>
    </row>
    <row r="122" spans="1:51">
      <c r="A122" s="1" t="s">
        <v>64</v>
      </c>
      <c r="B122" s="1">
        <v>2022</v>
      </c>
      <c r="C122" s="2">
        <v>44672</v>
      </c>
      <c r="D122" s="1" t="s">
        <v>65</v>
      </c>
      <c r="E122" s="1" t="s">
        <v>20</v>
      </c>
      <c r="F122" s="1" t="s">
        <v>20</v>
      </c>
      <c r="G122" s="1" t="s">
        <v>596</v>
      </c>
      <c r="H122" s="1" t="s">
        <v>674</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30">
        <f t="shared" si="2"/>
        <v>235.23400000000004</v>
      </c>
      <c r="AX122" s="105">
        <f t="shared" si="3"/>
        <v>61.215640596172314</v>
      </c>
      <c r="AY122" s="104"/>
    </row>
    <row r="123" spans="1:51">
      <c r="A123" s="1" t="s">
        <v>64</v>
      </c>
      <c r="B123" s="1">
        <v>2022</v>
      </c>
      <c r="C123" s="2">
        <v>44672</v>
      </c>
      <c r="D123" s="1" t="s">
        <v>65</v>
      </c>
      <c r="E123" s="1" t="s">
        <v>20</v>
      </c>
      <c r="F123" s="1" t="s">
        <v>20</v>
      </c>
      <c r="G123" s="1" t="s">
        <v>492</v>
      </c>
      <c r="H123" s="1" t="s">
        <v>658</v>
      </c>
      <c r="I123" s="1" t="s">
        <v>593</v>
      </c>
      <c r="J123" s="1" t="s">
        <v>594</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30">
        <f t="shared" si="2"/>
        <v>237.315</v>
      </c>
      <c r="AX123" s="105">
        <f t="shared" si="3"/>
        <v>60.678844573667909</v>
      </c>
      <c r="AY123" s="104"/>
    </row>
    <row r="124" spans="1:51">
      <c r="A124" s="1" t="s">
        <v>64</v>
      </c>
      <c r="B124" s="1">
        <v>2022</v>
      </c>
      <c r="C124" s="2">
        <v>44672</v>
      </c>
      <c r="D124" s="1" t="s">
        <v>65</v>
      </c>
      <c r="E124" s="1" t="s">
        <v>20</v>
      </c>
      <c r="F124" s="1" t="s">
        <v>20</v>
      </c>
      <c r="G124" s="1" t="s">
        <v>485</v>
      </c>
      <c r="H124" s="1" t="s">
        <v>785</v>
      </c>
      <c r="I124" s="1" t="s">
        <v>786</v>
      </c>
      <c r="J124" s="1" t="s">
        <v>787</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30">
        <f t="shared" si="2"/>
        <v>239.06599999999997</v>
      </c>
      <c r="AX124" s="105">
        <f t="shared" si="3"/>
        <v>60.234412254356542</v>
      </c>
      <c r="AY124" s="104"/>
    </row>
    <row r="125" spans="1:51">
      <c r="A125" s="1" t="s">
        <v>64</v>
      </c>
      <c r="B125" s="1">
        <v>2022</v>
      </c>
      <c r="C125" s="2">
        <v>44672</v>
      </c>
      <c r="D125" s="1" t="s">
        <v>65</v>
      </c>
      <c r="E125" s="1" t="s">
        <v>20</v>
      </c>
      <c r="F125" s="1" t="s">
        <v>20</v>
      </c>
      <c r="G125" s="1" t="s">
        <v>788</v>
      </c>
      <c r="H125" s="1" t="s">
        <v>789</v>
      </c>
      <c r="I125" s="1" t="s">
        <v>790</v>
      </c>
      <c r="J125" s="1" t="s">
        <v>753</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30">
        <f t="shared" si="2"/>
        <v>239.11799999999999</v>
      </c>
      <c r="AX125" s="105">
        <f t="shared" si="3"/>
        <v>60.2213133264748</v>
      </c>
      <c r="AY125" s="104"/>
    </row>
    <row r="126" spans="1:51">
      <c r="A126" s="1" t="s">
        <v>64</v>
      </c>
      <c r="B126" s="1">
        <v>2022</v>
      </c>
      <c r="C126" s="2">
        <v>44672</v>
      </c>
      <c r="D126" s="1" t="s">
        <v>65</v>
      </c>
      <c r="E126" s="1" t="s">
        <v>20</v>
      </c>
      <c r="F126" s="1" t="s">
        <v>20</v>
      </c>
      <c r="G126" s="1" t="s">
        <v>615</v>
      </c>
      <c r="H126" s="1" t="s">
        <v>607</v>
      </c>
      <c r="I126" s="1" t="s">
        <v>605</v>
      </c>
      <c r="J126" s="1" t="s">
        <v>745</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30">
        <f t="shared" si="2"/>
        <v>239.52800000000005</v>
      </c>
      <c r="AX126" s="105">
        <f t="shared" si="3"/>
        <v>60.118232523963783</v>
      </c>
      <c r="AY126" s="104"/>
    </row>
    <row r="127" spans="1:51">
      <c r="A127" s="1" t="s">
        <v>64</v>
      </c>
      <c r="B127" s="1">
        <v>2022</v>
      </c>
      <c r="C127" s="2">
        <v>44672</v>
      </c>
      <c r="D127" s="1" t="s">
        <v>65</v>
      </c>
      <c r="E127" s="1" t="s">
        <v>20</v>
      </c>
      <c r="F127" s="1" t="s">
        <v>20</v>
      </c>
      <c r="G127" s="1" t="s">
        <v>655</v>
      </c>
      <c r="H127" s="1" t="s">
        <v>641</v>
      </c>
      <c r="I127" s="1" t="s">
        <v>78</v>
      </c>
      <c r="J127" s="1" t="s">
        <v>657</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30">
        <f t="shared" si="2"/>
        <v>240.512</v>
      </c>
      <c r="AX127" s="105">
        <f t="shared" si="3"/>
        <v>59.872272485364554</v>
      </c>
      <c r="AY127" s="104"/>
    </row>
    <row r="128" spans="1:51">
      <c r="A128" s="1" t="s">
        <v>64</v>
      </c>
      <c r="B128" s="1">
        <v>2022</v>
      </c>
      <c r="C128" s="2">
        <v>44672</v>
      </c>
      <c r="D128" s="1" t="s">
        <v>65</v>
      </c>
      <c r="E128" s="1" t="s">
        <v>20</v>
      </c>
      <c r="F128" s="1" t="s">
        <v>20</v>
      </c>
      <c r="G128" s="1" t="s">
        <v>495</v>
      </c>
      <c r="H128" s="1" t="s">
        <v>780</v>
      </c>
      <c r="I128" s="1" t="s">
        <v>767</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30">
        <f t="shared" si="2"/>
        <v>242.65899999999999</v>
      </c>
      <c r="AX128" s="105">
        <f t="shared" si="3"/>
        <v>59.342534173469765</v>
      </c>
      <c r="AY128" s="104"/>
    </row>
    <row r="129" spans="1:51">
      <c r="A129" s="1" t="s">
        <v>64</v>
      </c>
      <c r="B129" s="1">
        <v>2022</v>
      </c>
      <c r="C129" s="2">
        <v>44672</v>
      </c>
      <c r="D129" s="1" t="s">
        <v>65</v>
      </c>
      <c r="E129" s="1" t="s">
        <v>20</v>
      </c>
      <c r="F129" s="1" t="s">
        <v>20</v>
      </c>
      <c r="G129" s="1" t="s">
        <v>493</v>
      </c>
      <c r="H129" s="1" t="s">
        <v>616</v>
      </c>
      <c r="I129" s="1" t="s">
        <v>791</v>
      </c>
      <c r="J129" s="1" t="s">
        <v>665</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30">
        <f t="shared" si="2"/>
        <v>245.00200000000001</v>
      </c>
      <c r="AX129" s="105">
        <f t="shared" si="3"/>
        <v>58.775030407915033</v>
      </c>
      <c r="AY129" s="104"/>
    </row>
    <row r="130" spans="1:51">
      <c r="A130" s="1" t="s">
        <v>64</v>
      </c>
      <c r="B130" s="1">
        <v>2022</v>
      </c>
      <c r="C130" s="2">
        <v>44672</v>
      </c>
      <c r="D130" s="1" t="s">
        <v>65</v>
      </c>
      <c r="E130" s="1" t="s">
        <v>20</v>
      </c>
      <c r="F130" s="1" t="s">
        <v>20</v>
      </c>
      <c r="G130" s="1" t="s">
        <v>666</v>
      </c>
      <c r="H130" s="1" t="s">
        <v>668</v>
      </c>
      <c r="I130" s="1" t="s">
        <v>522</v>
      </c>
      <c r="J130" s="1" t="s">
        <v>747</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30">
        <f t="shared" ref="AW130:AW193" si="4">IF(COUNT(Q130:AV130)=32,SUM(Q130:AV130),"")</f>
        <v>256.23399999999998</v>
      </c>
      <c r="AX130" s="105">
        <f t="shared" ref="AX130:AX193" si="5">IF(COUNT(Q130:AV130)=32,3.6*4000/(AW130),"")</f>
        <v>56.198630938907407</v>
      </c>
      <c r="AY130" s="104"/>
    </row>
    <row r="131" spans="1:51">
      <c r="A131" s="12" t="s">
        <v>64</v>
      </c>
      <c r="B131" s="12">
        <v>2022</v>
      </c>
      <c r="C131" s="17">
        <v>44672</v>
      </c>
      <c r="D131" s="12" t="s">
        <v>65</v>
      </c>
      <c r="E131" s="12" t="s">
        <v>90</v>
      </c>
      <c r="F131" s="12">
        <v>1</v>
      </c>
      <c r="G131" s="12" t="s">
        <v>492</v>
      </c>
      <c r="H131" s="12" t="s">
        <v>658</v>
      </c>
      <c r="I131" s="12" t="s">
        <v>593</v>
      </c>
      <c r="J131" s="12" t="s">
        <v>594</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30">
        <f t="shared" si="4"/>
        <v>234.83900000000006</v>
      </c>
      <c r="AX131" s="105">
        <f t="shared" si="5"/>
        <v>61.318605512712949</v>
      </c>
      <c r="AY131" s="104"/>
    </row>
    <row r="132" spans="1:51">
      <c r="A132" s="12" t="s">
        <v>64</v>
      </c>
      <c r="B132" s="12">
        <v>2022</v>
      </c>
      <c r="C132" s="17">
        <v>44672</v>
      </c>
      <c r="D132" s="12" t="s">
        <v>65</v>
      </c>
      <c r="E132" s="12" t="s">
        <v>90</v>
      </c>
      <c r="F132" s="12">
        <v>1</v>
      </c>
      <c r="G132" s="12" t="s">
        <v>485</v>
      </c>
      <c r="H132" s="12" t="s">
        <v>785</v>
      </c>
      <c r="I132" s="12" t="s">
        <v>786</v>
      </c>
      <c r="J132" s="12" t="s">
        <v>787</v>
      </c>
      <c r="K132" s="11">
        <f>(C132-VLOOKUP(G132,Riders!$A$2:$E$8000,4,FALSE))/365</f>
        <v>28.172602739726027</v>
      </c>
      <c r="L132" s="11">
        <f>(C132-VLOOKUP(H132,Riders!$A$2:$E$8000,4,FALSE))/365</f>
        <v>20.213698630136985</v>
      </c>
      <c r="M132" s="11">
        <f>(C132-VLOOKUP(I132,Riders!$A$2:$E$8000,4,FALSE))/365</f>
        <v>26.126027397260273</v>
      </c>
      <c r="N132" s="11">
        <f>(C132-VLOOKUP(J132,Riders!$A$2:$E$8000,4,FALSE))/365</f>
        <v>22.956164383561642</v>
      </c>
      <c r="O132" s="12">
        <v>2</v>
      </c>
      <c r="P132" s="12" t="s">
        <v>26</v>
      </c>
      <c r="Q132" s="30">
        <v>13.76</v>
      </c>
      <c r="R132" s="30">
        <v>7.907</v>
      </c>
      <c r="S132" s="30">
        <v>7.2060000000000004</v>
      </c>
      <c r="T132" s="30">
        <v>7.0449999999999999</v>
      </c>
      <c r="U132" s="30">
        <v>7.0419999999999998</v>
      </c>
      <c r="V132" s="30">
        <v>7.2210000000000001</v>
      </c>
      <c r="W132" s="30">
        <v>6.9589999999999996</v>
      </c>
      <c r="X132" s="30">
        <v>7.056</v>
      </c>
      <c r="Y132" s="30">
        <v>7.0279999999999996</v>
      </c>
      <c r="Z132" s="30">
        <v>7.2990000000000004</v>
      </c>
      <c r="AA132" s="30">
        <v>7.0259999999999998</v>
      </c>
      <c r="AB132" s="30">
        <v>7.1509999999999998</v>
      </c>
      <c r="AC132" s="30">
        <v>7.0990000000000002</v>
      </c>
      <c r="AD132" s="30">
        <v>7.1820000000000004</v>
      </c>
      <c r="AE132" s="30">
        <v>7.0289999999999999</v>
      </c>
      <c r="AF132" s="30">
        <v>7.101</v>
      </c>
      <c r="AG132" s="30">
        <v>7.0830000000000002</v>
      </c>
      <c r="AH132" s="30">
        <v>7.2149999999999999</v>
      </c>
      <c r="AI132" s="30">
        <v>7.1630000000000003</v>
      </c>
      <c r="AJ132" s="30">
        <v>7.0890000000000004</v>
      </c>
      <c r="AK132" s="30">
        <v>7.1970000000000001</v>
      </c>
      <c r="AL132" s="30">
        <v>7.3840000000000003</v>
      </c>
      <c r="AM132" s="30">
        <v>7.28</v>
      </c>
      <c r="AN132" s="30">
        <v>7.2270000000000003</v>
      </c>
      <c r="AO132" s="30">
        <v>7.2229999999999999</v>
      </c>
      <c r="AP132" s="30">
        <v>7.5019999999999998</v>
      </c>
      <c r="AQ132" s="30">
        <v>7.242</v>
      </c>
      <c r="AR132" s="30">
        <v>7.2350000000000003</v>
      </c>
      <c r="AS132" s="30">
        <v>7.0940000000000003</v>
      </c>
      <c r="AT132" s="30">
        <v>7.3079999999999998</v>
      </c>
      <c r="AU132" s="30">
        <v>7.13</v>
      </c>
      <c r="AV132" s="30">
        <v>7.2510000000000003</v>
      </c>
      <c r="AW132" s="30">
        <f t="shared" si="4"/>
        <v>236.73400000000004</v>
      </c>
      <c r="AX132" s="105">
        <f t="shared" si="5"/>
        <v>60.827764495171785</v>
      </c>
      <c r="AY132" s="104"/>
    </row>
    <row r="133" spans="1:51">
      <c r="A133" s="12" t="s">
        <v>64</v>
      </c>
      <c r="B133" s="12">
        <v>2022</v>
      </c>
      <c r="C133" s="17">
        <v>44672</v>
      </c>
      <c r="D133" s="12" t="s">
        <v>65</v>
      </c>
      <c r="E133" s="12" t="s">
        <v>90</v>
      </c>
      <c r="F133" s="12">
        <v>2</v>
      </c>
      <c r="G133" s="12" t="s">
        <v>596</v>
      </c>
      <c r="H133" s="12" t="s">
        <v>674</v>
      </c>
      <c r="I133" s="12" t="s">
        <v>509</v>
      </c>
      <c r="J133" s="12" t="s">
        <v>515</v>
      </c>
      <c r="K133" s="11">
        <f>(C133-VLOOKUP(G133,Riders!$A$2:$E$8000,4,FALSE))/365</f>
        <v>31.613698630136987</v>
      </c>
      <c r="L133" s="11">
        <f>(C133-VLOOKUP(H133,Riders!$A$2:$E$8000,4,FALSE))/365</f>
        <v>18.717808219178082</v>
      </c>
      <c r="M133" s="11">
        <f>(C133-VLOOKUP(I133,Riders!$A$2:$E$8000,4,FALSE))/365</f>
        <v>21.315068493150687</v>
      </c>
      <c r="N133" s="11">
        <f>(C133-VLOOKUP(J133,Riders!$A$2:$E$8000,4,FALSE))/365</f>
        <v>20.397260273972602</v>
      </c>
      <c r="O133" s="12">
        <v>1</v>
      </c>
      <c r="P133" s="12" t="s">
        <v>28</v>
      </c>
      <c r="Q133" s="30">
        <v>13.64</v>
      </c>
      <c r="R133" s="30">
        <v>7.9870000000000001</v>
      </c>
      <c r="S133" s="30">
        <v>7.375</v>
      </c>
      <c r="T133" s="30">
        <v>6.8310000000000004</v>
      </c>
      <c r="U133" s="30">
        <v>7.1050000000000004</v>
      </c>
      <c r="V133" s="30">
        <v>6.7530000000000001</v>
      </c>
      <c r="W133" s="30">
        <v>6.9180000000000001</v>
      </c>
      <c r="X133" s="30">
        <v>6.843</v>
      </c>
      <c r="Y133" s="30">
        <v>7.0529999999999999</v>
      </c>
      <c r="Z133" s="30">
        <v>6.9470000000000001</v>
      </c>
      <c r="AA133" s="30">
        <v>6.8620000000000001</v>
      </c>
      <c r="AB133" s="30">
        <v>7.101</v>
      </c>
      <c r="AC133" s="30">
        <v>7.1150000000000002</v>
      </c>
      <c r="AD133" s="30">
        <v>7.0350000000000001</v>
      </c>
      <c r="AE133" s="30">
        <v>7.04</v>
      </c>
      <c r="AF133" s="30">
        <v>6.95</v>
      </c>
      <c r="AG133" s="30">
        <v>7.34</v>
      </c>
      <c r="AH133" s="30">
        <v>7.1509999999999998</v>
      </c>
      <c r="AI133" s="30">
        <v>7.3010000000000002</v>
      </c>
      <c r="AJ133" s="30">
        <v>7.0789999999999997</v>
      </c>
      <c r="AK133" s="30">
        <v>7.093</v>
      </c>
      <c r="AL133" s="30">
        <v>7.1509999999999998</v>
      </c>
      <c r="AM133" s="30">
        <v>7.0940000000000003</v>
      </c>
      <c r="AN133" s="30">
        <v>7.2839999999999998</v>
      </c>
      <c r="AO133" s="30">
        <v>7.0149999999999997</v>
      </c>
      <c r="AP133" s="30">
        <v>7.0629999999999997</v>
      </c>
      <c r="AQ133" s="30">
        <v>6.984</v>
      </c>
      <c r="AR133" s="30">
        <v>7.2359999999999998</v>
      </c>
      <c r="AS133" s="30">
        <v>7.1840000000000002</v>
      </c>
      <c r="AT133" s="30">
        <v>6.9370000000000003</v>
      </c>
      <c r="AU133" s="30">
        <v>7.04</v>
      </c>
      <c r="AV133" s="30">
        <v>6.984</v>
      </c>
      <c r="AW133" s="30">
        <f t="shared" si="4"/>
        <v>233.49099999999996</v>
      </c>
      <c r="AX133" s="105">
        <f t="shared" si="5"/>
        <v>61.672612648881554</v>
      </c>
      <c r="AY133" s="104"/>
    </row>
    <row r="134" spans="1:51">
      <c r="A134" s="12" t="s">
        <v>64</v>
      </c>
      <c r="B134" s="12">
        <v>2022</v>
      </c>
      <c r="C134" s="17">
        <v>44672</v>
      </c>
      <c r="D134" s="12" t="s">
        <v>65</v>
      </c>
      <c r="E134" s="12" t="s">
        <v>90</v>
      </c>
      <c r="F134" s="12">
        <v>2</v>
      </c>
      <c r="G134" s="12" t="s">
        <v>788</v>
      </c>
      <c r="H134" s="12" t="s">
        <v>789</v>
      </c>
      <c r="I134" s="12" t="s">
        <v>790</v>
      </c>
      <c r="J134" s="12" t="s">
        <v>753</v>
      </c>
      <c r="K134" s="11">
        <f>(C134-VLOOKUP(G134,Riders!$A$2:$E$8000,4,FALSE))/365</f>
        <v>19.205479452054796</v>
      </c>
      <c r="L134" s="11">
        <f>(C134-VLOOKUP(H134,Riders!$A$2:$E$8000,4,FALSE))/365</f>
        <v>18.767123287671232</v>
      </c>
      <c r="M134" s="11">
        <f>(C134-VLOOKUP(I134,Riders!$A$2:$E$8000,4,FALSE))/365</f>
        <v>20.290410958904111</v>
      </c>
      <c r="N134" s="11">
        <f>(C134-VLOOKUP(J134,Riders!$A$2:$E$8000,4,FALSE))/365</f>
        <v>22.010958904109589</v>
      </c>
      <c r="O134" s="12">
        <v>2</v>
      </c>
      <c r="P134" s="12" t="s">
        <v>112</v>
      </c>
      <c r="Q134" s="30">
        <v>13.217000000000001</v>
      </c>
      <c r="R134" s="30">
        <v>7.6959999999999997</v>
      </c>
      <c r="S134" s="30">
        <v>7.1559999999999997</v>
      </c>
      <c r="T134" s="30">
        <v>7.0289999999999999</v>
      </c>
      <c r="U134" s="30">
        <v>7.399</v>
      </c>
      <c r="V134" s="30">
        <v>7.1550000000000002</v>
      </c>
      <c r="W134" s="30">
        <v>7.0919999999999996</v>
      </c>
      <c r="X134" s="30">
        <v>7.25</v>
      </c>
      <c r="Y134" s="30">
        <v>7.0620000000000003</v>
      </c>
      <c r="Z134" s="30">
        <v>7.1459999999999999</v>
      </c>
      <c r="AA134" s="30">
        <v>7.1349999999999998</v>
      </c>
      <c r="AB134" s="30">
        <v>7.3220000000000001</v>
      </c>
      <c r="AC134" s="30">
        <v>7.0609999999999999</v>
      </c>
      <c r="AD134" s="30">
        <v>7.1870000000000003</v>
      </c>
      <c r="AE134" s="30">
        <v>7.1479999999999997</v>
      </c>
      <c r="AF134" s="30">
        <v>7.2460000000000004</v>
      </c>
      <c r="AG134" s="30">
        <v>6.95</v>
      </c>
      <c r="AH134" s="30">
        <v>7.09</v>
      </c>
      <c r="AI134" s="30">
        <v>7.2210000000000001</v>
      </c>
      <c r="AJ134" s="30">
        <v>7.0570000000000004</v>
      </c>
      <c r="AK134" s="30">
        <v>7.1740000000000004</v>
      </c>
      <c r="AL134" s="30">
        <v>7.0960000000000001</v>
      </c>
      <c r="AM134" s="30">
        <v>7.2240000000000002</v>
      </c>
      <c r="AN134" s="30">
        <v>7.5410000000000004</v>
      </c>
      <c r="AO134" s="30">
        <v>7.3</v>
      </c>
      <c r="AP134" s="30">
        <v>7.32</v>
      </c>
      <c r="AQ134" s="30">
        <v>7.3070000000000004</v>
      </c>
      <c r="AR134" s="30">
        <v>7.556</v>
      </c>
      <c r="AS134" s="30">
        <v>7.266</v>
      </c>
      <c r="AT134" s="30">
        <v>7.3209999999999997</v>
      </c>
      <c r="AU134" s="30">
        <v>7.4260000000000002</v>
      </c>
      <c r="AV134" s="30">
        <v>7.548</v>
      </c>
      <c r="AW134" s="30">
        <f t="shared" si="4"/>
        <v>237.69799999999995</v>
      </c>
      <c r="AX134" s="105">
        <f t="shared" si="5"/>
        <v>60.581073462965627</v>
      </c>
      <c r="AY134" s="104"/>
    </row>
    <row r="135" spans="1:51">
      <c r="A135" s="12" t="s">
        <v>64</v>
      </c>
      <c r="B135" s="12">
        <v>2022</v>
      </c>
      <c r="C135" s="17">
        <v>44672</v>
      </c>
      <c r="D135" s="12" t="s">
        <v>65</v>
      </c>
      <c r="E135" s="12" t="s">
        <v>90</v>
      </c>
      <c r="F135" s="12">
        <v>3</v>
      </c>
      <c r="G135" s="12" t="s">
        <v>482</v>
      </c>
      <c r="H135" s="12" t="s">
        <v>643</v>
      </c>
      <c r="I135" s="12" t="s">
        <v>653</v>
      </c>
      <c r="J135" s="12" t="s">
        <v>673</v>
      </c>
      <c r="K135" s="11">
        <f>(C135-VLOOKUP(G135,Riders!$A$2:$E$8000,4,FALSE))/365</f>
        <v>20.12876712328767</v>
      </c>
      <c r="L135" s="11">
        <f>(C135-VLOOKUP(H135,Riders!$A$2:$E$8000,4,FALSE))/365</f>
        <v>23.8</v>
      </c>
      <c r="M135" s="11">
        <f>(C135-VLOOKUP(I135,Riders!$A$2:$E$8000,4,FALSE))/365</f>
        <v>18.419178082191781</v>
      </c>
      <c r="N135" s="11">
        <f>(C135-VLOOKUP(J135,Riders!$A$2:$E$8000,4,FALSE))/365</f>
        <v>20.67945205479452</v>
      </c>
      <c r="O135" s="12">
        <v>2</v>
      </c>
      <c r="P135" s="12" t="s">
        <v>483</v>
      </c>
      <c r="Q135" s="30">
        <v>13.282999999999999</v>
      </c>
      <c r="R135" s="30">
        <v>7.609</v>
      </c>
      <c r="S135" s="30">
        <v>7.165</v>
      </c>
      <c r="T135" s="30">
        <v>6.9210000000000003</v>
      </c>
      <c r="U135" s="30">
        <v>6.9480000000000004</v>
      </c>
      <c r="V135" s="30">
        <v>6.923</v>
      </c>
      <c r="W135" s="30">
        <v>6.8730000000000002</v>
      </c>
      <c r="X135" s="30">
        <v>6.859</v>
      </c>
      <c r="Y135" s="30">
        <v>6.8940000000000001</v>
      </c>
      <c r="Z135" s="30">
        <v>6.9779999999999998</v>
      </c>
      <c r="AA135" s="30">
        <v>6.9249999999999998</v>
      </c>
      <c r="AB135" s="30">
        <v>6.9059999999999997</v>
      </c>
      <c r="AC135" s="30">
        <v>7.0579999999999998</v>
      </c>
      <c r="AD135" s="30">
        <v>7.07</v>
      </c>
      <c r="AE135" s="30">
        <v>7.1630000000000003</v>
      </c>
      <c r="AF135" s="30">
        <v>6.9139999999999997</v>
      </c>
      <c r="AG135" s="30">
        <v>7.06</v>
      </c>
      <c r="AH135" s="30">
        <v>7.0819999999999999</v>
      </c>
      <c r="AI135" s="30">
        <v>7.0990000000000002</v>
      </c>
      <c r="AJ135" s="30">
        <v>6.9969999999999999</v>
      </c>
      <c r="AK135" s="30">
        <v>7.0129999999999999</v>
      </c>
      <c r="AL135" s="30">
        <v>7.0190000000000001</v>
      </c>
      <c r="AM135" s="30">
        <v>7.125</v>
      </c>
      <c r="AN135" s="30">
        <v>7.1479999999999997</v>
      </c>
      <c r="AO135" s="30">
        <v>7.2910000000000004</v>
      </c>
      <c r="AP135" s="30">
        <v>6.9770000000000003</v>
      </c>
      <c r="AQ135" s="30">
        <v>6.9370000000000003</v>
      </c>
      <c r="AR135" s="30">
        <v>6.8490000000000002</v>
      </c>
      <c r="AS135" s="30">
        <v>7.0369999999999999</v>
      </c>
      <c r="AT135" s="30">
        <v>6.7450000000000001</v>
      </c>
      <c r="AU135" s="30">
        <v>6.8789999999999996</v>
      </c>
      <c r="AV135" s="30">
        <v>7.0780000000000003</v>
      </c>
      <c r="AW135" s="30">
        <f t="shared" si="4"/>
        <v>230.82499999999999</v>
      </c>
      <c r="AX135" s="105">
        <f t="shared" si="5"/>
        <v>62.384923643452836</v>
      </c>
      <c r="AY135" s="104"/>
    </row>
    <row r="136" spans="1:51">
      <c r="A136" s="12" t="s">
        <v>64</v>
      </c>
      <c r="B136" s="12">
        <v>2022</v>
      </c>
      <c r="C136" s="17">
        <v>44672</v>
      </c>
      <c r="D136" s="12" t="s">
        <v>65</v>
      </c>
      <c r="E136" s="12" t="s">
        <v>90</v>
      </c>
      <c r="F136" s="12">
        <v>3</v>
      </c>
      <c r="G136" s="12" t="s">
        <v>583</v>
      </c>
      <c r="H136" s="12" t="s">
        <v>79</v>
      </c>
      <c r="I136" s="12" t="s">
        <v>506</v>
      </c>
      <c r="J136" s="12" t="s">
        <v>784</v>
      </c>
      <c r="K136" s="11">
        <f>(C136-VLOOKUP(G136,Riders!$A$2:$E$8000,4,FALSE))/365</f>
        <v>26.624657534246577</v>
      </c>
      <c r="L136" s="11">
        <f>(C136-VLOOKUP(H136,Riders!$A$2:$E$8000,4,FALSE))/365</f>
        <v>24.775342465753425</v>
      </c>
      <c r="M136" s="11">
        <f>(C136-VLOOKUP(I136,Riders!$A$2:$E$8000,4,FALSE))/365</f>
        <v>26.24931506849315</v>
      </c>
      <c r="N136" s="11">
        <f>(C136-VLOOKUP(J136,Riders!$A$2:$E$8000,4,FALSE))/365</f>
        <v>19.063013698630137</v>
      </c>
      <c r="O136" s="12">
        <v>1</v>
      </c>
      <c r="P136" s="12" t="s">
        <v>26</v>
      </c>
      <c r="Q136" s="30">
        <v>13.613</v>
      </c>
      <c r="R136" s="30">
        <v>7.7949999999999999</v>
      </c>
      <c r="S136" s="30">
        <v>7.2149999999999999</v>
      </c>
      <c r="T136" s="30">
        <v>6.7539999999999996</v>
      </c>
      <c r="U136" s="30">
        <v>6.8979999999999997</v>
      </c>
      <c r="V136" s="30">
        <v>6.9749999999999996</v>
      </c>
      <c r="W136" s="30">
        <v>6.7439999999999998</v>
      </c>
      <c r="X136" s="30">
        <v>6.883</v>
      </c>
      <c r="Y136" s="30">
        <v>6.9029999999999996</v>
      </c>
      <c r="Z136" s="30">
        <v>6.9619999999999997</v>
      </c>
      <c r="AA136" s="30">
        <v>6.9390000000000001</v>
      </c>
      <c r="AB136" s="30">
        <v>7.1749999999999998</v>
      </c>
      <c r="AC136" s="30">
        <v>6.8609999999999998</v>
      </c>
      <c r="AD136" s="30">
        <v>6.9180000000000001</v>
      </c>
      <c r="AE136" s="30">
        <v>6.891</v>
      </c>
      <c r="AF136" s="30">
        <v>6.9130000000000003</v>
      </c>
      <c r="AG136" s="30">
        <v>6.8659999999999997</v>
      </c>
      <c r="AH136" s="30">
        <v>6.8230000000000004</v>
      </c>
      <c r="AI136" s="30">
        <v>6.8550000000000004</v>
      </c>
      <c r="AJ136" s="30">
        <v>7.13</v>
      </c>
      <c r="AK136" s="30">
        <v>6.665</v>
      </c>
      <c r="AL136" s="30">
        <v>6.8440000000000003</v>
      </c>
      <c r="AM136" s="30">
        <v>6.8540000000000001</v>
      </c>
      <c r="AN136" s="30">
        <v>7.1180000000000003</v>
      </c>
      <c r="AO136" s="30">
        <v>6.9749999999999996</v>
      </c>
      <c r="AP136" s="30">
        <v>6.9729999999999999</v>
      </c>
      <c r="AQ136" s="30">
        <v>6.85</v>
      </c>
      <c r="AR136" s="30">
        <v>6.8890000000000002</v>
      </c>
      <c r="AS136" s="30">
        <v>6.9420000000000002</v>
      </c>
      <c r="AT136" s="30">
        <v>6.8929999999999998</v>
      </c>
      <c r="AU136" s="30">
        <v>7.0259999999999998</v>
      </c>
      <c r="AV136" s="30">
        <v>7.1360000000000001</v>
      </c>
      <c r="AW136" s="30">
        <f t="shared" si="4"/>
        <v>229.27800000000002</v>
      </c>
      <c r="AX136" s="105">
        <f t="shared" si="5"/>
        <v>62.805851411823198</v>
      </c>
      <c r="AY136" s="104"/>
    </row>
    <row r="137" spans="1:51">
      <c r="A137" s="12" t="s">
        <v>64</v>
      </c>
      <c r="B137" s="12">
        <v>2022</v>
      </c>
      <c r="C137" s="17">
        <v>44672</v>
      </c>
      <c r="D137" s="12" t="s">
        <v>65</v>
      </c>
      <c r="E137" s="12" t="s">
        <v>90</v>
      </c>
      <c r="F137" s="12">
        <v>4</v>
      </c>
      <c r="G137" s="12" t="s">
        <v>589</v>
      </c>
      <c r="H137" s="12" t="s">
        <v>686</v>
      </c>
      <c r="I137" s="12" t="s">
        <v>588</v>
      </c>
      <c r="J137" s="12" t="s">
        <v>68</v>
      </c>
      <c r="K137" s="11">
        <f>(C137-VLOOKUP(G137,Riders!$A$2:$E$8000,4,FALSE))/365</f>
        <v>30.298630136986301</v>
      </c>
      <c r="L137" s="11">
        <f>(C137-VLOOKUP(H137,Riders!$A$2:$E$8000,4,FALSE))/365</f>
        <v>30.194520547945206</v>
      </c>
      <c r="M137" s="11">
        <f>(C137-VLOOKUP(I137,Riders!$A$2:$E$8000,4,FALSE))/365</f>
        <v>27.624657534246577</v>
      </c>
      <c r="N137" s="11">
        <f>(C137-VLOOKUP(J137,Riders!$A$2:$E$8000,4,FALSE))/365</f>
        <v>28.224657534246575</v>
      </c>
      <c r="O137" s="12">
        <v>2</v>
      </c>
      <c r="P137" s="12" t="s">
        <v>24</v>
      </c>
      <c r="Q137" s="30">
        <v>13.281000000000001</v>
      </c>
      <c r="R137" s="30">
        <v>7.51</v>
      </c>
      <c r="S137" s="30">
        <v>7.1539999999999999</v>
      </c>
      <c r="T137" s="30">
        <v>6.835</v>
      </c>
      <c r="U137" s="30">
        <v>7.0119999999999996</v>
      </c>
      <c r="V137" s="30">
        <v>6.7919999999999998</v>
      </c>
      <c r="W137" s="30">
        <v>6.99</v>
      </c>
      <c r="X137" s="30">
        <v>6.92</v>
      </c>
      <c r="Y137" s="30">
        <v>7.1319999999999997</v>
      </c>
      <c r="Z137" s="30">
        <v>6.8220000000000001</v>
      </c>
      <c r="AA137" s="30">
        <v>7.0380000000000003</v>
      </c>
      <c r="AB137" s="30">
        <v>7.0350000000000001</v>
      </c>
      <c r="AC137" s="30">
        <v>7.1840000000000002</v>
      </c>
      <c r="AD137" s="30">
        <v>7.0629999999999997</v>
      </c>
      <c r="AE137" s="30">
        <v>6.9749999999999996</v>
      </c>
      <c r="AF137" s="30">
        <v>6.9829999999999997</v>
      </c>
      <c r="AG137" s="30">
        <v>7.12</v>
      </c>
      <c r="AH137" s="30">
        <v>6.9160000000000004</v>
      </c>
      <c r="AI137" s="30">
        <v>6.9770000000000003</v>
      </c>
      <c r="AJ137" s="30">
        <v>6.9450000000000003</v>
      </c>
      <c r="AK137" s="30">
        <v>6.8869999999999996</v>
      </c>
      <c r="AL137" s="30">
        <v>6.9870000000000001</v>
      </c>
      <c r="AM137" s="30">
        <v>7.0720000000000001</v>
      </c>
      <c r="AN137" s="30">
        <v>6.9240000000000004</v>
      </c>
      <c r="AO137" s="30">
        <v>7.2779999999999996</v>
      </c>
      <c r="AP137" s="30">
        <v>6.9189999999999996</v>
      </c>
      <c r="AQ137" s="30">
        <v>6.9649999999999999</v>
      </c>
      <c r="AR137" s="30">
        <v>6.9160000000000004</v>
      </c>
      <c r="AS137" s="30">
        <v>7.2089999999999996</v>
      </c>
      <c r="AT137" s="30">
        <v>7.6040000000000001</v>
      </c>
      <c r="AU137" s="30">
        <v>7.4569999999999999</v>
      </c>
      <c r="AV137" s="30">
        <v>7.4089999999999998</v>
      </c>
      <c r="AW137" s="30">
        <f t="shared" si="4"/>
        <v>232.31100000000001</v>
      </c>
      <c r="AX137" s="105">
        <f t="shared" si="5"/>
        <v>61.985872386585221</v>
      </c>
      <c r="AY137" s="104"/>
    </row>
    <row r="138" spans="1:51">
      <c r="A138" s="12" t="s">
        <v>64</v>
      </c>
      <c r="B138" s="12">
        <v>2022</v>
      </c>
      <c r="C138" s="17">
        <v>44672</v>
      </c>
      <c r="D138" s="12" t="s">
        <v>65</v>
      </c>
      <c r="E138" s="12" t="s">
        <v>90</v>
      </c>
      <c r="F138" s="12">
        <v>4</v>
      </c>
      <c r="G138" s="12" t="s">
        <v>474</v>
      </c>
      <c r="H138" s="12" t="s">
        <v>585</v>
      </c>
      <c r="I138" s="12" t="s">
        <v>646</v>
      </c>
      <c r="J138" s="12" t="s">
        <v>771</v>
      </c>
      <c r="K138" s="11">
        <f>(C138-VLOOKUP(G138,Riders!$A$2:$E$8000,4,FALSE))/365</f>
        <v>21.665753424657535</v>
      </c>
      <c r="L138" s="11">
        <f>(C138-VLOOKUP(H138,Riders!$A$2:$E$8000,4,FALSE))/365</f>
        <v>26.419178082191781</v>
      </c>
      <c r="M138" s="11">
        <f>(C138-VLOOKUP(I138,Riders!$A$2:$E$8000,4,FALSE))/365</f>
        <v>22.956164383561642</v>
      </c>
      <c r="N138" s="11">
        <f>(C138-VLOOKUP(J138,Riders!$A$2:$E$8000,4,FALSE))/365</f>
        <v>25.44109589041096</v>
      </c>
      <c r="O138" s="12">
        <v>1</v>
      </c>
      <c r="P138" s="12" t="s">
        <v>112</v>
      </c>
      <c r="Q138" s="30">
        <v>13.185</v>
      </c>
      <c r="R138" s="30">
        <v>7.7670000000000003</v>
      </c>
      <c r="S138" s="30">
        <v>7.0590000000000002</v>
      </c>
      <c r="T138" s="30">
        <v>7.0659999999999998</v>
      </c>
      <c r="U138" s="30">
        <v>6.9279999999999999</v>
      </c>
      <c r="V138" s="30">
        <v>6.9279999999999999</v>
      </c>
      <c r="W138" s="30">
        <v>6.9909999999999997</v>
      </c>
      <c r="X138" s="30">
        <v>7.2030000000000003</v>
      </c>
      <c r="Y138" s="30">
        <v>6.9829999999999997</v>
      </c>
      <c r="Z138" s="30">
        <v>6.952</v>
      </c>
      <c r="AA138" s="30">
        <v>6.9459999999999997</v>
      </c>
      <c r="AB138" s="30">
        <v>6.9420000000000002</v>
      </c>
      <c r="AC138" s="30">
        <v>7.03</v>
      </c>
      <c r="AD138" s="30">
        <v>6.9260000000000002</v>
      </c>
      <c r="AE138" s="30">
        <v>7.05</v>
      </c>
      <c r="AF138" s="30">
        <v>6.9349999999999996</v>
      </c>
      <c r="AG138" s="30">
        <v>7.11</v>
      </c>
      <c r="AH138" s="30">
        <v>7.1909999999999998</v>
      </c>
      <c r="AI138" s="30">
        <v>6.9029999999999996</v>
      </c>
      <c r="AJ138" s="30">
        <v>7.1020000000000003</v>
      </c>
      <c r="AK138" s="30">
        <v>6.9240000000000004</v>
      </c>
      <c r="AL138" s="30">
        <v>7.0709999999999997</v>
      </c>
      <c r="AM138" s="30">
        <v>6.7610000000000001</v>
      </c>
      <c r="AN138" s="30">
        <v>7.1130000000000004</v>
      </c>
      <c r="AO138" s="30">
        <v>6.827</v>
      </c>
      <c r="AP138" s="30">
        <v>6.9589999999999996</v>
      </c>
      <c r="AQ138" s="30">
        <v>6.9009999999999998</v>
      </c>
      <c r="AR138" s="30">
        <v>6.9290000000000003</v>
      </c>
      <c r="AS138" s="30">
        <v>6.931</v>
      </c>
      <c r="AT138" s="30">
        <v>6.91</v>
      </c>
      <c r="AU138" s="30">
        <v>6.8150000000000004</v>
      </c>
      <c r="AV138" s="30">
        <v>6.8650000000000002</v>
      </c>
      <c r="AW138" s="30">
        <f t="shared" si="4"/>
        <v>230.203</v>
      </c>
      <c r="AX138" s="105">
        <f t="shared" si="5"/>
        <v>62.553485402014743</v>
      </c>
      <c r="AY138" s="104"/>
    </row>
    <row r="139" spans="1:51">
      <c r="A139" s="4" t="s">
        <v>64</v>
      </c>
      <c r="B139" s="4">
        <v>2022</v>
      </c>
      <c r="C139" s="5">
        <v>44672</v>
      </c>
      <c r="D139" s="4" t="s">
        <v>65</v>
      </c>
      <c r="E139" s="4" t="s">
        <v>63</v>
      </c>
      <c r="F139" s="4" t="s">
        <v>540</v>
      </c>
      <c r="G139" s="4" t="s">
        <v>583</v>
      </c>
      <c r="H139" s="4" t="s">
        <v>79</v>
      </c>
      <c r="I139" s="4" t="s">
        <v>506</v>
      </c>
      <c r="J139" s="4" t="s">
        <v>784</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30">
        <f t="shared" si="4"/>
        <v>230.26700000000002</v>
      </c>
      <c r="AX139" s="105">
        <f t="shared" si="5"/>
        <v>62.536099397655761</v>
      </c>
      <c r="AY139" s="104"/>
    </row>
    <row r="140" spans="1:51">
      <c r="A140" s="34" t="s">
        <v>64</v>
      </c>
      <c r="B140" s="34">
        <v>2022</v>
      </c>
      <c r="C140" s="37">
        <v>44672</v>
      </c>
      <c r="D140" s="34" t="s">
        <v>65</v>
      </c>
      <c r="E140" s="34" t="s">
        <v>63</v>
      </c>
      <c r="F140" s="34" t="s">
        <v>540</v>
      </c>
      <c r="G140" s="34" t="s">
        <v>474</v>
      </c>
      <c r="H140" s="34" t="s">
        <v>585</v>
      </c>
      <c r="I140" s="34" t="s">
        <v>646</v>
      </c>
      <c r="J140" s="34" t="s">
        <v>771</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30">
        <f t="shared" si="4"/>
        <v>231.63800000000006</v>
      </c>
      <c r="AX140" s="105">
        <f t="shared" si="5"/>
        <v>62.165965860523734</v>
      </c>
      <c r="AY140" s="104"/>
    </row>
    <row r="141" spans="1:51">
      <c r="A141" s="4" t="s">
        <v>64</v>
      </c>
      <c r="B141" s="4">
        <v>2022</v>
      </c>
      <c r="C141" s="5">
        <v>44672</v>
      </c>
      <c r="D141" s="4" t="s">
        <v>65</v>
      </c>
      <c r="E141" s="4" t="s">
        <v>63</v>
      </c>
      <c r="F141" s="4" t="s">
        <v>541</v>
      </c>
      <c r="G141" s="4" t="s">
        <v>482</v>
      </c>
      <c r="H141" s="4" t="s">
        <v>643</v>
      </c>
      <c r="I141" s="4" t="s">
        <v>653</v>
      </c>
      <c r="J141" s="4" t="s">
        <v>673</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30">
        <f t="shared" si="4"/>
        <v>230.98599999999999</v>
      </c>
      <c r="AX141" s="105">
        <f t="shared" si="5"/>
        <v>62.341440606790023</v>
      </c>
      <c r="AY141" s="104"/>
    </row>
    <row r="142" spans="1:51">
      <c r="A142" s="4" t="s">
        <v>64</v>
      </c>
      <c r="B142" s="4">
        <v>2022</v>
      </c>
      <c r="C142" s="5">
        <v>44672</v>
      </c>
      <c r="D142" s="4" t="s">
        <v>65</v>
      </c>
      <c r="E142" s="4" t="s">
        <v>63</v>
      </c>
      <c r="F142" s="4" t="s">
        <v>541</v>
      </c>
      <c r="G142" s="4" t="s">
        <v>589</v>
      </c>
      <c r="H142" s="4" t="s">
        <v>686</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30">
        <f t="shared" si="4"/>
        <v>236.88999999999996</v>
      </c>
      <c r="AX142" s="105">
        <f t="shared" si="5"/>
        <v>60.7877073747309</v>
      </c>
      <c r="AY142" s="104"/>
    </row>
    <row r="143" spans="1:51">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30">
        <f t="shared" si="4"/>
        <v>229.00800000000001</v>
      </c>
      <c r="AX143" s="105">
        <f t="shared" si="5"/>
        <v>62.879899392160972</v>
      </c>
      <c r="AY143" s="104"/>
    </row>
    <row r="144" spans="1:51">
      <c r="A144" s="40" t="s">
        <v>181</v>
      </c>
      <c r="B144" s="40">
        <v>2021</v>
      </c>
      <c r="C144" s="36">
        <v>44490</v>
      </c>
      <c r="D144" s="40" t="s">
        <v>19</v>
      </c>
      <c r="E144" s="29" t="s">
        <v>20</v>
      </c>
      <c r="F144" s="29" t="s">
        <v>20</v>
      </c>
      <c r="G144" s="1" t="s">
        <v>485</v>
      </c>
      <c r="H144" s="1" t="s">
        <v>79</v>
      </c>
      <c r="I144" s="1" t="s">
        <v>652</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30">
        <f t="shared" si="4"/>
        <v>231.12799999999996</v>
      </c>
      <c r="AX144" s="105">
        <f t="shared" si="5"/>
        <v>62.30313938596796</v>
      </c>
      <c r="AY144" s="104"/>
    </row>
    <row r="145" spans="1:52">
      <c r="A145" s="4" t="s">
        <v>225</v>
      </c>
      <c r="B145" s="4">
        <v>2019</v>
      </c>
      <c r="C145" s="5">
        <v>43490</v>
      </c>
      <c r="D145" s="4" t="s">
        <v>65</v>
      </c>
      <c r="E145" s="22" t="s">
        <v>20</v>
      </c>
      <c r="F145" s="22" t="s">
        <v>20</v>
      </c>
      <c r="G145" s="3" t="s">
        <v>583</v>
      </c>
      <c r="H145" s="3" t="s">
        <v>6102</v>
      </c>
      <c r="I145" s="3" t="s">
        <v>5667</v>
      </c>
      <c r="J145" s="3" t="s">
        <v>1001</v>
      </c>
      <c r="K145" s="11">
        <f>(C145-VLOOKUP(G145,Riders!$A$2:$E$8000,4,FALSE))/365</f>
        <v>23.386301369863013</v>
      </c>
      <c r="L145" s="11">
        <f>(C145-VLOOKUP(H145,Riders!$A$2:$E$8000,4,FALSE))/365</f>
        <v>21.794520547945204</v>
      </c>
      <c r="M145" s="11">
        <f>(C145-VLOOKUP(I145,Riders!$A$2:$E$8000,4,FALSE))/365</f>
        <v>20.539726027397261</v>
      </c>
      <c r="N145" s="11">
        <f>(C145-VLOOKUP(J145,Riders!$A$2:$E$8000,4,FALSE))/365</f>
        <v>22.408219178082192</v>
      </c>
      <c r="O145" s="3">
        <v>3</v>
      </c>
      <c r="P145" s="3" t="s">
        <v>26</v>
      </c>
      <c r="Q145" s="30">
        <v>13.102</v>
      </c>
      <c r="R145" s="30">
        <v>7.673</v>
      </c>
      <c r="S145" s="30">
        <v>7.226</v>
      </c>
      <c r="T145" s="30">
        <v>7.2779999999999996</v>
      </c>
      <c r="U145" s="30">
        <v>7.1349999999999998</v>
      </c>
      <c r="V145" s="30">
        <v>7.1870000000000003</v>
      </c>
      <c r="W145" s="30">
        <v>7.3209999999999997</v>
      </c>
      <c r="X145" s="30">
        <v>7.2480000000000002</v>
      </c>
      <c r="Y145" s="30">
        <v>7.2</v>
      </c>
      <c r="Z145" s="30">
        <v>7.3170000000000002</v>
      </c>
      <c r="AA145" s="30">
        <v>7.12</v>
      </c>
      <c r="AB145" s="30">
        <v>7.0949999999999998</v>
      </c>
      <c r="AC145" s="30">
        <v>7.2640000000000002</v>
      </c>
      <c r="AD145" s="30">
        <v>7.2089999999999996</v>
      </c>
      <c r="AE145" s="30">
        <v>7.3230000000000004</v>
      </c>
      <c r="AF145" s="30">
        <v>7.1859999999999999</v>
      </c>
      <c r="AG145" s="30">
        <v>7.1520000000000001</v>
      </c>
      <c r="AH145" s="30">
        <v>7.3159999999999998</v>
      </c>
      <c r="AI145" s="30">
        <v>7.2640000000000002</v>
      </c>
      <c r="AJ145" s="30">
        <v>7.306</v>
      </c>
      <c r="AK145" s="30">
        <v>7.476</v>
      </c>
      <c r="AL145" s="30">
        <v>7.24</v>
      </c>
      <c r="AM145" s="30">
        <v>7.24</v>
      </c>
      <c r="AN145" s="30">
        <v>7.3890000000000002</v>
      </c>
      <c r="AO145" s="30">
        <v>7.3570000000000002</v>
      </c>
      <c r="AP145" s="30">
        <v>7.8220000000000001</v>
      </c>
      <c r="AQ145" s="30">
        <v>7.319</v>
      </c>
      <c r="AR145" s="30">
        <v>7.2560000000000002</v>
      </c>
      <c r="AS145" s="30">
        <v>7.4539999999999997</v>
      </c>
      <c r="AT145" s="30">
        <v>7.5069999999999997</v>
      </c>
      <c r="AU145" s="30">
        <v>7.31</v>
      </c>
      <c r="AV145" s="30">
        <v>7.4169999999999998</v>
      </c>
      <c r="AW145" s="30">
        <f t="shared" si="4"/>
        <v>239.70900000000003</v>
      </c>
      <c r="AX145" s="105">
        <f t="shared" si="5"/>
        <v>60.0728383164587</v>
      </c>
      <c r="AY145" s="104"/>
    </row>
    <row r="146" spans="1:52">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30">
        <f t="shared" si="4"/>
        <v>233.72200000000001</v>
      </c>
      <c r="AX146" s="105">
        <f t="shared" si="5"/>
        <v>61.611658294897353</v>
      </c>
      <c r="AY146" s="104"/>
    </row>
    <row r="147" spans="1:52">
      <c r="A147" s="1" t="s">
        <v>225</v>
      </c>
      <c r="B147" s="1">
        <v>2019</v>
      </c>
      <c r="C147" s="2">
        <v>43797</v>
      </c>
      <c r="D147" s="1" t="s">
        <v>65</v>
      </c>
      <c r="E147" s="4" t="s">
        <v>20</v>
      </c>
      <c r="F147" s="1" t="s">
        <v>20</v>
      </c>
      <c r="G147" s="3" t="s">
        <v>597</v>
      </c>
      <c r="H147" s="3" t="s">
        <v>985</v>
      </c>
      <c r="I147" s="3" t="s">
        <v>914</v>
      </c>
      <c r="J147" s="3" t="s">
        <v>473</v>
      </c>
      <c r="K147" s="11">
        <f>(C147-VLOOKUP(G147,Riders!$A$2:$E$8000,4,FALSE))/365</f>
        <v>21.561643835616437</v>
      </c>
      <c r="L147" s="11">
        <f>(C147-VLOOKUP(H147,Riders!$A$2:$E$8000,4,FALSE))/365</f>
        <v>24.989041095890411</v>
      </c>
      <c r="M147" s="11">
        <f>(C147-VLOOKUP(I147,Riders!$A$2:$E$8000,4,FALSE))/365</f>
        <v>23.597260273972601</v>
      </c>
      <c r="N147" s="11">
        <f>(C147-VLOOKUP(J147,Riders!$A$2:$E$8000,4,FALSE))/365</f>
        <v>19.591780821917808</v>
      </c>
      <c r="O147" s="4">
        <v>2</v>
      </c>
      <c r="P147" s="3" t="s">
        <v>34</v>
      </c>
      <c r="Q147" s="30">
        <v>13.271000000000001</v>
      </c>
      <c r="R147" s="30">
        <v>7.7080000000000002</v>
      </c>
      <c r="S147" s="30">
        <v>7.23</v>
      </c>
      <c r="T147" s="30">
        <v>7.0590000000000002</v>
      </c>
      <c r="U147" s="30">
        <v>7.1050000000000004</v>
      </c>
      <c r="V147" s="30">
        <v>7.016</v>
      </c>
      <c r="W147" s="30">
        <v>7.1040000000000001</v>
      </c>
      <c r="X147" s="30">
        <v>7.1630000000000003</v>
      </c>
      <c r="Y147" s="30">
        <v>7.319</v>
      </c>
      <c r="Z147" s="30">
        <v>7.1070000000000002</v>
      </c>
      <c r="AA147" s="30">
        <v>7.0640000000000001</v>
      </c>
      <c r="AB147" s="30">
        <v>6.984</v>
      </c>
      <c r="AC147" s="30">
        <v>7.0709999999999997</v>
      </c>
      <c r="AD147" s="30">
        <v>7.0389999999999997</v>
      </c>
      <c r="AE147" s="30">
        <v>7.0439999999999996</v>
      </c>
      <c r="AF147" s="30">
        <v>7.0510000000000002</v>
      </c>
      <c r="AG147" s="30">
        <v>7.1050000000000004</v>
      </c>
      <c r="AH147" s="30">
        <v>6.9560000000000004</v>
      </c>
      <c r="AI147" s="30">
        <v>6.992</v>
      </c>
      <c r="AJ147" s="30">
        <v>6.99</v>
      </c>
      <c r="AK147" s="30">
        <v>7.1230000000000002</v>
      </c>
      <c r="AL147" s="30">
        <v>7.0449999999999999</v>
      </c>
      <c r="AM147" s="30">
        <v>7.0250000000000004</v>
      </c>
      <c r="AN147" s="30">
        <v>7.0369999999999999</v>
      </c>
      <c r="AO147" s="30">
        <v>7.2439999999999998</v>
      </c>
      <c r="AP147" s="30">
        <v>7.0510000000000002</v>
      </c>
      <c r="AQ147" s="30">
        <v>7.0140000000000002</v>
      </c>
      <c r="AR147" s="30">
        <v>7.0679999999999996</v>
      </c>
      <c r="AS147" s="30">
        <v>7.1630000000000003</v>
      </c>
      <c r="AT147" s="30">
        <v>7.391</v>
      </c>
      <c r="AU147" s="30">
        <v>7.4669999999999996</v>
      </c>
      <c r="AV147" s="30">
        <v>7.58</v>
      </c>
      <c r="AW147" s="30">
        <f t="shared" si="4"/>
        <v>234.58600000000004</v>
      </c>
      <c r="AX147" s="105">
        <f t="shared" si="5"/>
        <v>61.384737367106297</v>
      </c>
      <c r="AY147" s="104"/>
    </row>
    <row r="148" spans="1:52">
      <c r="A148" s="1" t="s">
        <v>181</v>
      </c>
      <c r="B148" s="1">
        <v>2021</v>
      </c>
      <c r="C148" s="37">
        <v>44490</v>
      </c>
      <c r="D148" s="1" t="s">
        <v>19</v>
      </c>
      <c r="E148" s="1" t="s">
        <v>20</v>
      </c>
      <c r="F148" s="1" t="s">
        <v>20</v>
      </c>
      <c r="G148" s="1" t="s">
        <v>827</v>
      </c>
      <c r="H148" s="1" t="s">
        <v>822</v>
      </c>
      <c r="I148" s="1" t="s">
        <v>823</v>
      </c>
      <c r="J148" s="1" t="s">
        <v>824</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30">
        <f t="shared" si="4"/>
        <v>234.52100000000004</v>
      </c>
      <c r="AX148" s="105">
        <f t="shared" si="5"/>
        <v>61.401750802699958</v>
      </c>
      <c r="AY148" s="104"/>
    </row>
    <row r="149" spans="1:52">
      <c r="A149" s="1" t="s">
        <v>181</v>
      </c>
      <c r="B149" s="1">
        <v>2021</v>
      </c>
      <c r="C149" s="5">
        <v>44490</v>
      </c>
      <c r="D149" s="1" t="s">
        <v>19</v>
      </c>
      <c r="E149" s="1" t="s">
        <v>20</v>
      </c>
      <c r="F149" s="1" t="s">
        <v>20</v>
      </c>
      <c r="G149" s="1" t="s">
        <v>615</v>
      </c>
      <c r="H149" s="1" t="s">
        <v>605</v>
      </c>
      <c r="I149" s="1" t="s">
        <v>607</v>
      </c>
      <c r="J149" s="1" t="s">
        <v>745</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30">
        <f t="shared" si="4"/>
        <v>236.44900000000007</v>
      </c>
      <c r="AX149" s="105">
        <f t="shared" si="5"/>
        <v>60.901082262982698</v>
      </c>
      <c r="AY149" s="104"/>
    </row>
    <row r="150" spans="1:52">
      <c r="A150" s="1" t="s">
        <v>181</v>
      </c>
      <c r="B150" s="1">
        <v>2021</v>
      </c>
      <c r="C150" s="37">
        <v>44490</v>
      </c>
      <c r="D150" s="1" t="s">
        <v>19</v>
      </c>
      <c r="E150" s="1" t="s">
        <v>20</v>
      </c>
      <c r="F150" s="1" t="s">
        <v>20</v>
      </c>
      <c r="G150" s="1" t="s">
        <v>509</v>
      </c>
      <c r="H150" s="1" t="s">
        <v>515</v>
      </c>
      <c r="I150" s="1" t="s">
        <v>809</v>
      </c>
      <c r="J150" s="1" t="s">
        <v>596</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30">
        <f t="shared" si="4"/>
        <v>237.12300000000002</v>
      </c>
      <c r="AX150" s="105">
        <f t="shared" si="5"/>
        <v>60.727976619728999</v>
      </c>
      <c r="AY150" s="104"/>
    </row>
    <row r="151" spans="1:52">
      <c r="A151" s="1" t="s">
        <v>181</v>
      </c>
      <c r="B151" s="1">
        <v>2021</v>
      </c>
      <c r="C151" s="5">
        <v>44490</v>
      </c>
      <c r="D151" s="1" t="s">
        <v>19</v>
      </c>
      <c r="E151" s="1" t="s">
        <v>20</v>
      </c>
      <c r="F151" s="1" t="s">
        <v>20</v>
      </c>
      <c r="G151" s="1" t="s">
        <v>802</v>
      </c>
      <c r="H151" s="1" t="s">
        <v>693</v>
      </c>
      <c r="I151" s="1" t="s">
        <v>736</v>
      </c>
      <c r="J151" s="1" t="s">
        <v>760</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30">
        <f t="shared" si="4"/>
        <v>239.65100000000004</v>
      </c>
      <c r="AX151" s="105">
        <f t="shared" si="5"/>
        <v>60.087377060809253</v>
      </c>
      <c r="AY151" s="104"/>
    </row>
    <row r="152" spans="1:52">
      <c r="A152" s="1" t="s">
        <v>181</v>
      </c>
      <c r="B152" s="1">
        <v>2021</v>
      </c>
      <c r="C152" s="37">
        <v>44490</v>
      </c>
      <c r="D152" s="1" t="s">
        <v>19</v>
      </c>
      <c r="E152" s="1" t="s">
        <v>20</v>
      </c>
      <c r="F152" s="1" t="s">
        <v>20</v>
      </c>
      <c r="G152" s="1" t="s">
        <v>641</v>
      </c>
      <c r="H152" s="1" t="s">
        <v>656</v>
      </c>
      <c r="I152" s="1" t="s">
        <v>669</v>
      </c>
      <c r="J152" s="1" t="s">
        <v>657</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30">
        <f t="shared" si="4"/>
        <v>242.46800000000002</v>
      </c>
      <c r="AX152" s="105">
        <f t="shared" si="5"/>
        <v>59.389280234917592</v>
      </c>
      <c r="AY152" s="104"/>
    </row>
    <row r="153" spans="1:52">
      <c r="A153" s="1" t="s">
        <v>181</v>
      </c>
      <c r="B153" s="1">
        <v>2021</v>
      </c>
      <c r="C153" s="5">
        <v>44490</v>
      </c>
      <c r="D153" s="1" t="s">
        <v>19</v>
      </c>
      <c r="E153" s="1" t="s">
        <v>20</v>
      </c>
      <c r="F153" s="1" t="s">
        <v>20</v>
      </c>
      <c r="G153" s="1" t="s">
        <v>831</v>
      </c>
      <c r="H153" s="1" t="s">
        <v>833</v>
      </c>
      <c r="I153" s="1" t="s">
        <v>834</v>
      </c>
      <c r="J153" s="1" t="s">
        <v>835</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30">
        <f t="shared" si="4"/>
        <v>243.98299999999995</v>
      </c>
      <c r="AX153" s="105">
        <f t="shared" si="5"/>
        <v>59.02050552702444</v>
      </c>
      <c r="AY153" s="104"/>
    </row>
    <row r="154" spans="1:52">
      <c r="A154" s="1" t="s">
        <v>181</v>
      </c>
      <c r="B154" s="1">
        <v>2021</v>
      </c>
      <c r="C154" s="37">
        <v>44490</v>
      </c>
      <c r="D154" s="1" t="s">
        <v>19</v>
      </c>
      <c r="E154" s="1" t="s">
        <v>20</v>
      </c>
      <c r="F154" s="1" t="s">
        <v>20</v>
      </c>
      <c r="G154" s="1" t="s">
        <v>813</v>
      </c>
      <c r="H154" s="1" t="s">
        <v>814</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30">
        <f t="shared" si="4"/>
        <v>246.79799999999992</v>
      </c>
      <c r="AX154" s="105">
        <f t="shared" si="5"/>
        <v>58.347312376923661</v>
      </c>
      <c r="AY154" s="104"/>
    </row>
    <row r="155" spans="1:52">
      <c r="A155" s="12" t="s">
        <v>181</v>
      </c>
      <c r="B155" s="12">
        <v>2021</v>
      </c>
      <c r="C155" s="5">
        <v>44490</v>
      </c>
      <c r="D155" s="12" t="s">
        <v>19</v>
      </c>
      <c r="E155" s="12" t="s">
        <v>90</v>
      </c>
      <c r="F155" s="12">
        <v>1</v>
      </c>
      <c r="G155" s="12" t="s">
        <v>827</v>
      </c>
      <c r="H155" s="12" t="s">
        <v>822</v>
      </c>
      <c r="I155" s="12" t="s">
        <v>823</v>
      </c>
      <c r="J155" s="12" t="s">
        <v>824</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30">
        <f t="shared" si="4"/>
        <v>234.03000000000006</v>
      </c>
      <c r="AX155" s="105">
        <f t="shared" si="5"/>
        <v>61.530573003461079</v>
      </c>
      <c r="AY155" s="104"/>
    </row>
    <row r="156" spans="1:52">
      <c r="A156" s="12" t="s">
        <v>181</v>
      </c>
      <c r="B156" s="12">
        <v>2021</v>
      </c>
      <c r="C156" s="37">
        <v>44490</v>
      </c>
      <c r="D156" s="12" t="s">
        <v>19</v>
      </c>
      <c r="E156" s="12" t="s">
        <v>90</v>
      </c>
      <c r="F156" s="12">
        <v>1</v>
      </c>
      <c r="G156" s="12" t="s">
        <v>615</v>
      </c>
      <c r="H156" s="12" t="s">
        <v>766</v>
      </c>
      <c r="I156" s="12" t="s">
        <v>605</v>
      </c>
      <c r="J156" s="12" t="s">
        <v>607</v>
      </c>
      <c r="K156" s="11">
        <f>(C156-VLOOKUP(G156,Riders!$A$2:$E$8000,4,FALSE))/365</f>
        <v>23.991780821917807</v>
      </c>
      <c r="L156" s="11">
        <f>(C156-VLOOKUP(H156,Riders!$A$2:$E$8000,4,FALSE))/365</f>
        <v>23.219178082191782</v>
      </c>
      <c r="M156" s="11">
        <f>(C156-VLOOKUP(I156,Riders!$A$2:$E$8000,4,FALSE))/365</f>
        <v>23.106849315068494</v>
      </c>
      <c r="N156" s="11">
        <f>(C156-VLOOKUP(J156,Riders!$A$2:$E$8000,4,FALSE))/365</f>
        <v>24.175342465753424</v>
      </c>
      <c r="O156" s="12">
        <v>2</v>
      </c>
      <c r="P156" s="12" t="s">
        <v>45</v>
      </c>
      <c r="Q156" s="30">
        <v>13.47</v>
      </c>
      <c r="R156" s="30">
        <v>7.6280000000000001</v>
      </c>
      <c r="S156" s="30">
        <v>7.0119999999999996</v>
      </c>
      <c r="T156" s="30">
        <v>6.8540000000000001</v>
      </c>
      <c r="U156" s="30">
        <v>7.024</v>
      </c>
      <c r="V156" s="30">
        <v>6.931</v>
      </c>
      <c r="W156" s="30">
        <v>7.0259999999999998</v>
      </c>
      <c r="X156" s="30">
        <v>7.0430000000000001</v>
      </c>
      <c r="Y156" s="30">
        <v>7.19</v>
      </c>
      <c r="Z156" s="30">
        <v>7.0650000000000004</v>
      </c>
      <c r="AA156" s="30">
        <v>7.0430000000000001</v>
      </c>
      <c r="AB156" s="30">
        <v>7.0609999999999999</v>
      </c>
      <c r="AC156" s="30">
        <v>7.2110000000000003</v>
      </c>
      <c r="AD156" s="30">
        <v>7.1349999999999998</v>
      </c>
      <c r="AE156" s="30">
        <v>7.3</v>
      </c>
      <c r="AF156" s="30">
        <v>7.0570000000000004</v>
      </c>
      <c r="AG156" s="30">
        <v>7.048</v>
      </c>
      <c r="AH156" s="30">
        <v>7.0359999999999996</v>
      </c>
      <c r="AI156" s="30">
        <v>6.9989999999999997</v>
      </c>
      <c r="AJ156" s="30">
        <v>7.1909999999999998</v>
      </c>
      <c r="AK156" s="30">
        <v>7.1829999999999998</v>
      </c>
      <c r="AL156" s="30">
        <v>7.2469999999999999</v>
      </c>
      <c r="AM156" s="30">
        <v>7.2960000000000003</v>
      </c>
      <c r="AN156" s="30">
        <v>7.47</v>
      </c>
      <c r="AO156" s="30">
        <v>7.18</v>
      </c>
      <c r="AP156" s="30">
        <v>7.194</v>
      </c>
      <c r="AQ156" s="30">
        <v>7.1429999999999998</v>
      </c>
      <c r="AR156" s="30">
        <v>7.194</v>
      </c>
      <c r="AS156" s="30">
        <v>7.4640000000000004</v>
      </c>
      <c r="AT156" s="30">
        <v>7.556</v>
      </c>
      <c r="AU156" s="30">
        <v>7.3040000000000003</v>
      </c>
      <c r="AV156" s="30">
        <v>7.32</v>
      </c>
      <c r="AW156" s="30">
        <f t="shared" si="4"/>
        <v>235.875</v>
      </c>
      <c r="AX156" s="105">
        <f t="shared" si="5"/>
        <v>61.049284578696344</v>
      </c>
      <c r="AY156" s="104"/>
    </row>
    <row r="157" spans="1:52">
      <c r="A157" s="4" t="s">
        <v>225</v>
      </c>
      <c r="B157" s="4">
        <v>2019</v>
      </c>
      <c r="C157" s="5">
        <v>43490</v>
      </c>
      <c r="D157" s="4" t="s">
        <v>65</v>
      </c>
      <c r="E157" s="4" t="s">
        <v>90</v>
      </c>
      <c r="F157" s="3">
        <v>3</v>
      </c>
      <c r="G157" s="3" t="s">
        <v>583</v>
      </c>
      <c r="H157" s="3" t="s">
        <v>6102</v>
      </c>
      <c r="I157" s="3" t="s">
        <v>5667</v>
      </c>
      <c r="J157" s="3" t="s">
        <v>1001</v>
      </c>
      <c r="K157" s="11">
        <f>(C157-VLOOKUP(G157,Riders!$A$2:$E$8000,4,FALSE))/365</f>
        <v>23.386301369863013</v>
      </c>
      <c r="L157" s="11">
        <f>(C157-VLOOKUP(H157,Riders!$A$2:$E$8000,4,FALSE))/365</f>
        <v>21.794520547945204</v>
      </c>
      <c r="M157" s="11">
        <f>(C157-VLOOKUP(I157,Riders!$A$2:$E$8000,4,FALSE))/365</f>
        <v>20.539726027397261</v>
      </c>
      <c r="N157" s="11">
        <f>(C157-VLOOKUP(J157,Riders!$A$2:$E$8000,4,FALSE))/365</f>
        <v>22.408219178082192</v>
      </c>
      <c r="O157" s="3">
        <v>2</v>
      </c>
      <c r="P157" s="3" t="s">
        <v>26</v>
      </c>
      <c r="Q157" s="30">
        <v>13.085000000000001</v>
      </c>
      <c r="R157" s="30">
        <v>7.6130000000000004</v>
      </c>
      <c r="S157" s="30">
        <v>7.194</v>
      </c>
      <c r="T157" s="30">
        <v>7.157</v>
      </c>
      <c r="U157" s="30">
        <v>7.0060000000000002</v>
      </c>
      <c r="V157" s="30">
        <v>7</v>
      </c>
      <c r="W157" s="30">
        <v>7.1280000000000001</v>
      </c>
      <c r="X157" s="30">
        <v>7.0709999999999997</v>
      </c>
      <c r="Y157" s="30">
        <v>7.0750000000000002</v>
      </c>
      <c r="Z157" s="30">
        <v>7.2240000000000002</v>
      </c>
      <c r="AA157" s="30">
        <v>7.0640000000000001</v>
      </c>
      <c r="AB157" s="30">
        <v>7.05</v>
      </c>
      <c r="AC157" s="30">
        <v>7.0789999999999997</v>
      </c>
      <c r="AD157" s="30">
        <v>7.226</v>
      </c>
      <c r="AE157" s="30">
        <v>7.1529999999999996</v>
      </c>
      <c r="AF157" s="30">
        <v>7.2750000000000004</v>
      </c>
      <c r="AG157" s="30">
        <v>7.02</v>
      </c>
      <c r="AH157" s="30">
        <v>7.0270000000000001</v>
      </c>
      <c r="AI157" s="30">
        <v>7.0640000000000001</v>
      </c>
      <c r="AJ157" s="30">
        <v>7.194</v>
      </c>
      <c r="AK157" s="30">
        <v>7.1</v>
      </c>
      <c r="AL157" s="30">
        <v>7.1980000000000004</v>
      </c>
      <c r="AM157" s="30">
        <v>7.3789999999999996</v>
      </c>
      <c r="AN157" s="30">
        <v>7.2130000000000001</v>
      </c>
      <c r="AO157" s="30">
        <v>7.4219999999999997</v>
      </c>
      <c r="AP157" s="30">
        <v>7.468</v>
      </c>
      <c r="AQ157" s="30">
        <v>7.0919999999999996</v>
      </c>
      <c r="AR157" s="30">
        <v>7.1180000000000003</v>
      </c>
      <c r="AS157" s="30">
        <v>7.1580000000000004</v>
      </c>
      <c r="AT157" s="30">
        <v>7.4329999999999998</v>
      </c>
      <c r="AU157" s="30">
        <v>7.4219999999999997</v>
      </c>
      <c r="AV157" s="30">
        <v>7.3369999999999997</v>
      </c>
      <c r="AW157" s="30">
        <f t="shared" si="4"/>
        <v>236.0449999999999</v>
      </c>
      <c r="AX157" s="105">
        <f t="shared" si="5"/>
        <v>61.005316782816863</v>
      </c>
      <c r="AY157" s="104"/>
      <c r="AZ157" s="30"/>
    </row>
    <row r="158" spans="1:52">
      <c r="A158" s="12" t="s">
        <v>181</v>
      </c>
      <c r="B158" s="12">
        <v>2021</v>
      </c>
      <c r="C158" s="37">
        <v>44490</v>
      </c>
      <c r="D158" s="12" t="s">
        <v>19</v>
      </c>
      <c r="E158" s="12" t="s">
        <v>90</v>
      </c>
      <c r="F158" s="12">
        <v>2</v>
      </c>
      <c r="G158" s="12" t="s">
        <v>509</v>
      </c>
      <c r="H158" s="12" t="s">
        <v>515</v>
      </c>
      <c r="I158" s="12" t="s">
        <v>809</v>
      </c>
      <c r="J158" s="12" t="s">
        <v>596</v>
      </c>
      <c r="K158" s="11">
        <f>(C158-VLOOKUP(G158,Riders!$A$2:$E$8000,4,FALSE))/365</f>
        <v>20.816438356164383</v>
      </c>
      <c r="L158" s="11">
        <f>(C158-VLOOKUP(H158,Riders!$A$2:$E$8000,4,FALSE))/365</f>
        <v>19.898630136986302</v>
      </c>
      <c r="M158" s="11">
        <f>(C158-VLOOKUP(I158,Riders!$A$2:$E$8000,4,FALSE))/365</f>
        <v>20.780821917808218</v>
      </c>
      <c r="N158" s="11">
        <f>(C158-VLOOKUP(J158,Riders!$A$2:$E$8000,4,FALSE))/365</f>
        <v>31.115068493150684</v>
      </c>
      <c r="O158" s="12">
        <v>2</v>
      </c>
      <c r="P158" s="12" t="s">
        <v>28</v>
      </c>
      <c r="Q158" s="30">
        <v>13.843</v>
      </c>
      <c r="R158" s="30">
        <v>7.9560000000000004</v>
      </c>
      <c r="S158" s="30">
        <v>7.258</v>
      </c>
      <c r="T158" s="30">
        <v>7.0910000000000002</v>
      </c>
      <c r="U158" s="30">
        <v>6.915</v>
      </c>
      <c r="V158" s="30">
        <v>6.9420000000000002</v>
      </c>
      <c r="W158" s="30">
        <v>6.984</v>
      </c>
      <c r="X158" s="30">
        <v>7.1689999999999996</v>
      </c>
      <c r="Y158" s="30">
        <v>6.9669999999999996</v>
      </c>
      <c r="Z158" s="30">
        <v>6.9829999999999997</v>
      </c>
      <c r="AA158" s="30">
        <v>7.0869999999999997</v>
      </c>
      <c r="AB158" s="30">
        <v>7.2119999999999997</v>
      </c>
      <c r="AC158" s="30">
        <v>7.0890000000000004</v>
      </c>
      <c r="AD158" s="30">
        <v>7.05</v>
      </c>
      <c r="AE158" s="30">
        <v>7.0970000000000004</v>
      </c>
      <c r="AF158" s="30">
        <v>7.2329999999999997</v>
      </c>
      <c r="AG158" s="30">
        <v>7.0519999999999996</v>
      </c>
      <c r="AH158" s="30">
        <v>7.0650000000000004</v>
      </c>
      <c r="AI158" s="30">
        <v>7.0670000000000002</v>
      </c>
      <c r="AJ158" s="30">
        <v>7.1840000000000002</v>
      </c>
      <c r="AK158" s="30">
        <v>6.96</v>
      </c>
      <c r="AL158" s="30">
        <v>7.06</v>
      </c>
      <c r="AM158" s="30">
        <v>7.06</v>
      </c>
      <c r="AN158" s="30">
        <v>7.1280000000000001</v>
      </c>
      <c r="AO158" s="30">
        <v>6.9829999999999997</v>
      </c>
      <c r="AP158" s="30">
        <v>6.9429999999999996</v>
      </c>
      <c r="AQ158" s="30">
        <v>6.968</v>
      </c>
      <c r="AR158" s="30">
        <v>7.1429999999999998</v>
      </c>
      <c r="AS158" s="30">
        <v>7.09</v>
      </c>
      <c r="AT158" s="30">
        <v>7.1470000000000002</v>
      </c>
      <c r="AU158" s="30">
        <v>7.1909999999999998</v>
      </c>
      <c r="AV158" s="30">
        <v>7.2279999999999998</v>
      </c>
      <c r="AW158" s="30">
        <f t="shared" si="4"/>
        <v>234.14500000000001</v>
      </c>
      <c r="AX158" s="105">
        <f t="shared" si="5"/>
        <v>61.500352345768647</v>
      </c>
      <c r="AY158" s="104"/>
      <c r="AZ158" s="30"/>
    </row>
    <row r="159" spans="1:52">
      <c r="A159" s="12" t="s">
        <v>181</v>
      </c>
      <c r="B159" s="12">
        <v>2021</v>
      </c>
      <c r="C159" s="5">
        <v>44490</v>
      </c>
      <c r="D159" s="12" t="s">
        <v>19</v>
      </c>
      <c r="E159" s="12" t="s">
        <v>90</v>
      </c>
      <c r="F159" s="12">
        <v>3</v>
      </c>
      <c r="G159" s="12" t="s">
        <v>485</v>
      </c>
      <c r="H159" s="12" t="s">
        <v>79</v>
      </c>
      <c r="I159" s="12" t="s">
        <v>652</v>
      </c>
      <c r="J159" s="12" t="s">
        <v>583</v>
      </c>
      <c r="K159" s="11">
        <f>(C159-VLOOKUP(G159,Riders!$A$2:$E$8000,4,FALSE))/365</f>
        <v>27.673972602739727</v>
      </c>
      <c r="L159" s="11">
        <f>(C159-VLOOKUP(H159,Riders!$A$2:$E$8000,4,FALSE))/365</f>
        <v>24.276712328767122</v>
      </c>
      <c r="M159" s="11">
        <f>(C159-VLOOKUP(I159,Riders!$A$2:$E$8000,4,FALSE))/365</f>
        <v>22.597260273972601</v>
      </c>
      <c r="N159" s="11">
        <f>(C159-VLOOKUP(J159,Riders!$A$2:$E$8000,4,FALSE))/365</f>
        <v>26.126027397260273</v>
      </c>
      <c r="O159" s="12">
        <v>1</v>
      </c>
      <c r="P159" s="12" t="s">
        <v>26</v>
      </c>
      <c r="Q159" s="30">
        <v>13.269</v>
      </c>
      <c r="R159" s="30">
        <v>7.5819999999999999</v>
      </c>
      <c r="S159" s="30">
        <v>6.992</v>
      </c>
      <c r="T159" s="30">
        <v>6.782</v>
      </c>
      <c r="U159" s="30">
        <v>6.8360000000000003</v>
      </c>
      <c r="V159" s="30">
        <v>6.7480000000000002</v>
      </c>
      <c r="W159" s="30">
        <v>6.819</v>
      </c>
      <c r="X159" s="30">
        <v>6.8150000000000004</v>
      </c>
      <c r="Y159" s="30">
        <v>6.9180000000000001</v>
      </c>
      <c r="Z159" s="30">
        <v>6.8280000000000003</v>
      </c>
      <c r="AA159" s="30">
        <v>6.8230000000000004</v>
      </c>
      <c r="AB159" s="30">
        <v>6.7960000000000003</v>
      </c>
      <c r="AC159" s="30">
        <v>6.907</v>
      </c>
      <c r="AD159" s="30">
        <v>6.8209999999999997</v>
      </c>
      <c r="AE159" s="30">
        <v>6.8049999999999997</v>
      </c>
      <c r="AF159" s="30">
        <v>6.9269999999999996</v>
      </c>
      <c r="AG159" s="30">
        <v>6.88</v>
      </c>
      <c r="AH159" s="30">
        <v>6.8520000000000003</v>
      </c>
      <c r="AI159" s="30">
        <v>6.9509999999999996</v>
      </c>
      <c r="AJ159" s="30">
        <v>7.02</v>
      </c>
      <c r="AK159" s="30">
        <v>6.915</v>
      </c>
      <c r="AL159" s="30">
        <v>6.9509999999999996</v>
      </c>
      <c r="AM159" s="30">
        <v>7.0389999999999997</v>
      </c>
      <c r="AN159" s="30">
        <v>6.8929999999999998</v>
      </c>
      <c r="AO159" s="30">
        <v>6.8579999999999997</v>
      </c>
      <c r="AP159" s="30">
        <v>6.8339999999999996</v>
      </c>
      <c r="AQ159" s="30">
        <v>6.8419999999999996</v>
      </c>
      <c r="AR159" s="30">
        <v>6.891</v>
      </c>
      <c r="AS159" s="30">
        <v>7.0460000000000003</v>
      </c>
      <c r="AT159" s="30">
        <v>6.9930000000000003</v>
      </c>
      <c r="AU159" s="30">
        <v>7.0229999999999997</v>
      </c>
      <c r="AV159" s="30">
        <v>7.16</v>
      </c>
      <c r="AW159" s="30">
        <f t="shared" si="4"/>
        <v>227.81599999999997</v>
      </c>
      <c r="AX159" s="105">
        <f t="shared" si="5"/>
        <v>63.208905432454266</v>
      </c>
      <c r="AY159" s="104"/>
    </row>
    <row r="160" spans="1:52">
      <c r="A160" s="1" t="s">
        <v>225</v>
      </c>
      <c r="B160" s="1">
        <v>2019</v>
      </c>
      <c r="C160" s="19">
        <v>43797</v>
      </c>
      <c r="D160" s="1" t="s">
        <v>65</v>
      </c>
      <c r="E160" s="4" t="s">
        <v>90</v>
      </c>
      <c r="F160" s="3">
        <v>3</v>
      </c>
      <c r="G160" s="3" t="s">
        <v>597</v>
      </c>
      <c r="H160" s="3" t="s">
        <v>985</v>
      </c>
      <c r="I160" s="3" t="s">
        <v>914</v>
      </c>
      <c r="J160" s="3" t="s">
        <v>473</v>
      </c>
      <c r="K160" s="11">
        <f>(C160-VLOOKUP(G160,Riders!$A$2:$E$8000,4,FALSE))/365</f>
        <v>21.561643835616437</v>
      </c>
      <c r="L160" s="11">
        <f>(C160-VLOOKUP(H160,Riders!$A$2:$E$8000,4,FALSE))/365</f>
        <v>24.989041095890411</v>
      </c>
      <c r="M160" s="11">
        <f>(C160-VLOOKUP(I160,Riders!$A$2:$E$8000,4,FALSE))/365</f>
        <v>23.597260273972601</v>
      </c>
      <c r="N160" s="11">
        <f>(C160-VLOOKUP(J160,Riders!$A$2:$E$8000,4,FALSE))/365</f>
        <v>19.591780821917808</v>
      </c>
      <c r="O160" s="4">
        <v>1</v>
      </c>
      <c r="P160" s="3" t="s">
        <v>34</v>
      </c>
      <c r="Q160" s="30">
        <v>13.275</v>
      </c>
      <c r="R160" s="30">
        <v>7.6740000000000004</v>
      </c>
      <c r="S160" s="30">
        <v>7.2309999999999999</v>
      </c>
      <c r="T160" s="30">
        <v>7.1260000000000003</v>
      </c>
      <c r="U160" s="30">
        <v>7.2130000000000001</v>
      </c>
      <c r="V160" s="30">
        <v>7.09</v>
      </c>
      <c r="W160" s="30">
        <v>7.0350000000000001</v>
      </c>
      <c r="X160" s="30">
        <v>7.0839999999999996</v>
      </c>
      <c r="Y160" s="30">
        <v>6.94</v>
      </c>
      <c r="Z160" s="30">
        <v>6.94</v>
      </c>
      <c r="AA160" s="30">
        <v>6.899</v>
      </c>
      <c r="AB160" s="30">
        <v>6.8849999999999998</v>
      </c>
      <c r="AC160" s="30">
        <v>6.9820000000000002</v>
      </c>
      <c r="AD160" s="30">
        <v>6.9219999999999997</v>
      </c>
      <c r="AE160" s="30">
        <v>6.9560000000000004</v>
      </c>
      <c r="AF160" s="30">
        <v>6.9420000000000002</v>
      </c>
      <c r="AG160" s="30">
        <v>7.0149999999999997</v>
      </c>
      <c r="AH160" s="30">
        <v>7.1360000000000001</v>
      </c>
      <c r="AI160" s="30">
        <v>7.1130000000000004</v>
      </c>
      <c r="AJ160" s="30">
        <v>7.3</v>
      </c>
      <c r="AK160" s="30">
        <v>7.08</v>
      </c>
      <c r="AL160" s="30">
        <v>7.0220000000000002</v>
      </c>
      <c r="AM160" s="30">
        <v>7.1070000000000002</v>
      </c>
      <c r="AN160" s="30">
        <v>6.984</v>
      </c>
      <c r="AO160" s="30">
        <v>6.9740000000000002</v>
      </c>
      <c r="AP160" s="30">
        <v>6.9779999999999998</v>
      </c>
      <c r="AQ160" s="30">
        <v>6.968</v>
      </c>
      <c r="AR160" s="30">
        <v>6.915</v>
      </c>
      <c r="AS160" s="30">
        <v>7.0670000000000002</v>
      </c>
      <c r="AT160" s="30">
        <v>6.91</v>
      </c>
      <c r="AU160" s="30">
        <v>6.8970000000000002</v>
      </c>
      <c r="AV160" s="30">
        <v>6.968</v>
      </c>
      <c r="AW160" s="30">
        <f t="shared" si="4"/>
        <v>231.62799999999999</v>
      </c>
      <c r="AX160" s="105">
        <f t="shared" si="5"/>
        <v>62.168649731465976</v>
      </c>
      <c r="AY160" s="104"/>
    </row>
    <row r="161" spans="1:51">
      <c r="A161" s="12" t="s">
        <v>181</v>
      </c>
      <c r="B161" s="12">
        <v>2021</v>
      </c>
      <c r="C161" s="5">
        <v>44490</v>
      </c>
      <c r="D161" s="12" t="s">
        <v>19</v>
      </c>
      <c r="E161" s="12" t="s">
        <v>90</v>
      </c>
      <c r="F161" s="12">
        <v>4</v>
      </c>
      <c r="G161" s="12" t="s">
        <v>686</v>
      </c>
      <c r="H161" s="12" t="s">
        <v>588</v>
      </c>
      <c r="I161" s="12" t="s">
        <v>500</v>
      </c>
      <c r="J161" s="12" t="s">
        <v>501</v>
      </c>
      <c r="K161" s="11">
        <f>(C161-VLOOKUP(G161,Riders!$A$2:$E$8000,4,FALSE))/365</f>
        <v>29.695890410958903</v>
      </c>
      <c r="L161" s="11">
        <f>(C161-VLOOKUP(H161,Riders!$A$2:$E$8000,4,FALSE))/365</f>
        <v>27.126027397260273</v>
      </c>
      <c r="M161" s="11">
        <f>(C161-VLOOKUP(I161,Riders!$A$2:$E$8000,4,FALSE))/365</f>
        <v>25.257534246575343</v>
      </c>
      <c r="N161" s="11">
        <f>(C161-VLOOKUP(J161,Riders!$A$2:$E$8000,4,FALSE))/365</f>
        <v>21.068493150684933</v>
      </c>
      <c r="O161" s="12">
        <v>1</v>
      </c>
      <c r="P161" s="12" t="s">
        <v>24</v>
      </c>
      <c r="Q161" s="30">
        <v>13.234</v>
      </c>
      <c r="R161" s="30">
        <v>7.6219999999999999</v>
      </c>
      <c r="S161" s="30">
        <v>6.9409999999999998</v>
      </c>
      <c r="T161" s="30">
        <v>6.7460000000000004</v>
      </c>
      <c r="U161" s="30">
        <v>6.8609999999999998</v>
      </c>
      <c r="V161" s="30">
        <v>6.8120000000000003</v>
      </c>
      <c r="W161" s="30">
        <v>6.7789999999999999</v>
      </c>
      <c r="X161" s="30">
        <v>6.798</v>
      </c>
      <c r="Y161" s="30">
        <v>6.95</v>
      </c>
      <c r="Z161" s="30">
        <v>6.8719999999999999</v>
      </c>
      <c r="AA161" s="30">
        <v>6.8920000000000003</v>
      </c>
      <c r="AB161" s="30">
        <v>6.8339999999999996</v>
      </c>
      <c r="AC161" s="30">
        <v>7.008</v>
      </c>
      <c r="AD161" s="30">
        <v>6.7350000000000003</v>
      </c>
      <c r="AE161" s="30">
        <v>6.7839999999999998</v>
      </c>
      <c r="AF161" s="30">
        <v>6.758</v>
      </c>
      <c r="AG161" s="30">
        <v>6.7969999999999997</v>
      </c>
      <c r="AH161" s="30">
        <v>6.827</v>
      </c>
      <c r="AI161" s="30">
        <v>6.8929999999999998</v>
      </c>
      <c r="AJ161" s="30">
        <v>6.7889999999999997</v>
      </c>
      <c r="AK161" s="30">
        <v>6.8289999999999997</v>
      </c>
      <c r="AL161" s="30">
        <v>6.8650000000000002</v>
      </c>
      <c r="AM161" s="30">
        <v>6.9829999999999997</v>
      </c>
      <c r="AN161" s="30">
        <v>6.8129999999999997</v>
      </c>
      <c r="AO161" s="30">
        <v>6.83</v>
      </c>
      <c r="AP161" s="30">
        <v>6.9980000000000002</v>
      </c>
      <c r="AQ161" s="30">
        <v>6.883</v>
      </c>
      <c r="AR161" s="30">
        <v>6.8849999999999998</v>
      </c>
      <c r="AS161" s="30">
        <v>6.9470000000000001</v>
      </c>
      <c r="AT161" s="30">
        <v>7.0339999999999998</v>
      </c>
      <c r="AU161" s="30">
        <v>6.8490000000000002</v>
      </c>
      <c r="AV161" s="30">
        <v>6.9119999999999999</v>
      </c>
      <c r="AW161" s="30">
        <f t="shared" si="4"/>
        <v>226.76</v>
      </c>
      <c r="AX161" s="105">
        <f t="shared" si="5"/>
        <v>63.503263362144999</v>
      </c>
      <c r="AY161" s="104"/>
    </row>
    <row r="162" spans="1:51">
      <c r="A162" s="12" t="s">
        <v>181</v>
      </c>
      <c r="B162" s="12">
        <v>2021</v>
      </c>
      <c r="C162" s="37">
        <v>44490</v>
      </c>
      <c r="D162" s="12" t="s">
        <v>19</v>
      </c>
      <c r="E162" s="12" t="s">
        <v>90</v>
      </c>
      <c r="F162" s="12">
        <v>4</v>
      </c>
      <c r="G162" s="12" t="s">
        <v>584</v>
      </c>
      <c r="H162" s="12" t="s">
        <v>474</v>
      </c>
      <c r="I162" s="12" t="s">
        <v>771</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30">
        <f t="shared" si="4"/>
        <v>231.57699999999994</v>
      </c>
      <c r="AX162" s="105">
        <f t="shared" si="5"/>
        <v>62.18234107877727</v>
      </c>
      <c r="AY162" s="104"/>
    </row>
    <row r="163" spans="1:51">
      <c r="A163" s="4" t="s">
        <v>181</v>
      </c>
      <c r="B163" s="4">
        <v>2021</v>
      </c>
      <c r="C163" s="5">
        <v>44490</v>
      </c>
      <c r="D163" s="4" t="s">
        <v>19</v>
      </c>
      <c r="E163" s="4" t="s">
        <v>63</v>
      </c>
      <c r="F163" s="4" t="s">
        <v>540</v>
      </c>
      <c r="G163" s="4" t="s">
        <v>686</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30">
        <f t="shared" si="4"/>
        <v>227.19199999999995</v>
      </c>
      <c r="AX163" s="105">
        <f t="shared" si="5"/>
        <v>63.382513468784126</v>
      </c>
      <c r="AY163" s="104"/>
    </row>
    <row r="164" spans="1:51">
      <c r="A164" s="4" t="s">
        <v>181</v>
      </c>
      <c r="B164" s="4">
        <v>2021</v>
      </c>
      <c r="C164" s="37">
        <v>44490</v>
      </c>
      <c r="D164" s="4" t="s">
        <v>19</v>
      </c>
      <c r="E164" s="4" t="s">
        <v>63</v>
      </c>
      <c r="F164" s="4" t="s">
        <v>540</v>
      </c>
      <c r="G164" s="4" t="s">
        <v>485</v>
      </c>
      <c r="H164" s="4" t="s">
        <v>79</v>
      </c>
      <c r="I164" s="4" t="s">
        <v>652</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30">
        <f t="shared" si="4"/>
        <v>229.16800000000003</v>
      </c>
      <c r="AX164" s="105">
        <f t="shared" si="5"/>
        <v>62.835998045102272</v>
      </c>
      <c r="AY164" s="104"/>
    </row>
    <row r="165" spans="1:51">
      <c r="A165" s="4" t="s">
        <v>181</v>
      </c>
      <c r="B165" s="4">
        <v>2021</v>
      </c>
      <c r="C165" s="5">
        <v>44490</v>
      </c>
      <c r="D165" s="4" t="s">
        <v>19</v>
      </c>
      <c r="E165" s="4" t="s">
        <v>63</v>
      </c>
      <c r="F165" s="4" t="s">
        <v>541</v>
      </c>
      <c r="G165" s="4" t="s">
        <v>584</v>
      </c>
      <c r="H165" s="4" t="s">
        <v>474</v>
      </c>
      <c r="I165" s="4" t="s">
        <v>771</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30">
        <f t="shared" si="4"/>
        <v>231.20500000000007</v>
      </c>
      <c r="AX165" s="105">
        <f t="shared" si="5"/>
        <v>62.282390086719559</v>
      </c>
      <c r="AY165" s="104"/>
    </row>
    <row r="166" spans="1:51">
      <c r="A166" s="1" t="s">
        <v>225</v>
      </c>
      <c r="B166" s="1">
        <v>2019</v>
      </c>
      <c r="C166" s="19">
        <v>43797</v>
      </c>
      <c r="D166" s="1" t="s">
        <v>65</v>
      </c>
      <c r="E166" s="4" t="s">
        <v>63</v>
      </c>
      <c r="F166" s="3" t="s">
        <v>540</v>
      </c>
      <c r="G166" s="3" t="s">
        <v>504</v>
      </c>
      <c r="H166" s="3" t="s">
        <v>985</v>
      </c>
      <c r="I166" s="3" t="s">
        <v>914</v>
      </c>
      <c r="J166" s="3" t="s">
        <v>473</v>
      </c>
      <c r="K166" s="11">
        <f>(C166-VLOOKUP(G166,Riders!$A$2:$E$8000,4,FALSE))/365</f>
        <v>21.038356164383561</v>
      </c>
      <c r="L166" s="11">
        <f>(C166-VLOOKUP(H166,Riders!$A$2:$E$8000,4,FALSE))/365</f>
        <v>24.989041095890411</v>
      </c>
      <c r="M166" s="11">
        <f>(C166-VLOOKUP(I166,Riders!$A$2:$E$8000,4,FALSE))/365</f>
        <v>23.597260273972601</v>
      </c>
      <c r="N166" s="11">
        <f>(C166-VLOOKUP(J166,Riders!$A$2:$E$8000,4,FALSE))/365</f>
        <v>19.591780821917808</v>
      </c>
      <c r="O166" s="4">
        <v>2</v>
      </c>
      <c r="P166" s="3" t="s">
        <v>34</v>
      </c>
      <c r="Q166" s="30">
        <v>13.125</v>
      </c>
      <c r="R166" s="30">
        <v>7.5359999999999996</v>
      </c>
      <c r="S166" s="30">
        <v>7.0789999999999997</v>
      </c>
      <c r="T166" s="30">
        <v>6.9409999999999998</v>
      </c>
      <c r="U166" s="30">
        <v>7.0359999999999996</v>
      </c>
      <c r="V166" s="30">
        <v>6.9509999999999996</v>
      </c>
      <c r="W166" s="30">
        <v>6.9740000000000002</v>
      </c>
      <c r="X166" s="30">
        <v>7.0620000000000003</v>
      </c>
      <c r="Y166" s="30">
        <v>6.931</v>
      </c>
      <c r="Z166" s="30">
        <v>6.9939999999999998</v>
      </c>
      <c r="AA166" s="30">
        <v>7.0410000000000004</v>
      </c>
      <c r="AB166" s="30">
        <v>7.2229999999999999</v>
      </c>
      <c r="AC166" s="30">
        <v>7.0609999999999999</v>
      </c>
      <c r="AD166" s="30">
        <v>7.0679999999999996</v>
      </c>
      <c r="AE166" s="30">
        <v>7.0579999999999998</v>
      </c>
      <c r="AF166" s="30">
        <v>7.056</v>
      </c>
      <c r="AG166" s="30">
        <v>7.165</v>
      </c>
      <c r="AH166" s="30">
        <v>6.9820000000000002</v>
      </c>
      <c r="AI166" s="30">
        <v>6.9530000000000003</v>
      </c>
      <c r="AJ166" s="30">
        <v>7.0060000000000002</v>
      </c>
      <c r="AK166" s="30">
        <v>7.1210000000000004</v>
      </c>
      <c r="AL166" s="30">
        <v>6.9850000000000003</v>
      </c>
      <c r="AM166" s="30">
        <v>6.9560000000000004</v>
      </c>
      <c r="AN166" s="30">
        <v>6.9509999999999996</v>
      </c>
      <c r="AO166" s="30">
        <v>7.1310000000000002</v>
      </c>
      <c r="AP166" s="30">
        <v>7.2279999999999998</v>
      </c>
      <c r="AQ166" s="30">
        <v>7.077</v>
      </c>
      <c r="AR166" s="30">
        <v>7.1139999999999999</v>
      </c>
      <c r="AS166" s="30">
        <v>7.3140000000000001</v>
      </c>
      <c r="AT166" s="30">
        <v>7.2839999999999998</v>
      </c>
      <c r="AU166" s="30">
        <v>7.14</v>
      </c>
      <c r="AV166" s="30">
        <v>7.1120000000000001</v>
      </c>
      <c r="AW166" s="30">
        <f t="shared" si="4"/>
        <v>232.655</v>
      </c>
      <c r="AX166" s="105">
        <f t="shared" si="5"/>
        <v>61.894221056929787</v>
      </c>
      <c r="AY166" s="104"/>
    </row>
    <row r="167" spans="1:51">
      <c r="A167" s="1" t="s">
        <v>138</v>
      </c>
      <c r="B167" s="1">
        <v>2021</v>
      </c>
      <c r="C167" s="2">
        <v>44448</v>
      </c>
      <c r="D167" s="1" t="s">
        <v>65</v>
      </c>
      <c r="E167" s="1" t="s">
        <v>20</v>
      </c>
      <c r="F167" s="1" t="s">
        <v>20</v>
      </c>
      <c r="G167" s="1" t="s">
        <v>693</v>
      </c>
      <c r="H167" s="1" t="s">
        <v>736</v>
      </c>
      <c r="I167" s="1" t="s">
        <v>760</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30">
        <f t="shared" si="4"/>
        <v>240.74699999999999</v>
      </c>
      <c r="AX167" s="105">
        <f t="shared" si="5"/>
        <v>59.81382945581877</v>
      </c>
      <c r="AY167" s="104"/>
    </row>
    <row r="168" spans="1:51">
      <c r="A168" s="4" t="s">
        <v>225</v>
      </c>
      <c r="B168" s="4">
        <v>2019</v>
      </c>
      <c r="C168" s="5">
        <v>43490</v>
      </c>
      <c r="D168" s="4" t="s">
        <v>65</v>
      </c>
      <c r="E168" s="4" t="s">
        <v>63</v>
      </c>
      <c r="F168" s="3" t="s">
        <v>541</v>
      </c>
      <c r="G168" s="3" t="s">
        <v>583</v>
      </c>
      <c r="H168" s="3" t="s">
        <v>6102</v>
      </c>
      <c r="I168" s="3" t="s">
        <v>5667</v>
      </c>
      <c r="J168" s="3" t="s">
        <v>1001</v>
      </c>
      <c r="K168" s="11">
        <f>(C168-VLOOKUP(G168,Riders!$A$2:$E$8000,4,FALSE))/365</f>
        <v>23.386301369863013</v>
      </c>
      <c r="L168" s="11">
        <f>(C168-VLOOKUP(H168,Riders!$A$2:$E$8000,4,FALSE))/365</f>
        <v>21.794520547945204</v>
      </c>
      <c r="M168" s="11">
        <f>(C168-VLOOKUP(I168,Riders!$A$2:$E$8000,4,FALSE))/365</f>
        <v>20.539726027397261</v>
      </c>
      <c r="N168" s="11">
        <f>(C168-VLOOKUP(J168,Riders!$A$2:$E$8000,4,FALSE))/365</f>
        <v>22.408219178082192</v>
      </c>
      <c r="O168" s="3">
        <v>4</v>
      </c>
      <c r="P168" s="3" t="s">
        <v>26</v>
      </c>
      <c r="Q168" s="30">
        <v>12.872999999999999</v>
      </c>
      <c r="R168" s="30">
        <v>7.4889999999999999</v>
      </c>
      <c r="S168" s="30">
        <v>7.0970000000000004</v>
      </c>
      <c r="T168" s="30">
        <v>6.9409999999999998</v>
      </c>
      <c r="U168" s="30">
        <v>7.12</v>
      </c>
      <c r="V168" s="30">
        <v>7.1349999999999998</v>
      </c>
      <c r="W168" s="30">
        <v>7.0940000000000003</v>
      </c>
      <c r="X168" s="30">
        <v>7.1829999999999998</v>
      </c>
      <c r="Y168" s="30">
        <v>7.0549999999999997</v>
      </c>
      <c r="Z168" s="30">
        <v>7.069</v>
      </c>
      <c r="AA168" s="30">
        <v>7.0570000000000004</v>
      </c>
      <c r="AB168" s="30">
        <v>7.17</v>
      </c>
      <c r="AC168" s="30">
        <v>7.1070000000000002</v>
      </c>
      <c r="AD168" s="30">
        <v>7.149</v>
      </c>
      <c r="AE168" s="30">
        <v>7.2640000000000002</v>
      </c>
      <c r="AF168" s="30">
        <v>7.1929999999999996</v>
      </c>
      <c r="AG168" s="30">
        <v>7.1619999999999999</v>
      </c>
      <c r="AH168" s="30">
        <v>7.3949999999999996</v>
      </c>
      <c r="AI168" s="30">
        <v>7.2779999999999996</v>
      </c>
      <c r="AJ168" s="30">
        <v>7.3</v>
      </c>
      <c r="AK168" s="30">
        <v>7.266</v>
      </c>
      <c r="AL168" s="30">
        <v>7.452</v>
      </c>
      <c r="AM168" s="30">
        <v>7.2990000000000004</v>
      </c>
      <c r="AN168" s="30">
        <v>7.3650000000000002</v>
      </c>
      <c r="AO168" s="30">
        <v>7.3789999999999996</v>
      </c>
      <c r="AP168" s="30">
        <v>7.4909999999999997</v>
      </c>
      <c r="AQ168" s="30">
        <v>7.319</v>
      </c>
      <c r="AR168" s="30">
        <v>7.2939999999999996</v>
      </c>
      <c r="AS168" s="30">
        <v>7.2389999999999999</v>
      </c>
      <c r="AT168" s="30">
        <v>7.4260000000000002</v>
      </c>
      <c r="AU168" s="30">
        <v>7.3109999999999999</v>
      </c>
      <c r="AV168" s="30">
        <v>7.4509999999999996</v>
      </c>
      <c r="AW168" s="30">
        <f t="shared" si="4"/>
        <v>237.42299999999997</v>
      </c>
      <c r="AX168" s="105">
        <f t="shared" si="5"/>
        <v>60.651242718691961</v>
      </c>
      <c r="AY168" s="104"/>
    </row>
    <row r="169" spans="1:51">
      <c r="A169" s="12" t="s">
        <v>878</v>
      </c>
      <c r="B169" s="12">
        <v>2021</v>
      </c>
      <c r="C169" s="17">
        <v>44385</v>
      </c>
      <c r="D169" s="12" t="s">
        <v>65</v>
      </c>
      <c r="E169" s="12" t="s">
        <v>90</v>
      </c>
      <c r="F169" s="12">
        <v>3</v>
      </c>
      <c r="G169" s="12" t="s">
        <v>851</v>
      </c>
      <c r="H169" s="12" t="s">
        <v>507</v>
      </c>
      <c r="I169" s="12" t="s">
        <v>852</v>
      </c>
      <c r="J169" s="12" t="s">
        <v>495</v>
      </c>
      <c r="K169" s="11">
        <f>(C169-VLOOKUP(G169,Riders!$A$2:$E$8000,4,FALSE))/365</f>
        <v>20.512328767123286</v>
      </c>
      <c r="L169" s="11">
        <f>(C169-VLOOKUP(H169,Riders!$A$2:$E$8000,4,FALSE))/365</f>
        <v>30.802739726027397</v>
      </c>
      <c r="M169" s="11">
        <f>(C169-VLOOKUP(I169,Riders!$A$2:$E$8000,4,FALSE))/365</f>
        <v>33.901369863013699</v>
      </c>
      <c r="N169" s="11">
        <f>(C169-VLOOKUP(J169,Riders!$A$2:$E$8000,4,FALSE))/365</f>
        <v>26.484931506849314</v>
      </c>
      <c r="O169" s="12">
        <v>2</v>
      </c>
      <c r="P169" s="12" t="s">
        <v>84</v>
      </c>
      <c r="Q169" s="30">
        <v>13.38</v>
      </c>
      <c r="R169" s="30">
        <v>8.0960000000000001</v>
      </c>
      <c r="S169" s="30">
        <v>7.5419999999999998</v>
      </c>
      <c r="T169" s="30">
        <v>7.2880000000000003</v>
      </c>
      <c r="U169" s="30">
        <v>7.3460000000000001</v>
      </c>
      <c r="V169" s="30">
        <v>7.09</v>
      </c>
      <c r="W169" s="30">
        <v>7.15</v>
      </c>
      <c r="X169" s="30">
        <v>7.0629999999999997</v>
      </c>
      <c r="Y169" s="30">
        <v>7.1470000000000002</v>
      </c>
      <c r="Z169" s="30">
        <v>7.2009999999999996</v>
      </c>
      <c r="AA169" s="30">
        <v>7.3390000000000004</v>
      </c>
      <c r="AB169" s="30">
        <v>7.2009999999999996</v>
      </c>
      <c r="AC169" s="30">
        <v>7.1470000000000002</v>
      </c>
      <c r="AD169" s="30">
        <v>7.2619999999999996</v>
      </c>
      <c r="AE169" s="30">
        <v>7.1029999999999998</v>
      </c>
      <c r="AF169" s="30">
        <v>7.2530000000000001</v>
      </c>
      <c r="AG169" s="30">
        <v>7.4050000000000002</v>
      </c>
      <c r="AH169" s="30">
        <v>7.44</v>
      </c>
      <c r="AI169" s="30">
        <v>7.298</v>
      </c>
      <c r="AJ169" s="30">
        <v>7.4470000000000001</v>
      </c>
      <c r="AK169" s="30">
        <v>7.2450000000000001</v>
      </c>
      <c r="AL169" s="30">
        <v>7.298</v>
      </c>
      <c r="AM169" s="30">
        <v>7.2480000000000002</v>
      </c>
      <c r="AN169" s="30">
        <v>7.2759999999999998</v>
      </c>
      <c r="AO169" s="30">
        <v>7.3</v>
      </c>
      <c r="AP169" s="30">
        <v>7.2190000000000003</v>
      </c>
      <c r="AQ169" s="30">
        <v>7.399</v>
      </c>
      <c r="AR169" s="30">
        <v>7.4569999999999999</v>
      </c>
      <c r="AS169" s="30">
        <v>7.64</v>
      </c>
      <c r="AT169" s="30">
        <v>7.4530000000000003</v>
      </c>
      <c r="AU169" s="30">
        <v>7.3810000000000002</v>
      </c>
      <c r="AV169" s="30">
        <v>7.48</v>
      </c>
      <c r="AW169" s="30">
        <f t="shared" si="4"/>
        <v>240.59399999999997</v>
      </c>
      <c r="AX169" s="105">
        <f t="shared" si="5"/>
        <v>59.851866630090534</v>
      </c>
      <c r="AY169" s="104"/>
    </row>
    <row r="170" spans="1:51">
      <c r="A170" s="1" t="s">
        <v>138</v>
      </c>
      <c r="B170" s="1">
        <v>2021</v>
      </c>
      <c r="C170" s="2">
        <v>44448</v>
      </c>
      <c r="D170" s="1" t="s">
        <v>65</v>
      </c>
      <c r="E170" s="1" t="s">
        <v>20</v>
      </c>
      <c r="F170" s="1" t="s">
        <v>20</v>
      </c>
      <c r="G170" s="1" t="s">
        <v>864</v>
      </c>
      <c r="H170" s="1" t="s">
        <v>874</v>
      </c>
      <c r="I170" s="1" t="s">
        <v>875</v>
      </c>
      <c r="J170" s="1" t="s">
        <v>868</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30">
        <f t="shared" si="4"/>
        <v>261.94800000000004</v>
      </c>
      <c r="AX170" s="105">
        <f t="shared" si="5"/>
        <v>54.972742681753623</v>
      </c>
      <c r="AY170" s="104"/>
    </row>
    <row r="171" spans="1:51">
      <c r="A171" s="1" t="s">
        <v>138</v>
      </c>
      <c r="B171" s="1">
        <v>2021</v>
      </c>
      <c r="C171" s="2">
        <v>44448</v>
      </c>
      <c r="D171" s="1" t="s">
        <v>65</v>
      </c>
      <c r="E171" s="1" t="s">
        <v>20</v>
      </c>
      <c r="F171" s="1" t="s">
        <v>20</v>
      </c>
      <c r="G171" s="1" t="s">
        <v>620</v>
      </c>
      <c r="H171" s="1" t="s">
        <v>702</v>
      </c>
      <c r="I171" s="1" t="s">
        <v>487</v>
      </c>
      <c r="J171" s="1" t="s">
        <v>708</v>
      </c>
      <c r="K171" s="11">
        <f>(C171-VLOOKUP(G171,Riders!$A$2:$E$8000,4,FALSE))/365</f>
        <v>34.942465753424656</v>
      </c>
      <c r="L171" s="11">
        <f>(C171-VLOOKUP(H171,Riders!$A$2:$E$8000,4,FALSE))/365</f>
        <v>26.824657534246576</v>
      </c>
      <c r="M171" s="11">
        <f>(C171-VLOOKUP(I171,Riders!$A$2:$E$8000,4,FALSE))/365</f>
        <v>27.410958904109588</v>
      </c>
      <c r="N171" s="11">
        <f>(C171-VLOOKUP(J171,Riders!$A$2:$E$8000,4,FALSE))/365</f>
        <v>21.575342465753426</v>
      </c>
      <c r="O171" s="1">
        <v>2</v>
      </c>
      <c r="P171" s="1" t="s">
        <v>43</v>
      </c>
      <c r="Q171" s="30">
        <v>13.842000000000001</v>
      </c>
      <c r="R171" s="30">
        <v>8.11</v>
      </c>
      <c r="S171" s="30">
        <v>7.7249999999999996</v>
      </c>
      <c r="T171" s="30">
        <v>7.4720000000000004</v>
      </c>
      <c r="U171" s="30">
        <v>7.5620000000000003</v>
      </c>
      <c r="V171" s="30">
        <v>7.3719999999999999</v>
      </c>
      <c r="W171" s="30">
        <v>7.5</v>
      </c>
      <c r="X171" s="30">
        <v>7.3550000000000004</v>
      </c>
      <c r="Y171" s="30">
        <v>7.6509999999999998</v>
      </c>
      <c r="Z171" s="30">
        <v>7.3810000000000002</v>
      </c>
      <c r="AA171" s="30">
        <v>7.4710000000000001</v>
      </c>
      <c r="AB171" s="30">
        <v>7.4080000000000004</v>
      </c>
      <c r="AC171" s="30">
        <v>7.6440000000000001</v>
      </c>
      <c r="AD171" s="30">
        <v>7.2149999999999999</v>
      </c>
      <c r="AE171" s="30">
        <v>7.1639999999999997</v>
      </c>
      <c r="AF171" s="30">
        <v>7.093</v>
      </c>
      <c r="AG171" s="30">
        <v>7.1829999999999998</v>
      </c>
      <c r="AH171" s="30">
        <v>7.1050000000000004</v>
      </c>
      <c r="AI171" s="30">
        <v>7.2130000000000001</v>
      </c>
      <c r="AJ171" s="30">
        <v>7.2830000000000004</v>
      </c>
      <c r="AK171" s="30">
        <v>7.3070000000000004</v>
      </c>
      <c r="AL171" s="30">
        <v>7.4950000000000001</v>
      </c>
      <c r="AM171" s="30">
        <v>7.319</v>
      </c>
      <c r="AN171" s="30">
        <v>7.2969999999999997</v>
      </c>
      <c r="AO171" s="30">
        <v>7.3730000000000002</v>
      </c>
      <c r="AP171" s="30">
        <v>7.383</v>
      </c>
      <c r="AQ171" s="30">
        <v>7.1349999999999998</v>
      </c>
      <c r="AR171" s="30">
        <v>6.9589999999999996</v>
      </c>
      <c r="AS171" s="30">
        <v>7.008</v>
      </c>
      <c r="AT171" s="30">
        <v>7.1420000000000003</v>
      </c>
      <c r="AU171" s="30">
        <v>7.3440000000000003</v>
      </c>
      <c r="AV171" s="30">
        <v>7.5270000000000001</v>
      </c>
      <c r="AW171" s="30">
        <f t="shared" si="4"/>
        <v>242.03799999999995</v>
      </c>
      <c r="AX171" s="105">
        <f t="shared" si="5"/>
        <v>59.494790074285866</v>
      </c>
      <c r="AY171" s="104"/>
    </row>
    <row r="172" spans="1:51">
      <c r="A172" s="22" t="s">
        <v>878</v>
      </c>
      <c r="B172" s="22">
        <v>2021</v>
      </c>
      <c r="C172" s="87">
        <v>44385</v>
      </c>
      <c r="D172" s="22" t="s">
        <v>65</v>
      </c>
      <c r="E172" s="22" t="s">
        <v>63</v>
      </c>
      <c r="F172" s="22" t="s">
        <v>541</v>
      </c>
      <c r="G172" s="44" t="s">
        <v>851</v>
      </c>
      <c r="H172" s="44" t="s">
        <v>507</v>
      </c>
      <c r="I172" s="44" t="s">
        <v>852</v>
      </c>
      <c r="J172" s="44" t="s">
        <v>495</v>
      </c>
      <c r="K172" s="11">
        <f>(C172-VLOOKUP(G172,Riders!$A$2:$E$8000,4,FALSE))/365</f>
        <v>20.512328767123286</v>
      </c>
      <c r="L172" s="11">
        <f>(C172-VLOOKUP(H172,Riders!$A$2:$E$8000,4,FALSE))/365</f>
        <v>30.802739726027397</v>
      </c>
      <c r="M172" s="11">
        <f>(C172-VLOOKUP(I172,Riders!$A$2:$E$8000,4,FALSE))/365</f>
        <v>33.901369863013699</v>
      </c>
      <c r="N172" s="11">
        <f>(C172-VLOOKUP(J172,Riders!$A$2:$E$8000,4,FALSE))/365</f>
        <v>26.484931506849314</v>
      </c>
      <c r="O172" s="22">
        <v>4</v>
      </c>
      <c r="P172" s="44" t="s">
        <v>84</v>
      </c>
      <c r="Q172" s="30">
        <v>13.46</v>
      </c>
      <c r="R172" s="30">
        <v>8.09</v>
      </c>
      <c r="S172" s="30">
        <v>7.5090000000000003</v>
      </c>
      <c r="T172" s="30">
        <v>7.3049999999999997</v>
      </c>
      <c r="U172" s="30">
        <v>7.3490000000000002</v>
      </c>
      <c r="V172" s="30">
        <v>7.3410000000000002</v>
      </c>
      <c r="W172" s="30">
        <v>7.1449999999999996</v>
      </c>
      <c r="X172" s="30">
        <v>7.0789999999999997</v>
      </c>
      <c r="Y172" s="30">
        <v>7.0839999999999996</v>
      </c>
      <c r="Z172" s="30">
        <v>7.0570000000000004</v>
      </c>
      <c r="AA172" s="30">
        <v>7.2309999999999999</v>
      </c>
      <c r="AB172" s="30">
        <v>7.0460000000000003</v>
      </c>
      <c r="AC172" s="30">
        <v>7.0670000000000002</v>
      </c>
      <c r="AD172" s="30">
        <v>7.22</v>
      </c>
      <c r="AE172" s="30">
        <v>7.2119999999999997</v>
      </c>
      <c r="AF172" s="30">
        <v>7.3840000000000003</v>
      </c>
      <c r="AG172" s="30">
        <v>7.3029999999999999</v>
      </c>
      <c r="AH172" s="30">
        <v>7.4130000000000003</v>
      </c>
      <c r="AI172" s="30">
        <v>7.1669999999999998</v>
      </c>
      <c r="AJ172" s="30">
        <v>7.1369999999999996</v>
      </c>
      <c r="AK172" s="30">
        <v>7.157</v>
      </c>
      <c r="AL172" s="30">
        <v>7.1059999999999999</v>
      </c>
      <c r="AM172" s="30">
        <v>7.3140000000000001</v>
      </c>
      <c r="AN172" s="30">
        <v>7.3040000000000003</v>
      </c>
      <c r="AO172" s="30">
        <v>7.4809999999999999</v>
      </c>
      <c r="AP172" s="30">
        <v>7.492</v>
      </c>
      <c r="AQ172" s="30">
        <v>7.6950000000000003</v>
      </c>
      <c r="AR172" s="30">
        <v>7.3239999999999998</v>
      </c>
      <c r="AS172" s="30">
        <v>7.2320000000000002</v>
      </c>
      <c r="AT172" s="30">
        <v>7.2930000000000001</v>
      </c>
      <c r="AU172" s="30">
        <v>7.4290000000000003</v>
      </c>
      <c r="AV172" s="30">
        <v>7.3710000000000004</v>
      </c>
      <c r="AW172" s="30">
        <f t="shared" si="4"/>
        <v>239.79700000000003</v>
      </c>
      <c r="AX172" s="105">
        <f t="shared" si="5"/>
        <v>60.050792962380676</v>
      </c>
      <c r="AY172" s="104"/>
    </row>
    <row r="173" spans="1:51">
      <c r="A173" s="90" t="s">
        <v>138</v>
      </c>
      <c r="B173" s="90">
        <v>2021</v>
      </c>
      <c r="C173" s="92">
        <v>44448</v>
      </c>
      <c r="D173" s="90" t="s">
        <v>65</v>
      </c>
      <c r="E173" s="90" t="s">
        <v>90</v>
      </c>
      <c r="F173" s="90">
        <v>2</v>
      </c>
      <c r="G173" s="45" t="s">
        <v>693</v>
      </c>
      <c r="H173" s="45" t="s">
        <v>736</v>
      </c>
      <c r="I173" s="45" t="s">
        <v>604</v>
      </c>
      <c r="J173" s="45" t="s">
        <v>517</v>
      </c>
      <c r="K173" s="11">
        <f>(C173-VLOOKUP(G173,Riders!$A$2:$E$8000,4,FALSE))/365</f>
        <v>22.673972602739727</v>
      </c>
      <c r="L173" s="11">
        <f>(C173-VLOOKUP(H173,Riders!$A$2:$E$8000,4,FALSE))/365</f>
        <v>20.553424657534247</v>
      </c>
      <c r="M173" s="11">
        <f>(C173-VLOOKUP(I173,Riders!$A$2:$E$8000,4,FALSE))/365</f>
        <v>19.665753424657535</v>
      </c>
      <c r="N173" s="11">
        <f>(C173-VLOOKUP(J173,Riders!$A$2:$E$8000,4,FALSE))/365</f>
        <v>20.624657534246577</v>
      </c>
      <c r="O173" s="90">
        <v>1</v>
      </c>
      <c r="P173" s="45" t="s">
        <v>32</v>
      </c>
      <c r="Q173" s="30">
        <v>14.031000000000001</v>
      </c>
      <c r="R173" s="30">
        <v>8.2789999999999999</v>
      </c>
      <c r="S173" s="30">
        <v>7.508</v>
      </c>
      <c r="T173" s="30">
        <v>7.1319999999999997</v>
      </c>
      <c r="U173" s="30">
        <v>6.9589999999999996</v>
      </c>
      <c r="V173" s="30">
        <v>7.0579999999999998</v>
      </c>
      <c r="W173" s="30">
        <v>6.9850000000000003</v>
      </c>
      <c r="X173" s="30">
        <v>7.0330000000000004</v>
      </c>
      <c r="Y173" s="30">
        <v>7.0730000000000004</v>
      </c>
      <c r="Z173" s="30">
        <v>7.3319999999999999</v>
      </c>
      <c r="AA173" s="30">
        <v>7.1680000000000001</v>
      </c>
      <c r="AB173" s="30">
        <v>7.13</v>
      </c>
      <c r="AC173" s="30">
        <v>7.149</v>
      </c>
      <c r="AD173" s="30">
        <v>7.2130000000000001</v>
      </c>
      <c r="AE173" s="30">
        <v>7.0640000000000001</v>
      </c>
      <c r="AF173" s="30">
        <v>7.0730000000000004</v>
      </c>
      <c r="AG173" s="30">
        <v>7.1820000000000004</v>
      </c>
      <c r="AH173" s="30">
        <v>7.0730000000000004</v>
      </c>
      <c r="AI173" s="30">
        <v>9.1489999999999991</v>
      </c>
      <c r="AJ173" s="30"/>
      <c r="AK173" s="30"/>
      <c r="AL173" s="30"/>
      <c r="AM173" s="30"/>
      <c r="AN173" s="30"/>
      <c r="AO173" s="30"/>
      <c r="AP173" s="30"/>
      <c r="AQ173" s="30"/>
      <c r="AR173" s="30"/>
      <c r="AS173" s="30"/>
      <c r="AT173" s="30"/>
      <c r="AU173" s="30"/>
      <c r="AV173" s="30"/>
      <c r="AW173" s="30" t="str">
        <f t="shared" si="4"/>
        <v/>
      </c>
      <c r="AX173" s="105" t="str">
        <f t="shared" si="5"/>
        <v/>
      </c>
      <c r="AY173" s="104"/>
    </row>
    <row r="174" spans="1:51">
      <c r="A174" s="90" t="s">
        <v>138</v>
      </c>
      <c r="B174" s="90">
        <v>2021</v>
      </c>
      <c r="C174" s="92">
        <v>44448</v>
      </c>
      <c r="D174" s="90" t="s">
        <v>65</v>
      </c>
      <c r="E174" s="90" t="s">
        <v>90</v>
      </c>
      <c r="F174" s="90">
        <v>2</v>
      </c>
      <c r="G174" s="45" t="s">
        <v>864</v>
      </c>
      <c r="H174" s="45" t="s">
        <v>874</v>
      </c>
      <c r="I174" s="45" t="s">
        <v>875</v>
      </c>
      <c r="J174" s="45" t="s">
        <v>867</v>
      </c>
      <c r="K174" s="11">
        <f>(C174-VLOOKUP(G174,Riders!$A$2:$E$8000,4,FALSE))/365</f>
        <v>20.484931506849314</v>
      </c>
      <c r="L174" s="11">
        <f>(C174-VLOOKUP(H174,Riders!$A$2:$E$8000,4,FALSE))/365</f>
        <v>21.454794520547946</v>
      </c>
      <c r="M174" s="11">
        <f>(C174-VLOOKUP(I174,Riders!$A$2:$E$8000,4,FALSE))/365</f>
        <v>18.92876712328767</v>
      </c>
      <c r="N174" s="11">
        <f>(C174-VLOOKUP(J174,Riders!$A$2:$E$8000,4,FALSE))/365</f>
        <v>19.304109589041097</v>
      </c>
      <c r="O174" s="90">
        <v>2</v>
      </c>
      <c r="P174" s="45" t="s">
        <v>51</v>
      </c>
      <c r="Q174" s="30">
        <v>14.12</v>
      </c>
      <c r="R174" s="30">
        <v>8.0530000000000008</v>
      </c>
      <c r="S174" s="30">
        <v>7.5620000000000003</v>
      </c>
      <c r="T174" s="30">
        <v>7.4660000000000002</v>
      </c>
      <c r="U174" s="30">
        <v>7.5990000000000002</v>
      </c>
      <c r="V174" s="30">
        <v>7.5229999999999997</v>
      </c>
      <c r="W174" s="30">
        <v>7.4870000000000001</v>
      </c>
      <c r="X174" s="30">
        <v>7.6159999999999997</v>
      </c>
      <c r="Y174" s="30">
        <v>7.4219999999999997</v>
      </c>
      <c r="Z174" s="30">
        <v>7.5970000000000004</v>
      </c>
      <c r="AA174" s="30">
        <v>7.5720000000000001</v>
      </c>
      <c r="AB174" s="30">
        <v>7.5519999999999996</v>
      </c>
      <c r="AC174" s="30">
        <v>7.5860000000000003</v>
      </c>
      <c r="AD174" s="30">
        <v>7.4939999999999998</v>
      </c>
      <c r="AE174" s="30">
        <v>7.7270000000000003</v>
      </c>
      <c r="AF174" s="30">
        <v>7.6909999999999998</v>
      </c>
      <c r="AG174" s="30">
        <v>7.8140000000000001</v>
      </c>
      <c r="AH174" s="30">
        <v>7.7030000000000003</v>
      </c>
      <c r="AI174" s="30">
        <v>8.7070000000000007</v>
      </c>
      <c r="AJ174" s="30">
        <v>10.815</v>
      </c>
      <c r="AK174" s="30">
        <v>12.77</v>
      </c>
      <c r="AL174" s="30">
        <v>14.967000000000001</v>
      </c>
      <c r="AM174" s="30">
        <v>17.762</v>
      </c>
      <c r="AN174" s="30"/>
      <c r="AO174" s="30"/>
      <c r="AP174" s="30"/>
      <c r="AQ174" s="30"/>
      <c r="AR174" s="30"/>
      <c r="AS174" s="30"/>
      <c r="AT174" s="30"/>
      <c r="AU174" s="30"/>
      <c r="AV174" s="30"/>
      <c r="AW174" s="30" t="str">
        <f t="shared" si="4"/>
        <v/>
      </c>
      <c r="AX174" s="105" t="str">
        <f t="shared" si="5"/>
        <v/>
      </c>
      <c r="AY174" s="104"/>
    </row>
    <row r="175" spans="1:51">
      <c r="A175" s="90" t="s">
        <v>138</v>
      </c>
      <c r="B175" s="90">
        <v>2021</v>
      </c>
      <c r="C175" s="92">
        <v>44448</v>
      </c>
      <c r="D175" s="90" t="s">
        <v>65</v>
      </c>
      <c r="E175" s="90" t="s">
        <v>90</v>
      </c>
      <c r="F175" s="90">
        <v>1</v>
      </c>
      <c r="G175" s="45" t="s">
        <v>620</v>
      </c>
      <c r="H175" s="45" t="s">
        <v>702</v>
      </c>
      <c r="I175" s="45" t="s">
        <v>487</v>
      </c>
      <c r="J175" s="45" t="s">
        <v>708</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90">
        <v>1</v>
      </c>
      <c r="P175" s="45" t="s">
        <v>43</v>
      </c>
      <c r="Q175" s="30">
        <v>13.959</v>
      </c>
      <c r="R175" s="30">
        <v>8.1530000000000005</v>
      </c>
      <c r="S175" s="30">
        <v>7.641</v>
      </c>
      <c r="T175" s="30">
        <v>7.3929999999999998</v>
      </c>
      <c r="U175" s="30">
        <v>7.4509999999999996</v>
      </c>
      <c r="V175" s="30">
        <v>7.258</v>
      </c>
      <c r="W175" s="30">
        <v>7.3230000000000004</v>
      </c>
      <c r="X175" s="30">
        <v>7.2709999999999999</v>
      </c>
      <c r="Y175" s="30">
        <v>7.4720000000000004</v>
      </c>
      <c r="Z175" s="30">
        <v>7.2309999999999999</v>
      </c>
      <c r="AA175" s="30">
        <v>7.28</v>
      </c>
      <c r="AB175" s="30">
        <v>7.3</v>
      </c>
      <c r="AC175" s="30">
        <v>7.3579999999999997</v>
      </c>
      <c r="AD175" s="30">
        <v>7.1779999999999999</v>
      </c>
      <c r="AE175" s="30">
        <v>7.1769999999999996</v>
      </c>
      <c r="AF175" s="30">
        <v>7.1210000000000004</v>
      </c>
      <c r="AG175" s="30">
        <v>7.2779999999999996</v>
      </c>
      <c r="AH175" s="30">
        <v>7.2519999999999998</v>
      </c>
      <c r="AI175" s="30">
        <v>7.3920000000000003</v>
      </c>
      <c r="AJ175" s="30">
        <v>7.4619999999999997</v>
      </c>
      <c r="AK175" s="30">
        <v>7.3179999999999996</v>
      </c>
      <c r="AL175" s="30">
        <v>7.4569999999999999</v>
      </c>
      <c r="AM175" s="30">
        <v>7.41</v>
      </c>
      <c r="AN175" s="30">
        <v>7.3780000000000001</v>
      </c>
      <c r="AO175" s="30">
        <v>7.516</v>
      </c>
      <c r="AP175" s="30">
        <v>7.3440000000000003</v>
      </c>
      <c r="AQ175" s="30">
        <v>7.2270000000000003</v>
      </c>
      <c r="AR175" s="30">
        <v>7.0579999999999998</v>
      </c>
      <c r="AS175" s="30">
        <v>7.08</v>
      </c>
      <c r="AT175" s="30">
        <v>6.9889999999999999</v>
      </c>
      <c r="AU175" s="30"/>
      <c r="AV175" s="30"/>
      <c r="AW175" s="30" t="str">
        <f t="shared" si="4"/>
        <v/>
      </c>
      <c r="AX175" s="105" t="str">
        <f t="shared" si="5"/>
        <v/>
      </c>
      <c r="AY175" s="104"/>
    </row>
    <row r="176" spans="1:51">
      <c r="A176" s="22" t="s">
        <v>138</v>
      </c>
      <c r="B176" s="22">
        <v>2021</v>
      </c>
      <c r="C176" s="87">
        <v>44448</v>
      </c>
      <c r="D176" s="22" t="s">
        <v>65</v>
      </c>
      <c r="E176" s="22" t="s">
        <v>63</v>
      </c>
      <c r="F176" s="22" t="s">
        <v>540</v>
      </c>
      <c r="G176" s="44" t="s">
        <v>693</v>
      </c>
      <c r="H176" s="44" t="s">
        <v>736</v>
      </c>
      <c r="I176" s="44" t="s">
        <v>604</v>
      </c>
      <c r="J176" s="118"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30" t="str">
        <f t="shared" si="4"/>
        <v/>
      </c>
      <c r="AX176" s="105" t="str">
        <f t="shared" si="5"/>
        <v/>
      </c>
      <c r="AY176" s="104"/>
    </row>
    <row r="177" spans="1:51">
      <c r="A177" s="29" t="s">
        <v>216</v>
      </c>
      <c r="B177" s="29">
        <v>2020</v>
      </c>
      <c r="C177" s="56">
        <v>43889</v>
      </c>
      <c r="D177" s="29" t="s">
        <v>19</v>
      </c>
      <c r="E177" s="29" t="s">
        <v>20</v>
      </c>
      <c r="F177" s="42" t="s">
        <v>20</v>
      </c>
      <c r="G177" s="42" t="s">
        <v>842</v>
      </c>
      <c r="H177" s="42" t="s">
        <v>596</v>
      </c>
      <c r="I177" s="42" t="s">
        <v>950</v>
      </c>
      <c r="J177" s="42" t="s">
        <v>729</v>
      </c>
      <c r="K177" s="11">
        <f>(C177-VLOOKUP(G177,Riders!$A$2:$E$8000,4,FALSE))/365</f>
        <v>21.4986301369863</v>
      </c>
      <c r="L177" s="11">
        <f>(C177-VLOOKUP(H177,Riders!$A$2:$E$8000,4,FALSE))/365</f>
        <v>29.468493150684932</v>
      </c>
      <c r="M177" s="11">
        <f>(C177-VLOOKUP(I177,Riders!$A$2:$E$8000,4,FALSE))/365</f>
        <v>25.975342465753425</v>
      </c>
      <c r="N177" s="11">
        <f>(C177-VLOOKUP(J177,Riders!$A$2:$E$8000,4,FALSE))/365</f>
        <v>25.523287671232875</v>
      </c>
      <c r="O177" s="29">
        <v>6</v>
      </c>
      <c r="P177" s="42" t="s">
        <v>28</v>
      </c>
      <c r="Q177" s="30">
        <v>13.005000000000001</v>
      </c>
      <c r="R177" s="30">
        <v>7.5069999999999997</v>
      </c>
      <c r="S177" s="30">
        <v>7.1070000000000002</v>
      </c>
      <c r="T177" s="30">
        <v>7.09</v>
      </c>
      <c r="U177" s="30">
        <v>7.0389999999999997</v>
      </c>
      <c r="V177" s="30">
        <v>7.1070000000000002</v>
      </c>
      <c r="W177" s="30">
        <v>6.94</v>
      </c>
      <c r="X177" s="30">
        <v>6.9390000000000001</v>
      </c>
      <c r="Y177" s="30">
        <v>6.9489999999999998</v>
      </c>
      <c r="Z177" s="30">
        <v>7.0510000000000002</v>
      </c>
      <c r="AA177" s="30">
        <v>6.8949999999999996</v>
      </c>
      <c r="AB177" s="30">
        <v>6.8840000000000003</v>
      </c>
      <c r="AC177" s="30">
        <v>6.9349999999999996</v>
      </c>
      <c r="AD177" s="30">
        <v>7.048</v>
      </c>
      <c r="AE177" s="30">
        <v>6.8550000000000004</v>
      </c>
      <c r="AF177" s="30">
        <v>6.8369999999999997</v>
      </c>
      <c r="AG177" s="30">
        <v>6.8440000000000003</v>
      </c>
      <c r="AH177" s="30">
        <v>7.0010000000000003</v>
      </c>
      <c r="AI177" s="30">
        <v>6.8879999999999999</v>
      </c>
      <c r="AJ177" s="30">
        <v>7.1</v>
      </c>
      <c r="AK177" s="30">
        <v>6.9770000000000003</v>
      </c>
      <c r="AL177" s="30">
        <v>7.0039999999999996</v>
      </c>
      <c r="AM177" s="30">
        <v>7.0869999999999997</v>
      </c>
      <c r="AN177" s="30">
        <v>7.2329999999999997</v>
      </c>
      <c r="AO177" s="30">
        <v>7.0389999999999997</v>
      </c>
      <c r="AP177" s="30">
        <v>7.0979999999999999</v>
      </c>
      <c r="AQ177" s="30">
        <v>7.226</v>
      </c>
      <c r="AR177" s="30">
        <v>7.0270000000000001</v>
      </c>
      <c r="AS177" s="30">
        <v>6.9290000000000003</v>
      </c>
      <c r="AT177" s="30">
        <v>6.8719999999999999</v>
      </c>
      <c r="AU177" s="30">
        <v>6.859</v>
      </c>
      <c r="AV177" s="30">
        <v>6.9320000000000004</v>
      </c>
      <c r="AW177" s="30">
        <f t="shared" si="4"/>
        <v>230.30399999999997</v>
      </c>
      <c r="AX177" s="105">
        <f t="shared" si="5"/>
        <v>62.526052521884125</v>
      </c>
      <c r="AY177" s="104"/>
    </row>
    <row r="178" spans="1:51">
      <c r="A178" s="22" t="s">
        <v>138</v>
      </c>
      <c r="B178" s="22">
        <v>2021</v>
      </c>
      <c r="C178" s="87">
        <v>44448</v>
      </c>
      <c r="D178" s="22" t="s">
        <v>65</v>
      </c>
      <c r="E178" s="22" t="s">
        <v>63</v>
      </c>
      <c r="F178" s="44" t="s">
        <v>541</v>
      </c>
      <c r="G178" s="44" t="s">
        <v>864</v>
      </c>
      <c r="H178" s="44" t="s">
        <v>874</v>
      </c>
      <c r="I178" s="44" t="s">
        <v>875</v>
      </c>
      <c r="J178" s="118" t="s">
        <v>868</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30">
        <f t="shared" si="4"/>
        <v>256.82799999999997</v>
      </c>
      <c r="AX178" s="105">
        <f t="shared" si="5"/>
        <v>56.068652950612865</v>
      </c>
      <c r="AY178" s="104"/>
    </row>
    <row r="179" spans="1:51">
      <c r="A179" s="90" t="s">
        <v>216</v>
      </c>
      <c r="B179" s="90">
        <v>2020</v>
      </c>
      <c r="C179" s="92">
        <v>43889</v>
      </c>
      <c r="D179" s="90" t="s">
        <v>19</v>
      </c>
      <c r="E179" s="90" t="s">
        <v>90</v>
      </c>
      <c r="F179" s="45">
        <v>1</v>
      </c>
      <c r="G179" s="45" t="s">
        <v>842</v>
      </c>
      <c r="H179" s="45" t="s">
        <v>596</v>
      </c>
      <c r="I179" s="45" t="s">
        <v>512</v>
      </c>
      <c r="J179" s="45" t="s">
        <v>729</v>
      </c>
      <c r="K179" s="11">
        <f>(C179-VLOOKUP(G179,Riders!$A$2:$E$8000,4,FALSE))/365</f>
        <v>21.4986301369863</v>
      </c>
      <c r="L179" s="11">
        <f>(C179-VLOOKUP(H179,Riders!$A$2:$E$8000,4,FALSE))/365</f>
        <v>29.468493150684932</v>
      </c>
      <c r="M179" s="11">
        <f>(C179-VLOOKUP(I179,Riders!$A$2:$E$8000,4,FALSE))/365</f>
        <v>24.82191780821918</v>
      </c>
      <c r="N179" s="11">
        <f>(C179-VLOOKUP(J179,Riders!$A$2:$E$8000,4,FALSE))/365</f>
        <v>25.523287671232875</v>
      </c>
      <c r="O179" s="90">
        <v>2</v>
      </c>
      <c r="P179" s="45" t="s">
        <v>28</v>
      </c>
      <c r="Q179" s="30">
        <v>13.023999999999999</v>
      </c>
      <c r="R179" s="30">
        <v>7.625</v>
      </c>
      <c r="S179" s="30">
        <v>7.085</v>
      </c>
      <c r="T179" s="30">
        <v>6.9649999999999999</v>
      </c>
      <c r="U179" s="30">
        <v>7.0289999999999999</v>
      </c>
      <c r="V179" s="30">
        <v>6.9720000000000004</v>
      </c>
      <c r="W179" s="30">
        <v>6.9880000000000004</v>
      </c>
      <c r="X179" s="30">
        <v>7.04</v>
      </c>
      <c r="Y179" s="30">
        <v>6.94</v>
      </c>
      <c r="Z179" s="30">
        <v>6.8689999999999998</v>
      </c>
      <c r="AA179" s="30">
        <v>6.8710000000000004</v>
      </c>
      <c r="AB179" s="30">
        <v>6.867</v>
      </c>
      <c r="AC179" s="30">
        <v>6.9779999999999998</v>
      </c>
      <c r="AD179" s="30">
        <v>6.9249999999999998</v>
      </c>
      <c r="AE179" s="30">
        <v>6.9409999999999998</v>
      </c>
      <c r="AF179" s="30">
        <v>6.9610000000000003</v>
      </c>
      <c r="AG179" s="30">
        <v>7.05</v>
      </c>
      <c r="AH179" s="30">
        <v>6.9850000000000003</v>
      </c>
      <c r="AI179" s="30">
        <v>6.9530000000000003</v>
      </c>
      <c r="AJ179" s="30">
        <v>7.0289999999999999</v>
      </c>
      <c r="AK179" s="30">
        <v>7.2210000000000001</v>
      </c>
      <c r="AL179" s="30">
        <v>7.07</v>
      </c>
      <c r="AM179" s="30">
        <v>6.9660000000000002</v>
      </c>
      <c r="AN179" s="30">
        <v>6.9530000000000003</v>
      </c>
      <c r="AO179" s="30">
        <v>7.0140000000000002</v>
      </c>
      <c r="AP179" s="30">
        <v>7.2169999999999996</v>
      </c>
      <c r="AQ179" s="30">
        <v>7.0839999999999996</v>
      </c>
      <c r="AR179" s="30">
        <v>7.0890000000000004</v>
      </c>
      <c r="AS179" s="30">
        <v>7.1239999999999997</v>
      </c>
      <c r="AT179" s="30">
        <v>7.1379999999999999</v>
      </c>
      <c r="AU179" s="30">
        <v>7.2430000000000003</v>
      </c>
      <c r="AV179" s="30">
        <v>7.3449999999999998</v>
      </c>
      <c r="AW179" s="30">
        <f t="shared" si="4"/>
        <v>231.56100000000001</v>
      </c>
      <c r="AX179" s="105">
        <f t="shared" si="5"/>
        <v>62.186637646235766</v>
      </c>
      <c r="AY179" s="104"/>
    </row>
    <row r="180" spans="1:51">
      <c r="A180" s="29" t="s">
        <v>1193</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30">
        <f t="shared" si="4"/>
        <v>225.89500000000001</v>
      </c>
      <c r="AX180" s="105">
        <f t="shared" si="5"/>
        <v>63.74643086389694</v>
      </c>
      <c r="AY180" s="104"/>
    </row>
    <row r="181" spans="1:51">
      <c r="A181" s="29" t="s">
        <v>1193</v>
      </c>
      <c r="B181" s="29">
        <v>2021</v>
      </c>
      <c r="C181" s="10">
        <v>44412</v>
      </c>
      <c r="D181" s="29" t="s">
        <v>190</v>
      </c>
      <c r="E181" s="22" t="s">
        <v>20</v>
      </c>
      <c r="F181" t="s">
        <v>20</v>
      </c>
      <c r="G181" t="s">
        <v>598</v>
      </c>
      <c r="H181" t="s">
        <v>597</v>
      </c>
      <c r="I181" t="s">
        <v>948</v>
      </c>
      <c r="J181" t="s">
        <v>744</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30">
        <f t="shared" si="4"/>
        <v>226.07900000000001</v>
      </c>
      <c r="AX181" s="105">
        <f t="shared" si="5"/>
        <v>63.694549250483234</v>
      </c>
      <c r="AY181" s="104"/>
    </row>
    <row r="182" spans="1:51">
      <c r="A182" s="29" t="s">
        <v>1193</v>
      </c>
      <c r="B182" s="29">
        <v>2021</v>
      </c>
      <c r="C182" s="10">
        <v>44412</v>
      </c>
      <c r="D182" s="29" t="s">
        <v>190</v>
      </c>
      <c r="E182" s="22" t="s">
        <v>20</v>
      </c>
      <c r="F182" t="s">
        <v>20</v>
      </c>
      <c r="G182" t="s">
        <v>584</v>
      </c>
      <c r="H182" t="s">
        <v>951</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30">
        <f t="shared" si="4"/>
        <v>227.50700000000001</v>
      </c>
      <c r="AX182" s="105">
        <f t="shared" si="5"/>
        <v>63.294755765756655</v>
      </c>
      <c r="AY182" s="104"/>
    </row>
    <row r="183" spans="1:51">
      <c r="A183" s="29" t="s">
        <v>221</v>
      </c>
      <c r="B183" s="29">
        <v>2019</v>
      </c>
      <c r="C183" s="56">
        <v>43813</v>
      </c>
      <c r="D183" s="29" t="s">
        <v>65</v>
      </c>
      <c r="E183" s="22" t="s">
        <v>20</v>
      </c>
      <c r="F183" s="42" t="s">
        <v>20</v>
      </c>
      <c r="G183" t="s">
        <v>842</v>
      </c>
      <c r="H183" t="s">
        <v>596</v>
      </c>
      <c r="I183" t="s">
        <v>950</v>
      </c>
      <c r="J183" t="s">
        <v>729</v>
      </c>
      <c r="K183" s="11">
        <f>(C183-VLOOKUP(G183,Riders!$A$2:$E$8000,4,FALSE))/365</f>
        <v>21.290410958904111</v>
      </c>
      <c r="L183" s="11">
        <f>(C183-VLOOKUP(H183,Riders!$A$2:$E$8000,4,FALSE))/365</f>
        <v>29.260273972602739</v>
      </c>
      <c r="M183" s="11">
        <f>(C183-VLOOKUP(I183,Riders!$A$2:$E$8000,4,FALSE))/365</f>
        <v>25.767123287671232</v>
      </c>
      <c r="N183" s="11">
        <f>(C183-VLOOKUP(J183,Riders!$A$2:$E$8000,4,FALSE))/365</f>
        <v>25.315068493150687</v>
      </c>
      <c r="O183" s="22">
        <v>5</v>
      </c>
      <c r="P183" t="s">
        <v>28</v>
      </c>
      <c r="Q183" s="30">
        <v>13.170999999999999</v>
      </c>
      <c r="R183" s="30">
        <v>7.633</v>
      </c>
      <c r="S183" s="30">
        <v>7.266</v>
      </c>
      <c r="T183" s="30">
        <v>7.1369999999999996</v>
      </c>
      <c r="U183" s="30">
        <v>7.0830000000000002</v>
      </c>
      <c r="V183" s="30">
        <v>7.1909999999999998</v>
      </c>
      <c r="W183" s="30">
        <v>7.1230000000000002</v>
      </c>
      <c r="X183" s="30">
        <v>7.1189999999999998</v>
      </c>
      <c r="Y183" s="30">
        <v>7.1520000000000001</v>
      </c>
      <c r="Z183" s="30">
        <v>7.2930000000000001</v>
      </c>
      <c r="AA183" s="30">
        <v>7.17</v>
      </c>
      <c r="AB183" s="30">
        <v>7.0780000000000003</v>
      </c>
      <c r="AC183" s="30">
        <v>7.1150000000000002</v>
      </c>
      <c r="AD183" s="30">
        <v>7.1970000000000001</v>
      </c>
      <c r="AE183" s="30">
        <v>7.0620000000000003</v>
      </c>
      <c r="AF183" s="30">
        <v>7.0289999999999999</v>
      </c>
      <c r="AG183" s="30">
        <v>7.0259999999999998</v>
      </c>
      <c r="AH183" s="30">
        <v>7.1429999999999998</v>
      </c>
      <c r="AI183" s="30">
        <v>6.9850000000000003</v>
      </c>
      <c r="AJ183" s="30">
        <v>7.0170000000000003</v>
      </c>
      <c r="AK183" s="30">
        <v>7.2080000000000002</v>
      </c>
      <c r="AL183" s="30">
        <v>7.1989999999999998</v>
      </c>
      <c r="AM183" s="30">
        <v>7.1470000000000002</v>
      </c>
      <c r="AN183" s="30">
        <v>7.2140000000000004</v>
      </c>
      <c r="AO183" s="30">
        <v>7.0839999999999996</v>
      </c>
      <c r="AP183" s="30">
        <v>7.0869999999999997</v>
      </c>
      <c r="AQ183" s="30">
        <v>7.1289999999999996</v>
      </c>
      <c r="AR183" s="30">
        <v>7.2560000000000002</v>
      </c>
      <c r="AS183" s="30">
        <v>6.968</v>
      </c>
      <c r="AT183" s="30">
        <v>6.9340000000000002</v>
      </c>
      <c r="AU183" s="30">
        <v>6.8620000000000001</v>
      </c>
      <c r="AV183" s="30">
        <v>6.8490000000000002</v>
      </c>
      <c r="AW183" s="30">
        <f t="shared" si="4"/>
        <v>233.92699999999996</v>
      </c>
      <c r="AX183" s="105">
        <f t="shared" si="5"/>
        <v>61.557665425538744</v>
      </c>
      <c r="AY183" s="104"/>
    </row>
    <row r="184" spans="1:51">
      <c r="A184" s="29" t="s">
        <v>1193</v>
      </c>
      <c r="B184" s="29">
        <v>2021</v>
      </c>
      <c r="C184" s="10">
        <v>44412</v>
      </c>
      <c r="D184" s="29" t="s">
        <v>190</v>
      </c>
      <c r="E184" s="22" t="s">
        <v>20</v>
      </c>
      <c r="F184" t="s">
        <v>20</v>
      </c>
      <c r="G184" t="s">
        <v>693</v>
      </c>
      <c r="H184" t="s">
        <v>1197</v>
      </c>
      <c r="I184" t="s">
        <v>802</v>
      </c>
      <c r="J184" t="s">
        <v>920</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30">
        <f t="shared" si="4"/>
        <v>230.45500000000001</v>
      </c>
      <c r="AX184" s="105">
        <f t="shared" si="5"/>
        <v>62.485083855850377</v>
      </c>
      <c r="AY184" s="104"/>
    </row>
    <row r="185" spans="1:51">
      <c r="A185" s="22" t="s">
        <v>138</v>
      </c>
      <c r="B185" s="22">
        <v>2021</v>
      </c>
      <c r="C185" s="87">
        <v>44448</v>
      </c>
      <c r="D185" s="22" t="s">
        <v>65</v>
      </c>
      <c r="E185" s="22" t="s">
        <v>63</v>
      </c>
      <c r="F185" s="44" t="s">
        <v>540</v>
      </c>
      <c r="G185" s="44" t="s">
        <v>620</v>
      </c>
      <c r="H185" s="44" t="s">
        <v>702</v>
      </c>
      <c r="I185" s="44" t="s">
        <v>487</v>
      </c>
      <c r="J185" s="44" t="s">
        <v>708</v>
      </c>
      <c r="K185" s="11">
        <f>(C185-VLOOKUP(G185,Riders!$A$2:$E$8000,4,FALSE))/365</f>
        <v>34.942465753424656</v>
      </c>
      <c r="L185" s="11">
        <f>(C185-VLOOKUP(H185,Riders!$A$2:$E$8000,4,FALSE))/365</f>
        <v>26.824657534246576</v>
      </c>
      <c r="M185" s="11">
        <f>(C185-VLOOKUP(I185,Riders!$A$2:$E$8000,4,FALSE))/365</f>
        <v>27.410958904109588</v>
      </c>
      <c r="N185" s="11">
        <f>(C185-VLOOKUP(J185,Riders!$A$2:$E$8000,4,FALSE))/365</f>
        <v>21.575342465753426</v>
      </c>
      <c r="O185" s="22">
        <v>1</v>
      </c>
      <c r="P185" s="44" t="s">
        <v>43</v>
      </c>
      <c r="Q185" s="30">
        <v>13.586</v>
      </c>
      <c r="R185" s="30">
        <v>7.835</v>
      </c>
      <c r="S185" s="30">
        <v>7.4649999999999999</v>
      </c>
      <c r="T185" s="30">
        <v>7.2030000000000003</v>
      </c>
      <c r="U185" s="30">
        <v>7.2060000000000004</v>
      </c>
      <c r="V185" s="30">
        <v>7.2050000000000001</v>
      </c>
      <c r="W185" s="30">
        <v>7.3129999999999997</v>
      </c>
      <c r="X185" s="30">
        <v>7.2370000000000001</v>
      </c>
      <c r="Y185" s="30">
        <v>7.2709999999999999</v>
      </c>
      <c r="Z185" s="30">
        <v>7.2949999999999999</v>
      </c>
      <c r="AA185" s="30">
        <v>7.407</v>
      </c>
      <c r="AB185" s="30">
        <v>7.04</v>
      </c>
      <c r="AC185" s="30">
        <v>7.15</v>
      </c>
      <c r="AD185" s="30">
        <v>6.9770000000000003</v>
      </c>
      <c r="AE185" s="30">
        <v>7.2039999999999997</v>
      </c>
      <c r="AF185" s="30">
        <v>7.0069999999999997</v>
      </c>
      <c r="AG185" s="30">
        <v>7.1909999999999998</v>
      </c>
      <c r="AH185" s="30">
        <v>7.1230000000000002</v>
      </c>
      <c r="AI185" s="30">
        <v>7.2279999999999998</v>
      </c>
      <c r="AJ185" s="30">
        <v>7.1920000000000002</v>
      </c>
      <c r="AK185" s="30">
        <v>7.5049999999999999</v>
      </c>
      <c r="AL185" s="30">
        <v>7.3250000000000002</v>
      </c>
      <c r="AM185" s="30">
        <v>7.633</v>
      </c>
      <c r="AN185" s="30">
        <v>7.3789999999999996</v>
      </c>
      <c r="AO185" s="30">
        <v>7.3630000000000004</v>
      </c>
      <c r="AP185" s="30">
        <v>7.3079999999999998</v>
      </c>
      <c r="AQ185" s="30">
        <v>7.548</v>
      </c>
      <c r="AR185" s="30">
        <v>7.3070000000000004</v>
      </c>
      <c r="AS185" s="30">
        <v>7.4859999999999998</v>
      </c>
      <c r="AT185" s="30">
        <v>7.4340000000000002</v>
      </c>
      <c r="AU185" s="30">
        <v>7.5759999999999996</v>
      </c>
      <c r="AV185" s="30">
        <v>7.4580000000000002</v>
      </c>
      <c r="AW185" s="30">
        <f t="shared" si="4"/>
        <v>240.45699999999997</v>
      </c>
      <c r="AX185" s="105">
        <f t="shared" si="5"/>
        <v>59.885967137575541</v>
      </c>
      <c r="AY185" s="104"/>
    </row>
    <row r="186" spans="1:51">
      <c r="A186" s="1" t="s">
        <v>161</v>
      </c>
      <c r="B186" s="1">
        <v>2022</v>
      </c>
      <c r="C186" s="56">
        <v>44693</v>
      </c>
      <c r="D186" s="1" t="s">
        <v>65</v>
      </c>
      <c r="E186" s="29" t="s">
        <v>20</v>
      </c>
      <c r="F186" s="29" t="s">
        <v>20</v>
      </c>
      <c r="G186" s="42" t="s">
        <v>987</v>
      </c>
      <c r="H186" s="42" t="s">
        <v>743</v>
      </c>
      <c r="I186" s="42" t="s">
        <v>744</v>
      </c>
      <c r="J186" s="42" t="s">
        <v>914</v>
      </c>
      <c r="K186" s="11">
        <f>(C186-VLOOKUP(G186,Riders!$A$2:$E$8000,4,FALSE))/365</f>
        <v>22.238356164383561</v>
      </c>
      <c r="L186" s="11">
        <f>(C186-VLOOKUP(H186,Riders!$A$2:$E$8000,4,FALSE))/365</f>
        <v>26.728767123287671</v>
      </c>
      <c r="M186" s="11">
        <f>(C186-VLOOKUP(I186,Riders!$A$2:$E$8000,4,FALSE))/365</f>
        <v>29.758904109589039</v>
      </c>
      <c r="N186" s="11">
        <f>(C186-VLOOKUP(J186,Riders!$A$2:$E$8000,4,FALSE))/365</f>
        <v>26.052054794520547</v>
      </c>
      <c r="O186" s="29">
        <v>4</v>
      </c>
      <c r="P186" s="42" t="s">
        <v>34</v>
      </c>
      <c r="Q186" s="30">
        <v>13.038</v>
      </c>
      <c r="R186" s="30">
        <v>7.5830000000000002</v>
      </c>
      <c r="S186" s="30">
        <v>7.2409999999999997</v>
      </c>
      <c r="T186" s="30">
        <v>7.1660000000000004</v>
      </c>
      <c r="U186" s="30">
        <v>7.2640000000000002</v>
      </c>
      <c r="V186" s="30">
        <v>7.1429999999999998</v>
      </c>
      <c r="W186" s="30">
        <v>7.2009999999999996</v>
      </c>
      <c r="X186" s="30">
        <v>7.2169999999999996</v>
      </c>
      <c r="Y186" s="30">
        <v>7.4340000000000002</v>
      </c>
      <c r="Z186" s="30">
        <v>7.242</v>
      </c>
      <c r="AA186" s="30">
        <v>7.2089999999999996</v>
      </c>
      <c r="AB186" s="30">
        <v>7.2290000000000001</v>
      </c>
      <c r="AC186" s="30">
        <v>7.3449999999999998</v>
      </c>
      <c r="AD186" s="30">
        <v>7.2510000000000003</v>
      </c>
      <c r="AE186" s="30">
        <v>7.1840000000000002</v>
      </c>
      <c r="AF186" s="30">
        <v>7.1559999999999997</v>
      </c>
      <c r="AG186" s="30">
        <v>7.0919999999999996</v>
      </c>
      <c r="AH186" s="30">
        <v>7.3029999999999999</v>
      </c>
      <c r="AI186" s="30">
        <v>7.1660000000000004</v>
      </c>
      <c r="AJ186" s="30">
        <v>7.3780000000000001</v>
      </c>
      <c r="AK186" s="30">
        <v>7.2149999999999999</v>
      </c>
      <c r="AL186" s="30">
        <v>7.0839999999999996</v>
      </c>
      <c r="AM186" s="30">
        <v>7.2649999999999997</v>
      </c>
      <c r="AN186" s="30">
        <v>7.4550000000000001</v>
      </c>
      <c r="AO186" s="30">
        <v>7.4930000000000003</v>
      </c>
      <c r="AP186" s="30">
        <v>7.6210000000000004</v>
      </c>
      <c r="AQ186" s="30">
        <v>7.3540000000000001</v>
      </c>
      <c r="AR186" s="30">
        <v>7.4029999999999996</v>
      </c>
      <c r="AS186" s="30">
        <v>7.3680000000000003</v>
      </c>
      <c r="AT186" s="30">
        <v>7.1920000000000002</v>
      </c>
      <c r="AU186" s="30">
        <v>7.266</v>
      </c>
      <c r="AV186" s="30">
        <v>7.2619999999999996</v>
      </c>
      <c r="AW186" s="30">
        <f t="shared" si="4"/>
        <v>238.82000000000005</v>
      </c>
      <c r="AX186" s="105">
        <f t="shared" si="5"/>
        <v>60.296457583116982</v>
      </c>
      <c r="AY186" s="104"/>
    </row>
    <row r="187" spans="1:51">
      <c r="A187" s="1" t="s">
        <v>1193</v>
      </c>
      <c r="B187" s="1">
        <v>2021</v>
      </c>
      <c r="C187" s="10">
        <v>44412</v>
      </c>
      <c r="D187" s="1" t="s">
        <v>190</v>
      </c>
      <c r="E187" s="22" t="s">
        <v>90</v>
      </c>
      <c r="F187" s="26">
        <v>1</v>
      </c>
      <c r="G187" t="s">
        <v>1197</v>
      </c>
      <c r="H187" t="s">
        <v>693</v>
      </c>
      <c r="I187" t="s">
        <v>802</v>
      </c>
      <c r="J187" t="s">
        <v>920</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0">
        <f t="shared" si="4"/>
        <v>226.76900000000001</v>
      </c>
      <c r="AX187" s="105">
        <f t="shared" si="5"/>
        <v>63.50074304688912</v>
      </c>
      <c r="AY187" s="104"/>
    </row>
    <row r="188" spans="1:51">
      <c r="A188" s="1" t="s">
        <v>1193</v>
      </c>
      <c r="B188" s="1">
        <v>2021</v>
      </c>
      <c r="C188" s="10">
        <v>44412</v>
      </c>
      <c r="D188" s="1" t="s">
        <v>190</v>
      </c>
      <c r="E188" s="22" t="s">
        <v>20</v>
      </c>
      <c r="F188" s="26" t="s">
        <v>20</v>
      </c>
      <c r="G188" t="s">
        <v>596</v>
      </c>
      <c r="H188" t="s">
        <v>842</v>
      </c>
      <c r="I188" t="s">
        <v>512</v>
      </c>
      <c r="J188" t="s">
        <v>729</v>
      </c>
      <c r="K188" s="11">
        <f>(C188-VLOOKUP(G188,Riders!$A$2:$E$8000,4,FALSE))/365</f>
        <v>30.901369863013699</v>
      </c>
      <c r="L188" s="11">
        <f>(C188-VLOOKUP(H188,Riders!$A$2:$E$8000,4,FALSE))/365</f>
        <v>22.931506849315067</v>
      </c>
      <c r="M188" s="11">
        <f>(C188-VLOOKUP(I188,Riders!$A$2:$E$8000,4,FALSE))/365</f>
        <v>26.254794520547946</v>
      </c>
      <c r="N188" s="11">
        <f>(C188-VLOOKUP(J188,Riders!$A$2:$E$8000,4,FALSE))/365</f>
        <v>26.956164383561642</v>
      </c>
      <c r="O188" s="26">
        <v>7</v>
      </c>
      <c r="P188" t="s">
        <v>28</v>
      </c>
      <c r="Q188">
        <v>13.249000000000001</v>
      </c>
      <c r="R188">
        <v>7.6859999999999982</v>
      </c>
      <c r="S188">
        <v>6.8760000000000012</v>
      </c>
      <c r="T188">
        <v>6.8400000000000034</v>
      </c>
      <c r="U188">
        <v>6.8569999999999993</v>
      </c>
      <c r="V188">
        <v>6.9589999999999961</v>
      </c>
      <c r="W188">
        <v>6.9350000000000023</v>
      </c>
      <c r="X188">
        <v>6.9959999999999951</v>
      </c>
      <c r="Y188">
        <v>6.9960000000000093</v>
      </c>
      <c r="Z188">
        <v>7.1099999999999852</v>
      </c>
      <c r="AA188">
        <v>6.9549999999999983</v>
      </c>
      <c r="AB188">
        <v>6.967000000000013</v>
      </c>
      <c r="AC188">
        <v>6.953000000000003</v>
      </c>
      <c r="AD188">
        <v>7.0859999999999985</v>
      </c>
      <c r="AE188">
        <v>6.9089999999999918</v>
      </c>
      <c r="AF188">
        <v>6.8789999999999907</v>
      </c>
      <c r="AG188">
        <v>6.8850000000000335</v>
      </c>
      <c r="AH188">
        <v>7.0009999999999621</v>
      </c>
      <c r="AI188">
        <v>6.8190000000000168</v>
      </c>
      <c r="AJ188">
        <v>6.8359999999999843</v>
      </c>
      <c r="AK188">
        <v>6.9120000000000346</v>
      </c>
      <c r="AL188">
        <v>7.0579999999999927</v>
      </c>
      <c r="AM188">
        <v>7.0149999999999864</v>
      </c>
      <c r="AN188">
        <v>7.078000000000003</v>
      </c>
      <c r="AO188">
        <v>7.1999999999999886</v>
      </c>
      <c r="AP188">
        <v>7.0380000000000109</v>
      </c>
      <c r="AQ188">
        <v>7.1989999999999839</v>
      </c>
      <c r="AR188">
        <v>7.0400000000000489</v>
      </c>
      <c r="AS188">
        <v>7.0009999999999479</v>
      </c>
      <c r="AT188">
        <v>7.0410000000000252</v>
      </c>
      <c r="AU188">
        <v>7.15300000000002</v>
      </c>
      <c r="AV188">
        <v>7.3009999999999309</v>
      </c>
      <c r="AW188" s="30">
        <f t="shared" si="4"/>
        <v>230.82999999999996</v>
      </c>
      <c r="AX188" s="105">
        <f t="shared" si="5"/>
        <v>62.383572325954177</v>
      </c>
      <c r="AY188" s="104"/>
    </row>
    <row r="189" spans="1:51">
      <c r="A189" s="1" t="s">
        <v>221</v>
      </c>
      <c r="B189" s="1">
        <v>2019</v>
      </c>
      <c r="C189" s="56">
        <v>43813</v>
      </c>
      <c r="D189" s="1" t="s">
        <v>65</v>
      </c>
      <c r="E189" s="22" t="s">
        <v>90</v>
      </c>
      <c r="F189" s="26">
        <v>2</v>
      </c>
      <c r="G189" t="s">
        <v>842</v>
      </c>
      <c r="H189" t="s">
        <v>596</v>
      </c>
      <c r="I189" t="s">
        <v>512</v>
      </c>
      <c r="J189" t="s">
        <v>729</v>
      </c>
      <c r="K189" s="11">
        <f>(C189-VLOOKUP(G189,Riders!$A$2:$E$8000,4,FALSE))/365</f>
        <v>21.290410958904111</v>
      </c>
      <c r="L189" s="11">
        <f>(C189-VLOOKUP(H189,Riders!$A$2:$E$8000,4,FALSE))/365</f>
        <v>29.260273972602739</v>
      </c>
      <c r="M189" s="11">
        <f>(C189-VLOOKUP(I189,Riders!$A$2:$E$8000,4,FALSE))/365</f>
        <v>24.613698630136987</v>
      </c>
      <c r="N189" s="11">
        <f>(C189-VLOOKUP(J189,Riders!$A$2:$E$8000,4,FALSE))/365</f>
        <v>25.315068493150687</v>
      </c>
      <c r="O189" s="22">
        <v>1</v>
      </c>
      <c r="P189" t="s">
        <v>28</v>
      </c>
      <c r="Q189" s="30">
        <v>13.161</v>
      </c>
      <c r="R189" s="30">
        <v>7.5369999999999999</v>
      </c>
      <c r="S189" s="30">
        <v>7.0640000000000001</v>
      </c>
      <c r="T189" s="30">
        <v>7.0449999999999999</v>
      </c>
      <c r="U189" s="30">
        <v>7.0350000000000001</v>
      </c>
      <c r="V189" s="30">
        <v>7.133</v>
      </c>
      <c r="W189" s="30">
        <v>6.9139999999999997</v>
      </c>
      <c r="X189" s="30">
        <v>6.8890000000000002</v>
      </c>
      <c r="Y189" s="30">
        <v>6.851</v>
      </c>
      <c r="Z189" s="30">
        <v>7.0250000000000004</v>
      </c>
      <c r="AA189" s="30">
        <v>6.843</v>
      </c>
      <c r="AB189" s="30">
        <v>6.8689999999999998</v>
      </c>
      <c r="AC189" s="30">
        <v>6.6920000000000002</v>
      </c>
      <c r="AD189" s="30">
        <v>6.9710000000000001</v>
      </c>
      <c r="AE189" s="30">
        <v>6.8730000000000002</v>
      </c>
      <c r="AF189" s="30">
        <v>6.8849999999999998</v>
      </c>
      <c r="AG189" s="30">
        <v>6.923</v>
      </c>
      <c r="AH189" s="30">
        <v>7.02</v>
      </c>
      <c r="AI189" s="30">
        <v>6.9050000000000002</v>
      </c>
      <c r="AJ189" s="30">
        <v>6.923</v>
      </c>
      <c r="AK189" s="30">
        <v>6.9690000000000003</v>
      </c>
      <c r="AL189" s="30">
        <v>7.0880000000000001</v>
      </c>
      <c r="AM189" s="30">
        <v>7.0279999999999996</v>
      </c>
      <c r="AN189" s="30">
        <v>7.1760000000000002</v>
      </c>
      <c r="AO189" s="30">
        <v>7.0739999999999998</v>
      </c>
      <c r="AP189" s="30">
        <v>7.1870000000000003</v>
      </c>
      <c r="AQ189" s="30">
        <v>7.0380000000000003</v>
      </c>
      <c r="AR189" s="30">
        <v>7.0579999999999998</v>
      </c>
      <c r="AS189" s="30">
        <v>7.1139999999999999</v>
      </c>
      <c r="AT189" s="30">
        <v>7.1349999999999998</v>
      </c>
      <c r="AU189" s="30">
        <v>7.2389999999999999</v>
      </c>
      <c r="AV189" s="30">
        <v>7.5010000000000003</v>
      </c>
      <c r="AW189" s="30">
        <f t="shared" si="4"/>
        <v>231.16500000000005</v>
      </c>
      <c r="AX189" s="105">
        <f t="shared" si="5"/>
        <v>62.293167218220738</v>
      </c>
      <c r="AY189" s="104"/>
    </row>
    <row r="190" spans="1:51">
      <c r="A190" s="12" t="s">
        <v>161</v>
      </c>
      <c r="B190" s="12">
        <v>2022</v>
      </c>
      <c r="C190" s="92">
        <v>44693</v>
      </c>
      <c r="D190" s="12" t="s">
        <v>65</v>
      </c>
      <c r="E190" s="90" t="s">
        <v>90</v>
      </c>
      <c r="F190" s="90">
        <v>4</v>
      </c>
      <c r="G190" s="45" t="s">
        <v>987</v>
      </c>
      <c r="H190" s="45" t="s">
        <v>743</v>
      </c>
      <c r="I190" s="45" t="s">
        <v>744</v>
      </c>
      <c r="J190" s="45" t="s">
        <v>914</v>
      </c>
      <c r="K190" s="11">
        <f>(C190-VLOOKUP(G190,Riders!$A$2:$E$8000,4,FALSE))/365</f>
        <v>22.238356164383561</v>
      </c>
      <c r="L190" s="11">
        <f>(C190-VLOOKUP(H190,Riders!$A$2:$E$8000,4,FALSE))/365</f>
        <v>26.728767123287671</v>
      </c>
      <c r="M190" s="11">
        <f>(C190-VLOOKUP(I190,Riders!$A$2:$E$8000,4,FALSE))/365</f>
        <v>29.758904109589039</v>
      </c>
      <c r="N190" s="11">
        <f>(C190-VLOOKUP(J190,Riders!$A$2:$E$8000,4,FALSE))/365</f>
        <v>26.052054794520547</v>
      </c>
      <c r="O190" s="90">
        <v>2</v>
      </c>
      <c r="P190" s="45" t="s">
        <v>34</v>
      </c>
      <c r="Q190" s="30">
        <v>13.048999999999999</v>
      </c>
      <c r="R190" s="30">
        <v>7.968</v>
      </c>
      <c r="S190" s="30">
        <v>7.3769999999999998</v>
      </c>
      <c r="T190" s="30">
        <v>7.2060000000000004</v>
      </c>
      <c r="U190" s="30">
        <v>7.2320000000000002</v>
      </c>
      <c r="V190" s="30">
        <v>7.0940000000000003</v>
      </c>
      <c r="W190" s="30">
        <v>7.1150000000000002</v>
      </c>
      <c r="X190" s="30">
        <v>7.1470000000000002</v>
      </c>
      <c r="Y190" s="30">
        <v>7.2510000000000003</v>
      </c>
      <c r="Z190" s="30">
        <v>7.1180000000000003</v>
      </c>
      <c r="AA190" s="30">
        <v>7.0590000000000002</v>
      </c>
      <c r="AB190" s="30">
        <v>7.0549999999999997</v>
      </c>
      <c r="AC190" s="30">
        <v>7.1790000000000003</v>
      </c>
      <c r="AD190" s="30">
        <v>7.0990000000000002</v>
      </c>
      <c r="AE190" s="30">
        <v>7.0750000000000002</v>
      </c>
      <c r="AF190" s="30">
        <v>7.0739999999999998</v>
      </c>
      <c r="AG190" s="30">
        <v>7.0940000000000003</v>
      </c>
      <c r="AH190" s="30">
        <v>7.2309999999999999</v>
      </c>
      <c r="AI190" s="30">
        <v>7.1159999999999997</v>
      </c>
      <c r="AJ190" s="30">
        <v>7.1040000000000001</v>
      </c>
      <c r="AK190" s="30">
        <v>7.2240000000000002</v>
      </c>
      <c r="AL190" s="30">
        <v>7.1059999999999999</v>
      </c>
      <c r="AM190" s="30">
        <v>7.1539999999999999</v>
      </c>
      <c r="AN190" s="30">
        <v>7.2</v>
      </c>
      <c r="AO190" s="30">
        <v>7.3730000000000002</v>
      </c>
      <c r="AP190" s="30">
        <v>7.2069999999999999</v>
      </c>
      <c r="AQ190" s="30">
        <v>7.1920000000000002</v>
      </c>
      <c r="AR190" s="30">
        <v>7.2939999999999996</v>
      </c>
      <c r="AS190" s="30">
        <v>7.1420000000000003</v>
      </c>
      <c r="AT190" s="30">
        <v>7.1340000000000003</v>
      </c>
      <c r="AU190" s="30">
        <v>7.1509999999999998</v>
      </c>
      <c r="AV190" s="30">
        <v>7.3929999999999998</v>
      </c>
      <c r="AW190" s="30">
        <f t="shared" si="4"/>
        <v>236.21299999999999</v>
      </c>
      <c r="AX190" s="105">
        <f t="shared" si="5"/>
        <v>60.96192842900264</v>
      </c>
      <c r="AY190" s="104"/>
    </row>
    <row r="191" spans="1:51">
      <c r="A191" s="1" t="s">
        <v>1193</v>
      </c>
      <c r="B191" s="1">
        <v>2021</v>
      </c>
      <c r="C191" s="10">
        <v>44412</v>
      </c>
      <c r="D191" s="1" t="s">
        <v>190</v>
      </c>
      <c r="E191" s="22" t="s">
        <v>90</v>
      </c>
      <c r="F191" s="26">
        <v>3</v>
      </c>
      <c r="G191" t="s">
        <v>588</v>
      </c>
      <c r="H191" t="s">
        <v>500</v>
      </c>
      <c r="I191" t="s">
        <v>68</v>
      </c>
      <c r="J191" t="s">
        <v>501</v>
      </c>
      <c r="K191" s="11">
        <f>(C191-VLOOKUP(G191,Riders!$A$2:$E$8000,4,FALSE))/365</f>
        <v>26.912328767123288</v>
      </c>
      <c r="L191" s="11">
        <f>(C191-VLOOKUP(H191,Riders!$A$2:$E$8000,4,FALSE))/365</f>
        <v>25.043835616438358</v>
      </c>
      <c r="M191" s="11">
        <f>(C191-VLOOKUP(I191,Riders!$A$2:$E$8000,4,FALSE))/365</f>
        <v>27.512328767123286</v>
      </c>
      <c r="N191" s="11">
        <f>(C191-VLOOKUP(J191,Riders!$A$2:$E$8000,4,FALSE))/365</f>
        <v>20.854794520547944</v>
      </c>
      <c r="O191" s="26">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0">
        <f t="shared" si="4"/>
        <v>222.30699999999999</v>
      </c>
      <c r="AX191" s="105">
        <f t="shared" si="5"/>
        <v>64.775288227541196</v>
      </c>
      <c r="AY191" s="104"/>
    </row>
    <row r="192" spans="1:51">
      <c r="A192" s="1" t="s">
        <v>1193</v>
      </c>
      <c r="B192" s="1">
        <v>2021</v>
      </c>
      <c r="C192" s="10">
        <v>44412</v>
      </c>
      <c r="D192" s="1" t="s">
        <v>190</v>
      </c>
      <c r="E192" s="22" t="s">
        <v>90</v>
      </c>
      <c r="F192" s="26">
        <v>3</v>
      </c>
      <c r="G192" t="s">
        <v>598</v>
      </c>
      <c r="H192" t="s">
        <v>597</v>
      </c>
      <c r="I192" t="s">
        <v>948</v>
      </c>
      <c r="J192" t="s">
        <v>744</v>
      </c>
      <c r="K192" s="11">
        <f>(C192-VLOOKUP(G192,Riders!$A$2:$E$8000,4,FALSE))/365</f>
        <v>30.709589041095889</v>
      </c>
      <c r="L192" s="11">
        <f>(C192-VLOOKUP(H192,Riders!$A$2:$E$8000,4,FALSE))/365</f>
        <v>23.246575342465754</v>
      </c>
      <c r="M192" s="11">
        <f>(C192-VLOOKUP(I192,Riders!$A$2:$E$8000,4,FALSE))/365</f>
        <v>24.843835616438355</v>
      </c>
      <c r="N192" s="11">
        <f>(C192-VLOOKUP(J192,Riders!$A$2:$E$8000,4,FALSE))/365</f>
        <v>28.989041095890411</v>
      </c>
      <c r="O192" s="26">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0">
        <f t="shared" si="4"/>
        <v>222.39700000000002</v>
      </c>
      <c r="AX192" s="105">
        <f t="shared" si="5"/>
        <v>64.749074852628397</v>
      </c>
      <c r="AY192" s="104"/>
    </row>
    <row r="193" spans="1:51">
      <c r="A193" s="1" t="s">
        <v>221</v>
      </c>
      <c r="B193" s="1">
        <v>2019</v>
      </c>
      <c r="C193" s="56">
        <v>43813</v>
      </c>
      <c r="D193" s="1" t="s">
        <v>65</v>
      </c>
      <c r="E193" s="22" t="s">
        <v>63</v>
      </c>
      <c r="F193" s="26" t="s">
        <v>541</v>
      </c>
      <c r="G193" t="s">
        <v>842</v>
      </c>
      <c r="H193" t="s">
        <v>596</v>
      </c>
      <c r="I193" t="s">
        <v>512</v>
      </c>
      <c r="J193" t="s">
        <v>729</v>
      </c>
      <c r="K193" s="11">
        <f>(C193-VLOOKUP(G193,Riders!$A$2:$E$8000,4,FALSE))/365</f>
        <v>21.290410958904111</v>
      </c>
      <c r="L193" s="11">
        <f>(C193-VLOOKUP(H193,Riders!$A$2:$E$8000,4,FALSE))/365</f>
        <v>29.260273972602739</v>
      </c>
      <c r="M193" s="11">
        <f>(C193-VLOOKUP(I193,Riders!$A$2:$E$8000,4,FALSE))/365</f>
        <v>24.613698630136987</v>
      </c>
      <c r="N193" s="11">
        <f>(C193-VLOOKUP(J193,Riders!$A$2:$E$8000,4,FALSE))/365</f>
        <v>25.315068493150687</v>
      </c>
      <c r="O193" s="22">
        <v>4</v>
      </c>
      <c r="P193" t="s">
        <v>28</v>
      </c>
      <c r="Q193" s="30">
        <v>13.606999999999999</v>
      </c>
      <c r="R193" s="30">
        <v>7.6360000000000001</v>
      </c>
      <c r="S193" s="30">
        <v>7.0030000000000001</v>
      </c>
      <c r="T193" s="30">
        <v>6.915</v>
      </c>
      <c r="U193" s="30">
        <v>7.0279999999999996</v>
      </c>
      <c r="V193" s="30">
        <v>6.9569999999999999</v>
      </c>
      <c r="W193" s="30">
        <v>7.0309999999999997</v>
      </c>
      <c r="X193" s="30">
        <v>6.9989999999999997</v>
      </c>
      <c r="Y193" s="30">
        <v>7.0220000000000002</v>
      </c>
      <c r="Z193" s="30">
        <v>6.9790000000000001</v>
      </c>
      <c r="AA193" s="30">
        <v>7.0069999999999997</v>
      </c>
      <c r="AB193" s="30">
        <v>7.0069999999999997</v>
      </c>
      <c r="AC193" s="30">
        <v>7.0590000000000002</v>
      </c>
      <c r="AD193" s="30">
        <v>7.2869999999999999</v>
      </c>
      <c r="AE193" s="30">
        <v>7.1529999999999996</v>
      </c>
      <c r="AF193" s="30">
        <v>7.1760000000000002</v>
      </c>
      <c r="AG193" s="30">
        <v>7.2160000000000002</v>
      </c>
      <c r="AH193" s="30">
        <v>7.2009999999999996</v>
      </c>
      <c r="AI193" s="30">
        <v>7.2629999999999999</v>
      </c>
      <c r="AJ193" s="30">
        <v>7.2969999999999997</v>
      </c>
      <c r="AK193" s="30">
        <v>7.45</v>
      </c>
      <c r="AL193" s="30">
        <v>7.1589999999999998</v>
      </c>
      <c r="AM193" s="30">
        <v>7.101</v>
      </c>
      <c r="AN193" s="30">
        <v>7.077</v>
      </c>
      <c r="AO193" s="30">
        <v>7.0819999999999999</v>
      </c>
      <c r="AP193" s="30">
        <v>7.1180000000000003</v>
      </c>
      <c r="AQ193" s="30">
        <v>7.149</v>
      </c>
      <c r="AR193" s="30">
        <v>7.141</v>
      </c>
      <c r="AS193" s="30">
        <v>7.3049999999999997</v>
      </c>
      <c r="AT193" s="30">
        <v>7.0350000000000001</v>
      </c>
      <c r="AU193" s="30">
        <v>6.9660000000000002</v>
      </c>
      <c r="AV193" s="30">
        <v>7.0709999999999997</v>
      </c>
      <c r="AW193" s="30">
        <f t="shared" si="4"/>
        <v>234.49699999999999</v>
      </c>
      <c r="AX193" s="105">
        <f t="shared" si="5"/>
        <v>61.408035070811145</v>
      </c>
      <c r="AY193" s="104"/>
    </row>
    <row r="194" spans="1:51">
      <c r="A194" s="1" t="s">
        <v>1193</v>
      </c>
      <c r="B194" s="1">
        <v>2021</v>
      </c>
      <c r="C194" s="10">
        <v>44412</v>
      </c>
      <c r="D194" s="1" t="s">
        <v>190</v>
      </c>
      <c r="E194" s="22" t="s">
        <v>90</v>
      </c>
      <c r="F194" s="26">
        <v>4</v>
      </c>
      <c r="G194" t="s">
        <v>584</v>
      </c>
      <c r="H194" t="s">
        <v>771</v>
      </c>
      <c r="I194" t="s">
        <v>474</v>
      </c>
      <c r="J194" t="s">
        <v>585</v>
      </c>
      <c r="K194" s="11">
        <f>(C194-VLOOKUP(G194,Riders!$A$2:$E$8000,4,FALSE))/365</f>
        <v>22.893150684931506</v>
      </c>
      <c r="L194" s="11">
        <f>(C194-VLOOKUP(H194,Riders!$A$2:$E$8000,4,FALSE))/365</f>
        <v>24.728767123287671</v>
      </c>
      <c r="M194" s="11">
        <f>(C194-VLOOKUP(I194,Riders!$A$2:$E$8000,4,FALSE))/365</f>
        <v>20.953424657534246</v>
      </c>
      <c r="N194" s="11">
        <f>(C194-VLOOKUP(J194,Riders!$A$2:$E$8000,4,FALSE))/365</f>
        <v>25.706849315068492</v>
      </c>
      <c r="O194" s="26">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0">
        <f t="shared" ref="AW194:AW257" si="6">IF(COUNT(Q194:AV194)=32,SUM(Q194:AV194),"")</f>
        <v>268.48899999999998</v>
      </c>
      <c r="AX194" s="105">
        <f t="shared" ref="AX194:AX257" si="7">IF(COUNT(Q194:AV194)=32,3.6*4000/(AW194),"")</f>
        <v>53.633482191076737</v>
      </c>
      <c r="AY194" s="104"/>
    </row>
    <row r="195" spans="1:51">
      <c r="A195" s="1" t="s">
        <v>1193</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30">
        <f t="shared" si="6"/>
        <v>222.03200000000004</v>
      </c>
      <c r="AX195" s="105">
        <f t="shared" si="7"/>
        <v>64.855516321971592</v>
      </c>
      <c r="AY195" s="104"/>
    </row>
    <row r="196" spans="1:51">
      <c r="A196" s="1" t="s">
        <v>225</v>
      </c>
      <c r="B196" s="1">
        <v>2019</v>
      </c>
      <c r="C196" s="56">
        <v>43797</v>
      </c>
      <c r="D196" s="1" t="s">
        <v>65</v>
      </c>
      <c r="E196" s="22" t="s">
        <v>20</v>
      </c>
      <c r="F196" s="42" t="s">
        <v>20</v>
      </c>
      <c r="G196" t="s">
        <v>842</v>
      </c>
      <c r="H196" t="s">
        <v>596</v>
      </c>
      <c r="I196" t="s">
        <v>512</v>
      </c>
      <c r="J196" t="s">
        <v>729</v>
      </c>
      <c r="K196" s="11">
        <f>(C196-VLOOKUP(G196,Riders!$A$2:$E$8000,4,FALSE))/365</f>
        <v>21.246575342465754</v>
      </c>
      <c r="L196" s="11">
        <f>(C196-VLOOKUP(H196,Riders!$A$2:$E$8000,4,FALSE))/365</f>
        <v>29.216438356164385</v>
      </c>
      <c r="M196" s="11">
        <f>(C196-VLOOKUP(I196,Riders!$A$2:$E$8000,4,FALSE))/365</f>
        <v>24.56986301369863</v>
      </c>
      <c r="N196" s="11">
        <f>(C196-VLOOKUP(J196,Riders!$A$2:$E$8000,4,FALSE))/365</f>
        <v>25.271232876712329</v>
      </c>
      <c r="O196" s="22">
        <v>1</v>
      </c>
      <c r="P196" t="s">
        <v>28</v>
      </c>
      <c r="Q196" s="30">
        <v>13.207000000000001</v>
      </c>
      <c r="R196" s="30">
        <v>7.6769999999999996</v>
      </c>
      <c r="S196" s="30">
        <v>7.3140000000000001</v>
      </c>
      <c r="T196" s="30">
        <v>7.141</v>
      </c>
      <c r="U196" s="30">
        <v>7.1070000000000002</v>
      </c>
      <c r="V196" s="30">
        <v>7.21</v>
      </c>
      <c r="W196" s="30">
        <v>7.1109999999999998</v>
      </c>
      <c r="X196" s="30">
        <v>7.0839999999999996</v>
      </c>
      <c r="Y196" s="30">
        <v>7.1070000000000002</v>
      </c>
      <c r="Z196" s="30">
        <v>7.2409999999999997</v>
      </c>
      <c r="AA196" s="30">
        <v>7.0890000000000004</v>
      </c>
      <c r="AB196" s="30">
        <v>7.07</v>
      </c>
      <c r="AC196" s="30">
        <v>7.08</v>
      </c>
      <c r="AD196" s="30">
        <v>7.1470000000000002</v>
      </c>
      <c r="AE196" s="30">
        <v>7.0810000000000004</v>
      </c>
      <c r="AF196" s="30">
        <v>7.0519999999999996</v>
      </c>
      <c r="AG196" s="30">
        <v>7.1219999999999999</v>
      </c>
      <c r="AH196" s="30">
        <v>7.2190000000000003</v>
      </c>
      <c r="AI196" s="30">
        <v>7.0510000000000002</v>
      </c>
      <c r="AJ196" s="30">
        <v>7.056</v>
      </c>
      <c r="AK196" s="30">
        <v>7.218</v>
      </c>
      <c r="AL196" s="30">
        <v>7.173</v>
      </c>
      <c r="AM196" s="30">
        <v>7.181</v>
      </c>
      <c r="AN196" s="30">
        <v>7.2960000000000003</v>
      </c>
      <c r="AO196" s="30">
        <v>7.1059999999999999</v>
      </c>
      <c r="AP196" s="30">
        <v>7.03</v>
      </c>
      <c r="AQ196" s="30">
        <v>7.032</v>
      </c>
      <c r="AR196" s="30">
        <v>7.21</v>
      </c>
      <c r="AS196" s="30">
        <v>6.9930000000000003</v>
      </c>
      <c r="AT196" s="30">
        <v>7.0069999999999997</v>
      </c>
      <c r="AU196" s="30">
        <v>6.9770000000000003</v>
      </c>
      <c r="AV196" s="30">
        <v>6.9610000000000003</v>
      </c>
      <c r="AW196" s="30">
        <f t="shared" si="6"/>
        <v>234.35000000000005</v>
      </c>
      <c r="AX196" s="105">
        <f t="shared" si="7"/>
        <v>61.446554299125225</v>
      </c>
      <c r="AY196" s="104"/>
    </row>
    <row r="197" spans="1:51">
      <c r="A197" s="1" t="s">
        <v>225</v>
      </c>
      <c r="B197" s="1">
        <v>2019</v>
      </c>
      <c r="C197" s="56">
        <v>43797</v>
      </c>
      <c r="D197" s="1" t="s">
        <v>65</v>
      </c>
      <c r="E197" s="22" t="s">
        <v>90</v>
      </c>
      <c r="F197">
        <v>4</v>
      </c>
      <c r="G197" t="s">
        <v>842</v>
      </c>
      <c r="H197" t="s">
        <v>596</v>
      </c>
      <c r="I197" t="s">
        <v>512</v>
      </c>
      <c r="J197" t="s">
        <v>729</v>
      </c>
      <c r="K197" s="11">
        <f>(C197-VLOOKUP(G197,Riders!$A$2:$E$8000,4,FALSE))/365</f>
        <v>21.246575342465754</v>
      </c>
      <c r="L197" s="11">
        <f>(C197-VLOOKUP(H197,Riders!$A$2:$E$8000,4,FALSE))/365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7.6449999999999996</v>
      </c>
      <c r="S197" s="30">
        <v>7.258</v>
      </c>
      <c r="T197" s="30">
        <v>7.0339999999999998</v>
      </c>
      <c r="U197" s="30">
        <v>7.0110000000000001</v>
      </c>
      <c r="V197" s="30">
        <v>7.1020000000000003</v>
      </c>
      <c r="W197" s="30">
        <v>6.93</v>
      </c>
      <c r="X197" s="30">
        <v>6.9550000000000001</v>
      </c>
      <c r="Y197" s="30">
        <v>6.9420000000000002</v>
      </c>
      <c r="Z197" s="30">
        <v>7.0810000000000004</v>
      </c>
      <c r="AA197" s="30">
        <v>6.9009999999999998</v>
      </c>
      <c r="AB197" s="30">
        <v>6.91</v>
      </c>
      <c r="AC197" s="30">
        <v>6.9219999999999997</v>
      </c>
      <c r="AD197" s="30">
        <v>7.0949999999999998</v>
      </c>
      <c r="AE197" s="30">
        <v>6.98</v>
      </c>
      <c r="AF197" s="30">
        <v>6.9589999999999996</v>
      </c>
      <c r="AG197" s="30">
        <v>7.0019999999999998</v>
      </c>
      <c r="AH197" s="30">
        <v>7.1470000000000002</v>
      </c>
      <c r="AI197" s="30">
        <v>7.0110000000000001</v>
      </c>
      <c r="AJ197" s="30">
        <v>7.0359999999999996</v>
      </c>
      <c r="AK197" s="30">
        <v>7.1669999999999998</v>
      </c>
      <c r="AL197" s="30">
        <v>7.04</v>
      </c>
      <c r="AM197" s="30">
        <v>6.9850000000000003</v>
      </c>
      <c r="AN197" s="30">
        <v>7.0330000000000004</v>
      </c>
      <c r="AO197" s="30">
        <v>6.9189999999999996</v>
      </c>
      <c r="AP197" s="30">
        <v>6.9390000000000001</v>
      </c>
      <c r="AQ197" s="30">
        <v>6.9880000000000004</v>
      </c>
      <c r="AR197" s="30">
        <v>7.15</v>
      </c>
      <c r="AS197" s="30">
        <v>6.97</v>
      </c>
      <c r="AT197" s="30">
        <v>6.94</v>
      </c>
      <c r="AU197" s="30">
        <v>6.97</v>
      </c>
      <c r="AV197" s="30">
        <v>7.109</v>
      </c>
      <c r="AW197" s="30">
        <f t="shared" si="6"/>
        <v>231.298</v>
      </c>
      <c r="AX197" s="105">
        <f t="shared" si="7"/>
        <v>62.257347664052432</v>
      </c>
      <c r="AY197" s="104"/>
    </row>
    <row r="198" spans="1:51">
      <c r="A198" s="1" t="s">
        <v>1193</v>
      </c>
      <c r="B198" s="1">
        <v>2021</v>
      </c>
      <c r="C198" s="10">
        <v>44412</v>
      </c>
      <c r="D198" s="1" t="s">
        <v>190</v>
      </c>
      <c r="E198" s="22" t="s">
        <v>63</v>
      </c>
      <c r="F198" t="s">
        <v>541</v>
      </c>
      <c r="G198" t="s">
        <v>598</v>
      </c>
      <c r="H198" t="s">
        <v>597</v>
      </c>
      <c r="I198" t="s">
        <v>948</v>
      </c>
      <c r="J198" t="s">
        <v>744</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30" t="str">
        <f t="shared" si="6"/>
        <v/>
      </c>
      <c r="AX198" s="105" t="str">
        <f t="shared" si="7"/>
        <v/>
      </c>
      <c r="AY198" s="104"/>
    </row>
    <row r="199" spans="1:51">
      <c r="A199" s="1" t="s">
        <v>1193</v>
      </c>
      <c r="B199" s="1">
        <v>2021</v>
      </c>
      <c r="C199" s="10">
        <v>44412</v>
      </c>
      <c r="D199" s="1" t="s">
        <v>190</v>
      </c>
      <c r="E199" s="22" t="s">
        <v>63</v>
      </c>
      <c r="F199">
        <v>5</v>
      </c>
      <c r="G199" t="s">
        <v>1197</v>
      </c>
      <c r="H199" t="s">
        <v>693</v>
      </c>
      <c r="I199" t="s">
        <v>802</v>
      </c>
      <c r="J199" t="s">
        <v>920</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30">
        <f t="shared" si="6"/>
        <v>226.32399999999996</v>
      </c>
      <c r="AX199" s="105">
        <f t="shared" si="7"/>
        <v>63.625598699209995</v>
      </c>
      <c r="AY199" s="104"/>
    </row>
    <row r="200" spans="1:51">
      <c r="A200" s="1" t="s">
        <v>1193</v>
      </c>
      <c r="B200" s="1">
        <v>2021</v>
      </c>
      <c r="C200" s="10">
        <v>44412</v>
      </c>
      <c r="D200" s="1" t="s">
        <v>190</v>
      </c>
      <c r="E200" s="22" t="s">
        <v>90</v>
      </c>
      <c r="F200">
        <v>1</v>
      </c>
      <c r="G200" t="s">
        <v>596</v>
      </c>
      <c r="H200" t="s">
        <v>842</v>
      </c>
      <c r="I200" t="s">
        <v>512</v>
      </c>
      <c r="J200" t="s">
        <v>729</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2</v>
      </c>
      <c r="P200" t="s">
        <v>28</v>
      </c>
      <c r="Q200">
        <v>13.314</v>
      </c>
      <c r="R200">
        <v>7.5509999999999984</v>
      </c>
      <c r="S200">
        <v>7.0560000000000009</v>
      </c>
      <c r="T200">
        <v>6.8410000000000011</v>
      </c>
      <c r="U200">
        <v>6.8029999999999973</v>
      </c>
      <c r="V200">
        <v>6.9410000000000025</v>
      </c>
      <c r="W200">
        <v>6.8840000000000003</v>
      </c>
      <c r="X200">
        <v>6.9440000000000026</v>
      </c>
      <c r="Y200">
        <v>6.9549999999999983</v>
      </c>
      <c r="Z200">
        <v>7.0019999999999953</v>
      </c>
      <c r="AA200">
        <v>6.8810000000000002</v>
      </c>
      <c r="AB200">
        <v>6.8710000000000093</v>
      </c>
      <c r="AC200">
        <v>6.9009999999999962</v>
      </c>
      <c r="AD200">
        <v>7.0000000000000142</v>
      </c>
      <c r="AE200">
        <v>6.8599999999999994</v>
      </c>
      <c r="AF200">
        <v>6.8599999999999852</v>
      </c>
      <c r="AG200">
        <v>6.8719999999999999</v>
      </c>
      <c r="AH200">
        <v>6.9979999999999905</v>
      </c>
      <c r="AI200">
        <v>6.8000000000000114</v>
      </c>
      <c r="AJ200">
        <v>6.804000000000002</v>
      </c>
      <c r="AK200">
        <v>6.856000000000023</v>
      </c>
      <c r="AL200">
        <v>6.9849999999999568</v>
      </c>
      <c r="AM200">
        <v>6.9120000000000061</v>
      </c>
      <c r="AN200">
        <v>6.9710000000000036</v>
      </c>
      <c r="AO200">
        <v>7.1330000000000098</v>
      </c>
      <c r="AP200">
        <v>6.9139999999999873</v>
      </c>
      <c r="AQ200">
        <v>6.9879999999999995</v>
      </c>
      <c r="AR200">
        <v>7.15300000000002</v>
      </c>
      <c r="AS200">
        <v>6.9259999999999877</v>
      </c>
      <c r="AT200">
        <v>6.9250000000000114</v>
      </c>
      <c r="AU200">
        <v>6.9699999999999704</v>
      </c>
      <c r="AV200">
        <v>6.9900000000000375</v>
      </c>
      <c r="AW200" s="30">
        <f t="shared" si="6"/>
        <v>228.86100000000002</v>
      </c>
      <c r="AX200" s="105">
        <f t="shared" si="7"/>
        <v>62.920287860316954</v>
      </c>
      <c r="AY200" s="104"/>
    </row>
    <row r="201" spans="1:51">
      <c r="A201" s="1" t="s">
        <v>1193</v>
      </c>
      <c r="B201" s="1">
        <v>2021</v>
      </c>
      <c r="C201" s="10">
        <v>44412</v>
      </c>
      <c r="D201" s="1" t="s">
        <v>190</v>
      </c>
      <c r="E201" s="22" t="s">
        <v>63</v>
      </c>
      <c r="F201">
        <v>7</v>
      </c>
      <c r="G201" t="s">
        <v>584</v>
      </c>
      <c r="H201" t="s">
        <v>771</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30">
        <f t="shared" si="6"/>
        <v>225.63600000000002</v>
      </c>
      <c r="AX201" s="105">
        <f t="shared" si="7"/>
        <v>63.819603254799759</v>
      </c>
      <c r="AY201" s="104"/>
    </row>
    <row r="202" spans="1:51">
      <c r="A202" s="4" t="s">
        <v>161</v>
      </c>
      <c r="B202" s="4">
        <v>2022</v>
      </c>
      <c r="C202" s="87">
        <v>44693</v>
      </c>
      <c r="D202" s="4" t="s">
        <v>65</v>
      </c>
      <c r="E202" s="22" t="s">
        <v>63</v>
      </c>
      <c r="F202" s="44" t="s">
        <v>541</v>
      </c>
      <c r="G202" s="44" t="s">
        <v>987</v>
      </c>
      <c r="H202" s="44" t="s">
        <v>743</v>
      </c>
      <c r="I202" s="44" t="s">
        <v>744</v>
      </c>
      <c r="J202" s="44" t="s">
        <v>914</v>
      </c>
      <c r="K202" s="11">
        <f>(C202-VLOOKUP(G202,Riders!$A$2:$E$8000,4,FALSE))/365</f>
        <v>22.238356164383561</v>
      </c>
      <c r="L202" s="11">
        <f>(C202-VLOOKUP(H202,Riders!$A$2:$E$8000,4,FALSE))/365</f>
        <v>26.728767123287671</v>
      </c>
      <c r="M202" s="11">
        <f>(C202-VLOOKUP(I202,Riders!$A$2:$E$8000,4,FALSE))/365</f>
        <v>29.758904109589039</v>
      </c>
      <c r="N202" s="11">
        <f>(C202-VLOOKUP(J202,Riders!$A$2:$E$8000,4,FALSE))/365</f>
        <v>26.052054794520547</v>
      </c>
      <c r="O202" s="22">
        <v>4</v>
      </c>
      <c r="P202" s="44" t="s">
        <v>34</v>
      </c>
      <c r="Q202" s="30">
        <v>13.427</v>
      </c>
      <c r="R202" s="30">
        <v>7.7590000000000003</v>
      </c>
      <c r="S202" s="30">
        <v>7.2930000000000001</v>
      </c>
      <c r="T202" s="30">
        <v>7.1</v>
      </c>
      <c r="U202" s="30">
        <v>7.1749999999999998</v>
      </c>
      <c r="V202" s="30">
        <v>6.9969999999999999</v>
      </c>
      <c r="W202" s="30">
        <v>7.05</v>
      </c>
      <c r="X202" s="30">
        <v>7.0309999999999997</v>
      </c>
      <c r="Y202" s="30">
        <v>7.1909999999999998</v>
      </c>
      <c r="Z202" s="30">
        <v>7.0529999999999999</v>
      </c>
      <c r="AA202" s="30">
        <v>6.984</v>
      </c>
      <c r="AB202" s="30">
        <v>7.0019999999999998</v>
      </c>
      <c r="AC202" s="30">
        <v>7.0869999999999997</v>
      </c>
      <c r="AD202" s="30">
        <v>7.0190000000000001</v>
      </c>
      <c r="AE202" s="30">
        <v>7.07</v>
      </c>
      <c r="AF202" s="30">
        <v>7.0869999999999997</v>
      </c>
      <c r="AG202" s="30">
        <v>7.1020000000000003</v>
      </c>
      <c r="AH202" s="30">
        <v>7.2539999999999996</v>
      </c>
      <c r="AI202" s="30">
        <v>7.1109999999999998</v>
      </c>
      <c r="AJ202" s="30">
        <v>7.1070000000000002</v>
      </c>
      <c r="AK202" s="30">
        <v>7.1120000000000001</v>
      </c>
      <c r="AL202" s="30">
        <v>7.2720000000000002</v>
      </c>
      <c r="AM202" s="30">
        <v>7.1369999999999996</v>
      </c>
      <c r="AN202" s="30">
        <v>7.3819999999999997</v>
      </c>
      <c r="AO202" s="30">
        <v>7.1660000000000004</v>
      </c>
      <c r="AP202" s="30">
        <v>7.1210000000000004</v>
      </c>
      <c r="AQ202" s="30">
        <v>7.2679999999999998</v>
      </c>
      <c r="AR202" s="30">
        <v>7.0730000000000004</v>
      </c>
      <c r="AS202" s="30">
        <v>7.09</v>
      </c>
      <c r="AT202" s="30">
        <v>7.1360000000000001</v>
      </c>
      <c r="AU202" s="30">
        <v>7.1669999999999998</v>
      </c>
      <c r="AV202" s="30">
        <v>7.3230000000000004</v>
      </c>
      <c r="AW202" s="30">
        <f t="shared" si="6"/>
        <v>235.14600000000002</v>
      </c>
      <c r="AX202" s="105">
        <f t="shared" si="7"/>
        <v>61.238549667015384</v>
      </c>
      <c r="AY202" s="104"/>
    </row>
    <row r="203" spans="1:51">
      <c r="A203" s="1" t="s">
        <v>878</v>
      </c>
      <c r="B203" s="1">
        <v>2021</v>
      </c>
      <c r="C203" s="2">
        <v>44385</v>
      </c>
      <c r="D203" s="1" t="s">
        <v>65</v>
      </c>
      <c r="E203" s="29" t="s">
        <v>20</v>
      </c>
      <c r="F203" s="42" t="s">
        <v>20</v>
      </c>
      <c r="G203" s="42" t="s">
        <v>827</v>
      </c>
      <c r="H203" s="42" t="s">
        <v>822</v>
      </c>
      <c r="I203" s="42" t="s">
        <v>823</v>
      </c>
      <c r="J203" s="42" t="s">
        <v>902</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30">
        <f t="shared" si="6"/>
        <v>233.16899999999998</v>
      </c>
      <c r="AX203" s="105">
        <f t="shared" si="7"/>
        <v>61.757780837075259</v>
      </c>
      <c r="AY203" s="104"/>
    </row>
    <row r="204" spans="1:51">
      <c r="A204" s="1" t="s">
        <v>878</v>
      </c>
      <c r="B204" s="1">
        <v>2021</v>
      </c>
      <c r="C204" s="2">
        <v>44385</v>
      </c>
      <c r="D204" s="1" t="s">
        <v>65</v>
      </c>
      <c r="E204" s="29" t="s">
        <v>20</v>
      </c>
      <c r="F204" s="42" t="s">
        <v>20</v>
      </c>
      <c r="G204" s="42" t="s">
        <v>678</v>
      </c>
      <c r="H204" s="42" t="s">
        <v>52</v>
      </c>
      <c r="I204" s="42" t="s">
        <v>741</v>
      </c>
      <c r="J204" s="42" t="s">
        <v>679</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30">
        <f t="shared" si="6"/>
        <v>236.86199999999997</v>
      </c>
      <c r="AX204" s="105">
        <f t="shared" si="7"/>
        <v>60.794893228968775</v>
      </c>
      <c r="AY204" s="104"/>
    </row>
    <row r="205" spans="1:51">
      <c r="A205" s="1" t="s">
        <v>878</v>
      </c>
      <c r="B205" s="1">
        <v>2021</v>
      </c>
      <c r="C205" s="2">
        <v>44385</v>
      </c>
      <c r="D205" s="1" t="s">
        <v>65</v>
      </c>
      <c r="E205" s="29" t="s">
        <v>20</v>
      </c>
      <c r="F205" s="42" t="s">
        <v>20</v>
      </c>
      <c r="G205" s="42" t="s">
        <v>826</v>
      </c>
      <c r="H205" s="42" t="s">
        <v>821</v>
      </c>
      <c r="I205" s="42" t="s">
        <v>824</v>
      </c>
      <c r="J205" s="42" t="s">
        <v>908</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30">
        <f t="shared" si="6"/>
        <v>240.71700000000001</v>
      </c>
      <c r="AX205" s="105">
        <f t="shared" si="7"/>
        <v>59.821283914306008</v>
      </c>
      <c r="AY205" s="104"/>
    </row>
    <row r="206" spans="1:51">
      <c r="A206" s="1" t="s">
        <v>225</v>
      </c>
      <c r="B206" s="1">
        <v>2019</v>
      </c>
      <c r="C206" s="2">
        <v>43797</v>
      </c>
      <c r="D206" s="1" t="s">
        <v>65</v>
      </c>
      <c r="E206" s="22" t="s">
        <v>63</v>
      </c>
      <c r="F206" t="s">
        <v>540</v>
      </c>
      <c r="G206" t="s">
        <v>842</v>
      </c>
      <c r="H206" t="s">
        <v>596</v>
      </c>
      <c r="I206" t="s">
        <v>512</v>
      </c>
      <c r="J206" t="s">
        <v>729</v>
      </c>
      <c r="K206" s="11">
        <f>(C206-VLOOKUP(G206,Riders!$A$2:$E$8000,4,FALSE))/365</f>
        <v>21.246575342465754</v>
      </c>
      <c r="L206" s="11">
        <f>(C206-VLOOKUP(H206,Riders!$A$2:$E$8000,4,FALSE))/365</f>
        <v>29.216438356164385</v>
      </c>
      <c r="M206" s="11">
        <f>(C206-VLOOKUP(I206,Riders!$A$2:$E$8000,4,FALSE))/365</f>
        <v>24.56986301369863</v>
      </c>
      <c r="N206" s="11">
        <f>(C206-VLOOKUP(J206,Riders!$A$2:$E$8000,4,FALSE))/365</f>
        <v>25.271232876712329</v>
      </c>
      <c r="O206" s="22">
        <v>1</v>
      </c>
      <c r="P206" t="s">
        <v>28</v>
      </c>
      <c r="Q206" s="30">
        <v>13.047000000000001</v>
      </c>
      <c r="R206" s="30">
        <v>7.5449999999999999</v>
      </c>
      <c r="S206" s="30">
        <v>7.1740000000000004</v>
      </c>
      <c r="T206" s="30">
        <v>7.1</v>
      </c>
      <c r="U206" s="30">
        <v>7.0750000000000002</v>
      </c>
      <c r="V206" s="30">
        <v>7.14</v>
      </c>
      <c r="W206" s="30">
        <v>6.9930000000000003</v>
      </c>
      <c r="X206" s="30">
        <v>7.0010000000000003</v>
      </c>
      <c r="Y206" s="30">
        <v>7.0220000000000002</v>
      </c>
      <c r="Z206" s="30">
        <v>7.1059999999999999</v>
      </c>
      <c r="AA206" s="30">
        <v>7.0179999999999998</v>
      </c>
      <c r="AB206" s="30">
        <v>7.0259999999999998</v>
      </c>
      <c r="AC206" s="30">
        <v>7.0190000000000001</v>
      </c>
      <c r="AD206" s="30">
        <v>7.0940000000000003</v>
      </c>
      <c r="AE206" s="30">
        <v>6.9480000000000004</v>
      </c>
      <c r="AF206" s="30">
        <v>6.9379999999999997</v>
      </c>
      <c r="AG206" s="30">
        <v>6.9580000000000002</v>
      </c>
      <c r="AH206" s="30">
        <v>7.0860000000000003</v>
      </c>
      <c r="AI206" s="30">
        <v>6.9729999999999999</v>
      </c>
      <c r="AJ206" s="30">
        <v>7.0170000000000003</v>
      </c>
      <c r="AK206" s="30">
        <v>7.17</v>
      </c>
      <c r="AL206" s="30">
        <v>7.0590000000000002</v>
      </c>
      <c r="AM206" s="30">
        <v>7.2409999999999997</v>
      </c>
      <c r="AN206" s="30">
        <v>7.0750000000000002</v>
      </c>
      <c r="AO206" s="30">
        <v>7.0250000000000004</v>
      </c>
      <c r="AP206" s="30">
        <v>7.0309999999999997</v>
      </c>
      <c r="AQ206" s="30">
        <v>7.2050000000000001</v>
      </c>
      <c r="AR206" s="30">
        <v>6.9649999999999999</v>
      </c>
      <c r="AS206" s="30">
        <v>6.944</v>
      </c>
      <c r="AT206" s="30">
        <v>6.9589999999999996</v>
      </c>
      <c r="AU206" s="30">
        <v>6.9740000000000002</v>
      </c>
      <c r="AV206" s="30">
        <v>7.056</v>
      </c>
      <c r="AW206" s="30">
        <f t="shared" si="6"/>
        <v>231.98400000000001</v>
      </c>
      <c r="AX206" s="105">
        <f t="shared" si="7"/>
        <v>62.07324643078833</v>
      </c>
      <c r="AY206" s="104"/>
    </row>
    <row r="207" spans="1:51">
      <c r="A207" s="1" t="s">
        <v>878</v>
      </c>
      <c r="B207" s="1">
        <v>2021</v>
      </c>
      <c r="C207" s="2">
        <v>44385</v>
      </c>
      <c r="D207" s="1" t="s">
        <v>65</v>
      </c>
      <c r="E207" s="29" t="s">
        <v>20</v>
      </c>
      <c r="F207" s="42" t="s">
        <v>20</v>
      </c>
      <c r="G207" s="42" t="s">
        <v>905</v>
      </c>
      <c r="H207" s="42" t="s">
        <v>906</v>
      </c>
      <c r="I207" s="42" t="s">
        <v>899</v>
      </c>
      <c r="J207" s="42" t="s">
        <v>895</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30">
        <f t="shared" si="6"/>
        <v>249.53599999999997</v>
      </c>
      <c r="AX207" s="105">
        <f t="shared" si="7"/>
        <v>57.707104385739939</v>
      </c>
      <c r="AY207" s="104"/>
    </row>
    <row r="208" spans="1:51">
      <c r="A208" s="1" t="s">
        <v>878</v>
      </c>
      <c r="B208" s="1">
        <v>2021</v>
      </c>
      <c r="C208" s="2">
        <v>44385</v>
      </c>
      <c r="D208" s="1" t="s">
        <v>65</v>
      </c>
      <c r="E208" s="29" t="s">
        <v>20</v>
      </c>
      <c r="F208" s="29" t="s">
        <v>20</v>
      </c>
      <c r="G208" s="42" t="s">
        <v>831</v>
      </c>
      <c r="H208" s="42" t="s">
        <v>835</v>
      </c>
      <c r="I208" s="42" t="s">
        <v>898</v>
      </c>
      <c r="J208" s="42" t="s">
        <v>894</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30">
        <f t="shared" si="6"/>
        <v>252.92099999999999</v>
      </c>
      <c r="AX208" s="105">
        <f t="shared" si="7"/>
        <v>56.934774099422349</v>
      </c>
      <c r="AY208" s="104"/>
    </row>
    <row r="209" spans="1:51">
      <c r="A209" s="12" t="s">
        <v>878</v>
      </c>
      <c r="B209" s="12">
        <v>2021</v>
      </c>
      <c r="C209" s="17">
        <v>44385</v>
      </c>
      <c r="D209" s="12" t="s">
        <v>65</v>
      </c>
      <c r="E209" s="90" t="s">
        <v>90</v>
      </c>
      <c r="F209" s="90">
        <v>1</v>
      </c>
      <c r="G209" s="45" t="s">
        <v>799</v>
      </c>
      <c r="H209" s="45" t="s">
        <v>905</v>
      </c>
      <c r="I209" s="45" t="s">
        <v>906</v>
      </c>
      <c r="J209" s="45" t="s">
        <v>899</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30">
        <f t="shared" si="6"/>
        <v>246.226</v>
      </c>
      <c r="AX209" s="105">
        <f t="shared" si="7"/>
        <v>58.482857212479594</v>
      </c>
      <c r="AY209" s="104"/>
    </row>
    <row r="210" spans="1:51">
      <c r="A210" s="12" t="s">
        <v>878</v>
      </c>
      <c r="B210" s="12">
        <v>2021</v>
      </c>
      <c r="C210" s="17">
        <v>44385</v>
      </c>
      <c r="D210" s="12" t="s">
        <v>65</v>
      </c>
      <c r="E210" s="90" t="s">
        <v>90</v>
      </c>
      <c r="F210" s="90">
        <v>1</v>
      </c>
      <c r="G210" s="45" t="s">
        <v>831</v>
      </c>
      <c r="H210" s="45" t="s">
        <v>835</v>
      </c>
      <c r="I210" s="45" t="s">
        <v>898</v>
      </c>
      <c r="J210" s="45" t="s">
        <v>894</v>
      </c>
      <c r="K210" s="11">
        <f>(C210-VLOOKUP(G210,Riders!$A$2:$E$8000,4,FALSE))/365</f>
        <v>28.06027397260274</v>
      </c>
      <c r="L210" s="11">
        <f>(C210-VLOOKUP(H210,Riders!$A$2:$E$8000,4,FALSE))/365</f>
        <v>31.254794520547946</v>
      </c>
      <c r="M210" s="11">
        <f>(C210-VLOOKUP(I210,Riders!$A$2:$E$8000,4,FALSE))/365</f>
        <v>27.446575342465753</v>
      </c>
      <c r="N210" s="11">
        <f>(C210-VLOOKUP(J210,Riders!$A$2:$E$8000,4,FALSE))/365</f>
        <v>22.402739726027399</v>
      </c>
      <c r="O210" s="90">
        <v>2</v>
      </c>
      <c r="P210" s="45" t="s">
        <v>206</v>
      </c>
      <c r="Q210" s="30">
        <v>14.215</v>
      </c>
      <c r="R210" s="30">
        <v>7.7210000000000001</v>
      </c>
      <c r="S210" s="30">
        <v>7.47</v>
      </c>
      <c r="T210" s="30">
        <v>7.3879999999999999</v>
      </c>
      <c r="U210" s="30">
        <v>7.4729999999999999</v>
      </c>
      <c r="V210" s="30">
        <v>7.4320000000000004</v>
      </c>
      <c r="W210" s="30">
        <v>7.6260000000000003</v>
      </c>
      <c r="X210" s="30">
        <v>7.46</v>
      </c>
      <c r="Y210" s="30">
        <v>7.3739999999999997</v>
      </c>
      <c r="Z210" s="30">
        <v>7.4589999999999996</v>
      </c>
      <c r="AA210" s="30">
        <v>7.3860000000000001</v>
      </c>
      <c r="AB210" s="30">
        <v>7.2649999999999997</v>
      </c>
      <c r="AC210" s="30">
        <v>7.4459999999999997</v>
      </c>
      <c r="AD210" s="30">
        <v>7.4409999999999998</v>
      </c>
      <c r="AE210" s="30">
        <v>7.593</v>
      </c>
      <c r="AF210" s="30">
        <v>7.4240000000000004</v>
      </c>
      <c r="AG210" s="30">
        <v>7.4550000000000001</v>
      </c>
      <c r="AH210" s="30">
        <v>7.6479999999999997</v>
      </c>
      <c r="AI210" s="30">
        <v>7.4660000000000002</v>
      </c>
      <c r="AJ210" s="30">
        <v>7.532</v>
      </c>
      <c r="AK210" s="30">
        <v>7.7140000000000004</v>
      </c>
      <c r="AL210" s="30">
        <v>7.6909999999999998</v>
      </c>
      <c r="AM210" s="30">
        <v>7.8049999999999997</v>
      </c>
      <c r="AN210" s="30">
        <v>7.516</v>
      </c>
      <c r="AO210" s="30">
        <v>7.657</v>
      </c>
      <c r="AP210" s="30">
        <v>7.8630000000000004</v>
      </c>
      <c r="AQ210" s="30">
        <v>7.8689999999999998</v>
      </c>
      <c r="AR210" s="30">
        <v>7.6779999999999999</v>
      </c>
      <c r="AS210" s="30">
        <v>7.8029999999999999</v>
      </c>
      <c r="AT210" s="30">
        <v>7.9820000000000002</v>
      </c>
      <c r="AU210" s="30">
        <v>7.92</v>
      </c>
      <c r="AV210" s="30">
        <v>7.7279999999999998</v>
      </c>
      <c r="AW210" s="30">
        <f t="shared" si="6"/>
        <v>249.50000000000003</v>
      </c>
      <c r="AX210" s="105">
        <f t="shared" si="7"/>
        <v>57.715430861723441</v>
      </c>
      <c r="AY210" s="104"/>
    </row>
    <row r="211" spans="1:51">
      <c r="A211" s="12" t="s">
        <v>878</v>
      </c>
      <c r="B211" s="12">
        <v>2021</v>
      </c>
      <c r="C211" s="17">
        <v>44385</v>
      </c>
      <c r="D211" s="12" t="s">
        <v>65</v>
      </c>
      <c r="E211" s="90" t="s">
        <v>90</v>
      </c>
      <c r="F211" s="90">
        <v>2</v>
      </c>
      <c r="G211" s="45" t="s">
        <v>678</v>
      </c>
      <c r="H211" s="45" t="s">
        <v>52</v>
      </c>
      <c r="I211" s="45" t="s">
        <v>741</v>
      </c>
      <c r="J211" s="45" t="s">
        <v>679</v>
      </c>
      <c r="K211" s="11">
        <f>(C211-VLOOKUP(G211,Riders!$A$2:$E$8000,4,FALSE))/365</f>
        <v>24.06027397260274</v>
      </c>
      <c r="L211" s="11">
        <f>(C211-VLOOKUP(H211,Riders!$A$2:$E$8000,4,FALSE))/365</f>
        <v>21</v>
      </c>
      <c r="M211" s="11">
        <f>(C211-VLOOKUP(I211,Riders!$A$2:$E$8000,4,FALSE))/365</f>
        <v>23.720547945205478</v>
      </c>
      <c r="N211" s="11">
        <f>(C211-VLOOKUP(J211,Riders!$A$2:$E$8000,4,FALSE))/365</f>
        <v>24.972602739726028</v>
      </c>
      <c r="O211" s="90">
        <v>1</v>
      </c>
      <c r="P211" s="45" t="s">
        <v>24</v>
      </c>
      <c r="Q211" s="30">
        <v>13.346</v>
      </c>
      <c r="R211" s="30">
        <v>7.6909999999999998</v>
      </c>
      <c r="S211" s="30">
        <v>7.298</v>
      </c>
      <c r="T211" s="30">
        <v>7.2569999999999997</v>
      </c>
      <c r="U211" s="30">
        <v>7.1820000000000004</v>
      </c>
      <c r="V211" s="30">
        <v>7.19</v>
      </c>
      <c r="W211" s="30">
        <v>7.306</v>
      </c>
      <c r="X211" s="30">
        <v>7.0490000000000004</v>
      </c>
      <c r="Y211" s="30">
        <v>7.0590000000000002</v>
      </c>
      <c r="Z211" s="30">
        <v>7.15</v>
      </c>
      <c r="AA211" s="30">
        <v>7.05</v>
      </c>
      <c r="AB211" s="30">
        <v>7.0289999999999999</v>
      </c>
      <c r="AC211" s="30">
        <v>7.1139999999999999</v>
      </c>
      <c r="AD211" s="30">
        <v>7.2050000000000001</v>
      </c>
      <c r="AE211" s="30">
        <v>7.0490000000000004</v>
      </c>
      <c r="AF211" s="30">
        <v>6.9489999999999998</v>
      </c>
      <c r="AG211" s="30">
        <v>6.9710000000000001</v>
      </c>
      <c r="AH211" s="30">
        <v>7.008</v>
      </c>
      <c r="AI211" s="30">
        <v>7.0659999999999998</v>
      </c>
      <c r="AJ211" s="30">
        <v>7.2169999999999996</v>
      </c>
      <c r="AK211" s="30">
        <v>7.1449999999999996</v>
      </c>
      <c r="AL211" s="30">
        <v>7.3140000000000001</v>
      </c>
      <c r="AM211" s="30">
        <v>7.0129999999999999</v>
      </c>
      <c r="AN211" s="30">
        <v>6.992</v>
      </c>
      <c r="AO211" s="30">
        <v>7.11</v>
      </c>
      <c r="AP211" s="30">
        <v>7.1449999999999996</v>
      </c>
      <c r="AQ211" s="30">
        <v>7.2919999999999998</v>
      </c>
      <c r="AR211" s="30">
        <v>7.1509999999999998</v>
      </c>
      <c r="AS211" s="30">
        <v>7.181</v>
      </c>
      <c r="AT211" s="30">
        <v>7.1529999999999996</v>
      </c>
      <c r="AU211" s="30">
        <v>7.1429999999999998</v>
      </c>
      <c r="AV211" s="30">
        <v>7.1440000000000001</v>
      </c>
      <c r="AW211" s="30">
        <f t="shared" si="6"/>
        <v>234.96900000000008</v>
      </c>
      <c r="AX211" s="105">
        <f t="shared" si="7"/>
        <v>61.284680106737461</v>
      </c>
      <c r="AY211" s="104"/>
    </row>
    <row r="212" spans="1:51">
      <c r="A212" s="12" t="s">
        <v>878</v>
      </c>
      <c r="B212" s="12">
        <v>2021</v>
      </c>
      <c r="C212" s="17">
        <v>44385</v>
      </c>
      <c r="D212" s="12" t="s">
        <v>65</v>
      </c>
      <c r="E212" s="90" t="s">
        <v>90</v>
      </c>
      <c r="F212" s="90">
        <v>2</v>
      </c>
      <c r="G212" s="45" t="s">
        <v>826</v>
      </c>
      <c r="H212" s="45" t="s">
        <v>821</v>
      </c>
      <c r="I212" s="45" t="s">
        <v>824</v>
      </c>
      <c r="J212" s="45" t="s">
        <v>908</v>
      </c>
      <c r="K212" s="11">
        <f>(C212-VLOOKUP(G212,Riders!$A$2:$E$8000,4,FALSE))/365</f>
        <v>19.463013698630139</v>
      </c>
      <c r="L212" s="11">
        <f>(C212-VLOOKUP(H212,Riders!$A$2:$E$8000,4,FALSE))/365</f>
        <v>21.301369863013697</v>
      </c>
      <c r="M212" s="11">
        <f>(C212-VLOOKUP(I212,Riders!$A$2:$E$8000,4,FALSE))/365</f>
        <v>19.106849315068494</v>
      </c>
      <c r="N212" s="11">
        <f>(C212-VLOOKUP(J212,Riders!$A$2:$E$8000,4,FALSE))/365</f>
        <v>19.109589041095891</v>
      </c>
      <c r="O212" s="90">
        <v>2</v>
      </c>
      <c r="P212" s="45" t="s">
        <v>197</v>
      </c>
      <c r="Q212" s="30">
        <v>13.388999999999999</v>
      </c>
      <c r="R212" s="30">
        <v>7.7309999999999999</v>
      </c>
      <c r="S212" s="30">
        <v>7.218</v>
      </c>
      <c r="T212" s="30">
        <v>7.21</v>
      </c>
      <c r="U212" s="30">
        <v>7.0860000000000003</v>
      </c>
      <c r="V212" s="30">
        <v>7.2210000000000001</v>
      </c>
      <c r="W212" s="30">
        <v>7.13</v>
      </c>
      <c r="X212" s="30">
        <v>7.3440000000000003</v>
      </c>
      <c r="Y212" s="30">
        <v>7.1550000000000002</v>
      </c>
      <c r="Z212" s="30">
        <v>7.2249999999999996</v>
      </c>
      <c r="AA212" s="30">
        <v>7.0149999999999997</v>
      </c>
      <c r="AB212" s="30">
        <v>7.2190000000000003</v>
      </c>
      <c r="AC212" s="30">
        <v>7.1130000000000004</v>
      </c>
      <c r="AD212" s="30">
        <v>7.2649999999999997</v>
      </c>
      <c r="AE212" s="30">
        <v>7.0919999999999996</v>
      </c>
      <c r="AF212" s="30">
        <v>7.3529999999999998</v>
      </c>
      <c r="AG212" s="30">
        <v>7.0990000000000002</v>
      </c>
      <c r="AH212" s="30">
        <v>7.1550000000000002</v>
      </c>
      <c r="AI212" s="30">
        <v>7.0780000000000003</v>
      </c>
      <c r="AJ212" s="30">
        <v>7.3010000000000002</v>
      </c>
      <c r="AK212" s="30">
        <v>7.173</v>
      </c>
      <c r="AL212" s="30">
        <v>7.3710000000000004</v>
      </c>
      <c r="AM212" s="30">
        <v>7.556</v>
      </c>
      <c r="AN212" s="30">
        <v>7.3890000000000002</v>
      </c>
      <c r="AO212" s="30">
        <v>7.5019999999999998</v>
      </c>
      <c r="AP212" s="30">
        <v>7.3869999999999996</v>
      </c>
      <c r="AQ212" s="30">
        <v>7.58</v>
      </c>
      <c r="AR212" s="30">
        <v>7.7590000000000003</v>
      </c>
      <c r="AS212" s="30">
        <v>7.53</v>
      </c>
      <c r="AT212" s="30">
        <v>7.6669999999999998</v>
      </c>
      <c r="AU212" s="30">
        <v>7.3970000000000002</v>
      </c>
      <c r="AV212" s="30">
        <v>7.3840000000000003</v>
      </c>
      <c r="AW212" s="30">
        <f t="shared" si="6"/>
        <v>240.09400000000005</v>
      </c>
      <c r="AX212" s="105">
        <f t="shared" si="7"/>
        <v>59.9765092005631</v>
      </c>
      <c r="AY212" s="104"/>
    </row>
    <row r="213" spans="1:51">
      <c r="A213" s="12" t="s">
        <v>878</v>
      </c>
      <c r="B213" s="12">
        <v>2021</v>
      </c>
      <c r="C213" s="17">
        <v>44385</v>
      </c>
      <c r="D213" s="12" t="s">
        <v>65</v>
      </c>
      <c r="E213" s="90" t="s">
        <v>90</v>
      </c>
      <c r="F213" s="90">
        <v>3</v>
      </c>
      <c r="G213" s="45" t="s">
        <v>827</v>
      </c>
      <c r="H213" s="45" t="s">
        <v>822</v>
      </c>
      <c r="I213" s="45" t="s">
        <v>823</v>
      </c>
      <c r="J213" s="45" t="s">
        <v>902</v>
      </c>
      <c r="K213" s="11">
        <f>(C213-VLOOKUP(G213,Riders!$A$2:$E$8000,4,FALSE))/365</f>
        <v>21.246575342465754</v>
      </c>
      <c r="L213" s="11">
        <f>(C213-VLOOKUP(H213,Riders!$A$2:$E$8000,4,FALSE))/365</f>
        <v>21.517808219178082</v>
      </c>
      <c r="M213" s="11">
        <f>(C213-VLOOKUP(I213,Riders!$A$2:$E$8000,4,FALSE))/365</f>
        <v>19.030136986301368</v>
      </c>
      <c r="N213" s="11">
        <f>(C213-VLOOKUP(J213,Riders!$A$2:$E$8000,4,FALSE))/365</f>
        <v>22.495890410958904</v>
      </c>
      <c r="O213" s="90">
        <v>1</v>
      </c>
      <c r="P213" s="45" t="s">
        <v>197</v>
      </c>
      <c r="Q213" s="30">
        <v>12.933999999999999</v>
      </c>
      <c r="R213" s="30">
        <v>7.391</v>
      </c>
      <c r="S213" s="30">
        <v>6.8680000000000003</v>
      </c>
      <c r="T213" s="30">
        <v>6.87</v>
      </c>
      <c r="U213" s="30">
        <v>6.9240000000000004</v>
      </c>
      <c r="V213" s="30">
        <v>7.085</v>
      </c>
      <c r="W213" s="30">
        <v>6.8949999999999996</v>
      </c>
      <c r="X213" s="30">
        <v>6.9029999999999996</v>
      </c>
      <c r="Y213" s="30">
        <v>6.7110000000000003</v>
      </c>
      <c r="Z213" s="30">
        <v>6.66</v>
      </c>
      <c r="AA213" s="30">
        <v>6.827</v>
      </c>
      <c r="AB213" s="30">
        <v>6.7480000000000002</v>
      </c>
      <c r="AC213" s="30">
        <v>6.9039999999999999</v>
      </c>
      <c r="AD213" s="30">
        <v>6.8460000000000001</v>
      </c>
      <c r="AE213" s="30">
        <v>6.9870000000000001</v>
      </c>
      <c r="AF213" s="30">
        <v>6.8090000000000002</v>
      </c>
      <c r="AG213" s="30">
        <v>6.8220000000000001</v>
      </c>
      <c r="AH213" s="30">
        <v>8.1170000000000009</v>
      </c>
      <c r="AI213" s="30">
        <v>11.625</v>
      </c>
      <c r="AJ213" s="30">
        <v>14.317</v>
      </c>
      <c r="AK213" s="30">
        <v>15.173</v>
      </c>
      <c r="AL213" s="30">
        <v>14.648</v>
      </c>
      <c r="AM213" s="30"/>
      <c r="AN213" s="30"/>
      <c r="AO213" s="30"/>
      <c r="AP213" s="30"/>
      <c r="AQ213" s="30"/>
      <c r="AR213" s="30"/>
      <c r="AS213" s="30"/>
      <c r="AT213" s="30"/>
      <c r="AU213" s="30"/>
      <c r="AV213" s="30"/>
      <c r="AW213" s="30" t="str">
        <f t="shared" si="6"/>
        <v/>
      </c>
      <c r="AX213" s="105" t="str">
        <f t="shared" si="7"/>
        <v/>
      </c>
      <c r="AY213" s="104"/>
    </row>
    <row r="214" spans="1:51">
      <c r="A214" s="1" t="s">
        <v>232</v>
      </c>
      <c r="B214" s="1">
        <v>2019</v>
      </c>
      <c r="C214" s="88">
        <v>43770</v>
      </c>
      <c r="D214" s="1" t="s">
        <v>65</v>
      </c>
      <c r="E214" s="22" t="s">
        <v>20</v>
      </c>
      <c r="F214" s="29" t="s">
        <v>20</v>
      </c>
      <c r="G214" t="s">
        <v>842</v>
      </c>
      <c r="H214" t="s">
        <v>596</v>
      </c>
      <c r="I214" t="s">
        <v>512</v>
      </c>
      <c r="J214" t="s">
        <v>729</v>
      </c>
      <c r="K214" s="11">
        <f>(C214-VLOOKUP(G214,Riders!$A$2:$E$8000,4,FALSE))/365</f>
        <v>21.172602739726027</v>
      </c>
      <c r="L214" s="11">
        <f>(C214-VLOOKUP(H214,Riders!$A$2:$E$8000,4,FALSE))/365</f>
        <v>29.142465753424659</v>
      </c>
      <c r="M214" s="11">
        <f>(C214-VLOOKUP(I214,Riders!$A$2:$E$8000,4,FALSE))/365</f>
        <v>24.495890410958904</v>
      </c>
      <c r="N214" s="11">
        <f>(C214-VLOOKUP(J214,Riders!$A$2:$E$8000,4,FALSE))/365</f>
        <v>25.197260273972603</v>
      </c>
      <c r="O214" s="22">
        <v>7</v>
      </c>
      <c r="P214" t="s">
        <v>28</v>
      </c>
      <c r="Q214" s="30">
        <v>13.289</v>
      </c>
      <c r="R214" s="30">
        <v>7.5449999999999999</v>
      </c>
      <c r="S214" s="30">
        <v>7.0819999999999999</v>
      </c>
      <c r="T214" s="30">
        <v>7.0679999999999996</v>
      </c>
      <c r="U214" s="30">
        <v>7.06</v>
      </c>
      <c r="V214" s="30">
        <v>7.1529999999999996</v>
      </c>
      <c r="W214" s="30">
        <v>6.9749999999999996</v>
      </c>
      <c r="X214" s="30">
        <v>6.9909999999999997</v>
      </c>
      <c r="Y214" s="30">
        <v>7.0049999999999999</v>
      </c>
      <c r="Z214" s="30">
        <v>7.18</v>
      </c>
      <c r="AA214" s="30">
        <v>7.0369999999999999</v>
      </c>
      <c r="AB214" s="30">
        <v>7.0759999999999996</v>
      </c>
      <c r="AC214" s="30">
        <v>7.0970000000000004</v>
      </c>
      <c r="AD214" s="30">
        <v>7.1989999999999998</v>
      </c>
      <c r="AE214" s="30">
        <v>6.9820000000000002</v>
      </c>
      <c r="AF214" s="30">
        <v>6.9390000000000001</v>
      </c>
      <c r="AG214" s="30">
        <v>6.9409999999999998</v>
      </c>
      <c r="AH214" s="30">
        <v>7.0919999999999996</v>
      </c>
      <c r="AI214" s="30">
        <v>6.9889999999999999</v>
      </c>
      <c r="AJ214" s="30">
        <v>7.0380000000000003</v>
      </c>
      <c r="AK214" s="30">
        <v>7.194</v>
      </c>
      <c r="AL214" s="30">
        <v>7.2350000000000003</v>
      </c>
      <c r="AM214" s="30">
        <v>7.2169999999999996</v>
      </c>
      <c r="AN214" s="30">
        <v>7.2990000000000004</v>
      </c>
      <c r="AO214" s="30">
        <v>7.1559999999999997</v>
      </c>
      <c r="AP214" s="30">
        <v>7.2279999999999998</v>
      </c>
      <c r="AQ214" s="30">
        <v>7.2030000000000003</v>
      </c>
      <c r="AR214" s="30">
        <v>7.4790000000000001</v>
      </c>
      <c r="AS214" s="30">
        <v>7.2510000000000003</v>
      </c>
      <c r="AT214" s="30">
        <v>7.327</v>
      </c>
      <c r="AU214" s="30">
        <v>7.3959999999999999</v>
      </c>
      <c r="AV214" s="30">
        <v>7.4640000000000004</v>
      </c>
      <c r="AW214" s="30">
        <f t="shared" si="6"/>
        <v>235.18700000000007</v>
      </c>
      <c r="AX214" s="105">
        <f t="shared" si="7"/>
        <v>61.227873989633764</v>
      </c>
      <c r="AY214" s="104"/>
    </row>
    <row r="215" spans="1:51">
      <c r="A215" s="4" t="s">
        <v>878</v>
      </c>
      <c r="B215" s="4">
        <v>2021</v>
      </c>
      <c r="C215" s="5">
        <v>44385</v>
      </c>
      <c r="D215" s="4" t="s">
        <v>65</v>
      </c>
      <c r="E215" s="22" t="s">
        <v>63</v>
      </c>
      <c r="F215" s="22" t="s">
        <v>540</v>
      </c>
      <c r="G215" s="44" t="s">
        <v>827</v>
      </c>
      <c r="H215" s="44" t="s">
        <v>822</v>
      </c>
      <c r="I215" s="44" t="s">
        <v>823</v>
      </c>
      <c r="J215" s="44" t="s">
        <v>902</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30" t="str">
        <f t="shared" si="6"/>
        <v/>
      </c>
      <c r="AX215" s="105" t="str">
        <f t="shared" si="7"/>
        <v/>
      </c>
      <c r="AY215" s="104"/>
    </row>
    <row r="216" spans="1:51">
      <c r="A216" s="4" t="s">
        <v>878</v>
      </c>
      <c r="B216" s="4">
        <v>2021</v>
      </c>
      <c r="C216" s="5">
        <v>44385</v>
      </c>
      <c r="D216" s="4" t="s">
        <v>65</v>
      </c>
      <c r="E216" s="22" t="s">
        <v>63</v>
      </c>
      <c r="F216" s="22" t="s">
        <v>540</v>
      </c>
      <c r="G216" s="44" t="s">
        <v>678</v>
      </c>
      <c r="H216" s="44" t="s">
        <v>52</v>
      </c>
      <c r="I216" s="44" t="s">
        <v>741</v>
      </c>
      <c r="J216" s="44" t="s">
        <v>679</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30" t="str">
        <f t="shared" si="6"/>
        <v/>
      </c>
      <c r="AX216" s="105" t="str">
        <f t="shared" si="7"/>
        <v/>
      </c>
      <c r="AY216" s="104"/>
    </row>
    <row r="217" spans="1:51">
      <c r="A217" s="4" t="s">
        <v>878</v>
      </c>
      <c r="B217" s="4">
        <v>2021</v>
      </c>
      <c r="C217" s="5">
        <v>44385</v>
      </c>
      <c r="D217" s="4" t="s">
        <v>65</v>
      </c>
      <c r="E217" s="22" t="s">
        <v>63</v>
      </c>
      <c r="F217" s="44" t="s">
        <v>541</v>
      </c>
      <c r="G217" s="44" t="s">
        <v>826</v>
      </c>
      <c r="H217" s="44" t="s">
        <v>821</v>
      </c>
      <c r="I217" s="44" t="s">
        <v>824</v>
      </c>
      <c r="J217" s="44" t="s">
        <v>908</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30">
        <f t="shared" si="6"/>
        <v>234.20100000000002</v>
      </c>
      <c r="AX217" s="105">
        <f t="shared" si="7"/>
        <v>61.485646944291439</v>
      </c>
      <c r="AY217" s="104"/>
    </row>
    <row r="218" spans="1:51">
      <c r="A218" s="4" t="s">
        <v>280</v>
      </c>
      <c r="B218" s="4">
        <v>2019</v>
      </c>
      <c r="C218" s="5">
        <v>43524</v>
      </c>
      <c r="D218" s="4" t="s">
        <v>19</v>
      </c>
      <c r="E218" s="22" t="s">
        <v>20</v>
      </c>
      <c r="F218" s="44" t="s">
        <v>20</v>
      </c>
      <c r="G218" t="s">
        <v>842</v>
      </c>
      <c r="H218" t="s">
        <v>596</v>
      </c>
      <c r="I218" t="s">
        <v>512</v>
      </c>
      <c r="J218" t="s">
        <v>729</v>
      </c>
      <c r="K218" s="11">
        <f>(C218-VLOOKUP(G218,Riders!$A$2:$E$8000,4,FALSE))/365</f>
        <v>20.4986301369863</v>
      </c>
      <c r="L218" s="11">
        <f>(C218-VLOOKUP(H218,Riders!$A$2:$E$8000,4,FALSE))/365</f>
        <v>28.468493150684932</v>
      </c>
      <c r="M218" s="11">
        <f>(C218-VLOOKUP(I218,Riders!$A$2:$E$8000,4,FALSE))/365</f>
        <v>23.82191780821918</v>
      </c>
      <c r="N218" s="11">
        <f>(C218-VLOOKUP(J218,Riders!$A$2:$E$8000,4,FALSE))/365</f>
        <v>24.523287671232875</v>
      </c>
      <c r="O218" s="22">
        <v>6</v>
      </c>
      <c r="P218" t="s">
        <v>28</v>
      </c>
      <c r="Q218" s="30">
        <v>13.336</v>
      </c>
      <c r="R218" s="30">
        <v>7.806</v>
      </c>
      <c r="S218" s="30">
        <v>7.266</v>
      </c>
      <c r="T218" s="30">
        <v>7.2</v>
      </c>
      <c r="U218" s="30">
        <v>7.0839999999999996</v>
      </c>
      <c r="V218" s="30">
        <v>7.1449999999999996</v>
      </c>
      <c r="W218" s="30">
        <v>7.17</v>
      </c>
      <c r="X218" s="30">
        <v>7.2889999999999997</v>
      </c>
      <c r="Y218" s="30">
        <v>7.1150000000000002</v>
      </c>
      <c r="Z218" s="30">
        <v>7.0819999999999999</v>
      </c>
      <c r="AA218" s="30">
        <v>7.085</v>
      </c>
      <c r="AB218" s="30">
        <v>7.2779999999999996</v>
      </c>
      <c r="AC218" s="30">
        <v>7.0330000000000004</v>
      </c>
      <c r="AD218" s="30">
        <v>7.0739999999999998</v>
      </c>
      <c r="AE218" s="30">
        <v>7.1539999999999999</v>
      </c>
      <c r="AF218" s="30">
        <v>7.3609999999999998</v>
      </c>
      <c r="AG218" s="30">
        <v>7.2560000000000002</v>
      </c>
      <c r="AH218" s="30">
        <v>7.3090000000000002</v>
      </c>
      <c r="AI218" s="30">
        <v>7.3959999999999999</v>
      </c>
      <c r="AJ218" s="30">
        <v>7.1920000000000002</v>
      </c>
      <c r="AK218" s="30">
        <v>7.2770000000000001</v>
      </c>
      <c r="AL218" s="30">
        <v>7.3470000000000004</v>
      </c>
      <c r="AM218" s="30">
        <v>7.468</v>
      </c>
      <c r="AN218" s="30">
        <v>7.234</v>
      </c>
      <c r="AO218" s="30">
        <v>7.2089999999999996</v>
      </c>
      <c r="AP218" s="30">
        <v>7.3879999999999999</v>
      </c>
      <c r="AQ218" s="30">
        <v>7.1020000000000003</v>
      </c>
      <c r="AR218" s="30">
        <v>7.0670000000000002</v>
      </c>
      <c r="AS218" s="30">
        <v>7.0179999999999998</v>
      </c>
      <c r="AT218" s="30">
        <v>7.1109999999999998</v>
      </c>
      <c r="AU218" s="30">
        <v>7.1420000000000003</v>
      </c>
      <c r="AV218" s="30">
        <v>7.282</v>
      </c>
      <c r="AW218" s="30">
        <f t="shared" si="6"/>
        <v>237.27599999999998</v>
      </c>
      <c r="AX218" s="105">
        <f t="shared" si="7"/>
        <v>60.688818085267791</v>
      </c>
      <c r="AY218" s="104"/>
    </row>
    <row r="219" spans="1:51">
      <c r="A219" s="1" t="s">
        <v>1193</v>
      </c>
      <c r="B219" s="1">
        <v>2021</v>
      </c>
      <c r="C219" s="88">
        <v>44412</v>
      </c>
      <c r="D219" s="1" t="s">
        <v>190</v>
      </c>
      <c r="E219" s="22" t="s">
        <v>63</v>
      </c>
      <c r="F219">
        <v>5</v>
      </c>
      <c r="G219" t="s">
        <v>596</v>
      </c>
      <c r="H219" t="s">
        <v>842</v>
      </c>
      <c r="I219" t="s">
        <v>512</v>
      </c>
      <c r="J219" t="s">
        <v>729</v>
      </c>
      <c r="K219" s="11">
        <f>(C219-VLOOKUP(G219,Riders!$A$2:$E$8000,4,FALSE))/365</f>
        <v>30.901369863013699</v>
      </c>
      <c r="L219" s="11">
        <f>(C219-VLOOKUP(H219,Riders!$A$2:$E$8000,4,FALSE))/365</f>
        <v>22.931506849315067</v>
      </c>
      <c r="M219" s="11">
        <f>(C219-VLOOKUP(I219,Riders!$A$2:$E$8000,4,FALSE))/365</f>
        <v>26.254794520547946</v>
      </c>
      <c r="N219" s="11">
        <f>(C219-VLOOKUP(J219,Riders!$A$2:$E$8000,4,FALSE))/365</f>
        <v>26.956164383561642</v>
      </c>
      <c r="O219" s="26">
        <v>6</v>
      </c>
      <c r="P219" t="s">
        <v>28</v>
      </c>
      <c r="Q219">
        <v>13.275</v>
      </c>
      <c r="R219">
        <v>7.6019999999999985</v>
      </c>
      <c r="S219">
        <v>7.07</v>
      </c>
      <c r="T219">
        <v>6.9629999999999974</v>
      </c>
      <c r="U219">
        <v>6.845000000000006</v>
      </c>
      <c r="V219">
        <v>6.8819999999999979</v>
      </c>
      <c r="W219">
        <v>6.8149999999999977</v>
      </c>
      <c r="X219">
        <v>6.8590000000000089</v>
      </c>
      <c r="Y219">
        <v>6.9009999999999962</v>
      </c>
      <c r="Z219">
        <v>7.0479999999999876</v>
      </c>
      <c r="AA219">
        <v>6.8740000000000094</v>
      </c>
      <c r="AB219">
        <v>6.8649999999999949</v>
      </c>
      <c r="AC219">
        <v>6.8570000000000135</v>
      </c>
      <c r="AD219">
        <v>6.9980000000000047</v>
      </c>
      <c r="AE219">
        <v>6.9549999999999983</v>
      </c>
      <c r="AF219">
        <v>6.945999999999998</v>
      </c>
      <c r="AG219">
        <v>6.9690000000000083</v>
      </c>
      <c r="AH219">
        <v>7.0829999999999984</v>
      </c>
      <c r="AI219">
        <v>6.8979999999999677</v>
      </c>
      <c r="AJ219">
        <v>6.8920000000000243</v>
      </c>
      <c r="AK219">
        <v>6.9309999999999832</v>
      </c>
      <c r="AL219">
        <v>7.0500000000000114</v>
      </c>
      <c r="AM219">
        <v>6.9770000000000039</v>
      </c>
      <c r="AN219">
        <v>7.0930000000000177</v>
      </c>
      <c r="AO219">
        <v>7.1919999999999789</v>
      </c>
      <c r="AP219">
        <v>6.9180000000000064</v>
      </c>
      <c r="AQ219">
        <v>6.9790000000000134</v>
      </c>
      <c r="AR219">
        <v>7.1639999999999873</v>
      </c>
      <c r="AS219">
        <v>7.0080000000000098</v>
      </c>
      <c r="AT219">
        <v>7.0729999999999791</v>
      </c>
      <c r="AU219">
        <v>6.9890000000000043</v>
      </c>
      <c r="AV219">
        <v>7.0519999999999925</v>
      </c>
      <c r="AW219" s="30">
        <f t="shared" si="6"/>
        <v>230.023</v>
      </c>
      <c r="AX219" s="105">
        <f t="shared" si="7"/>
        <v>62.602435408633049</v>
      </c>
      <c r="AY219" s="104"/>
    </row>
    <row r="220" spans="1:51">
      <c r="A220" s="1" t="s">
        <v>225</v>
      </c>
      <c r="B220" s="1">
        <v>2021</v>
      </c>
      <c r="C220" s="2">
        <v>44329</v>
      </c>
      <c r="D220" s="1" t="s">
        <v>65</v>
      </c>
      <c r="E220" s="29" t="s">
        <v>20</v>
      </c>
      <c r="F220" s="42" t="s">
        <v>20</v>
      </c>
      <c r="G220" s="42" t="s">
        <v>482</v>
      </c>
      <c r="H220" s="42" t="s">
        <v>805</v>
      </c>
      <c r="I220" s="42" t="s">
        <v>912</v>
      </c>
      <c r="J220" s="42" t="s">
        <v>673</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30">
        <f t="shared" si="6"/>
        <v>240.44599999999997</v>
      </c>
      <c r="AX220" s="105">
        <f t="shared" si="7"/>
        <v>59.888706819826496</v>
      </c>
      <c r="AY220" s="104"/>
    </row>
    <row r="221" spans="1:51">
      <c r="A221" s="1" t="s">
        <v>225</v>
      </c>
      <c r="B221" s="1">
        <v>2021</v>
      </c>
      <c r="C221" s="2">
        <v>44329</v>
      </c>
      <c r="D221" s="1" t="s">
        <v>65</v>
      </c>
      <c r="E221" s="29" t="s">
        <v>20</v>
      </c>
      <c r="F221" s="42" t="s">
        <v>20</v>
      </c>
      <c r="G221" s="42" t="s">
        <v>492</v>
      </c>
      <c r="H221" s="42" t="s">
        <v>593</v>
      </c>
      <c r="I221" s="42" t="s">
        <v>658</v>
      </c>
      <c r="J221" s="42" t="s">
        <v>594</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30">
        <f t="shared" si="6"/>
        <v>241.58700000000002</v>
      </c>
      <c r="AX221" s="105">
        <f t="shared" si="7"/>
        <v>59.605856275379054</v>
      </c>
      <c r="AY221" s="104"/>
    </row>
    <row r="222" spans="1:51">
      <c r="A222" s="1" t="s">
        <v>225</v>
      </c>
      <c r="B222" s="1">
        <v>2021</v>
      </c>
      <c r="C222" s="2">
        <v>44329</v>
      </c>
      <c r="D222" s="1" t="s">
        <v>65</v>
      </c>
      <c r="E222" s="29" t="s">
        <v>20</v>
      </c>
      <c r="F222" s="42" t="s">
        <v>20</v>
      </c>
      <c r="G222" s="42" t="s">
        <v>596</v>
      </c>
      <c r="H222" s="42" t="s">
        <v>842</v>
      </c>
      <c r="I222" s="42" t="s">
        <v>512</v>
      </c>
      <c r="J222" s="42" t="s">
        <v>729</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9">
        <v>1</v>
      </c>
      <c r="P222" s="42" t="s">
        <v>28</v>
      </c>
      <c r="Q222" s="30">
        <v>13.266</v>
      </c>
      <c r="R222" s="30">
        <v>7.7750000000000004</v>
      </c>
      <c r="S222" s="30">
        <v>7.3360000000000003</v>
      </c>
      <c r="T222" s="30">
        <v>7.2009999999999996</v>
      </c>
      <c r="U222" s="30">
        <v>7.226</v>
      </c>
      <c r="V222" s="30">
        <v>7.3010000000000002</v>
      </c>
      <c r="W222" s="30">
        <v>7.1269999999999998</v>
      </c>
      <c r="X222" s="30">
        <v>7.1219999999999999</v>
      </c>
      <c r="Y222" s="30">
        <v>7.0970000000000004</v>
      </c>
      <c r="Z222" s="30">
        <v>7.1989999999999998</v>
      </c>
      <c r="AA222" s="30">
        <v>7.11</v>
      </c>
      <c r="AB222" s="30">
        <v>7.1369999999999996</v>
      </c>
      <c r="AC222" s="30">
        <v>7.1669999999999998</v>
      </c>
      <c r="AD222" s="30">
        <v>7.2569999999999997</v>
      </c>
      <c r="AE222" s="30">
        <v>7.0439999999999996</v>
      </c>
      <c r="AF222" s="30">
        <v>6.9729999999999999</v>
      </c>
      <c r="AG222" s="30">
        <v>6.9859999999999998</v>
      </c>
      <c r="AH222" s="30">
        <v>7.1390000000000002</v>
      </c>
      <c r="AI222" s="30">
        <v>7.0529999999999999</v>
      </c>
      <c r="AJ222" s="30">
        <v>7.1029999999999998</v>
      </c>
      <c r="AK222" s="30">
        <v>7.1509999999999998</v>
      </c>
      <c r="AL222" s="30">
        <v>7.2720000000000002</v>
      </c>
      <c r="AM222" s="30">
        <v>7.15</v>
      </c>
      <c r="AN222" s="30">
        <v>7.12</v>
      </c>
      <c r="AO222" s="30">
        <v>7.2460000000000004</v>
      </c>
      <c r="AP222" s="30">
        <v>7.1589999999999998</v>
      </c>
      <c r="AQ222" s="30">
        <v>7.1950000000000003</v>
      </c>
      <c r="AR222" s="30">
        <v>7.2690000000000001</v>
      </c>
      <c r="AS222" s="30">
        <v>7.0190000000000001</v>
      </c>
      <c r="AT222" s="30">
        <v>6.9729999999999999</v>
      </c>
      <c r="AU222" s="30">
        <v>6.9480000000000004</v>
      </c>
      <c r="AV222" s="30">
        <v>6.9939999999999998</v>
      </c>
      <c r="AW222" s="30">
        <f t="shared" si="6"/>
        <v>235.11500000000007</v>
      </c>
      <c r="AX222" s="105">
        <f t="shared" si="7"/>
        <v>61.246623992514287</v>
      </c>
      <c r="AY222" s="104"/>
    </row>
    <row r="223" spans="1:51">
      <c r="A223" s="4" t="s">
        <v>225</v>
      </c>
      <c r="B223" s="4">
        <v>2021</v>
      </c>
      <c r="C223" s="5">
        <v>44329</v>
      </c>
      <c r="D223" s="4" t="s">
        <v>65</v>
      </c>
      <c r="E223" s="22" t="s">
        <v>63</v>
      </c>
      <c r="F223" s="44" t="s">
        <v>540</v>
      </c>
      <c r="G223" s="44" t="s">
        <v>482</v>
      </c>
      <c r="H223" s="44" t="s">
        <v>805</v>
      </c>
      <c r="I223" s="44" t="s">
        <v>912</v>
      </c>
      <c r="J223" s="44" t="s">
        <v>673</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30">
        <f t="shared" si="6"/>
        <v>236.8</v>
      </c>
      <c r="AX223" s="105">
        <f t="shared" si="7"/>
        <v>60.810810810810807</v>
      </c>
      <c r="AY223" s="104"/>
    </row>
    <row r="224" spans="1:51">
      <c r="A224" s="4" t="s">
        <v>225</v>
      </c>
      <c r="B224" s="4">
        <v>2021</v>
      </c>
      <c r="C224" s="5">
        <v>44329</v>
      </c>
      <c r="D224" s="4" t="s">
        <v>65</v>
      </c>
      <c r="E224" s="22" t="s">
        <v>63</v>
      </c>
      <c r="F224" s="44" t="s">
        <v>541</v>
      </c>
      <c r="G224" s="44" t="s">
        <v>492</v>
      </c>
      <c r="H224" s="44" t="s">
        <v>593</v>
      </c>
      <c r="I224" s="44" t="s">
        <v>658</v>
      </c>
      <c r="J224" s="44" t="s">
        <v>594</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30">
        <f t="shared" si="6"/>
        <v>244.30299999999994</v>
      </c>
      <c r="AX224" s="105">
        <f t="shared" si="7"/>
        <v>58.943197586603539</v>
      </c>
      <c r="AY224" s="104"/>
    </row>
    <row r="225" spans="1:51">
      <c r="A225" s="4" t="s">
        <v>280</v>
      </c>
      <c r="B225" s="4">
        <v>2019</v>
      </c>
      <c r="C225" s="5">
        <v>43524</v>
      </c>
      <c r="D225" s="4" t="s">
        <v>19</v>
      </c>
      <c r="E225" s="22" t="s">
        <v>90</v>
      </c>
      <c r="F225">
        <v>1</v>
      </c>
      <c r="G225" t="s">
        <v>842</v>
      </c>
      <c r="H225" t="s">
        <v>596</v>
      </c>
      <c r="I225" t="s">
        <v>512</v>
      </c>
      <c r="J225" t="s">
        <v>729</v>
      </c>
      <c r="K225" s="11">
        <f>(C225-VLOOKUP(G225,Riders!$A$2:$E$8000,4,FALSE))/365</f>
        <v>20.4986301369863</v>
      </c>
      <c r="L225" s="11">
        <f>(C225-VLOOKUP(H225,Riders!$A$2:$E$8000,4,FALSE))/365</f>
        <v>28.468493150684932</v>
      </c>
      <c r="M225" s="11">
        <f>(C225-VLOOKUP(I225,Riders!$A$2:$E$8000,4,FALSE))/365</f>
        <v>23.82191780821918</v>
      </c>
      <c r="N225" s="11">
        <f>(C225-VLOOKUP(J225,Riders!$A$2:$E$8000,4,FALSE))/365</f>
        <v>24.523287671232875</v>
      </c>
      <c r="O225" s="26">
        <v>1</v>
      </c>
      <c r="P225" t="s">
        <v>28</v>
      </c>
      <c r="Q225" s="30">
        <v>13.295</v>
      </c>
      <c r="R225" s="30">
        <v>7.6779999999999999</v>
      </c>
      <c r="S225" s="30">
        <v>7.1120000000000001</v>
      </c>
      <c r="T225" s="30">
        <v>7.0629999999999997</v>
      </c>
      <c r="U225" s="30">
        <v>7.0019999999999998</v>
      </c>
      <c r="V225" s="30">
        <v>7.0720000000000001</v>
      </c>
      <c r="W225" s="30">
        <v>7.0919999999999996</v>
      </c>
      <c r="X225" s="30">
        <v>7.2450000000000001</v>
      </c>
      <c r="Y225" s="30">
        <v>7.1079999999999997</v>
      </c>
      <c r="Z225" s="30">
        <v>7.133</v>
      </c>
      <c r="AA225" s="30">
        <v>7.1779999999999999</v>
      </c>
      <c r="AB225" s="30">
        <v>7.34</v>
      </c>
      <c r="AC225" s="30">
        <v>7.1970000000000001</v>
      </c>
      <c r="AD225" s="30">
        <v>7.1230000000000002</v>
      </c>
      <c r="AE225" s="30">
        <v>7.1159999999999997</v>
      </c>
      <c r="AF225" s="30">
        <v>7.2670000000000003</v>
      </c>
      <c r="AG225" s="30">
        <v>7.149</v>
      </c>
      <c r="AH225" s="30">
        <v>7.13</v>
      </c>
      <c r="AI225" s="30">
        <v>7.2720000000000002</v>
      </c>
      <c r="AJ225" s="30">
        <v>7.202</v>
      </c>
      <c r="AK225" s="30">
        <v>7.2830000000000004</v>
      </c>
      <c r="AL225" s="30">
        <v>7.4729999999999999</v>
      </c>
      <c r="AM225" s="30">
        <v>7.2880000000000003</v>
      </c>
      <c r="AN225" s="30">
        <v>7.3019999999999996</v>
      </c>
      <c r="AO225" s="30">
        <v>7.4210000000000003</v>
      </c>
      <c r="AP225" s="30">
        <v>7.22</v>
      </c>
      <c r="AQ225" s="30">
        <v>7.1909999999999998</v>
      </c>
      <c r="AR225" s="30">
        <v>7.1909999999999998</v>
      </c>
      <c r="AS225" s="30">
        <v>7.1340000000000003</v>
      </c>
      <c r="AT225" s="30">
        <v>7.1429999999999998</v>
      </c>
      <c r="AU225" s="30">
        <v>7.2080000000000002</v>
      </c>
      <c r="AV225" s="30">
        <v>7.2690000000000001</v>
      </c>
      <c r="AW225" s="30">
        <f t="shared" si="6"/>
        <v>236.89699999999999</v>
      </c>
      <c r="AX225" s="105">
        <f t="shared" si="7"/>
        <v>60.785911176587298</v>
      </c>
      <c r="AY225" s="104"/>
    </row>
    <row r="226" spans="1:51">
      <c r="A226" s="1" t="s">
        <v>216</v>
      </c>
      <c r="B226" s="1">
        <v>2020</v>
      </c>
      <c r="C226" s="2">
        <v>43889</v>
      </c>
      <c r="D226" s="1" t="s">
        <v>19</v>
      </c>
      <c r="E226" s="29" t="s">
        <v>20</v>
      </c>
      <c r="F226" s="42" t="s">
        <v>20</v>
      </c>
      <c r="G226" s="42" t="s">
        <v>597</v>
      </c>
      <c r="H226" s="42" t="s">
        <v>598</v>
      </c>
      <c r="I226" s="42" t="s">
        <v>948</v>
      </c>
      <c r="J226" s="42" t="s">
        <v>744</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30">
        <f t="shared" si="6"/>
        <v>228.74199999999999</v>
      </c>
      <c r="AX226" s="105">
        <f t="shared" si="7"/>
        <v>62.953021307849021</v>
      </c>
      <c r="AY226" s="104"/>
    </row>
    <row r="227" spans="1:51">
      <c r="A227" s="1" t="s">
        <v>216</v>
      </c>
      <c r="B227" s="1">
        <v>2020</v>
      </c>
      <c r="C227" s="2">
        <v>43889</v>
      </c>
      <c r="D227" s="1" t="s">
        <v>19</v>
      </c>
      <c r="E227" s="29" t="s">
        <v>20</v>
      </c>
      <c r="F227" s="42" t="s">
        <v>20</v>
      </c>
      <c r="G227" s="42" t="s">
        <v>583</v>
      </c>
      <c r="H227" s="42" t="s">
        <v>79</v>
      </c>
      <c r="I227" s="42" t="s">
        <v>506</v>
      </c>
      <c r="J227" s="42" t="s">
        <v>652</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30">
        <f t="shared" si="6"/>
        <v>229.55800000000002</v>
      </c>
      <c r="AX227" s="105">
        <f t="shared" si="7"/>
        <v>62.729244896714548</v>
      </c>
      <c r="AY227" s="104"/>
    </row>
    <row r="228" spans="1:51">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30">
        <f t="shared" si="6"/>
        <v>229.99499999999998</v>
      </c>
      <c r="AX228" s="105">
        <f t="shared" si="7"/>
        <v>62.61005674036393</v>
      </c>
      <c r="AY228" s="104"/>
    </row>
    <row r="229" spans="1:51">
      <c r="A229" s="4" t="s">
        <v>224</v>
      </c>
      <c r="B229" s="4">
        <v>2019</v>
      </c>
      <c r="C229" s="5">
        <v>43483</v>
      </c>
      <c r="D229" s="4" t="s">
        <v>65</v>
      </c>
      <c r="E229" s="22" t="s">
        <v>20</v>
      </c>
      <c r="F229" s="22" t="s">
        <v>20</v>
      </c>
      <c r="G229" t="s">
        <v>903</v>
      </c>
      <c r="H229" t="s">
        <v>935</v>
      </c>
      <c r="I229" t="s">
        <v>893</v>
      </c>
      <c r="J229" t="s">
        <v>5480</v>
      </c>
      <c r="K229" s="11">
        <f>(C229-VLOOKUP(G229,Riders!$A$2:$E$8000,4,FALSE))/365</f>
        <v>28.887671232876713</v>
      </c>
      <c r="L229" s="11">
        <f>(C229-VLOOKUP(H229,Riders!$A$2:$E$8000,4,FALSE))/365</f>
        <v>26.627397260273973</v>
      </c>
      <c r="M229" s="11">
        <f>(C229-VLOOKUP(I229,Riders!$A$2:$E$8000,4,FALSE))/365</f>
        <v>25.56986301369863</v>
      </c>
      <c r="N229" s="11">
        <f>(C229-VLOOKUP(J229,Riders!$A$2:$E$8000,4,FALSE))/365</f>
        <v>24.712328767123289</v>
      </c>
      <c r="O229" s="26">
        <v>6</v>
      </c>
      <c r="P229" t="s">
        <v>197</v>
      </c>
      <c r="Q229" s="30">
        <v>13.762</v>
      </c>
      <c r="R229" s="30">
        <v>7.87</v>
      </c>
      <c r="S229" s="30">
        <v>7.4909999999999997</v>
      </c>
      <c r="T229" s="30">
        <v>7.4390000000000001</v>
      </c>
      <c r="U229" s="30">
        <v>7.2859999999999996</v>
      </c>
      <c r="V229" s="30">
        <v>7.3680000000000003</v>
      </c>
      <c r="W229" s="30">
        <v>7.2220000000000004</v>
      </c>
      <c r="X229" s="30">
        <v>7.2089999999999996</v>
      </c>
      <c r="Y229" s="30">
        <v>7.3529999999999998</v>
      </c>
      <c r="Z229" s="30">
        <v>7.2750000000000004</v>
      </c>
      <c r="AA229" s="30">
        <v>7.19</v>
      </c>
      <c r="AB229" s="30">
        <v>7.2460000000000004</v>
      </c>
      <c r="AC229" s="30">
        <v>7.1669999999999998</v>
      </c>
      <c r="AD229" s="30">
        <v>7.375</v>
      </c>
      <c r="AE229" s="30">
        <v>7.2220000000000004</v>
      </c>
      <c r="AF229" s="30">
        <v>7.1929999999999996</v>
      </c>
      <c r="AG229" s="30">
        <v>7.3029999999999999</v>
      </c>
      <c r="AH229" s="30">
        <v>7.2089999999999996</v>
      </c>
      <c r="AI229" s="30">
        <v>7.23</v>
      </c>
      <c r="AJ229" s="30">
        <v>7.282</v>
      </c>
      <c r="AK229" s="30">
        <v>7.3719999999999999</v>
      </c>
      <c r="AL229" s="30">
        <v>7.2119999999999997</v>
      </c>
      <c r="AM229" s="30">
        <v>7.1920000000000002</v>
      </c>
      <c r="AN229" s="30">
        <v>7.3680000000000003</v>
      </c>
      <c r="AO229" s="30">
        <v>7.3840000000000003</v>
      </c>
      <c r="AP229" s="30">
        <v>7.2039999999999997</v>
      </c>
      <c r="AQ229" s="30">
        <v>7.3449999999999998</v>
      </c>
      <c r="AR229" s="30">
        <v>7.4249999999999998</v>
      </c>
      <c r="AS229" s="30">
        <v>7.7450000000000001</v>
      </c>
      <c r="AT229" s="30">
        <v>7.8170000000000002</v>
      </c>
      <c r="AU229" s="30">
        <v>7.61</v>
      </c>
      <c r="AV229" s="30">
        <v>7.6289999999999996</v>
      </c>
      <c r="AW229" s="30">
        <f t="shared" si="6"/>
        <v>241.99500000000006</v>
      </c>
      <c r="AX229" s="105">
        <f t="shared" si="7"/>
        <v>59.50536168102645</v>
      </c>
      <c r="AY229" s="104"/>
    </row>
    <row r="230" spans="1:51">
      <c r="A230" s="1" t="s">
        <v>216</v>
      </c>
      <c r="B230" s="1">
        <v>2018</v>
      </c>
      <c r="C230" s="2">
        <v>43434</v>
      </c>
      <c r="D230" s="1" t="s">
        <v>65</v>
      </c>
      <c r="E230" s="22" t="s">
        <v>20</v>
      </c>
      <c r="F230" s="26" t="s">
        <v>20</v>
      </c>
      <c r="G230" t="s">
        <v>842</v>
      </c>
      <c r="H230" t="s">
        <v>596</v>
      </c>
      <c r="I230" t="s">
        <v>512</v>
      </c>
      <c r="J230" t="s">
        <v>729</v>
      </c>
      <c r="K230" s="11">
        <f>(C230-VLOOKUP(G230,Riders!$A$2:$E$8000,4,FALSE))/365</f>
        <v>20.252054794520546</v>
      </c>
      <c r="L230" s="11">
        <f>(C230-VLOOKUP(H230,Riders!$A$2:$E$8000,4,FALSE))/365</f>
        <v>28.221917808219178</v>
      </c>
      <c r="M230" s="11">
        <f>(C230-VLOOKUP(I230,Riders!$A$2:$E$8000,4,FALSE))/365</f>
        <v>23.575342465753426</v>
      </c>
      <c r="N230" s="11">
        <f>(C230-VLOOKUP(J230,Riders!$A$2:$E$8000,4,FALSE))/365</f>
        <v>24.276712328767122</v>
      </c>
      <c r="O230" s="26">
        <v>3</v>
      </c>
      <c r="P230" t="s">
        <v>28</v>
      </c>
      <c r="Q230" s="30">
        <v>13.323</v>
      </c>
      <c r="R230" s="30">
        <v>7.7949999999999999</v>
      </c>
      <c r="S230" s="30">
        <v>7.2149999999999999</v>
      </c>
      <c r="T230" s="30">
        <v>7.0419999999999998</v>
      </c>
      <c r="U230" s="30">
        <v>7.13</v>
      </c>
      <c r="V230" s="30">
        <v>7.0670000000000002</v>
      </c>
      <c r="W230" s="30">
        <v>7.1020000000000003</v>
      </c>
      <c r="X230" s="30">
        <v>7.0490000000000004</v>
      </c>
      <c r="Y230" s="30">
        <v>7.1870000000000003</v>
      </c>
      <c r="Z230" s="30">
        <v>7.141</v>
      </c>
      <c r="AA230" s="30">
        <v>7.1619999999999999</v>
      </c>
      <c r="AB230" s="30">
        <v>7.1219999999999999</v>
      </c>
      <c r="AC230" s="30">
        <v>7.3150000000000004</v>
      </c>
      <c r="AD230" s="30">
        <v>7.1189999999999998</v>
      </c>
      <c r="AE230" s="30">
        <v>7.1020000000000003</v>
      </c>
      <c r="AF230" s="30">
        <v>7.1210000000000004</v>
      </c>
      <c r="AG230" s="30">
        <v>7.194</v>
      </c>
      <c r="AH230" s="30">
        <v>7.194</v>
      </c>
      <c r="AI230" s="30">
        <v>7.1470000000000002</v>
      </c>
      <c r="AJ230" s="30">
        <v>7.3</v>
      </c>
      <c r="AK230" s="30">
        <v>7.1550000000000002</v>
      </c>
      <c r="AL230" s="30">
        <v>7.1749999999999998</v>
      </c>
      <c r="AM230" s="30">
        <v>7.3010000000000002</v>
      </c>
      <c r="AN230" s="30">
        <v>7.194</v>
      </c>
      <c r="AO230" s="30">
        <v>7.2190000000000003</v>
      </c>
      <c r="AP230" s="30">
        <v>7.3440000000000003</v>
      </c>
      <c r="AQ230" s="30">
        <v>6.9820000000000002</v>
      </c>
      <c r="AR230" s="30">
        <v>6.9880000000000004</v>
      </c>
      <c r="AS230" s="30">
        <v>7.0170000000000003</v>
      </c>
      <c r="AT230" s="30">
        <v>7.0389999999999997</v>
      </c>
      <c r="AU230" s="30">
        <v>7.0890000000000004</v>
      </c>
      <c r="AV230" s="30">
        <v>7.1369999999999996</v>
      </c>
      <c r="AW230" s="30">
        <f t="shared" si="6"/>
        <v>235.46699999999996</v>
      </c>
      <c r="AX230" s="105">
        <f t="shared" si="7"/>
        <v>61.155066315025046</v>
      </c>
      <c r="AY230" s="104"/>
    </row>
    <row r="231" spans="1:51">
      <c r="A231" s="1" t="s">
        <v>216</v>
      </c>
      <c r="B231" s="1">
        <v>2020</v>
      </c>
      <c r="C231" s="2">
        <v>43889</v>
      </c>
      <c r="D231" s="1" t="s">
        <v>19</v>
      </c>
      <c r="E231" s="29" t="s">
        <v>20</v>
      </c>
      <c r="F231" s="29" t="s">
        <v>20</v>
      </c>
      <c r="G231" s="42" t="s">
        <v>951</v>
      </c>
      <c r="H231" s="42" t="s">
        <v>584</v>
      </c>
      <c r="I231" s="42" t="s">
        <v>771</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30">
        <f t="shared" si="6"/>
        <v>230.34099999999995</v>
      </c>
      <c r="AX231" s="105">
        <f t="shared" si="7"/>
        <v>62.51600887380016</v>
      </c>
      <c r="AY231" s="104"/>
    </row>
    <row r="232" spans="1:51">
      <c r="A232" s="1" t="s">
        <v>216</v>
      </c>
      <c r="B232" s="1">
        <v>2018</v>
      </c>
      <c r="C232" s="2">
        <v>43434</v>
      </c>
      <c r="D232" s="1" t="s">
        <v>65</v>
      </c>
      <c r="E232" s="22" t="s">
        <v>90</v>
      </c>
      <c r="F232" s="26">
        <v>3</v>
      </c>
      <c r="G232" t="s">
        <v>842</v>
      </c>
      <c r="H232" t="s">
        <v>596</v>
      </c>
      <c r="I232" t="s">
        <v>512</v>
      </c>
      <c r="J232" t="s">
        <v>729</v>
      </c>
      <c r="K232" s="11">
        <f>(C232-VLOOKUP(G232,Riders!$A$2:$E$8000,4,FALSE))/365</f>
        <v>20.252054794520546</v>
      </c>
      <c r="L232" s="11">
        <f>(C232-VLOOKUP(H232,Riders!$A$2:$E$8000,4,FALSE))/365</f>
        <v>28.221917808219178</v>
      </c>
      <c r="M232" s="11">
        <f>(C232-VLOOKUP(I232,Riders!$A$2:$E$8000,4,FALSE))/365</f>
        <v>23.575342465753426</v>
      </c>
      <c r="N232" s="11">
        <f>(C232-VLOOKUP(J232,Riders!$A$2:$E$8000,4,FALSE))/365</f>
        <v>24.276712328767122</v>
      </c>
      <c r="O232" s="26">
        <v>2</v>
      </c>
      <c r="P232" t="s">
        <v>28</v>
      </c>
      <c r="Q232" s="30">
        <v>13.503</v>
      </c>
      <c r="R232" s="30">
        <v>7.8810000000000002</v>
      </c>
      <c r="S232" s="30">
        <v>7.2530000000000001</v>
      </c>
      <c r="T232" s="30">
        <v>7.0510000000000002</v>
      </c>
      <c r="U232" s="30">
        <v>7.1230000000000002</v>
      </c>
      <c r="V232" s="30">
        <v>6.98</v>
      </c>
      <c r="W232" s="30">
        <v>7.01</v>
      </c>
      <c r="X232" s="30">
        <v>7.0110000000000001</v>
      </c>
      <c r="Y232" s="30">
        <v>7.1529999999999996</v>
      </c>
      <c r="Z232" s="30">
        <v>7.06</v>
      </c>
      <c r="AA232" s="30">
        <v>7.069</v>
      </c>
      <c r="AB232" s="30">
        <v>7.1639999999999997</v>
      </c>
      <c r="AC232" s="30">
        <v>7.0819999999999999</v>
      </c>
      <c r="AD232" s="30">
        <v>7.0960000000000001</v>
      </c>
      <c r="AE232" s="30">
        <v>7.1260000000000003</v>
      </c>
      <c r="AF232" s="30">
        <v>7.3220000000000001</v>
      </c>
      <c r="AG232" s="30">
        <v>7.2060000000000004</v>
      </c>
      <c r="AH232" s="30">
        <v>7.31</v>
      </c>
      <c r="AI232" s="30">
        <v>7.37</v>
      </c>
      <c r="AJ232" s="30">
        <v>7.1749999999999998</v>
      </c>
      <c r="AK232" s="30">
        <v>7.282</v>
      </c>
      <c r="AL232" s="30">
        <v>7.5590000000000002</v>
      </c>
      <c r="AM232" s="30">
        <v>7.2389999999999999</v>
      </c>
      <c r="AN232" s="30">
        <v>7.1909999999999998</v>
      </c>
      <c r="AO232" s="30">
        <v>7.1260000000000003</v>
      </c>
      <c r="AP232" s="30">
        <v>7.31</v>
      </c>
      <c r="AQ232" s="30">
        <v>7.0830000000000002</v>
      </c>
      <c r="AR232" s="30">
        <v>7.1349999999999998</v>
      </c>
      <c r="AS232" s="30">
        <v>7.468</v>
      </c>
      <c r="AT232" s="30">
        <v>7.5259999999999998</v>
      </c>
      <c r="AU232" s="30">
        <v>7.5640000000000001</v>
      </c>
      <c r="AV232" s="30">
        <v>7.7720000000000002</v>
      </c>
      <c r="AW232" s="30">
        <f t="shared" si="6"/>
        <v>238.20000000000002</v>
      </c>
      <c r="AX232" s="105">
        <f t="shared" si="7"/>
        <v>60.453400503778333</v>
      </c>
      <c r="AY232" s="104"/>
    </row>
    <row r="233" spans="1:51">
      <c r="A233" s="1" t="s">
        <v>216</v>
      </c>
      <c r="B233" s="1">
        <v>2020</v>
      </c>
      <c r="C233" s="2">
        <v>43889</v>
      </c>
      <c r="D233" s="1" t="s">
        <v>19</v>
      </c>
      <c r="E233" s="29" t="s">
        <v>20</v>
      </c>
      <c r="F233" s="29" t="s">
        <v>20</v>
      </c>
      <c r="G233" s="42" t="s">
        <v>952</v>
      </c>
      <c r="H233" s="42" t="s">
        <v>593</v>
      </c>
      <c r="I233" s="42" t="s">
        <v>594</v>
      </c>
      <c r="J233" s="42" t="s">
        <v>953</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30">
        <f t="shared" si="6"/>
        <v>232.95599999999993</v>
      </c>
      <c r="AX233" s="105">
        <f t="shared" si="7"/>
        <v>61.814248184206477</v>
      </c>
      <c r="AY233" s="104"/>
    </row>
    <row r="234" spans="1:51">
      <c r="A234" s="1" t="s">
        <v>216</v>
      </c>
      <c r="B234" s="1">
        <v>2020</v>
      </c>
      <c r="C234" s="2">
        <v>43889</v>
      </c>
      <c r="D234" s="1" t="s">
        <v>19</v>
      </c>
      <c r="E234" s="29" t="s">
        <v>20</v>
      </c>
      <c r="F234" s="29" t="s">
        <v>20</v>
      </c>
      <c r="G234" s="42" t="s">
        <v>821</v>
      </c>
      <c r="H234" s="42" t="s">
        <v>822</v>
      </c>
      <c r="I234" s="42" t="s">
        <v>902</v>
      </c>
      <c r="J234" s="42" t="s">
        <v>954</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30">
        <f t="shared" si="6"/>
        <v>233.52299999999997</v>
      </c>
      <c r="AX234" s="105">
        <f t="shared" si="7"/>
        <v>61.664161560103295</v>
      </c>
      <c r="AY234" s="104"/>
    </row>
    <row r="235" spans="1:51">
      <c r="A235" s="1" t="s">
        <v>216</v>
      </c>
      <c r="B235" s="1">
        <v>2020</v>
      </c>
      <c r="C235" s="2">
        <v>43889</v>
      </c>
      <c r="D235" s="1" t="s">
        <v>19</v>
      </c>
      <c r="E235" s="29" t="s">
        <v>20</v>
      </c>
      <c r="F235" s="29" t="s">
        <v>20</v>
      </c>
      <c r="G235" s="42" t="s">
        <v>802</v>
      </c>
      <c r="H235" s="42" t="s">
        <v>693</v>
      </c>
      <c r="I235" s="42" t="s">
        <v>955</v>
      </c>
      <c r="J235" s="42" t="s">
        <v>920</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30">
        <f t="shared" si="6"/>
        <v>234.46900000000008</v>
      </c>
      <c r="AX235" s="105">
        <f t="shared" si="7"/>
        <v>61.415368342936574</v>
      </c>
      <c r="AY235" s="104"/>
    </row>
    <row r="236" spans="1:51">
      <c r="A236" s="1" t="s">
        <v>216</v>
      </c>
      <c r="B236" s="1">
        <v>2020</v>
      </c>
      <c r="C236" s="2">
        <v>43889</v>
      </c>
      <c r="D236" s="1" t="s">
        <v>19</v>
      </c>
      <c r="E236" s="29" t="s">
        <v>20</v>
      </c>
      <c r="F236" s="29" t="s">
        <v>20</v>
      </c>
      <c r="G236" s="42" t="s">
        <v>933</v>
      </c>
      <c r="H236" s="42" t="s">
        <v>906</v>
      </c>
      <c r="I236" s="42" t="s">
        <v>799</v>
      </c>
      <c r="J236" s="42" t="s">
        <v>956</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30">
        <f t="shared" si="6"/>
        <v>240.95499999999996</v>
      </c>
      <c r="AX236" s="105">
        <f t="shared" si="7"/>
        <v>59.762196260712592</v>
      </c>
      <c r="AY236" s="104"/>
    </row>
    <row r="237" spans="1:51">
      <c r="A237" s="1" t="s">
        <v>216</v>
      </c>
      <c r="B237" s="1">
        <v>2020</v>
      </c>
      <c r="C237" s="2">
        <v>43889</v>
      </c>
      <c r="D237" s="1" t="s">
        <v>19</v>
      </c>
      <c r="E237" s="29" t="s">
        <v>20</v>
      </c>
      <c r="F237" s="29" t="s">
        <v>20</v>
      </c>
      <c r="G237" s="42" t="s">
        <v>831</v>
      </c>
      <c r="H237" s="42" t="s">
        <v>833</v>
      </c>
      <c r="I237" s="42" t="s">
        <v>832</v>
      </c>
      <c r="J237" s="42" t="s">
        <v>835</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30">
        <f t="shared" si="6"/>
        <v>244.73500000000001</v>
      </c>
      <c r="AX237" s="105">
        <f t="shared" si="7"/>
        <v>58.839152552761149</v>
      </c>
      <c r="AY237" s="104"/>
    </row>
    <row r="238" spans="1:51">
      <c r="A238" s="12" t="s">
        <v>216</v>
      </c>
      <c r="B238" s="12">
        <v>2020</v>
      </c>
      <c r="C238" s="17">
        <v>43889</v>
      </c>
      <c r="D238" s="12" t="s">
        <v>19</v>
      </c>
      <c r="E238" s="90" t="s">
        <v>90</v>
      </c>
      <c r="F238" s="90">
        <v>1</v>
      </c>
      <c r="G238" s="45" t="s">
        <v>951</v>
      </c>
      <c r="H238" s="45" t="s">
        <v>584</v>
      </c>
      <c r="I238" s="45" t="s">
        <v>771</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30">
        <f t="shared" si="6"/>
        <v>233.57700000000006</v>
      </c>
      <c r="AX238" s="105">
        <f t="shared" si="7"/>
        <v>61.649905598582038</v>
      </c>
      <c r="AY238" s="104"/>
    </row>
    <row r="239" spans="1:51">
      <c r="A239" s="1" t="s">
        <v>1193</v>
      </c>
      <c r="B239" s="1">
        <v>2021</v>
      </c>
      <c r="C239" s="88">
        <v>44412</v>
      </c>
      <c r="D239" s="1" t="s">
        <v>190</v>
      </c>
      <c r="E239" s="22" t="s">
        <v>20</v>
      </c>
      <c r="F239" s="26" t="s">
        <v>20</v>
      </c>
      <c r="G239" t="s">
        <v>654</v>
      </c>
      <c r="H239" t="s">
        <v>602</v>
      </c>
      <c r="I239" t="s">
        <v>1196</v>
      </c>
      <c r="J239" t="s">
        <v>643</v>
      </c>
      <c r="K239" s="11">
        <f>(C239-VLOOKUP(G239,Riders!$A$2:$E$8000,4,FALSE))/365</f>
        <v>29.4986301369863</v>
      </c>
      <c r="L239" s="11">
        <f>(C239-VLOOKUP(H239,Riders!$A$2:$E$8000,4,FALSE))/365</f>
        <v>24.386301369863013</v>
      </c>
      <c r="M239" s="11" t="e">
        <f>(C239-VLOOKUP(I239,Riders!$A$2:$E$8000,4,FALSE))/365</f>
        <v>#N/A</v>
      </c>
      <c r="N239" s="11">
        <f>(C239-VLOOKUP(J239,Riders!$A$2:$E$8000,4,FALSE))/365</f>
        <v>23.087671232876712</v>
      </c>
      <c r="O239" s="26">
        <v>1</v>
      </c>
      <c r="P239" t="s">
        <v>483</v>
      </c>
      <c r="Q239">
        <v>12.945</v>
      </c>
      <c r="R239">
        <v>7.2609999999999992</v>
      </c>
      <c r="S239">
        <v>6.8410000000000011</v>
      </c>
      <c r="T239">
        <v>6.6759999999999984</v>
      </c>
      <c r="U239">
        <v>6.615000000000002</v>
      </c>
      <c r="V239">
        <v>6.7079999999999984</v>
      </c>
      <c r="W239">
        <v>6.6199999999999974</v>
      </c>
      <c r="X239">
        <v>6.6640000000000015</v>
      </c>
      <c r="Y239">
        <v>6.6700000000000017</v>
      </c>
      <c r="Z239">
        <v>6.8930000000000007</v>
      </c>
      <c r="AA239">
        <v>6.7069999999999936</v>
      </c>
      <c r="AB239">
        <v>6.7289999999999992</v>
      </c>
      <c r="AC239">
        <v>6.7380000000000138</v>
      </c>
      <c r="AD239">
        <v>6.8329999999999842</v>
      </c>
      <c r="AE239">
        <v>6.7030000000000172</v>
      </c>
      <c r="AF239">
        <v>6.6699999999999875</v>
      </c>
      <c r="AG239">
        <v>6.6779999999999831</v>
      </c>
      <c r="AH239">
        <v>6.8660000000000139</v>
      </c>
      <c r="AI239">
        <v>6.9580000000000126</v>
      </c>
      <c r="AJ239">
        <v>6.9130000000000109</v>
      </c>
      <c r="AK239">
        <v>6.9329999999999927</v>
      </c>
      <c r="AL239">
        <v>7.1370000000000005</v>
      </c>
      <c r="AM239">
        <v>6.938999999999993</v>
      </c>
      <c r="AN239">
        <v>6.95799999999997</v>
      </c>
      <c r="AO239">
        <v>7.0190000000000339</v>
      </c>
      <c r="AP239">
        <v>6.9090000000000202</v>
      </c>
      <c r="AQ239">
        <v>6.8569999999999425</v>
      </c>
      <c r="AR239">
        <v>6.8100000000000307</v>
      </c>
      <c r="AS239">
        <v>6.8340000000000032</v>
      </c>
      <c r="AT239">
        <v>6.8830000000000098</v>
      </c>
      <c r="AU239">
        <v>6.9279999999999688</v>
      </c>
      <c r="AV239">
        <v>7.1190000000000282</v>
      </c>
      <c r="AW239" s="30">
        <f t="shared" si="6"/>
        <v>225.01400000000001</v>
      </c>
      <c r="AX239" s="105">
        <f t="shared" si="7"/>
        <v>63.996018025545077</v>
      </c>
      <c r="AY239" s="104"/>
    </row>
    <row r="240" spans="1:51">
      <c r="A240" s="4" t="s">
        <v>224</v>
      </c>
      <c r="B240" s="4">
        <v>2019</v>
      </c>
      <c r="C240" s="5">
        <v>43483</v>
      </c>
      <c r="D240" s="4" t="s">
        <v>65</v>
      </c>
      <c r="E240" s="22" t="s">
        <v>90</v>
      </c>
      <c r="F240">
        <v>1</v>
      </c>
      <c r="G240" t="s">
        <v>903</v>
      </c>
      <c r="H240" t="s">
        <v>935</v>
      </c>
      <c r="I240" t="s">
        <v>893</v>
      </c>
      <c r="J240" t="s">
        <v>5480</v>
      </c>
      <c r="K240" s="11">
        <f>(C240-VLOOKUP(G240,Riders!$A$2:$E$8000,4,FALSE))/365</f>
        <v>28.887671232876713</v>
      </c>
      <c r="L240" s="11">
        <f>(C240-VLOOKUP(H240,Riders!$A$2:$E$8000,4,FALSE))/365</f>
        <v>26.627397260273973</v>
      </c>
      <c r="M240" s="11">
        <f>(C240-VLOOKUP(I240,Riders!$A$2:$E$8000,4,FALSE))/365</f>
        <v>25.56986301369863</v>
      </c>
      <c r="N240" s="11">
        <f>(C240-VLOOKUP(J240,Riders!$A$2:$E$8000,4,FALSE))/365</f>
        <v>24.712328767123289</v>
      </c>
      <c r="O240" s="26">
        <v>2</v>
      </c>
      <c r="P240" t="s">
        <v>197</v>
      </c>
      <c r="Q240" s="30">
        <v>14.032</v>
      </c>
      <c r="R240" s="30">
        <v>7.9640000000000004</v>
      </c>
      <c r="S240" s="30">
        <v>7.54</v>
      </c>
      <c r="T240" s="30">
        <v>7.3129999999999997</v>
      </c>
      <c r="U240" s="30">
        <v>7.4470000000000001</v>
      </c>
      <c r="V240" s="30">
        <v>7.2850000000000001</v>
      </c>
      <c r="W240" s="30">
        <v>7.2039999999999997</v>
      </c>
      <c r="X240" s="30">
        <v>7.2610000000000001</v>
      </c>
      <c r="Y240" s="30">
        <v>7.1020000000000003</v>
      </c>
      <c r="Z240" s="30">
        <v>7.0880000000000001</v>
      </c>
      <c r="AA240" s="30">
        <v>7.1849999999999996</v>
      </c>
      <c r="AB240" s="30">
        <v>7.0830000000000002</v>
      </c>
      <c r="AC240" s="30">
        <v>7.2089999999999996</v>
      </c>
      <c r="AD240" s="30">
        <v>7.0720000000000001</v>
      </c>
      <c r="AE240" s="30">
        <v>7.2759999999999998</v>
      </c>
      <c r="AF240" s="30">
        <v>7.2119999999999997</v>
      </c>
      <c r="AG240" s="30">
        <v>7.1210000000000004</v>
      </c>
      <c r="AH240" s="30">
        <v>7.2249999999999996</v>
      </c>
      <c r="AI240" s="30">
        <v>7.1740000000000004</v>
      </c>
      <c r="AJ240" s="30">
        <v>7.2279999999999998</v>
      </c>
      <c r="AK240" s="30">
        <v>7.3940000000000001</v>
      </c>
      <c r="AL240" s="30">
        <v>7.3719999999999999</v>
      </c>
      <c r="AM240" s="30">
        <v>7.1929999999999996</v>
      </c>
      <c r="AN240" s="30">
        <v>7.4119999999999999</v>
      </c>
      <c r="AO240" s="30">
        <v>7.181</v>
      </c>
      <c r="AP240" s="30">
        <v>7.23</v>
      </c>
      <c r="AQ240" s="30">
        <v>7.7590000000000003</v>
      </c>
      <c r="AR240" s="30">
        <v>7.6970000000000001</v>
      </c>
      <c r="AS240" s="30">
        <v>7.827</v>
      </c>
      <c r="AT240" s="30">
        <v>7.8789999999999996</v>
      </c>
      <c r="AU240" s="30">
        <v>7.6369999999999996</v>
      </c>
      <c r="AV240" s="30">
        <v>7.7919999999999998</v>
      </c>
      <c r="AW240" s="30">
        <f t="shared" si="6"/>
        <v>242.39400000000006</v>
      </c>
      <c r="AX240" s="105">
        <f t="shared" si="7"/>
        <v>59.407411074531531</v>
      </c>
      <c r="AY240" s="104"/>
    </row>
    <row r="241" spans="1:51">
      <c r="A241" s="12" t="s">
        <v>216</v>
      </c>
      <c r="B241" s="12">
        <v>2020</v>
      </c>
      <c r="C241" s="17">
        <v>43889</v>
      </c>
      <c r="D241" s="12" t="s">
        <v>19</v>
      </c>
      <c r="E241" s="90" t="s">
        <v>90</v>
      </c>
      <c r="F241" s="45">
        <v>2</v>
      </c>
      <c r="G241" s="45" t="s">
        <v>918</v>
      </c>
      <c r="H241" s="45" t="s">
        <v>829</v>
      </c>
      <c r="I241" s="45" t="s">
        <v>507</v>
      </c>
      <c r="J241" s="45" t="s">
        <v>603</v>
      </c>
      <c r="K241" s="11">
        <f>(C241-VLOOKUP(G241,Riders!$A$2:$E$8000,4,FALSE))/365</f>
        <v>21.473972602739725</v>
      </c>
      <c r="L241" s="11">
        <f>(C241-VLOOKUP(H241,Riders!$A$2:$E$8000,4,FALSE))/365</f>
        <v>21.38082191780822</v>
      </c>
      <c r="M241" s="11">
        <f>(C241-VLOOKUP(I241,Riders!$A$2:$E$8000,4,FALSE))/365</f>
        <v>29.443835616438356</v>
      </c>
      <c r="N241" s="11">
        <f>(C241-VLOOKUP(J241,Riders!$A$2:$E$8000,4,FALSE))/365</f>
        <v>23.484931506849314</v>
      </c>
      <c r="O241" s="90">
        <v>2</v>
      </c>
      <c r="P241" s="45" t="s">
        <v>84</v>
      </c>
      <c r="Q241" s="30">
        <v>13.214</v>
      </c>
      <c r="R241" s="30">
        <v>7.9390000000000001</v>
      </c>
      <c r="S241" s="30">
        <v>7.3040000000000003</v>
      </c>
      <c r="T241" s="30">
        <v>7.07</v>
      </c>
      <c r="U241" s="30">
        <v>7.0789999999999997</v>
      </c>
      <c r="V241" s="30">
        <v>6.8419999999999996</v>
      </c>
      <c r="W241" s="30">
        <v>6.9509999999999996</v>
      </c>
      <c r="X241" s="30">
        <v>6.875</v>
      </c>
      <c r="Y241" s="30">
        <v>6.8949999999999996</v>
      </c>
      <c r="Z241" s="30">
        <v>7.0279999999999996</v>
      </c>
      <c r="AA241" s="30">
        <v>6.8449999999999998</v>
      </c>
      <c r="AB241" s="30">
        <v>6.8849999999999998</v>
      </c>
      <c r="AC241" s="30">
        <v>6.8979999999999997</v>
      </c>
      <c r="AD241" s="30">
        <v>6.9340000000000002</v>
      </c>
      <c r="AE241" s="30">
        <v>7.0439999999999996</v>
      </c>
      <c r="AF241" s="30">
        <v>6.9969999999999999</v>
      </c>
      <c r="AG241" s="30">
        <v>6.9729999999999999</v>
      </c>
      <c r="AH241" s="30">
        <v>7.1289999999999996</v>
      </c>
      <c r="AI241" s="30">
        <v>6.9820000000000002</v>
      </c>
      <c r="AJ241" s="30">
        <v>7.0209999999999999</v>
      </c>
      <c r="AK241" s="30">
        <v>7.1760000000000002</v>
      </c>
      <c r="AL241" s="30">
        <v>6.9889999999999999</v>
      </c>
      <c r="AM241" s="30">
        <v>7.0220000000000002</v>
      </c>
      <c r="AN241" s="30">
        <v>7.056</v>
      </c>
      <c r="AO241" s="30">
        <v>7.21</v>
      </c>
      <c r="AP241" s="30">
        <v>7.0220000000000002</v>
      </c>
      <c r="AQ241" s="30">
        <v>6.93</v>
      </c>
      <c r="AR241" s="30">
        <v>6.9820000000000002</v>
      </c>
      <c r="AS241" s="30">
        <v>7.0030000000000001</v>
      </c>
      <c r="AT241" s="30">
        <v>7.0620000000000003</v>
      </c>
      <c r="AU241" s="30">
        <v>7.1760000000000002</v>
      </c>
      <c r="AV241" s="30">
        <v>7.1319999999999997</v>
      </c>
      <c r="AW241" s="30">
        <f t="shared" si="6"/>
        <v>231.66499999999996</v>
      </c>
      <c r="AX241" s="105">
        <f t="shared" si="7"/>
        <v>62.15872056633502</v>
      </c>
      <c r="AY241" s="104"/>
    </row>
    <row r="242" spans="1:51">
      <c r="A242" s="12" t="s">
        <v>216</v>
      </c>
      <c r="B242" s="12">
        <v>2020</v>
      </c>
      <c r="C242" s="17">
        <v>43889</v>
      </c>
      <c r="D242" s="12" t="s">
        <v>19</v>
      </c>
      <c r="E242" s="90" t="s">
        <v>90</v>
      </c>
      <c r="F242" s="45">
        <v>3</v>
      </c>
      <c r="G242" s="45" t="s">
        <v>597</v>
      </c>
      <c r="H242" s="45" t="s">
        <v>598</v>
      </c>
      <c r="I242" s="45" t="s">
        <v>948</v>
      </c>
      <c r="J242" s="45" t="s">
        <v>744</v>
      </c>
      <c r="K242" s="11">
        <f>(C242-VLOOKUP(G242,Riders!$A$2:$E$8000,4,FALSE))/365</f>
        <v>21.813698630136987</v>
      </c>
      <c r="L242" s="11">
        <f>(C242-VLOOKUP(H242,Riders!$A$2:$E$8000,4,FALSE))/365</f>
        <v>29.276712328767122</v>
      </c>
      <c r="M242" s="11">
        <f>(C242-VLOOKUP(I242,Riders!$A$2:$E$8000,4,FALSE))/365</f>
        <v>23.410958904109588</v>
      </c>
      <c r="N242" s="11">
        <f>(C242-VLOOKUP(J242,Riders!$A$2:$E$8000,4,FALSE))/365</f>
        <v>27.556164383561644</v>
      </c>
      <c r="O242" s="90">
        <v>1</v>
      </c>
      <c r="P242" s="45" t="s">
        <v>34</v>
      </c>
      <c r="Q242" s="30">
        <v>13.115</v>
      </c>
      <c r="R242" s="30">
        <v>7.6269999999999998</v>
      </c>
      <c r="S242" s="30">
        <v>6.9710000000000001</v>
      </c>
      <c r="T242" s="30">
        <v>6.843</v>
      </c>
      <c r="U242" s="30">
        <v>6.944</v>
      </c>
      <c r="V242" s="30">
        <v>6.8140000000000001</v>
      </c>
      <c r="W242" s="30">
        <v>6.8419999999999996</v>
      </c>
      <c r="X242" s="30">
        <v>6.8810000000000002</v>
      </c>
      <c r="Y242" s="30">
        <v>6.9619999999999997</v>
      </c>
      <c r="Z242" s="30">
        <v>6.851</v>
      </c>
      <c r="AA242" s="30">
        <v>6.8689999999999998</v>
      </c>
      <c r="AB242" s="30">
        <v>6.85</v>
      </c>
      <c r="AC242" s="30">
        <v>6.9390000000000001</v>
      </c>
      <c r="AD242" s="30">
        <v>6.8239999999999998</v>
      </c>
      <c r="AE242" s="30">
        <v>6.7960000000000003</v>
      </c>
      <c r="AF242" s="30">
        <v>6.7450000000000001</v>
      </c>
      <c r="AG242" s="30">
        <v>6.8010000000000002</v>
      </c>
      <c r="AH242" s="30">
        <v>6.9459999999999997</v>
      </c>
      <c r="AI242" s="30">
        <v>6.85</v>
      </c>
      <c r="AJ242" s="30">
        <v>7.0179999999999998</v>
      </c>
      <c r="AK242" s="30">
        <v>6.8579999999999997</v>
      </c>
      <c r="AL242" s="30">
        <v>6.8780000000000001</v>
      </c>
      <c r="AM242" s="30">
        <v>6.8650000000000002</v>
      </c>
      <c r="AN242" s="30">
        <v>7.0190000000000001</v>
      </c>
      <c r="AO242" s="30">
        <v>6.9210000000000003</v>
      </c>
      <c r="AP242" s="30">
        <v>6.9530000000000003</v>
      </c>
      <c r="AQ242" s="30">
        <v>7.1189999999999998</v>
      </c>
      <c r="AR242" s="30">
        <v>6.9059999999999997</v>
      </c>
      <c r="AS242" s="30">
        <v>6.8689999999999998</v>
      </c>
      <c r="AT242" s="30">
        <v>6.8570000000000002</v>
      </c>
      <c r="AU242" s="30">
        <v>6.8769999999999998</v>
      </c>
      <c r="AV242" s="30">
        <v>6.891</v>
      </c>
      <c r="AW242" s="30">
        <f t="shared" si="6"/>
        <v>227.501</v>
      </c>
      <c r="AX242" s="105">
        <f t="shared" si="7"/>
        <v>63.296425070659026</v>
      </c>
      <c r="AY242" s="104"/>
    </row>
    <row r="243" spans="1:51">
      <c r="A243" s="12" t="s">
        <v>216</v>
      </c>
      <c r="B243" s="12">
        <v>2020</v>
      </c>
      <c r="C243" s="17">
        <v>43889</v>
      </c>
      <c r="D243" s="12" t="s">
        <v>19</v>
      </c>
      <c r="E243" s="90" t="s">
        <v>90</v>
      </c>
      <c r="F243" s="45">
        <v>3</v>
      </c>
      <c r="G243" s="45" t="s">
        <v>583</v>
      </c>
      <c r="H243" s="45" t="s">
        <v>79</v>
      </c>
      <c r="I243" s="45" t="s">
        <v>506</v>
      </c>
      <c r="J243" s="45" t="s">
        <v>652</v>
      </c>
      <c r="K243" s="11">
        <f>(C243-VLOOKUP(G243,Riders!$A$2:$E$8000,4,FALSE))/365</f>
        <v>24.479452054794521</v>
      </c>
      <c r="L243" s="11">
        <f>(C243-VLOOKUP(H243,Riders!$A$2:$E$8000,4,FALSE))/365</f>
        <v>22.63013698630137</v>
      </c>
      <c r="M243" s="11">
        <f>(C243-VLOOKUP(I243,Riders!$A$2:$E$8000,4,FALSE))/365</f>
        <v>24.104109589041094</v>
      </c>
      <c r="N243" s="11">
        <f>(C243-VLOOKUP(J243,Riders!$A$2:$E$8000,4,FALSE))/365</f>
        <v>20.950684931506849</v>
      </c>
      <c r="O243" s="90">
        <v>2</v>
      </c>
      <c r="P243" s="45" t="s">
        <v>26</v>
      </c>
      <c r="Q243" s="30">
        <v>13.016999999999999</v>
      </c>
      <c r="R243" s="30">
        <v>7.4470000000000001</v>
      </c>
      <c r="S243" s="30">
        <v>6.9290000000000003</v>
      </c>
      <c r="T243" s="30">
        <v>6.7489999999999997</v>
      </c>
      <c r="U243" s="30">
        <v>6.84</v>
      </c>
      <c r="V243" s="30">
        <v>6.774</v>
      </c>
      <c r="W243" s="30">
        <v>6.8470000000000004</v>
      </c>
      <c r="X243" s="30">
        <v>6.8490000000000002</v>
      </c>
      <c r="Y243" s="30">
        <v>6.9909999999999997</v>
      </c>
      <c r="Z243" s="30">
        <v>6.93</v>
      </c>
      <c r="AA243" s="30">
        <v>6.95</v>
      </c>
      <c r="AB243" s="30">
        <v>6.94</v>
      </c>
      <c r="AC243" s="30">
        <v>7.0190000000000001</v>
      </c>
      <c r="AD243" s="30">
        <v>6.8150000000000004</v>
      </c>
      <c r="AE243" s="30">
        <v>6.827</v>
      </c>
      <c r="AF243" s="30">
        <v>6.8220000000000001</v>
      </c>
      <c r="AG243" s="30">
        <v>6.8109999999999999</v>
      </c>
      <c r="AH243" s="30">
        <v>6.8280000000000003</v>
      </c>
      <c r="AI243" s="30">
        <v>6.9729999999999999</v>
      </c>
      <c r="AJ243" s="30">
        <v>6.9359999999999999</v>
      </c>
      <c r="AK243" s="30">
        <v>6.8319999999999999</v>
      </c>
      <c r="AL243" s="30">
        <v>6.8220000000000001</v>
      </c>
      <c r="AM243" s="30">
        <v>7.0220000000000002</v>
      </c>
      <c r="AN243" s="30">
        <v>7.2759999999999998</v>
      </c>
      <c r="AO243" s="30">
        <v>7.165</v>
      </c>
      <c r="AP243" s="30">
        <v>7.1980000000000004</v>
      </c>
      <c r="AQ243" s="30">
        <v>7.4059999999999997</v>
      </c>
      <c r="AR243" s="30">
        <v>7.5460000000000003</v>
      </c>
      <c r="AS243" s="30">
        <v>7.7359999999999998</v>
      </c>
      <c r="AT243" s="30">
        <v>8.0050000000000008</v>
      </c>
      <c r="AU243" s="30">
        <v>8.2680000000000007</v>
      </c>
      <c r="AV243" s="30">
        <v>8.5540000000000003</v>
      </c>
      <c r="AW243" s="30">
        <f t="shared" si="6"/>
        <v>234.124</v>
      </c>
      <c r="AX243" s="105">
        <f t="shared" si="7"/>
        <v>61.505868684970359</v>
      </c>
      <c r="AY243" s="104"/>
    </row>
    <row r="244" spans="1:51">
      <c r="A244" s="1" t="s">
        <v>1193</v>
      </c>
      <c r="B244" s="1">
        <v>2021</v>
      </c>
      <c r="C244" s="88">
        <v>44412</v>
      </c>
      <c r="D244" s="1" t="s">
        <v>190</v>
      </c>
      <c r="E244" s="22" t="s">
        <v>90</v>
      </c>
      <c r="F244">
        <v>4</v>
      </c>
      <c r="G244" t="s">
        <v>654</v>
      </c>
      <c r="H244" t="s">
        <v>602</v>
      </c>
      <c r="I244" t="s">
        <v>1196</v>
      </c>
      <c r="J244" t="s">
        <v>643</v>
      </c>
      <c r="K244" s="11">
        <f>(C244-VLOOKUP(G244,Riders!$A$2:$E$8000,4,FALSE))/365</f>
        <v>29.4986301369863</v>
      </c>
      <c r="L244" s="11">
        <f>(C244-VLOOKUP(H244,Riders!$A$2:$E$8000,4,FALSE))/365</f>
        <v>24.386301369863013</v>
      </c>
      <c r="M244" s="11" t="e">
        <f>(C244-VLOOKUP(I244,Riders!$A$2:$E$8000,4,FALSE))/365</f>
        <v>#N/A</v>
      </c>
      <c r="N244" s="11">
        <f>(C244-VLOOKUP(J244,Riders!$A$2:$E$8000,4,FALSE))/365</f>
        <v>23.087671232876712</v>
      </c>
      <c r="O244" s="26">
        <v>1</v>
      </c>
      <c r="P244" t="s">
        <v>483</v>
      </c>
      <c r="Q244">
        <v>12.878</v>
      </c>
      <c r="R244">
        <v>7.6350000000000016</v>
      </c>
      <c r="S244">
        <v>6.9809999999999981</v>
      </c>
      <c r="T244">
        <v>6.759999999999998</v>
      </c>
      <c r="U244">
        <v>6.6480000000000032</v>
      </c>
      <c r="V244">
        <v>6.6709999999999994</v>
      </c>
      <c r="W244">
        <v>6.5959999999999965</v>
      </c>
      <c r="X244">
        <v>6.5929999999999964</v>
      </c>
      <c r="Y244">
        <v>6.6160000000000068</v>
      </c>
      <c r="Z244">
        <v>6.7219999999999942</v>
      </c>
      <c r="AA244">
        <v>6.6049999999999898</v>
      </c>
      <c r="AB244">
        <v>6.6030000000000229</v>
      </c>
      <c r="AC244">
        <v>6.5959999999999894</v>
      </c>
      <c r="AD244">
        <v>6.7240000000000038</v>
      </c>
      <c r="AE244">
        <v>6.5849999999999937</v>
      </c>
      <c r="AF244">
        <v>6.5960000000000178</v>
      </c>
      <c r="AG244">
        <v>6.6139999999999901</v>
      </c>
      <c r="AH244">
        <v>6.7900000000000063</v>
      </c>
      <c r="AI244">
        <v>6.6820000000000022</v>
      </c>
      <c r="AJ244">
        <v>6.7659999999999627</v>
      </c>
      <c r="AK244">
        <v>6.6430000000000291</v>
      </c>
      <c r="AL244">
        <v>6.7879999999999825</v>
      </c>
      <c r="AM244">
        <v>6.7049999999999841</v>
      </c>
      <c r="AN244">
        <v>6.7050000000000125</v>
      </c>
      <c r="AO244">
        <v>6.7510000000000332</v>
      </c>
      <c r="AP244">
        <v>6.8950000000000102</v>
      </c>
      <c r="AQ244">
        <v>6.6630000000000109</v>
      </c>
      <c r="AR244">
        <v>6.6479999999999677</v>
      </c>
      <c r="AS244">
        <v>6.6239999999999952</v>
      </c>
      <c r="AT244">
        <v>6.6539999999999679</v>
      </c>
      <c r="AW244" s="30" t="str">
        <f t="shared" si="6"/>
        <v/>
      </c>
      <c r="AX244" s="105" t="str">
        <f t="shared" si="7"/>
        <v/>
      </c>
      <c r="AY244" s="104"/>
    </row>
    <row r="245" spans="1:51">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30">
        <f t="shared" si="6"/>
        <v>226.51300000000001</v>
      </c>
      <c r="AX245" s="105">
        <f t="shared" si="7"/>
        <v>63.572510187053282</v>
      </c>
      <c r="AY245" s="104"/>
    </row>
    <row r="246" spans="1:51">
      <c r="A246" s="1" t="s">
        <v>1193</v>
      </c>
      <c r="B246" s="1">
        <v>2021</v>
      </c>
      <c r="C246" s="88">
        <v>44412</v>
      </c>
      <c r="D246" s="1" t="s">
        <v>190</v>
      </c>
      <c r="E246" s="22" t="s">
        <v>63</v>
      </c>
      <c r="F246" t="s">
        <v>540</v>
      </c>
      <c r="G246" t="s">
        <v>654</v>
      </c>
      <c r="H246" t="s">
        <v>602</v>
      </c>
      <c r="I246" t="s">
        <v>1196</v>
      </c>
      <c r="J246" t="s">
        <v>643</v>
      </c>
      <c r="K246" s="11">
        <f>(C246-VLOOKUP(G246,Riders!$A$2:$E$8000,4,FALSE))/365</f>
        <v>29.4986301369863</v>
      </c>
      <c r="L246" s="11">
        <f>(C246-VLOOKUP(H246,Riders!$A$2:$E$8000,4,FALSE))/365</f>
        <v>24.386301369863013</v>
      </c>
      <c r="M246" s="11" t="e">
        <f>(C246-VLOOKUP(I246,Riders!$A$2:$E$8000,4,FALSE))/365</f>
        <v>#N/A</v>
      </c>
      <c r="N246" s="11">
        <f>(C246-VLOOKUP(J246,Riders!$A$2:$E$8000,4,FALSE))/365</f>
        <v>23.087671232876712</v>
      </c>
      <c r="O246" s="26">
        <v>2</v>
      </c>
      <c r="P246" t="s">
        <v>483</v>
      </c>
      <c r="Q246">
        <v>12.861000000000001</v>
      </c>
      <c r="R246">
        <v>7.6469999999999985</v>
      </c>
      <c r="S246">
        <v>7.0240000000000009</v>
      </c>
      <c r="T246">
        <v>6.799000000000003</v>
      </c>
      <c r="U246">
        <v>6.6909999999999954</v>
      </c>
      <c r="V246">
        <v>6.7310000000000016</v>
      </c>
      <c r="W246">
        <v>6.6490000000000009</v>
      </c>
      <c r="X246">
        <v>6.6760000000000019</v>
      </c>
      <c r="Y246">
        <v>6.6629999999999967</v>
      </c>
      <c r="Z246">
        <v>6.7789999999999964</v>
      </c>
      <c r="AA246">
        <v>6.6420000000000101</v>
      </c>
      <c r="AB246">
        <v>6.6479999999999961</v>
      </c>
      <c r="AC246">
        <v>6.6089999999999947</v>
      </c>
      <c r="AD246">
        <v>6.7249999999999943</v>
      </c>
      <c r="AE246">
        <v>6.5720000000000027</v>
      </c>
      <c r="AF246">
        <v>6.5919999999999987</v>
      </c>
      <c r="AG246">
        <v>6.5960000000000178</v>
      </c>
      <c r="AH246">
        <v>6.7059999999999746</v>
      </c>
      <c r="AI246">
        <v>6.5789999999999793</v>
      </c>
      <c r="AJ246">
        <v>6.6539999999999964</v>
      </c>
      <c r="AK246">
        <v>6.6140000000000327</v>
      </c>
      <c r="AL246">
        <v>6.7479999999999905</v>
      </c>
      <c r="AM246">
        <v>6.6750000000000114</v>
      </c>
      <c r="AN246">
        <v>6.7789999999999964</v>
      </c>
      <c r="AO246">
        <v>6.863000000000028</v>
      </c>
      <c r="AP246">
        <v>7.0360000000000014</v>
      </c>
      <c r="AQ246">
        <v>6.7809999999999775</v>
      </c>
      <c r="AR246">
        <v>6.7959999999999923</v>
      </c>
      <c r="AS246">
        <v>6.7410000000000423</v>
      </c>
      <c r="AT246">
        <v>6.6909999999999457</v>
      </c>
      <c r="AU246">
        <v>6.7890000000000157</v>
      </c>
      <c r="AV246">
        <v>6.8419999999999845</v>
      </c>
      <c r="AW246" s="30">
        <f t="shared" si="6"/>
        <v>222.19799999999998</v>
      </c>
      <c r="AX246" s="105">
        <f t="shared" si="7"/>
        <v>64.807063969972731</v>
      </c>
      <c r="AY246" s="104"/>
    </row>
    <row r="247" spans="1:51">
      <c r="A247" s="4" t="s">
        <v>216</v>
      </c>
      <c r="B247" s="4">
        <v>2020</v>
      </c>
      <c r="C247" s="5">
        <v>43889</v>
      </c>
      <c r="D247" s="4" t="s">
        <v>19</v>
      </c>
      <c r="E247" s="22" t="s">
        <v>63</v>
      </c>
      <c r="F247" s="44" t="s">
        <v>540</v>
      </c>
      <c r="G247" s="44" t="s">
        <v>597</v>
      </c>
      <c r="H247" s="44" t="s">
        <v>473</v>
      </c>
      <c r="I247" s="44" t="s">
        <v>598</v>
      </c>
      <c r="J247" s="44" t="s">
        <v>744</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30">
        <f t="shared" si="6"/>
        <v>229.71299999999994</v>
      </c>
      <c r="AX247" s="105">
        <f t="shared" si="7"/>
        <v>62.686918023794924</v>
      </c>
      <c r="AY247" s="104"/>
    </row>
    <row r="248" spans="1:51">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30">
        <f t="shared" si="6"/>
        <v>227.51100000000005</v>
      </c>
      <c r="AX248" s="105">
        <f t="shared" si="7"/>
        <v>63.293642944736725</v>
      </c>
      <c r="AY248" s="104"/>
    </row>
    <row r="249" spans="1:51">
      <c r="A249" s="4" t="s">
        <v>224</v>
      </c>
      <c r="B249" s="4">
        <v>2019</v>
      </c>
      <c r="C249" s="5">
        <v>43805</v>
      </c>
      <c r="D249" s="4" t="s">
        <v>65</v>
      </c>
      <c r="E249" s="22" t="s">
        <v>90</v>
      </c>
      <c r="F249">
        <v>3</v>
      </c>
      <c r="G249" t="s">
        <v>829</v>
      </c>
      <c r="H249" t="s">
        <v>507</v>
      </c>
      <c r="I249" t="s">
        <v>918</v>
      </c>
      <c r="J249" t="s">
        <v>603</v>
      </c>
      <c r="K249" s="11">
        <f>(C249-VLOOKUP(G249,Riders!$A$2:$E$8000,4,FALSE))/365</f>
        <v>21.150684931506849</v>
      </c>
      <c r="L249" s="11">
        <f>(C249-VLOOKUP(H249,Riders!$A$2:$E$8000,4,FALSE))/365</f>
        <v>29.213698630136985</v>
      </c>
      <c r="M249" s="11">
        <f>(C249-VLOOKUP(I249,Riders!$A$2:$E$8000,4,FALSE))/365</f>
        <v>21.243835616438357</v>
      </c>
      <c r="N249" s="11">
        <f>(C249-VLOOKUP(J249,Riders!$A$2:$E$8000,4,FALSE))/365</f>
        <v>23.254794520547946</v>
      </c>
      <c r="O249" s="22">
        <v>1</v>
      </c>
      <c r="P249" t="s">
        <v>84</v>
      </c>
      <c r="Q249" s="30">
        <v>13.233000000000001</v>
      </c>
      <c r="R249" s="30">
        <v>7.7830000000000004</v>
      </c>
      <c r="S249" s="30">
        <v>7.165</v>
      </c>
      <c r="T249" s="30">
        <v>6.9329999999999998</v>
      </c>
      <c r="U249" s="30">
        <v>6.9889999999999999</v>
      </c>
      <c r="V249" s="30">
        <v>6.8040000000000003</v>
      </c>
      <c r="W249" s="30">
        <v>6.9349999999999996</v>
      </c>
      <c r="X249" s="30">
        <v>6.9080000000000004</v>
      </c>
      <c r="Y249" s="30">
        <v>6.9080000000000004</v>
      </c>
      <c r="Z249" s="30">
        <v>6.9489999999999998</v>
      </c>
      <c r="AA249" s="30">
        <v>7.03</v>
      </c>
      <c r="AB249" s="30">
        <v>6.9089999999999998</v>
      </c>
      <c r="AC249" s="30">
        <v>6.899</v>
      </c>
      <c r="AD249" s="30">
        <v>6.891</v>
      </c>
      <c r="AE249" s="30">
        <v>7.0010000000000003</v>
      </c>
      <c r="AF249" s="30">
        <v>6.9169999999999998</v>
      </c>
      <c r="AG249" s="30">
        <v>6.9329999999999998</v>
      </c>
      <c r="AH249" s="30">
        <v>7.0090000000000003</v>
      </c>
      <c r="AI249" s="30">
        <v>6.9249999999999998</v>
      </c>
      <c r="AJ249" s="30">
        <v>7.0519999999999996</v>
      </c>
      <c r="AK249" s="30">
        <v>6.9249999999999998</v>
      </c>
      <c r="AL249" s="30">
        <v>6.9020000000000001</v>
      </c>
      <c r="AM249" s="30">
        <v>6.8330000000000002</v>
      </c>
      <c r="AN249" s="30">
        <v>6.8150000000000004</v>
      </c>
      <c r="AO249" s="30">
        <v>6.9340000000000002</v>
      </c>
      <c r="AP249" s="30">
        <v>6.8940000000000001</v>
      </c>
      <c r="AQ249" s="30">
        <v>6.9610000000000003</v>
      </c>
      <c r="AR249" s="30">
        <v>7.0460000000000003</v>
      </c>
      <c r="AS249" s="30">
        <v>7.2450000000000001</v>
      </c>
      <c r="AT249" s="30">
        <v>7.0620000000000003</v>
      </c>
      <c r="AU249" s="30">
        <v>7.2039999999999997</v>
      </c>
      <c r="AV249" s="30">
        <v>6.9880000000000004</v>
      </c>
      <c r="AW249" s="30">
        <f t="shared" si="6"/>
        <v>229.98200000000006</v>
      </c>
      <c r="AX249" s="105">
        <f t="shared" si="7"/>
        <v>62.613595846631462</v>
      </c>
      <c r="AY249" s="104"/>
    </row>
    <row r="250" spans="1:51">
      <c r="A250" s="4" t="s">
        <v>161</v>
      </c>
      <c r="B250" s="4">
        <v>2020</v>
      </c>
      <c r="C250" s="88">
        <v>43854</v>
      </c>
      <c r="D250" s="4" t="s">
        <v>65</v>
      </c>
      <c r="E250" s="22" t="s">
        <v>90</v>
      </c>
      <c r="F250">
        <v>1</v>
      </c>
      <c r="G250" t="s">
        <v>831</v>
      </c>
      <c r="H250" t="s">
        <v>832</v>
      </c>
      <c r="I250" t="s">
        <v>833</v>
      </c>
      <c r="J250" t="s">
        <v>835</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30">
        <f t="shared" si="6"/>
        <v>247.64500000000001</v>
      </c>
      <c r="AX250" s="105">
        <f t="shared" si="7"/>
        <v>58.147751822164793</v>
      </c>
      <c r="AY250" s="104"/>
    </row>
    <row r="251" spans="1:51">
      <c r="A251" s="4" t="s">
        <v>161</v>
      </c>
      <c r="B251" s="4">
        <v>2020</v>
      </c>
      <c r="C251" s="88">
        <v>43854</v>
      </c>
      <c r="D251" s="4" t="s">
        <v>65</v>
      </c>
      <c r="E251" s="22" t="s">
        <v>90</v>
      </c>
      <c r="F251">
        <v>2</v>
      </c>
      <c r="G251" t="s">
        <v>678</v>
      </c>
      <c r="H251" t="s">
        <v>52</v>
      </c>
      <c r="I251" t="s">
        <v>741</v>
      </c>
      <c r="J251" t="s">
        <v>965</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30">
        <f t="shared" si="6"/>
        <v>241.65599999999998</v>
      </c>
      <c r="AX251" s="105">
        <f t="shared" si="7"/>
        <v>59.58883702453074</v>
      </c>
      <c r="AY251" s="104"/>
    </row>
    <row r="252" spans="1:51">
      <c r="A252" s="4" t="s">
        <v>161</v>
      </c>
      <c r="B252" s="4">
        <v>2020</v>
      </c>
      <c r="C252" s="88">
        <v>43854</v>
      </c>
      <c r="D252" s="4" t="s">
        <v>65</v>
      </c>
      <c r="E252" s="22" t="s">
        <v>90</v>
      </c>
      <c r="F252" s="26">
        <v>2</v>
      </c>
      <c r="G252" t="s">
        <v>799</v>
      </c>
      <c r="H252" t="s">
        <v>933</v>
      </c>
      <c r="I252" t="s">
        <v>895</v>
      </c>
      <c r="J252" t="s">
        <v>956</v>
      </c>
      <c r="K252" s="11">
        <f>(C252-VLOOKUP(G252,Riders!$A$2:$E$8000,4,FALSE))/365</f>
        <v>23.641095890410959</v>
      </c>
      <c r="L252" s="11">
        <f>(C252-VLOOKUP(H252,Riders!$A$2:$E$8000,4,FALSE))/365</f>
        <v>25.161643835616438</v>
      </c>
      <c r="M252" s="11">
        <f>(C252-VLOOKUP(I252,Riders!$A$2:$E$8000,4,FALSE))/365</f>
        <v>25.528767123287672</v>
      </c>
      <c r="N252" s="11">
        <f>(C252-VLOOKUP(J252,Riders!$A$2:$E$8000,4,FALSE))/365</f>
        <v>24.457534246575342</v>
      </c>
      <c r="O252" s="22">
        <v>2</v>
      </c>
      <c r="P252" t="s">
        <v>187</v>
      </c>
      <c r="Q252" s="30">
        <v>13.82</v>
      </c>
      <c r="R252" s="30">
        <v>8.0440000000000005</v>
      </c>
      <c r="S252" s="30">
        <v>7.6859999999999999</v>
      </c>
      <c r="T252" s="30">
        <v>7.383</v>
      </c>
      <c r="U252" s="30">
        <v>7.3680000000000003</v>
      </c>
      <c r="V252" s="30">
        <v>7.0890000000000004</v>
      </c>
      <c r="W252" s="30">
        <v>7.218</v>
      </c>
      <c r="X252" s="30">
        <v>7.2290000000000001</v>
      </c>
      <c r="Y252" s="30">
        <v>7.2709999999999999</v>
      </c>
      <c r="Z252" s="30">
        <v>7.08</v>
      </c>
      <c r="AA252" s="30">
        <v>7.2610000000000001</v>
      </c>
      <c r="AB252" s="30">
        <v>7.218</v>
      </c>
      <c r="AC252" s="30">
        <v>7.3979999999999997</v>
      </c>
      <c r="AD252" s="30">
        <v>7.23</v>
      </c>
      <c r="AE252" s="30">
        <v>7.2679999999999998</v>
      </c>
      <c r="AF252" s="30">
        <v>7.4729999999999999</v>
      </c>
      <c r="AG252" s="30">
        <v>7.391</v>
      </c>
      <c r="AH252" s="30">
        <v>7.4429999999999996</v>
      </c>
      <c r="AI252" s="30">
        <v>7.14</v>
      </c>
      <c r="AJ252" s="30">
        <v>7.1749999999999998</v>
      </c>
      <c r="AK252" s="30">
        <v>7.4669999999999996</v>
      </c>
      <c r="AL252" s="30">
        <v>7.3929999999999998</v>
      </c>
      <c r="AM252" s="30">
        <v>7.6109999999999998</v>
      </c>
      <c r="AN252" s="30">
        <v>7.468</v>
      </c>
      <c r="AO252" s="30">
        <v>7.5940000000000003</v>
      </c>
      <c r="AP252" s="30">
        <v>7.33</v>
      </c>
      <c r="AQ252" s="30">
        <v>7.5709999999999997</v>
      </c>
      <c r="AR252" s="30">
        <v>7.6980000000000004</v>
      </c>
      <c r="AS252" s="30">
        <v>7.9320000000000004</v>
      </c>
      <c r="AT252" s="30">
        <v>7.6139999999999999</v>
      </c>
      <c r="AU252" s="30">
        <v>7.6280000000000001</v>
      </c>
      <c r="AV252" s="30">
        <v>7.7409999999999997</v>
      </c>
      <c r="AW252" s="30">
        <f t="shared" si="6"/>
        <v>244.23199999999997</v>
      </c>
      <c r="AX252" s="105">
        <f t="shared" si="7"/>
        <v>58.960332798322916</v>
      </c>
      <c r="AY252" s="104"/>
    </row>
    <row r="253" spans="1:51">
      <c r="A253" s="4" t="s">
        <v>161</v>
      </c>
      <c r="B253" s="4">
        <v>2020</v>
      </c>
      <c r="C253" s="88">
        <v>43854</v>
      </c>
      <c r="D253" s="4" t="s">
        <v>65</v>
      </c>
      <c r="E253" s="22" t="s">
        <v>90</v>
      </c>
      <c r="F253" s="26">
        <v>3</v>
      </c>
      <c r="G253" t="s">
        <v>583</v>
      </c>
      <c r="H253" t="s">
        <v>79</v>
      </c>
      <c r="I253" t="s">
        <v>506</v>
      </c>
      <c r="J253" t="s">
        <v>652</v>
      </c>
      <c r="K253" s="11">
        <f>(C253-VLOOKUP(G253,Riders!$A$2:$E$8000,4,FALSE))/365</f>
        <v>24.383561643835616</v>
      </c>
      <c r="L253" s="11">
        <f>(C253-VLOOKUP(H253,Riders!$A$2:$E$8000,4,FALSE))/365</f>
        <v>22.534246575342465</v>
      </c>
      <c r="M253" s="11">
        <f>(C253-VLOOKUP(I253,Riders!$A$2:$E$8000,4,FALSE))/365</f>
        <v>24.008219178082193</v>
      </c>
      <c r="N253" s="11">
        <f>(C253-VLOOKUP(J253,Riders!$A$2:$E$8000,4,FALSE))/365</f>
        <v>20.854794520547944</v>
      </c>
      <c r="O253" s="22">
        <v>1</v>
      </c>
      <c r="P253" t="s">
        <v>26</v>
      </c>
      <c r="Q253" s="30">
        <v>13.077</v>
      </c>
      <c r="R253" s="30">
        <v>7.5830000000000002</v>
      </c>
      <c r="S253" s="30">
        <v>7.0960000000000001</v>
      </c>
      <c r="T253" s="30">
        <v>6.9740000000000002</v>
      </c>
      <c r="U253" s="30">
        <v>7.1120000000000001</v>
      </c>
      <c r="V253" s="30">
        <v>7.0410000000000004</v>
      </c>
      <c r="W253" s="30">
        <v>7.07</v>
      </c>
      <c r="X253" s="30">
        <v>7.1289999999999996</v>
      </c>
      <c r="Y253" s="30">
        <v>7.23</v>
      </c>
      <c r="Z253" s="30">
        <v>7.1260000000000003</v>
      </c>
      <c r="AA253" s="30">
        <v>7.0279999999999996</v>
      </c>
      <c r="AB253" s="30">
        <v>7.04</v>
      </c>
      <c r="AC253" s="30">
        <v>7.1639999999999997</v>
      </c>
      <c r="AD253" s="30">
        <v>7.04</v>
      </c>
      <c r="AE253" s="30">
        <v>7.056</v>
      </c>
      <c r="AF253" s="30">
        <v>7.0830000000000002</v>
      </c>
      <c r="AG253" s="30">
        <v>7.0830000000000002</v>
      </c>
      <c r="AH253" s="30">
        <v>7.1020000000000003</v>
      </c>
      <c r="AI253" s="30">
        <v>7.2039999999999997</v>
      </c>
      <c r="AJ253" s="30">
        <v>7.18</v>
      </c>
      <c r="AK253" s="30">
        <v>7.0289999999999999</v>
      </c>
      <c r="AL253" s="30">
        <v>6.992</v>
      </c>
      <c r="AM253" s="30">
        <v>6.9980000000000002</v>
      </c>
      <c r="AN253" s="30">
        <v>7.0090000000000003</v>
      </c>
      <c r="AO253" s="30">
        <v>7.0270000000000001</v>
      </c>
      <c r="AP253" s="30">
        <v>7.077</v>
      </c>
      <c r="AQ253" s="30">
        <v>7.6369999999999996</v>
      </c>
      <c r="AR253" s="30">
        <v>10.429</v>
      </c>
      <c r="AS253" s="30">
        <v>12.539</v>
      </c>
      <c r="AT253" s="30">
        <v>15.105</v>
      </c>
      <c r="AU253" s="30"/>
      <c r="AV253" s="30"/>
      <c r="AW253" s="30" t="str">
        <f t="shared" si="6"/>
        <v/>
      </c>
      <c r="AX253" s="105" t="str">
        <f t="shared" si="7"/>
        <v/>
      </c>
      <c r="AY253" s="104"/>
    </row>
    <row r="254" spans="1:51">
      <c r="A254" s="4" t="s">
        <v>161</v>
      </c>
      <c r="B254" s="4">
        <v>2020</v>
      </c>
      <c r="C254" s="88">
        <v>43854</v>
      </c>
      <c r="D254" s="4" t="s">
        <v>65</v>
      </c>
      <c r="E254" s="22" t="s">
        <v>90</v>
      </c>
      <c r="F254" s="26">
        <v>3</v>
      </c>
      <c r="G254" t="s">
        <v>670</v>
      </c>
      <c r="H254" t="s">
        <v>510</v>
      </c>
      <c r="I254" t="s">
        <v>733</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30">
        <f t="shared" si="6"/>
        <v>242.37199999999996</v>
      </c>
      <c r="AX254" s="105">
        <f t="shared" si="7"/>
        <v>59.412803459145458</v>
      </c>
      <c r="AY254" s="104"/>
    </row>
    <row r="255" spans="1:51">
      <c r="A255" s="4" t="s">
        <v>224</v>
      </c>
      <c r="B255" s="4">
        <v>2019</v>
      </c>
      <c r="C255" s="5">
        <v>43805</v>
      </c>
      <c r="D255" s="4" t="s">
        <v>65</v>
      </c>
      <c r="E255" s="22" t="s">
        <v>63</v>
      </c>
      <c r="F255" s="26" t="s">
        <v>540</v>
      </c>
      <c r="G255" t="s">
        <v>829</v>
      </c>
      <c r="H255" t="s">
        <v>507</v>
      </c>
      <c r="I255" t="s">
        <v>918</v>
      </c>
      <c r="J255" t="s">
        <v>603</v>
      </c>
      <c r="K255" s="11">
        <f>(C255-VLOOKUP(G255,Riders!$A$2:$E$8000,4,FALSE))/365</f>
        <v>21.150684931506849</v>
      </c>
      <c r="L255" s="11">
        <f>(C255-VLOOKUP(H255,Riders!$A$2:$E$8000,4,FALSE))/365</f>
        <v>29.213698630136985</v>
      </c>
      <c r="M255" s="11">
        <f>(C255-VLOOKUP(I255,Riders!$A$2:$E$8000,4,FALSE))/365</f>
        <v>21.243835616438357</v>
      </c>
      <c r="N255" s="11">
        <f>(C255-VLOOKUP(J255,Riders!$A$2:$E$8000,4,FALSE))/365</f>
        <v>23.254794520547946</v>
      </c>
      <c r="O255" s="22">
        <v>1</v>
      </c>
      <c r="P255" t="s">
        <v>84</v>
      </c>
      <c r="Q255" s="30">
        <v>13.173</v>
      </c>
      <c r="R255" s="30">
        <v>7.8090000000000002</v>
      </c>
      <c r="S255" s="30">
        <v>7.2069999999999999</v>
      </c>
      <c r="T255" s="30">
        <v>6.9779999999999998</v>
      </c>
      <c r="U255" s="30">
        <v>7.024</v>
      </c>
      <c r="V255" s="30">
        <v>6.8639999999999999</v>
      </c>
      <c r="W255" s="30">
        <v>6.9889999999999999</v>
      </c>
      <c r="X255" s="30">
        <v>6.8339999999999996</v>
      </c>
      <c r="Y255" s="30">
        <v>6.8369999999999997</v>
      </c>
      <c r="Z255" s="30">
        <v>6.85</v>
      </c>
      <c r="AA255" s="30">
        <v>6.9509999999999996</v>
      </c>
      <c r="AB255" s="30">
        <v>6.8680000000000003</v>
      </c>
      <c r="AC255" s="30">
        <v>6.8620000000000001</v>
      </c>
      <c r="AD255" s="30">
        <v>6.8879999999999999</v>
      </c>
      <c r="AE255" s="30">
        <v>7.03</v>
      </c>
      <c r="AF255" s="30">
        <v>6.9779999999999998</v>
      </c>
      <c r="AG255" s="30">
        <v>6.9939999999999998</v>
      </c>
      <c r="AH255" s="30">
        <v>7.0209999999999999</v>
      </c>
      <c r="AI255" s="30">
        <v>7.0119999999999996</v>
      </c>
      <c r="AJ255" s="30">
        <v>7.2039999999999997</v>
      </c>
      <c r="AK255" s="30">
        <v>6.9660000000000002</v>
      </c>
      <c r="AL255" s="30">
        <v>6.9379999999999997</v>
      </c>
      <c r="AM255" s="30">
        <v>6.9050000000000002</v>
      </c>
      <c r="AN255" s="30">
        <v>6.8929999999999998</v>
      </c>
      <c r="AO255" s="30">
        <v>6.83</v>
      </c>
      <c r="AP255" s="30">
        <v>6.931</v>
      </c>
      <c r="AQ255" s="30">
        <v>6.9210000000000003</v>
      </c>
      <c r="AR255" s="30">
        <v>6.9950000000000001</v>
      </c>
      <c r="AS255" s="30">
        <v>7.0720000000000001</v>
      </c>
      <c r="AT255" s="30">
        <v>7.2229999999999999</v>
      </c>
      <c r="AU255" s="30">
        <v>7.125</v>
      </c>
      <c r="AV255" s="30">
        <v>7.1870000000000003</v>
      </c>
      <c r="AW255" s="30">
        <f t="shared" si="6"/>
        <v>230.35900000000004</v>
      </c>
      <c r="AX255" s="105">
        <f t="shared" si="7"/>
        <v>62.511123941326353</v>
      </c>
      <c r="AY255" s="104"/>
    </row>
    <row r="256" spans="1:51">
      <c r="A256" s="4" t="s">
        <v>161</v>
      </c>
      <c r="B256" s="4">
        <v>2020</v>
      </c>
      <c r="C256" s="88">
        <v>43854</v>
      </c>
      <c r="D256" s="4" t="s">
        <v>65</v>
      </c>
      <c r="E256" s="22" t="s">
        <v>63</v>
      </c>
      <c r="F256" s="26" t="s">
        <v>540</v>
      </c>
      <c r="G256" t="s">
        <v>52</v>
      </c>
      <c r="H256" t="s">
        <v>741</v>
      </c>
      <c r="I256" t="s">
        <v>965</v>
      </c>
      <c r="J256" t="s">
        <v>966</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30" t="str">
        <f t="shared" si="6"/>
        <v/>
      </c>
      <c r="AX256" s="105" t="str">
        <f t="shared" si="7"/>
        <v/>
      </c>
      <c r="AY256" s="104"/>
    </row>
    <row r="257" spans="1:51">
      <c r="A257" s="4" t="s">
        <v>161</v>
      </c>
      <c r="B257" s="4">
        <v>2020</v>
      </c>
      <c r="C257" s="88">
        <v>43854</v>
      </c>
      <c r="D257" s="4" t="s">
        <v>65</v>
      </c>
      <c r="E257" s="22" t="s">
        <v>63</v>
      </c>
      <c r="F257" s="26" t="s">
        <v>541</v>
      </c>
      <c r="G257" t="s">
        <v>736</v>
      </c>
      <c r="H257" t="s">
        <v>670</v>
      </c>
      <c r="I257" t="s">
        <v>510</v>
      </c>
      <c r="J257" t="s">
        <v>733</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30">
        <f t="shared" si="6"/>
        <v>240.94499999999996</v>
      </c>
      <c r="AX257" s="105">
        <f t="shared" si="7"/>
        <v>59.764676585942858</v>
      </c>
      <c r="AY257" s="104"/>
    </row>
    <row r="258" spans="1:51">
      <c r="A258" s="4" t="s">
        <v>161</v>
      </c>
      <c r="B258" s="4">
        <v>2020</v>
      </c>
      <c r="C258" s="88">
        <v>43854</v>
      </c>
      <c r="D258" s="4" t="s">
        <v>65</v>
      </c>
      <c r="E258" s="22" t="s">
        <v>63</v>
      </c>
      <c r="F258" s="26" t="s">
        <v>541</v>
      </c>
      <c r="G258" t="s">
        <v>799</v>
      </c>
      <c r="H258" t="s">
        <v>933</v>
      </c>
      <c r="I258" t="s">
        <v>895</v>
      </c>
      <c r="J258" t="s">
        <v>956</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30">
        <f t="shared" ref="AW258:AW321" si="8">IF(COUNT(Q258:AV258)=32,SUM(Q258:AV258),"")</f>
        <v>241.55199999999999</v>
      </c>
      <c r="AX258" s="105">
        <f t="shared" ref="AX258:AX321" si="9">IF(COUNT(Q258:AV258)=32,3.6*4000/(AW258),"")</f>
        <v>59.614492945618338</v>
      </c>
      <c r="AY258" s="104"/>
    </row>
    <row r="259" spans="1:51">
      <c r="A259" s="4" t="s">
        <v>161</v>
      </c>
      <c r="B259" s="4">
        <v>2020</v>
      </c>
      <c r="C259" s="88">
        <v>43853</v>
      </c>
      <c r="D259" s="4" t="s">
        <v>65</v>
      </c>
      <c r="E259" s="22" t="s">
        <v>20</v>
      </c>
      <c r="F259" s="22" t="s">
        <v>20</v>
      </c>
      <c r="G259" t="s">
        <v>583</v>
      </c>
      <c r="H259" t="s">
        <v>79</v>
      </c>
      <c r="I259" t="s">
        <v>506</v>
      </c>
      <c r="J259" t="s">
        <v>652</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30">
        <f t="shared" si="8"/>
        <v>236.52600000000001</v>
      </c>
      <c r="AX259" s="105">
        <f t="shared" si="9"/>
        <v>60.881256183252582</v>
      </c>
      <c r="AY259" s="104"/>
    </row>
    <row r="260" spans="1:51">
      <c r="A260" s="4" t="s">
        <v>161</v>
      </c>
      <c r="B260" s="4">
        <v>2020</v>
      </c>
      <c r="C260" s="88">
        <v>43853</v>
      </c>
      <c r="D260" s="4" t="s">
        <v>65</v>
      </c>
      <c r="E260" s="22" t="s">
        <v>20</v>
      </c>
      <c r="F260" s="22" t="s">
        <v>20</v>
      </c>
      <c r="G260" t="s">
        <v>678</v>
      </c>
      <c r="H260" t="s">
        <v>52</v>
      </c>
      <c r="I260" t="s">
        <v>741</v>
      </c>
      <c r="J260" t="s">
        <v>965</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30">
        <f t="shared" si="8"/>
        <v>243.81100000000006</v>
      </c>
      <c r="AX260" s="105">
        <f t="shared" si="9"/>
        <v>59.062142397184687</v>
      </c>
      <c r="AY260" s="104"/>
    </row>
    <row r="261" spans="1:51">
      <c r="A261" s="4" t="s">
        <v>161</v>
      </c>
      <c r="B261" s="4">
        <v>2020</v>
      </c>
      <c r="C261" s="88">
        <v>43853</v>
      </c>
      <c r="D261" s="4" t="s">
        <v>65</v>
      </c>
      <c r="E261" s="22" t="s">
        <v>20</v>
      </c>
      <c r="F261" s="22" t="s">
        <v>20</v>
      </c>
      <c r="G261" t="s">
        <v>799</v>
      </c>
      <c r="H261" t="s">
        <v>933</v>
      </c>
      <c r="I261" t="s">
        <v>895</v>
      </c>
      <c r="J261" t="s">
        <v>956</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30">
        <f t="shared" si="8"/>
        <v>244.70000000000002</v>
      </c>
      <c r="AX261" s="105">
        <f t="shared" si="9"/>
        <v>58.84756845116469</v>
      </c>
      <c r="AY261" s="104"/>
    </row>
    <row r="262" spans="1:51">
      <c r="A262" s="4" t="s">
        <v>161</v>
      </c>
      <c r="B262" s="4">
        <v>2020</v>
      </c>
      <c r="C262" s="88">
        <v>43853</v>
      </c>
      <c r="D262" s="4" t="s">
        <v>65</v>
      </c>
      <c r="E262" s="22" t="s">
        <v>20</v>
      </c>
      <c r="F262" s="22" t="s">
        <v>20</v>
      </c>
      <c r="G262" t="s">
        <v>736</v>
      </c>
      <c r="H262" t="s">
        <v>670</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30">
        <f t="shared" si="8"/>
        <v>245.98999999999992</v>
      </c>
      <c r="AX262" s="105">
        <f t="shared" si="9"/>
        <v>58.5389649985772</v>
      </c>
      <c r="AY262" s="104"/>
    </row>
    <row r="263" spans="1:51">
      <c r="A263" s="4" t="s">
        <v>161</v>
      </c>
      <c r="B263" s="4">
        <v>2020</v>
      </c>
      <c r="C263" s="88">
        <v>43853</v>
      </c>
      <c r="D263" s="4" t="s">
        <v>65</v>
      </c>
      <c r="E263" s="22" t="s">
        <v>20</v>
      </c>
      <c r="F263" s="22" t="s">
        <v>20</v>
      </c>
      <c r="G263" t="s">
        <v>831</v>
      </c>
      <c r="H263" t="s">
        <v>832</v>
      </c>
      <c r="I263" t="s">
        <v>833</v>
      </c>
      <c r="J263" t="s">
        <v>835</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30">
        <f t="shared" si="8"/>
        <v>247.02600000000004</v>
      </c>
      <c r="AX263" s="105">
        <f t="shared" si="9"/>
        <v>58.293458988122701</v>
      </c>
      <c r="AY263" s="104"/>
    </row>
    <row r="264" spans="1:51">
      <c r="A264" s="4" t="s">
        <v>224</v>
      </c>
      <c r="B264" s="4">
        <v>2019</v>
      </c>
      <c r="C264" s="5">
        <v>43483</v>
      </c>
      <c r="D264" s="4" t="s">
        <v>65</v>
      </c>
      <c r="E264" s="22" t="s">
        <v>20</v>
      </c>
      <c r="F264" s="22" t="s">
        <v>20</v>
      </c>
      <c r="G264" t="s">
        <v>744</v>
      </c>
      <c r="H264" t="s">
        <v>597</v>
      </c>
      <c r="I264" t="s">
        <v>914</v>
      </c>
      <c r="J264" t="s">
        <v>948</v>
      </c>
      <c r="K264" s="11">
        <f>(C264-VLOOKUP(G264,Riders!$A$2:$E$8000,4,FALSE))/365</f>
        <v>26.443835616438356</v>
      </c>
      <c r="L264" s="11">
        <f>(C264-VLOOKUP(H264,Riders!$A$2:$E$8000,4,FALSE))/365</f>
        <v>20.701369863013699</v>
      </c>
      <c r="M264" s="11">
        <f>(C264-VLOOKUP(I264,Riders!$A$2:$E$8000,4,FALSE))/365</f>
        <v>22.736986301369864</v>
      </c>
      <c r="N264" s="11">
        <f>(C264-VLOOKUP(J264,Riders!$A$2:$E$8000,4,FALSE))/365</f>
        <v>22.298630136986301</v>
      </c>
      <c r="O264" s="26">
        <v>1</v>
      </c>
      <c r="P264" t="s">
        <v>34</v>
      </c>
      <c r="Q264" s="30">
        <v>13.246</v>
      </c>
      <c r="R264" s="30">
        <v>7.8179999999999996</v>
      </c>
      <c r="S264" s="30">
        <v>7.258</v>
      </c>
      <c r="T264" s="30">
        <v>7.1289999999999996</v>
      </c>
      <c r="U264" s="30">
        <v>7.2050000000000001</v>
      </c>
      <c r="V264" s="30">
        <v>7.0049999999999999</v>
      </c>
      <c r="W264" s="30">
        <v>6.9290000000000003</v>
      </c>
      <c r="X264" s="30">
        <v>7.0469999999999997</v>
      </c>
      <c r="Y264" s="30">
        <v>7.0679999999999996</v>
      </c>
      <c r="Z264" s="30">
        <v>7.117</v>
      </c>
      <c r="AA264" s="30">
        <v>7.1239999999999997</v>
      </c>
      <c r="AB264" s="30">
        <v>7.2270000000000003</v>
      </c>
      <c r="AC264" s="30">
        <v>7.12</v>
      </c>
      <c r="AD264" s="30">
        <v>7.1630000000000003</v>
      </c>
      <c r="AE264" s="30">
        <v>7.085</v>
      </c>
      <c r="AF264" s="30">
        <v>7.1779999999999999</v>
      </c>
      <c r="AG264" s="30">
        <v>7.0540000000000003</v>
      </c>
      <c r="AH264" s="30">
        <v>7.1120000000000001</v>
      </c>
      <c r="AI264" s="30">
        <v>7.1269999999999998</v>
      </c>
      <c r="AJ264" s="30">
        <v>7.2480000000000002</v>
      </c>
      <c r="AK264" s="30">
        <v>7.0469999999999997</v>
      </c>
      <c r="AL264" s="30">
        <v>7.0170000000000003</v>
      </c>
      <c r="AM264" s="30">
        <v>7.19</v>
      </c>
      <c r="AN264" s="30">
        <v>7.2060000000000004</v>
      </c>
      <c r="AO264" s="30">
        <v>7.28</v>
      </c>
      <c r="AP264" s="30">
        <v>7.4939999999999998</v>
      </c>
      <c r="AQ264" s="30">
        <v>7.1310000000000002</v>
      </c>
      <c r="AR264" s="30">
        <v>7.0549999999999997</v>
      </c>
      <c r="AS264" s="30">
        <v>7.0190000000000001</v>
      </c>
      <c r="AT264" s="30">
        <v>7.1260000000000003</v>
      </c>
      <c r="AU264" s="30">
        <v>7.0369999999999999</v>
      </c>
      <c r="AV264" s="30">
        <v>7.1420000000000003</v>
      </c>
      <c r="AW264" s="30">
        <f t="shared" si="8"/>
        <v>235.00399999999999</v>
      </c>
      <c r="AX264" s="105">
        <f t="shared" si="9"/>
        <v>61.275552756548826</v>
      </c>
      <c r="AY264" s="104"/>
    </row>
    <row r="265" spans="1:51">
      <c r="A265" s="1" t="s">
        <v>221</v>
      </c>
      <c r="B265" s="1">
        <v>2019</v>
      </c>
      <c r="C265" s="2">
        <v>43813</v>
      </c>
      <c r="D265" s="1" t="s">
        <v>65</v>
      </c>
      <c r="E265" s="22" t="s">
        <v>20</v>
      </c>
      <c r="F265" s="42" t="s">
        <v>20</v>
      </c>
      <c r="G265" t="s">
        <v>597</v>
      </c>
      <c r="H265" t="s">
        <v>948</v>
      </c>
      <c r="I265" t="s">
        <v>744</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30">
        <f t="shared" si="8"/>
        <v>231.15299999999999</v>
      </c>
      <c r="AX265" s="105">
        <f t="shared" si="9"/>
        <v>62.296401084995658</v>
      </c>
      <c r="AY265" s="104"/>
    </row>
    <row r="266" spans="1:51">
      <c r="A266" s="1" t="s">
        <v>221</v>
      </c>
      <c r="B266" s="1">
        <v>2019</v>
      </c>
      <c r="C266" s="2">
        <v>43813</v>
      </c>
      <c r="D266" s="1" t="s">
        <v>65</v>
      </c>
      <c r="E266" s="22" t="s">
        <v>20</v>
      </c>
      <c r="F266" s="42" t="s">
        <v>20</v>
      </c>
      <c r="G266" t="s">
        <v>829</v>
      </c>
      <c r="H266" t="s">
        <v>507</v>
      </c>
      <c r="I266" t="s">
        <v>918</v>
      </c>
      <c r="J266" t="s">
        <v>944</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30">
        <f t="shared" si="8"/>
        <v>232.435</v>
      </c>
      <c r="AX266" s="105">
        <f t="shared" si="9"/>
        <v>61.952804009723145</v>
      </c>
      <c r="AY266" s="104"/>
    </row>
    <row r="267" spans="1:51">
      <c r="A267" s="1" t="s">
        <v>221</v>
      </c>
      <c r="B267" s="1">
        <v>2019</v>
      </c>
      <c r="C267" s="2">
        <v>43813</v>
      </c>
      <c r="D267" s="1" t="s">
        <v>65</v>
      </c>
      <c r="E267" s="22" t="s">
        <v>20</v>
      </c>
      <c r="F267" s="42" t="s">
        <v>20</v>
      </c>
      <c r="G267" t="s">
        <v>975</v>
      </c>
      <c r="H267" t="s">
        <v>502</v>
      </c>
      <c r="I267" t="s">
        <v>836</v>
      </c>
      <c r="J267" t="s">
        <v>765</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980</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30">
        <f t="shared" si="8"/>
        <v>232.50200000000001</v>
      </c>
      <c r="AX267" s="105">
        <f t="shared" si="9"/>
        <v>61.934951097194862</v>
      </c>
      <c r="AY267" s="104"/>
    </row>
    <row r="268" spans="1:51">
      <c r="A268" s="4" t="s">
        <v>224</v>
      </c>
      <c r="B268" s="4">
        <v>2019</v>
      </c>
      <c r="C268" s="5">
        <v>43483</v>
      </c>
      <c r="D268" s="4" t="s">
        <v>65</v>
      </c>
      <c r="E268" s="22" t="s">
        <v>90</v>
      </c>
      <c r="F268">
        <v>4</v>
      </c>
      <c r="G268" t="s">
        <v>744</v>
      </c>
      <c r="H268" t="s">
        <v>597</v>
      </c>
      <c r="I268" t="s">
        <v>914</v>
      </c>
      <c r="J268" t="s">
        <v>948</v>
      </c>
      <c r="K268" s="11">
        <f>(C268-VLOOKUP(G268,Riders!$A$2:$E$8000,4,FALSE))/365</f>
        <v>26.443835616438356</v>
      </c>
      <c r="L268" s="11">
        <f>(C268-VLOOKUP(H268,Riders!$A$2:$E$8000,4,FALSE))/365</f>
        <v>20.701369863013699</v>
      </c>
      <c r="M268" s="11">
        <f>(C268-VLOOKUP(I268,Riders!$A$2:$E$8000,4,FALSE))/365</f>
        <v>22.736986301369864</v>
      </c>
      <c r="N268" s="11">
        <f>(C268-VLOOKUP(J268,Riders!$A$2:$E$8000,4,FALSE))/365</f>
        <v>22.298630136986301</v>
      </c>
      <c r="O268" s="26">
        <v>1</v>
      </c>
      <c r="P268" t="s">
        <v>34</v>
      </c>
      <c r="Q268" s="30">
        <v>12.813000000000001</v>
      </c>
      <c r="R268" s="30">
        <v>7.4470000000000001</v>
      </c>
      <c r="S268" s="30">
        <v>7.0460000000000003</v>
      </c>
      <c r="T268" s="30">
        <v>6.9450000000000003</v>
      </c>
      <c r="U268" s="30">
        <v>7.0380000000000003</v>
      </c>
      <c r="V268" s="30">
        <v>6.94</v>
      </c>
      <c r="W268" s="30">
        <v>6.9589999999999996</v>
      </c>
      <c r="X268" s="30">
        <v>7.0880000000000001</v>
      </c>
      <c r="Y268" s="30">
        <v>7.0590000000000002</v>
      </c>
      <c r="Z268" s="30">
        <v>7.1189999999999998</v>
      </c>
      <c r="AA268" s="30">
        <v>7.11</v>
      </c>
      <c r="AB268" s="30">
        <v>7.2759999999999998</v>
      </c>
      <c r="AC268" s="30">
        <v>7.1040000000000001</v>
      </c>
      <c r="AD268" s="30">
        <v>7.0540000000000003</v>
      </c>
      <c r="AE268" s="30">
        <v>7.0060000000000002</v>
      </c>
      <c r="AF268" s="30">
        <v>7.0940000000000003</v>
      </c>
      <c r="AG268" s="30">
        <v>7.0229999999999997</v>
      </c>
      <c r="AH268" s="30">
        <v>7.0350000000000001</v>
      </c>
      <c r="AI268" s="30">
        <v>7.0640000000000001</v>
      </c>
      <c r="AJ268" s="30">
        <v>7.2690000000000001</v>
      </c>
      <c r="AK268" s="30">
        <v>7.0069999999999997</v>
      </c>
      <c r="AL268" s="30">
        <v>6.9790000000000001</v>
      </c>
      <c r="AM268" s="30">
        <v>6.9480000000000004</v>
      </c>
      <c r="AN268" s="30">
        <v>7.0679999999999996</v>
      </c>
      <c r="AO268" s="30">
        <v>6.9829999999999997</v>
      </c>
      <c r="AP268" s="30">
        <v>7.0380000000000003</v>
      </c>
      <c r="AQ268" s="30">
        <v>7.12</v>
      </c>
      <c r="AR268" s="30">
        <v>7.2649999999999997</v>
      </c>
      <c r="AS268" s="30">
        <v>7.0090000000000003</v>
      </c>
      <c r="AT268" s="30">
        <v>6.9539999999999997</v>
      </c>
      <c r="AU268" s="30">
        <v>6.8940000000000001</v>
      </c>
      <c r="AV268" s="30">
        <v>6.968</v>
      </c>
      <c r="AW268" s="30">
        <f t="shared" si="8"/>
        <v>231.72200000000007</v>
      </c>
      <c r="AX268" s="105">
        <f t="shared" si="9"/>
        <v>62.143430489983672</v>
      </c>
      <c r="AY268" s="104"/>
    </row>
    <row r="269" spans="1:51">
      <c r="A269" s="1" t="s">
        <v>221</v>
      </c>
      <c r="B269" s="1">
        <v>2019</v>
      </c>
      <c r="C269" s="2">
        <v>43813</v>
      </c>
      <c r="D269" s="1" t="s">
        <v>65</v>
      </c>
      <c r="E269" s="22" t="s">
        <v>20</v>
      </c>
      <c r="F269" s="42" t="s">
        <v>20</v>
      </c>
      <c r="G269" t="s">
        <v>802</v>
      </c>
      <c r="H269" t="s">
        <v>913</v>
      </c>
      <c r="I269" t="s">
        <v>955</v>
      </c>
      <c r="J269" t="s">
        <v>920</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30">
        <f t="shared" si="8"/>
        <v>234.68900000000005</v>
      </c>
      <c r="AX269" s="105">
        <f t="shared" si="9"/>
        <v>61.35779691421412</v>
      </c>
      <c r="AY269" s="104"/>
    </row>
    <row r="270" spans="1:51">
      <c r="A270" s="1" t="s">
        <v>221</v>
      </c>
      <c r="B270" s="1">
        <v>2019</v>
      </c>
      <c r="C270" s="2">
        <v>43813</v>
      </c>
      <c r="D270" s="1" t="s">
        <v>65</v>
      </c>
      <c r="E270" s="22" t="s">
        <v>20</v>
      </c>
      <c r="F270" s="42" t="s">
        <v>20</v>
      </c>
      <c r="G270" t="s">
        <v>821</v>
      </c>
      <c r="H270" t="s">
        <v>822</v>
      </c>
      <c r="I270" t="s">
        <v>902</v>
      </c>
      <c r="J270" t="s">
        <v>954</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30">
        <f t="shared" si="8"/>
        <v>235.46000000000004</v>
      </c>
      <c r="AX270" s="105">
        <f t="shared" si="9"/>
        <v>61.156884396500459</v>
      </c>
      <c r="AY270" s="104"/>
    </row>
    <row r="271" spans="1:51">
      <c r="A271" s="1" t="s">
        <v>221</v>
      </c>
      <c r="B271" s="1">
        <v>2019</v>
      </c>
      <c r="C271" s="2">
        <v>43813</v>
      </c>
      <c r="D271" s="1" t="s">
        <v>65</v>
      </c>
      <c r="E271" s="22" t="s">
        <v>20</v>
      </c>
      <c r="F271" s="42" t="s">
        <v>20</v>
      </c>
      <c r="G271" t="s">
        <v>686</v>
      </c>
      <c r="H271" t="s">
        <v>741</v>
      </c>
      <c r="I271" t="s">
        <v>501</v>
      </c>
      <c r="J271" t="s">
        <v>678</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30">
        <f t="shared" si="8"/>
        <v>236.14099999999999</v>
      </c>
      <c r="AX271" s="105">
        <f t="shared" si="9"/>
        <v>60.980515878225297</v>
      </c>
      <c r="AY271" s="104"/>
    </row>
    <row r="272" spans="1:51">
      <c r="A272" s="1" t="s">
        <v>221</v>
      </c>
      <c r="B272" s="1">
        <v>2019</v>
      </c>
      <c r="C272" s="2">
        <v>43813</v>
      </c>
      <c r="D272" s="1" t="s">
        <v>65</v>
      </c>
      <c r="E272" s="22" t="s">
        <v>20</v>
      </c>
      <c r="F272" s="42" t="s">
        <v>20</v>
      </c>
      <c r="G272" t="s">
        <v>594</v>
      </c>
      <c r="H272" t="s">
        <v>952</v>
      </c>
      <c r="I272" t="s">
        <v>593</v>
      </c>
      <c r="J272" t="s">
        <v>953</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751</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30">
        <f t="shared" si="8"/>
        <v>238.84100000000001</v>
      </c>
      <c r="AX272" s="105">
        <f t="shared" si="9"/>
        <v>60.291156041048225</v>
      </c>
      <c r="AY272" s="104"/>
    </row>
    <row r="273" spans="1:51">
      <c r="A273" s="1" t="s">
        <v>221</v>
      </c>
      <c r="B273" s="1">
        <v>2019</v>
      </c>
      <c r="C273" s="2">
        <v>43813</v>
      </c>
      <c r="D273" s="1" t="s">
        <v>65</v>
      </c>
      <c r="E273" s="22" t="s">
        <v>20</v>
      </c>
      <c r="F273" s="42" t="s">
        <v>20</v>
      </c>
      <c r="G273" t="s">
        <v>976</v>
      </c>
      <c r="H273" t="s">
        <v>977</v>
      </c>
      <c r="I273" t="s">
        <v>978</v>
      </c>
      <c r="J273" t="s">
        <v>979</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30">
        <f t="shared" si="8"/>
        <v>243.38899999999998</v>
      </c>
      <c r="AX273" s="105">
        <f t="shared" si="9"/>
        <v>59.164547288497019</v>
      </c>
      <c r="AY273" s="104"/>
    </row>
    <row r="274" spans="1:51">
      <c r="A274" s="1" t="s">
        <v>221</v>
      </c>
      <c r="B274" s="1">
        <v>2019</v>
      </c>
      <c r="C274" s="2">
        <v>43813</v>
      </c>
      <c r="D274" s="1" t="s">
        <v>65</v>
      </c>
      <c r="E274" s="22" t="s">
        <v>90</v>
      </c>
      <c r="F274">
        <v>1</v>
      </c>
      <c r="G274" t="s">
        <v>802</v>
      </c>
      <c r="H274" t="s">
        <v>913</v>
      </c>
      <c r="I274" t="s">
        <v>955</v>
      </c>
      <c r="J274" t="s">
        <v>920</v>
      </c>
      <c r="K274" s="11">
        <f>(C274-VLOOKUP(G274,Riders!$A$2:$E$8000,4,FALSE))/365</f>
        <v>22.378082191780823</v>
      </c>
      <c r="L274" s="11">
        <f>(C274-VLOOKUP(H274,Riders!$A$2:$E$8000,4,FALSE))/365</f>
        <v>25.512328767123286</v>
      </c>
      <c r="M274" s="11">
        <f>(C274-VLOOKUP(I274,Riders!$A$2:$E$8000,4,FALSE))/365</f>
        <v>23.852054794520548</v>
      </c>
      <c r="N274" s="11">
        <f>(C274-VLOOKUP(J274,Riders!$A$2:$E$8000,4,FALSE))/365</f>
        <v>24.353424657534248</v>
      </c>
      <c r="O274" s="22">
        <v>1</v>
      </c>
      <c r="P274" t="s">
        <v>32</v>
      </c>
      <c r="Q274" s="30">
        <v>13.433999999999999</v>
      </c>
      <c r="R274" s="30">
        <v>7.4870000000000001</v>
      </c>
      <c r="S274" s="30">
        <v>7.0880000000000001</v>
      </c>
      <c r="T274" s="30">
        <v>6.9749999999999996</v>
      </c>
      <c r="U274" s="30">
        <v>7.0709999999999997</v>
      </c>
      <c r="V274" s="30">
        <v>6.9669999999999996</v>
      </c>
      <c r="W274" s="30">
        <v>6.9960000000000004</v>
      </c>
      <c r="X274" s="30">
        <v>7.08</v>
      </c>
      <c r="Y274" s="30">
        <v>6.9889999999999999</v>
      </c>
      <c r="Z274" s="30">
        <v>7.0270000000000001</v>
      </c>
      <c r="AA274" s="30">
        <v>7.0860000000000003</v>
      </c>
      <c r="AB274" s="30">
        <v>7.2089999999999996</v>
      </c>
      <c r="AC274" s="30">
        <v>7.0960000000000001</v>
      </c>
      <c r="AD274" s="30">
        <v>7.117</v>
      </c>
      <c r="AE274" s="30">
        <v>7.1360000000000001</v>
      </c>
      <c r="AF274" s="30">
        <v>7.1820000000000004</v>
      </c>
      <c r="AG274" s="30">
        <v>7.0490000000000004</v>
      </c>
      <c r="AH274" s="30">
        <v>7.0229999999999997</v>
      </c>
      <c r="AI274" s="30">
        <v>7.173</v>
      </c>
      <c r="AJ274" s="30">
        <v>7.1180000000000003</v>
      </c>
      <c r="AK274" s="30">
        <v>7.0010000000000003</v>
      </c>
      <c r="AL274" s="30">
        <v>7.0640000000000001</v>
      </c>
      <c r="AM274" s="30">
        <v>7.1159999999999997</v>
      </c>
      <c r="AN274" s="30">
        <v>7.1109999999999998</v>
      </c>
      <c r="AO274" s="30">
        <v>7.1070000000000002</v>
      </c>
      <c r="AP274" s="30">
        <v>7.2480000000000002</v>
      </c>
      <c r="AQ274" s="30">
        <v>7.09</v>
      </c>
      <c r="AR274" s="30">
        <v>7.1050000000000004</v>
      </c>
      <c r="AS274" s="30">
        <v>7.1310000000000002</v>
      </c>
      <c r="AT274" s="30">
        <v>7.1849999999999996</v>
      </c>
      <c r="AU274" s="30">
        <v>7.2210000000000001</v>
      </c>
      <c r="AV274" s="30">
        <v>7.1970000000000001</v>
      </c>
      <c r="AW274" s="30">
        <f t="shared" si="8"/>
        <v>233.87900000000002</v>
      </c>
      <c r="AX274" s="105">
        <f t="shared" si="9"/>
        <v>61.570299171793955</v>
      </c>
      <c r="AY274" s="104"/>
    </row>
    <row r="275" spans="1:51">
      <c r="A275" s="1" t="s">
        <v>221</v>
      </c>
      <c r="B275" s="1">
        <v>2019</v>
      </c>
      <c r="C275" s="2">
        <v>43813</v>
      </c>
      <c r="D275" s="1" t="s">
        <v>65</v>
      </c>
      <c r="E275" s="22" t="s">
        <v>90</v>
      </c>
      <c r="F275">
        <v>1</v>
      </c>
      <c r="G275" t="s">
        <v>821</v>
      </c>
      <c r="H275" t="s">
        <v>822</v>
      </c>
      <c r="I275" t="s">
        <v>902</v>
      </c>
      <c r="J275" t="s">
        <v>954</v>
      </c>
      <c r="K275" s="11">
        <f>(C275-VLOOKUP(G275,Riders!$A$2:$E$8000,4,FALSE))/365</f>
        <v>19.734246575342464</v>
      </c>
      <c r="L275" s="11">
        <f>(C275-VLOOKUP(H275,Riders!$A$2:$E$8000,4,FALSE))/365</f>
        <v>19.950684931506849</v>
      </c>
      <c r="M275" s="11">
        <f>(C275-VLOOKUP(I275,Riders!$A$2:$E$8000,4,FALSE))/365</f>
        <v>20.92876712328767</v>
      </c>
      <c r="N275" s="11">
        <f>(C275-VLOOKUP(J275,Riders!$A$2:$E$8000,4,FALSE))/365</f>
        <v>27.860273972602741</v>
      </c>
      <c r="O275" s="22">
        <v>2</v>
      </c>
      <c r="P275" t="s">
        <v>197</v>
      </c>
      <c r="Q275" s="30">
        <v>13.025</v>
      </c>
      <c r="R275" s="30">
        <v>7.6909999999999998</v>
      </c>
      <c r="S275" s="30">
        <v>7.1079999999999997</v>
      </c>
      <c r="T275" s="30">
        <v>7.1139999999999999</v>
      </c>
      <c r="U275" s="30">
        <v>7.0620000000000003</v>
      </c>
      <c r="V275" s="30">
        <v>7.1680000000000001</v>
      </c>
      <c r="W275" s="30">
        <v>7.0570000000000004</v>
      </c>
      <c r="X275" s="30">
        <v>7.1559999999999997</v>
      </c>
      <c r="Y275" s="30">
        <v>6.9470000000000001</v>
      </c>
      <c r="Z275" s="30">
        <v>7.0229999999999997</v>
      </c>
      <c r="AA275" s="30">
        <v>6.94</v>
      </c>
      <c r="AB275" s="30">
        <v>7.0789999999999997</v>
      </c>
      <c r="AC275" s="30">
        <v>6.9740000000000002</v>
      </c>
      <c r="AD275" s="30">
        <v>7.0839999999999996</v>
      </c>
      <c r="AE275" s="30">
        <v>7.07</v>
      </c>
      <c r="AF275" s="30">
        <v>7.1589999999999998</v>
      </c>
      <c r="AG275" s="30">
        <v>6.9690000000000003</v>
      </c>
      <c r="AH275" s="30">
        <v>7.1120000000000001</v>
      </c>
      <c r="AI275" s="30">
        <v>7.0819999999999999</v>
      </c>
      <c r="AJ275" s="30">
        <v>6.9720000000000004</v>
      </c>
      <c r="AK275" s="30">
        <v>7.13</v>
      </c>
      <c r="AL275" s="30">
        <v>7.1109999999999998</v>
      </c>
      <c r="AM275" s="30">
        <v>7.3449999999999998</v>
      </c>
      <c r="AN275" s="30">
        <v>7.0860000000000003</v>
      </c>
      <c r="AO275" s="30">
        <v>7.2080000000000002</v>
      </c>
      <c r="AP275" s="30">
        <v>7.1619999999999999</v>
      </c>
      <c r="AQ275" s="30">
        <v>7.3940000000000001</v>
      </c>
      <c r="AR275" s="30">
        <v>7.5149999999999997</v>
      </c>
      <c r="AS275" s="30">
        <v>7.2329999999999997</v>
      </c>
      <c r="AT275" s="30">
        <v>7.3520000000000003</v>
      </c>
      <c r="AU275" s="30">
        <v>7.2380000000000004</v>
      </c>
      <c r="AV275" s="30">
        <v>7.4029999999999996</v>
      </c>
      <c r="AW275" s="30">
        <f t="shared" si="8"/>
        <v>234.96899999999999</v>
      </c>
      <c r="AX275" s="105">
        <f t="shared" si="9"/>
        <v>61.284680106737483</v>
      </c>
      <c r="AY275" s="104"/>
    </row>
    <row r="276" spans="1:51">
      <c r="A276" s="4" t="s">
        <v>224</v>
      </c>
      <c r="B276" s="4">
        <v>2019</v>
      </c>
      <c r="C276" s="5">
        <v>43483</v>
      </c>
      <c r="D276" s="4" t="s">
        <v>65</v>
      </c>
      <c r="E276" s="22" t="s">
        <v>63</v>
      </c>
      <c r="F276" t="s">
        <v>540</v>
      </c>
      <c r="G276" t="s">
        <v>744</v>
      </c>
      <c r="H276" t="s">
        <v>597</v>
      </c>
      <c r="I276" t="s">
        <v>914</v>
      </c>
      <c r="J276" t="s">
        <v>948</v>
      </c>
      <c r="K276" s="11">
        <f>(C276-VLOOKUP(G276,Riders!$A$2:$E$8000,4,FALSE))/365</f>
        <v>26.443835616438356</v>
      </c>
      <c r="L276" s="11">
        <f>(C276-VLOOKUP(H276,Riders!$A$2:$E$8000,4,FALSE))/365</f>
        <v>20.701369863013699</v>
      </c>
      <c r="M276" s="11">
        <f>(C276-VLOOKUP(I276,Riders!$A$2:$E$8000,4,FALSE))/365</f>
        <v>22.736986301369864</v>
      </c>
      <c r="N276" s="11">
        <f>(C276-VLOOKUP(J276,Riders!$A$2:$E$8000,4,FALSE))/365</f>
        <v>22.298630136986301</v>
      </c>
      <c r="O276" s="26">
        <v>1</v>
      </c>
      <c r="P276" t="s">
        <v>34</v>
      </c>
      <c r="Q276" s="30">
        <v>12.932</v>
      </c>
      <c r="R276" s="30">
        <v>7.4489999999999998</v>
      </c>
      <c r="S276" s="30">
        <v>7.0030000000000001</v>
      </c>
      <c r="T276" s="30">
        <v>6.9189999999999996</v>
      </c>
      <c r="U276" s="30">
        <v>7.07</v>
      </c>
      <c r="V276" s="30">
        <v>7.0119999999999996</v>
      </c>
      <c r="W276" s="30">
        <v>6.98</v>
      </c>
      <c r="X276" s="30">
        <v>7.0590000000000002</v>
      </c>
      <c r="Y276" s="30">
        <v>6.976</v>
      </c>
      <c r="Z276" s="30">
        <v>6.9749999999999996</v>
      </c>
      <c r="AA276" s="30">
        <v>6.9969999999999999</v>
      </c>
      <c r="AB276" s="30">
        <v>7.14</v>
      </c>
      <c r="AC276" s="30">
        <v>6.9829999999999997</v>
      </c>
      <c r="AD276" s="30">
        <v>7</v>
      </c>
      <c r="AE276" s="30">
        <v>6.9649999999999999</v>
      </c>
      <c r="AF276" s="30">
        <v>7.056</v>
      </c>
      <c r="AG276" s="30">
        <v>6.98</v>
      </c>
      <c r="AH276" s="30">
        <v>6.9509999999999996</v>
      </c>
      <c r="AI276" s="30">
        <v>6.9329999999999998</v>
      </c>
      <c r="AJ276" s="30">
        <v>7.12</v>
      </c>
      <c r="AK276" s="30">
        <v>6.8739999999999997</v>
      </c>
      <c r="AL276" s="30">
        <v>6.835</v>
      </c>
      <c r="AM276" s="30">
        <v>6.8380000000000001</v>
      </c>
      <c r="AN276" s="30">
        <v>6.976</v>
      </c>
      <c r="AO276" s="30">
        <v>6.98</v>
      </c>
      <c r="AP276" s="30">
        <v>7.1130000000000004</v>
      </c>
      <c r="AQ276" s="30">
        <v>7.266</v>
      </c>
      <c r="AR276" s="30">
        <v>6.9569999999999999</v>
      </c>
      <c r="AS276" s="30">
        <v>6.93</v>
      </c>
      <c r="AT276" s="30">
        <v>6.9109999999999996</v>
      </c>
      <c r="AU276" s="30">
        <v>6.9720000000000004</v>
      </c>
      <c r="AV276" s="30">
        <v>7.0069999999999997</v>
      </c>
      <c r="AW276" s="30">
        <f t="shared" si="8"/>
        <v>230.15899999999999</v>
      </c>
      <c r="AX276" s="105">
        <f t="shared" si="9"/>
        <v>62.565443888789929</v>
      </c>
      <c r="AY276" s="104"/>
    </row>
    <row r="277" spans="1:51">
      <c r="A277" s="29" t="s">
        <v>221</v>
      </c>
      <c r="B277" s="29">
        <v>2019</v>
      </c>
      <c r="C277" s="56">
        <v>43813</v>
      </c>
      <c r="D277" s="29" t="s">
        <v>65</v>
      </c>
      <c r="E277" s="22" t="s">
        <v>90</v>
      </c>
      <c r="F277" s="26">
        <v>2</v>
      </c>
      <c r="G277" t="s">
        <v>686</v>
      </c>
      <c r="H277" t="s">
        <v>679</v>
      </c>
      <c r="I277" t="s">
        <v>741</v>
      </c>
      <c r="J277" t="s">
        <v>501</v>
      </c>
      <c r="K277" s="11">
        <f>(C277-VLOOKUP(G277,Riders!$A$2:$E$8000,4,FALSE))/365</f>
        <v>27.841095890410958</v>
      </c>
      <c r="L277" s="11">
        <f>(C277-VLOOKUP(H277,Riders!$A$2:$E$8000,4,FALSE))/365</f>
        <v>23.405479452054795</v>
      </c>
      <c r="M277" s="11">
        <f>(C277-VLOOKUP(I277,Riders!$A$2:$E$8000,4,FALSE))/365</f>
        <v>22.153424657534245</v>
      </c>
      <c r="N277" s="11">
        <f>(C277-VLOOKUP(J277,Riders!$A$2:$E$8000,4,FALSE))/365</f>
        <v>19.213698630136985</v>
      </c>
      <c r="O277" s="22">
        <v>2</v>
      </c>
      <c r="P277" s="26" t="s">
        <v>24</v>
      </c>
      <c r="Q277" s="30">
        <v>13.5</v>
      </c>
      <c r="R277" s="30">
        <v>7.6340000000000003</v>
      </c>
      <c r="S277" s="30">
        <v>7.2430000000000003</v>
      </c>
      <c r="T277" s="30">
        <v>7.2350000000000003</v>
      </c>
      <c r="U277" s="30">
        <v>7.1239999999999997</v>
      </c>
      <c r="V277" s="30">
        <v>7.0359999999999996</v>
      </c>
      <c r="W277" s="30">
        <v>7.0880000000000001</v>
      </c>
      <c r="X277" s="30">
        <v>6.9210000000000003</v>
      </c>
      <c r="Y277" s="30">
        <v>6.9180000000000001</v>
      </c>
      <c r="Z277" s="30">
        <v>7.1459999999999999</v>
      </c>
      <c r="AA277" s="30">
        <v>6.9160000000000004</v>
      </c>
      <c r="AB277" s="30">
        <v>6.923</v>
      </c>
      <c r="AC277" s="30">
        <v>6.6120000000000001</v>
      </c>
      <c r="AD277" s="30">
        <v>7.0620000000000003</v>
      </c>
      <c r="AE277" s="30">
        <v>6.8979999999999997</v>
      </c>
      <c r="AF277" s="30">
        <v>6.9790000000000001</v>
      </c>
      <c r="AG277" s="30">
        <v>7.07</v>
      </c>
      <c r="AH277" s="30">
        <v>6.9279999999999999</v>
      </c>
      <c r="AI277" s="30">
        <v>6.9139999999999997</v>
      </c>
      <c r="AJ277" s="30">
        <v>7.0629999999999997</v>
      </c>
      <c r="AK277" s="30">
        <v>7.1680000000000001</v>
      </c>
      <c r="AL277" s="30">
        <v>7.1520000000000001</v>
      </c>
      <c r="AM277" s="30">
        <v>7.1529999999999996</v>
      </c>
      <c r="AN277" s="30">
        <v>7.1440000000000001</v>
      </c>
      <c r="AO277" s="30">
        <v>7.3239999999999998</v>
      </c>
      <c r="AP277" s="30">
        <v>7.2370000000000001</v>
      </c>
      <c r="AQ277" s="30">
        <v>7.2110000000000003</v>
      </c>
      <c r="AR277" s="30">
        <v>7.2320000000000002</v>
      </c>
      <c r="AS277" s="30">
        <v>7.3319999999999999</v>
      </c>
      <c r="AT277" s="30">
        <v>7.2009999999999996</v>
      </c>
      <c r="AU277" s="30">
        <v>7.2389999999999999</v>
      </c>
      <c r="AV277" s="30">
        <v>7.407</v>
      </c>
      <c r="AW277" s="30">
        <f t="shared" si="8"/>
        <v>234.01</v>
      </c>
      <c r="AX277" s="105">
        <f t="shared" si="9"/>
        <v>61.535831802059747</v>
      </c>
      <c r="AY277" s="104"/>
    </row>
    <row r="278" spans="1:51">
      <c r="A278" s="29" t="s">
        <v>221</v>
      </c>
      <c r="B278" s="29">
        <v>2019</v>
      </c>
      <c r="C278" s="56">
        <v>43813</v>
      </c>
      <c r="D278" s="29" t="s">
        <v>65</v>
      </c>
      <c r="E278" s="22" t="s">
        <v>90</v>
      </c>
      <c r="F278" s="26">
        <v>3</v>
      </c>
      <c r="G278" t="s">
        <v>597</v>
      </c>
      <c r="H278" t="s">
        <v>948</v>
      </c>
      <c r="I278" t="s">
        <v>744</v>
      </c>
      <c r="J278" t="s">
        <v>473</v>
      </c>
      <c r="K278" s="11">
        <f>(C278-VLOOKUP(G278,Riders!$A$2:$E$8000,4,FALSE))/365</f>
        <v>21.605479452054794</v>
      </c>
      <c r="L278" s="11">
        <f>(C278-VLOOKUP(H278,Riders!$A$2:$E$8000,4,FALSE))/365</f>
        <v>23.202739726027396</v>
      </c>
      <c r="M278" s="11">
        <f>(C278-VLOOKUP(I278,Riders!$A$2:$E$8000,4,FALSE))/365</f>
        <v>27.347945205479451</v>
      </c>
      <c r="N278" s="11">
        <f>(C278-VLOOKUP(J278,Riders!$A$2:$E$8000,4,FALSE))/365</f>
        <v>19.635616438356163</v>
      </c>
      <c r="O278" s="22">
        <v>1</v>
      </c>
      <c r="P278" s="26" t="s">
        <v>34</v>
      </c>
      <c r="Q278" s="30">
        <v>13.042999999999999</v>
      </c>
      <c r="R278" s="30">
        <v>7.7009999999999996</v>
      </c>
      <c r="S278" s="30">
        <v>7.16</v>
      </c>
      <c r="T278" s="30">
        <v>6.9359999999999999</v>
      </c>
      <c r="U278" s="30">
        <v>6.9580000000000002</v>
      </c>
      <c r="V278" s="30">
        <v>6.9359999999999999</v>
      </c>
      <c r="W278" s="30">
        <v>6.907</v>
      </c>
      <c r="X278" s="30">
        <v>6.87</v>
      </c>
      <c r="Y278" s="30">
        <v>6.9749999999999996</v>
      </c>
      <c r="Z278" s="30">
        <v>6.8659999999999997</v>
      </c>
      <c r="AA278" s="30">
        <v>6.8780000000000001</v>
      </c>
      <c r="AB278" s="30">
        <v>6.85</v>
      </c>
      <c r="AC278" s="30">
        <v>6.9989999999999997</v>
      </c>
      <c r="AD278" s="30">
        <v>6.8860000000000001</v>
      </c>
      <c r="AE278" s="30">
        <v>6.8550000000000004</v>
      </c>
      <c r="AF278" s="30">
        <v>6.8490000000000002</v>
      </c>
      <c r="AG278" s="30">
        <v>6.9240000000000004</v>
      </c>
      <c r="AH278" s="30">
        <v>6.93</v>
      </c>
      <c r="AI278" s="30">
        <v>6.9119999999999999</v>
      </c>
      <c r="AJ278" s="30">
        <v>6.9459999999999997</v>
      </c>
      <c r="AK278" s="30">
        <v>7.0860000000000003</v>
      </c>
      <c r="AL278" s="30">
        <v>6.9530000000000003</v>
      </c>
      <c r="AM278" s="30">
        <v>6.976</v>
      </c>
      <c r="AN278" s="30">
        <v>6.9080000000000004</v>
      </c>
      <c r="AO278" s="30">
        <v>6.8609999999999998</v>
      </c>
      <c r="AP278" s="30">
        <v>6.8129999999999997</v>
      </c>
      <c r="AQ278" s="30">
        <v>6.9660000000000002</v>
      </c>
      <c r="AR278" s="30">
        <v>6.899</v>
      </c>
      <c r="AS278" s="30">
        <v>7.1109999999999998</v>
      </c>
      <c r="AT278" s="30">
        <v>6.82</v>
      </c>
      <c r="AU278" s="30">
        <v>6.7270000000000003</v>
      </c>
      <c r="AV278" s="30">
        <v>6.7430000000000003</v>
      </c>
      <c r="AW278" s="30">
        <f t="shared" si="8"/>
        <v>228.24399999999997</v>
      </c>
      <c r="AX278" s="105">
        <f t="shared" si="9"/>
        <v>63.09037696500237</v>
      </c>
      <c r="AY278" s="104"/>
    </row>
    <row r="279" spans="1:51">
      <c r="A279" s="29" t="s">
        <v>221</v>
      </c>
      <c r="B279" s="29">
        <v>2019</v>
      </c>
      <c r="C279" s="56">
        <v>43813</v>
      </c>
      <c r="D279" s="29" t="s">
        <v>65</v>
      </c>
      <c r="E279" s="22" t="s">
        <v>90</v>
      </c>
      <c r="F279" s="26">
        <v>3</v>
      </c>
      <c r="G279" t="s">
        <v>829</v>
      </c>
      <c r="H279" t="s">
        <v>507</v>
      </c>
      <c r="I279" t="s">
        <v>918</v>
      </c>
      <c r="J279" t="s">
        <v>944</v>
      </c>
      <c r="K279" s="11">
        <f>(C279-VLOOKUP(G279,Riders!$A$2:$E$8000,4,FALSE))/365</f>
        <v>21.172602739726027</v>
      </c>
      <c r="L279" s="11">
        <f>(C279-VLOOKUP(H279,Riders!$A$2:$E$8000,4,FALSE))/365</f>
        <v>29.235616438356164</v>
      </c>
      <c r="M279" s="11">
        <f>(C279-VLOOKUP(I279,Riders!$A$2:$E$8000,4,FALSE))/365</f>
        <v>21.265753424657536</v>
      </c>
      <c r="N279" s="11">
        <f>(C279-VLOOKUP(J279,Riders!$A$2:$E$8000,4,FALSE))/365</f>
        <v>20.041095890410958</v>
      </c>
      <c r="O279" s="22">
        <v>2</v>
      </c>
      <c r="P279" t="s">
        <v>84</v>
      </c>
      <c r="Q279" s="30">
        <v>13.388</v>
      </c>
      <c r="R279" s="30">
        <v>7.9059999999999997</v>
      </c>
      <c r="S279" s="30">
        <v>7.2679999999999998</v>
      </c>
      <c r="T279" s="30">
        <v>6.9429999999999996</v>
      </c>
      <c r="U279" s="30">
        <v>6.9880000000000004</v>
      </c>
      <c r="V279" s="30">
        <v>6.8090000000000002</v>
      </c>
      <c r="W279" s="30">
        <v>6.883</v>
      </c>
      <c r="X279" s="30">
        <v>6.8319999999999999</v>
      </c>
      <c r="Y279" s="30">
        <v>6.9470000000000001</v>
      </c>
      <c r="Z279" s="30">
        <v>7.0170000000000003</v>
      </c>
      <c r="AA279" s="30">
        <v>6.827</v>
      </c>
      <c r="AB279" s="30">
        <v>6.7809999999999997</v>
      </c>
      <c r="AC279" s="30">
        <v>6.8159999999999998</v>
      </c>
      <c r="AD279" s="30">
        <v>6.8280000000000003</v>
      </c>
      <c r="AE279" s="30">
        <v>6.9550000000000001</v>
      </c>
      <c r="AF279" s="30">
        <v>6.9539999999999997</v>
      </c>
      <c r="AG279" s="30">
        <v>7.0510000000000002</v>
      </c>
      <c r="AH279" s="30">
        <v>7.25</v>
      </c>
      <c r="AI279" s="30">
        <v>6.984</v>
      </c>
      <c r="AJ279" s="30">
        <v>7.0430000000000001</v>
      </c>
      <c r="AK279" s="30">
        <v>6.984</v>
      </c>
      <c r="AL279" s="30">
        <v>6.9960000000000004</v>
      </c>
      <c r="AM279" s="30">
        <v>7.0609999999999999</v>
      </c>
      <c r="AN279" s="30">
        <v>7.218</v>
      </c>
      <c r="AO279" s="30">
        <v>6.9980000000000002</v>
      </c>
      <c r="AP279" s="30">
        <v>6.9429999999999996</v>
      </c>
      <c r="AQ279" s="30">
        <v>6.9249999999999998</v>
      </c>
      <c r="AR279" s="30">
        <v>6.8940000000000001</v>
      </c>
      <c r="AS279" s="30">
        <v>7.008</v>
      </c>
      <c r="AT279" s="30">
        <v>7.0510000000000002</v>
      </c>
      <c r="AU279" s="30">
        <v>7.2380000000000004</v>
      </c>
      <c r="AV279" s="30">
        <v>7.1470000000000002</v>
      </c>
      <c r="AW279" s="30">
        <f t="shared" si="8"/>
        <v>230.93300000000002</v>
      </c>
      <c r="AX279" s="105">
        <f t="shared" si="9"/>
        <v>62.355748204024536</v>
      </c>
      <c r="AY279" s="104"/>
    </row>
    <row r="280" spans="1:51">
      <c r="A280" s="22" t="s">
        <v>225</v>
      </c>
      <c r="B280" s="22">
        <v>2019</v>
      </c>
      <c r="C280" s="87">
        <v>43490</v>
      </c>
      <c r="D280" s="22" t="s">
        <v>65</v>
      </c>
      <c r="E280" s="22" t="s">
        <v>20</v>
      </c>
      <c r="F280" s="22" t="s">
        <v>20</v>
      </c>
      <c r="G280" t="s">
        <v>1056</v>
      </c>
      <c r="H280" t="s">
        <v>893</v>
      </c>
      <c r="I280" t="s">
        <v>5480</v>
      </c>
      <c r="J280" t="s">
        <v>935</v>
      </c>
      <c r="K280" s="11">
        <f>(C280-VLOOKUP(G280,Riders!$A$2:$E$8000,4,FALSE))/365</f>
        <v>22.564383561643837</v>
      </c>
      <c r="L280" s="11">
        <f>(C280-VLOOKUP(H280,Riders!$A$2:$E$8000,4,FALSE))/365</f>
        <v>25.589041095890412</v>
      </c>
      <c r="M280" s="11">
        <f>(C280-VLOOKUP(I280,Riders!$A$2:$E$8000,4,FALSE))/365</f>
        <v>24.731506849315068</v>
      </c>
      <c r="N280" s="11">
        <f>(C280-VLOOKUP(J280,Riders!$A$2:$E$8000,4,FALSE))/365</f>
        <v>26.646575342465752</v>
      </c>
      <c r="O280" s="26">
        <v>11</v>
      </c>
      <c r="P280" t="s">
        <v>197</v>
      </c>
      <c r="Q280" s="30">
        <v>13.819000000000001</v>
      </c>
      <c r="R280" s="30">
        <v>7.9660000000000002</v>
      </c>
      <c r="S280" s="30">
        <v>7.6680000000000001</v>
      </c>
      <c r="T280" s="30">
        <v>7.4169999999999998</v>
      </c>
      <c r="U280" s="30">
        <v>7.4509999999999996</v>
      </c>
      <c r="V280" s="30">
        <v>7.2619999999999996</v>
      </c>
      <c r="W280" s="30">
        <v>7.173</v>
      </c>
      <c r="X280" s="30">
        <v>7.3120000000000003</v>
      </c>
      <c r="Y280" s="30">
        <v>7.23</v>
      </c>
      <c r="Z280" s="30">
        <v>7.29</v>
      </c>
      <c r="AA280" s="30">
        <v>7.3860000000000001</v>
      </c>
      <c r="AB280" s="30">
        <v>7.2240000000000002</v>
      </c>
      <c r="AC280" s="30">
        <v>7.3879999999999999</v>
      </c>
      <c r="AD280" s="30">
        <v>7.22</v>
      </c>
      <c r="AE280" s="30">
        <v>7.3620000000000001</v>
      </c>
      <c r="AF280" s="30">
        <v>7.2839999999999998</v>
      </c>
      <c r="AG280" s="30">
        <v>7.2279999999999998</v>
      </c>
      <c r="AH280" s="30">
        <v>7.37</v>
      </c>
      <c r="AI280" s="30">
        <v>7.3239999999999998</v>
      </c>
      <c r="AJ280" s="30">
        <v>7.3339999999999996</v>
      </c>
      <c r="AK280" s="30">
        <v>7.4749999999999996</v>
      </c>
      <c r="AL280" s="30">
        <v>7.2690000000000001</v>
      </c>
      <c r="AM280" s="30">
        <v>7.4729999999999999</v>
      </c>
      <c r="AN280" s="30">
        <v>7.2770000000000001</v>
      </c>
      <c r="AO280" s="30">
        <v>7.2460000000000004</v>
      </c>
      <c r="AP280" s="30">
        <v>7.3769999999999998</v>
      </c>
      <c r="AQ280" s="30">
        <v>7.2750000000000004</v>
      </c>
      <c r="AR280" s="30">
        <v>7.3170000000000002</v>
      </c>
      <c r="AS280" s="30">
        <v>7.5789999999999997</v>
      </c>
      <c r="AT280" s="30">
        <v>7.843</v>
      </c>
      <c r="AU280" s="30">
        <v>7.6260000000000003</v>
      </c>
      <c r="AV280" s="30">
        <v>8.0440000000000005</v>
      </c>
      <c r="AW280" s="30">
        <f t="shared" si="8"/>
        <v>243.50900000000007</v>
      </c>
      <c r="AX280" s="105">
        <f t="shared" si="9"/>
        <v>59.135391299705539</v>
      </c>
      <c r="AY280" s="104"/>
    </row>
    <row r="281" spans="1:51">
      <c r="A281" s="29" t="s">
        <v>221</v>
      </c>
      <c r="B281" s="29">
        <v>2019</v>
      </c>
      <c r="C281" s="56">
        <v>43813</v>
      </c>
      <c r="D281" s="29" t="s">
        <v>65</v>
      </c>
      <c r="E281" s="22" t="s">
        <v>90</v>
      </c>
      <c r="F281" s="26">
        <v>4</v>
      </c>
      <c r="G281" t="s">
        <v>975</v>
      </c>
      <c r="H281" t="s">
        <v>502</v>
      </c>
      <c r="I281" t="s">
        <v>836</v>
      </c>
      <c r="J281" t="s">
        <v>765</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980</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30">
        <f t="shared" si="8"/>
        <v>232.57900000000004</v>
      </c>
      <c r="AX281" s="105">
        <f t="shared" si="9"/>
        <v>61.914446274169194</v>
      </c>
      <c r="AY281" s="104"/>
    </row>
    <row r="282" spans="1:51">
      <c r="A282" s="29" t="s">
        <v>216</v>
      </c>
      <c r="B282" s="29">
        <v>2020</v>
      </c>
      <c r="C282" s="56">
        <v>43889</v>
      </c>
      <c r="D282" s="29" t="s">
        <v>19</v>
      </c>
      <c r="E282" s="29" t="s">
        <v>20</v>
      </c>
      <c r="F282" s="29" t="s">
        <v>20</v>
      </c>
      <c r="G282" s="42" t="s">
        <v>654</v>
      </c>
      <c r="H282" s="42" t="s">
        <v>946</v>
      </c>
      <c r="I282" s="42" t="s">
        <v>947</v>
      </c>
      <c r="J282" s="42" t="s">
        <v>643</v>
      </c>
      <c r="K282" s="11">
        <f>(C282-VLOOKUP(G282,Riders!$A$2:$E$8000,4,FALSE))/365</f>
        <v>28.065753424657533</v>
      </c>
      <c r="L282" s="11">
        <f>(C282-VLOOKUP(H282,Riders!$A$2:$E$8000,4,FALSE))/365</f>
        <v>20.473972602739725</v>
      </c>
      <c r="M282" s="11">
        <f>(C282-VLOOKUP(I282,Riders!$A$2:$E$8000,4,FALSE))/365</f>
        <v>22.115068493150684</v>
      </c>
      <c r="N282" s="11">
        <f>(C282-VLOOKUP(J282,Riders!$A$2:$E$8000,4,FALSE))/365</f>
        <v>21.654794520547945</v>
      </c>
      <c r="O282" s="29">
        <v>1</v>
      </c>
      <c r="P282" s="42" t="s">
        <v>483</v>
      </c>
      <c r="Q282" s="30">
        <v>13.217000000000001</v>
      </c>
      <c r="R282" s="30">
        <v>7.5529999999999999</v>
      </c>
      <c r="S282" s="30">
        <v>6.95</v>
      </c>
      <c r="T282" s="30">
        <v>6.7939999999999996</v>
      </c>
      <c r="U282" s="30">
        <v>6.6820000000000004</v>
      </c>
      <c r="V282" s="30">
        <v>6.7969999999999997</v>
      </c>
      <c r="W282" s="30">
        <v>6.6669999999999998</v>
      </c>
      <c r="X282" s="30">
        <v>6.6740000000000004</v>
      </c>
      <c r="Y282" s="30">
        <v>6.6989999999999998</v>
      </c>
      <c r="Z282" s="30">
        <v>6.85</v>
      </c>
      <c r="AA282" s="30">
        <v>6.7549999999999999</v>
      </c>
      <c r="AB282" s="30">
        <v>6.7880000000000003</v>
      </c>
      <c r="AC282" s="30">
        <v>6.923</v>
      </c>
      <c r="AD282" s="30">
        <v>6.7380000000000004</v>
      </c>
      <c r="AE282" s="30">
        <v>6.726</v>
      </c>
      <c r="AF282" s="30">
        <v>6.7320000000000002</v>
      </c>
      <c r="AG282" s="30">
        <v>6.827</v>
      </c>
      <c r="AH282" s="30">
        <v>6.8289999999999997</v>
      </c>
      <c r="AI282" s="30">
        <v>7.0350000000000001</v>
      </c>
      <c r="AJ282" s="30">
        <v>7.0179999999999998</v>
      </c>
      <c r="AK282" s="30">
        <v>7.0010000000000003</v>
      </c>
      <c r="AL282" s="30">
        <v>6.9889999999999999</v>
      </c>
      <c r="AM282" s="30">
        <v>7.1920000000000002</v>
      </c>
      <c r="AN282" s="30">
        <v>6.9660000000000002</v>
      </c>
      <c r="AO282" s="30">
        <v>7.077</v>
      </c>
      <c r="AP282" s="30">
        <v>7.2249999999999996</v>
      </c>
      <c r="AQ282" s="30">
        <v>6.883</v>
      </c>
      <c r="AR282" s="30">
        <v>6.8029999999999999</v>
      </c>
      <c r="AS282" s="30">
        <v>6.7549999999999999</v>
      </c>
      <c r="AT282" s="30">
        <v>6.742</v>
      </c>
      <c r="AU282" s="30">
        <v>6.7850000000000001</v>
      </c>
      <c r="AV282" s="30">
        <v>6.907</v>
      </c>
      <c r="AW282" s="30">
        <f t="shared" si="8"/>
        <v>226.57900000000001</v>
      </c>
      <c r="AX282" s="105">
        <f t="shared" si="9"/>
        <v>63.55399220580901</v>
      </c>
      <c r="AY282" s="104"/>
    </row>
    <row r="283" spans="1:51">
      <c r="A283" s="29" t="s">
        <v>221</v>
      </c>
      <c r="B283" s="29">
        <v>2019</v>
      </c>
      <c r="C283" s="56">
        <v>43813</v>
      </c>
      <c r="D283" s="29" t="s">
        <v>65</v>
      </c>
      <c r="E283" s="22" t="s">
        <v>63</v>
      </c>
      <c r="F283" s="26" t="s">
        <v>540</v>
      </c>
      <c r="G283" t="s">
        <v>597</v>
      </c>
      <c r="H283" t="s">
        <v>744</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30">
        <f t="shared" si="8"/>
        <v>233.60099999999997</v>
      </c>
      <c r="AX283" s="105">
        <f t="shared" si="9"/>
        <v>61.643571731285405</v>
      </c>
      <c r="AY283" s="104"/>
    </row>
    <row r="284" spans="1:51">
      <c r="A284" s="29" t="s">
        <v>221</v>
      </c>
      <c r="B284" s="29">
        <v>2019</v>
      </c>
      <c r="C284" s="56">
        <v>43813</v>
      </c>
      <c r="D284" s="29" t="s">
        <v>65</v>
      </c>
      <c r="E284" s="22" t="s">
        <v>63</v>
      </c>
      <c r="F284" s="26" t="s">
        <v>541</v>
      </c>
      <c r="G284" t="s">
        <v>829</v>
      </c>
      <c r="H284" t="s">
        <v>507</v>
      </c>
      <c r="I284" t="s">
        <v>918</v>
      </c>
      <c r="J284" t="s">
        <v>944</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30">
        <f t="shared" si="8"/>
        <v>230.495</v>
      </c>
      <c r="AX284" s="105">
        <f t="shared" si="9"/>
        <v>62.474240222130632</v>
      </c>
      <c r="AY284" s="104"/>
    </row>
    <row r="285" spans="1:51">
      <c r="A285" s="90" t="s">
        <v>216</v>
      </c>
      <c r="B285" s="90">
        <v>2020</v>
      </c>
      <c r="C285" s="92">
        <v>43889</v>
      </c>
      <c r="D285" s="90" t="s">
        <v>19</v>
      </c>
      <c r="E285" s="90" t="s">
        <v>90</v>
      </c>
      <c r="F285" s="90">
        <v>4</v>
      </c>
      <c r="G285" s="45" t="s">
        <v>654</v>
      </c>
      <c r="H285" s="45" t="s">
        <v>946</v>
      </c>
      <c r="I285" s="45" t="s">
        <v>947</v>
      </c>
      <c r="J285" s="45" t="s">
        <v>643</v>
      </c>
      <c r="K285" s="11">
        <f>(C285-VLOOKUP(G285,Riders!$A$2:$E$8000,4,FALSE))/365</f>
        <v>28.065753424657533</v>
      </c>
      <c r="L285" s="11">
        <f>(C285-VLOOKUP(H285,Riders!$A$2:$E$8000,4,FALSE))/365</f>
        <v>20.473972602739725</v>
      </c>
      <c r="M285" s="11">
        <f>(C285-VLOOKUP(I285,Riders!$A$2:$E$8000,4,FALSE))/365</f>
        <v>22.115068493150684</v>
      </c>
      <c r="N285" s="11">
        <f>(C285-VLOOKUP(J285,Riders!$A$2:$E$8000,4,FALSE))/365</f>
        <v>21.654794520547945</v>
      </c>
      <c r="O285" s="90">
        <v>1</v>
      </c>
      <c r="P285" s="45" t="s">
        <v>483</v>
      </c>
      <c r="Q285" s="30">
        <v>13.285</v>
      </c>
      <c r="R285" s="30">
        <v>7.62</v>
      </c>
      <c r="S285" s="30">
        <v>6.9820000000000002</v>
      </c>
      <c r="T285" s="30">
        <v>6.7850000000000001</v>
      </c>
      <c r="U285" s="30">
        <v>6.641</v>
      </c>
      <c r="V285" s="30">
        <v>6.7560000000000002</v>
      </c>
      <c r="W285" s="30">
        <v>6.6349999999999998</v>
      </c>
      <c r="X285" s="30">
        <v>6.6829999999999998</v>
      </c>
      <c r="Y285" s="30">
        <v>6.6989999999999998</v>
      </c>
      <c r="Z285" s="30">
        <v>6.8250000000000002</v>
      </c>
      <c r="AA285" s="30">
        <v>6.7530000000000001</v>
      </c>
      <c r="AB285" s="30">
        <v>6.7679999999999998</v>
      </c>
      <c r="AC285" s="30">
        <v>6.8970000000000002</v>
      </c>
      <c r="AD285" s="30">
        <v>6.7140000000000004</v>
      </c>
      <c r="AE285" s="30">
        <v>6.6920000000000002</v>
      </c>
      <c r="AF285" s="30">
        <v>6.6680000000000001</v>
      </c>
      <c r="AG285" s="30">
        <v>6.819</v>
      </c>
      <c r="AH285" s="30">
        <v>6.867</v>
      </c>
      <c r="AI285" s="30">
        <v>6.82</v>
      </c>
      <c r="AJ285" s="30">
        <v>6.8789999999999996</v>
      </c>
      <c r="AK285" s="30">
        <v>6.93</v>
      </c>
      <c r="AL285" s="30">
        <v>7.0990000000000002</v>
      </c>
      <c r="AM285" s="30">
        <v>6.9029999999999996</v>
      </c>
      <c r="AN285" s="30">
        <v>7.1529999999999996</v>
      </c>
      <c r="AO285" s="30">
        <v>6.9020000000000001</v>
      </c>
      <c r="AP285" s="30">
        <v>6.875</v>
      </c>
      <c r="AQ285" s="30">
        <v>6.8220000000000001</v>
      </c>
      <c r="AR285" s="30">
        <v>6.7910000000000004</v>
      </c>
      <c r="AS285" s="30">
        <v>6.7679999999999998</v>
      </c>
      <c r="AT285" s="30">
        <v>6.9930000000000003</v>
      </c>
      <c r="AU285" s="30">
        <v>7.0339999999999998</v>
      </c>
      <c r="AV285" s="30">
        <v>7.1449999999999996</v>
      </c>
      <c r="AW285" s="30">
        <f t="shared" si="8"/>
        <v>226.20299999999997</v>
      </c>
      <c r="AX285" s="105">
        <f t="shared" si="9"/>
        <v>63.659633161363914</v>
      </c>
      <c r="AY285" s="104"/>
    </row>
    <row r="286" spans="1:51">
      <c r="A286" s="22" t="s">
        <v>216</v>
      </c>
      <c r="B286" s="22">
        <v>2020</v>
      </c>
      <c r="C286" s="87">
        <v>43889</v>
      </c>
      <c r="D286" s="22" t="s">
        <v>19</v>
      </c>
      <c r="E286" s="22" t="s">
        <v>63</v>
      </c>
      <c r="F286" s="22" t="s">
        <v>540</v>
      </c>
      <c r="G286" s="44" t="s">
        <v>654</v>
      </c>
      <c r="H286" s="44" t="s">
        <v>946</v>
      </c>
      <c r="I286" s="44" t="s">
        <v>947</v>
      </c>
      <c r="J286" s="44" t="s">
        <v>643</v>
      </c>
      <c r="K286" s="11">
        <f>(C286-VLOOKUP(G286,Riders!$A$2:$E$8000,4,FALSE))/365</f>
        <v>28.065753424657533</v>
      </c>
      <c r="L286" s="11">
        <f>(C286-VLOOKUP(H286,Riders!$A$2:$E$8000,4,FALSE))/365</f>
        <v>20.473972602739725</v>
      </c>
      <c r="M286" s="11">
        <f>(C286-VLOOKUP(I286,Riders!$A$2:$E$8000,4,FALSE))/365</f>
        <v>22.115068493150684</v>
      </c>
      <c r="N286" s="11">
        <f>(C286-VLOOKUP(J286,Riders!$A$2:$E$8000,4,FALSE))/365</f>
        <v>21.654794520547945</v>
      </c>
      <c r="O286" s="22">
        <v>1</v>
      </c>
      <c r="P286" s="44" t="s">
        <v>483</v>
      </c>
      <c r="Q286" s="30">
        <v>13.103</v>
      </c>
      <c r="R286" s="30">
        <v>7.532</v>
      </c>
      <c r="S286" s="30">
        <v>6.944</v>
      </c>
      <c r="T286" s="30">
        <v>6.7480000000000002</v>
      </c>
      <c r="U286" s="30">
        <v>6.6749999999999998</v>
      </c>
      <c r="V286" s="30">
        <v>6.7169999999999996</v>
      </c>
      <c r="W286" s="30">
        <v>6.6180000000000003</v>
      </c>
      <c r="X286" s="30">
        <v>6.6550000000000002</v>
      </c>
      <c r="Y286" s="30">
        <v>6.6749999999999998</v>
      </c>
      <c r="Z286" s="30">
        <v>6.8049999999999997</v>
      </c>
      <c r="AA286" s="30">
        <v>6.7149999999999999</v>
      </c>
      <c r="AB286" s="30">
        <v>6.7169999999999996</v>
      </c>
      <c r="AC286" s="30">
        <v>6.8090000000000002</v>
      </c>
      <c r="AD286" s="30">
        <v>6.6559999999999997</v>
      </c>
      <c r="AE286" s="30">
        <v>6.6059999999999999</v>
      </c>
      <c r="AF286" s="30">
        <v>6.6459999999999999</v>
      </c>
      <c r="AG286" s="30">
        <v>6.78</v>
      </c>
      <c r="AH286" s="30">
        <v>6.7240000000000002</v>
      </c>
      <c r="AI286" s="30">
        <v>6.87</v>
      </c>
      <c r="AJ286" s="30">
        <v>6.8360000000000003</v>
      </c>
      <c r="AK286" s="30">
        <v>6.8780000000000001</v>
      </c>
      <c r="AL286" s="30">
        <v>7.0640000000000001</v>
      </c>
      <c r="AM286" s="30">
        <v>6.9130000000000003</v>
      </c>
      <c r="AN286" s="30">
        <v>6.9720000000000004</v>
      </c>
      <c r="AO286" s="30">
        <v>7.1440000000000001</v>
      </c>
      <c r="AP286" s="30">
        <v>6.8689999999999998</v>
      </c>
      <c r="AQ286" s="30">
        <v>6.8380000000000001</v>
      </c>
      <c r="AR286" s="30">
        <v>6.8310000000000004</v>
      </c>
      <c r="AS286" s="30">
        <v>6.8120000000000003</v>
      </c>
      <c r="AT286" s="30">
        <v>6.8449999999999998</v>
      </c>
      <c r="AU286" s="30">
        <v>6.7889999999999997</v>
      </c>
      <c r="AV286" s="30">
        <v>6.8860000000000001</v>
      </c>
      <c r="AW286" s="30">
        <f t="shared" si="8"/>
        <v>224.672</v>
      </c>
      <c r="AX286" s="105">
        <f t="shared" si="9"/>
        <v>64.093433983762992</v>
      </c>
      <c r="AY286" s="104"/>
    </row>
    <row r="287" spans="1:51">
      <c r="A287" s="22" t="s">
        <v>224</v>
      </c>
      <c r="B287" s="22">
        <v>2019</v>
      </c>
      <c r="C287" s="87">
        <v>43805</v>
      </c>
      <c r="D287" s="22" t="s">
        <v>65</v>
      </c>
      <c r="E287" s="22" t="s">
        <v>20</v>
      </c>
      <c r="F287" s="22" t="s">
        <v>20</v>
      </c>
      <c r="G287" t="s">
        <v>598</v>
      </c>
      <c r="H287" t="s">
        <v>985</v>
      </c>
      <c r="I287" t="s">
        <v>744</v>
      </c>
      <c r="J287" t="s">
        <v>914</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30">
        <f t="shared" si="8"/>
        <v>239.80200000000005</v>
      </c>
      <c r="AX287" s="105">
        <f t="shared" si="9"/>
        <v>60.049540871218746</v>
      </c>
      <c r="AY287" s="104"/>
    </row>
    <row r="288" spans="1:51">
      <c r="A288" s="22" t="s">
        <v>224</v>
      </c>
      <c r="B288" s="22">
        <v>2019</v>
      </c>
      <c r="C288" s="87">
        <v>43805</v>
      </c>
      <c r="D288" s="22" t="s">
        <v>65</v>
      </c>
      <c r="E288" s="22" t="s">
        <v>20</v>
      </c>
      <c r="F288" s="22" t="s">
        <v>20</v>
      </c>
      <c r="G288" t="s">
        <v>829</v>
      </c>
      <c r="H288" t="s">
        <v>507</v>
      </c>
      <c r="I288" t="s">
        <v>918</v>
      </c>
      <c r="J288" t="s">
        <v>944</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30">
        <f t="shared" si="8"/>
        <v>234.98999999999998</v>
      </c>
      <c r="AX288" s="105">
        <f t="shared" si="9"/>
        <v>61.279203370356193</v>
      </c>
      <c r="AY288" s="104"/>
    </row>
    <row r="289" spans="1:51">
      <c r="A289" s="22" t="s">
        <v>224</v>
      </c>
      <c r="B289" s="22">
        <v>2019</v>
      </c>
      <c r="C289" s="87">
        <v>43805</v>
      </c>
      <c r="D289" s="22" t="s">
        <v>65</v>
      </c>
      <c r="E289" s="22" t="s">
        <v>20</v>
      </c>
      <c r="F289" s="22" t="s">
        <v>20</v>
      </c>
      <c r="G289" t="s">
        <v>693</v>
      </c>
      <c r="H289" t="s">
        <v>802</v>
      </c>
      <c r="I289" t="s">
        <v>913</v>
      </c>
      <c r="J289" t="s">
        <v>920</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30">
        <f t="shared" si="8"/>
        <v>240.666</v>
      </c>
      <c r="AX289" s="105">
        <f t="shared" si="9"/>
        <v>59.833960758894072</v>
      </c>
      <c r="AY289" s="104"/>
    </row>
    <row r="290" spans="1:51">
      <c r="A290" s="22" t="s">
        <v>224</v>
      </c>
      <c r="B290" s="22">
        <v>2019</v>
      </c>
      <c r="C290" s="87">
        <v>43805</v>
      </c>
      <c r="D290" s="22" t="s">
        <v>65</v>
      </c>
      <c r="E290" s="22" t="s">
        <v>20</v>
      </c>
      <c r="F290" s="22" t="s">
        <v>20</v>
      </c>
      <c r="G290" t="s">
        <v>686</v>
      </c>
      <c r="H290" t="s">
        <v>68</v>
      </c>
      <c r="I290" t="s">
        <v>679</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30">
        <f t="shared" si="8"/>
        <v>231.715</v>
      </c>
      <c r="AX290" s="105">
        <f t="shared" si="9"/>
        <v>62.145307813477764</v>
      </c>
      <c r="AY290" s="104"/>
    </row>
    <row r="291" spans="1:51">
      <c r="A291" s="22" t="s">
        <v>224</v>
      </c>
      <c r="B291" s="22">
        <v>2019</v>
      </c>
      <c r="C291" s="87">
        <v>43805</v>
      </c>
      <c r="D291" s="22" t="s">
        <v>65</v>
      </c>
      <c r="E291" s="22" t="s">
        <v>20</v>
      </c>
      <c r="F291" s="22" t="s">
        <v>20</v>
      </c>
      <c r="G291" t="s">
        <v>594</v>
      </c>
      <c r="H291" t="s">
        <v>952</v>
      </c>
      <c r="I291" t="s">
        <v>593</v>
      </c>
      <c r="J291" t="s">
        <v>953</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30">
        <f t="shared" si="8"/>
        <v>239.90700000000001</v>
      </c>
      <c r="AX291" s="105">
        <f t="shared" si="9"/>
        <v>60.023259012867484</v>
      </c>
      <c r="AY291" s="104"/>
    </row>
    <row r="292" spans="1:51">
      <c r="A292" s="22" t="s">
        <v>224</v>
      </c>
      <c r="B292" s="22">
        <v>2019</v>
      </c>
      <c r="C292" s="87">
        <v>43805</v>
      </c>
      <c r="D292" s="22" t="s">
        <v>65</v>
      </c>
      <c r="E292" s="22" t="s">
        <v>20</v>
      </c>
      <c r="F292" s="44" t="s">
        <v>20</v>
      </c>
      <c r="G292" t="s">
        <v>821</v>
      </c>
      <c r="H292" t="s">
        <v>822</v>
      </c>
      <c r="I292" t="s">
        <v>902</v>
      </c>
      <c r="J292" t="s">
        <v>954</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30">
        <f t="shared" si="8"/>
        <v>233.024</v>
      </c>
      <c r="AX292" s="105">
        <f t="shared" si="9"/>
        <v>61.79620983246361</v>
      </c>
      <c r="AY292" s="104"/>
    </row>
    <row r="293" spans="1:51">
      <c r="A293" s="22" t="s">
        <v>224</v>
      </c>
      <c r="B293" s="22">
        <v>2019</v>
      </c>
      <c r="C293" s="87">
        <v>43805</v>
      </c>
      <c r="D293" s="22" t="s">
        <v>65</v>
      </c>
      <c r="E293" s="22" t="s">
        <v>20</v>
      </c>
      <c r="F293" s="44" t="s">
        <v>20</v>
      </c>
      <c r="G293" t="s">
        <v>987</v>
      </c>
      <c r="H293" t="s">
        <v>988</v>
      </c>
      <c r="I293" t="s">
        <v>989</v>
      </c>
      <c r="J293" t="s">
        <v>990</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986</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30">
        <f t="shared" si="8"/>
        <v>237.86600000000001</v>
      </c>
      <c r="AX293" s="105">
        <f t="shared" si="9"/>
        <v>60.53828626201306</v>
      </c>
      <c r="AY293" s="104"/>
    </row>
    <row r="294" spans="1:51">
      <c r="A294" s="22" t="s">
        <v>224</v>
      </c>
      <c r="B294" s="22">
        <v>2019</v>
      </c>
      <c r="C294" s="87">
        <v>43805</v>
      </c>
      <c r="D294" s="22" t="s">
        <v>65</v>
      </c>
      <c r="E294" s="22" t="s">
        <v>20</v>
      </c>
      <c r="F294" s="44" t="s">
        <v>20</v>
      </c>
      <c r="G294" t="s">
        <v>742</v>
      </c>
      <c r="H294" t="s">
        <v>977</v>
      </c>
      <c r="I294" t="s">
        <v>978</v>
      </c>
      <c r="J294" t="s">
        <v>979</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30">
        <f t="shared" si="8"/>
        <v>230.90299999999999</v>
      </c>
      <c r="AX294" s="105">
        <f t="shared" si="9"/>
        <v>62.363849755091969</v>
      </c>
      <c r="AY294" s="104"/>
    </row>
    <row r="295" spans="1:51">
      <c r="A295" s="22" t="s">
        <v>224</v>
      </c>
      <c r="B295" s="22">
        <v>2019</v>
      </c>
      <c r="C295" s="87">
        <v>43805</v>
      </c>
      <c r="D295" s="22" t="s">
        <v>65</v>
      </c>
      <c r="E295" s="22" t="s">
        <v>90</v>
      </c>
      <c r="F295">
        <v>1</v>
      </c>
      <c r="G295" t="s">
        <v>821</v>
      </c>
      <c r="H295" t="s">
        <v>822</v>
      </c>
      <c r="I295" t="s">
        <v>902</v>
      </c>
      <c r="J295" t="s">
        <v>954</v>
      </c>
      <c r="K295" s="11">
        <f>(C295-VLOOKUP(G295,Riders!$A$2:$E$8000,4,FALSE))/365</f>
        <v>19.712328767123289</v>
      </c>
      <c r="L295" s="11">
        <f>(C295-VLOOKUP(H295,Riders!$A$2:$E$8000,4,FALSE))/365</f>
        <v>19.92876712328767</v>
      </c>
      <c r="M295" s="11">
        <f>(C295-VLOOKUP(I295,Riders!$A$2:$E$8000,4,FALSE))/365</f>
        <v>20.906849315068492</v>
      </c>
      <c r="N295" s="11">
        <f>(C295-VLOOKUP(J295,Riders!$A$2:$E$8000,4,FALSE))/365</f>
        <v>27.838356164383562</v>
      </c>
      <c r="O295" s="22">
        <v>1</v>
      </c>
      <c r="P295" t="s">
        <v>197</v>
      </c>
      <c r="Q295" s="30">
        <v>13.183999999999999</v>
      </c>
      <c r="R295" s="30">
        <v>7.8140000000000001</v>
      </c>
      <c r="S295" s="30">
        <v>7.202</v>
      </c>
      <c r="T295" s="30">
        <v>7.0679999999999996</v>
      </c>
      <c r="U295" s="30">
        <v>6.9710000000000001</v>
      </c>
      <c r="V295" s="30">
        <v>7.13</v>
      </c>
      <c r="W295" s="30">
        <v>7.024</v>
      </c>
      <c r="X295" s="30">
        <v>7.1109999999999998</v>
      </c>
      <c r="Y295" s="30">
        <v>7.0030000000000001</v>
      </c>
      <c r="Z295" s="30">
        <v>7.1050000000000004</v>
      </c>
      <c r="AA295" s="30">
        <v>6.907</v>
      </c>
      <c r="AB295" s="30">
        <v>7.09</v>
      </c>
      <c r="AC295" s="30">
        <v>6.9809999999999999</v>
      </c>
      <c r="AD295" s="30">
        <v>7.0469999999999997</v>
      </c>
      <c r="AE295" s="30">
        <v>6.9470000000000001</v>
      </c>
      <c r="AF295" s="30">
        <v>7.0579999999999998</v>
      </c>
      <c r="AG295" s="30">
        <v>6.9340000000000002</v>
      </c>
      <c r="AH295" s="30">
        <v>7.0910000000000002</v>
      </c>
      <c r="AI295" s="30">
        <v>7.1390000000000002</v>
      </c>
      <c r="AJ295" s="30">
        <v>6.9710000000000001</v>
      </c>
      <c r="AK295" s="30">
        <v>7.1219999999999999</v>
      </c>
      <c r="AL295" s="30">
        <v>6.9980000000000002</v>
      </c>
      <c r="AM295" s="30">
        <v>7.16</v>
      </c>
      <c r="AN295" s="30">
        <v>7.0030000000000001</v>
      </c>
      <c r="AO295" s="30">
        <v>7.05</v>
      </c>
      <c r="AP295" s="30">
        <v>7.1740000000000004</v>
      </c>
      <c r="AQ295" s="30">
        <v>7.0380000000000003</v>
      </c>
      <c r="AR295" s="30">
        <v>7.2220000000000004</v>
      </c>
      <c r="AS295" s="30">
        <v>7.1139999999999999</v>
      </c>
      <c r="AT295" s="30">
        <v>7.1289999999999996</v>
      </c>
      <c r="AU295" s="30">
        <v>7.2560000000000002</v>
      </c>
      <c r="AV295" s="30">
        <v>7.36</v>
      </c>
      <c r="AW295" s="30">
        <f t="shared" si="8"/>
        <v>233.40300000000005</v>
      </c>
      <c r="AX295" s="105">
        <f t="shared" si="9"/>
        <v>61.69586509170832</v>
      </c>
      <c r="AY295" s="104"/>
    </row>
    <row r="296" spans="1:51">
      <c r="A296" s="22" t="s">
        <v>224</v>
      </c>
      <c r="B296" s="22">
        <v>2019</v>
      </c>
      <c r="C296" s="87">
        <v>43805</v>
      </c>
      <c r="D296" s="22" t="s">
        <v>65</v>
      </c>
      <c r="E296" s="22" t="s">
        <v>90</v>
      </c>
      <c r="F296">
        <v>1</v>
      </c>
      <c r="G296" t="s">
        <v>594</v>
      </c>
      <c r="H296" t="s">
        <v>952</v>
      </c>
      <c r="I296" t="s">
        <v>593</v>
      </c>
      <c r="J296" t="s">
        <v>953</v>
      </c>
      <c r="K296" s="11">
        <f>(C296-VLOOKUP(G296,Riders!$A$2:$E$8000,4,FALSE))/365</f>
        <v>30.520547945205479</v>
      </c>
      <c r="L296" s="11">
        <f>(C296-VLOOKUP(H296,Riders!$A$2:$E$8000,4,FALSE))/365</f>
        <v>27.654794520547945</v>
      </c>
      <c r="M296" s="11">
        <f>(C296-VLOOKUP(I296,Riders!$A$2:$E$8000,4,FALSE))/365</f>
        <v>21.82191780821918</v>
      </c>
      <c r="N296" s="11">
        <f>(C296-VLOOKUP(J296,Riders!$A$2:$E$8000,4,FALSE))/365</f>
        <v>21.887671232876713</v>
      </c>
      <c r="O296" s="22">
        <v>2</v>
      </c>
      <c r="P296" t="s">
        <v>30</v>
      </c>
      <c r="Q296" s="30">
        <v>13.313000000000001</v>
      </c>
      <c r="R296" s="30">
        <v>7.806</v>
      </c>
      <c r="S296" s="30">
        <v>7.2759999999999998</v>
      </c>
      <c r="T296" s="30">
        <v>7.1559999999999997</v>
      </c>
      <c r="U296" s="30">
        <v>7.2629999999999999</v>
      </c>
      <c r="V296" s="30">
        <v>7.117</v>
      </c>
      <c r="W296" s="30">
        <v>7.1340000000000003</v>
      </c>
      <c r="X296" s="30">
        <v>7.2839999999999998</v>
      </c>
      <c r="Y296" s="30">
        <v>7.19</v>
      </c>
      <c r="Z296" s="30">
        <v>7.157</v>
      </c>
      <c r="AA296" s="30">
        <v>7.1820000000000004</v>
      </c>
      <c r="AB296" s="30">
        <v>7.2930000000000001</v>
      </c>
      <c r="AC296" s="30">
        <v>7.0590000000000002</v>
      </c>
      <c r="AD296" s="30">
        <v>7.0949999999999998</v>
      </c>
      <c r="AE296" s="30">
        <v>7.0949999999999998</v>
      </c>
      <c r="AF296" s="30">
        <v>7.2140000000000004</v>
      </c>
      <c r="AG296" s="30">
        <v>7.2210000000000001</v>
      </c>
      <c r="AH296" s="30">
        <v>7.19</v>
      </c>
      <c r="AI296" s="30">
        <v>7.133</v>
      </c>
      <c r="AJ296" s="30">
        <v>7.2309999999999999</v>
      </c>
      <c r="AK296" s="30">
        <v>7.09</v>
      </c>
      <c r="AL296" s="30">
        <v>7.0789999999999997</v>
      </c>
      <c r="AM296" s="30">
        <v>7.0970000000000004</v>
      </c>
      <c r="AN296" s="30">
        <v>7.2670000000000003</v>
      </c>
      <c r="AO296" s="30">
        <v>7.2190000000000003</v>
      </c>
      <c r="AP296" s="30">
        <v>7.2619999999999996</v>
      </c>
      <c r="AQ296" s="30">
        <v>7.3090000000000002</v>
      </c>
      <c r="AR296" s="30">
        <v>7.3840000000000003</v>
      </c>
      <c r="AS296" s="30">
        <v>6.9770000000000003</v>
      </c>
      <c r="AT296" s="30">
        <v>7.0019999999999998</v>
      </c>
      <c r="AU296" s="30">
        <v>7.0250000000000004</v>
      </c>
      <c r="AV296" s="30">
        <v>7.1669999999999998</v>
      </c>
      <c r="AW296" s="30">
        <f t="shared" si="8"/>
        <v>236.28700000000001</v>
      </c>
      <c r="AX296" s="105">
        <f t="shared" si="9"/>
        <v>60.942836465823341</v>
      </c>
      <c r="AY296" s="104"/>
    </row>
    <row r="297" spans="1:51">
      <c r="A297" s="22" t="s">
        <v>224</v>
      </c>
      <c r="B297" s="22">
        <v>2019</v>
      </c>
      <c r="C297" s="87">
        <v>43805</v>
      </c>
      <c r="D297" s="22" t="s">
        <v>65</v>
      </c>
      <c r="E297" s="22" t="s">
        <v>90</v>
      </c>
      <c r="F297">
        <v>2</v>
      </c>
      <c r="G297" t="s">
        <v>68</v>
      </c>
      <c r="H297" t="s">
        <v>501</v>
      </c>
      <c r="I297" t="s">
        <v>679</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30">
        <f t="shared" si="8"/>
        <v>235.857</v>
      </c>
      <c r="AX297" s="105">
        <f t="shared" si="9"/>
        <v>61.053943703176074</v>
      </c>
      <c r="AY297" s="104"/>
    </row>
    <row r="298" spans="1:51">
      <c r="A298" s="22" t="s">
        <v>224</v>
      </c>
      <c r="B298" s="22">
        <v>2019</v>
      </c>
      <c r="C298" s="87">
        <v>43805</v>
      </c>
      <c r="D298" s="22" t="s">
        <v>65</v>
      </c>
      <c r="E298" s="22" t="s">
        <v>90</v>
      </c>
      <c r="F298">
        <v>2</v>
      </c>
      <c r="G298" t="s">
        <v>987</v>
      </c>
      <c r="H298" t="s">
        <v>988</v>
      </c>
      <c r="I298" t="s">
        <v>989</v>
      </c>
      <c r="J298" t="s">
        <v>990</v>
      </c>
      <c r="K298" s="11">
        <f>(C298-VLOOKUP(G298,Riders!$A$2:$E$8000,4,FALSE))/365</f>
        <v>19.805479452054794</v>
      </c>
      <c r="L298" s="11">
        <f>(C298-VLOOKUP(H298,Riders!$A$2:$E$8000,4,FALSE))/365</f>
        <v>20.972602739726028</v>
      </c>
      <c r="M298" s="11">
        <f>(C298-VLOOKUP(I298,Riders!$A$2:$E$8000,4,FALSE))/365</f>
        <v>20.920547945205481</v>
      </c>
      <c r="N298" s="11">
        <f>(C298-VLOOKUP(J298,Riders!$A$2:$E$8000,4,FALSE))/365</f>
        <v>18.372602739726027</v>
      </c>
      <c r="O298" s="22">
        <v>2</v>
      </c>
      <c r="P298" t="s">
        <v>986</v>
      </c>
      <c r="Q298" s="30">
        <v>13.125</v>
      </c>
      <c r="R298" s="30">
        <v>7.7590000000000003</v>
      </c>
      <c r="S298" s="30">
        <v>7.3209999999999997</v>
      </c>
      <c r="T298" s="30">
        <v>7.218</v>
      </c>
      <c r="U298" s="30">
        <v>7.3029999999999999</v>
      </c>
      <c r="V298" s="30">
        <v>7.109</v>
      </c>
      <c r="W298" s="30">
        <v>7.0609999999999999</v>
      </c>
      <c r="X298" s="30">
        <v>7.117</v>
      </c>
      <c r="Y298" s="30">
        <v>7.0970000000000004</v>
      </c>
      <c r="Z298" s="30">
        <v>7.1639999999999997</v>
      </c>
      <c r="AA298" s="30">
        <v>7.1870000000000003</v>
      </c>
      <c r="AB298" s="30">
        <v>7.2640000000000002</v>
      </c>
      <c r="AC298" s="30">
        <v>7.2309999999999999</v>
      </c>
      <c r="AD298" s="30">
        <v>7.2030000000000003</v>
      </c>
      <c r="AE298" s="30">
        <v>7.1950000000000003</v>
      </c>
      <c r="AF298" s="30">
        <v>7.3280000000000003</v>
      </c>
      <c r="AG298" s="30">
        <v>7.1870000000000003</v>
      </c>
      <c r="AH298" s="30">
        <v>7.165</v>
      </c>
      <c r="AI298" s="30">
        <v>7.1559999999999997</v>
      </c>
      <c r="AJ298" s="30">
        <v>7.319</v>
      </c>
      <c r="AK298" s="30">
        <v>7.2030000000000003</v>
      </c>
      <c r="AL298" s="30">
        <v>7.343</v>
      </c>
      <c r="AM298" s="30">
        <v>7.343</v>
      </c>
      <c r="AN298" s="30">
        <v>7.5709999999999997</v>
      </c>
      <c r="AO298" s="30">
        <v>7.2990000000000004</v>
      </c>
      <c r="AP298" s="30">
        <v>7.2649999999999997</v>
      </c>
      <c r="AQ298" s="30">
        <v>7.1660000000000004</v>
      </c>
      <c r="AR298" s="30">
        <v>7.1890000000000001</v>
      </c>
      <c r="AS298" s="30">
        <v>7.2649999999999997</v>
      </c>
      <c r="AT298" s="30">
        <v>7.2629999999999999</v>
      </c>
      <c r="AU298" s="30">
        <v>7.218</v>
      </c>
      <c r="AV298" s="30">
        <v>7.23</v>
      </c>
      <c r="AW298" s="30">
        <f t="shared" si="8"/>
        <v>237.86399999999992</v>
      </c>
      <c r="AX298" s="105">
        <f t="shared" si="9"/>
        <v>60.538795277973989</v>
      </c>
      <c r="AY298" s="104"/>
    </row>
    <row r="299" spans="1:51">
      <c r="A299" s="29" t="s">
        <v>232</v>
      </c>
      <c r="B299" s="29">
        <v>2019</v>
      </c>
      <c r="C299" s="10">
        <v>43770</v>
      </c>
      <c r="D299" s="29" t="s">
        <v>65</v>
      </c>
      <c r="E299" s="22" t="s">
        <v>20</v>
      </c>
      <c r="F299" s="42" t="s">
        <v>20</v>
      </c>
      <c r="G299" t="s">
        <v>1019</v>
      </c>
      <c r="H299" t="s">
        <v>1025</v>
      </c>
      <c r="I299" t="s">
        <v>1026</v>
      </c>
      <c r="J299" t="s">
        <v>5080</v>
      </c>
      <c r="K299" s="11">
        <f>(C299-VLOOKUP(G299,Riders!$A$2:$E$8000,4,FALSE))/365</f>
        <v>20.279452054794522</v>
      </c>
      <c r="L299" s="11">
        <f>(C299-VLOOKUP(H299,Riders!$A$2:$E$8000,4,FALSE))/365</f>
        <v>21.246575342465754</v>
      </c>
      <c r="M299" s="11">
        <f>(C299-VLOOKUP(I299,Riders!$A$2:$E$8000,4,FALSE))/365</f>
        <v>21.769863013698629</v>
      </c>
      <c r="N299" s="11">
        <f>(C299-VLOOKUP(J299,Riders!$A$2:$E$8000,4,FALSE))/365</f>
        <v>21.736986301369864</v>
      </c>
      <c r="O299" s="22">
        <v>13</v>
      </c>
      <c r="P299" t="s">
        <v>1020</v>
      </c>
      <c r="Q299" s="30">
        <v>13.228</v>
      </c>
      <c r="R299" s="30">
        <v>7.7510000000000003</v>
      </c>
      <c r="S299" s="30">
        <v>7.4770000000000003</v>
      </c>
      <c r="T299" s="30">
        <v>7.2809999999999997</v>
      </c>
      <c r="U299" s="30">
        <v>7.274</v>
      </c>
      <c r="V299" s="30">
        <v>7.11</v>
      </c>
      <c r="W299" s="30">
        <v>7.11</v>
      </c>
      <c r="X299" s="30">
        <v>7.0439999999999996</v>
      </c>
      <c r="Y299" s="30">
        <v>7.1740000000000004</v>
      </c>
      <c r="Z299" s="30">
        <v>7.1479999999999997</v>
      </c>
      <c r="AA299" s="30">
        <v>7.2779999999999996</v>
      </c>
      <c r="AB299" s="30">
        <v>7.2460000000000004</v>
      </c>
      <c r="AC299" s="30">
        <v>7.3970000000000002</v>
      </c>
      <c r="AD299" s="30">
        <v>7.2549999999999999</v>
      </c>
      <c r="AE299" s="30">
        <v>7.1980000000000004</v>
      </c>
      <c r="AF299" s="30">
        <v>7.2519999999999998</v>
      </c>
      <c r="AG299" s="30">
        <v>7.2039999999999997</v>
      </c>
      <c r="AH299" s="30">
        <v>7.3490000000000002</v>
      </c>
      <c r="AI299" s="30">
        <v>7.2480000000000002</v>
      </c>
      <c r="AJ299" s="30">
        <v>7.4489999999999998</v>
      </c>
      <c r="AK299" s="30">
        <v>7.4219999999999997</v>
      </c>
      <c r="AL299" s="30">
        <v>7.6539999999999999</v>
      </c>
      <c r="AM299" s="30">
        <v>7.53</v>
      </c>
      <c r="AN299" s="30">
        <v>7.4809999999999999</v>
      </c>
      <c r="AO299" s="30">
        <v>7.5179999999999998</v>
      </c>
      <c r="AP299" s="30">
        <v>7.3810000000000002</v>
      </c>
      <c r="AQ299" s="30">
        <v>7.4290000000000003</v>
      </c>
      <c r="AR299" s="30">
        <v>7.6559999999999997</v>
      </c>
      <c r="AS299" s="30">
        <v>7.7830000000000004</v>
      </c>
      <c r="AT299" s="30">
        <v>7.5730000000000004</v>
      </c>
      <c r="AU299" s="30">
        <v>7.625</v>
      </c>
      <c r="AV299" s="30">
        <v>7.67</v>
      </c>
      <c r="AW299" s="30">
        <f t="shared" si="8"/>
        <v>242.19499999999996</v>
      </c>
      <c r="AX299" s="105">
        <f t="shared" si="9"/>
        <v>59.456223291149705</v>
      </c>
      <c r="AY299" s="104"/>
    </row>
    <row r="300" spans="1:51">
      <c r="A300" s="22" t="s">
        <v>224</v>
      </c>
      <c r="B300" s="22">
        <v>2019</v>
      </c>
      <c r="C300" s="87">
        <v>43805</v>
      </c>
      <c r="D300" s="22" t="s">
        <v>65</v>
      </c>
      <c r="E300" s="22" t="s">
        <v>90</v>
      </c>
      <c r="F300">
        <v>3</v>
      </c>
      <c r="G300" t="s">
        <v>598</v>
      </c>
      <c r="H300" t="s">
        <v>948</v>
      </c>
      <c r="I300" t="s">
        <v>985</v>
      </c>
      <c r="J300" t="s">
        <v>744</v>
      </c>
      <c r="K300" s="11">
        <f>(C300-VLOOKUP(G300,Riders!$A$2:$E$8000,4,FALSE))/365</f>
        <v>29.046575342465754</v>
      </c>
      <c r="L300" s="11">
        <f>(C300-VLOOKUP(H300,Riders!$A$2:$E$8000,4,FALSE))/365</f>
        <v>23.18082191780822</v>
      </c>
      <c r="M300" s="11">
        <f>(C300-VLOOKUP(I300,Riders!$A$2:$E$8000,4,FALSE))/365</f>
        <v>25.010958904109589</v>
      </c>
      <c r="N300" s="11">
        <f>(C300-VLOOKUP(J300,Riders!$A$2:$E$8000,4,FALSE))/365</f>
        <v>27.326027397260273</v>
      </c>
      <c r="O300" s="22">
        <v>2</v>
      </c>
      <c r="P300" t="s">
        <v>34</v>
      </c>
      <c r="Q300" s="30">
        <v>13.161</v>
      </c>
      <c r="R300" s="30">
        <v>7.7229999999999999</v>
      </c>
      <c r="S300" s="30">
        <v>7.1139999999999999</v>
      </c>
      <c r="T300" s="30">
        <v>6.8419999999999996</v>
      </c>
      <c r="U300" s="30">
        <v>6.8659999999999997</v>
      </c>
      <c r="V300" s="30">
        <v>6.8250000000000002</v>
      </c>
      <c r="W300" s="30">
        <v>6.8760000000000003</v>
      </c>
      <c r="X300" s="30">
        <v>7.0250000000000004</v>
      </c>
      <c r="Y300" s="30">
        <v>6.9589999999999996</v>
      </c>
      <c r="Z300" s="30">
        <v>6.9779999999999998</v>
      </c>
      <c r="AA300" s="30">
        <v>6.9710000000000001</v>
      </c>
      <c r="AB300" s="30">
        <v>7.125</v>
      </c>
      <c r="AC300" s="30">
        <v>6.9710000000000001</v>
      </c>
      <c r="AD300" s="30">
        <v>6.94</v>
      </c>
      <c r="AE300" s="30">
        <v>6.9130000000000003</v>
      </c>
      <c r="AF300" s="30">
        <v>6.8949999999999996</v>
      </c>
      <c r="AG300" s="30">
        <v>7.0380000000000003</v>
      </c>
      <c r="AH300" s="30">
        <v>6.9119999999999999</v>
      </c>
      <c r="AI300" s="30">
        <v>6.9039999999999999</v>
      </c>
      <c r="AJ300" s="30">
        <v>6.9139999999999997</v>
      </c>
      <c r="AK300" s="30">
        <v>7.0679999999999996</v>
      </c>
      <c r="AL300" s="30">
        <v>7.194</v>
      </c>
      <c r="AM300" s="30">
        <v>7.2480000000000002</v>
      </c>
      <c r="AN300" s="30">
        <v>7.05</v>
      </c>
      <c r="AO300" s="30">
        <v>7.0709999999999997</v>
      </c>
      <c r="AP300" s="30">
        <v>7.0949999999999998</v>
      </c>
      <c r="AQ300" s="30">
        <v>7.0419999999999998</v>
      </c>
      <c r="AR300" s="30">
        <v>7.2110000000000003</v>
      </c>
      <c r="AS300" s="30">
        <v>6.9240000000000004</v>
      </c>
      <c r="AT300" s="30">
        <v>6.8070000000000004</v>
      </c>
      <c r="AU300" s="30">
        <v>6.758</v>
      </c>
      <c r="AV300" s="30">
        <v>6.7430000000000003</v>
      </c>
      <c r="AW300" s="30">
        <f t="shared" si="8"/>
        <v>230.16299999999998</v>
      </c>
      <c r="AX300" s="105">
        <f t="shared" si="9"/>
        <v>62.564356564695458</v>
      </c>
      <c r="AY300" s="104"/>
    </row>
    <row r="301" spans="1:51">
      <c r="A301" s="29" t="s">
        <v>64</v>
      </c>
      <c r="B301" s="29">
        <v>2019</v>
      </c>
      <c r="C301" s="56">
        <v>43777</v>
      </c>
      <c r="D301" s="29" t="s">
        <v>65</v>
      </c>
      <c r="E301" s="22" t="s">
        <v>20</v>
      </c>
      <c r="F301" s="42" t="s">
        <v>20</v>
      </c>
      <c r="G301" t="s">
        <v>654</v>
      </c>
      <c r="H301" t="s">
        <v>946</v>
      </c>
      <c r="I301" t="s">
        <v>947</v>
      </c>
      <c r="J301" t="s">
        <v>643</v>
      </c>
      <c r="K301" s="11">
        <f>(C301-VLOOKUP(G301,Riders!$A$2:$E$8000,4,FALSE))/365</f>
        <v>27.758904109589039</v>
      </c>
      <c r="L301" s="11">
        <f>(C301-VLOOKUP(H301,Riders!$A$2:$E$8000,4,FALSE))/365</f>
        <v>20.167123287671235</v>
      </c>
      <c r="M301" s="11">
        <f>(C301-VLOOKUP(I301,Riders!$A$2:$E$8000,4,FALSE))/365</f>
        <v>21.80821917808219</v>
      </c>
      <c r="N301" s="11">
        <f>(C301-VLOOKUP(J301,Riders!$A$2:$E$8000,4,FALSE))/365</f>
        <v>21.347945205479451</v>
      </c>
      <c r="O301" s="22">
        <v>1</v>
      </c>
      <c r="P301" t="s">
        <v>483</v>
      </c>
      <c r="Q301" s="30">
        <v>13.212</v>
      </c>
      <c r="R301" s="30">
        <v>7.6989999999999998</v>
      </c>
      <c r="S301" s="30">
        <v>7.3159999999999998</v>
      </c>
      <c r="T301" s="30">
        <v>7.1230000000000002</v>
      </c>
      <c r="U301" s="30">
        <v>6.984</v>
      </c>
      <c r="V301" s="30">
        <v>7.0960000000000001</v>
      </c>
      <c r="W301" s="30">
        <v>6.9550000000000001</v>
      </c>
      <c r="X301" s="30">
        <v>6.9429999999999996</v>
      </c>
      <c r="Y301" s="30">
        <v>6.9269999999999996</v>
      </c>
      <c r="Z301" s="30">
        <v>6.9989999999999997</v>
      </c>
      <c r="AA301" s="30">
        <v>6.94</v>
      </c>
      <c r="AB301" s="30">
        <v>6.9390000000000001</v>
      </c>
      <c r="AC301" s="30">
        <v>7.0570000000000004</v>
      </c>
      <c r="AD301" s="30">
        <v>6.8940000000000001</v>
      </c>
      <c r="AE301" s="30">
        <v>6.8890000000000002</v>
      </c>
      <c r="AF301" s="30">
        <v>6.8929999999999998</v>
      </c>
      <c r="AG301" s="30">
        <v>7.032</v>
      </c>
      <c r="AH301" s="30">
        <v>6.98</v>
      </c>
      <c r="AI301" s="30">
        <v>6.9530000000000003</v>
      </c>
      <c r="AJ301" s="30">
        <v>7.0979999999999999</v>
      </c>
      <c r="AK301" s="30">
        <v>7.0629999999999997</v>
      </c>
      <c r="AL301" s="30">
        <v>7.0640000000000001</v>
      </c>
      <c r="AM301" s="30">
        <v>7.1150000000000002</v>
      </c>
      <c r="AN301" s="30">
        <v>7.2409999999999997</v>
      </c>
      <c r="AO301" s="30">
        <v>7.0759999999999996</v>
      </c>
      <c r="AP301" s="30">
        <v>7.1050000000000004</v>
      </c>
      <c r="AQ301" s="30">
        <v>7.3109999999999999</v>
      </c>
      <c r="AR301" s="30">
        <v>7.02</v>
      </c>
      <c r="AS301" s="30">
        <v>6.9349999999999996</v>
      </c>
      <c r="AT301" s="30">
        <v>6.8250000000000002</v>
      </c>
      <c r="AU301" s="30">
        <v>6.7770000000000001</v>
      </c>
      <c r="AV301" s="30">
        <v>6.79</v>
      </c>
      <c r="AW301" s="30">
        <f t="shared" si="8"/>
        <v>231.25099999999995</v>
      </c>
      <c r="AX301" s="105">
        <f t="shared" si="9"/>
        <v>62.270000994590305</v>
      </c>
      <c r="AY301" s="104"/>
    </row>
    <row r="302" spans="1:51">
      <c r="A302" s="22" t="s">
        <v>224</v>
      </c>
      <c r="B302" s="22">
        <v>2019</v>
      </c>
      <c r="C302" s="87">
        <v>43805</v>
      </c>
      <c r="D302" s="22" t="s">
        <v>65</v>
      </c>
      <c r="E302" s="22" t="s">
        <v>90</v>
      </c>
      <c r="F302">
        <v>4</v>
      </c>
      <c r="G302" t="s">
        <v>693</v>
      </c>
      <c r="H302" t="s">
        <v>802</v>
      </c>
      <c r="I302" t="s">
        <v>955</v>
      </c>
      <c r="J302" t="s">
        <v>920</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30">
        <f t="shared" si="8"/>
        <v>234.45899999999997</v>
      </c>
      <c r="AX302" s="105">
        <f t="shared" si="9"/>
        <v>61.41798779317493</v>
      </c>
      <c r="AY302" s="104"/>
    </row>
    <row r="303" spans="1:51">
      <c r="A303" s="22" t="s">
        <v>225</v>
      </c>
      <c r="B303" s="22">
        <v>2019</v>
      </c>
      <c r="C303" s="87">
        <v>43490</v>
      </c>
      <c r="D303" s="22" t="s">
        <v>65</v>
      </c>
      <c r="E303" s="22" t="s">
        <v>20</v>
      </c>
      <c r="F303" s="44" t="s">
        <v>20</v>
      </c>
      <c r="G303" t="s">
        <v>829</v>
      </c>
      <c r="H303" t="s">
        <v>507</v>
      </c>
      <c r="I303" t="s">
        <v>944</v>
      </c>
      <c r="J303" t="s">
        <v>632</v>
      </c>
      <c r="K303" s="11">
        <f>(C303-VLOOKUP(G303,Riders!$A$2:$E$8000,4,FALSE))/365</f>
        <v>20.287671232876711</v>
      </c>
      <c r="L303" s="11">
        <f>(C303-VLOOKUP(H303,Riders!$A$2:$E$8000,4,FALSE))/365</f>
        <v>28.350684931506848</v>
      </c>
      <c r="M303" s="11">
        <f>(C303-VLOOKUP(I303,Riders!$A$2:$E$8000,4,FALSE))/365</f>
        <v>19.156164383561645</v>
      </c>
      <c r="N303" s="11">
        <f>(C303-VLOOKUP(J303,Riders!$A$2:$E$8000,4,FALSE))/365</f>
        <v>20.010958904109589</v>
      </c>
      <c r="O303" s="26">
        <v>5</v>
      </c>
      <c r="P303" t="s">
        <v>84</v>
      </c>
      <c r="Q303" s="30">
        <v>13.478999999999999</v>
      </c>
      <c r="R303" s="30">
        <v>8.0549999999999997</v>
      </c>
      <c r="S303" s="30">
        <v>7.4470000000000001</v>
      </c>
      <c r="T303" s="30">
        <v>7.3689999999999998</v>
      </c>
      <c r="U303" s="30">
        <v>7.2469999999999999</v>
      </c>
      <c r="V303" s="30">
        <v>7.3049999999999997</v>
      </c>
      <c r="W303" s="30">
        <v>7.1219999999999999</v>
      </c>
      <c r="X303" s="30">
        <v>7.0949999999999998</v>
      </c>
      <c r="Y303" s="30">
        <v>7.2249999999999996</v>
      </c>
      <c r="Z303" s="30">
        <v>7.1920000000000002</v>
      </c>
      <c r="AA303" s="30">
        <v>7.23</v>
      </c>
      <c r="AB303" s="30">
        <v>7.26</v>
      </c>
      <c r="AC303" s="30">
        <v>7.4320000000000004</v>
      </c>
      <c r="AD303" s="30">
        <v>7.3289999999999997</v>
      </c>
      <c r="AE303" s="30">
        <v>7.3250000000000002</v>
      </c>
      <c r="AF303" s="30">
        <v>7.3979999999999997</v>
      </c>
      <c r="AG303" s="30">
        <v>7.1769999999999996</v>
      </c>
      <c r="AH303" s="30">
        <v>7.1580000000000004</v>
      </c>
      <c r="AI303" s="30">
        <v>7.1559999999999997</v>
      </c>
      <c r="AJ303" s="30">
        <v>7.3419999999999996</v>
      </c>
      <c r="AK303" s="30">
        <v>7.2290000000000001</v>
      </c>
      <c r="AL303" s="30">
        <v>7.2789999999999999</v>
      </c>
      <c r="AM303" s="30">
        <v>7.3029999999999999</v>
      </c>
      <c r="AN303" s="30">
        <v>7.3040000000000003</v>
      </c>
      <c r="AO303" s="30">
        <v>7.4459999999999997</v>
      </c>
      <c r="AP303" s="30">
        <v>7.4619999999999997</v>
      </c>
      <c r="AQ303" s="30">
        <v>7.5369999999999999</v>
      </c>
      <c r="AR303" s="30">
        <v>7.2949999999999999</v>
      </c>
      <c r="AS303" s="30">
        <v>7.2370000000000001</v>
      </c>
      <c r="AT303" s="30">
        <v>7.2610000000000001</v>
      </c>
      <c r="AU303" s="30">
        <v>7.4660000000000002</v>
      </c>
      <c r="AV303" s="30">
        <v>7.242</v>
      </c>
      <c r="AW303" s="30">
        <f t="shared" si="8"/>
        <v>240.404</v>
      </c>
      <c r="AX303" s="105">
        <f t="shared" si="9"/>
        <v>59.899169730952899</v>
      </c>
      <c r="AY303" s="104"/>
    </row>
    <row r="304" spans="1:51">
      <c r="A304" s="1" t="s">
        <v>64</v>
      </c>
      <c r="B304" s="1">
        <v>2019</v>
      </c>
      <c r="C304" s="2">
        <v>43777</v>
      </c>
      <c r="D304" s="1" t="s">
        <v>65</v>
      </c>
      <c r="E304" s="22" t="s">
        <v>90</v>
      </c>
      <c r="F304" s="26">
        <v>4</v>
      </c>
      <c r="G304" t="s">
        <v>654</v>
      </c>
      <c r="H304" t="s">
        <v>946</v>
      </c>
      <c r="I304" t="s">
        <v>947</v>
      </c>
      <c r="J304" t="s">
        <v>643</v>
      </c>
      <c r="K304" s="11">
        <f>(C304-VLOOKUP(G304,Riders!$A$2:$E$8000,4,FALSE))/365</f>
        <v>27.758904109589039</v>
      </c>
      <c r="L304" s="11">
        <f>(C304-VLOOKUP(H304,Riders!$A$2:$E$8000,4,FALSE))/365</f>
        <v>20.167123287671235</v>
      </c>
      <c r="M304" s="11">
        <f>(C304-VLOOKUP(I304,Riders!$A$2:$E$8000,4,FALSE))/365</f>
        <v>21.80821917808219</v>
      </c>
      <c r="N304" s="11">
        <f>(C304-VLOOKUP(J304,Riders!$A$2:$E$8000,4,FALSE))/365</f>
        <v>21.347945205479451</v>
      </c>
      <c r="O304" s="22">
        <v>1</v>
      </c>
      <c r="P304" t="s">
        <v>483</v>
      </c>
      <c r="Q304" s="30">
        <v>13.298</v>
      </c>
      <c r="R304" s="30">
        <v>7.7469999999999999</v>
      </c>
      <c r="S304" s="30">
        <v>7.0519999999999996</v>
      </c>
      <c r="T304" s="30">
        <v>6.9169999999999998</v>
      </c>
      <c r="U304" s="30">
        <v>6.8120000000000003</v>
      </c>
      <c r="V304" s="30">
        <v>6.8920000000000003</v>
      </c>
      <c r="W304" s="30">
        <v>6.7709999999999999</v>
      </c>
      <c r="X304" s="30">
        <v>6.766</v>
      </c>
      <c r="Y304" s="30">
        <v>6.7569999999999997</v>
      </c>
      <c r="Z304" s="30">
        <v>6.8970000000000002</v>
      </c>
      <c r="AA304" s="30">
        <v>6.7720000000000002</v>
      </c>
      <c r="AB304" s="30">
        <v>6.7779999999999996</v>
      </c>
      <c r="AC304" s="30">
        <v>6.9139999999999997</v>
      </c>
      <c r="AD304" s="30">
        <v>6.7619999999999996</v>
      </c>
      <c r="AE304" s="30">
        <v>6.7670000000000003</v>
      </c>
      <c r="AF304" s="30">
        <v>6.7960000000000003</v>
      </c>
      <c r="AG304" s="30">
        <v>6.9820000000000002</v>
      </c>
      <c r="AH304" s="30">
        <v>6.8470000000000004</v>
      </c>
      <c r="AI304" s="30">
        <v>6.99</v>
      </c>
      <c r="AJ304" s="30">
        <v>6.9009999999999998</v>
      </c>
      <c r="AK304" s="30">
        <v>6.9390000000000001</v>
      </c>
      <c r="AL304" s="30">
        <v>7.0970000000000004</v>
      </c>
      <c r="AM304" s="30">
        <v>6.899</v>
      </c>
      <c r="AN304" s="30">
        <v>7.0090000000000003</v>
      </c>
      <c r="AO304" s="30">
        <v>7.1509999999999998</v>
      </c>
      <c r="AP304" s="30">
        <v>6.9649999999999999</v>
      </c>
      <c r="AQ304" s="30">
        <v>6.9480000000000004</v>
      </c>
      <c r="AR304" s="30">
        <v>6.968</v>
      </c>
      <c r="AS304" s="30">
        <v>7.1360000000000001</v>
      </c>
      <c r="AT304" s="30">
        <v>7.0709999999999997</v>
      </c>
      <c r="AU304" s="30">
        <v>7.1289999999999996</v>
      </c>
      <c r="AV304" s="30">
        <v>7.1779999999999999</v>
      </c>
      <c r="AW304" s="30">
        <f t="shared" si="8"/>
        <v>228.90800000000002</v>
      </c>
      <c r="AX304" s="105">
        <f t="shared" si="9"/>
        <v>62.907368899295783</v>
      </c>
      <c r="AY304" s="104"/>
    </row>
    <row r="305" spans="1:51">
      <c r="A305" s="4" t="s">
        <v>224</v>
      </c>
      <c r="B305" s="4">
        <v>2019</v>
      </c>
      <c r="C305" s="5">
        <v>43805</v>
      </c>
      <c r="D305" s="4" t="s">
        <v>65</v>
      </c>
      <c r="E305" s="22" t="s">
        <v>63</v>
      </c>
      <c r="F305" s="26" t="s">
        <v>541</v>
      </c>
      <c r="G305" t="s">
        <v>598</v>
      </c>
      <c r="H305" t="s">
        <v>948</v>
      </c>
      <c r="I305" t="s">
        <v>985</v>
      </c>
      <c r="J305" t="s">
        <v>744</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30">
        <f t="shared" si="8"/>
        <v>230.71200000000002</v>
      </c>
      <c r="AX305" s="105">
        <f t="shared" si="9"/>
        <v>62.415479038801621</v>
      </c>
      <c r="AY305" s="104"/>
    </row>
    <row r="306" spans="1:51">
      <c r="A306" s="4" t="s">
        <v>224</v>
      </c>
      <c r="B306" s="4">
        <v>2019</v>
      </c>
      <c r="C306" s="5">
        <v>43805</v>
      </c>
      <c r="D306" s="4" t="s">
        <v>65</v>
      </c>
      <c r="E306" s="22" t="s">
        <v>63</v>
      </c>
      <c r="F306" s="26" t="s">
        <v>541</v>
      </c>
      <c r="G306" t="s">
        <v>821</v>
      </c>
      <c r="H306" t="s">
        <v>822</v>
      </c>
      <c r="I306" t="s">
        <v>902</v>
      </c>
      <c r="J306" t="s">
        <v>954</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30">
        <f t="shared" si="8"/>
        <v>235.19499999999996</v>
      </c>
      <c r="AX306" s="105">
        <f t="shared" si="9"/>
        <v>61.225791364612355</v>
      </c>
      <c r="AY306" s="104"/>
    </row>
    <row r="307" spans="1:51">
      <c r="A307" s="4" t="s">
        <v>280</v>
      </c>
      <c r="B307" s="4">
        <v>2019</v>
      </c>
      <c r="C307" s="5">
        <v>43524</v>
      </c>
      <c r="D307" s="4" t="s">
        <v>19</v>
      </c>
      <c r="E307" s="22" t="s">
        <v>20</v>
      </c>
      <c r="F307" s="22" t="s">
        <v>20</v>
      </c>
      <c r="G307" t="s">
        <v>654</v>
      </c>
      <c r="H307" t="s">
        <v>946</v>
      </c>
      <c r="I307" t="s">
        <v>643</v>
      </c>
      <c r="J307" t="s">
        <v>1037</v>
      </c>
      <c r="K307" s="11">
        <f>(C307-VLOOKUP(G307,Riders!$A$2:$E$8000,4,FALSE))/365</f>
        <v>27.065753424657533</v>
      </c>
      <c r="L307" s="11">
        <f>(C307-VLOOKUP(H307,Riders!$A$2:$E$8000,4,FALSE))/365</f>
        <v>19.473972602739725</v>
      </c>
      <c r="M307" s="11">
        <f>(C307-VLOOKUP(I307,Riders!$A$2:$E$8000,4,FALSE))/365</f>
        <v>20.654794520547945</v>
      </c>
      <c r="N307" s="11">
        <f>(C307-VLOOKUP(J307,Riders!$A$2:$E$8000,4,FALSE))/365</f>
        <v>25.934246575342467</v>
      </c>
      <c r="O307" s="22">
        <v>3</v>
      </c>
      <c r="P307" t="s">
        <v>483</v>
      </c>
      <c r="Q307" s="30">
        <v>13.412000000000001</v>
      </c>
      <c r="R307" s="30">
        <v>7.6260000000000003</v>
      </c>
      <c r="S307" s="30">
        <v>7.2679999999999998</v>
      </c>
      <c r="T307" s="30">
        <v>6.8620000000000001</v>
      </c>
      <c r="U307" s="30">
        <v>6.8970000000000002</v>
      </c>
      <c r="V307" s="30">
        <v>6.83</v>
      </c>
      <c r="W307" s="30">
        <v>6.94</v>
      </c>
      <c r="X307" s="30">
        <v>6.827</v>
      </c>
      <c r="Y307" s="30">
        <v>6.9640000000000004</v>
      </c>
      <c r="Z307" s="30">
        <v>6.8769999999999998</v>
      </c>
      <c r="AA307" s="30">
        <v>6.9980000000000002</v>
      </c>
      <c r="AB307" s="30">
        <v>6.9610000000000003</v>
      </c>
      <c r="AC307" s="30">
        <v>7.101</v>
      </c>
      <c r="AD307" s="30">
        <v>7.0339999999999998</v>
      </c>
      <c r="AE307" s="30">
        <v>7.1660000000000004</v>
      </c>
      <c r="AF307" s="30">
        <v>7.0659999999999998</v>
      </c>
      <c r="AG307" s="30">
        <v>7.17</v>
      </c>
      <c r="AH307" s="30">
        <v>7.0640000000000001</v>
      </c>
      <c r="AI307" s="30">
        <v>7.0140000000000002</v>
      </c>
      <c r="AJ307" s="30">
        <v>7.2530000000000001</v>
      </c>
      <c r="AK307" s="30">
        <v>7.1459999999999999</v>
      </c>
      <c r="AL307" s="30">
        <v>7.2359999999999998</v>
      </c>
      <c r="AM307" s="30">
        <v>7.1390000000000002</v>
      </c>
      <c r="AN307" s="30">
        <v>7.343</v>
      </c>
      <c r="AO307" s="30">
        <v>7.19</v>
      </c>
      <c r="AP307" s="30">
        <v>7.3819999999999997</v>
      </c>
      <c r="AQ307" s="30">
        <v>7.1689999999999996</v>
      </c>
      <c r="AR307" s="30">
        <v>7.2039999999999997</v>
      </c>
      <c r="AS307" s="30">
        <v>7.202</v>
      </c>
      <c r="AT307" s="30">
        <v>7.3680000000000003</v>
      </c>
      <c r="AU307" s="30">
        <v>7.1420000000000003</v>
      </c>
      <c r="AV307" s="30">
        <v>7.29</v>
      </c>
      <c r="AW307" s="30">
        <f t="shared" si="8"/>
        <v>234.14099999999996</v>
      </c>
      <c r="AX307" s="105">
        <f t="shared" si="9"/>
        <v>61.501403000755964</v>
      </c>
      <c r="AY307" s="104"/>
    </row>
    <row r="308" spans="1:51">
      <c r="A308" s="1" t="s">
        <v>64</v>
      </c>
      <c r="B308" s="1">
        <v>2019</v>
      </c>
      <c r="C308" s="2">
        <v>43777</v>
      </c>
      <c r="D308" s="1" t="s">
        <v>65</v>
      </c>
      <c r="E308" s="22" t="s">
        <v>63</v>
      </c>
      <c r="F308" s="26" t="s">
        <v>540</v>
      </c>
      <c r="G308" t="s">
        <v>654</v>
      </c>
      <c r="H308" t="s">
        <v>946</v>
      </c>
      <c r="I308" t="s">
        <v>947</v>
      </c>
      <c r="J308" t="s">
        <v>643</v>
      </c>
      <c r="K308" s="11">
        <f>(C308-VLOOKUP(G308,Riders!$A$2:$E$8000,4,FALSE))/365</f>
        <v>27.758904109589039</v>
      </c>
      <c r="L308" s="11">
        <f>(C308-VLOOKUP(H308,Riders!$A$2:$E$8000,4,FALSE))/365</f>
        <v>20.167123287671235</v>
      </c>
      <c r="M308" s="11">
        <f>(C308-VLOOKUP(I308,Riders!$A$2:$E$8000,4,FALSE))/365</f>
        <v>21.80821917808219</v>
      </c>
      <c r="N308" s="11">
        <f>(C308-VLOOKUP(J308,Riders!$A$2:$E$8000,4,FALSE))/365</f>
        <v>21.347945205479451</v>
      </c>
      <c r="O308" s="22">
        <v>1</v>
      </c>
      <c r="P308" t="s">
        <v>483</v>
      </c>
      <c r="Q308" s="30">
        <v>13.279</v>
      </c>
      <c r="R308" s="30">
        <v>7.7389999999999999</v>
      </c>
      <c r="S308" s="30">
        <v>7.1189999999999998</v>
      </c>
      <c r="T308" s="30">
        <v>6.9619999999999997</v>
      </c>
      <c r="U308" s="30">
        <v>6.8810000000000002</v>
      </c>
      <c r="V308" s="30">
        <v>6.9859999999999998</v>
      </c>
      <c r="W308" s="30">
        <v>6.8570000000000002</v>
      </c>
      <c r="X308" s="30">
        <v>6.8470000000000004</v>
      </c>
      <c r="Y308" s="30">
        <v>6.7880000000000003</v>
      </c>
      <c r="Z308" s="30">
        <v>6.91</v>
      </c>
      <c r="AA308" s="30">
        <v>6.827</v>
      </c>
      <c r="AB308" s="30">
        <v>6.8330000000000002</v>
      </c>
      <c r="AC308" s="30">
        <v>6.9770000000000003</v>
      </c>
      <c r="AD308" s="30">
        <v>6.81</v>
      </c>
      <c r="AE308" s="30">
        <v>6.8129999999999997</v>
      </c>
      <c r="AF308" s="30">
        <v>6.7859999999999996</v>
      </c>
      <c r="AG308" s="30">
        <v>6.9530000000000003</v>
      </c>
      <c r="AH308" s="30">
        <v>6.8680000000000003</v>
      </c>
      <c r="AI308" s="30">
        <v>7.0129999999999999</v>
      </c>
      <c r="AJ308" s="30">
        <v>6.99</v>
      </c>
      <c r="AK308" s="30">
        <v>7.0110000000000001</v>
      </c>
      <c r="AL308" s="30">
        <v>7.18</v>
      </c>
      <c r="AM308" s="30">
        <v>7.0049999999999999</v>
      </c>
      <c r="AN308" s="30">
        <v>7.0750000000000002</v>
      </c>
      <c r="AO308" s="30">
        <v>7.2430000000000003</v>
      </c>
      <c r="AP308" s="30">
        <v>7.0369999999999999</v>
      </c>
      <c r="AQ308" s="30">
        <v>6.9429999999999996</v>
      </c>
      <c r="AR308" s="30">
        <v>6.9109999999999996</v>
      </c>
      <c r="AS308" s="30">
        <v>6.8920000000000003</v>
      </c>
      <c r="AT308" s="30">
        <v>6.8659999999999997</v>
      </c>
      <c r="AU308" s="30">
        <v>6.9260000000000002</v>
      </c>
      <c r="AV308" s="30">
        <v>6.9189999999999996</v>
      </c>
      <c r="AW308" s="30">
        <f t="shared" si="8"/>
        <v>229.24600000000001</v>
      </c>
      <c r="AX308" s="105">
        <f t="shared" si="9"/>
        <v>62.814618357572215</v>
      </c>
      <c r="AY308" s="104"/>
    </row>
    <row r="309" spans="1:51">
      <c r="A309" s="1" t="s">
        <v>225</v>
      </c>
      <c r="B309" s="1">
        <v>2019</v>
      </c>
      <c r="C309" s="2">
        <v>43797</v>
      </c>
      <c r="D309" s="1" t="s">
        <v>65</v>
      </c>
      <c r="E309" s="22" t="s">
        <v>20</v>
      </c>
      <c r="F309" s="29" t="s">
        <v>20</v>
      </c>
      <c r="G309" t="s">
        <v>821</v>
      </c>
      <c r="H309" t="s">
        <v>822</v>
      </c>
      <c r="I309" t="s">
        <v>902</v>
      </c>
      <c r="J309" t="s">
        <v>954</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30">
        <f t="shared" si="8"/>
        <v>236.01600000000002</v>
      </c>
      <c r="AX309" s="105">
        <f t="shared" si="9"/>
        <v>61.012812690665037</v>
      </c>
      <c r="AY309" s="104"/>
    </row>
    <row r="310" spans="1:51">
      <c r="A310" s="1" t="s">
        <v>225</v>
      </c>
      <c r="B310" s="1">
        <v>2019</v>
      </c>
      <c r="C310" s="2">
        <v>43797</v>
      </c>
      <c r="D310" s="1" t="s">
        <v>65</v>
      </c>
      <c r="E310" s="22" t="s">
        <v>20</v>
      </c>
      <c r="F310" s="29" t="s">
        <v>20</v>
      </c>
      <c r="G310" t="s">
        <v>686</v>
      </c>
      <c r="H310" t="s">
        <v>68</v>
      </c>
      <c r="I310" t="s">
        <v>679</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30">
        <f t="shared" si="8"/>
        <v>236.23499999999999</v>
      </c>
      <c r="AX310" s="105">
        <f t="shared" si="9"/>
        <v>60.956251190551782</v>
      </c>
      <c r="AY310" s="104"/>
    </row>
    <row r="311" spans="1:51">
      <c r="A311" s="4" t="s">
        <v>225</v>
      </c>
      <c r="B311" s="4">
        <v>2021</v>
      </c>
      <c r="C311" s="5">
        <v>44329</v>
      </c>
      <c r="D311" s="4" t="s">
        <v>65</v>
      </c>
      <c r="E311" s="22" t="s">
        <v>63</v>
      </c>
      <c r="F311" s="22" t="s">
        <v>540</v>
      </c>
      <c r="G311" s="44" t="s">
        <v>596</v>
      </c>
      <c r="H311" s="44" t="s">
        <v>842</v>
      </c>
      <c r="I311" s="44" t="s">
        <v>512</v>
      </c>
      <c r="J311" s="44" t="s">
        <v>729</v>
      </c>
      <c r="K311" s="11">
        <f>(C311-VLOOKUP(G311,Riders!$A$2:$E$8000,4,FALSE))/365</f>
        <v>30.673972602739727</v>
      </c>
      <c r="L311" s="11">
        <f>(C311-VLOOKUP(H311,Riders!$A$2:$E$8000,4,FALSE))/365</f>
        <v>22.704109589041096</v>
      </c>
      <c r="M311" s="11">
        <f>(C311-VLOOKUP(I311,Riders!$A$2:$E$8000,4,FALSE))/365</f>
        <v>26.027397260273972</v>
      </c>
      <c r="N311" s="11">
        <f>(C311-VLOOKUP(J311,Riders!$A$2:$E$8000,4,FALSE))/365</f>
        <v>26.728767123287671</v>
      </c>
      <c r="O311" s="22">
        <v>1</v>
      </c>
      <c r="P311" s="44" t="s">
        <v>28</v>
      </c>
      <c r="Q311" s="30">
        <v>13.006</v>
      </c>
      <c r="R311" s="30">
        <v>7.4829999999999997</v>
      </c>
      <c r="S311" s="30">
        <v>7.2240000000000002</v>
      </c>
      <c r="T311" s="30">
        <v>7.1390000000000002</v>
      </c>
      <c r="U311" s="30">
        <v>7.1280000000000001</v>
      </c>
      <c r="V311" s="30">
        <v>7.2329999999999997</v>
      </c>
      <c r="W311" s="30">
        <v>7.0910000000000002</v>
      </c>
      <c r="X311" s="30">
        <v>7.0570000000000004</v>
      </c>
      <c r="Y311" s="30">
        <v>7.0650000000000004</v>
      </c>
      <c r="Z311" s="30">
        <v>7.2</v>
      </c>
      <c r="AA311" s="30">
        <v>7.0519999999999996</v>
      </c>
      <c r="AB311" s="30">
        <v>7.0209999999999999</v>
      </c>
      <c r="AC311" s="30">
        <v>7.032</v>
      </c>
      <c r="AD311" s="30">
        <v>7.1390000000000002</v>
      </c>
      <c r="AE311" s="30">
        <v>6.9859999999999998</v>
      </c>
      <c r="AF311" s="30">
        <v>6.944</v>
      </c>
      <c r="AG311" s="30">
        <v>6.9820000000000002</v>
      </c>
      <c r="AH311" s="30">
        <v>7.0780000000000003</v>
      </c>
      <c r="AI311" s="30">
        <v>6.92</v>
      </c>
      <c r="AJ311" s="30">
        <v>6.9329999999999998</v>
      </c>
      <c r="AK311" s="30">
        <v>6.9909999999999997</v>
      </c>
      <c r="AL311" s="30">
        <v>7.085</v>
      </c>
      <c r="AM311" s="30">
        <v>7.0810000000000004</v>
      </c>
      <c r="AN311" s="30">
        <v>7.0780000000000003</v>
      </c>
      <c r="AO311" s="30">
        <v>7.1849999999999996</v>
      </c>
      <c r="AP311" s="30">
        <v>7.0629999999999997</v>
      </c>
      <c r="AQ311" s="30">
        <v>7.1829999999999998</v>
      </c>
      <c r="AR311" s="30">
        <v>6.9690000000000003</v>
      </c>
      <c r="AS311" s="30">
        <v>6.9429999999999996</v>
      </c>
      <c r="AT311" s="30">
        <v>6.9640000000000004</v>
      </c>
      <c r="AU311" s="30">
        <v>7.03</v>
      </c>
      <c r="AV311" s="30">
        <v>7.1440000000000001</v>
      </c>
      <c r="AW311" s="30">
        <f t="shared" si="8"/>
        <v>232.42899999999995</v>
      </c>
      <c r="AX311" s="105">
        <f t="shared" si="9"/>
        <v>61.954403280141477</v>
      </c>
      <c r="AY311" s="104"/>
    </row>
    <row r="312" spans="1:51">
      <c r="A312" s="1" t="s">
        <v>225</v>
      </c>
      <c r="B312" s="1">
        <v>2019</v>
      </c>
      <c r="C312" s="2">
        <v>43797</v>
      </c>
      <c r="D312" s="1" t="s">
        <v>65</v>
      </c>
      <c r="E312" s="22" t="s">
        <v>20</v>
      </c>
      <c r="F312" s="29" t="s">
        <v>20</v>
      </c>
      <c r="G312" t="s">
        <v>802</v>
      </c>
      <c r="H312" t="s">
        <v>670</v>
      </c>
      <c r="I312" t="s">
        <v>510</v>
      </c>
      <c r="J312" t="s">
        <v>920</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30">
        <f t="shared" si="8"/>
        <v>238.89</v>
      </c>
      <c r="AX312" s="105">
        <f t="shared" si="9"/>
        <v>60.278789400979534</v>
      </c>
      <c r="AY312" s="104"/>
    </row>
    <row r="313" spans="1:51">
      <c r="A313" s="1" t="s">
        <v>225</v>
      </c>
      <c r="B313" s="1">
        <v>2019</v>
      </c>
      <c r="C313" s="2">
        <v>43797</v>
      </c>
      <c r="D313" s="1" t="s">
        <v>65</v>
      </c>
      <c r="E313" s="22" t="s">
        <v>20</v>
      </c>
      <c r="F313" s="29" t="s">
        <v>20</v>
      </c>
      <c r="G313" t="s">
        <v>593</v>
      </c>
      <c r="H313" t="s">
        <v>594</v>
      </c>
      <c r="I313" t="s">
        <v>952</v>
      </c>
      <c r="J313" t="s">
        <v>953</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751</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30">
        <f t="shared" si="8"/>
        <v>240.06900000000005</v>
      </c>
      <c r="AX313" s="105">
        <f t="shared" si="9"/>
        <v>59.982754957949581</v>
      </c>
      <c r="AY313" s="104"/>
    </row>
    <row r="314" spans="1:51">
      <c r="A314" s="4" t="s">
        <v>280</v>
      </c>
      <c r="B314" s="4">
        <v>2019</v>
      </c>
      <c r="C314" s="5">
        <v>43524</v>
      </c>
      <c r="D314" s="4" t="s">
        <v>19</v>
      </c>
      <c r="E314" s="22" t="s">
        <v>90</v>
      </c>
      <c r="F314" s="26">
        <v>3</v>
      </c>
      <c r="G314" t="s">
        <v>654</v>
      </c>
      <c r="H314" t="s">
        <v>946</v>
      </c>
      <c r="I314" t="s">
        <v>643</v>
      </c>
      <c r="J314" t="s">
        <v>1037</v>
      </c>
      <c r="K314" s="11">
        <f>(C314-VLOOKUP(G314,Riders!$A$2:$E$8000,4,FALSE))/365</f>
        <v>27.065753424657533</v>
      </c>
      <c r="L314" s="11">
        <f>(C314-VLOOKUP(H314,Riders!$A$2:$E$8000,4,FALSE))/365</f>
        <v>19.473972602739725</v>
      </c>
      <c r="M314" s="11">
        <f>(C314-VLOOKUP(I314,Riders!$A$2:$E$8000,4,FALSE))/365</f>
        <v>20.654794520547945</v>
      </c>
      <c r="N314" s="11">
        <f>(C314-VLOOKUP(J314,Riders!$A$2:$E$8000,4,FALSE))/365</f>
        <v>25.934246575342467</v>
      </c>
      <c r="O314" s="26">
        <v>2</v>
      </c>
      <c r="P314" t="s">
        <v>483</v>
      </c>
      <c r="Q314" s="30">
        <v>13.423999999999999</v>
      </c>
      <c r="R314" s="30">
        <v>7.62</v>
      </c>
      <c r="S314" s="30">
        <v>7.2530000000000001</v>
      </c>
      <c r="T314" s="30">
        <v>6.835</v>
      </c>
      <c r="U314" s="30">
        <v>6.8730000000000002</v>
      </c>
      <c r="V314" s="30">
        <v>6.76</v>
      </c>
      <c r="W314" s="30">
        <v>6.8890000000000002</v>
      </c>
      <c r="X314" s="30">
        <v>6.8460000000000001</v>
      </c>
      <c r="Y314" s="30">
        <v>7.0140000000000002</v>
      </c>
      <c r="Z314" s="30">
        <v>6.8559999999999999</v>
      </c>
      <c r="AA314" s="30">
        <v>7.0030000000000001</v>
      </c>
      <c r="AB314" s="30">
        <v>6.8570000000000002</v>
      </c>
      <c r="AC314" s="30">
        <v>6.88</v>
      </c>
      <c r="AD314" s="30">
        <v>7.0529999999999999</v>
      </c>
      <c r="AE314" s="30">
        <v>7.0709999999999997</v>
      </c>
      <c r="AF314" s="30">
        <v>7.0140000000000002</v>
      </c>
      <c r="AG314" s="30">
        <v>7.2190000000000003</v>
      </c>
      <c r="AH314" s="30">
        <v>7.0590000000000002</v>
      </c>
      <c r="AI314" s="30">
        <v>7.0629999999999997</v>
      </c>
      <c r="AJ314" s="30">
        <v>7.2030000000000003</v>
      </c>
      <c r="AK314" s="30">
        <v>7.194</v>
      </c>
      <c r="AL314" s="30">
        <v>7.1950000000000003</v>
      </c>
      <c r="AM314" s="30">
        <v>7.4020000000000001</v>
      </c>
      <c r="AN314" s="30">
        <v>7.3040000000000003</v>
      </c>
      <c r="AO314" s="30">
        <v>7.3209999999999997</v>
      </c>
      <c r="AP314" s="30">
        <v>7.45</v>
      </c>
      <c r="AQ314" s="30">
        <v>7.3259999999999996</v>
      </c>
      <c r="AR314" s="30">
        <v>7.5039999999999996</v>
      </c>
      <c r="AS314" s="30">
        <v>7.585</v>
      </c>
      <c r="AT314" s="30">
        <v>7.4470000000000001</v>
      </c>
      <c r="AU314" s="30">
        <v>7.4859999999999998</v>
      </c>
      <c r="AV314" s="30">
        <v>7.5960000000000001</v>
      </c>
      <c r="AW314" s="30">
        <f t="shared" si="8"/>
        <v>235.60199999999992</v>
      </c>
      <c r="AX314" s="105">
        <f t="shared" si="9"/>
        <v>61.120024448009801</v>
      </c>
      <c r="AY314" s="104"/>
    </row>
    <row r="315" spans="1:51">
      <c r="A315" s="1" t="s">
        <v>225</v>
      </c>
      <c r="B315" s="1">
        <v>2019</v>
      </c>
      <c r="C315" s="2">
        <v>43797</v>
      </c>
      <c r="D315" s="1" t="s">
        <v>65</v>
      </c>
      <c r="E315" s="22" t="s">
        <v>20</v>
      </c>
      <c r="F315" s="29" t="s">
        <v>20</v>
      </c>
      <c r="G315" t="s">
        <v>742</v>
      </c>
      <c r="H315" t="s">
        <v>977</v>
      </c>
      <c r="I315" t="s">
        <v>978</v>
      </c>
      <c r="J315" t="s">
        <v>979</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30">
        <f t="shared" si="8"/>
        <v>243.65799999999999</v>
      </c>
      <c r="AX315" s="105">
        <f t="shared" si="9"/>
        <v>59.099229247551897</v>
      </c>
      <c r="AY315" s="104"/>
    </row>
    <row r="316" spans="1:51">
      <c r="A316" s="1" t="s">
        <v>225</v>
      </c>
      <c r="B316" s="1">
        <v>2019</v>
      </c>
      <c r="C316" s="2">
        <v>43797</v>
      </c>
      <c r="D316" s="1" t="s">
        <v>65</v>
      </c>
      <c r="E316" s="22" t="s">
        <v>20</v>
      </c>
      <c r="F316" s="29" t="s">
        <v>20</v>
      </c>
      <c r="G316" t="s">
        <v>799</v>
      </c>
      <c r="H316" t="s">
        <v>933</v>
      </c>
      <c r="I316" t="s">
        <v>906</v>
      </c>
      <c r="J316" t="s">
        <v>895</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30">
        <f t="shared" si="8"/>
        <v>247.29100000000003</v>
      </c>
      <c r="AX316" s="105">
        <f t="shared" si="9"/>
        <v>58.230991018678395</v>
      </c>
      <c r="AY316" s="104"/>
    </row>
    <row r="317" spans="1:51">
      <c r="A317" s="1" t="s">
        <v>225</v>
      </c>
      <c r="B317" s="1">
        <v>2019</v>
      </c>
      <c r="C317" s="2">
        <v>43797</v>
      </c>
      <c r="D317" s="1" t="s">
        <v>65</v>
      </c>
      <c r="E317" s="22" t="s">
        <v>20</v>
      </c>
      <c r="F317" s="29" t="s">
        <v>20</v>
      </c>
      <c r="G317" t="s">
        <v>850</v>
      </c>
      <c r="H317" t="s">
        <v>631</v>
      </c>
      <c r="I317" t="s">
        <v>745</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30">
        <f t="shared" si="8"/>
        <v>250.32900000000004</v>
      </c>
      <c r="AX317" s="105">
        <f t="shared" si="9"/>
        <v>57.524298023800668</v>
      </c>
      <c r="AY317" s="104"/>
    </row>
    <row r="318" spans="1:51">
      <c r="A318" s="1" t="s">
        <v>225</v>
      </c>
      <c r="B318" s="1">
        <v>2019</v>
      </c>
      <c r="C318" s="2">
        <v>43797</v>
      </c>
      <c r="D318" s="1" t="s">
        <v>65</v>
      </c>
      <c r="E318" s="22" t="s">
        <v>90</v>
      </c>
      <c r="F318" s="26">
        <v>1</v>
      </c>
      <c r="G318" t="s">
        <v>802</v>
      </c>
      <c r="H318" t="s">
        <v>670</v>
      </c>
      <c r="I318" t="s">
        <v>510</v>
      </c>
      <c r="J318" t="s">
        <v>920</v>
      </c>
      <c r="K318" s="11">
        <f>(C318-VLOOKUP(G318,Riders!$A$2:$E$8000,4,FALSE))/365</f>
        <v>22.334246575342465</v>
      </c>
      <c r="L318" s="11">
        <f>(C318-VLOOKUP(H318,Riders!$A$2:$E$8000,4,FALSE))/365</f>
        <v>22.668493150684931</v>
      </c>
      <c r="M318" s="11">
        <f>(C318-VLOOKUP(I318,Riders!$A$2:$E$8000,4,FALSE))/365</f>
        <v>20.257534246575343</v>
      </c>
      <c r="N318" s="11">
        <f>(C318-VLOOKUP(J318,Riders!$A$2:$E$8000,4,FALSE))/365</f>
        <v>24.30958904109589</v>
      </c>
      <c r="O318" s="22">
        <v>1</v>
      </c>
      <c r="P318" t="s">
        <v>32</v>
      </c>
      <c r="Q318" s="30">
        <v>13.446</v>
      </c>
      <c r="R318" s="30">
        <v>7.6920000000000002</v>
      </c>
      <c r="S318" s="30">
        <v>7.1580000000000004</v>
      </c>
      <c r="T318" s="30">
        <v>7.0919999999999996</v>
      </c>
      <c r="U318" s="30">
        <v>6.9450000000000003</v>
      </c>
      <c r="V318" s="30">
        <v>6.9859999999999998</v>
      </c>
      <c r="W318" s="30">
        <v>7.0730000000000004</v>
      </c>
      <c r="X318" s="30">
        <v>7.01</v>
      </c>
      <c r="Y318" s="30">
        <v>7.0830000000000002</v>
      </c>
      <c r="Z318" s="30">
        <v>7.327</v>
      </c>
      <c r="AA318" s="30">
        <v>7.1859999999999999</v>
      </c>
      <c r="AB318" s="30">
        <v>7.149</v>
      </c>
      <c r="AC318" s="30">
        <v>7.2039999999999997</v>
      </c>
      <c r="AD318" s="30">
        <v>7.2169999999999996</v>
      </c>
      <c r="AE318" s="30">
        <v>7.3170000000000002</v>
      </c>
      <c r="AF318" s="30">
        <v>7.1139999999999999</v>
      </c>
      <c r="AG318" s="30">
        <v>7.11</v>
      </c>
      <c r="AH318" s="30">
        <v>7.0990000000000002</v>
      </c>
      <c r="AI318" s="30">
        <v>7.2119999999999997</v>
      </c>
      <c r="AJ318" s="30">
        <v>7.0620000000000003</v>
      </c>
      <c r="AK318" s="30">
        <v>7.04</v>
      </c>
      <c r="AL318" s="30">
        <v>7.1230000000000002</v>
      </c>
      <c r="AM318" s="30">
        <v>7.351</v>
      </c>
      <c r="AN318" s="30">
        <v>7.3940000000000001</v>
      </c>
      <c r="AO318" s="30">
        <v>7.2460000000000004</v>
      </c>
      <c r="AP318" s="30">
        <v>7.2220000000000004</v>
      </c>
      <c r="AQ318" s="30">
        <v>7.1769999999999996</v>
      </c>
      <c r="AR318" s="30">
        <v>7.1890000000000001</v>
      </c>
      <c r="AS318" s="30">
        <v>7.2160000000000002</v>
      </c>
      <c r="AT318" s="30">
        <v>7.3840000000000003</v>
      </c>
      <c r="AU318" s="30">
        <v>7.1760000000000002</v>
      </c>
      <c r="AV318" s="30">
        <v>7.1269999999999998</v>
      </c>
      <c r="AW318" s="30">
        <f t="shared" si="8"/>
        <v>236.12700000000001</v>
      </c>
      <c r="AX318" s="105">
        <f t="shared" si="9"/>
        <v>60.984131420803209</v>
      </c>
      <c r="AY318" s="104"/>
    </row>
    <row r="319" spans="1:51">
      <c r="A319" s="1" t="s">
        <v>225</v>
      </c>
      <c r="B319" s="1">
        <v>2019</v>
      </c>
      <c r="C319" s="2">
        <v>43797</v>
      </c>
      <c r="D319" s="1" t="s">
        <v>65</v>
      </c>
      <c r="E319" s="22" t="s">
        <v>90</v>
      </c>
      <c r="F319" s="26">
        <v>1</v>
      </c>
      <c r="G319" t="s">
        <v>593</v>
      </c>
      <c r="H319" t="s">
        <v>594</v>
      </c>
      <c r="I319" t="s">
        <v>952</v>
      </c>
      <c r="J319" t="s">
        <v>953</v>
      </c>
      <c r="K319" s="11">
        <f>(C319-VLOOKUP(G319,Riders!$A$2:$E$8000,4,FALSE))/365</f>
        <v>21.8</v>
      </c>
      <c r="L319" s="11">
        <f>(C319-VLOOKUP(H319,Riders!$A$2:$E$8000,4,FALSE))/365</f>
        <v>30.4986301369863</v>
      </c>
      <c r="M319" s="11">
        <f>(C319-VLOOKUP(I319,Riders!$A$2:$E$8000,4,FALSE))/365</f>
        <v>27.632876712328766</v>
      </c>
      <c r="N319" s="11">
        <f>(C319-VLOOKUP(J319,Riders!$A$2:$E$8000,4,FALSE))/365</f>
        <v>21.865753424657534</v>
      </c>
      <c r="O319" s="22">
        <v>2</v>
      </c>
      <c r="P319" t="s">
        <v>751</v>
      </c>
      <c r="Q319" s="30">
        <v>13.170999999999999</v>
      </c>
      <c r="R319" s="30">
        <v>7.7130000000000001</v>
      </c>
      <c r="S319" s="30">
        <v>7.2759999999999998</v>
      </c>
      <c r="T319" s="30">
        <v>7.1859999999999999</v>
      </c>
      <c r="U319" s="30">
        <v>7.3310000000000004</v>
      </c>
      <c r="V319" s="30">
        <v>7.202</v>
      </c>
      <c r="W319" s="30">
        <v>7.2119999999999997</v>
      </c>
      <c r="X319" s="30">
        <v>7.1719999999999997</v>
      </c>
      <c r="Y319" s="30">
        <v>7.2990000000000004</v>
      </c>
      <c r="Z319" s="30">
        <v>7.16</v>
      </c>
      <c r="AA319" s="30">
        <v>7.202</v>
      </c>
      <c r="AB319" s="30">
        <v>7.359</v>
      </c>
      <c r="AC319" s="30">
        <v>7.0949999999999998</v>
      </c>
      <c r="AD319" s="30">
        <v>7.0960000000000001</v>
      </c>
      <c r="AE319" s="30">
        <v>7.1360000000000001</v>
      </c>
      <c r="AF319" s="30">
        <v>7.2960000000000003</v>
      </c>
      <c r="AG319" s="30">
        <v>7.22</v>
      </c>
      <c r="AH319" s="30">
        <v>7.234</v>
      </c>
      <c r="AI319" s="30">
        <v>7.2510000000000003</v>
      </c>
      <c r="AJ319" s="30">
        <v>7.4539999999999997</v>
      </c>
      <c r="AK319" s="30">
        <v>7.218</v>
      </c>
      <c r="AL319" s="30">
        <v>7.1779999999999999</v>
      </c>
      <c r="AM319" s="30">
        <v>7.19</v>
      </c>
      <c r="AN319" s="30">
        <v>7.274</v>
      </c>
      <c r="AO319" s="30">
        <v>7.3949999999999996</v>
      </c>
      <c r="AP319" s="30">
        <v>7.242</v>
      </c>
      <c r="AQ319" s="30">
        <v>7.258</v>
      </c>
      <c r="AR319" s="30">
        <v>7.2560000000000002</v>
      </c>
      <c r="AS319" s="30">
        <v>7.4370000000000003</v>
      </c>
      <c r="AT319" s="30">
        <v>7.0990000000000002</v>
      </c>
      <c r="AU319" s="30">
        <v>7.0650000000000004</v>
      </c>
      <c r="AV319" s="30">
        <v>7.1749999999999998</v>
      </c>
      <c r="AW319" s="30">
        <f t="shared" si="8"/>
        <v>237.85200000000003</v>
      </c>
      <c r="AX319" s="105">
        <f t="shared" si="9"/>
        <v>60.541849553503852</v>
      </c>
      <c r="AY319" s="104"/>
    </row>
    <row r="320" spans="1:51">
      <c r="A320" s="4" t="s">
        <v>225</v>
      </c>
      <c r="B320" s="4">
        <v>2019</v>
      </c>
      <c r="C320" s="5">
        <v>43490</v>
      </c>
      <c r="D320" s="4" t="s">
        <v>65</v>
      </c>
      <c r="E320" s="22" t="s">
        <v>20</v>
      </c>
      <c r="F320" s="22" t="s">
        <v>20</v>
      </c>
      <c r="G320" t="s">
        <v>950</v>
      </c>
      <c r="H320" t="s">
        <v>842</v>
      </c>
      <c r="I320" t="s">
        <v>512</v>
      </c>
      <c r="J320" t="s">
        <v>729</v>
      </c>
      <c r="K320" s="11">
        <f>(C320-VLOOKUP(G320,Riders!$A$2:$E$8000,4,FALSE))/365</f>
        <v>24.882191780821916</v>
      </c>
      <c r="L320" s="11">
        <f>(C320-VLOOKUP(H320,Riders!$A$2:$E$8000,4,FALSE))/365</f>
        <v>20.405479452054795</v>
      </c>
      <c r="M320" s="11">
        <f>(C320-VLOOKUP(I320,Riders!$A$2:$E$8000,4,FALSE))/365</f>
        <v>23.728767123287671</v>
      </c>
      <c r="N320" s="11">
        <f>(C320-VLOOKUP(J320,Riders!$A$2:$E$8000,4,FALSE))/365</f>
        <v>24.43013698630137</v>
      </c>
      <c r="O320" s="26">
        <v>4</v>
      </c>
      <c r="P320" t="s">
        <v>28</v>
      </c>
      <c r="Q320" s="30">
        <v>13.305</v>
      </c>
      <c r="R320" s="30">
        <v>7.9109999999999996</v>
      </c>
      <c r="S320" s="30">
        <v>7.3940000000000001</v>
      </c>
      <c r="T320" s="30">
        <v>7.3109999999999999</v>
      </c>
      <c r="U320" s="30">
        <v>7.2309999999999999</v>
      </c>
      <c r="V320" s="30">
        <v>7.367</v>
      </c>
      <c r="W320" s="30">
        <v>7.3940000000000001</v>
      </c>
      <c r="X320" s="30">
        <v>7.5149999999999997</v>
      </c>
      <c r="Y320" s="30">
        <v>7.3049999999999997</v>
      </c>
      <c r="Z320" s="30">
        <v>7.2839999999999998</v>
      </c>
      <c r="AA320" s="30">
        <v>7.266</v>
      </c>
      <c r="AB320" s="30">
        <v>7.38</v>
      </c>
      <c r="AC320" s="30">
        <v>7.218</v>
      </c>
      <c r="AD320" s="30">
        <v>7.2370000000000001</v>
      </c>
      <c r="AE320" s="30">
        <v>7.266</v>
      </c>
      <c r="AF320" s="30">
        <v>7.3949999999999996</v>
      </c>
      <c r="AG320" s="30">
        <v>7.28</v>
      </c>
      <c r="AH320" s="30">
        <v>7.3330000000000002</v>
      </c>
      <c r="AI320" s="30">
        <v>7.3490000000000002</v>
      </c>
      <c r="AJ320" s="30">
        <v>7.4710000000000001</v>
      </c>
      <c r="AK320" s="30">
        <v>7.2480000000000002</v>
      </c>
      <c r="AL320" s="30">
        <v>7.2220000000000004</v>
      </c>
      <c r="AM320" s="30">
        <v>7.39</v>
      </c>
      <c r="AN320" s="30">
        <v>7.2720000000000002</v>
      </c>
      <c r="AO320" s="30">
        <v>7.306</v>
      </c>
      <c r="AP320" s="30">
        <v>7.2910000000000004</v>
      </c>
      <c r="AQ320" s="30">
        <v>7.3490000000000002</v>
      </c>
      <c r="AR320" s="30">
        <v>7.1820000000000004</v>
      </c>
      <c r="AS320" s="30">
        <v>7.141</v>
      </c>
      <c r="AT320" s="30">
        <v>7.16</v>
      </c>
      <c r="AU320" s="30">
        <v>7.2060000000000004</v>
      </c>
      <c r="AV320" s="30">
        <v>7.28</v>
      </c>
      <c r="AW320" s="30">
        <f t="shared" si="8"/>
        <v>240.25899999999993</v>
      </c>
      <c r="AX320" s="105">
        <f t="shared" si="9"/>
        <v>59.935319800715078</v>
      </c>
      <c r="AY320" s="104"/>
    </row>
    <row r="321" spans="1:51">
      <c r="A321" s="4" t="s">
        <v>280</v>
      </c>
      <c r="B321" s="4">
        <v>2019</v>
      </c>
      <c r="C321" s="5">
        <v>43524</v>
      </c>
      <c r="D321" s="4" t="s">
        <v>19</v>
      </c>
      <c r="E321" s="22" t="s">
        <v>63</v>
      </c>
      <c r="F321" s="26" t="s">
        <v>541</v>
      </c>
      <c r="G321" t="s">
        <v>654</v>
      </c>
      <c r="H321" t="s">
        <v>946</v>
      </c>
      <c r="I321" t="s">
        <v>643</v>
      </c>
      <c r="J321" t="s">
        <v>1037</v>
      </c>
      <c r="K321" s="11">
        <f>(C321-VLOOKUP(G321,Riders!$A$2:$E$8000,4,FALSE))/365</f>
        <v>27.065753424657533</v>
      </c>
      <c r="L321" s="11">
        <f>(C321-VLOOKUP(H321,Riders!$A$2:$E$8000,4,FALSE))/365</f>
        <v>19.473972602739725</v>
      </c>
      <c r="M321" s="11">
        <f>(C321-VLOOKUP(I321,Riders!$A$2:$E$8000,4,FALSE))/365</f>
        <v>20.654794520547945</v>
      </c>
      <c r="N321" s="11">
        <f>(C321-VLOOKUP(J321,Riders!$A$2:$E$8000,4,FALSE))/365</f>
        <v>25.934246575342467</v>
      </c>
      <c r="O321" s="26">
        <v>3</v>
      </c>
      <c r="P321" t="s">
        <v>483</v>
      </c>
      <c r="Q321" s="30">
        <v>13.487</v>
      </c>
      <c r="R321" s="30">
        <v>7.6550000000000002</v>
      </c>
      <c r="S321" s="30">
        <v>7.2469999999999999</v>
      </c>
      <c r="T321" s="30">
        <v>6.83</v>
      </c>
      <c r="U321" s="30">
        <v>6.8449999999999998</v>
      </c>
      <c r="V321" s="30">
        <v>6.7009999999999996</v>
      </c>
      <c r="W321" s="30">
        <v>6.8209999999999997</v>
      </c>
      <c r="X321" s="30">
        <v>6.782</v>
      </c>
      <c r="Y321" s="30">
        <v>6.8949999999999996</v>
      </c>
      <c r="Z321" s="30">
        <v>6.8070000000000004</v>
      </c>
      <c r="AA321" s="30">
        <v>6.93</v>
      </c>
      <c r="AB321" s="30">
        <v>6.82</v>
      </c>
      <c r="AC321" s="30">
        <v>6.9249999999999998</v>
      </c>
      <c r="AD321" s="30">
        <v>6.8440000000000003</v>
      </c>
      <c r="AE321" s="30">
        <v>7</v>
      </c>
      <c r="AF321" s="30">
        <v>6.923</v>
      </c>
      <c r="AG321" s="30">
        <v>7.0350000000000001</v>
      </c>
      <c r="AH321" s="30">
        <v>6.9169999999999998</v>
      </c>
      <c r="AI321" s="30">
        <v>6.9509999999999996</v>
      </c>
      <c r="AJ321" s="30">
        <v>7.1239999999999997</v>
      </c>
      <c r="AK321" s="30">
        <v>7.1520000000000001</v>
      </c>
      <c r="AL321" s="30">
        <v>6.9870000000000001</v>
      </c>
      <c r="AM321" s="30">
        <v>7.2080000000000002</v>
      </c>
      <c r="AN321" s="30">
        <v>7.1050000000000004</v>
      </c>
      <c r="AO321" s="30">
        <v>7.1369999999999996</v>
      </c>
      <c r="AP321" s="30">
        <v>7.31</v>
      </c>
      <c r="AQ321" s="30">
        <v>7.1710000000000003</v>
      </c>
      <c r="AR321" s="30">
        <v>7.218</v>
      </c>
      <c r="AS321" s="30">
        <v>7.2759999999999998</v>
      </c>
      <c r="AT321" s="30">
        <v>7.3650000000000002</v>
      </c>
      <c r="AU321" s="30">
        <v>7.1269999999999998</v>
      </c>
      <c r="AV321" s="30">
        <v>7.2089999999999996</v>
      </c>
      <c r="AW321" s="30">
        <f t="shared" si="8"/>
        <v>231.80399999999995</v>
      </c>
      <c r="AX321" s="105">
        <f t="shared" si="9"/>
        <v>62.12144742972513</v>
      </c>
      <c r="AY321" s="104"/>
    </row>
    <row r="322" spans="1:51">
      <c r="A322" s="1" t="s">
        <v>232</v>
      </c>
      <c r="B322" s="1">
        <v>2019</v>
      </c>
      <c r="C322" s="88">
        <v>43770</v>
      </c>
      <c r="D322" s="1" t="s">
        <v>65</v>
      </c>
      <c r="E322" s="22" t="s">
        <v>20</v>
      </c>
      <c r="F322" s="42" t="s">
        <v>20</v>
      </c>
      <c r="G322" t="s">
        <v>654</v>
      </c>
      <c r="H322" t="s">
        <v>946</v>
      </c>
      <c r="I322" t="s">
        <v>947</v>
      </c>
      <c r="J322" t="s">
        <v>643</v>
      </c>
      <c r="K322" s="11">
        <f>(C322-VLOOKUP(G322,Riders!$A$2:$E$8000,4,FALSE))/365</f>
        <v>27.739726027397261</v>
      </c>
      <c r="L322" s="11">
        <f>(C322-VLOOKUP(H322,Riders!$A$2:$E$8000,4,FALSE))/365</f>
        <v>20.147945205479452</v>
      </c>
      <c r="M322" s="11">
        <f>(C322-VLOOKUP(I322,Riders!$A$2:$E$8000,4,FALSE))/365</f>
        <v>21.789041095890411</v>
      </c>
      <c r="N322" s="11">
        <f>(C322-VLOOKUP(J322,Riders!$A$2:$E$8000,4,FALSE))/365</f>
        <v>21.328767123287673</v>
      </c>
      <c r="O322" s="44">
        <v>1</v>
      </c>
      <c r="P322" s="42" t="s">
        <v>483</v>
      </c>
      <c r="Q322" s="30">
        <v>13.254</v>
      </c>
      <c r="R322" s="30">
        <v>7.6689999999999996</v>
      </c>
      <c r="S322" s="30">
        <v>7.125</v>
      </c>
      <c r="T322" s="30">
        <v>6.98</v>
      </c>
      <c r="U322" s="30">
        <v>6.8810000000000002</v>
      </c>
      <c r="V322" s="30">
        <v>7.0090000000000003</v>
      </c>
      <c r="W322" s="30">
        <v>6.9169999999999998</v>
      </c>
      <c r="X322" s="30">
        <v>6.9379999999999997</v>
      </c>
      <c r="Y322" s="30">
        <v>6.907</v>
      </c>
      <c r="Z322" s="30">
        <v>6.992</v>
      </c>
      <c r="AA322" s="30">
        <v>6.9560000000000004</v>
      </c>
      <c r="AB322" s="30">
        <v>6.9960000000000004</v>
      </c>
      <c r="AC322" s="30">
        <v>7.1079999999999997</v>
      </c>
      <c r="AD322" s="30">
        <v>6.9580000000000002</v>
      </c>
      <c r="AE322" s="30">
        <v>6.91</v>
      </c>
      <c r="AF322" s="30">
        <v>6.915</v>
      </c>
      <c r="AG322" s="30">
        <v>6.9489999999999998</v>
      </c>
      <c r="AH322" s="30">
        <v>6.9930000000000003</v>
      </c>
      <c r="AI322" s="30">
        <v>7.0190000000000001</v>
      </c>
      <c r="AJ322" s="30">
        <v>7.1660000000000004</v>
      </c>
      <c r="AK322" s="30">
        <v>7.0609999999999999</v>
      </c>
      <c r="AL322" s="30">
        <v>7.0720000000000001</v>
      </c>
      <c r="AM322" s="30">
        <v>7.0510000000000002</v>
      </c>
      <c r="AN322" s="30">
        <v>7.1660000000000004</v>
      </c>
      <c r="AO322" s="30">
        <v>7.0990000000000002</v>
      </c>
      <c r="AP322" s="30">
        <v>7.2919999999999998</v>
      </c>
      <c r="AQ322" s="30">
        <v>7.0170000000000003</v>
      </c>
      <c r="AR322" s="30">
        <v>6.9580000000000002</v>
      </c>
      <c r="AS322" s="30">
        <v>6.8620000000000001</v>
      </c>
      <c r="AT322" s="30">
        <v>6.84</v>
      </c>
      <c r="AU322" s="30">
        <v>6.7839999999999998</v>
      </c>
      <c r="AV322" s="30">
        <v>6.8789999999999996</v>
      </c>
      <c r="AW322" s="30">
        <f t="shared" ref="AW322:AW385" si="10">IF(COUNT(Q322:AV322)=32,SUM(Q322:AV322),"")</f>
        <v>230.72299999999998</v>
      </c>
      <c r="AX322" s="105">
        <f t="shared" ref="AX322:AX385" si="11">IF(COUNT(Q322:AV322)=32,3.6*4000/(AW322),"")</f>
        <v>62.412503304828739</v>
      </c>
      <c r="AY322" s="104"/>
    </row>
    <row r="323" spans="1:51">
      <c r="A323" s="1" t="s">
        <v>225</v>
      </c>
      <c r="B323" s="1">
        <v>2019</v>
      </c>
      <c r="C323" s="2">
        <v>43797</v>
      </c>
      <c r="D323" s="1" t="s">
        <v>65</v>
      </c>
      <c r="E323" s="22" t="s">
        <v>90</v>
      </c>
      <c r="F323">
        <v>3</v>
      </c>
      <c r="G323" t="s">
        <v>821</v>
      </c>
      <c r="H323" t="s">
        <v>822</v>
      </c>
      <c r="I323" t="s">
        <v>902</v>
      </c>
      <c r="J323" t="s">
        <v>954</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30">
        <f t="shared" si="10"/>
        <v>235.01300000000009</v>
      </c>
      <c r="AX323" s="105">
        <f t="shared" si="11"/>
        <v>61.2732061630633</v>
      </c>
      <c r="AY323" s="104"/>
    </row>
    <row r="324" spans="1:51">
      <c r="A324" s="4" t="s">
        <v>225</v>
      </c>
      <c r="B324" s="4">
        <v>2019</v>
      </c>
      <c r="C324" s="5">
        <v>43490</v>
      </c>
      <c r="D324" s="4" t="s">
        <v>65</v>
      </c>
      <c r="E324" s="22" t="s">
        <v>90</v>
      </c>
      <c r="F324">
        <v>2</v>
      </c>
      <c r="G324" t="s">
        <v>829</v>
      </c>
      <c r="H324" t="s">
        <v>507</v>
      </c>
      <c r="I324" t="s">
        <v>944</v>
      </c>
      <c r="J324" t="s">
        <v>632</v>
      </c>
      <c r="K324" s="11">
        <f>(C324-VLOOKUP(G324,Riders!$A$2:$E$8000,4,FALSE))/365</f>
        <v>20.287671232876711</v>
      </c>
      <c r="L324" s="11">
        <f>(C324-VLOOKUP(H324,Riders!$A$2:$E$8000,4,FALSE))/365</f>
        <v>28.350684931506848</v>
      </c>
      <c r="M324" s="11">
        <f>(C324-VLOOKUP(I324,Riders!$A$2:$E$8000,4,FALSE))/365</f>
        <v>19.156164383561645</v>
      </c>
      <c r="N324" s="11">
        <f>(C324-VLOOKUP(J324,Riders!$A$2:$E$8000,4,FALSE))/365</f>
        <v>20.010958904109589</v>
      </c>
      <c r="O324">
        <v>2</v>
      </c>
      <c r="P324" t="s">
        <v>84</v>
      </c>
      <c r="Q324" s="30">
        <v>13.494999999999999</v>
      </c>
      <c r="R324" s="30">
        <v>7.9930000000000003</v>
      </c>
      <c r="S324" s="30">
        <v>7.3280000000000003</v>
      </c>
      <c r="T324" s="30">
        <v>7.2169999999999996</v>
      </c>
      <c r="U324" s="30">
        <v>7.0860000000000003</v>
      </c>
      <c r="V324" s="30">
        <v>7.1859999999999999</v>
      </c>
      <c r="W324" s="30">
        <v>7.0350000000000001</v>
      </c>
      <c r="X324" s="30">
        <v>7.0069999999999997</v>
      </c>
      <c r="Y324" s="30">
        <v>7.125</v>
      </c>
      <c r="Z324" s="30">
        <v>6.9690000000000003</v>
      </c>
      <c r="AA324" s="30">
        <v>6.9409999999999998</v>
      </c>
      <c r="AB324" s="30">
        <v>7.1509999999999998</v>
      </c>
      <c r="AC324" s="30">
        <v>7.1289999999999996</v>
      </c>
      <c r="AD324" s="30">
        <v>7.2839999999999998</v>
      </c>
      <c r="AE324" s="30">
        <v>7.19</v>
      </c>
      <c r="AF324" s="30">
        <v>7.2640000000000002</v>
      </c>
      <c r="AG324" s="30">
        <v>7.12</v>
      </c>
      <c r="AH324" s="30">
        <v>7.1029999999999998</v>
      </c>
      <c r="AI324" s="30">
        <v>7.1040000000000001</v>
      </c>
      <c r="AJ324" s="30">
        <v>7.2409999999999997</v>
      </c>
      <c r="AK324" s="30">
        <v>7.173</v>
      </c>
      <c r="AL324" s="30">
        <v>7.17</v>
      </c>
      <c r="AM324" s="30">
        <v>7.202</v>
      </c>
      <c r="AN324" s="30">
        <v>7.3819999999999997</v>
      </c>
      <c r="AO324" s="30">
        <v>7.1859999999999999</v>
      </c>
      <c r="AP324" s="30">
        <v>7.33</v>
      </c>
      <c r="AQ324" s="30">
        <v>7.2210000000000001</v>
      </c>
      <c r="AR324" s="30">
        <v>7.3689999999999998</v>
      </c>
      <c r="AS324" s="30">
        <v>7.1429999999999998</v>
      </c>
      <c r="AT324" s="30">
        <v>7.3150000000000004</v>
      </c>
      <c r="AU324" s="30">
        <v>7.2240000000000002</v>
      </c>
      <c r="AV324" s="30">
        <v>7.3760000000000003</v>
      </c>
      <c r="AW324" s="30">
        <f t="shared" si="10"/>
        <v>237.05900000000003</v>
      </c>
      <c r="AX324" s="105">
        <f t="shared" si="11"/>
        <v>60.744371654313902</v>
      </c>
      <c r="AY324" s="104"/>
    </row>
    <row r="325" spans="1:51">
      <c r="A325" s="1" t="s">
        <v>225</v>
      </c>
      <c r="B325" s="1">
        <v>2019</v>
      </c>
      <c r="C325" s="2">
        <v>43797</v>
      </c>
      <c r="D325" s="1" t="s">
        <v>65</v>
      </c>
      <c r="E325" s="22" t="s">
        <v>90</v>
      </c>
      <c r="F325">
        <v>4</v>
      </c>
      <c r="G325" t="s">
        <v>686</v>
      </c>
      <c r="H325" t="s">
        <v>68</v>
      </c>
      <c r="I325" t="s">
        <v>679</v>
      </c>
      <c r="J325" t="s">
        <v>589</v>
      </c>
      <c r="K325" s="11">
        <f>(C325-VLOOKUP(G325,Riders!$A$2:$E$8000,4,FALSE))/365</f>
        <v>27.797260273972604</v>
      </c>
      <c r="L325" s="11">
        <f>(C325-VLOOKUP(H325,Riders!$A$2:$E$8000,4,FALSE))/365</f>
        <v>25.827397260273973</v>
      </c>
      <c r="M325" s="11">
        <f>(C325-VLOOKUP(I325,Riders!$A$2:$E$8000,4,FALSE))/365</f>
        <v>23.361643835616437</v>
      </c>
      <c r="N325" s="11">
        <f>(C325-VLOOKUP(J325,Riders!$A$2:$E$8000,4,FALSE))/365</f>
        <v>27.901369863013699</v>
      </c>
      <c r="O325" s="44">
        <v>2</v>
      </c>
      <c r="P325" t="s">
        <v>24</v>
      </c>
      <c r="Q325" s="30">
        <v>13.391</v>
      </c>
      <c r="R325" s="30">
        <v>7.5750000000000002</v>
      </c>
      <c r="S325" s="30">
        <v>7.1059999999999999</v>
      </c>
      <c r="T325" s="30">
        <v>7.0709999999999997</v>
      </c>
      <c r="U325" s="30">
        <v>7.0720000000000001</v>
      </c>
      <c r="V325" s="30">
        <v>7.0659999999999998</v>
      </c>
      <c r="W325" s="30">
        <v>7.173</v>
      </c>
      <c r="X325" s="30">
        <v>6.9569999999999999</v>
      </c>
      <c r="Y325" s="30">
        <v>6.8849999999999998</v>
      </c>
      <c r="Z325" s="30">
        <v>7.0179999999999998</v>
      </c>
      <c r="AA325" s="30">
        <v>6.9340000000000002</v>
      </c>
      <c r="AB325" s="30">
        <v>6.9740000000000002</v>
      </c>
      <c r="AC325" s="30">
        <v>7.1210000000000004</v>
      </c>
      <c r="AD325" s="30">
        <v>7.0579999999999998</v>
      </c>
      <c r="AE325" s="30">
        <v>6.9939999999999998</v>
      </c>
      <c r="AF325" s="30">
        <v>7.2</v>
      </c>
      <c r="AG325" s="30">
        <v>7.0970000000000004</v>
      </c>
      <c r="AH325" s="30">
        <v>7.2380000000000004</v>
      </c>
      <c r="AI325" s="30">
        <v>7.1150000000000002</v>
      </c>
      <c r="AJ325" s="30">
        <v>7.0380000000000003</v>
      </c>
      <c r="AK325" s="30">
        <v>7.2080000000000002</v>
      </c>
      <c r="AL325" s="30">
        <v>7.0650000000000004</v>
      </c>
      <c r="AM325" s="30">
        <v>7.1379999999999999</v>
      </c>
      <c r="AN325" s="30">
        <v>7.3049999999999997</v>
      </c>
      <c r="AO325" s="30">
        <v>7.1429999999999998</v>
      </c>
      <c r="AP325" s="30">
        <v>7.1440000000000001</v>
      </c>
      <c r="AQ325" s="30">
        <v>7.2530000000000001</v>
      </c>
      <c r="AR325" s="30">
        <v>7.4029999999999996</v>
      </c>
      <c r="AS325" s="30">
        <v>7.1870000000000003</v>
      </c>
      <c r="AT325" s="30">
        <v>7.1630000000000003</v>
      </c>
      <c r="AU325" s="30">
        <v>7.3879999999999999</v>
      </c>
      <c r="AV325" s="30">
        <v>7.3280000000000003</v>
      </c>
      <c r="AW325" s="30">
        <f t="shared" si="10"/>
        <v>234.80800000000008</v>
      </c>
      <c r="AX325" s="105">
        <f t="shared" si="11"/>
        <v>61.326700964192</v>
      </c>
      <c r="AY325" s="104"/>
    </row>
    <row r="326" spans="1:51">
      <c r="A326" s="1" t="s">
        <v>1193</v>
      </c>
      <c r="B326" s="1">
        <v>2021</v>
      </c>
      <c r="C326" s="88">
        <v>44412</v>
      </c>
      <c r="D326" s="1" t="s">
        <v>190</v>
      </c>
      <c r="E326" s="22" t="s">
        <v>20</v>
      </c>
      <c r="F326" t="s">
        <v>20</v>
      </c>
      <c r="G326" t="s">
        <v>829</v>
      </c>
      <c r="H326" t="s">
        <v>918</v>
      </c>
      <c r="I326" t="s">
        <v>944</v>
      </c>
      <c r="J326" t="s">
        <v>5229</v>
      </c>
      <c r="K326" s="11">
        <f>(C326-VLOOKUP(G326,Riders!$A$2:$E$8000,4,FALSE))/365</f>
        <v>22.813698630136987</v>
      </c>
      <c r="L326" s="11">
        <f>(C326-VLOOKUP(H326,Riders!$A$2:$E$8000,4,FALSE))/365</f>
        <v>22.906849315068492</v>
      </c>
      <c r="M326" s="11">
        <f>(C326-VLOOKUP(I326,Riders!$A$2:$E$8000,4,FALSE))/365</f>
        <v>21.682191780821917</v>
      </c>
      <c r="N326" s="11">
        <f>(C326-VLOOKUP(J326,Riders!$A$2:$E$8000,4,FALSE))/365</f>
        <v>30.873972602739727</v>
      </c>
      <c r="O326">
        <v>8</v>
      </c>
      <c r="P326" t="s">
        <v>84</v>
      </c>
      <c r="Q326">
        <v>13.118</v>
      </c>
      <c r="R326">
        <v>7.7009999999999987</v>
      </c>
      <c r="S326">
        <v>7.2349999999999994</v>
      </c>
      <c r="T326">
        <v>7.0300000000000047</v>
      </c>
      <c r="U326">
        <v>7.0409999999999968</v>
      </c>
      <c r="V326">
        <v>6.9350000000000023</v>
      </c>
      <c r="W326">
        <v>6.8969999999999985</v>
      </c>
      <c r="X326">
        <v>7.0259999999999962</v>
      </c>
      <c r="Y326">
        <v>6.8660000000000068</v>
      </c>
      <c r="Z326">
        <v>6.8760000000000048</v>
      </c>
      <c r="AA326">
        <v>6.9139999999999873</v>
      </c>
      <c r="AB326">
        <v>6.9510000000000076</v>
      </c>
      <c r="AC326">
        <v>7.0060000000000002</v>
      </c>
      <c r="AD326">
        <v>6.8889999999999958</v>
      </c>
      <c r="AE326">
        <v>6.8589999999999947</v>
      </c>
      <c r="AF326">
        <v>6.849000000000018</v>
      </c>
      <c r="AG326">
        <v>6.9089999999999918</v>
      </c>
      <c r="AH326">
        <v>6.8979999999999961</v>
      </c>
      <c r="AI326">
        <v>7.1839999999999975</v>
      </c>
      <c r="AJ326">
        <v>7.2489999999999952</v>
      </c>
      <c r="AK326">
        <v>7</v>
      </c>
      <c r="AL326">
        <v>6.9790000000000134</v>
      </c>
      <c r="AM326">
        <v>6.9619999999999891</v>
      </c>
      <c r="AN326">
        <v>6.9310000000000116</v>
      </c>
      <c r="AO326">
        <v>6.8870000000000005</v>
      </c>
      <c r="AP326">
        <v>6.9840000000000089</v>
      </c>
      <c r="AQ326">
        <v>6.8829999999999814</v>
      </c>
      <c r="AR326">
        <v>7.0049999999999955</v>
      </c>
      <c r="AS326">
        <v>7.210000000000008</v>
      </c>
      <c r="AT326">
        <v>7.4639999999999702</v>
      </c>
      <c r="AU326">
        <v>7.3520000000000607</v>
      </c>
      <c r="AV326">
        <v>7.4239999999999782</v>
      </c>
      <c r="AW326" s="30">
        <f t="shared" si="10"/>
        <v>231.51400000000001</v>
      </c>
      <c r="AX326" s="105">
        <f t="shared" si="11"/>
        <v>62.199262247639446</v>
      </c>
      <c r="AY326" s="104"/>
    </row>
    <row r="327" spans="1:51">
      <c r="A327" s="1" t="s">
        <v>1193</v>
      </c>
      <c r="B327" s="1">
        <v>2021</v>
      </c>
      <c r="C327" s="88">
        <v>44412</v>
      </c>
      <c r="D327" s="1" t="s">
        <v>190</v>
      </c>
      <c r="E327" s="22" t="s">
        <v>90</v>
      </c>
      <c r="F327">
        <v>2</v>
      </c>
      <c r="G327" t="s">
        <v>829</v>
      </c>
      <c r="H327" t="s">
        <v>918</v>
      </c>
      <c r="I327" t="s">
        <v>944</v>
      </c>
      <c r="J327" t="s">
        <v>5229</v>
      </c>
      <c r="K327" s="11">
        <f>(C327-VLOOKUP(G327,Riders!$A$2:$E$8000,4,FALSE))/365</f>
        <v>22.813698630136987</v>
      </c>
      <c r="L327" s="11">
        <f>(C327-VLOOKUP(H327,Riders!$A$2:$E$8000,4,FALSE))/365</f>
        <v>22.906849315068492</v>
      </c>
      <c r="M327" s="11">
        <f>(C327-VLOOKUP(I327,Riders!$A$2:$E$8000,4,FALSE))/365</f>
        <v>21.682191780821917</v>
      </c>
      <c r="N327" s="11">
        <f>(C327-VLOOKUP(J327,Riders!$A$2:$E$8000,4,FALSE))/365</f>
        <v>30.873972602739727</v>
      </c>
      <c r="O327">
        <v>2</v>
      </c>
      <c r="P327" t="s">
        <v>84</v>
      </c>
      <c r="Q327">
        <v>12.919</v>
      </c>
      <c r="R327">
        <v>7.6870000000000012</v>
      </c>
      <c r="S327">
        <v>7.1229999999999976</v>
      </c>
      <c r="T327">
        <v>6.9230000000000018</v>
      </c>
      <c r="U327">
        <v>7.080999999999996</v>
      </c>
      <c r="V327">
        <v>6.9650000000000034</v>
      </c>
      <c r="W327">
        <v>6.9510000000000005</v>
      </c>
      <c r="X327">
        <v>6.9859999999999971</v>
      </c>
      <c r="Y327">
        <v>6.8410000000000011</v>
      </c>
      <c r="Z327">
        <v>6.8830000000000098</v>
      </c>
      <c r="AA327">
        <v>6.833999999999989</v>
      </c>
      <c r="AB327">
        <v>6.8429999999999893</v>
      </c>
      <c r="AC327">
        <v>6.8680000000000092</v>
      </c>
      <c r="AD327">
        <v>7.0169999999999959</v>
      </c>
      <c r="AE327">
        <v>6.8480000000000132</v>
      </c>
      <c r="AF327">
        <v>6.8509999999999991</v>
      </c>
      <c r="AG327">
        <v>6.8760000000000048</v>
      </c>
      <c r="AH327">
        <v>6.9619999999999891</v>
      </c>
      <c r="AI327">
        <v>6.8690000000000282</v>
      </c>
      <c r="AJ327">
        <v>7.0619999999999834</v>
      </c>
      <c r="AK327">
        <v>6.945999999999998</v>
      </c>
      <c r="AL327">
        <v>7.0809999999999889</v>
      </c>
      <c r="AM327">
        <v>6.9110000000000298</v>
      </c>
      <c r="AN327">
        <v>7.1579999999999586</v>
      </c>
      <c r="AO327">
        <v>7.0240000000000009</v>
      </c>
      <c r="AP327">
        <v>7.0139999999999816</v>
      </c>
      <c r="AQ327">
        <v>6.9340000000000543</v>
      </c>
      <c r="AR327">
        <v>6.9459999999999695</v>
      </c>
      <c r="AS327">
        <v>6.9890000000000043</v>
      </c>
      <c r="AT327">
        <v>6.8619999999999948</v>
      </c>
      <c r="AU327">
        <v>6.8979999999999961</v>
      </c>
      <c r="AV327">
        <v>6.9590000000000316</v>
      </c>
      <c r="AW327" s="30">
        <f t="shared" si="10"/>
        <v>229.11100000000002</v>
      </c>
      <c r="AX327" s="105">
        <f t="shared" si="11"/>
        <v>62.851630868880143</v>
      </c>
      <c r="AY327" s="104"/>
    </row>
    <row r="328" spans="1:51">
      <c r="A328" s="4" t="s">
        <v>225</v>
      </c>
      <c r="B328" s="4">
        <v>2019</v>
      </c>
      <c r="C328" s="5">
        <v>43490</v>
      </c>
      <c r="D328" s="4" t="s">
        <v>65</v>
      </c>
      <c r="E328" s="22" t="s">
        <v>90</v>
      </c>
      <c r="F328">
        <v>4</v>
      </c>
      <c r="G328" t="s">
        <v>950</v>
      </c>
      <c r="H328" t="s">
        <v>842</v>
      </c>
      <c r="I328" t="s">
        <v>512</v>
      </c>
      <c r="J328" t="s">
        <v>729</v>
      </c>
      <c r="K328" s="11">
        <f>(C328-VLOOKUP(G328,Riders!$A$2:$E$8000,4,FALSE))/365</f>
        <v>24.882191780821916</v>
      </c>
      <c r="L328" s="11">
        <f>(C328-VLOOKUP(H328,Riders!$A$2:$E$8000,4,FALSE))/365</f>
        <v>20.405479452054795</v>
      </c>
      <c r="M328" s="11">
        <f>(C328-VLOOKUP(I328,Riders!$A$2:$E$8000,4,FALSE))/365</f>
        <v>23.728767123287671</v>
      </c>
      <c r="N328" s="11">
        <f>(C328-VLOOKUP(J328,Riders!$A$2:$E$8000,4,FALSE))/365</f>
        <v>24.43013698630137</v>
      </c>
      <c r="O328">
        <v>2</v>
      </c>
      <c r="P328" t="s">
        <v>28</v>
      </c>
      <c r="Q328" s="30">
        <v>13.151999999999999</v>
      </c>
      <c r="R328" s="30">
        <v>7.7460000000000004</v>
      </c>
      <c r="S328" s="30">
        <v>7.26</v>
      </c>
      <c r="T328" s="30">
        <v>7.1859999999999999</v>
      </c>
      <c r="U328" s="30">
        <v>7.0119999999999996</v>
      </c>
      <c r="V328" s="30">
        <v>6.98</v>
      </c>
      <c r="W328" s="30">
        <v>7.0069999999999997</v>
      </c>
      <c r="X328" s="30">
        <v>7.101</v>
      </c>
      <c r="Y328" s="30">
        <v>7.0179999999999998</v>
      </c>
      <c r="Z328" s="30">
        <v>7.1120000000000001</v>
      </c>
      <c r="AA328" s="30">
        <v>7.1630000000000003</v>
      </c>
      <c r="AB328" s="30">
        <v>7.2969999999999997</v>
      </c>
      <c r="AC328" s="30">
        <v>7.0730000000000004</v>
      </c>
      <c r="AD328" s="30">
        <v>7.016</v>
      </c>
      <c r="AE328" s="30">
        <v>7.0609999999999999</v>
      </c>
      <c r="AF328" s="30">
        <v>7.1980000000000004</v>
      </c>
      <c r="AG328" s="30">
        <v>7.0640000000000001</v>
      </c>
      <c r="AH328" s="30">
        <v>7.1360000000000001</v>
      </c>
      <c r="AI328" s="30">
        <v>7.3369999999999997</v>
      </c>
      <c r="AJ328" s="30">
        <v>7.2919999999999998</v>
      </c>
      <c r="AK328" s="30">
        <v>7.5170000000000003</v>
      </c>
      <c r="AL328" s="30">
        <v>7.5149999999999997</v>
      </c>
      <c r="AM328" s="30">
        <v>7.431</v>
      </c>
      <c r="AN328" s="30">
        <v>7.633</v>
      </c>
      <c r="AO328" s="30">
        <v>7.6820000000000004</v>
      </c>
      <c r="AP328" s="30">
        <v>7.9039999999999999</v>
      </c>
      <c r="AQ328" s="30">
        <v>7.8470000000000004</v>
      </c>
      <c r="AR328" s="30">
        <v>7.7859999999999996</v>
      </c>
      <c r="AS328" s="30">
        <v>7.8129999999999997</v>
      </c>
      <c r="AT328" s="30">
        <v>7.9539999999999997</v>
      </c>
      <c r="AU328" s="30">
        <v>7.9109999999999996</v>
      </c>
      <c r="AV328" s="30">
        <v>7.9889999999999999</v>
      </c>
      <c r="AW328" s="30">
        <f t="shared" si="10"/>
        <v>242.19299999999996</v>
      </c>
      <c r="AX328" s="105">
        <f t="shared" si="11"/>
        <v>59.456714273327478</v>
      </c>
      <c r="AY328" s="104"/>
    </row>
    <row r="329" spans="1:51">
      <c r="A329" s="1" t="s">
        <v>225</v>
      </c>
      <c r="B329" s="1">
        <v>2019</v>
      </c>
      <c r="C329" s="2">
        <v>43797</v>
      </c>
      <c r="D329" s="1" t="s">
        <v>65</v>
      </c>
      <c r="E329" s="22" t="s">
        <v>63</v>
      </c>
      <c r="F329" t="s">
        <v>541</v>
      </c>
      <c r="G329" t="s">
        <v>68</v>
      </c>
      <c r="H329" t="s">
        <v>741</v>
      </c>
      <c r="I329" t="s">
        <v>679</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30">
        <f t="shared" si="10"/>
        <v>236.69799999999998</v>
      </c>
      <c r="AX329" s="105">
        <f t="shared" si="11"/>
        <v>60.837015944367934</v>
      </c>
      <c r="AY329" s="104"/>
    </row>
    <row r="330" spans="1:51">
      <c r="A330" s="1" t="s">
        <v>232</v>
      </c>
      <c r="B330" s="1">
        <v>2019</v>
      </c>
      <c r="C330" s="88">
        <v>43770</v>
      </c>
      <c r="D330" s="1" t="s">
        <v>65</v>
      </c>
      <c r="E330" s="22" t="s">
        <v>90</v>
      </c>
      <c r="F330">
        <v>4</v>
      </c>
      <c r="G330" t="s">
        <v>654</v>
      </c>
      <c r="H330" t="s">
        <v>946</v>
      </c>
      <c r="I330" t="s">
        <v>947</v>
      </c>
      <c r="J330" t="s">
        <v>643</v>
      </c>
      <c r="K330" s="11">
        <f>(C330-VLOOKUP(G330,Riders!$A$2:$E$8000,4,FALSE))/365</f>
        <v>27.739726027397261</v>
      </c>
      <c r="L330" s="11">
        <f>(C330-VLOOKUP(H330,Riders!$A$2:$E$8000,4,FALSE))/365</f>
        <v>20.147945205479452</v>
      </c>
      <c r="M330" s="11">
        <f>(C330-VLOOKUP(I330,Riders!$A$2:$E$8000,4,FALSE))/365</f>
        <v>21.789041095890411</v>
      </c>
      <c r="N330" s="11">
        <f>(C330-VLOOKUP(J330,Riders!$A$2:$E$8000,4,FALSE))/365</f>
        <v>21.328767123287673</v>
      </c>
      <c r="O330" s="44">
        <v>1</v>
      </c>
      <c r="P330" t="s">
        <v>483</v>
      </c>
      <c r="Q330" s="30">
        <v>13.242000000000001</v>
      </c>
      <c r="R330" s="30">
        <v>7.625</v>
      </c>
      <c r="S330" s="30">
        <v>7.1520000000000001</v>
      </c>
      <c r="T330" s="30">
        <v>6.9829999999999997</v>
      </c>
      <c r="U330" s="30">
        <v>6.899</v>
      </c>
      <c r="V330" s="30">
        <v>7.0049999999999999</v>
      </c>
      <c r="W330" s="30">
        <v>6.8780000000000001</v>
      </c>
      <c r="X330" s="30">
        <v>6.9020000000000001</v>
      </c>
      <c r="Y330" s="30">
        <v>6.9089999999999998</v>
      </c>
      <c r="Z330" s="30">
        <v>7.0410000000000004</v>
      </c>
      <c r="AA330" s="30">
        <v>6.9710000000000001</v>
      </c>
      <c r="AB330" s="30">
        <v>6.9660000000000002</v>
      </c>
      <c r="AC330" s="30">
        <v>7.0570000000000004</v>
      </c>
      <c r="AD330" s="30">
        <v>6.9039999999999999</v>
      </c>
      <c r="AE330" s="30">
        <v>6.8890000000000002</v>
      </c>
      <c r="AF330" s="30">
        <v>6.9240000000000004</v>
      </c>
      <c r="AG330" s="30">
        <v>7.0590000000000002</v>
      </c>
      <c r="AH330" s="30">
        <v>6.9779999999999998</v>
      </c>
      <c r="AI330" s="30">
        <v>6.9189999999999996</v>
      </c>
      <c r="AJ330" s="30">
        <v>7.0730000000000004</v>
      </c>
      <c r="AK330" s="30">
        <v>6.9820000000000002</v>
      </c>
      <c r="AL330" s="30">
        <v>7.0350000000000001</v>
      </c>
      <c r="AM330" s="30">
        <v>7.016</v>
      </c>
      <c r="AN330" s="30">
        <v>6.9980000000000002</v>
      </c>
      <c r="AO330" s="30">
        <v>7.0990000000000002</v>
      </c>
      <c r="AP330" s="30">
        <v>6.8890000000000002</v>
      </c>
      <c r="AQ330" s="30">
        <v>7.141</v>
      </c>
      <c r="AR330" s="30">
        <v>6.9139999999999997</v>
      </c>
      <c r="AS330" s="30">
        <v>6.867</v>
      </c>
      <c r="AT330" s="30">
        <v>6.782</v>
      </c>
      <c r="AU330" s="30">
        <v>6.7050000000000001</v>
      </c>
      <c r="AV330" s="30">
        <v>6.7140000000000004</v>
      </c>
      <c r="AW330" s="30">
        <f t="shared" si="10"/>
        <v>229.518</v>
      </c>
      <c r="AX330" s="105">
        <f t="shared" si="11"/>
        <v>62.740177241000708</v>
      </c>
      <c r="AY330" s="104"/>
    </row>
    <row r="331" spans="1:51">
      <c r="A331" s="1" t="s">
        <v>64</v>
      </c>
      <c r="B331" s="1">
        <v>2019</v>
      </c>
      <c r="C331" s="2">
        <v>43777</v>
      </c>
      <c r="D331" s="1" t="s">
        <v>65</v>
      </c>
      <c r="E331" s="44" t="s">
        <v>20</v>
      </c>
      <c r="F331" s="42" t="s">
        <v>20</v>
      </c>
      <c r="G331" t="s">
        <v>68</v>
      </c>
      <c r="H331" t="s">
        <v>686</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30">
        <f t="shared" si="10"/>
        <v>232.08799999999999</v>
      </c>
      <c r="AX331" s="105">
        <f t="shared" si="11"/>
        <v>62.045431043397336</v>
      </c>
      <c r="AY331" s="104"/>
    </row>
    <row r="332" spans="1:51">
      <c r="A332" s="1" t="s">
        <v>64</v>
      </c>
      <c r="B332" s="1">
        <v>2019</v>
      </c>
      <c r="C332" s="2">
        <v>43777</v>
      </c>
      <c r="D332" s="1" t="s">
        <v>65</v>
      </c>
      <c r="E332" s="44" t="s">
        <v>20</v>
      </c>
      <c r="F332" s="42" t="s">
        <v>20</v>
      </c>
      <c r="G332" t="s">
        <v>583</v>
      </c>
      <c r="H332" t="s">
        <v>79</v>
      </c>
      <c r="I332" t="s">
        <v>506</v>
      </c>
      <c r="J332" t="s">
        <v>652</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30">
        <f t="shared" si="10"/>
        <v>233.69399999999999</v>
      </c>
      <c r="AX332" s="105">
        <f t="shared" si="11"/>
        <v>61.619040283447589</v>
      </c>
      <c r="AY332" s="104"/>
    </row>
    <row r="333" spans="1:51">
      <c r="A333" s="1" t="s">
        <v>64</v>
      </c>
      <c r="B333" s="1">
        <v>2019</v>
      </c>
      <c r="C333" s="2">
        <v>43777</v>
      </c>
      <c r="D333" s="1" t="s">
        <v>65</v>
      </c>
      <c r="E333" s="44" t="s">
        <v>20</v>
      </c>
      <c r="F333" s="42" t="s">
        <v>20</v>
      </c>
      <c r="G333" t="s">
        <v>975</v>
      </c>
      <c r="H333" t="s">
        <v>502</v>
      </c>
      <c r="I333" t="s">
        <v>627</v>
      </c>
      <c r="J333" t="s">
        <v>765</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980</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30">
        <f t="shared" si="10"/>
        <v>233.71500000000003</v>
      </c>
      <c r="AX333" s="105">
        <f t="shared" si="11"/>
        <v>61.613503626211404</v>
      </c>
      <c r="AY333" s="104"/>
    </row>
    <row r="334" spans="1:51">
      <c r="A334" s="18" t="s">
        <v>64</v>
      </c>
      <c r="B334" s="18">
        <v>2019</v>
      </c>
      <c r="C334" s="19">
        <v>43777</v>
      </c>
      <c r="D334" s="18" t="s">
        <v>65</v>
      </c>
      <c r="E334" s="44" t="s">
        <v>20</v>
      </c>
      <c r="F334" s="38" t="s">
        <v>20</v>
      </c>
      <c r="G334" t="s">
        <v>584</v>
      </c>
      <c r="H334" t="s">
        <v>951</v>
      </c>
      <c r="I334" t="s">
        <v>771</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30">
        <f t="shared" si="10"/>
        <v>234.49499999999995</v>
      </c>
      <c r="AX334" s="105">
        <f t="shared" si="11"/>
        <v>61.408558817885257</v>
      </c>
      <c r="AY334" s="104"/>
    </row>
    <row r="335" spans="1:51">
      <c r="A335" s="1" t="s">
        <v>232</v>
      </c>
      <c r="B335" s="1">
        <v>2019</v>
      </c>
      <c r="C335" s="96">
        <v>43770</v>
      </c>
      <c r="D335" s="1" t="s">
        <v>65</v>
      </c>
      <c r="E335" s="44" t="s">
        <v>63</v>
      </c>
      <c r="F335" s="27" t="s">
        <v>540</v>
      </c>
      <c r="G335" t="s">
        <v>654</v>
      </c>
      <c r="H335" t="s">
        <v>946</v>
      </c>
      <c r="I335" t="s">
        <v>947</v>
      </c>
      <c r="J335" t="s">
        <v>643</v>
      </c>
      <c r="K335" s="11">
        <f>(C335-VLOOKUP(G335,Riders!$A$2:$E$8000,4,FALSE))/365</f>
        <v>27.739726027397261</v>
      </c>
      <c r="L335" s="11">
        <f>(C335-VLOOKUP(H335,Riders!$A$2:$E$8000,4,FALSE))/365</f>
        <v>20.147945205479452</v>
      </c>
      <c r="M335" s="11">
        <f>(C335-VLOOKUP(I335,Riders!$A$2:$E$8000,4,FALSE))/365</f>
        <v>21.789041095890411</v>
      </c>
      <c r="N335" s="11">
        <f>(C335-VLOOKUP(J335,Riders!$A$2:$E$8000,4,FALSE))/365</f>
        <v>21.328767123287673</v>
      </c>
      <c r="O335" s="44">
        <v>1</v>
      </c>
      <c r="P335" t="s">
        <v>483</v>
      </c>
      <c r="Q335" s="30">
        <v>13.164</v>
      </c>
      <c r="R335" s="30">
        <v>7.6959999999999997</v>
      </c>
      <c r="S335" s="30">
        <v>7.2210000000000001</v>
      </c>
      <c r="T335" s="30">
        <v>7.0119999999999996</v>
      </c>
      <c r="U335" s="30">
        <v>6.8310000000000004</v>
      </c>
      <c r="V335" s="30">
        <v>6.9749999999999996</v>
      </c>
      <c r="W335" s="30">
        <v>6.8620000000000001</v>
      </c>
      <c r="X335" s="30">
        <v>6.9169999999999998</v>
      </c>
      <c r="Y335" s="30">
        <v>6.9080000000000004</v>
      </c>
      <c r="Z335" s="30">
        <v>7.04</v>
      </c>
      <c r="AA335" s="30">
        <v>6.9130000000000003</v>
      </c>
      <c r="AB335" s="30">
        <v>6.9459999999999997</v>
      </c>
      <c r="AC335" s="30">
        <v>7.08</v>
      </c>
      <c r="AD335" s="30">
        <v>6.931</v>
      </c>
      <c r="AE335" s="30">
        <v>6.88</v>
      </c>
      <c r="AF335" s="30">
        <v>6.8940000000000001</v>
      </c>
      <c r="AG335" s="30">
        <v>7.0119999999999996</v>
      </c>
      <c r="AH335" s="30">
        <v>6.9669999999999996</v>
      </c>
      <c r="AI335" s="30">
        <v>7.0940000000000003</v>
      </c>
      <c r="AJ335" s="30">
        <v>7.069</v>
      </c>
      <c r="AK335" s="30">
        <v>7.0670000000000002</v>
      </c>
      <c r="AL335" s="30">
        <v>7.1</v>
      </c>
      <c r="AM335" s="30">
        <v>7.2229999999999999</v>
      </c>
      <c r="AN335" s="30">
        <v>7.0190000000000001</v>
      </c>
      <c r="AO335" s="30">
        <v>7.1360000000000001</v>
      </c>
      <c r="AP335" s="30">
        <v>6.9550000000000001</v>
      </c>
      <c r="AQ335" s="30">
        <v>6.9219999999999997</v>
      </c>
      <c r="AR335" s="30">
        <v>6.8929999999999998</v>
      </c>
      <c r="AS335" s="30">
        <v>6.8620000000000001</v>
      </c>
      <c r="AT335" s="30">
        <v>6.85</v>
      </c>
      <c r="AU335" s="30">
        <v>6.827</v>
      </c>
      <c r="AV335" s="30">
        <v>6.9409999999999998</v>
      </c>
      <c r="AW335" s="30">
        <f t="shared" si="10"/>
        <v>230.20699999999999</v>
      </c>
      <c r="AX335" s="105">
        <f t="shared" si="11"/>
        <v>62.552398493529736</v>
      </c>
      <c r="AY335" s="104"/>
    </row>
    <row r="336" spans="1:51">
      <c r="A336" s="18" t="s">
        <v>64</v>
      </c>
      <c r="B336" s="18">
        <v>2019</v>
      </c>
      <c r="C336" s="19">
        <v>43777</v>
      </c>
      <c r="D336" s="18" t="s">
        <v>65</v>
      </c>
      <c r="E336" s="44" t="s">
        <v>20</v>
      </c>
      <c r="F336" s="38" t="s">
        <v>20</v>
      </c>
      <c r="G336" t="s">
        <v>488</v>
      </c>
      <c r="H336" t="s">
        <v>949</v>
      </c>
      <c r="I336" t="s">
        <v>505</v>
      </c>
      <c r="J336" t="s">
        <v>1005</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30">
        <f t="shared" si="10"/>
        <v>237.83200000000005</v>
      </c>
      <c r="AX336" s="105">
        <f t="shared" si="11"/>
        <v>60.546940697635293</v>
      </c>
      <c r="AY336" s="104"/>
    </row>
    <row r="337" spans="1:51">
      <c r="A337" s="1" t="s">
        <v>64</v>
      </c>
      <c r="B337" s="1">
        <v>2019</v>
      </c>
      <c r="C337" s="19">
        <v>43777</v>
      </c>
      <c r="D337" s="1" t="s">
        <v>65</v>
      </c>
      <c r="E337" s="44" t="s">
        <v>20</v>
      </c>
      <c r="F337" s="38" t="s">
        <v>20</v>
      </c>
      <c r="G337" t="s">
        <v>1006</v>
      </c>
      <c r="H337" t="s">
        <v>942</v>
      </c>
      <c r="I337" t="s">
        <v>1007</v>
      </c>
      <c r="J337" t="s">
        <v>1008</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30">
        <f t="shared" si="10"/>
        <v>239.00999999999996</v>
      </c>
      <c r="AX337" s="105">
        <f t="shared" si="11"/>
        <v>60.24852516631104</v>
      </c>
      <c r="AY337" s="104"/>
    </row>
    <row r="338" spans="1:51">
      <c r="A338" s="18" t="s">
        <v>64</v>
      </c>
      <c r="B338" s="18">
        <v>2019</v>
      </c>
      <c r="C338" s="19">
        <v>43777</v>
      </c>
      <c r="D338" s="18" t="s">
        <v>65</v>
      </c>
      <c r="E338" s="44" t="s">
        <v>20</v>
      </c>
      <c r="F338" s="38" t="s">
        <v>20</v>
      </c>
      <c r="G338" t="s">
        <v>821</v>
      </c>
      <c r="H338" t="s">
        <v>822</v>
      </c>
      <c r="I338" t="s">
        <v>902</v>
      </c>
      <c r="J338" t="s">
        <v>827</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30">
        <f t="shared" si="10"/>
        <v>239.73900000000006</v>
      </c>
      <c r="AX338" s="105">
        <f t="shared" si="11"/>
        <v>60.065321036627317</v>
      </c>
      <c r="AY338" s="104"/>
    </row>
    <row r="339" spans="1:51">
      <c r="A339" s="1" t="s">
        <v>64</v>
      </c>
      <c r="B339" s="1">
        <v>2019</v>
      </c>
      <c r="C339" s="19">
        <v>43777</v>
      </c>
      <c r="D339" s="1" t="s">
        <v>65</v>
      </c>
      <c r="E339" s="44" t="s">
        <v>20</v>
      </c>
      <c r="F339" s="38" t="s">
        <v>20</v>
      </c>
      <c r="G339" t="s">
        <v>486</v>
      </c>
      <c r="H339" t="s">
        <v>709</v>
      </c>
      <c r="I339" t="s">
        <v>1009</v>
      </c>
      <c r="J339" t="s">
        <v>836</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30">
        <f t="shared" si="10"/>
        <v>240.89000000000001</v>
      </c>
      <c r="AX339" s="105">
        <f t="shared" si="11"/>
        <v>59.778322055710071</v>
      </c>
      <c r="AY339" s="104"/>
    </row>
    <row r="340" spans="1:51">
      <c r="A340" s="18" t="s">
        <v>64</v>
      </c>
      <c r="B340" s="18">
        <v>2019</v>
      </c>
      <c r="C340" s="19">
        <v>43777</v>
      </c>
      <c r="D340" s="18" t="s">
        <v>65</v>
      </c>
      <c r="E340" s="44" t="s">
        <v>20</v>
      </c>
      <c r="F340" s="38" t="s">
        <v>20</v>
      </c>
      <c r="G340" t="s">
        <v>776</v>
      </c>
      <c r="H340" t="s">
        <v>1010</v>
      </c>
      <c r="I340" t="s">
        <v>798</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30">
        <f t="shared" si="10"/>
        <v>240.95099999999996</v>
      </c>
      <c r="AX340" s="105">
        <f t="shared" si="11"/>
        <v>59.763188366099342</v>
      </c>
      <c r="AY340" s="104"/>
    </row>
    <row r="341" spans="1:51">
      <c r="A341" s="1" t="s">
        <v>64</v>
      </c>
      <c r="B341" s="1">
        <v>2019</v>
      </c>
      <c r="C341" s="19">
        <v>43777</v>
      </c>
      <c r="D341" s="1" t="s">
        <v>65</v>
      </c>
      <c r="E341" s="44" t="s">
        <v>20</v>
      </c>
      <c r="F341" s="38" t="s">
        <v>20</v>
      </c>
      <c r="G341" t="s">
        <v>766</v>
      </c>
      <c r="H341" t="s">
        <v>605</v>
      </c>
      <c r="I341" t="s">
        <v>850</v>
      </c>
      <c r="J341" t="s">
        <v>921</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30">
        <f t="shared" si="10"/>
        <v>244.71299999999999</v>
      </c>
      <c r="AX341" s="105">
        <f t="shared" si="11"/>
        <v>58.84444226502066</v>
      </c>
      <c r="AY341" s="104"/>
    </row>
    <row r="342" spans="1:51">
      <c r="A342" s="18" t="s">
        <v>64</v>
      </c>
      <c r="B342" s="18">
        <v>2019</v>
      </c>
      <c r="C342" s="19">
        <v>43777</v>
      </c>
      <c r="D342" s="18" t="s">
        <v>65</v>
      </c>
      <c r="E342" s="44" t="s">
        <v>20</v>
      </c>
      <c r="F342" s="38" t="s">
        <v>20</v>
      </c>
      <c r="G342" t="s">
        <v>833</v>
      </c>
      <c r="H342" t="s">
        <v>831</v>
      </c>
      <c r="I342" t="s">
        <v>832</v>
      </c>
      <c r="J342" t="s">
        <v>1011</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30">
        <f t="shared" si="10"/>
        <v>244.71699999999998</v>
      </c>
      <c r="AX342" s="105">
        <f t="shared" si="11"/>
        <v>58.84348042841323</v>
      </c>
      <c r="AY342" s="104"/>
    </row>
    <row r="343" spans="1:51">
      <c r="A343" s="4" t="s">
        <v>280</v>
      </c>
      <c r="B343" s="4">
        <v>2019</v>
      </c>
      <c r="C343" s="37">
        <v>43524</v>
      </c>
      <c r="D343" s="4" t="s">
        <v>19</v>
      </c>
      <c r="E343" s="44" t="s">
        <v>20</v>
      </c>
      <c r="F343" s="28" t="s">
        <v>20</v>
      </c>
      <c r="G343" t="s">
        <v>833</v>
      </c>
      <c r="H343" t="s">
        <v>832</v>
      </c>
      <c r="I343" t="s">
        <v>1095</v>
      </c>
      <c r="J343" t="s">
        <v>1011</v>
      </c>
      <c r="K343" s="11">
        <f>(C343-VLOOKUP(G343,Riders!$A$2:$E$8000,4,FALSE))/365</f>
        <v>23.917808219178081</v>
      </c>
      <c r="L343" s="11">
        <f>(C343-VLOOKUP(H343,Riders!$A$2:$E$8000,4,FALSE))/365</f>
        <v>23.397260273972602</v>
      </c>
      <c r="M343" s="11">
        <f>(C343-VLOOKUP(I343,Riders!$A$2:$E$8000,4,FALSE))/365</f>
        <v>23.049315068493151</v>
      </c>
      <c r="N343" s="11">
        <f>(C343-VLOOKUP(J343,Riders!$A$2:$E$8000,4,FALSE))/365</f>
        <v>20.802739726027397</v>
      </c>
      <c r="O343" s="44">
        <v>18</v>
      </c>
      <c r="P343" t="s">
        <v>206</v>
      </c>
      <c r="Q343" s="30">
        <v>13.679</v>
      </c>
      <c r="R343" s="30">
        <v>7.734</v>
      </c>
      <c r="S343" s="30">
        <v>7.5640000000000001</v>
      </c>
      <c r="T343" s="30">
        <v>7.5579999999999998</v>
      </c>
      <c r="U343" s="30">
        <v>7.6449999999999996</v>
      </c>
      <c r="V343" s="30">
        <v>7.4260000000000002</v>
      </c>
      <c r="W343" s="30">
        <v>7.452</v>
      </c>
      <c r="X343" s="30">
        <v>7.26</v>
      </c>
      <c r="Y343" s="30">
        <v>7.4039999999999999</v>
      </c>
      <c r="Z343" s="30">
        <v>7.2919999999999998</v>
      </c>
      <c r="AA343" s="30">
        <v>7.5019999999999998</v>
      </c>
      <c r="AB343" s="30">
        <v>7.5759999999999996</v>
      </c>
      <c r="AC343" s="30">
        <v>7.681</v>
      </c>
      <c r="AD343" s="30">
        <v>7.4420000000000002</v>
      </c>
      <c r="AE343" s="30">
        <v>7.375</v>
      </c>
      <c r="AF343" s="30">
        <v>7.56</v>
      </c>
      <c r="AG343" s="30">
        <v>7.3220000000000001</v>
      </c>
      <c r="AH343" s="30">
        <v>7.3819999999999997</v>
      </c>
      <c r="AI343" s="30">
        <v>7.5730000000000004</v>
      </c>
      <c r="AJ343" s="30">
        <v>7.3890000000000002</v>
      </c>
      <c r="AK343" s="30">
        <v>7.6</v>
      </c>
      <c r="AL343" s="30">
        <v>7.46</v>
      </c>
      <c r="AM343" s="30">
        <v>7.6379999999999999</v>
      </c>
      <c r="AN343" s="30">
        <v>7.6159999999999997</v>
      </c>
      <c r="AO343" s="30">
        <v>7.8040000000000003</v>
      </c>
      <c r="AP343" s="30">
        <v>7.6440000000000001</v>
      </c>
      <c r="AQ343" s="30">
        <v>7.875</v>
      </c>
      <c r="AR343" s="30">
        <v>7.7679999999999998</v>
      </c>
      <c r="AS343" s="30">
        <v>7.7119999999999997</v>
      </c>
      <c r="AT343" s="30">
        <v>7.9569999999999999</v>
      </c>
      <c r="AU343" s="30">
        <v>7.5819999999999999</v>
      </c>
      <c r="AV343" s="30">
        <v>7.6529999999999996</v>
      </c>
      <c r="AW343" s="30">
        <f t="shared" si="10"/>
        <v>248.12499999999997</v>
      </c>
      <c r="AX343" s="105">
        <f t="shared" si="11"/>
        <v>58.035264483627209</v>
      </c>
      <c r="AY343" s="104"/>
    </row>
    <row r="344" spans="1:51">
      <c r="A344" s="18" t="s">
        <v>64</v>
      </c>
      <c r="B344" s="18">
        <v>2019</v>
      </c>
      <c r="C344" s="19">
        <v>43777</v>
      </c>
      <c r="D344" s="18" t="s">
        <v>65</v>
      </c>
      <c r="E344" s="44" t="s">
        <v>90</v>
      </c>
      <c r="F344" s="27">
        <v>1</v>
      </c>
      <c r="G344" t="s">
        <v>488</v>
      </c>
      <c r="H344" t="s">
        <v>949</v>
      </c>
      <c r="I344" t="s">
        <v>505</v>
      </c>
      <c r="J344" t="s">
        <v>1005</v>
      </c>
      <c r="K344" s="11">
        <f>(C344-VLOOKUP(G344,Riders!$A$2:$E$8000,4,FALSE))/365</f>
        <v>19.386301369863013</v>
      </c>
      <c r="L344" s="11">
        <f>(C344-VLOOKUP(H344,Riders!$A$2:$E$8000,4,FALSE))/365</f>
        <v>30.076712328767123</v>
      </c>
      <c r="M344" s="11">
        <f>(C344-VLOOKUP(I344,Riders!$A$2:$E$8000,4,FALSE))/365</f>
        <v>20.578082191780823</v>
      </c>
      <c r="N344" s="11">
        <f>(C344-VLOOKUP(J344,Riders!$A$2:$E$8000,4,FALSE))/365</f>
        <v>20.578082191780823</v>
      </c>
      <c r="O344" s="44">
        <v>2</v>
      </c>
      <c r="P344" t="s">
        <v>101</v>
      </c>
      <c r="Q344" s="30">
        <v>13.207000000000001</v>
      </c>
      <c r="R344" s="30">
        <v>7.7220000000000004</v>
      </c>
      <c r="S344" s="30">
        <v>7.141</v>
      </c>
      <c r="T344" s="30">
        <v>6.9429999999999996</v>
      </c>
      <c r="U344" s="30">
        <v>7.1139999999999999</v>
      </c>
      <c r="V344" s="30">
        <v>7.032</v>
      </c>
      <c r="W344" s="30">
        <v>7.0819999999999999</v>
      </c>
      <c r="X344" s="30">
        <v>7.11</v>
      </c>
      <c r="Y344" s="30">
        <v>7.2030000000000003</v>
      </c>
      <c r="Z344" s="30">
        <v>7.05</v>
      </c>
      <c r="AA344" s="30">
        <v>7.0209999999999999</v>
      </c>
      <c r="AB344" s="30">
        <v>7.101</v>
      </c>
      <c r="AC344" s="30">
        <v>7.0129999999999999</v>
      </c>
      <c r="AD344" s="30">
        <v>7.0369999999999999</v>
      </c>
      <c r="AE344" s="30">
        <v>7.0469999999999997</v>
      </c>
      <c r="AF344" s="30">
        <v>7.194</v>
      </c>
      <c r="AG344" s="30">
        <v>7.133</v>
      </c>
      <c r="AH344" s="30">
        <v>7.306</v>
      </c>
      <c r="AI344" s="30">
        <v>7.1509999999999998</v>
      </c>
      <c r="AJ344" s="30">
        <v>7.1769999999999996</v>
      </c>
      <c r="AK344" s="30">
        <v>7.1870000000000003</v>
      </c>
      <c r="AL344" s="30">
        <v>7.3419999999999996</v>
      </c>
      <c r="AM344" s="30">
        <v>7.2370000000000001</v>
      </c>
      <c r="AN344" s="30">
        <v>7.2679999999999998</v>
      </c>
      <c r="AO344" s="30">
        <v>7.4829999999999997</v>
      </c>
      <c r="AP344" s="30">
        <v>7.1790000000000003</v>
      </c>
      <c r="AQ344" s="30">
        <v>7.21</v>
      </c>
      <c r="AR344" s="30">
        <v>7.2149999999999999</v>
      </c>
      <c r="AS344" s="30">
        <v>7.1769999999999996</v>
      </c>
      <c r="AT344" s="30">
        <v>7.1509999999999998</v>
      </c>
      <c r="AU344" s="30">
        <v>7.2560000000000002</v>
      </c>
      <c r="AV344" s="30">
        <v>7.4059999999999997</v>
      </c>
      <c r="AW344" s="30">
        <f t="shared" si="10"/>
        <v>235.89500000000004</v>
      </c>
      <c r="AX344" s="105">
        <f t="shared" si="11"/>
        <v>61.044108607643224</v>
      </c>
      <c r="AY344" s="104"/>
    </row>
    <row r="345" spans="1:51">
      <c r="A345" s="1" t="s">
        <v>64</v>
      </c>
      <c r="B345" s="1">
        <v>2019</v>
      </c>
      <c r="C345" s="19">
        <v>43777</v>
      </c>
      <c r="D345" s="1" t="s">
        <v>65</v>
      </c>
      <c r="E345" s="44" t="s">
        <v>90</v>
      </c>
      <c r="F345" s="27">
        <v>2</v>
      </c>
      <c r="G345" t="s">
        <v>584</v>
      </c>
      <c r="H345" t="s">
        <v>951</v>
      </c>
      <c r="I345" t="s">
        <v>771</v>
      </c>
      <c r="J345" t="s">
        <v>585</v>
      </c>
      <c r="K345" s="11">
        <f>(C345-VLOOKUP(G345,Riders!$A$2:$E$8000,4,FALSE))/365</f>
        <v>21.153424657534245</v>
      </c>
      <c r="L345" s="11">
        <f>(C345-VLOOKUP(H345,Riders!$A$2:$E$8000,4,FALSE))/365</f>
        <v>34.682191780821917</v>
      </c>
      <c r="M345" s="11">
        <f>(C345-VLOOKUP(I345,Riders!$A$2:$E$8000,4,FALSE))/365</f>
        <v>22.989041095890411</v>
      </c>
      <c r="N345" s="11">
        <f>(C345-VLOOKUP(J345,Riders!$A$2:$E$8000,4,FALSE))/365</f>
        <v>23.967123287671232</v>
      </c>
      <c r="O345" s="44">
        <v>1</v>
      </c>
      <c r="P345" t="s">
        <v>112</v>
      </c>
      <c r="Q345" s="30">
        <v>13.295</v>
      </c>
      <c r="R345" s="30">
        <v>7.5979999999999999</v>
      </c>
      <c r="S345" s="30">
        <v>7.141</v>
      </c>
      <c r="T345" s="30">
        <v>6.9329999999999998</v>
      </c>
      <c r="U345" s="30">
        <v>7.0519999999999996</v>
      </c>
      <c r="V345" s="30">
        <v>6.9880000000000004</v>
      </c>
      <c r="W345" s="30">
        <v>7.0270000000000001</v>
      </c>
      <c r="X345" s="30">
        <v>7.0309999999999997</v>
      </c>
      <c r="Y345" s="30">
        <v>7.1280000000000001</v>
      </c>
      <c r="Z345" s="30">
        <v>7.0289999999999999</v>
      </c>
      <c r="AA345" s="30">
        <v>6.9640000000000004</v>
      </c>
      <c r="AB345" s="30">
        <v>6.9470000000000001</v>
      </c>
      <c r="AC345" s="30">
        <v>7.0529999999999999</v>
      </c>
      <c r="AD345" s="30">
        <v>6.9770000000000003</v>
      </c>
      <c r="AE345" s="30">
        <v>6.9720000000000004</v>
      </c>
      <c r="AF345" s="30">
        <v>6.9269999999999996</v>
      </c>
      <c r="AG345" s="30">
        <v>6.9379999999999997</v>
      </c>
      <c r="AH345" s="30">
        <v>6.9189999999999996</v>
      </c>
      <c r="AI345" s="30">
        <v>7.0460000000000003</v>
      </c>
      <c r="AJ345" s="30">
        <v>6.9420000000000002</v>
      </c>
      <c r="AK345" s="30">
        <v>6.9240000000000004</v>
      </c>
      <c r="AL345" s="30">
        <v>6.9279999999999999</v>
      </c>
      <c r="AM345" s="30">
        <v>7.0110000000000001</v>
      </c>
      <c r="AN345" s="30">
        <v>7.2149999999999999</v>
      </c>
      <c r="AO345" s="30">
        <v>7.2460000000000004</v>
      </c>
      <c r="AP345" s="30">
        <v>7.0049999999999999</v>
      </c>
      <c r="AQ345" s="30">
        <v>6.92</v>
      </c>
      <c r="AR345" s="30">
        <v>6.8730000000000002</v>
      </c>
      <c r="AS345" s="30">
        <v>7.0460000000000003</v>
      </c>
      <c r="AT345" s="30">
        <v>6.8819999999999997</v>
      </c>
      <c r="AU345" s="30">
        <v>6.9539999999999997</v>
      </c>
      <c r="AV345" s="30">
        <v>6.9889999999999999</v>
      </c>
      <c r="AW345" s="30">
        <f t="shared" si="10"/>
        <v>230.89999999999998</v>
      </c>
      <c r="AX345" s="105">
        <f t="shared" si="11"/>
        <v>62.36466002598528</v>
      </c>
      <c r="AY345" s="104"/>
    </row>
    <row r="346" spans="1:51">
      <c r="A346" s="18" t="s">
        <v>64</v>
      </c>
      <c r="B346" s="18">
        <v>2019</v>
      </c>
      <c r="C346" s="19">
        <v>43777</v>
      </c>
      <c r="D346" s="18" t="s">
        <v>65</v>
      </c>
      <c r="E346" s="44" t="s">
        <v>90</v>
      </c>
      <c r="F346" s="27">
        <v>2</v>
      </c>
      <c r="G346" t="s">
        <v>1006</v>
      </c>
      <c r="H346" t="s">
        <v>942</v>
      </c>
      <c r="I346" t="s">
        <v>1007</v>
      </c>
      <c r="J346" t="s">
        <v>1008</v>
      </c>
      <c r="K346" s="11">
        <f>(C346-VLOOKUP(G346,Riders!$A$2:$E$8000,4,FALSE))/365</f>
        <v>21.353424657534248</v>
      </c>
      <c r="L346" s="11">
        <f>(C346-VLOOKUP(H346,Riders!$A$2:$E$8000,4,FALSE))/365</f>
        <v>25.87945205479452</v>
      </c>
      <c r="M346" s="11">
        <f>(C346-VLOOKUP(I346,Riders!$A$2:$E$8000,4,FALSE))/365</f>
        <v>23.687671232876713</v>
      </c>
      <c r="N346" s="11">
        <f>(C346-VLOOKUP(J346,Riders!$A$2:$E$8000,4,FALSE))/365</f>
        <v>27.082191780821919</v>
      </c>
      <c r="O346" s="44">
        <v>2</v>
      </c>
      <c r="P346" t="s">
        <v>28</v>
      </c>
      <c r="Q346" s="30">
        <v>13.526</v>
      </c>
      <c r="R346" s="30">
        <v>7.6040000000000001</v>
      </c>
      <c r="S346" s="30">
        <v>7.101</v>
      </c>
      <c r="T346" s="30">
        <v>6.9589999999999996</v>
      </c>
      <c r="U346" s="30">
        <v>7.141</v>
      </c>
      <c r="V346" s="30">
        <v>7.0709999999999997</v>
      </c>
      <c r="W346" s="30">
        <v>7.1109999999999998</v>
      </c>
      <c r="X346" s="30">
        <v>7.3339999999999996</v>
      </c>
      <c r="Y346" s="30">
        <v>7.0990000000000002</v>
      </c>
      <c r="Z346" s="30">
        <v>7.0659999999999998</v>
      </c>
      <c r="AA346" s="30">
        <v>7.173</v>
      </c>
      <c r="AB346" s="30">
        <v>7.0270000000000001</v>
      </c>
      <c r="AC346" s="30">
        <v>7.0650000000000004</v>
      </c>
      <c r="AD346" s="30">
        <v>7.0990000000000002</v>
      </c>
      <c r="AE346" s="30">
        <v>7.2480000000000002</v>
      </c>
      <c r="AF346" s="30">
        <v>7.0919999999999996</v>
      </c>
      <c r="AG346" s="30">
        <v>7.1360000000000001</v>
      </c>
      <c r="AH346" s="30">
        <v>7.1870000000000003</v>
      </c>
      <c r="AI346" s="30">
        <v>7.4029999999999996</v>
      </c>
      <c r="AJ346" s="30">
        <v>7.125</v>
      </c>
      <c r="AK346" s="30">
        <v>7.0970000000000004</v>
      </c>
      <c r="AL346" s="30">
        <v>7.2850000000000001</v>
      </c>
      <c r="AM346" s="30">
        <v>7.3010000000000002</v>
      </c>
      <c r="AN346" s="30">
        <v>7.4939999999999998</v>
      </c>
      <c r="AO346" s="30">
        <v>7.3070000000000004</v>
      </c>
      <c r="AP346" s="30">
        <v>7.3010000000000002</v>
      </c>
      <c r="AQ346" s="30">
        <v>7.3120000000000003</v>
      </c>
      <c r="AR346" s="30">
        <v>7.3540000000000001</v>
      </c>
      <c r="AS346" s="30">
        <v>7.5549999999999997</v>
      </c>
      <c r="AT346" s="30">
        <v>7.2350000000000003</v>
      </c>
      <c r="AU346" s="30">
        <v>7.1929999999999996</v>
      </c>
      <c r="AV346" s="30">
        <v>7.28</v>
      </c>
      <c r="AW346" s="30">
        <f t="shared" si="10"/>
        <v>237.28100000000003</v>
      </c>
      <c r="AX346" s="105">
        <f t="shared" si="11"/>
        <v>60.687539246715907</v>
      </c>
      <c r="AY346" s="104"/>
    </row>
    <row r="347" spans="1:51">
      <c r="A347" s="1" t="s">
        <v>64</v>
      </c>
      <c r="B347" s="1">
        <v>2019</v>
      </c>
      <c r="C347" s="19">
        <v>43777</v>
      </c>
      <c r="D347" s="1" t="s">
        <v>65</v>
      </c>
      <c r="E347" s="44" t="s">
        <v>90</v>
      </c>
      <c r="F347" s="27">
        <v>3</v>
      </c>
      <c r="G347" t="s">
        <v>68</v>
      </c>
      <c r="H347" t="s">
        <v>686</v>
      </c>
      <c r="I347" t="s">
        <v>588</v>
      </c>
      <c r="J347" t="s">
        <v>500</v>
      </c>
      <c r="K347" s="11">
        <f>(C347-VLOOKUP(G347,Riders!$A$2:$E$8000,4,FALSE))/365</f>
        <v>25.772602739726029</v>
      </c>
      <c r="L347" s="11">
        <f>(C347-VLOOKUP(H347,Riders!$A$2:$E$8000,4,FALSE))/365</f>
        <v>27.742465753424657</v>
      </c>
      <c r="M347" s="11">
        <f>(C347-VLOOKUP(I347,Riders!$A$2:$E$8000,4,FALSE))/365</f>
        <v>25.172602739726027</v>
      </c>
      <c r="N347" s="11">
        <f>(C347-VLOOKUP(J347,Riders!$A$2:$E$8000,4,FALSE))/365</f>
        <v>23.304109589041097</v>
      </c>
      <c r="O347" s="44">
        <v>1</v>
      </c>
      <c r="P347" t="s">
        <v>24</v>
      </c>
      <c r="Q347" s="30">
        <v>13.37</v>
      </c>
      <c r="R347" s="30">
        <v>7.4470000000000001</v>
      </c>
      <c r="S347" s="30">
        <v>6.9619999999999997</v>
      </c>
      <c r="T347" s="30">
        <v>6.859</v>
      </c>
      <c r="U347" s="30">
        <v>6.8360000000000003</v>
      </c>
      <c r="V347" s="30">
        <v>6.85</v>
      </c>
      <c r="W347" s="30">
        <v>7.03</v>
      </c>
      <c r="X347" s="30">
        <v>6.976</v>
      </c>
      <c r="Y347" s="30">
        <v>6.9809999999999999</v>
      </c>
      <c r="Z347" s="30">
        <v>7.02</v>
      </c>
      <c r="AA347" s="30">
        <v>6.8470000000000004</v>
      </c>
      <c r="AB347" s="30">
        <v>6.8010000000000002</v>
      </c>
      <c r="AC347" s="30">
        <v>6.8280000000000003</v>
      </c>
      <c r="AD347" s="30">
        <v>6.83</v>
      </c>
      <c r="AE347" s="30">
        <v>6.8179999999999996</v>
      </c>
      <c r="AF347" s="30">
        <v>6.8410000000000002</v>
      </c>
      <c r="AG347" s="30">
        <v>6.9390000000000001</v>
      </c>
      <c r="AH347" s="30">
        <v>6.84</v>
      </c>
      <c r="AI347" s="30">
        <v>6.9930000000000003</v>
      </c>
      <c r="AJ347" s="30">
        <v>6.9630000000000001</v>
      </c>
      <c r="AK347" s="30">
        <v>7.0540000000000003</v>
      </c>
      <c r="AL347" s="30">
        <v>7.218</v>
      </c>
      <c r="AM347" s="30">
        <v>7.0359999999999996</v>
      </c>
      <c r="AN347" s="30">
        <v>7.016</v>
      </c>
      <c r="AO347" s="30">
        <v>7.0919999999999996</v>
      </c>
      <c r="AP347" s="30">
        <v>6.8780000000000001</v>
      </c>
      <c r="AQ347" s="30">
        <v>6.9189999999999996</v>
      </c>
      <c r="AR347" s="30">
        <v>6.9050000000000002</v>
      </c>
      <c r="AS347" s="30">
        <v>6.9710000000000001</v>
      </c>
      <c r="AT347" s="30">
        <v>7.0519999999999996</v>
      </c>
      <c r="AU347" s="30">
        <v>7.2350000000000003</v>
      </c>
      <c r="AV347" s="30">
        <v>7.0570000000000004</v>
      </c>
      <c r="AW347" s="30">
        <f t="shared" si="10"/>
        <v>229.464</v>
      </c>
      <c r="AX347" s="105">
        <f t="shared" si="11"/>
        <v>62.754941951678695</v>
      </c>
      <c r="AY347" s="104"/>
    </row>
    <row r="348" spans="1:51">
      <c r="A348" s="18" t="s">
        <v>64</v>
      </c>
      <c r="B348" s="18">
        <v>2019</v>
      </c>
      <c r="C348" s="19">
        <v>43777</v>
      </c>
      <c r="D348" s="18" t="s">
        <v>65</v>
      </c>
      <c r="E348" s="44" t="s">
        <v>90</v>
      </c>
      <c r="F348" s="27">
        <v>3</v>
      </c>
      <c r="G348" t="s">
        <v>583</v>
      </c>
      <c r="H348" t="s">
        <v>79</v>
      </c>
      <c r="I348" t="s">
        <v>506</v>
      </c>
      <c r="J348" t="s">
        <v>652</v>
      </c>
      <c r="K348" s="11">
        <f>(C348-VLOOKUP(G348,Riders!$A$2:$E$8000,4,FALSE))/365</f>
        <v>24.172602739726027</v>
      </c>
      <c r="L348" s="11">
        <f>(C348-VLOOKUP(H348,Riders!$A$2:$E$8000,4,FALSE))/365</f>
        <v>22.323287671232876</v>
      </c>
      <c r="M348" s="11">
        <f>(C348-VLOOKUP(I348,Riders!$A$2:$E$8000,4,FALSE))/365</f>
        <v>23.797260273972604</v>
      </c>
      <c r="N348" s="11">
        <f>(C348-VLOOKUP(J348,Riders!$A$2:$E$8000,4,FALSE))/365</f>
        <v>20.643835616438356</v>
      </c>
      <c r="O348" s="44">
        <v>2</v>
      </c>
      <c r="P348" t="s">
        <v>26</v>
      </c>
      <c r="Q348" s="30">
        <v>12.968999999999999</v>
      </c>
      <c r="R348" s="30">
        <v>7.5739999999999998</v>
      </c>
      <c r="S348" s="30">
        <v>7.0369999999999999</v>
      </c>
      <c r="T348" s="30">
        <v>6.93</v>
      </c>
      <c r="U348" s="30">
        <v>6.9829999999999997</v>
      </c>
      <c r="V348" s="30">
        <v>6.8789999999999996</v>
      </c>
      <c r="W348" s="30">
        <v>6.8540000000000001</v>
      </c>
      <c r="X348" s="30">
        <v>6.8959999999999999</v>
      </c>
      <c r="Y348" s="30">
        <v>7.0149999999999997</v>
      </c>
      <c r="Z348" s="30">
        <v>6.8289999999999997</v>
      </c>
      <c r="AA348" s="30">
        <v>6.7889999999999997</v>
      </c>
      <c r="AB348" s="30">
        <v>6.835</v>
      </c>
      <c r="AC348" s="30">
        <v>6.9779999999999998</v>
      </c>
      <c r="AD348" s="30">
        <v>6.8540000000000001</v>
      </c>
      <c r="AE348" s="30">
        <v>6.86</v>
      </c>
      <c r="AF348" s="30">
        <v>6.8609999999999998</v>
      </c>
      <c r="AG348" s="30">
        <v>6.8940000000000001</v>
      </c>
      <c r="AH348" s="30">
        <v>6.915</v>
      </c>
      <c r="AI348" s="30">
        <v>7.1429999999999998</v>
      </c>
      <c r="AJ348" s="30">
        <v>7.1349999999999998</v>
      </c>
      <c r="AK348" s="30">
        <v>7.0090000000000003</v>
      </c>
      <c r="AL348" s="30">
        <v>6.9960000000000004</v>
      </c>
      <c r="AM348" s="30">
        <v>7.1379999999999999</v>
      </c>
      <c r="AN348" s="30">
        <v>7.069</v>
      </c>
      <c r="AO348" s="30">
        <v>7.23</v>
      </c>
      <c r="AP348" s="30">
        <v>7.1749999999999998</v>
      </c>
      <c r="AQ348" s="30">
        <v>7.2640000000000002</v>
      </c>
      <c r="AR348" s="30">
        <v>7.4619999999999997</v>
      </c>
      <c r="AS348" s="30">
        <v>7.3949999999999996</v>
      </c>
      <c r="AT348" s="30">
        <v>7.4169999999999998</v>
      </c>
      <c r="AU348" s="30">
        <v>7.4809999999999999</v>
      </c>
      <c r="AV348" s="30">
        <v>7.556</v>
      </c>
      <c r="AW348" s="30">
        <f t="shared" si="10"/>
        <v>232.422</v>
      </c>
      <c r="AX348" s="105">
        <f t="shared" si="11"/>
        <v>61.956269199989677</v>
      </c>
      <c r="AY348" s="104"/>
    </row>
    <row r="349" spans="1:51">
      <c r="A349" s="1" t="s">
        <v>232</v>
      </c>
      <c r="B349" s="1">
        <v>2019</v>
      </c>
      <c r="C349" s="96">
        <v>43770</v>
      </c>
      <c r="D349" s="1" t="s">
        <v>65</v>
      </c>
      <c r="E349" s="44" t="s">
        <v>20</v>
      </c>
      <c r="F349" s="38" t="s">
        <v>20</v>
      </c>
      <c r="G349" t="s">
        <v>1006</v>
      </c>
      <c r="H349" t="s">
        <v>1428</v>
      </c>
      <c r="I349" t="s">
        <v>809</v>
      </c>
      <c r="J349" t="s">
        <v>1027</v>
      </c>
      <c r="K349" s="11">
        <f>(C349-VLOOKUP(G349,Riders!$A$2:$E$8000,4,FALSE))/365</f>
        <v>21.334246575342465</v>
      </c>
      <c r="L349" s="11">
        <f>(C349-VLOOKUP(H349,Riders!$A$2:$E$8000,4,FALSE))/365</f>
        <v>18.495890410958904</v>
      </c>
      <c r="M349" s="11">
        <f>(C349-VLOOKUP(I349,Riders!$A$2:$E$8000,4,FALSE))/365</f>
        <v>18.80821917808219</v>
      </c>
      <c r="N349" s="11">
        <f>(C349-VLOOKUP(J349,Riders!$A$2:$E$8000,4,FALSE))/365</f>
        <v>22.717808219178082</v>
      </c>
      <c r="O349" s="44">
        <v>15</v>
      </c>
      <c r="P349" t="s">
        <v>1004</v>
      </c>
      <c r="Q349" s="30">
        <v>13.170999999999999</v>
      </c>
      <c r="R349" s="30">
        <v>7.657</v>
      </c>
      <c r="S349" s="30">
        <v>7.3209999999999997</v>
      </c>
      <c r="T349" s="30">
        <v>7.367</v>
      </c>
      <c r="U349" s="30">
        <v>7.548</v>
      </c>
      <c r="V349" s="30">
        <v>7.319</v>
      </c>
      <c r="W349" s="30">
        <v>7.258</v>
      </c>
      <c r="X349" s="30">
        <v>7.3680000000000003</v>
      </c>
      <c r="Y349" s="30">
        <v>7.2859999999999996</v>
      </c>
      <c r="Z349" s="30">
        <v>7.3869999999999996</v>
      </c>
      <c r="AA349" s="30">
        <v>7.5629999999999997</v>
      </c>
      <c r="AB349" s="30">
        <v>7.319</v>
      </c>
      <c r="AC349" s="30">
        <v>7.4189999999999996</v>
      </c>
      <c r="AD349" s="30">
        <v>7.5</v>
      </c>
      <c r="AE349" s="30">
        <v>7.7160000000000002</v>
      </c>
      <c r="AF349" s="30">
        <v>7.7709999999999999</v>
      </c>
      <c r="AG349" s="30">
        <v>7.44</v>
      </c>
      <c r="AH349" s="30">
        <v>7.4080000000000004</v>
      </c>
      <c r="AI349" s="30">
        <v>7.367</v>
      </c>
      <c r="AJ349" s="30">
        <v>7.6310000000000002</v>
      </c>
      <c r="AK349" s="30">
        <v>7.6710000000000003</v>
      </c>
      <c r="AL349" s="30">
        <v>7.7510000000000003</v>
      </c>
      <c r="AM349" s="30">
        <v>7.875</v>
      </c>
      <c r="AN349" s="30">
        <v>7.6989999999999998</v>
      </c>
      <c r="AO349" s="30">
        <v>7.8979999999999997</v>
      </c>
      <c r="AP349" s="30">
        <v>8.1910000000000007</v>
      </c>
      <c r="AQ349" s="30">
        <v>8.407</v>
      </c>
      <c r="AR349" s="30">
        <v>8.5790000000000006</v>
      </c>
      <c r="AS349" s="30">
        <v>8.8379999999999992</v>
      </c>
      <c r="AT349" s="30">
        <v>8.7590000000000003</v>
      </c>
      <c r="AU349" s="30">
        <v>8.7330000000000005</v>
      </c>
      <c r="AV349" s="30">
        <v>8.6470000000000002</v>
      </c>
      <c r="AW349" s="30">
        <f t="shared" si="10"/>
        <v>253.86399999999998</v>
      </c>
      <c r="AX349" s="105">
        <f t="shared" si="11"/>
        <v>56.723284908454929</v>
      </c>
      <c r="AY349" s="104"/>
    </row>
    <row r="350" spans="1:51">
      <c r="A350" s="18" t="s">
        <v>64</v>
      </c>
      <c r="B350" s="18">
        <v>2019</v>
      </c>
      <c r="C350" s="19">
        <v>43777</v>
      </c>
      <c r="D350" s="1" t="s">
        <v>65</v>
      </c>
      <c r="E350" s="44" t="s">
        <v>90</v>
      </c>
      <c r="F350">
        <v>4</v>
      </c>
      <c r="G350" t="s">
        <v>975</v>
      </c>
      <c r="H350" t="s">
        <v>502</v>
      </c>
      <c r="I350" t="s">
        <v>770</v>
      </c>
      <c r="J350" t="s">
        <v>627</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980</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30">
        <f t="shared" si="10"/>
        <v>232.755</v>
      </c>
      <c r="AX350" s="105">
        <f t="shared" si="11"/>
        <v>61.86762905200748</v>
      </c>
      <c r="AY350" s="104"/>
    </row>
    <row r="351" spans="1:51">
      <c r="A351" s="1" t="s">
        <v>138</v>
      </c>
      <c r="B351" s="1">
        <v>2022</v>
      </c>
      <c r="C351" s="19">
        <v>44749</v>
      </c>
      <c r="D351" s="1" t="s">
        <v>65</v>
      </c>
      <c r="E351" s="42" t="s">
        <v>20</v>
      </c>
      <c r="F351" s="42" t="s">
        <v>20</v>
      </c>
      <c r="G351" s="42" t="s">
        <v>710</v>
      </c>
      <c r="H351" s="42" t="s">
        <v>609</v>
      </c>
      <c r="I351" s="42" t="s">
        <v>709</v>
      </c>
      <c r="J351" s="42" t="s">
        <v>711</v>
      </c>
      <c r="K351" s="11">
        <f>(C351-VLOOKUP(G351,Riders!$A$2:$E$8000,4,FALSE))/365</f>
        <v>27.323287671232876</v>
      </c>
      <c r="L351" s="11">
        <f>(C351-VLOOKUP(H351,Riders!$A$2:$E$8000,4,FALSE))/365</f>
        <v>20.156164383561645</v>
      </c>
      <c r="M351" s="11">
        <f>(C351-VLOOKUP(I351,Riders!$A$2:$E$8000,4,FALSE))/365</f>
        <v>28.893150684931506</v>
      </c>
      <c r="N351" s="11">
        <f>(C351-VLOOKUP(J351,Riders!$A$2:$E$8000,4,FALSE))/365</f>
        <v>31.260273972602739</v>
      </c>
      <c r="O351" s="42">
        <v>5</v>
      </c>
      <c r="P351" s="42" t="s">
        <v>163</v>
      </c>
      <c r="Q351" s="30">
        <v>14.423999999999999</v>
      </c>
      <c r="R351" s="30">
        <v>8.1760000000000002</v>
      </c>
      <c r="S351" s="30">
        <v>7.8719999999999999</v>
      </c>
      <c r="T351" s="30">
        <v>7.5570000000000004</v>
      </c>
      <c r="U351" s="30">
        <v>7.5949999999999998</v>
      </c>
      <c r="V351" s="30">
        <v>7.4569999999999999</v>
      </c>
      <c r="W351" s="30">
        <v>7.5970000000000004</v>
      </c>
      <c r="X351" s="30">
        <v>7.492</v>
      </c>
      <c r="Y351" s="30">
        <v>7.5</v>
      </c>
      <c r="Z351" s="30">
        <v>7.4249999999999998</v>
      </c>
      <c r="AA351" s="30">
        <v>7.6139999999999999</v>
      </c>
      <c r="AB351" s="30">
        <v>7.57</v>
      </c>
      <c r="AC351" s="30">
        <v>7.3730000000000002</v>
      </c>
      <c r="AD351" s="30">
        <v>7.4320000000000004</v>
      </c>
      <c r="AE351" s="30">
        <v>7.6390000000000002</v>
      </c>
      <c r="AF351" s="30">
        <v>7.4509999999999996</v>
      </c>
      <c r="AG351" s="30">
        <v>7.48</v>
      </c>
      <c r="AH351" s="30">
        <v>7.6360000000000001</v>
      </c>
      <c r="AI351" s="30">
        <v>7.4960000000000004</v>
      </c>
      <c r="AJ351" s="30">
        <v>7.6539999999999999</v>
      </c>
      <c r="AK351" s="30">
        <v>7.51</v>
      </c>
      <c r="AL351" s="30">
        <v>7.4349999999999996</v>
      </c>
      <c r="AM351" s="30">
        <v>7.6340000000000003</v>
      </c>
      <c r="AN351" s="30">
        <v>7.5730000000000004</v>
      </c>
      <c r="AO351" s="30">
        <v>7.8390000000000004</v>
      </c>
      <c r="AP351" s="30">
        <v>7.7</v>
      </c>
      <c r="AQ351" s="30">
        <v>7.7439999999999998</v>
      </c>
      <c r="AR351" s="30">
        <v>7.93</v>
      </c>
      <c r="AS351" s="30">
        <v>8.0719999999999992</v>
      </c>
      <c r="AT351" s="30">
        <v>8.1069999999999993</v>
      </c>
      <c r="AU351" s="30">
        <v>7.8949999999999996</v>
      </c>
      <c r="AV351" s="30">
        <v>7.9219999999999997</v>
      </c>
      <c r="AW351" s="30">
        <f t="shared" si="10"/>
        <v>251.80100000000002</v>
      </c>
      <c r="AX351" s="105">
        <f t="shared" si="11"/>
        <v>57.188017521773141</v>
      </c>
      <c r="AY351" s="104"/>
    </row>
    <row r="352" spans="1:51">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30">
        <f t="shared" si="10"/>
        <v>229.91999999999996</v>
      </c>
      <c r="AX352" s="105">
        <f t="shared" si="11"/>
        <v>62.630480167014625</v>
      </c>
      <c r="AY352" s="104"/>
    </row>
    <row r="353" spans="1:51">
      <c r="A353" s="1" t="s">
        <v>64</v>
      </c>
      <c r="B353" s="1">
        <v>2019</v>
      </c>
      <c r="C353" s="19">
        <v>43777</v>
      </c>
      <c r="D353" s="1" t="s">
        <v>65</v>
      </c>
      <c r="E353" s="44" t="s">
        <v>63</v>
      </c>
      <c r="F353" t="s">
        <v>541</v>
      </c>
      <c r="G353" t="s">
        <v>583</v>
      </c>
      <c r="H353" t="s">
        <v>79</v>
      </c>
      <c r="I353" t="s">
        <v>506</v>
      </c>
      <c r="J353" t="s">
        <v>652</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30">
        <f t="shared" si="10"/>
        <v>232.143</v>
      </c>
      <c r="AX353" s="105">
        <f t="shared" si="11"/>
        <v>62.030731058011654</v>
      </c>
      <c r="AY353" s="104"/>
    </row>
    <row r="354" spans="1:51">
      <c r="A354" s="18" t="s">
        <v>64</v>
      </c>
      <c r="B354" s="18">
        <v>2019</v>
      </c>
      <c r="C354" s="19">
        <v>43777</v>
      </c>
      <c r="D354" s="1" t="s">
        <v>65</v>
      </c>
      <c r="E354" s="44" t="s">
        <v>63</v>
      </c>
      <c r="F354" t="s">
        <v>541</v>
      </c>
      <c r="G354" t="s">
        <v>584</v>
      </c>
      <c r="H354" t="s">
        <v>951</v>
      </c>
      <c r="I354" t="s">
        <v>771</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30">
        <f t="shared" si="10"/>
        <v>235.45000000000005</v>
      </c>
      <c r="AX354" s="105">
        <f t="shared" si="11"/>
        <v>61.159481843278819</v>
      </c>
      <c r="AY354" s="104"/>
    </row>
    <row r="355" spans="1:51">
      <c r="A355" s="1" t="s">
        <v>1193</v>
      </c>
      <c r="B355" s="1">
        <v>2021</v>
      </c>
      <c r="C355" s="96">
        <v>44412</v>
      </c>
      <c r="D355" s="1" t="s">
        <v>190</v>
      </c>
      <c r="E355" s="44" t="s">
        <v>20</v>
      </c>
      <c r="F355" t="s">
        <v>20</v>
      </c>
      <c r="G355" t="s">
        <v>599</v>
      </c>
      <c r="H355" t="s">
        <v>600</v>
      </c>
      <c r="I355" t="s">
        <v>949</v>
      </c>
      <c r="J355" t="s">
        <v>915</v>
      </c>
      <c r="K355" s="11">
        <f>(C355-VLOOKUP(G355,Riders!$A$2:$E$8000,4,FALSE))/365</f>
        <v>23.219178082191782</v>
      </c>
      <c r="L355" s="11">
        <f>(C355-VLOOKUP(H355,Riders!$A$2:$E$8000,4,FALSE))/365</f>
        <v>25.55890410958904</v>
      </c>
      <c r="M355" s="11">
        <f>(C355-VLOOKUP(I355,Riders!$A$2:$E$8000,4,FALSE))/365</f>
        <v>31.816438356164383</v>
      </c>
      <c r="N355" s="11">
        <f>(C355-VLOOKUP(J355,Riders!$A$2:$E$8000,4,FALSE))/365</f>
        <v>25.243835616438357</v>
      </c>
      <c r="O355">
        <v>5</v>
      </c>
      <c r="P355" t="s">
        <v>101</v>
      </c>
      <c r="Q355">
        <v>13.067</v>
      </c>
      <c r="R355">
        <v>7.8769999999999989</v>
      </c>
      <c r="S355">
        <v>7.0590000000000011</v>
      </c>
      <c r="T355">
        <v>6.9810000000000016</v>
      </c>
      <c r="U355">
        <v>6.8519999999999968</v>
      </c>
      <c r="V355">
        <v>6.9029999999999987</v>
      </c>
      <c r="W355">
        <v>6.7760000000000034</v>
      </c>
      <c r="X355">
        <v>6.8190000000000026</v>
      </c>
      <c r="Y355">
        <v>6.8389999999999844</v>
      </c>
      <c r="Z355">
        <v>6.8220000000000169</v>
      </c>
      <c r="AA355">
        <v>6.9240000000000066</v>
      </c>
      <c r="AB355">
        <v>6.8340000000000032</v>
      </c>
      <c r="AC355">
        <v>6.7779999999999774</v>
      </c>
      <c r="AD355">
        <v>6.7810000000000059</v>
      </c>
      <c r="AE355">
        <v>6.9280000000000115</v>
      </c>
      <c r="AF355">
        <v>6.7980000000000018</v>
      </c>
      <c r="AG355">
        <v>6.7679999999999865</v>
      </c>
      <c r="AH355">
        <v>6.7820000000000249</v>
      </c>
      <c r="AI355">
        <v>6.8019999999999641</v>
      </c>
      <c r="AJ355">
        <v>6.9319999999999879</v>
      </c>
      <c r="AK355">
        <v>6.9070000000000391</v>
      </c>
      <c r="AL355">
        <v>7.0240000000000009</v>
      </c>
      <c r="AM355">
        <v>6.95799999999997</v>
      </c>
      <c r="AN355">
        <v>6.9550000000000125</v>
      </c>
      <c r="AO355">
        <v>6.9770000000000039</v>
      </c>
      <c r="AP355">
        <v>6.9550000000000125</v>
      </c>
      <c r="AQ355">
        <v>7.1109999999999616</v>
      </c>
      <c r="AR355">
        <v>6.9740000000000464</v>
      </c>
      <c r="AS355">
        <v>6.9420000000000073</v>
      </c>
      <c r="AT355">
        <v>6.9799999999999898</v>
      </c>
      <c r="AU355">
        <v>7.0929999999999893</v>
      </c>
      <c r="AV355">
        <v>7.25</v>
      </c>
      <c r="AW355" s="30">
        <f t="shared" si="10"/>
        <v>228.44800000000001</v>
      </c>
      <c r="AX355" s="105">
        <f t="shared" si="11"/>
        <v>63.03403838072559</v>
      </c>
      <c r="AY355" s="104"/>
    </row>
    <row r="356" spans="1:51">
      <c r="A356" s="18" t="s">
        <v>232</v>
      </c>
      <c r="B356" s="18">
        <v>2019</v>
      </c>
      <c r="C356" s="96">
        <v>43770</v>
      </c>
      <c r="D356" s="1" t="s">
        <v>65</v>
      </c>
      <c r="E356" s="44" t="s">
        <v>20</v>
      </c>
      <c r="F356" s="42" t="s">
        <v>20</v>
      </c>
      <c r="G356" t="s">
        <v>588</v>
      </c>
      <c r="H356" t="s">
        <v>500</v>
      </c>
      <c r="I356" t="s">
        <v>68</v>
      </c>
      <c r="J356" t="s">
        <v>679</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30">
        <f t="shared" si="10"/>
        <v>233.14499999999995</v>
      </c>
      <c r="AX356" s="105">
        <f t="shared" si="11"/>
        <v>61.764138197259228</v>
      </c>
      <c r="AY356" s="104"/>
    </row>
    <row r="357" spans="1:51">
      <c r="A357" s="1" t="s">
        <v>232</v>
      </c>
      <c r="B357" s="1">
        <v>2019</v>
      </c>
      <c r="C357" s="96">
        <v>43770</v>
      </c>
      <c r="D357" s="1" t="s">
        <v>65</v>
      </c>
      <c r="E357" s="44" t="s">
        <v>20</v>
      </c>
      <c r="F357" s="42" t="s">
        <v>20</v>
      </c>
      <c r="G357" t="s">
        <v>79</v>
      </c>
      <c r="H357" t="s">
        <v>506</v>
      </c>
      <c r="I357" t="s">
        <v>652</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30">
        <f t="shared" si="10"/>
        <v>233.52799999999999</v>
      </c>
      <c r="AX357" s="105">
        <f t="shared" si="11"/>
        <v>61.662841286697955</v>
      </c>
      <c r="AY357" s="104"/>
    </row>
    <row r="358" spans="1:51">
      <c r="A358" s="18" t="s">
        <v>138</v>
      </c>
      <c r="B358" s="18">
        <v>2021</v>
      </c>
      <c r="C358" s="19">
        <v>44448</v>
      </c>
      <c r="D358" s="1" t="s">
        <v>65</v>
      </c>
      <c r="E358" s="42" t="s">
        <v>20</v>
      </c>
      <c r="F358" s="42" t="s">
        <v>20</v>
      </c>
      <c r="G358" s="42" t="s">
        <v>612</v>
      </c>
      <c r="H358" s="42" t="s">
        <v>817</v>
      </c>
      <c r="I358" s="42" t="s">
        <v>5090</v>
      </c>
      <c r="J358" s="42" t="s">
        <v>496</v>
      </c>
      <c r="K358" s="11">
        <f>(C358-VLOOKUP(G358,Riders!$A$2:$E$8000,4,FALSE))/365</f>
        <v>20.208219178082192</v>
      </c>
      <c r="L358" s="11">
        <f>(C358-VLOOKUP(H358,Riders!$A$2:$E$8000,4,FALSE))/365</f>
        <v>19.893150684931506</v>
      </c>
      <c r="M358" s="11">
        <f>(C358-VLOOKUP(I358,Riders!$A$2:$E$8000,4,FALSE))/365</f>
        <v>19.624657534246577</v>
      </c>
      <c r="N358" s="11">
        <f>(C358-VLOOKUP(J358,Riders!$A$2:$E$8000,4,FALSE))/365</f>
        <v>19.405479452054795</v>
      </c>
      <c r="O358" s="42">
        <v>3</v>
      </c>
      <c r="P358" s="42" t="s">
        <v>55</v>
      </c>
      <c r="Q358" s="30">
        <v>14.14</v>
      </c>
      <c r="R358" s="30">
        <v>8.0129999999999999</v>
      </c>
      <c r="S358" s="30">
        <v>7.7969999999999997</v>
      </c>
      <c r="T358" s="30">
        <v>7.3419999999999996</v>
      </c>
      <c r="U358" s="30">
        <v>7.5129999999999999</v>
      </c>
      <c r="V358" s="30">
        <v>7.4</v>
      </c>
      <c r="W358" s="30">
        <v>7.6239999999999997</v>
      </c>
      <c r="X358" s="30">
        <v>7.5430000000000001</v>
      </c>
      <c r="Y358" s="30">
        <v>7.6879999999999997</v>
      </c>
      <c r="Z358" s="30">
        <v>7.5049999999999999</v>
      </c>
      <c r="AA358" s="30">
        <v>7.7030000000000003</v>
      </c>
      <c r="AB358" s="30">
        <v>7.4089999999999998</v>
      </c>
      <c r="AC358" s="30">
        <v>7.5170000000000003</v>
      </c>
      <c r="AD358" s="30">
        <v>7.4210000000000003</v>
      </c>
      <c r="AE358" s="30">
        <v>7.7359999999999998</v>
      </c>
      <c r="AF358" s="30">
        <v>7.5739999999999998</v>
      </c>
      <c r="AG358" s="30">
        <v>7.867</v>
      </c>
      <c r="AH358" s="30">
        <v>7.5759999999999996</v>
      </c>
      <c r="AI358" s="30">
        <v>7.8330000000000002</v>
      </c>
      <c r="AJ358" s="30">
        <v>7.4340000000000002</v>
      </c>
      <c r="AK358" s="30">
        <v>7.6379999999999999</v>
      </c>
      <c r="AL358" s="30">
        <v>7.4240000000000004</v>
      </c>
      <c r="AM358" s="30">
        <v>7.7880000000000003</v>
      </c>
      <c r="AN358" s="30">
        <v>7.8109999999999999</v>
      </c>
      <c r="AO358" s="30">
        <v>8.1709999999999994</v>
      </c>
      <c r="AP358" s="30">
        <v>7.8250000000000002</v>
      </c>
      <c r="AQ358" s="30">
        <v>8.0359999999999996</v>
      </c>
      <c r="AR358" s="30">
        <v>7.7039999999999997</v>
      </c>
      <c r="AS358" s="30">
        <v>7.8780000000000001</v>
      </c>
      <c r="AT358" s="30">
        <v>7.6710000000000003</v>
      </c>
      <c r="AU358" s="30">
        <v>7.65</v>
      </c>
      <c r="AV358" s="30">
        <v>7.7460000000000004</v>
      </c>
      <c r="AW358" s="30">
        <f t="shared" si="10"/>
        <v>251.97700000000003</v>
      </c>
      <c r="AX358" s="105">
        <f t="shared" si="11"/>
        <v>57.148073038412228</v>
      </c>
      <c r="AY358" s="104"/>
    </row>
    <row r="359" spans="1:51">
      <c r="A359" s="1" t="s">
        <v>232</v>
      </c>
      <c r="B359" s="1">
        <v>2019</v>
      </c>
      <c r="C359" s="96">
        <v>43770</v>
      </c>
      <c r="D359" s="1" t="s">
        <v>65</v>
      </c>
      <c r="E359" s="44" t="s">
        <v>20</v>
      </c>
      <c r="F359" s="42" t="s">
        <v>20</v>
      </c>
      <c r="G359" t="s">
        <v>975</v>
      </c>
      <c r="H359" t="s">
        <v>502</v>
      </c>
      <c r="I359" t="s">
        <v>627</v>
      </c>
      <c r="J359" t="s">
        <v>765</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980</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30">
        <f t="shared" si="10"/>
        <v>234.56200000000001</v>
      </c>
      <c r="AX359" s="105">
        <f t="shared" si="11"/>
        <v>61.391018152983001</v>
      </c>
      <c r="AY359" s="104"/>
    </row>
    <row r="360" spans="1:51">
      <c r="A360" s="18" t="s">
        <v>232</v>
      </c>
      <c r="B360" s="18">
        <v>2019</v>
      </c>
      <c r="C360" s="96">
        <v>43770</v>
      </c>
      <c r="D360" s="1" t="s">
        <v>65</v>
      </c>
      <c r="E360" s="44" t="s">
        <v>20</v>
      </c>
      <c r="F360" s="42" t="s">
        <v>20</v>
      </c>
      <c r="G360" t="s">
        <v>821</v>
      </c>
      <c r="H360" t="s">
        <v>822</v>
      </c>
      <c r="I360" t="s">
        <v>902</v>
      </c>
      <c r="J360" t="s">
        <v>954</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30">
        <f t="shared" si="10"/>
        <v>234.81999999999994</v>
      </c>
      <c r="AX360" s="105">
        <f t="shared" si="11"/>
        <v>61.323566987479786</v>
      </c>
      <c r="AY360" s="104"/>
    </row>
    <row r="361" spans="1:51">
      <c r="A361" s="1" t="s">
        <v>1193</v>
      </c>
      <c r="B361" s="1">
        <v>2021</v>
      </c>
      <c r="C361" s="96">
        <v>44412</v>
      </c>
      <c r="D361" s="1" t="s">
        <v>190</v>
      </c>
      <c r="E361" s="44" t="s">
        <v>90</v>
      </c>
      <c r="F361">
        <v>2</v>
      </c>
      <c r="G361" t="s">
        <v>599</v>
      </c>
      <c r="H361" t="s">
        <v>600</v>
      </c>
      <c r="I361" t="s">
        <v>949</v>
      </c>
      <c r="J361" t="s">
        <v>915</v>
      </c>
      <c r="K361" s="11">
        <f>(C361-VLOOKUP(G361,Riders!$A$2:$E$8000,4,FALSE))/365</f>
        <v>23.219178082191782</v>
      </c>
      <c r="L361" s="11">
        <f>(C361-VLOOKUP(H361,Riders!$A$2:$E$8000,4,FALSE))/365</f>
        <v>25.55890410958904</v>
      </c>
      <c r="M361" s="11">
        <f>(C361-VLOOKUP(I361,Riders!$A$2:$E$8000,4,FALSE))/365</f>
        <v>31.816438356164383</v>
      </c>
      <c r="N361" s="11">
        <f>(C361-VLOOKUP(J361,Riders!$A$2:$E$8000,4,FALSE))/365</f>
        <v>25.243835616438357</v>
      </c>
      <c r="O361">
        <v>1</v>
      </c>
      <c r="P361" t="s">
        <v>101</v>
      </c>
      <c r="Q361">
        <v>12.772</v>
      </c>
      <c r="R361">
        <v>7.322000000000001</v>
      </c>
      <c r="S361">
        <v>6.907</v>
      </c>
      <c r="T361">
        <v>6.6660000000000004</v>
      </c>
      <c r="U361">
        <v>6.6739999999999995</v>
      </c>
      <c r="V361">
        <v>6.6120000000000019</v>
      </c>
      <c r="W361">
        <v>6.5999999999999943</v>
      </c>
      <c r="X361">
        <v>6.6130000000000067</v>
      </c>
      <c r="Y361">
        <v>6.7479999999999976</v>
      </c>
      <c r="Z361">
        <v>6.6269999999999953</v>
      </c>
      <c r="AA361">
        <v>6.6399999999999864</v>
      </c>
      <c r="AB361">
        <v>6.6420000000000101</v>
      </c>
      <c r="AC361">
        <v>6.7930000000000206</v>
      </c>
      <c r="AD361">
        <v>6.6899999999999835</v>
      </c>
      <c r="AE361">
        <v>6.7050000000000125</v>
      </c>
      <c r="AF361">
        <v>6.6999999999999744</v>
      </c>
      <c r="AG361">
        <v>6.7970000000000113</v>
      </c>
      <c r="AH361">
        <v>6.6980000000000075</v>
      </c>
      <c r="AI361">
        <v>6.8440000000000083</v>
      </c>
      <c r="AJ361">
        <v>6.7299999999999898</v>
      </c>
      <c r="AK361">
        <v>6.742999999999995</v>
      </c>
      <c r="AL361">
        <v>6.7810000000000059</v>
      </c>
      <c r="AM361">
        <v>6.9519999999999982</v>
      </c>
      <c r="AN361">
        <v>7.0489999999999782</v>
      </c>
      <c r="AO361">
        <v>6.9960000000000377</v>
      </c>
      <c r="AP361">
        <v>6.9919999999999902</v>
      </c>
      <c r="AQ361">
        <v>7.15300000000002</v>
      </c>
      <c r="AR361">
        <v>7.0239999999999441</v>
      </c>
      <c r="AS361">
        <v>7.1500000000000057</v>
      </c>
      <c r="AT361">
        <v>7.0450000000000443</v>
      </c>
      <c r="AU361">
        <v>7.1519999999999584</v>
      </c>
      <c r="AV361">
        <v>7.0850000000000364</v>
      </c>
      <c r="AW361" s="30">
        <f t="shared" si="10"/>
        <v>224.90200000000002</v>
      </c>
      <c r="AX361" s="105">
        <f t="shared" si="11"/>
        <v>64.02788770219918</v>
      </c>
      <c r="AY361" s="104"/>
    </row>
    <row r="362" spans="1:51">
      <c r="A362" s="1" t="s">
        <v>232</v>
      </c>
      <c r="B362" s="1">
        <v>2019</v>
      </c>
      <c r="C362" s="88">
        <v>43770</v>
      </c>
      <c r="D362" s="1" t="s">
        <v>65</v>
      </c>
      <c r="E362" s="44" t="s">
        <v>20</v>
      </c>
      <c r="F362" s="38" t="s">
        <v>20</v>
      </c>
      <c r="G362" t="s">
        <v>778</v>
      </c>
      <c r="H362" t="s">
        <v>939</v>
      </c>
      <c r="I362" t="s">
        <v>1024</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30">
        <f t="shared" si="10"/>
        <v>236.42500000000001</v>
      </c>
      <c r="AX362" s="105">
        <f t="shared" si="11"/>
        <v>60.907264460188216</v>
      </c>
      <c r="AY362" s="104"/>
    </row>
    <row r="363" spans="1:51">
      <c r="A363" s="1" t="s">
        <v>232</v>
      </c>
      <c r="B363" s="1">
        <v>2019</v>
      </c>
      <c r="C363" s="88">
        <v>43770</v>
      </c>
      <c r="D363" s="1" t="s">
        <v>65</v>
      </c>
      <c r="E363" s="44" t="s">
        <v>20</v>
      </c>
      <c r="F363" s="38" t="s">
        <v>20</v>
      </c>
      <c r="G363" t="s">
        <v>862</v>
      </c>
      <c r="H363" t="s">
        <v>776</v>
      </c>
      <c r="I363" t="s">
        <v>1010</v>
      </c>
      <c r="J363" t="s">
        <v>781</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30">
        <f t="shared" si="10"/>
        <v>237.72200000000001</v>
      </c>
      <c r="AX363" s="105">
        <f t="shared" si="11"/>
        <v>60.574957303068288</v>
      </c>
      <c r="AY363" s="104"/>
    </row>
    <row r="364" spans="1:51">
      <c r="A364" s="1" t="s">
        <v>232</v>
      </c>
      <c r="B364" s="1">
        <v>2019</v>
      </c>
      <c r="C364" s="88">
        <v>43770</v>
      </c>
      <c r="D364" s="1" t="s">
        <v>65</v>
      </c>
      <c r="E364" s="44" t="s">
        <v>20</v>
      </c>
      <c r="F364" s="38" t="s">
        <v>20</v>
      </c>
      <c r="G364" t="s">
        <v>709</v>
      </c>
      <c r="H364" t="s">
        <v>1009</v>
      </c>
      <c r="I364" t="s">
        <v>486</v>
      </c>
      <c r="J364" t="s">
        <v>836</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30">
        <f t="shared" si="10"/>
        <v>239.00799999999992</v>
      </c>
      <c r="AX364" s="105">
        <f t="shared" si="11"/>
        <v>60.249029321194286</v>
      </c>
      <c r="AY364" s="104"/>
    </row>
    <row r="365" spans="1:51">
      <c r="A365" s="1" t="s">
        <v>232</v>
      </c>
      <c r="B365" s="1">
        <v>2019</v>
      </c>
      <c r="C365" s="88">
        <v>43770</v>
      </c>
      <c r="D365" s="1" t="s">
        <v>65</v>
      </c>
      <c r="E365" s="44" t="s">
        <v>20</v>
      </c>
      <c r="F365" s="38" t="s">
        <v>20</v>
      </c>
      <c r="G365" t="s">
        <v>933</v>
      </c>
      <c r="H365" t="s">
        <v>956</v>
      </c>
      <c r="I365" t="s">
        <v>906</v>
      </c>
      <c r="J365" t="s">
        <v>799</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30">
        <f t="shared" si="10"/>
        <v>240.06200000000001</v>
      </c>
      <c r="AX365" s="105">
        <f t="shared" si="11"/>
        <v>59.984504003132521</v>
      </c>
      <c r="AY365" s="104"/>
    </row>
    <row r="366" spans="1:51">
      <c r="A366" s="1" t="s">
        <v>232</v>
      </c>
      <c r="B366" s="1">
        <v>2019</v>
      </c>
      <c r="C366" s="88">
        <v>43770</v>
      </c>
      <c r="D366" s="1" t="s">
        <v>65</v>
      </c>
      <c r="E366" s="44" t="s">
        <v>20</v>
      </c>
      <c r="F366" s="38" t="s">
        <v>20</v>
      </c>
      <c r="G366" t="s">
        <v>605</v>
      </c>
      <c r="H366" t="s">
        <v>484</v>
      </c>
      <c r="I366" t="s">
        <v>607</v>
      </c>
      <c r="J366" t="s">
        <v>745</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30">
        <f t="shared" si="10"/>
        <v>241.68399999999997</v>
      </c>
      <c r="AX366" s="105">
        <f t="shared" si="11"/>
        <v>59.581933433739934</v>
      </c>
      <c r="AY366" s="104"/>
    </row>
    <row r="367" spans="1:51">
      <c r="A367" s="1" t="s">
        <v>1193</v>
      </c>
      <c r="B367" s="1">
        <v>2021</v>
      </c>
      <c r="C367" s="88">
        <v>44412</v>
      </c>
      <c r="D367" s="1" t="s">
        <v>190</v>
      </c>
      <c r="E367" s="44" t="s">
        <v>63</v>
      </c>
      <c r="F367" s="27">
        <v>7</v>
      </c>
      <c r="G367" t="s">
        <v>829</v>
      </c>
      <c r="H367" t="s">
        <v>918</v>
      </c>
      <c r="I367" t="s">
        <v>944</v>
      </c>
      <c r="J367" t="s">
        <v>5229</v>
      </c>
      <c r="K367" s="11">
        <f>(C367-VLOOKUP(G367,Riders!$A$2:$E$8000,4,FALSE))/365</f>
        <v>22.813698630136987</v>
      </c>
      <c r="L367" s="11">
        <f>(C367-VLOOKUP(H367,Riders!$A$2:$E$8000,4,FALSE))/365</f>
        <v>22.906849315068492</v>
      </c>
      <c r="M367" s="11">
        <f>(C367-VLOOKUP(I367,Riders!$A$2:$E$8000,4,FALSE))/365</f>
        <v>21.682191780821917</v>
      </c>
      <c r="N367" s="11">
        <f>(C367-VLOOKUP(J367,Riders!$A$2:$E$8000,4,FALSE))/365</f>
        <v>30.873972602739727</v>
      </c>
      <c r="O367">
        <v>8</v>
      </c>
      <c r="P367" t="s">
        <v>84</v>
      </c>
      <c r="Q367">
        <v>13.03</v>
      </c>
      <c r="R367">
        <v>7.5909999999999993</v>
      </c>
      <c r="S367">
        <v>6.9780000000000015</v>
      </c>
      <c r="T367">
        <v>6.8499999999999979</v>
      </c>
      <c r="U367">
        <v>6.9239999999999995</v>
      </c>
      <c r="V367">
        <v>6.8860000000000028</v>
      </c>
      <c r="W367">
        <v>6.911999999999999</v>
      </c>
      <c r="X367">
        <v>7.0100000000000122</v>
      </c>
      <c r="Y367">
        <v>6.8059999999999832</v>
      </c>
      <c r="Z367">
        <v>6.8049999999999926</v>
      </c>
      <c r="AA367">
        <v>6.8250000000000028</v>
      </c>
      <c r="AB367">
        <v>6.8060000000000116</v>
      </c>
      <c r="AC367">
        <v>6.8109999999999928</v>
      </c>
      <c r="AD367">
        <v>6.9270000000000067</v>
      </c>
      <c r="AE367">
        <v>6.820999999999998</v>
      </c>
      <c r="AF367">
        <v>6.8639999999999901</v>
      </c>
      <c r="AG367">
        <v>6.8629999999999995</v>
      </c>
      <c r="AH367">
        <v>6.9720000000000226</v>
      </c>
      <c r="AI367">
        <v>6.9259999999999593</v>
      </c>
      <c r="AJ367">
        <v>7.19500000000005</v>
      </c>
      <c r="AK367">
        <v>7.2319999999999709</v>
      </c>
      <c r="AL367">
        <v>7.0010000000000048</v>
      </c>
      <c r="AM367">
        <v>6.9429999999999836</v>
      </c>
      <c r="AN367">
        <v>6.896000000000015</v>
      </c>
      <c r="AO367">
        <v>6.9440000000000168</v>
      </c>
      <c r="AP367">
        <v>6.9470000000000027</v>
      </c>
      <c r="AQ367">
        <v>7.1679999999999779</v>
      </c>
      <c r="AR367">
        <v>7.0820000000000221</v>
      </c>
      <c r="AS367">
        <v>7.0859999999999843</v>
      </c>
      <c r="AT367">
        <v>7.2210000000000321</v>
      </c>
      <c r="AU367">
        <v>7.2659999999999627</v>
      </c>
      <c r="AV367">
        <v>7.453000000000003</v>
      </c>
      <c r="AW367" s="30">
        <f t="shared" si="10"/>
        <v>230.041</v>
      </c>
      <c r="AX367" s="105">
        <f t="shared" si="11"/>
        <v>62.597536960802643</v>
      </c>
      <c r="AY367" s="104"/>
    </row>
    <row r="368" spans="1:51">
      <c r="A368" s="1" t="s">
        <v>232</v>
      </c>
      <c r="B368" s="1">
        <v>2019</v>
      </c>
      <c r="C368" s="88">
        <v>43770</v>
      </c>
      <c r="D368" s="1" t="s">
        <v>65</v>
      </c>
      <c r="E368" s="44" t="s">
        <v>20</v>
      </c>
      <c r="F368" s="38" t="s">
        <v>20</v>
      </c>
      <c r="G368" t="s">
        <v>831</v>
      </c>
      <c r="H368" t="s">
        <v>833</v>
      </c>
      <c r="I368" t="s">
        <v>1011</v>
      </c>
      <c r="J368" t="s">
        <v>835</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30">
        <f t="shared" si="10"/>
        <v>245.86599999999999</v>
      </c>
      <c r="AX368" s="105">
        <f t="shared" si="11"/>
        <v>58.568488526270414</v>
      </c>
      <c r="AY368" s="104"/>
    </row>
    <row r="369" spans="1:51">
      <c r="A369" s="12" t="s">
        <v>138</v>
      </c>
      <c r="B369" s="12">
        <v>2021</v>
      </c>
      <c r="C369" s="17">
        <v>44448</v>
      </c>
      <c r="D369" s="12" t="s">
        <v>65</v>
      </c>
      <c r="E369" s="45" t="s">
        <v>90</v>
      </c>
      <c r="F369" s="130">
        <v>1</v>
      </c>
      <c r="G369" s="45" t="s">
        <v>612</v>
      </c>
      <c r="H369" s="45" t="s">
        <v>817</v>
      </c>
      <c r="I369" s="45" t="s">
        <v>5090</v>
      </c>
      <c r="J369" s="45" t="s">
        <v>496</v>
      </c>
      <c r="K369" s="11">
        <f>(C369-VLOOKUP(G369,Riders!$A$2:$E$8000,4,FALSE))/365</f>
        <v>20.208219178082192</v>
      </c>
      <c r="L369" s="11">
        <f>(C369-VLOOKUP(H369,Riders!$A$2:$E$8000,4,FALSE))/365</f>
        <v>19.893150684931506</v>
      </c>
      <c r="M369" s="11">
        <f>(C369-VLOOKUP(I369,Riders!$A$2:$E$8000,4,FALSE))/365</f>
        <v>19.624657534246577</v>
      </c>
      <c r="N369" s="11">
        <f>(C369-VLOOKUP(J369,Riders!$A$2:$E$8000,4,FALSE))/365</f>
        <v>19.405479452054795</v>
      </c>
      <c r="O369" s="45">
        <v>2</v>
      </c>
      <c r="P369" s="45" t="s">
        <v>55</v>
      </c>
      <c r="Q369" s="30">
        <v>13.797000000000001</v>
      </c>
      <c r="R369" s="30">
        <v>7.9550000000000001</v>
      </c>
      <c r="S369" s="30">
        <v>7.89</v>
      </c>
      <c r="T369" s="30">
        <v>7.3550000000000004</v>
      </c>
      <c r="U369" s="30">
        <v>7.1029999999999998</v>
      </c>
      <c r="V369" s="30">
        <v>7.3109999999999999</v>
      </c>
      <c r="W369" s="30">
        <v>7.2629999999999999</v>
      </c>
      <c r="X369" s="30">
        <v>7.431</v>
      </c>
      <c r="Y369" s="30">
        <v>7.4059999999999997</v>
      </c>
      <c r="Z369" s="30">
        <v>7.2409999999999997</v>
      </c>
      <c r="AA369" s="30">
        <v>7.4450000000000003</v>
      </c>
      <c r="AB369" s="30">
        <v>7.4130000000000003</v>
      </c>
      <c r="AC369" s="30">
        <v>7.5449999999999999</v>
      </c>
      <c r="AD369" s="30">
        <v>7.4690000000000003</v>
      </c>
      <c r="AE369" s="30">
        <v>7.673</v>
      </c>
      <c r="AF369" s="30">
        <v>7.524</v>
      </c>
      <c r="AG369" s="30">
        <v>7.6559999999999997</v>
      </c>
      <c r="AH369" s="30">
        <v>7.3550000000000004</v>
      </c>
      <c r="AI369" s="30">
        <v>7.3490000000000002</v>
      </c>
      <c r="AJ369" s="30">
        <v>7.6050000000000004</v>
      </c>
      <c r="AK369" s="30">
        <v>7.734</v>
      </c>
      <c r="AL369" s="30">
        <v>7.6340000000000003</v>
      </c>
      <c r="AM369" s="30">
        <v>7.8330000000000002</v>
      </c>
      <c r="AN369" s="30">
        <v>7.72</v>
      </c>
      <c r="AO369" s="30">
        <v>7.7370000000000001</v>
      </c>
      <c r="AP369" s="30">
        <v>7.5190000000000001</v>
      </c>
      <c r="AQ369" s="30">
        <v>7.4640000000000004</v>
      </c>
      <c r="AR369" s="30">
        <v>7.7519999999999998</v>
      </c>
      <c r="AS369" s="30">
        <v>7.9889999999999999</v>
      </c>
      <c r="AT369" s="30">
        <v>7.8029999999999999</v>
      </c>
      <c r="AU369" s="30">
        <v>8.1509999999999998</v>
      </c>
      <c r="AV369" s="30">
        <v>9.2370000000000001</v>
      </c>
      <c r="AW369" s="30">
        <f t="shared" si="10"/>
        <v>250.35900000000001</v>
      </c>
      <c r="AX369" s="105">
        <f t="shared" si="11"/>
        <v>57.51740500641079</v>
      </c>
      <c r="AY369" s="104"/>
    </row>
    <row r="370" spans="1:51">
      <c r="A370" s="1" t="s">
        <v>232</v>
      </c>
      <c r="B370" s="1">
        <v>2019</v>
      </c>
      <c r="C370" s="88">
        <v>43770</v>
      </c>
      <c r="D370" s="1" t="s">
        <v>65</v>
      </c>
      <c r="E370" s="44" t="s">
        <v>90</v>
      </c>
      <c r="F370" s="27">
        <v>1</v>
      </c>
      <c r="G370" t="s">
        <v>1006</v>
      </c>
      <c r="H370" t="s">
        <v>942</v>
      </c>
      <c r="I370" t="s">
        <v>1007</v>
      </c>
      <c r="J370" t="s">
        <v>1008</v>
      </c>
      <c r="K370" s="11">
        <f>(C370-VLOOKUP(G370,Riders!$A$2:$E$8000,4,FALSE))/365</f>
        <v>21.334246575342465</v>
      </c>
      <c r="L370" s="11">
        <f>(C370-VLOOKUP(H370,Riders!$A$2:$E$8000,4,FALSE))/365</f>
        <v>25.860273972602741</v>
      </c>
      <c r="M370" s="11">
        <f>(C370-VLOOKUP(I370,Riders!$A$2:$E$8000,4,FALSE))/365</f>
        <v>23.668493150684931</v>
      </c>
      <c r="N370" s="11">
        <f>(C370-VLOOKUP(J370,Riders!$A$2:$E$8000,4,FALSE))/365</f>
        <v>27.063013698630137</v>
      </c>
      <c r="O370" s="44">
        <v>1</v>
      </c>
      <c r="P370" t="s">
        <v>28</v>
      </c>
      <c r="Q370" s="30">
        <v>13.329000000000001</v>
      </c>
      <c r="R370" s="30">
        <v>7.9660000000000002</v>
      </c>
      <c r="S370" s="30">
        <v>7.3719999999999999</v>
      </c>
      <c r="T370" s="30">
        <v>7.1369999999999996</v>
      </c>
      <c r="U370" s="30">
        <v>7.1340000000000003</v>
      </c>
      <c r="V370" s="30">
        <v>7.1779999999999999</v>
      </c>
      <c r="W370" s="30">
        <v>6.9969999999999999</v>
      </c>
      <c r="X370" s="30">
        <v>6.9260000000000002</v>
      </c>
      <c r="Y370" s="30">
        <v>6.95</v>
      </c>
      <c r="Z370" s="30">
        <v>7.0629999999999997</v>
      </c>
      <c r="AA370" s="30">
        <v>6.9429999999999996</v>
      </c>
      <c r="AB370" s="30">
        <v>6.915</v>
      </c>
      <c r="AC370" s="30">
        <v>6.9809999999999999</v>
      </c>
      <c r="AD370" s="30">
        <v>7.0629999999999997</v>
      </c>
      <c r="AE370" s="30">
        <v>6.9160000000000004</v>
      </c>
      <c r="AF370" s="30">
        <v>6.859</v>
      </c>
      <c r="AG370" s="30">
        <v>6.9039999999999999</v>
      </c>
      <c r="AH370" s="30">
        <v>7.0179999999999998</v>
      </c>
      <c r="AI370" s="30">
        <v>7.0049999999999999</v>
      </c>
      <c r="AJ370" s="30">
        <v>7.077</v>
      </c>
      <c r="AK370" s="30">
        <v>7.2720000000000002</v>
      </c>
      <c r="AL370" s="30">
        <v>7.093</v>
      </c>
      <c r="AM370" s="30">
        <v>7.173</v>
      </c>
      <c r="AN370" s="30">
        <v>7.0629999999999997</v>
      </c>
      <c r="AO370" s="30">
        <v>7.1029999999999998</v>
      </c>
      <c r="AP370" s="30">
        <v>7.2</v>
      </c>
      <c r="AQ370" s="30">
        <v>7.056</v>
      </c>
      <c r="AR370" s="30">
        <v>7.0110000000000001</v>
      </c>
      <c r="AS370" s="30">
        <v>7.024</v>
      </c>
      <c r="AT370" s="30">
        <v>7.06</v>
      </c>
      <c r="AU370" s="30">
        <v>7.2549999999999999</v>
      </c>
      <c r="AV370" s="30">
        <v>7.14</v>
      </c>
      <c r="AW370" s="30">
        <f t="shared" si="10"/>
        <v>233.18299999999994</v>
      </c>
      <c r="AX370" s="105">
        <f t="shared" si="11"/>
        <v>61.754072981306543</v>
      </c>
      <c r="AY370" s="104"/>
    </row>
    <row r="371" spans="1:51">
      <c r="A371" s="1" t="s">
        <v>232</v>
      </c>
      <c r="B371" s="1">
        <v>2019</v>
      </c>
      <c r="C371" s="88">
        <v>43770</v>
      </c>
      <c r="D371" s="1" t="s">
        <v>65</v>
      </c>
      <c r="E371" s="44" t="s">
        <v>90</v>
      </c>
      <c r="F371" s="27">
        <v>1</v>
      </c>
      <c r="G371" t="s">
        <v>821</v>
      </c>
      <c r="H371" t="s">
        <v>822</v>
      </c>
      <c r="I371" t="s">
        <v>902</v>
      </c>
      <c r="J371" t="s">
        <v>827</v>
      </c>
      <c r="K371" s="11">
        <f>(C371-VLOOKUP(G371,Riders!$A$2:$E$8000,4,FALSE))/365</f>
        <v>19.616438356164384</v>
      </c>
      <c r="L371" s="11">
        <f>(C371-VLOOKUP(H371,Riders!$A$2:$E$8000,4,FALSE))/365</f>
        <v>19.832876712328765</v>
      </c>
      <c r="M371" s="11">
        <f>(C371-VLOOKUP(I371,Riders!$A$2:$E$8000,4,FALSE))/365</f>
        <v>20.81095890410959</v>
      </c>
      <c r="N371" s="11">
        <f>(C371-VLOOKUP(J371,Riders!$A$2:$E$8000,4,FALSE))/365</f>
        <v>19.561643835616437</v>
      </c>
      <c r="O371" s="44">
        <v>2</v>
      </c>
      <c r="P371" t="s">
        <v>197</v>
      </c>
      <c r="Q371" s="30">
        <v>12.79</v>
      </c>
      <c r="R371" s="30">
        <v>7.6079999999999997</v>
      </c>
      <c r="S371" s="30">
        <v>7.0039999999999996</v>
      </c>
      <c r="T371" s="30">
        <v>7.0789999999999997</v>
      </c>
      <c r="U371" s="30">
        <v>7.02</v>
      </c>
      <c r="V371" s="30">
        <v>7.1470000000000002</v>
      </c>
      <c r="W371" s="30">
        <v>7.01</v>
      </c>
      <c r="X371" s="30">
        <v>7.1820000000000004</v>
      </c>
      <c r="Y371" s="30">
        <v>7.069</v>
      </c>
      <c r="Z371" s="30">
        <v>7.282</v>
      </c>
      <c r="AA371" s="30">
        <v>7.1319999999999997</v>
      </c>
      <c r="AB371" s="30">
        <v>7.274</v>
      </c>
      <c r="AC371" s="30">
        <v>7.117</v>
      </c>
      <c r="AD371" s="30">
        <v>7.2210000000000001</v>
      </c>
      <c r="AE371" s="30">
        <v>7.0060000000000002</v>
      </c>
      <c r="AF371" s="30">
        <v>6.923</v>
      </c>
      <c r="AG371" s="30">
        <v>6.9779999999999998</v>
      </c>
      <c r="AH371" s="30">
        <v>7.0819999999999999</v>
      </c>
      <c r="AI371" s="30">
        <v>7.2489999999999997</v>
      </c>
      <c r="AJ371" s="30">
        <v>7.1449999999999996</v>
      </c>
      <c r="AK371" s="30">
        <v>7.2480000000000002</v>
      </c>
      <c r="AL371" s="30">
        <v>7.1029999999999998</v>
      </c>
      <c r="AM371" s="30">
        <v>7.1589999999999998</v>
      </c>
      <c r="AN371" s="30">
        <v>6.9909999999999997</v>
      </c>
      <c r="AO371" s="30">
        <v>6.9390000000000001</v>
      </c>
      <c r="AP371" s="30">
        <v>6.9539999999999997</v>
      </c>
      <c r="AQ371" s="30">
        <v>7.2210000000000001</v>
      </c>
      <c r="AR371" s="30">
        <v>7.4359999999999999</v>
      </c>
      <c r="AS371" s="30">
        <v>7.2460000000000004</v>
      </c>
      <c r="AT371" s="30">
        <v>7.298</v>
      </c>
      <c r="AU371" s="30">
        <v>7.0119999999999996</v>
      </c>
      <c r="AV371" s="30">
        <v>7.1479999999999997</v>
      </c>
      <c r="AW371" s="30">
        <f t="shared" si="10"/>
        <v>234.07300000000004</v>
      </c>
      <c r="AX371" s="105">
        <f t="shared" si="11"/>
        <v>61.51926962956</v>
      </c>
      <c r="AY371" s="104"/>
    </row>
    <row r="372" spans="1:51">
      <c r="A372" s="1" t="s">
        <v>232</v>
      </c>
      <c r="B372" s="1">
        <v>2019</v>
      </c>
      <c r="C372" s="88">
        <v>43770</v>
      </c>
      <c r="D372" s="1" t="s">
        <v>65</v>
      </c>
      <c r="E372" s="44" t="s">
        <v>90</v>
      </c>
      <c r="F372" s="27">
        <v>2</v>
      </c>
      <c r="G372" t="s">
        <v>975</v>
      </c>
      <c r="H372" t="s">
        <v>502</v>
      </c>
      <c r="I372" t="s">
        <v>627</v>
      </c>
      <c r="J372" t="s">
        <v>765</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980</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30">
        <f t="shared" si="10"/>
        <v>234.46199999999996</v>
      </c>
      <c r="AX372" s="105">
        <f t="shared" si="11"/>
        <v>61.417201934641874</v>
      </c>
      <c r="AY372" s="104"/>
    </row>
    <row r="373" spans="1:51">
      <c r="A373" s="1" t="s">
        <v>232</v>
      </c>
      <c r="B373" s="1">
        <v>2019</v>
      </c>
      <c r="C373" s="88">
        <v>43770</v>
      </c>
      <c r="D373" s="1" t="s">
        <v>65</v>
      </c>
      <c r="E373" s="44" t="s">
        <v>90</v>
      </c>
      <c r="F373">
        <v>2</v>
      </c>
      <c r="G373" t="s">
        <v>584</v>
      </c>
      <c r="H373" t="s">
        <v>951</v>
      </c>
      <c r="I373" t="s">
        <v>771</v>
      </c>
      <c r="J373" t="s">
        <v>585</v>
      </c>
      <c r="K373" s="11">
        <f>(C373-VLOOKUP(G373,Riders!$A$2:$E$8000,4,FALSE))/365</f>
        <v>21.134246575342466</v>
      </c>
      <c r="L373" s="11">
        <f>(C373-VLOOKUP(H373,Riders!$A$2:$E$8000,4,FALSE))/365</f>
        <v>34.663013698630138</v>
      </c>
      <c r="M373" s="11">
        <f>(C373-VLOOKUP(I373,Riders!$A$2:$E$8000,4,FALSE))/365</f>
        <v>22.969863013698632</v>
      </c>
      <c r="N373" s="11">
        <f>(C373-VLOOKUP(J373,Riders!$A$2:$E$8000,4,FALSE))/365</f>
        <v>23.947945205479453</v>
      </c>
      <c r="O373" s="44">
        <v>2</v>
      </c>
      <c r="P373" t="s">
        <v>112</v>
      </c>
      <c r="Q373" s="30">
        <v>13.189</v>
      </c>
      <c r="R373" s="30">
        <v>7.6</v>
      </c>
      <c r="S373" s="30">
        <v>7.1340000000000003</v>
      </c>
      <c r="T373" s="30">
        <v>6.9480000000000004</v>
      </c>
      <c r="U373" s="30">
        <v>7.0709999999999997</v>
      </c>
      <c r="V373" s="30">
        <v>6.9109999999999996</v>
      </c>
      <c r="W373" s="30">
        <v>6.9029999999999996</v>
      </c>
      <c r="X373" s="30">
        <v>6.9180000000000001</v>
      </c>
      <c r="Y373" s="30">
        <v>7.133</v>
      </c>
      <c r="Z373" s="30">
        <v>7.0030000000000001</v>
      </c>
      <c r="AA373" s="30">
        <v>7.0339999999999998</v>
      </c>
      <c r="AB373" s="30">
        <v>7.0659999999999998</v>
      </c>
      <c r="AC373" s="30">
        <v>7.2190000000000003</v>
      </c>
      <c r="AD373" s="30">
        <v>6.9939999999999998</v>
      </c>
      <c r="AE373" s="30">
        <v>6.9249999999999998</v>
      </c>
      <c r="AF373" s="30">
        <v>6.9130000000000003</v>
      </c>
      <c r="AG373" s="30">
        <v>7.1230000000000002</v>
      </c>
      <c r="AH373" s="30">
        <v>7.06</v>
      </c>
      <c r="AI373" s="30">
        <v>7.2329999999999997</v>
      </c>
      <c r="AJ373" s="30">
        <v>7.4189999999999996</v>
      </c>
      <c r="AK373" s="30">
        <v>7.2270000000000003</v>
      </c>
      <c r="AL373" s="30">
        <v>7.24</v>
      </c>
      <c r="AM373" s="30">
        <v>7.4669999999999996</v>
      </c>
      <c r="AN373" s="30">
        <v>7.2649999999999997</v>
      </c>
      <c r="AO373" s="30">
        <v>7.2709999999999999</v>
      </c>
      <c r="AP373" s="30">
        <v>7.359</v>
      </c>
      <c r="AQ373" s="30">
        <v>7.2160000000000002</v>
      </c>
      <c r="AR373" s="30">
        <v>7.2240000000000002</v>
      </c>
      <c r="AS373" s="30">
        <v>7.2469999999999999</v>
      </c>
      <c r="AT373" s="30">
        <v>7.2290000000000001</v>
      </c>
      <c r="AU373" s="30">
        <v>7.2960000000000003</v>
      </c>
      <c r="AV373" s="30">
        <v>7.319</v>
      </c>
      <c r="AW373" s="30">
        <f t="shared" si="10"/>
        <v>235.15600000000001</v>
      </c>
      <c r="AX373" s="105">
        <f t="shared" si="11"/>
        <v>61.235945500008505</v>
      </c>
      <c r="AY373" s="104"/>
    </row>
    <row r="374" spans="1:51">
      <c r="A374" s="1" t="s">
        <v>232</v>
      </c>
      <c r="B374" s="1">
        <v>2019</v>
      </c>
      <c r="C374" s="88">
        <v>43770</v>
      </c>
      <c r="D374" s="1" t="s">
        <v>65</v>
      </c>
      <c r="E374" s="44" t="s">
        <v>90</v>
      </c>
      <c r="F374">
        <v>3</v>
      </c>
      <c r="G374" t="s">
        <v>583</v>
      </c>
      <c r="H374" t="s">
        <v>79</v>
      </c>
      <c r="I374" t="s">
        <v>506</v>
      </c>
      <c r="J374" t="s">
        <v>652</v>
      </c>
      <c r="K374" s="11">
        <f>(C374-VLOOKUP(G374,Riders!$A$2:$E$8000,4,FALSE))/365</f>
        <v>24.153424657534245</v>
      </c>
      <c r="L374" s="11">
        <f>(C374-VLOOKUP(H374,Riders!$A$2:$E$8000,4,FALSE))/365</f>
        <v>22.304109589041097</v>
      </c>
      <c r="M374" s="11">
        <f>(C374-VLOOKUP(I374,Riders!$A$2:$E$8000,4,FALSE))/365</f>
        <v>23.778082191780822</v>
      </c>
      <c r="N374" s="11">
        <f>(C374-VLOOKUP(J374,Riders!$A$2:$E$8000,4,FALSE))/365</f>
        <v>20.624657534246577</v>
      </c>
      <c r="O374" s="44">
        <v>1</v>
      </c>
      <c r="P374" t="s">
        <v>26</v>
      </c>
      <c r="Q374" s="30">
        <v>13.111000000000001</v>
      </c>
      <c r="R374" s="30">
        <v>7.5780000000000003</v>
      </c>
      <c r="S374" s="30">
        <v>7.0389999999999997</v>
      </c>
      <c r="T374" s="30">
        <v>6.9260000000000002</v>
      </c>
      <c r="U374" s="30">
        <v>7.0309999999999997</v>
      </c>
      <c r="V374" s="30">
        <v>6.8620000000000001</v>
      </c>
      <c r="W374" s="30">
        <v>6.875</v>
      </c>
      <c r="X374" s="30">
        <v>6.9139999999999997</v>
      </c>
      <c r="Y374" s="30">
        <v>7.0119999999999996</v>
      </c>
      <c r="Z374" s="30">
        <v>6.9340000000000002</v>
      </c>
      <c r="AA374" s="30">
        <v>6.9489999999999998</v>
      </c>
      <c r="AB374" s="30">
        <v>6.9619999999999997</v>
      </c>
      <c r="AC374" s="30">
        <v>7.1429999999999998</v>
      </c>
      <c r="AD374" s="30">
        <v>6.9969999999999999</v>
      </c>
      <c r="AE374" s="30">
        <v>6.9489999999999998</v>
      </c>
      <c r="AF374" s="30">
        <v>6.9470000000000001</v>
      </c>
      <c r="AG374" s="30">
        <v>6.9480000000000004</v>
      </c>
      <c r="AH374" s="30">
        <v>6.9539999999999997</v>
      </c>
      <c r="AI374" s="30">
        <v>7.1369999999999996</v>
      </c>
      <c r="AJ374" s="30">
        <v>7.1459999999999999</v>
      </c>
      <c r="AK374" s="30">
        <v>6.8879999999999999</v>
      </c>
      <c r="AL374" s="30">
        <v>6.8159999999999998</v>
      </c>
      <c r="AM374" s="30">
        <v>6.8410000000000002</v>
      </c>
      <c r="AN374" s="30">
        <v>6.891</v>
      </c>
      <c r="AO374" s="30">
        <v>6.9790000000000001</v>
      </c>
      <c r="AP374" s="30">
        <v>7.2510000000000003</v>
      </c>
      <c r="AQ374" s="30">
        <v>7.2770000000000001</v>
      </c>
      <c r="AR374" s="30">
        <v>7.4539999999999997</v>
      </c>
      <c r="AS374" s="30">
        <v>7.2430000000000003</v>
      </c>
      <c r="AT374" s="30">
        <v>7.2690000000000001</v>
      </c>
      <c r="AU374" s="30">
        <v>7.44</v>
      </c>
      <c r="AV374" s="30">
        <v>7.2290000000000001</v>
      </c>
      <c r="AW374" s="30">
        <f t="shared" si="10"/>
        <v>231.99200000000002</v>
      </c>
      <c r="AX374" s="105">
        <f t="shared" si="11"/>
        <v>62.071105900203449</v>
      </c>
      <c r="AY374" s="104"/>
    </row>
    <row r="375" spans="1:51">
      <c r="A375" s="1" t="s">
        <v>232</v>
      </c>
      <c r="B375" s="1">
        <v>2019</v>
      </c>
      <c r="C375" s="88">
        <v>43770</v>
      </c>
      <c r="D375" s="1" t="s">
        <v>65</v>
      </c>
      <c r="E375" s="44" t="s">
        <v>90</v>
      </c>
      <c r="F375">
        <v>3</v>
      </c>
      <c r="G375" t="s">
        <v>68</v>
      </c>
      <c r="H375" t="s">
        <v>741</v>
      </c>
      <c r="I375" t="s">
        <v>679</v>
      </c>
      <c r="J375" t="s">
        <v>589</v>
      </c>
      <c r="K375" s="11">
        <f>(C375-VLOOKUP(G375,Riders!$A$2:$E$8000,4,FALSE))/365</f>
        <v>25.753424657534246</v>
      </c>
      <c r="L375" s="11">
        <f>(C375-VLOOKUP(H375,Riders!$A$2:$E$8000,4,FALSE))/365</f>
        <v>22.035616438356165</v>
      </c>
      <c r="M375" s="11">
        <f>(C375-VLOOKUP(I375,Riders!$A$2:$E$8000,4,FALSE))/365</f>
        <v>23.287671232876711</v>
      </c>
      <c r="N375" s="11">
        <f>(C375-VLOOKUP(J375,Riders!$A$2:$E$8000,4,FALSE))/365</f>
        <v>27.827397260273973</v>
      </c>
      <c r="O375" s="44">
        <v>2</v>
      </c>
      <c r="P375" t="s">
        <v>24</v>
      </c>
      <c r="Q375" s="30">
        <v>13.622999999999999</v>
      </c>
      <c r="R375" s="30">
        <v>7.6840000000000002</v>
      </c>
      <c r="S375" s="30">
        <v>7.0620000000000003</v>
      </c>
      <c r="T375" s="30">
        <v>7.01</v>
      </c>
      <c r="U375" s="30">
        <v>6.9669999999999996</v>
      </c>
      <c r="V375" s="30">
        <v>6.9859999999999998</v>
      </c>
      <c r="W375" s="30">
        <v>7.0910000000000002</v>
      </c>
      <c r="X375" s="30">
        <v>6.9329999999999998</v>
      </c>
      <c r="Y375" s="30">
        <v>6.8949999999999996</v>
      </c>
      <c r="Z375" s="30">
        <v>7.0620000000000003</v>
      </c>
      <c r="AA375" s="30">
        <v>6.9710000000000001</v>
      </c>
      <c r="AB375" s="30">
        <v>6.992</v>
      </c>
      <c r="AC375" s="30">
        <v>7.0170000000000003</v>
      </c>
      <c r="AD375" s="30">
        <v>7.1449999999999996</v>
      </c>
      <c r="AE375" s="30">
        <v>6.9820000000000002</v>
      </c>
      <c r="AF375" s="30">
        <v>6.9779999999999998</v>
      </c>
      <c r="AG375" s="30">
        <v>7.0919999999999996</v>
      </c>
      <c r="AH375" s="30">
        <v>7.0780000000000003</v>
      </c>
      <c r="AI375" s="30">
        <v>7.0519999999999996</v>
      </c>
      <c r="AJ375" s="30">
        <v>7.1790000000000003</v>
      </c>
      <c r="AK375" s="30">
        <v>7.101</v>
      </c>
      <c r="AL375" s="30">
        <v>7.1180000000000003</v>
      </c>
      <c r="AM375" s="30">
        <v>7.2480000000000002</v>
      </c>
      <c r="AN375" s="30">
        <v>7.149</v>
      </c>
      <c r="AO375" s="30">
        <v>7.1130000000000004</v>
      </c>
      <c r="AP375" s="30">
        <v>7.1340000000000003</v>
      </c>
      <c r="AQ375" s="30">
        <v>7.2690000000000001</v>
      </c>
      <c r="AR375" s="30">
        <v>7.1210000000000004</v>
      </c>
      <c r="AS375" s="30">
        <v>7.0430000000000001</v>
      </c>
      <c r="AT375" s="30">
        <v>7.202</v>
      </c>
      <c r="AU375" s="30">
        <v>7.0359999999999996</v>
      </c>
      <c r="AV375" s="30">
        <v>7.1310000000000002</v>
      </c>
      <c r="AW375" s="30">
        <f t="shared" si="10"/>
        <v>233.464</v>
      </c>
      <c r="AX375" s="105">
        <f t="shared" si="11"/>
        <v>61.679745057053765</v>
      </c>
      <c r="AY375" s="104"/>
    </row>
    <row r="376" spans="1:51">
      <c r="A376" s="1" t="s">
        <v>1193</v>
      </c>
      <c r="B376" s="1">
        <v>2021</v>
      </c>
      <c r="C376" s="88">
        <v>44412</v>
      </c>
      <c r="D376" s="1" t="s">
        <v>190</v>
      </c>
      <c r="E376" s="44" t="s">
        <v>63</v>
      </c>
      <c r="F376" t="s">
        <v>541</v>
      </c>
      <c r="G376" t="s">
        <v>599</v>
      </c>
      <c r="H376" t="s">
        <v>600</v>
      </c>
      <c r="I376" t="s">
        <v>949</v>
      </c>
      <c r="J376" t="s">
        <v>732</v>
      </c>
      <c r="K376" s="11">
        <f>(C376-VLOOKUP(G376,Riders!$A$2:$E$8000,4,FALSE))/365</f>
        <v>23.219178082191782</v>
      </c>
      <c r="L376" s="11">
        <f>(C376-VLOOKUP(H376,Riders!$A$2:$E$8000,4,FALSE))/365</f>
        <v>25.55890410958904</v>
      </c>
      <c r="M376" s="11">
        <f>(C376-VLOOKUP(I376,Riders!$A$2:$E$8000,4,FALSE))/365</f>
        <v>31.816438356164383</v>
      </c>
      <c r="N376" s="11">
        <f>(C376-VLOOKUP(J376,Riders!$A$2:$E$8000,4,FALSE))/365</f>
        <v>20.621917808219177</v>
      </c>
      <c r="O376">
        <v>3</v>
      </c>
      <c r="P376" t="s">
        <v>101</v>
      </c>
      <c r="Q376">
        <v>12.813000000000001</v>
      </c>
      <c r="R376">
        <v>7.3669999999999991</v>
      </c>
      <c r="S376">
        <v>7.0300000000000011</v>
      </c>
      <c r="T376">
        <v>6.7659999999999982</v>
      </c>
      <c r="U376">
        <v>6.786999999999999</v>
      </c>
      <c r="V376">
        <v>6.6630000000000038</v>
      </c>
      <c r="W376">
        <v>6.6629999999999967</v>
      </c>
      <c r="X376">
        <v>6.7390000000000043</v>
      </c>
      <c r="Y376">
        <v>6.6689999999999969</v>
      </c>
      <c r="Z376">
        <v>6.703000000000003</v>
      </c>
      <c r="AA376">
        <v>6.7139999999999986</v>
      </c>
      <c r="AB376">
        <v>6.8299999999999983</v>
      </c>
      <c r="AC376">
        <v>6.715999999999994</v>
      </c>
      <c r="AD376">
        <v>6.7079999999999842</v>
      </c>
      <c r="AE376">
        <v>6.7139999999999986</v>
      </c>
      <c r="AF376">
        <v>6.7130000000000223</v>
      </c>
      <c r="AG376">
        <v>6.8429999999999893</v>
      </c>
      <c r="AH376">
        <v>6.7630000000000337</v>
      </c>
      <c r="AI376">
        <v>6.8499999999999659</v>
      </c>
      <c r="AJ376">
        <v>6.9250000000000398</v>
      </c>
      <c r="AK376">
        <v>6.8359999999999843</v>
      </c>
      <c r="AL376">
        <v>6.8279999999999745</v>
      </c>
      <c r="AM376">
        <v>6.856000000000023</v>
      </c>
      <c r="AN376">
        <v>7.0279999999999916</v>
      </c>
      <c r="AO376">
        <v>7.0089999999999861</v>
      </c>
      <c r="AP376">
        <v>7.1210000000000377</v>
      </c>
      <c r="AQ376">
        <v>6.9479999999999507</v>
      </c>
      <c r="AR376">
        <v>7.1320000000000334</v>
      </c>
      <c r="AS376">
        <v>7.3549999999999613</v>
      </c>
      <c r="AW376" s="30" t="str">
        <f t="shared" si="10"/>
        <v/>
      </c>
      <c r="AX376" s="105" t="str">
        <f t="shared" si="11"/>
        <v/>
      </c>
      <c r="AY376" s="104"/>
    </row>
    <row r="377" spans="1:51">
      <c r="A377" s="4" t="s">
        <v>138</v>
      </c>
      <c r="B377" s="4">
        <v>2021</v>
      </c>
      <c r="C377" s="5">
        <v>44448</v>
      </c>
      <c r="D377" s="4" t="s">
        <v>65</v>
      </c>
      <c r="E377" s="44" t="s">
        <v>63</v>
      </c>
      <c r="F377" s="44" t="s">
        <v>541</v>
      </c>
      <c r="G377" s="44" t="s">
        <v>612</v>
      </c>
      <c r="H377" s="44" t="s">
        <v>817</v>
      </c>
      <c r="I377" s="44" t="s">
        <v>5090</v>
      </c>
      <c r="J377" s="44" t="s">
        <v>496</v>
      </c>
      <c r="K377" s="11">
        <f>(C377-VLOOKUP(G377,Riders!$A$2:$E$8000,4,FALSE))/365</f>
        <v>20.208219178082192</v>
      </c>
      <c r="L377" s="11">
        <f>(C377-VLOOKUP(H377,Riders!$A$2:$E$8000,4,FALSE))/365</f>
        <v>19.893150684931506</v>
      </c>
      <c r="M377" s="11">
        <f>(C377-VLOOKUP(I377,Riders!$A$2:$E$8000,4,FALSE))/365</f>
        <v>19.624657534246577</v>
      </c>
      <c r="N377" s="11">
        <f>(C377-VLOOKUP(J377,Riders!$A$2:$E$8000,4,FALSE))/365</f>
        <v>19.405479452054795</v>
      </c>
      <c r="O377" s="44">
        <v>3</v>
      </c>
      <c r="P377" s="44" t="s">
        <v>55</v>
      </c>
      <c r="Q377" s="30">
        <v>13.96</v>
      </c>
      <c r="R377" s="30">
        <v>8.16</v>
      </c>
      <c r="S377" s="30">
        <v>7.8280000000000003</v>
      </c>
      <c r="T377" s="30">
        <v>7.4530000000000003</v>
      </c>
      <c r="U377" s="30">
        <v>7.59</v>
      </c>
      <c r="V377" s="30">
        <v>7.3520000000000003</v>
      </c>
      <c r="W377" s="30">
        <v>7.5880000000000001</v>
      </c>
      <c r="X377" s="30">
        <v>7.5330000000000004</v>
      </c>
      <c r="Y377" s="30">
        <v>7.8159999999999998</v>
      </c>
      <c r="Z377" s="30">
        <v>7.4989999999999997</v>
      </c>
      <c r="AA377" s="30">
        <v>7.6050000000000004</v>
      </c>
      <c r="AB377" s="30">
        <v>7.63</v>
      </c>
      <c r="AC377" s="30">
        <v>7.718</v>
      </c>
      <c r="AD377" s="30">
        <v>7.4329999999999998</v>
      </c>
      <c r="AE377" s="30">
        <v>7.4459999999999997</v>
      </c>
      <c r="AF377" s="30">
        <v>7.6890000000000001</v>
      </c>
      <c r="AG377" s="30">
        <v>7.8879999999999999</v>
      </c>
      <c r="AH377" s="30">
        <v>7.5389999999999997</v>
      </c>
      <c r="AI377" s="30">
        <v>7.5030000000000001</v>
      </c>
      <c r="AJ377" s="30">
        <v>7.7220000000000004</v>
      </c>
      <c r="AK377" s="30">
        <v>7.8650000000000002</v>
      </c>
      <c r="AL377" s="30">
        <v>7.9269999999999996</v>
      </c>
      <c r="AM377" s="30">
        <v>7.851</v>
      </c>
      <c r="AN377" s="30">
        <v>7.883</v>
      </c>
      <c r="AO377" s="30">
        <v>8.1470000000000002</v>
      </c>
      <c r="AP377" s="30">
        <v>8.2309999999999999</v>
      </c>
      <c r="AQ377" s="30">
        <v>7.9889999999999999</v>
      </c>
      <c r="AR377" s="30">
        <v>7.992</v>
      </c>
      <c r="AS377" s="30">
        <v>8.0510000000000002</v>
      </c>
      <c r="AT377" s="30">
        <v>8.1850000000000005</v>
      </c>
      <c r="AU377" s="30">
        <v>7.8460000000000001</v>
      </c>
      <c r="AV377" s="30">
        <v>7.9909999999999997</v>
      </c>
      <c r="AW377" s="30">
        <f t="shared" si="10"/>
        <v>254.90999999999997</v>
      </c>
      <c r="AX377" s="105">
        <f t="shared" si="11"/>
        <v>56.490526068024018</v>
      </c>
      <c r="AY377" s="104"/>
    </row>
    <row r="378" spans="1:51">
      <c r="A378" s="1" t="s">
        <v>1164</v>
      </c>
      <c r="B378" s="1">
        <v>2023</v>
      </c>
      <c r="C378" s="2">
        <v>45000</v>
      </c>
      <c r="D378" s="1" t="s">
        <v>65</v>
      </c>
      <c r="E378" s="44" t="s">
        <v>20</v>
      </c>
      <c r="F378" s="42" t="s">
        <v>20</v>
      </c>
      <c r="G378" t="s">
        <v>662</v>
      </c>
      <c r="H378" t="s">
        <v>519</v>
      </c>
      <c r="I378" t="s">
        <v>1115</v>
      </c>
      <c r="J378" t="s">
        <v>516</v>
      </c>
      <c r="K378" s="11">
        <f>(C378-VLOOKUP(G378,Riders!$A$2:$E$8000,4,FALSE))/365</f>
        <v>25.56986301369863</v>
      </c>
      <c r="L378" s="11">
        <f>(C378-VLOOKUP(H378,Riders!$A$2:$E$8000,4,FALSE))/365</f>
        <v>25.063013698630137</v>
      </c>
      <c r="M378" s="11" t="e">
        <f>(C378-VLOOKUP(I378,Riders!$A$2:$E$8000,4,FALSE))/365</f>
        <v>#N/A</v>
      </c>
      <c r="N378" s="11">
        <f>(C378-VLOOKUP(J378,Riders!$A$2:$E$8000,4,FALSE))/365</f>
        <v>27.254794520547946</v>
      </c>
      <c r="O378">
        <v>12</v>
      </c>
      <c r="P378" t="s">
        <v>163</v>
      </c>
      <c r="Q378">
        <v>13.532999999999999</v>
      </c>
      <c r="R378">
        <v>8.3059999999999992</v>
      </c>
      <c r="S378">
        <v>8.0450000000000017</v>
      </c>
      <c r="T378">
        <v>7.7719999999999985</v>
      </c>
      <c r="U378">
        <v>7.7180000000000035</v>
      </c>
      <c r="V378">
        <v>7.7459999999999951</v>
      </c>
      <c r="W378">
        <v>7.6590000000000131</v>
      </c>
      <c r="X378">
        <v>7.6299999999999812</v>
      </c>
      <c r="Y378">
        <v>7.8070000000000022</v>
      </c>
      <c r="Z378">
        <v>7.688999999999993</v>
      </c>
      <c r="AA378">
        <v>7.7320000000000135</v>
      </c>
      <c r="AB378">
        <v>7.6910000000000167</v>
      </c>
      <c r="AC378">
        <v>7.8889999999999958</v>
      </c>
      <c r="AD378">
        <v>7.6629999999999825</v>
      </c>
      <c r="AE378">
        <v>7.6809999999999974</v>
      </c>
      <c r="AF378">
        <v>7.5960000000000178</v>
      </c>
      <c r="AG378">
        <v>7.8700000000000045</v>
      </c>
      <c r="AH378">
        <v>7.589999999999975</v>
      </c>
      <c r="AI378">
        <v>7.6590000000000202</v>
      </c>
      <c r="AJ378">
        <v>7.5319999999999823</v>
      </c>
      <c r="AK378">
        <v>7.6710000000000207</v>
      </c>
      <c r="AL378">
        <v>7.6599999999999682</v>
      </c>
      <c r="AM378">
        <v>7.8979999999999961</v>
      </c>
      <c r="AN378">
        <v>7.7050000000000125</v>
      </c>
      <c r="AO378">
        <v>7.7750000000000057</v>
      </c>
      <c r="AP378">
        <v>7.710000000000008</v>
      </c>
      <c r="AQ378">
        <v>7.9180000000000064</v>
      </c>
      <c r="AR378">
        <v>7.7660000000000196</v>
      </c>
      <c r="AS378">
        <v>8.0719999999999459</v>
      </c>
      <c r="AT378">
        <v>7.7970000000000255</v>
      </c>
      <c r="AU378">
        <v>7.8609999999999616</v>
      </c>
      <c r="AV378">
        <v>7.6980000000000359</v>
      </c>
      <c r="AW378" s="30">
        <f t="shared" si="10"/>
        <v>254.339</v>
      </c>
      <c r="AX378" s="105">
        <f t="shared" si="11"/>
        <v>56.617349285795733</v>
      </c>
      <c r="AY378" s="104"/>
    </row>
    <row r="379" spans="1:51">
      <c r="A379" s="1" t="s">
        <v>232</v>
      </c>
      <c r="B379" s="1">
        <v>2019</v>
      </c>
      <c r="C379" s="88">
        <v>43770</v>
      </c>
      <c r="D379" s="1" t="s">
        <v>65</v>
      </c>
      <c r="E379" s="44" t="s">
        <v>63</v>
      </c>
      <c r="F379" t="s">
        <v>540</v>
      </c>
      <c r="G379" t="s">
        <v>583</v>
      </c>
      <c r="H379" t="s">
        <v>79</v>
      </c>
      <c r="I379" t="s">
        <v>506</v>
      </c>
      <c r="J379" t="s">
        <v>652</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30">
        <f t="shared" si="10"/>
        <v>231.77699999999999</v>
      </c>
      <c r="AX379" s="105">
        <f t="shared" si="11"/>
        <v>62.128684036811251</v>
      </c>
      <c r="AY379" s="104"/>
    </row>
    <row r="380" spans="1:51">
      <c r="A380" s="1" t="s">
        <v>232</v>
      </c>
      <c r="B380" s="1">
        <v>2019</v>
      </c>
      <c r="C380" s="88">
        <v>43770</v>
      </c>
      <c r="D380" s="1" t="s">
        <v>65</v>
      </c>
      <c r="E380" s="44" t="s">
        <v>63</v>
      </c>
      <c r="F380" t="s">
        <v>541</v>
      </c>
      <c r="G380" t="s">
        <v>68</v>
      </c>
      <c r="H380" t="s">
        <v>741</v>
      </c>
      <c r="I380" t="s">
        <v>679</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30">
        <f t="shared" si="10"/>
        <v>231.68900000000002</v>
      </c>
      <c r="AX380" s="105">
        <f t="shared" si="11"/>
        <v>62.152281722481426</v>
      </c>
      <c r="AY380" s="104"/>
    </row>
    <row r="381" spans="1:51">
      <c r="A381" s="1" t="s">
        <v>232</v>
      </c>
      <c r="B381" s="1">
        <v>2019</v>
      </c>
      <c r="C381" s="88">
        <v>43770</v>
      </c>
      <c r="D381" s="1" t="s">
        <v>65</v>
      </c>
      <c r="E381" s="44" t="s">
        <v>63</v>
      </c>
      <c r="F381" t="s">
        <v>541</v>
      </c>
      <c r="G381" t="s">
        <v>1006</v>
      </c>
      <c r="H381" t="s">
        <v>942</v>
      </c>
      <c r="I381" t="s">
        <v>1007</v>
      </c>
      <c r="J381" t="s">
        <v>1008</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30">
        <f t="shared" si="10"/>
        <v>232.68499999999995</v>
      </c>
      <c r="AX381" s="105">
        <f t="shared" si="11"/>
        <v>61.886241055504236</v>
      </c>
      <c r="AY381" s="104"/>
    </row>
    <row r="382" spans="1:51">
      <c r="A382" s="4" t="s">
        <v>280</v>
      </c>
      <c r="B382" s="4">
        <v>2019</v>
      </c>
      <c r="C382" s="5">
        <v>43524</v>
      </c>
      <c r="D382" s="4" t="s">
        <v>19</v>
      </c>
      <c r="E382" s="44" t="s">
        <v>20</v>
      </c>
      <c r="F382" s="44" t="s">
        <v>20</v>
      </c>
      <c r="G382" t="s">
        <v>822</v>
      </c>
      <c r="H382" t="s">
        <v>1054</v>
      </c>
      <c r="I382" t="s">
        <v>902</v>
      </c>
      <c r="J382" t="s">
        <v>827</v>
      </c>
      <c r="K382" s="11">
        <f>(C382-VLOOKUP(G382,Riders!$A$2:$E$8000,4,FALSE))/365</f>
        <v>19.158904109589042</v>
      </c>
      <c r="L382" s="11">
        <f>(C382-VLOOKUP(H382,Riders!$A$2:$E$8000,4,FALSE))/365</f>
        <v>19.780821917808218</v>
      </c>
      <c r="M382" s="11">
        <f>(C382-VLOOKUP(I382,Riders!$A$2:$E$8000,4,FALSE))/365</f>
        <v>20.136986301369863</v>
      </c>
      <c r="N382" s="11">
        <f>(C382-VLOOKUP(J382,Riders!$A$2:$E$8000,4,FALSE))/365</f>
        <v>18.887671232876713</v>
      </c>
      <c r="O382" s="44">
        <v>14</v>
      </c>
      <c r="P382" t="s">
        <v>197</v>
      </c>
      <c r="Q382" s="30">
        <v>13.076000000000001</v>
      </c>
      <c r="R382" s="30">
        <v>7.8680000000000003</v>
      </c>
      <c r="S382" s="30">
        <v>7.45</v>
      </c>
      <c r="T382" s="30">
        <v>7.444</v>
      </c>
      <c r="U382" s="30">
        <v>7.24</v>
      </c>
      <c r="V382" s="30">
        <v>7.3109999999999999</v>
      </c>
      <c r="W382" s="30">
        <v>7.1139999999999999</v>
      </c>
      <c r="X382" s="30">
        <v>7.3029999999999999</v>
      </c>
      <c r="Y382" s="30">
        <v>7.1890000000000001</v>
      </c>
      <c r="Z382" s="30">
        <v>7.3010000000000002</v>
      </c>
      <c r="AA382" s="30">
        <v>7.2460000000000004</v>
      </c>
      <c r="AB382" s="30">
        <v>7.3929999999999998</v>
      </c>
      <c r="AC382" s="30">
        <v>7.1689999999999996</v>
      </c>
      <c r="AD382" s="30">
        <v>7.3090000000000002</v>
      </c>
      <c r="AE382" s="30">
        <v>7.1029999999999998</v>
      </c>
      <c r="AF382" s="30">
        <v>7.13</v>
      </c>
      <c r="AG382" s="30">
        <v>7.218</v>
      </c>
      <c r="AH382" s="30">
        <v>7.226</v>
      </c>
      <c r="AI382" s="30">
        <v>7.391</v>
      </c>
      <c r="AJ382" s="30">
        <v>7.5259999999999998</v>
      </c>
      <c r="AK382" s="30">
        <v>7.3360000000000003</v>
      </c>
      <c r="AL382" s="30">
        <v>7.4690000000000003</v>
      </c>
      <c r="AM382" s="30">
        <v>7.3120000000000003</v>
      </c>
      <c r="AN382" s="30">
        <v>7.47</v>
      </c>
      <c r="AO382" s="30">
        <v>7.3819999999999997</v>
      </c>
      <c r="AP382" s="30">
        <v>7.6319999999999997</v>
      </c>
      <c r="AQ382" s="30">
        <v>7.6130000000000004</v>
      </c>
      <c r="AR382" s="30">
        <v>7.4340000000000002</v>
      </c>
      <c r="AS382" s="30">
        <v>7.5709999999999997</v>
      </c>
      <c r="AT382" s="30">
        <v>7.7649999999999997</v>
      </c>
      <c r="AU382" s="30">
        <v>7.742</v>
      </c>
      <c r="AV382" s="30">
        <v>7.63</v>
      </c>
      <c r="AW382" s="30">
        <f t="shared" si="10"/>
        <v>242.36299999999997</v>
      </c>
      <c r="AX382" s="105">
        <f t="shared" si="11"/>
        <v>59.415009716829722</v>
      </c>
      <c r="AY382" s="104"/>
    </row>
    <row r="383" spans="1:51">
      <c r="A383" s="4" t="s">
        <v>280</v>
      </c>
      <c r="B383" s="4">
        <v>2019</v>
      </c>
      <c r="C383" s="5">
        <v>43524</v>
      </c>
      <c r="D383" s="4" t="s">
        <v>19</v>
      </c>
      <c r="E383" s="44" t="s">
        <v>20</v>
      </c>
      <c r="F383" s="44" t="s">
        <v>20</v>
      </c>
      <c r="G383" t="s">
        <v>584</v>
      </c>
      <c r="H383" t="s">
        <v>951</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30">
        <f t="shared" si="10"/>
        <v>233.87899999999999</v>
      </c>
      <c r="AX383" s="105">
        <f t="shared" si="11"/>
        <v>61.570299171793963</v>
      </c>
      <c r="AY383" s="104"/>
    </row>
    <row r="384" spans="1:51">
      <c r="A384" s="1" t="s">
        <v>1100</v>
      </c>
      <c r="B384" s="1">
        <v>2023</v>
      </c>
      <c r="C384" s="2">
        <v>44981</v>
      </c>
      <c r="D384" s="1" t="s">
        <v>65</v>
      </c>
      <c r="E384" s="44" t="s">
        <v>20</v>
      </c>
      <c r="F384" s="42" t="s">
        <v>20</v>
      </c>
      <c r="G384" t="s">
        <v>662</v>
      </c>
      <c r="H384" t="s">
        <v>519</v>
      </c>
      <c r="I384" t="s">
        <v>1115</v>
      </c>
      <c r="J384" t="s">
        <v>516</v>
      </c>
      <c r="K384" s="11">
        <f>(C384-VLOOKUP(G384,Riders!$A$2:$E$8000,4,FALSE))/365</f>
        <v>25.517808219178082</v>
      </c>
      <c r="L384" s="11">
        <f>(C384-VLOOKUP(H384,Riders!$A$2:$E$8000,4,FALSE))/365</f>
        <v>25.010958904109589</v>
      </c>
      <c r="M384" s="11" t="e">
        <f>(C384-VLOOKUP(I384,Riders!$A$2:$E$8000,4,FALSE))/365</f>
        <v>#N/A</v>
      </c>
      <c r="N384" s="11">
        <f>(C384-VLOOKUP(J384,Riders!$A$2:$E$8000,4,FALSE))/365</f>
        <v>27.202739726027396</v>
      </c>
      <c r="O384">
        <v>11</v>
      </c>
      <c r="P384" t="s">
        <v>163</v>
      </c>
      <c r="Q384" s="30">
        <v>13.882</v>
      </c>
      <c r="R384" s="30">
        <v>8.11</v>
      </c>
      <c r="S384" s="30">
        <v>7.36</v>
      </c>
      <c r="T384" s="30">
        <v>7.0190000000000001</v>
      </c>
      <c r="U384" s="30">
        <v>7.1109999999999998</v>
      </c>
      <c r="V384" s="30">
        <v>7.0670000000000002</v>
      </c>
      <c r="W384" s="30">
        <v>7.1360000000000001</v>
      </c>
      <c r="X384" s="30">
        <v>7.2939999999999996</v>
      </c>
      <c r="Y384" s="30">
        <v>7.1319999999999997</v>
      </c>
      <c r="Z384" s="30">
        <v>7.1790000000000003</v>
      </c>
      <c r="AA384" s="30">
        <v>7.2720000000000002</v>
      </c>
      <c r="AB384" s="30">
        <v>7.39</v>
      </c>
      <c r="AC384" s="30">
        <v>7.2530000000000001</v>
      </c>
      <c r="AD384" s="30">
        <v>7.2409999999999997</v>
      </c>
      <c r="AE384" s="30">
        <v>7.2069999999999999</v>
      </c>
      <c r="AF384" s="30">
        <v>7.2859999999999996</v>
      </c>
      <c r="AG384" s="30">
        <v>7.2050000000000001</v>
      </c>
      <c r="AH384" s="30">
        <v>7.2960000000000003</v>
      </c>
      <c r="AI384" s="30">
        <v>7.2619999999999996</v>
      </c>
      <c r="AJ384" s="30">
        <v>7.2590000000000003</v>
      </c>
      <c r="AK384" s="30">
        <v>7.3109999999999999</v>
      </c>
      <c r="AL384" s="30">
        <v>7.4889999999999999</v>
      </c>
      <c r="AM384" s="30">
        <v>7.3680000000000003</v>
      </c>
      <c r="AN384" s="30">
        <v>7.4379999999999997</v>
      </c>
      <c r="AO384" s="30">
        <v>7.5469999999999997</v>
      </c>
      <c r="AP384" s="30">
        <v>7.6239999999999997</v>
      </c>
      <c r="AQ384" s="30">
        <v>7.7110000000000003</v>
      </c>
      <c r="AR384" s="30">
        <v>7.5049999999999999</v>
      </c>
      <c r="AS384" s="30">
        <v>7.4649999999999999</v>
      </c>
      <c r="AT384" s="30">
        <v>7.383</v>
      </c>
      <c r="AU384" s="30">
        <v>7.2880000000000003</v>
      </c>
      <c r="AV384" s="30">
        <v>7.5140000000000002</v>
      </c>
      <c r="AW384" s="30">
        <f t="shared" si="10"/>
        <v>241.60400000000004</v>
      </c>
      <c r="AX384" s="105">
        <f t="shared" si="11"/>
        <v>59.601662224135353</v>
      </c>
      <c r="AY384" s="104"/>
    </row>
    <row r="385" spans="1:51">
      <c r="A385" s="4" t="s">
        <v>280</v>
      </c>
      <c r="B385" s="4">
        <v>2019</v>
      </c>
      <c r="C385" s="5">
        <v>43524</v>
      </c>
      <c r="D385" s="4" t="s">
        <v>19</v>
      </c>
      <c r="E385" s="44" t="s">
        <v>20</v>
      </c>
      <c r="F385" s="44" t="s">
        <v>20</v>
      </c>
      <c r="G385" t="s">
        <v>597</v>
      </c>
      <c r="H385" t="s">
        <v>504</v>
      </c>
      <c r="I385" t="s">
        <v>598</v>
      </c>
      <c r="J385" t="s">
        <v>914</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30">
        <f t="shared" si="10"/>
        <v>236.60300000000004</v>
      </c>
      <c r="AX385" s="105">
        <f t="shared" si="11"/>
        <v>60.861443007907752</v>
      </c>
      <c r="AY385" s="104"/>
    </row>
    <row r="386" spans="1:51">
      <c r="A386" s="4" t="s">
        <v>280</v>
      </c>
      <c r="B386" s="4">
        <v>2019</v>
      </c>
      <c r="C386" s="5">
        <v>43524</v>
      </c>
      <c r="D386" s="4" t="s">
        <v>19</v>
      </c>
      <c r="E386" s="44" t="s">
        <v>20</v>
      </c>
      <c r="F386" s="44" t="s">
        <v>20</v>
      </c>
      <c r="G386" t="s">
        <v>802</v>
      </c>
      <c r="H386" t="s">
        <v>693</v>
      </c>
      <c r="I386" t="s">
        <v>955</v>
      </c>
      <c r="J386" t="s">
        <v>920</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30">
        <f t="shared" ref="AW386:AW449" si="12">IF(COUNT(Q386:AV386)=32,SUM(Q386:AV386),"")</f>
        <v>236.91400000000002</v>
      </c>
      <c r="AX386" s="105">
        <f t="shared" ref="AX386:AX449" si="13">IF(COUNT(Q386:AV386)=32,3.6*4000/(AW386),"")</f>
        <v>60.781549422997372</v>
      </c>
      <c r="AY386" s="104"/>
    </row>
    <row r="387" spans="1:51">
      <c r="A387" s="1" t="s">
        <v>221</v>
      </c>
      <c r="B387" s="1">
        <v>2019</v>
      </c>
      <c r="C387" s="2">
        <v>43813</v>
      </c>
      <c r="D387" s="1" t="s">
        <v>65</v>
      </c>
      <c r="E387" s="44" t="s">
        <v>20</v>
      </c>
      <c r="F387" s="42" t="s">
        <v>20</v>
      </c>
      <c r="G387" t="s">
        <v>600</v>
      </c>
      <c r="H387" t="s">
        <v>949</v>
      </c>
      <c r="I387" t="s">
        <v>599</v>
      </c>
      <c r="J387" t="s">
        <v>915</v>
      </c>
      <c r="K387" s="11">
        <f>(C387-VLOOKUP(G387,Riders!$A$2:$E$8000,4,FALSE))/365</f>
        <v>23.917808219178081</v>
      </c>
      <c r="L387" s="11">
        <f>(C387-VLOOKUP(H387,Riders!$A$2:$E$8000,4,FALSE))/365</f>
        <v>30.175342465753424</v>
      </c>
      <c r="M387" s="11">
        <f>(C387-VLOOKUP(I387,Riders!$A$2:$E$8000,4,FALSE))/365</f>
        <v>21.578082191780823</v>
      </c>
      <c r="N387" s="11">
        <f>(C387-VLOOKUP(J387,Riders!$A$2:$E$8000,4,FALSE))/365</f>
        <v>23.602739726027398</v>
      </c>
      <c r="O387" s="44">
        <v>1</v>
      </c>
      <c r="P387" t="s">
        <v>101</v>
      </c>
      <c r="Q387" s="30">
        <v>13.254</v>
      </c>
      <c r="R387" s="30">
        <v>7.585</v>
      </c>
      <c r="S387" s="30">
        <v>7.0670000000000002</v>
      </c>
      <c r="T387" s="30">
        <v>6.9180000000000001</v>
      </c>
      <c r="U387" s="30">
        <v>6.9690000000000003</v>
      </c>
      <c r="V387" s="30">
        <v>6.8419999999999996</v>
      </c>
      <c r="W387" s="30">
        <v>6.8490000000000002</v>
      </c>
      <c r="X387" s="30">
        <v>6.8460000000000001</v>
      </c>
      <c r="Y387" s="30">
        <v>7.0129999999999999</v>
      </c>
      <c r="Z387" s="30">
        <v>7.0119999999999996</v>
      </c>
      <c r="AA387" s="30">
        <v>7.0810000000000004</v>
      </c>
      <c r="AB387" s="30">
        <v>7.0860000000000003</v>
      </c>
      <c r="AC387" s="30">
        <v>7.0750000000000002</v>
      </c>
      <c r="AD387" s="30">
        <v>7.08</v>
      </c>
      <c r="AE387" s="30">
        <v>7.2359999999999998</v>
      </c>
      <c r="AF387" s="30">
        <v>7.1070000000000002</v>
      </c>
      <c r="AG387" s="30">
        <v>7.0430000000000001</v>
      </c>
      <c r="AH387" s="30">
        <v>6.9489999999999998</v>
      </c>
      <c r="AI387" s="30">
        <v>6.93</v>
      </c>
      <c r="AJ387" s="30">
        <v>6.8849999999999998</v>
      </c>
      <c r="AK387" s="30">
        <v>6.85</v>
      </c>
      <c r="AL387" s="30">
        <v>6.9189999999999996</v>
      </c>
      <c r="AM387" s="30">
        <v>6.8520000000000003</v>
      </c>
      <c r="AN387" s="30">
        <v>6.8449999999999998</v>
      </c>
      <c r="AO387" s="30">
        <v>6.9039999999999999</v>
      </c>
      <c r="AP387" s="30">
        <v>7.0609999999999999</v>
      </c>
      <c r="AQ387" s="30">
        <v>6.9020000000000001</v>
      </c>
      <c r="AR387" s="30">
        <v>6.9539999999999997</v>
      </c>
      <c r="AS387" s="30">
        <v>6.9489999999999998</v>
      </c>
      <c r="AT387" s="30">
        <v>6.9669999999999996</v>
      </c>
      <c r="AU387" s="30">
        <v>6.976</v>
      </c>
      <c r="AV387" s="30">
        <v>7.0110000000000001</v>
      </c>
      <c r="AW387" s="30">
        <f t="shared" si="12"/>
        <v>230.01700000000005</v>
      </c>
      <c r="AX387" s="105">
        <f t="shared" si="13"/>
        <v>62.604068394944704</v>
      </c>
      <c r="AY387" s="104"/>
    </row>
    <row r="388" spans="1:51">
      <c r="A388" s="4" t="s">
        <v>280</v>
      </c>
      <c r="B388" s="4">
        <v>2019</v>
      </c>
      <c r="C388" s="5">
        <v>43524</v>
      </c>
      <c r="D388" s="4" t="s">
        <v>19</v>
      </c>
      <c r="E388" s="44" t="s">
        <v>20</v>
      </c>
      <c r="F388" s="44" t="s">
        <v>20</v>
      </c>
      <c r="G388" t="s">
        <v>600</v>
      </c>
      <c r="H388" t="s">
        <v>599</v>
      </c>
      <c r="I388" t="s">
        <v>949</v>
      </c>
      <c r="J388" t="s">
        <v>916</v>
      </c>
      <c r="K388" s="11">
        <f>(C388-VLOOKUP(G388,Riders!$A$2:$E$8000,4,FALSE))/365</f>
        <v>23.126027397260273</v>
      </c>
      <c r="L388" s="11">
        <f>(C388-VLOOKUP(H388,Riders!$A$2:$E$8000,4,FALSE))/365</f>
        <v>20.786301369863015</v>
      </c>
      <c r="M388" s="11">
        <f>(C388-VLOOKUP(I388,Riders!$A$2:$E$8000,4,FALSE))/365</f>
        <v>29.383561643835616</v>
      </c>
      <c r="N388" s="11">
        <f>(C388-VLOOKUP(J388,Riders!$A$2:$E$8000,4,FALSE))/365</f>
        <v>21.164383561643834</v>
      </c>
      <c r="O388" s="44">
        <v>1</v>
      </c>
      <c r="P388" t="s">
        <v>101</v>
      </c>
      <c r="Q388" s="30">
        <v>13.282</v>
      </c>
      <c r="R388" s="30">
        <v>7.734</v>
      </c>
      <c r="S388" s="30">
        <v>7.2009999999999996</v>
      </c>
      <c r="T388" s="30">
        <v>6.9980000000000002</v>
      </c>
      <c r="U388" s="30">
        <v>7.0279999999999996</v>
      </c>
      <c r="V388" s="30">
        <v>6.9569999999999999</v>
      </c>
      <c r="W388" s="30">
        <v>6.9459999999999997</v>
      </c>
      <c r="X388" s="30">
        <v>7.0220000000000002</v>
      </c>
      <c r="Y388" s="30">
        <v>7.0910000000000002</v>
      </c>
      <c r="Z388" s="30">
        <v>6.9770000000000003</v>
      </c>
      <c r="AA388" s="30">
        <v>6.9880000000000004</v>
      </c>
      <c r="AB388" s="30">
        <v>7.0309999999999997</v>
      </c>
      <c r="AC388" s="30">
        <v>7.077</v>
      </c>
      <c r="AD388" s="30">
        <v>7.1639999999999997</v>
      </c>
      <c r="AE388" s="30">
        <v>7.1219999999999999</v>
      </c>
      <c r="AF388" s="30">
        <v>7.2759999999999998</v>
      </c>
      <c r="AG388" s="30">
        <v>7.1070000000000002</v>
      </c>
      <c r="AH388" s="30">
        <v>7.133</v>
      </c>
      <c r="AI388" s="30">
        <v>7.08</v>
      </c>
      <c r="AJ388" s="30">
        <v>7.0250000000000004</v>
      </c>
      <c r="AK388" s="30">
        <v>6.952</v>
      </c>
      <c r="AL388" s="30">
        <v>6.992</v>
      </c>
      <c r="AM388" s="30">
        <v>7.0890000000000004</v>
      </c>
      <c r="AN388" s="30">
        <v>7.0259999999999998</v>
      </c>
      <c r="AO388" s="30">
        <v>7.0119999999999996</v>
      </c>
      <c r="AP388" s="30">
        <v>7.0289999999999999</v>
      </c>
      <c r="AQ388" s="30">
        <v>6.9980000000000002</v>
      </c>
      <c r="AR388" s="30">
        <v>7.1989999999999998</v>
      </c>
      <c r="AS388" s="30">
        <v>6.8470000000000004</v>
      </c>
      <c r="AT388" s="30">
        <v>6.8769999999999998</v>
      </c>
      <c r="AU388" s="30">
        <v>6.8929999999999998</v>
      </c>
      <c r="AV388" s="30">
        <v>6.9989999999999997</v>
      </c>
      <c r="AW388" s="30">
        <f t="shared" si="12"/>
        <v>232.15200000000002</v>
      </c>
      <c r="AX388" s="105">
        <f t="shared" si="13"/>
        <v>62.028326268996167</v>
      </c>
      <c r="AY388" s="104"/>
    </row>
    <row r="389" spans="1:51">
      <c r="A389" s="4" t="s">
        <v>280</v>
      </c>
      <c r="B389" s="4">
        <v>2019</v>
      </c>
      <c r="C389" s="5">
        <v>43524</v>
      </c>
      <c r="D389" s="4" t="s">
        <v>19</v>
      </c>
      <c r="E389" s="44" t="s">
        <v>20</v>
      </c>
      <c r="F389" s="44" t="s">
        <v>20</v>
      </c>
      <c r="G389" t="s">
        <v>607</v>
      </c>
      <c r="H389" t="s">
        <v>1029</v>
      </c>
      <c r="I389" t="s">
        <v>766</v>
      </c>
      <c r="J389" t="s">
        <v>605</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30">
        <f t="shared" si="12"/>
        <v>238.47299999999996</v>
      </c>
      <c r="AX389" s="105">
        <f t="shared" si="13"/>
        <v>60.384194437106096</v>
      </c>
      <c r="AY389" s="104"/>
    </row>
    <row r="390" spans="1:51">
      <c r="A390" s="4" t="s">
        <v>280</v>
      </c>
      <c r="B390" s="4">
        <v>2019</v>
      </c>
      <c r="C390" s="5">
        <v>43524</v>
      </c>
      <c r="D390" s="4" t="s">
        <v>19</v>
      </c>
      <c r="E390" s="44" t="s">
        <v>20</v>
      </c>
      <c r="F390" s="44" t="s">
        <v>20</v>
      </c>
      <c r="G390" t="s">
        <v>997</v>
      </c>
      <c r="H390" t="s">
        <v>862</v>
      </c>
      <c r="I390" t="s">
        <v>776</v>
      </c>
      <c r="J390" t="s">
        <v>781</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30">
        <f t="shared" si="12"/>
        <v>239.61699999999999</v>
      </c>
      <c r="AX390" s="105">
        <f t="shared" si="13"/>
        <v>60.095903045276422</v>
      </c>
      <c r="AY390" s="104"/>
    </row>
    <row r="391" spans="1:51">
      <c r="A391" s="4" t="s">
        <v>280</v>
      </c>
      <c r="B391" s="4">
        <v>2019</v>
      </c>
      <c r="C391" s="5">
        <v>43524</v>
      </c>
      <c r="D391" s="4" t="s">
        <v>19</v>
      </c>
      <c r="E391" s="44" t="s">
        <v>20</v>
      </c>
      <c r="F391" s="44" t="s">
        <v>20</v>
      </c>
      <c r="G391" t="s">
        <v>686</v>
      </c>
      <c r="H391" t="s">
        <v>500</v>
      </c>
      <c r="I391" t="s">
        <v>68</v>
      </c>
      <c r="J391" t="s">
        <v>679</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30">
        <f t="shared" si="12"/>
        <v>239.876</v>
      </c>
      <c r="AX391" s="105">
        <f t="shared" si="13"/>
        <v>60.031016024946219</v>
      </c>
      <c r="AY391" s="104"/>
    </row>
    <row r="392" spans="1:51">
      <c r="A392" s="4" t="s">
        <v>280</v>
      </c>
      <c r="B392" s="4">
        <v>2019</v>
      </c>
      <c r="C392" s="5">
        <v>43524</v>
      </c>
      <c r="D392" s="4" t="s">
        <v>19</v>
      </c>
      <c r="E392" s="44" t="s">
        <v>20</v>
      </c>
      <c r="F392" s="44" t="s">
        <v>20</v>
      </c>
      <c r="G392" t="s">
        <v>486</v>
      </c>
      <c r="H392" t="s">
        <v>836</v>
      </c>
      <c r="I392" t="s">
        <v>756</v>
      </c>
      <c r="J392" t="s">
        <v>1002</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30">
        <f t="shared" si="12"/>
        <v>240.58999999999997</v>
      </c>
      <c r="AX392" s="105">
        <f t="shared" si="13"/>
        <v>59.852861714950755</v>
      </c>
      <c r="AY392" s="104"/>
    </row>
    <row r="393" spans="1:51">
      <c r="A393" s="4" t="s">
        <v>280</v>
      </c>
      <c r="B393" s="4">
        <v>2019</v>
      </c>
      <c r="C393" s="5">
        <v>43524</v>
      </c>
      <c r="D393" s="4" t="s">
        <v>19</v>
      </c>
      <c r="E393" s="44" t="s">
        <v>20</v>
      </c>
      <c r="F393" s="44" t="s">
        <v>20</v>
      </c>
      <c r="G393" t="s">
        <v>952</v>
      </c>
      <c r="H393" t="s">
        <v>1041</v>
      </c>
      <c r="I393" t="s">
        <v>593</v>
      </c>
      <c r="J393" t="s">
        <v>953</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30">
        <f t="shared" si="12"/>
        <v>242.00800000000001</v>
      </c>
      <c r="AX393" s="105">
        <f t="shared" si="13"/>
        <v>59.502165217678751</v>
      </c>
      <c r="AY393" s="104"/>
    </row>
    <row r="394" spans="1:51">
      <c r="A394" s="4" t="s">
        <v>280</v>
      </c>
      <c r="B394" s="4">
        <v>2019</v>
      </c>
      <c r="C394" s="5">
        <v>43524</v>
      </c>
      <c r="D394" s="4" t="s">
        <v>19</v>
      </c>
      <c r="E394" s="44" t="s">
        <v>20</v>
      </c>
      <c r="F394" s="44" t="s">
        <v>20</v>
      </c>
      <c r="G394" t="s">
        <v>933</v>
      </c>
      <c r="H394" t="s">
        <v>906</v>
      </c>
      <c r="I394" t="s">
        <v>799</v>
      </c>
      <c r="J394" t="s">
        <v>895</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30">
        <f t="shared" si="12"/>
        <v>242.30300000000005</v>
      </c>
      <c r="AX394" s="105">
        <f t="shared" si="13"/>
        <v>59.429722289860202</v>
      </c>
      <c r="AY394" s="104"/>
    </row>
    <row r="395" spans="1:51">
      <c r="A395" s="4" t="s">
        <v>280</v>
      </c>
      <c r="B395" s="4">
        <v>2019</v>
      </c>
      <c r="C395" s="5">
        <v>43524</v>
      </c>
      <c r="D395" s="4" t="s">
        <v>19</v>
      </c>
      <c r="E395" s="44" t="s">
        <v>90</v>
      </c>
      <c r="F395">
        <v>4</v>
      </c>
      <c r="G395" t="s">
        <v>600</v>
      </c>
      <c r="H395" t="s">
        <v>599</v>
      </c>
      <c r="I395" t="s">
        <v>949</v>
      </c>
      <c r="J395" t="s">
        <v>916</v>
      </c>
      <c r="K395" s="11">
        <f>(C395-VLOOKUP(G395,Riders!$A$2:$E$8000,4,FALSE))/365</f>
        <v>23.126027397260273</v>
      </c>
      <c r="L395" s="11">
        <f>(C395-VLOOKUP(H395,Riders!$A$2:$E$8000,4,FALSE))/365</f>
        <v>20.786301369863015</v>
      </c>
      <c r="M395" s="11">
        <f>(C395-VLOOKUP(I395,Riders!$A$2:$E$8000,4,FALSE))/365</f>
        <v>29.383561643835616</v>
      </c>
      <c r="N395" s="11">
        <f>(C395-VLOOKUP(J395,Riders!$A$2:$E$8000,4,FALSE))/365</f>
        <v>21.164383561643834</v>
      </c>
      <c r="O395">
        <v>1</v>
      </c>
      <c r="P395" t="s">
        <v>101</v>
      </c>
      <c r="Q395" s="30">
        <v>12.991</v>
      </c>
      <c r="R395" s="30">
        <v>7.45</v>
      </c>
      <c r="S395" s="30">
        <v>6.9279999999999999</v>
      </c>
      <c r="T395" s="30">
        <v>6.7859999999999996</v>
      </c>
      <c r="U395" s="30">
        <v>6.8929999999999998</v>
      </c>
      <c r="V395" s="30">
        <v>6.8310000000000004</v>
      </c>
      <c r="W395" s="30">
        <v>6.8710000000000004</v>
      </c>
      <c r="X395" s="30">
        <v>6.9619999999999997</v>
      </c>
      <c r="Y395" s="30">
        <v>7.0730000000000004</v>
      </c>
      <c r="Z395" s="30">
        <v>6.9740000000000002</v>
      </c>
      <c r="AA395" s="30">
        <v>6.9619999999999997</v>
      </c>
      <c r="AB395" s="30">
        <v>6.9450000000000003</v>
      </c>
      <c r="AC395" s="30">
        <v>7.0629999999999997</v>
      </c>
      <c r="AD395" s="30">
        <v>6.9290000000000003</v>
      </c>
      <c r="AE395" s="30">
        <v>6.8449999999999998</v>
      </c>
      <c r="AF395" s="30">
        <v>6.8470000000000004</v>
      </c>
      <c r="AG395" s="30">
        <v>6.9669999999999996</v>
      </c>
      <c r="AH395" s="30">
        <v>6.9009999999999998</v>
      </c>
      <c r="AI395" s="30">
        <v>6.9379999999999997</v>
      </c>
      <c r="AJ395" s="30">
        <v>7.0839999999999996</v>
      </c>
      <c r="AK395" s="30">
        <v>6.96</v>
      </c>
      <c r="AL395" s="30">
        <v>6.9409999999999998</v>
      </c>
      <c r="AM395" s="30">
        <v>6.9260000000000002</v>
      </c>
      <c r="AN395" s="30">
        <v>6.976</v>
      </c>
      <c r="AO395" s="30">
        <v>7.0609999999999999</v>
      </c>
      <c r="AP395" s="30">
        <v>7.0549999999999997</v>
      </c>
      <c r="AQ395" s="30">
        <v>7.5839999999999996</v>
      </c>
      <c r="AR395" s="30">
        <v>7.7960000000000003</v>
      </c>
      <c r="AS395" s="30">
        <v>7.4580000000000002</v>
      </c>
      <c r="AT395" s="30">
        <v>7.0949999999999998</v>
      </c>
      <c r="AU395" s="30">
        <v>7.2380000000000004</v>
      </c>
      <c r="AV395" s="30">
        <v>7.1989999999999998</v>
      </c>
      <c r="AW395" s="30">
        <f t="shared" si="12"/>
        <v>231.529</v>
      </c>
      <c r="AX395" s="105">
        <f t="shared" si="13"/>
        <v>62.195232562659541</v>
      </c>
      <c r="AY395" s="104"/>
    </row>
    <row r="396" spans="1:51">
      <c r="A396" s="1" t="s">
        <v>221</v>
      </c>
      <c r="B396" s="1">
        <v>2019</v>
      </c>
      <c r="C396" s="2">
        <v>43813</v>
      </c>
      <c r="D396" s="1" t="s">
        <v>65</v>
      </c>
      <c r="E396" s="44" t="s">
        <v>90</v>
      </c>
      <c r="F396">
        <v>4</v>
      </c>
      <c r="G396" t="s">
        <v>600</v>
      </c>
      <c r="H396" t="s">
        <v>949</v>
      </c>
      <c r="I396" t="s">
        <v>599</v>
      </c>
      <c r="J396" t="s">
        <v>732</v>
      </c>
      <c r="K396" s="11">
        <f>(C396-VLOOKUP(G396,Riders!$A$2:$E$8000,4,FALSE))/365</f>
        <v>23.917808219178081</v>
      </c>
      <c r="L396" s="11">
        <f>(C396-VLOOKUP(H396,Riders!$A$2:$E$8000,4,FALSE))/365</f>
        <v>30.175342465753424</v>
      </c>
      <c r="M396" s="11">
        <f>(C396-VLOOKUP(I396,Riders!$A$2:$E$8000,4,FALSE))/365</f>
        <v>21.578082191780823</v>
      </c>
      <c r="N396" s="11">
        <f>(C396-VLOOKUP(J396,Riders!$A$2:$E$8000,4,FALSE))/365</f>
        <v>18.980821917808218</v>
      </c>
      <c r="O396" s="44">
        <v>1</v>
      </c>
      <c r="P396" t="s">
        <v>101</v>
      </c>
      <c r="Q396" s="30">
        <v>13.239000000000001</v>
      </c>
      <c r="R396" s="30">
        <v>7.6109999999999998</v>
      </c>
      <c r="S396" s="30">
        <v>7.07</v>
      </c>
      <c r="T396" s="30">
        <v>6.87</v>
      </c>
      <c r="U396" s="30">
        <v>6.9210000000000003</v>
      </c>
      <c r="V396" s="30">
        <v>6.8029999999999999</v>
      </c>
      <c r="W396" s="30">
        <v>6.8449999999999998</v>
      </c>
      <c r="X396" s="30">
        <v>6.8250000000000002</v>
      </c>
      <c r="Y396" s="30">
        <v>6.9329999999999998</v>
      </c>
      <c r="Z396" s="30">
        <v>6.8029999999999999</v>
      </c>
      <c r="AA396" s="30">
        <v>6.7919999999999998</v>
      </c>
      <c r="AB396" s="30">
        <v>6.7320000000000002</v>
      </c>
      <c r="AC396" s="30">
        <v>6.8940000000000001</v>
      </c>
      <c r="AD396" s="30">
        <v>6.8209999999999997</v>
      </c>
      <c r="AE396" s="30">
        <v>6.8529999999999998</v>
      </c>
      <c r="AF396" s="30">
        <v>6.851</v>
      </c>
      <c r="AG396" s="30">
        <v>7.0039999999999996</v>
      </c>
      <c r="AH396" s="30">
        <v>6.88</v>
      </c>
      <c r="AI396" s="30">
        <v>6.8869999999999996</v>
      </c>
      <c r="AJ396" s="30">
        <v>6.8769999999999998</v>
      </c>
      <c r="AK396" s="30">
        <v>7.0460000000000003</v>
      </c>
      <c r="AL396" s="30">
        <v>6.8970000000000002</v>
      </c>
      <c r="AM396" s="30">
        <v>6.8959999999999999</v>
      </c>
      <c r="AN396" s="30">
        <v>6.8860000000000001</v>
      </c>
      <c r="AO396" s="30">
        <v>6.8780000000000001</v>
      </c>
      <c r="AP396" s="30">
        <v>7.0129999999999999</v>
      </c>
      <c r="AQ396" s="30">
        <v>6.8920000000000003</v>
      </c>
      <c r="AR396" s="30">
        <v>6.8949999999999996</v>
      </c>
      <c r="AS396" s="30">
        <v>7.0350000000000001</v>
      </c>
      <c r="AT396" s="30">
        <v>7.0449999999999999</v>
      </c>
      <c r="AU396" s="30">
        <v>7.1130000000000004</v>
      </c>
      <c r="AV396" s="30">
        <v>7.1749999999999998</v>
      </c>
      <c r="AW396" s="30">
        <f t="shared" si="12"/>
        <v>228.28199999999998</v>
      </c>
      <c r="AX396" s="105">
        <f t="shared" si="13"/>
        <v>63.079874891581468</v>
      </c>
      <c r="AY396" s="104"/>
    </row>
    <row r="397" spans="1:51">
      <c r="A397" s="1" t="s">
        <v>216</v>
      </c>
      <c r="B397" s="1">
        <v>2018</v>
      </c>
      <c r="C397" s="2">
        <v>43434</v>
      </c>
      <c r="D397" s="1" t="s">
        <v>65</v>
      </c>
      <c r="E397" s="44" t="s">
        <v>20</v>
      </c>
      <c r="F397" t="s">
        <v>20</v>
      </c>
      <c r="G397" t="s">
        <v>507</v>
      </c>
      <c r="H397" t="s">
        <v>1044</v>
      </c>
      <c r="I397" t="s">
        <v>924</v>
      </c>
      <c r="J397" t="s">
        <v>5229</v>
      </c>
      <c r="K397" s="11">
        <f>(C397-VLOOKUP(G397,Riders!$A$2:$E$8000,4,FALSE))/365</f>
        <v>28.197260273972603</v>
      </c>
      <c r="L397" s="11">
        <f>(C397-VLOOKUP(H397,Riders!$A$2:$E$8000,4,FALSE))/365</f>
        <v>25.717808219178082</v>
      </c>
      <c r="M397" s="11">
        <f>(C397-VLOOKUP(I397,Riders!$A$2:$E$8000,4,FALSE))/365</f>
        <v>25.797260273972604</v>
      </c>
      <c r="N397" s="11">
        <f>(C397-VLOOKUP(J397,Riders!$A$2:$E$8000,4,FALSE))/365</f>
        <v>28.194520547945206</v>
      </c>
      <c r="O397">
        <v>15</v>
      </c>
      <c r="P397" t="s">
        <v>84</v>
      </c>
      <c r="Q397" s="30">
        <v>13.446999999999999</v>
      </c>
      <c r="R397" s="30">
        <v>7.6740000000000004</v>
      </c>
      <c r="S397" s="30">
        <v>7.2050000000000001</v>
      </c>
      <c r="T397" s="30">
        <v>7.2009999999999996</v>
      </c>
      <c r="U397" s="30">
        <v>7.133</v>
      </c>
      <c r="V397" s="30">
        <v>7.2960000000000003</v>
      </c>
      <c r="W397" s="30">
        <v>7.16</v>
      </c>
      <c r="X397" s="30">
        <v>7.1710000000000003</v>
      </c>
      <c r="Y397" s="30">
        <v>7.343</v>
      </c>
      <c r="Z397" s="30">
        <v>7.0949999999999998</v>
      </c>
      <c r="AA397" s="30">
        <v>6.9729999999999999</v>
      </c>
      <c r="AB397" s="30">
        <v>6.9889999999999999</v>
      </c>
      <c r="AC397" s="30">
        <v>7.1280000000000001</v>
      </c>
      <c r="AD397" s="30">
        <v>7.09</v>
      </c>
      <c r="AE397" s="30">
        <v>7.226</v>
      </c>
      <c r="AF397" s="30">
        <v>7.524</v>
      </c>
      <c r="AG397" s="30">
        <v>7.476</v>
      </c>
      <c r="AH397" s="30">
        <v>7.6920000000000002</v>
      </c>
      <c r="AI397" s="30">
        <v>7.4589999999999996</v>
      </c>
      <c r="AJ397" s="30">
        <v>7.4459999999999997</v>
      </c>
      <c r="AK397" s="30">
        <v>7.4749999999999996</v>
      </c>
      <c r="AL397" s="30">
        <v>7.5170000000000003</v>
      </c>
      <c r="AM397" s="30">
        <v>7.5819999999999999</v>
      </c>
      <c r="AN397" s="30">
        <v>7.585</v>
      </c>
      <c r="AO397" s="30">
        <v>7.7169999999999996</v>
      </c>
      <c r="AP397" s="30">
        <v>7.9569999999999999</v>
      </c>
      <c r="AQ397" s="30">
        <v>8.1530000000000005</v>
      </c>
      <c r="AR397" s="30">
        <v>8.36</v>
      </c>
      <c r="AS397" s="30">
        <v>8.4239999999999995</v>
      </c>
      <c r="AT397" s="30">
        <v>8.5830000000000002</v>
      </c>
      <c r="AU397" s="30">
        <v>8.5449999999999999</v>
      </c>
      <c r="AV397" s="30">
        <v>8.5470000000000006</v>
      </c>
      <c r="AW397" s="30">
        <f t="shared" si="12"/>
        <v>248.173</v>
      </c>
      <c r="AX397" s="105">
        <f t="shared" si="13"/>
        <v>58.02403968199603</v>
      </c>
      <c r="AY397" s="104"/>
    </row>
    <row r="398" spans="1:51">
      <c r="A398" s="4" t="s">
        <v>287</v>
      </c>
      <c r="B398" s="4">
        <v>2018</v>
      </c>
      <c r="C398" s="5">
        <v>43448</v>
      </c>
      <c r="D398" s="4" t="s">
        <v>65</v>
      </c>
      <c r="E398" s="44" t="s">
        <v>20</v>
      </c>
      <c r="F398" t="s">
        <v>20</v>
      </c>
      <c r="G398" t="s">
        <v>6102</v>
      </c>
      <c r="H398" t="s">
        <v>787</v>
      </c>
      <c r="I398" t="s">
        <v>652</v>
      </c>
      <c r="J398" t="s">
        <v>5205</v>
      </c>
      <c r="K398" s="11">
        <f>(C398-VLOOKUP(G398,Riders!$A$2:$E$8000,4,FALSE))/365</f>
        <v>21.67945205479452</v>
      </c>
      <c r="L398" s="11">
        <f>(C398-VLOOKUP(H398,Riders!$A$2:$E$8000,4,FALSE))/365</f>
        <v>19.602739726027398</v>
      </c>
      <c r="M398" s="11">
        <f>(C398-VLOOKUP(I398,Riders!$A$2:$E$8000,4,FALSE))/365</f>
        <v>19.742465753424657</v>
      </c>
      <c r="N398" s="11">
        <f>(C398-VLOOKUP(J398,Riders!$A$2:$E$8000,4,FALSE))/365</f>
        <v>17.646575342465752</v>
      </c>
      <c r="O398">
        <v>9</v>
      </c>
      <c r="P398" t="s">
        <v>26</v>
      </c>
      <c r="Q398" s="30">
        <v>13.09</v>
      </c>
      <c r="R398" s="30">
        <v>7.8570000000000002</v>
      </c>
      <c r="S398" s="30">
        <v>7.306</v>
      </c>
      <c r="T398" s="30">
        <v>7.2519999999999998</v>
      </c>
      <c r="U398" s="30">
        <v>7.26</v>
      </c>
      <c r="V398" s="30">
        <v>7.42</v>
      </c>
      <c r="W398" s="30">
        <v>7.2990000000000004</v>
      </c>
      <c r="X398" s="30">
        <v>7.4909999999999997</v>
      </c>
      <c r="Y398" s="30">
        <v>7.3860000000000001</v>
      </c>
      <c r="Z398" s="30">
        <v>7.4349999999999996</v>
      </c>
      <c r="AA398" s="30">
        <v>7.48</v>
      </c>
      <c r="AB398" s="30">
        <v>7.3239999999999998</v>
      </c>
      <c r="AC398" s="30">
        <v>7.4690000000000003</v>
      </c>
      <c r="AD398" s="30">
        <v>7.4279999999999999</v>
      </c>
      <c r="AE398" s="30">
        <v>7.4119999999999999</v>
      </c>
      <c r="AF398" s="30">
        <v>7.5819999999999999</v>
      </c>
      <c r="AG398" s="30">
        <v>7.42</v>
      </c>
      <c r="AH398" s="30">
        <v>7.415</v>
      </c>
      <c r="AI398" s="30">
        <v>7.5</v>
      </c>
      <c r="AJ398" s="30">
        <v>7.4340000000000002</v>
      </c>
      <c r="AK398" s="30">
        <v>7.5350000000000001</v>
      </c>
      <c r="AL398" s="30">
        <v>7.6420000000000003</v>
      </c>
      <c r="AM398" s="30">
        <v>7.423</v>
      </c>
      <c r="AN398" s="30">
        <v>7.5529999999999999</v>
      </c>
      <c r="AO398" s="30">
        <v>7.53</v>
      </c>
      <c r="AP398" s="30">
        <v>7.5750000000000002</v>
      </c>
      <c r="AQ398" s="30">
        <v>7.62</v>
      </c>
      <c r="AR398" s="30">
        <v>7.8520000000000003</v>
      </c>
      <c r="AS398" s="30">
        <v>7.9029999999999996</v>
      </c>
      <c r="AT398" s="30">
        <v>7.609</v>
      </c>
      <c r="AU398" s="30">
        <v>7.5279999999999996</v>
      </c>
      <c r="AV398" s="30">
        <v>7.8490000000000002</v>
      </c>
      <c r="AW398" s="30">
        <f t="shared" si="12"/>
        <v>245.87899999999993</v>
      </c>
      <c r="AX398" s="105">
        <f t="shared" si="13"/>
        <v>58.565391920416154</v>
      </c>
      <c r="AY398" s="104"/>
    </row>
    <row r="399" spans="1:51">
      <c r="A399" s="1" t="s">
        <v>221</v>
      </c>
      <c r="B399" s="1">
        <v>2019</v>
      </c>
      <c r="C399" s="2">
        <v>43813</v>
      </c>
      <c r="D399" s="1" t="s">
        <v>65</v>
      </c>
      <c r="E399" s="44" t="s">
        <v>63</v>
      </c>
      <c r="F399" t="s">
        <v>540</v>
      </c>
      <c r="G399" t="s">
        <v>600</v>
      </c>
      <c r="H399" t="s">
        <v>949</v>
      </c>
      <c r="I399" t="s">
        <v>599</v>
      </c>
      <c r="J399" t="s">
        <v>915</v>
      </c>
      <c r="K399" s="11">
        <f>(C399-VLOOKUP(G399,Riders!$A$2:$E$8000,4,FALSE))/365</f>
        <v>23.917808219178081</v>
      </c>
      <c r="L399" s="11">
        <f>(C399-VLOOKUP(H399,Riders!$A$2:$E$8000,4,FALSE))/365</f>
        <v>30.175342465753424</v>
      </c>
      <c r="M399" s="11">
        <f>(C399-VLOOKUP(I399,Riders!$A$2:$E$8000,4,FALSE))/365</f>
        <v>21.578082191780823</v>
      </c>
      <c r="N399" s="11">
        <f>(C399-VLOOKUP(J399,Riders!$A$2:$E$8000,4,FALSE))/365</f>
        <v>23.602739726027398</v>
      </c>
      <c r="O399" s="44">
        <v>1</v>
      </c>
      <c r="P399" t="s">
        <v>101</v>
      </c>
      <c r="Q399" s="30">
        <v>13.041</v>
      </c>
      <c r="R399" s="30">
        <v>7.6219999999999999</v>
      </c>
      <c r="S399" s="30">
        <v>7.0609999999999999</v>
      </c>
      <c r="T399" s="30">
        <v>6.7910000000000004</v>
      </c>
      <c r="U399" s="30">
        <v>6.9059999999999997</v>
      </c>
      <c r="V399" s="30">
        <v>6.84</v>
      </c>
      <c r="W399" s="30">
        <v>6.8570000000000002</v>
      </c>
      <c r="X399" s="30">
        <v>6.8680000000000003</v>
      </c>
      <c r="Y399" s="30">
        <v>7.0060000000000002</v>
      </c>
      <c r="Z399" s="30">
        <v>6.944</v>
      </c>
      <c r="AA399" s="30">
        <v>6.9109999999999996</v>
      </c>
      <c r="AB399" s="30">
        <v>6.891</v>
      </c>
      <c r="AC399" s="30">
        <v>6.9950000000000001</v>
      </c>
      <c r="AD399" s="30">
        <v>6.8869999999999996</v>
      </c>
      <c r="AE399" s="30">
        <v>6.8769999999999998</v>
      </c>
      <c r="AF399" s="30">
        <v>6.8520000000000003</v>
      </c>
      <c r="AG399" s="30">
        <v>6.9560000000000004</v>
      </c>
      <c r="AH399" s="30">
        <v>6.8440000000000003</v>
      </c>
      <c r="AI399" s="30">
        <v>6.9109999999999996</v>
      </c>
      <c r="AJ399" s="30">
        <v>7.05</v>
      </c>
      <c r="AK399" s="30">
        <v>6.915</v>
      </c>
      <c r="AL399" s="30">
        <v>6.9770000000000003</v>
      </c>
      <c r="AM399" s="30">
        <v>7.0289999999999999</v>
      </c>
      <c r="AN399" s="30">
        <v>7.14</v>
      </c>
      <c r="AO399" s="30">
        <v>7.0949999999999998</v>
      </c>
      <c r="AP399" s="30">
        <v>7.1029999999999998</v>
      </c>
      <c r="AQ399" s="30">
        <v>7.1849999999999996</v>
      </c>
      <c r="AR399" s="30">
        <v>6.9770000000000003</v>
      </c>
      <c r="AS399" s="30">
        <v>6.9610000000000003</v>
      </c>
      <c r="AT399" s="30">
        <v>7.0359999999999996</v>
      </c>
      <c r="AU399" s="30">
        <v>7.1059999999999999</v>
      </c>
      <c r="AV399" s="30">
        <v>7.1420000000000003</v>
      </c>
      <c r="AW399" s="30">
        <f t="shared" si="12"/>
        <v>229.77600000000001</v>
      </c>
      <c r="AX399" s="105">
        <f t="shared" si="13"/>
        <v>62.669730520158758</v>
      </c>
      <c r="AY399" s="104"/>
    </row>
    <row r="400" spans="1:51">
      <c r="A400" s="1" t="s">
        <v>216</v>
      </c>
      <c r="B400" s="1">
        <v>2020</v>
      </c>
      <c r="C400" s="2">
        <v>43889</v>
      </c>
      <c r="D400" s="1" t="s">
        <v>19</v>
      </c>
      <c r="E400" s="42" t="s">
        <v>20</v>
      </c>
      <c r="F400" s="42" t="s">
        <v>20</v>
      </c>
      <c r="G400" t="s">
        <v>5229</v>
      </c>
      <c r="H400" s="42" t="s">
        <v>918</v>
      </c>
      <c r="I400" s="42" t="s">
        <v>829</v>
      </c>
      <c r="J400" s="42" t="s">
        <v>507</v>
      </c>
      <c r="K400" s="11">
        <f>(C400-VLOOKUP(G400,Riders!$A$2:$E$8000,4,FALSE))/365</f>
        <v>29.44109589041096</v>
      </c>
      <c r="L400" s="11">
        <f>(C400-VLOOKUP(H400,Riders!$A$2:$E$8000,4,FALSE))/365</f>
        <v>21.473972602739725</v>
      </c>
      <c r="M400" s="11">
        <f>(C400-VLOOKUP(I400,Riders!$A$2:$E$8000,4,FALSE))/365</f>
        <v>21.38082191780822</v>
      </c>
      <c r="N400" s="11">
        <f>(C400-VLOOKUP(J400,Riders!$A$2:$E$8000,4,FALSE))/365</f>
        <v>29.443835616438356</v>
      </c>
      <c r="O400" s="42">
        <v>8</v>
      </c>
      <c r="P400" s="42" t="s">
        <v>84</v>
      </c>
      <c r="Q400" s="30">
        <v>13.146000000000001</v>
      </c>
      <c r="R400" s="30">
        <v>7.9880000000000004</v>
      </c>
      <c r="S400" s="30">
        <v>7.343</v>
      </c>
      <c r="T400" s="30">
        <v>7.0830000000000002</v>
      </c>
      <c r="U400" s="30">
        <v>7.1360000000000001</v>
      </c>
      <c r="V400" s="30">
        <v>7.0149999999999997</v>
      </c>
      <c r="W400" s="30">
        <v>6.9889999999999999</v>
      </c>
      <c r="X400" s="30">
        <v>7.077</v>
      </c>
      <c r="Y400" s="30">
        <v>6.9640000000000004</v>
      </c>
      <c r="Z400" s="30">
        <v>6.9740000000000002</v>
      </c>
      <c r="AA400" s="30">
        <v>6.9619999999999997</v>
      </c>
      <c r="AB400" s="30">
        <v>7.12</v>
      </c>
      <c r="AC400" s="30">
        <v>6.8819999999999997</v>
      </c>
      <c r="AD400" s="30">
        <v>6.8520000000000003</v>
      </c>
      <c r="AE400" s="30">
        <v>6.8540000000000001</v>
      </c>
      <c r="AF400" s="30">
        <v>7.0410000000000004</v>
      </c>
      <c r="AG400" s="30">
        <v>6.9829999999999997</v>
      </c>
      <c r="AH400" s="30">
        <v>6.9580000000000002</v>
      </c>
      <c r="AI400" s="30">
        <v>7.0860000000000003</v>
      </c>
      <c r="AJ400" s="30">
        <v>6.9139999999999997</v>
      </c>
      <c r="AK400" s="30">
        <v>6.94</v>
      </c>
      <c r="AL400" s="30">
        <v>7.032</v>
      </c>
      <c r="AM400" s="30">
        <v>6.976</v>
      </c>
      <c r="AN400" s="30">
        <v>7.08</v>
      </c>
      <c r="AO400" s="30">
        <v>7.117</v>
      </c>
      <c r="AP400" s="30">
        <v>7.2560000000000002</v>
      </c>
      <c r="AQ400" s="30">
        <v>7.05</v>
      </c>
      <c r="AR400" s="30">
        <v>7.0739999999999998</v>
      </c>
      <c r="AS400" s="30">
        <v>7.1369999999999996</v>
      </c>
      <c r="AT400" s="30">
        <v>7.4039999999999999</v>
      </c>
      <c r="AU400" s="30">
        <v>7.181</v>
      </c>
      <c r="AV400" s="30">
        <v>7.274</v>
      </c>
      <c r="AW400" s="30">
        <f t="shared" si="12"/>
        <v>232.88800000000006</v>
      </c>
      <c r="AX400" s="105">
        <f t="shared" si="13"/>
        <v>61.83229706983613</v>
      </c>
      <c r="AY400" s="104"/>
    </row>
    <row r="401" spans="1:51">
      <c r="A401" s="4" t="s">
        <v>280</v>
      </c>
      <c r="B401" s="4">
        <v>2019</v>
      </c>
      <c r="C401" s="5">
        <v>43524</v>
      </c>
      <c r="D401" s="4" t="s">
        <v>19</v>
      </c>
      <c r="E401" s="44" t="s">
        <v>63</v>
      </c>
      <c r="F401" t="s">
        <v>540</v>
      </c>
      <c r="G401" t="s">
        <v>600</v>
      </c>
      <c r="H401" t="s">
        <v>599</v>
      </c>
      <c r="I401" t="s">
        <v>949</v>
      </c>
      <c r="J401" t="s">
        <v>916</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12.919</v>
      </c>
      <c r="R401" s="30">
        <v>7.5140000000000002</v>
      </c>
      <c r="S401" s="30">
        <v>7.0039999999999996</v>
      </c>
      <c r="T401" s="30">
        <v>6.8019999999999996</v>
      </c>
      <c r="U401" s="30">
        <v>6.8689999999999998</v>
      </c>
      <c r="V401" s="30">
        <v>6.7270000000000003</v>
      </c>
      <c r="W401" s="30">
        <v>6.7619999999999996</v>
      </c>
      <c r="X401" s="30">
        <v>6.8</v>
      </c>
      <c r="Y401" s="30">
        <v>6.9160000000000004</v>
      </c>
      <c r="Z401" s="30">
        <v>6.8680000000000003</v>
      </c>
      <c r="AA401" s="30">
        <v>6.8760000000000003</v>
      </c>
      <c r="AB401" s="30">
        <v>6.9020000000000001</v>
      </c>
      <c r="AC401" s="30">
        <v>7.0579999999999998</v>
      </c>
      <c r="AD401" s="30">
        <v>6.8979999999999997</v>
      </c>
      <c r="AE401" s="30">
        <v>6.8890000000000002</v>
      </c>
      <c r="AF401" s="30">
        <v>6.89</v>
      </c>
      <c r="AG401" s="30">
        <v>6.9969999999999999</v>
      </c>
      <c r="AH401" s="30">
        <v>6.9210000000000003</v>
      </c>
      <c r="AI401" s="30">
        <v>7.1180000000000003</v>
      </c>
      <c r="AJ401" s="30">
        <v>6.9580000000000002</v>
      </c>
      <c r="AK401" s="30">
        <v>6.9409999999999998</v>
      </c>
      <c r="AL401" s="30">
        <v>6.9649999999999999</v>
      </c>
      <c r="AM401" s="30">
        <v>6.9690000000000003</v>
      </c>
      <c r="AN401" s="30">
        <v>7.0819999999999999</v>
      </c>
      <c r="AO401" s="30">
        <v>6.968</v>
      </c>
      <c r="AP401" s="30">
        <v>6.98</v>
      </c>
      <c r="AQ401" s="30">
        <v>7.085</v>
      </c>
      <c r="AR401" s="30">
        <v>6.8049999999999997</v>
      </c>
      <c r="AS401" s="30">
        <v>6.7910000000000004</v>
      </c>
      <c r="AT401" s="30">
        <v>6.8479999999999999</v>
      </c>
      <c r="AU401" s="30">
        <v>6.8730000000000002</v>
      </c>
      <c r="AV401" s="30">
        <v>7.0170000000000003</v>
      </c>
      <c r="AW401" s="30">
        <f t="shared" si="12"/>
        <v>228.01199999999997</v>
      </c>
      <c r="AX401" s="105">
        <f t="shared" si="13"/>
        <v>63.154570812062531</v>
      </c>
      <c r="AY401" s="104"/>
    </row>
    <row r="402" spans="1:51">
      <c r="A402" s="4" t="s">
        <v>280</v>
      </c>
      <c r="B402" s="4">
        <v>2019</v>
      </c>
      <c r="C402" s="5">
        <v>43524</v>
      </c>
      <c r="D402" s="4" t="s">
        <v>19</v>
      </c>
      <c r="E402" s="44" t="s">
        <v>90</v>
      </c>
      <c r="F402">
        <v>2</v>
      </c>
      <c r="G402" t="s">
        <v>802</v>
      </c>
      <c r="H402" t="s">
        <v>693</v>
      </c>
      <c r="I402" t="s">
        <v>955</v>
      </c>
      <c r="J402" t="s">
        <v>920</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30">
        <f t="shared" si="12"/>
        <v>234.67</v>
      </c>
      <c r="AX402" s="105">
        <f t="shared" si="13"/>
        <v>61.362764733455492</v>
      </c>
      <c r="AY402" s="104"/>
    </row>
    <row r="403" spans="1:51">
      <c r="A403" s="4" t="s">
        <v>280</v>
      </c>
      <c r="B403" s="4">
        <v>2019</v>
      </c>
      <c r="C403" s="5">
        <v>43524</v>
      </c>
      <c r="D403" s="4" t="s">
        <v>19</v>
      </c>
      <c r="E403" s="44" t="s">
        <v>90</v>
      </c>
      <c r="F403">
        <v>2</v>
      </c>
      <c r="G403" t="s">
        <v>607</v>
      </c>
      <c r="H403" t="s">
        <v>1029</v>
      </c>
      <c r="I403" t="s">
        <v>766</v>
      </c>
      <c r="J403" t="s">
        <v>605</v>
      </c>
      <c r="K403" s="11">
        <f>(C403-VLOOKUP(G403,Riders!$A$2:$E$8000,4,FALSE))/365</f>
        <v>21.528767123287672</v>
      </c>
      <c r="L403" s="11">
        <f>(C403-VLOOKUP(H403,Riders!$A$2:$E$8000,4,FALSE))/365</f>
        <v>21.364383561643837</v>
      </c>
      <c r="M403" s="11">
        <f>(C403-VLOOKUP(I403,Riders!$A$2:$E$8000,4,FALSE))/365</f>
        <v>20.572602739726026</v>
      </c>
      <c r="N403" s="11">
        <f>(C403-VLOOKUP(J403,Riders!$A$2:$E$8000,4,FALSE))/365</f>
        <v>20.460273972602739</v>
      </c>
      <c r="O403">
        <v>2</v>
      </c>
      <c r="P403" t="s">
        <v>45</v>
      </c>
      <c r="Q403" s="30">
        <v>13.196</v>
      </c>
      <c r="R403" s="30">
        <v>7.4889999999999999</v>
      </c>
      <c r="S403" s="30">
        <v>6.9729999999999999</v>
      </c>
      <c r="T403" s="30">
        <v>7.069</v>
      </c>
      <c r="U403" s="30">
        <v>6.9930000000000003</v>
      </c>
      <c r="V403" s="30">
        <v>7</v>
      </c>
      <c r="W403" s="30">
        <v>7.1429999999999998</v>
      </c>
      <c r="X403" s="30">
        <v>7.0469999999999997</v>
      </c>
      <c r="Y403" s="30">
        <v>7.2450000000000001</v>
      </c>
      <c r="Z403" s="30">
        <v>7.109</v>
      </c>
      <c r="AA403" s="30">
        <v>7.2119999999999997</v>
      </c>
      <c r="AB403" s="30">
        <v>7.2770000000000001</v>
      </c>
      <c r="AC403" s="30">
        <v>7.4080000000000004</v>
      </c>
      <c r="AD403" s="30">
        <v>7.2919999999999998</v>
      </c>
      <c r="AE403" s="30">
        <v>7.4589999999999996</v>
      </c>
      <c r="AF403" s="30">
        <v>7.375</v>
      </c>
      <c r="AG403" s="30">
        <v>7.6420000000000003</v>
      </c>
      <c r="AH403" s="30">
        <v>7.2969999999999997</v>
      </c>
      <c r="AI403" s="30">
        <v>7.3520000000000003</v>
      </c>
      <c r="AJ403" s="30">
        <v>7.5110000000000001</v>
      </c>
      <c r="AK403" s="30">
        <v>7.468</v>
      </c>
      <c r="AL403" s="30">
        <v>7.6950000000000003</v>
      </c>
      <c r="AM403" s="30">
        <v>7.5030000000000001</v>
      </c>
      <c r="AN403" s="30">
        <v>7.6769999999999996</v>
      </c>
      <c r="AO403" s="30">
        <v>7.4820000000000002</v>
      </c>
      <c r="AP403" s="30">
        <v>7.37</v>
      </c>
      <c r="AQ403" s="30">
        <v>7.4009999999999998</v>
      </c>
      <c r="AR403" s="30">
        <v>7.4989999999999997</v>
      </c>
      <c r="AS403" s="30">
        <v>7.3609999999999998</v>
      </c>
      <c r="AT403" s="30">
        <v>7.5529999999999999</v>
      </c>
      <c r="AU403" s="30">
        <v>7.3070000000000004</v>
      </c>
      <c r="AV403" s="30">
        <v>7.306</v>
      </c>
      <c r="AW403" s="30">
        <f t="shared" si="12"/>
        <v>240.71099999999998</v>
      </c>
      <c r="AX403" s="105">
        <f t="shared" si="13"/>
        <v>59.822775028976658</v>
      </c>
      <c r="AY403" s="104"/>
    </row>
    <row r="404" spans="1:51">
      <c r="A404" s="4" t="s">
        <v>280</v>
      </c>
      <c r="B404" s="4">
        <v>2019</v>
      </c>
      <c r="C404" s="5">
        <v>43524</v>
      </c>
      <c r="D404" s="4" t="s">
        <v>19</v>
      </c>
      <c r="E404" s="44" t="s">
        <v>90</v>
      </c>
      <c r="F404">
        <v>3</v>
      </c>
      <c r="G404" t="s">
        <v>584</v>
      </c>
      <c r="H404" t="s">
        <v>951</v>
      </c>
      <c r="I404" t="s">
        <v>381</v>
      </c>
      <c r="J404" t="s">
        <v>585</v>
      </c>
      <c r="K404" s="11">
        <f>(C404-VLOOKUP(G404,Riders!$A$2:$E$8000,4,FALSE))/365</f>
        <v>20.460273972602739</v>
      </c>
      <c r="L404" s="11">
        <f>(C404-VLOOKUP(H404,Riders!$A$2:$E$8000,4,FALSE))/365</f>
        <v>33.989041095890414</v>
      </c>
      <c r="M404" s="11">
        <f>(C404-VLOOKUP(I404,Riders!$A$2:$E$8000,4,FALSE))/365</f>
        <v>26.602739726027398</v>
      </c>
      <c r="N404" s="11">
        <f>(C404-VLOOKUP(J404,Riders!$A$2:$E$8000,4,FALSE))/365</f>
        <v>23.273972602739725</v>
      </c>
      <c r="O404">
        <v>1</v>
      </c>
      <c r="P404" t="s">
        <v>112</v>
      </c>
      <c r="Q404" s="30">
        <v>13.284000000000001</v>
      </c>
      <c r="R404" s="30">
        <v>7.73</v>
      </c>
      <c r="S404" s="30">
        <v>7.0830000000000002</v>
      </c>
      <c r="T404" s="30">
        <v>6.9660000000000002</v>
      </c>
      <c r="U404" s="30">
        <v>6.8639999999999999</v>
      </c>
      <c r="V404" s="30">
        <v>6.867</v>
      </c>
      <c r="W404" s="30">
        <v>6.8819999999999997</v>
      </c>
      <c r="X404" s="30">
        <v>6.9939999999999998</v>
      </c>
      <c r="Y404" s="30">
        <v>6.97</v>
      </c>
      <c r="Z404" s="30">
        <v>7.0049999999999999</v>
      </c>
      <c r="AA404" s="30">
        <v>7.032</v>
      </c>
      <c r="AB404" s="30">
        <v>7.165</v>
      </c>
      <c r="AC404" s="30">
        <v>7.01</v>
      </c>
      <c r="AD404" s="30">
        <v>6.9480000000000004</v>
      </c>
      <c r="AE404" s="30">
        <v>6.9260000000000002</v>
      </c>
      <c r="AF404" s="30">
        <v>7.0170000000000003</v>
      </c>
      <c r="AG404" s="30">
        <v>6.8849999999999998</v>
      </c>
      <c r="AH404" s="30">
        <v>6.9320000000000004</v>
      </c>
      <c r="AI404" s="30">
        <v>7.0190000000000001</v>
      </c>
      <c r="AJ404" s="30">
        <v>6.92</v>
      </c>
      <c r="AK404" s="30">
        <v>6.9169999999999998</v>
      </c>
      <c r="AL404" s="30">
        <v>7.1230000000000002</v>
      </c>
      <c r="AM404" s="30">
        <v>7.04</v>
      </c>
      <c r="AN404" s="30">
        <v>7.0620000000000003</v>
      </c>
      <c r="AO404" s="30">
        <v>7.0720000000000001</v>
      </c>
      <c r="AP404" s="30">
        <v>7.2169999999999996</v>
      </c>
      <c r="AQ404" s="30">
        <v>7.0609999999999999</v>
      </c>
      <c r="AR404" s="30">
        <v>7.1079999999999997</v>
      </c>
      <c r="AS404" s="30">
        <v>7.0659999999999998</v>
      </c>
      <c r="AT404" s="30">
        <v>7.0750000000000002</v>
      </c>
      <c r="AU404" s="30">
        <v>7.1639999999999997</v>
      </c>
      <c r="AV404" s="30">
        <v>7.2309999999999999</v>
      </c>
      <c r="AW404" s="30">
        <f t="shared" si="12"/>
        <v>231.63499999999999</v>
      </c>
      <c r="AX404" s="105">
        <f t="shared" si="13"/>
        <v>62.16677099747448</v>
      </c>
      <c r="AY404" s="104"/>
    </row>
    <row r="405" spans="1:51">
      <c r="A405" s="4" t="s">
        <v>287</v>
      </c>
      <c r="B405" s="4">
        <v>2018</v>
      </c>
      <c r="C405" s="5">
        <v>43448</v>
      </c>
      <c r="D405" s="4" t="s">
        <v>65</v>
      </c>
      <c r="E405" s="44" t="s">
        <v>20</v>
      </c>
      <c r="F405" t="s">
        <v>20</v>
      </c>
      <c r="G405" t="s">
        <v>1037</v>
      </c>
      <c r="H405" t="s">
        <v>1068</v>
      </c>
      <c r="I405" t="s">
        <v>946</v>
      </c>
      <c r="J405" t="s">
        <v>805</v>
      </c>
      <c r="K405" s="11">
        <f>(C405-VLOOKUP(G405,Riders!$A$2:$E$8000,4,FALSE))/365</f>
        <v>25.726027397260275</v>
      </c>
      <c r="L405" s="11">
        <f>(C405-VLOOKUP(H405,Riders!$A$2:$E$8000,4,FALSE))/365</f>
        <v>18.186301369863013</v>
      </c>
      <c r="M405" s="11">
        <f>(C405-VLOOKUP(I405,Riders!$A$2:$E$8000,4,FALSE))/365</f>
        <v>19.265753424657536</v>
      </c>
      <c r="N405" s="11">
        <f>(C405-VLOOKUP(J405,Riders!$A$2:$E$8000,4,FALSE))/365</f>
        <v>18.298630136986301</v>
      </c>
      <c r="O405">
        <v>7</v>
      </c>
      <c r="P405" t="s">
        <v>483</v>
      </c>
      <c r="Q405" s="30">
        <v>13.952</v>
      </c>
      <c r="R405" s="30">
        <v>8.0050000000000008</v>
      </c>
      <c r="S405" s="30">
        <v>7.6920000000000002</v>
      </c>
      <c r="T405" s="30">
        <v>7.1230000000000002</v>
      </c>
      <c r="U405" s="30">
        <v>7.4489999999999998</v>
      </c>
      <c r="V405" s="30">
        <v>7.0049999999999999</v>
      </c>
      <c r="W405" s="30">
        <v>7.46</v>
      </c>
      <c r="X405" s="30">
        <v>7.0090000000000003</v>
      </c>
      <c r="Y405" s="30">
        <v>7.4349999999999996</v>
      </c>
      <c r="Z405" s="30">
        <v>7.1029999999999998</v>
      </c>
      <c r="AA405" s="30">
        <v>7.6219999999999999</v>
      </c>
      <c r="AB405" s="30">
        <v>7.234</v>
      </c>
      <c r="AC405" s="30">
        <v>7.6879999999999997</v>
      </c>
      <c r="AD405" s="30">
        <v>7.1959999999999997</v>
      </c>
      <c r="AE405" s="30">
        <v>7.52</v>
      </c>
      <c r="AF405" s="30">
        <v>7.37</v>
      </c>
      <c r="AG405" s="30">
        <v>7.5229999999999997</v>
      </c>
      <c r="AH405" s="30">
        <v>7.1449999999999996</v>
      </c>
      <c r="AI405" s="30">
        <v>7.56</v>
      </c>
      <c r="AJ405" s="30">
        <v>7.19</v>
      </c>
      <c r="AK405" s="30">
        <v>7.6970000000000001</v>
      </c>
      <c r="AL405" s="30">
        <v>7.3460000000000001</v>
      </c>
      <c r="AM405" s="30">
        <v>7.6790000000000003</v>
      </c>
      <c r="AN405" s="30">
        <v>7.3369999999999997</v>
      </c>
      <c r="AO405" s="30">
        <v>7.7389999999999999</v>
      </c>
      <c r="AP405" s="30">
        <v>7.1890000000000001</v>
      </c>
      <c r="AQ405" s="30">
        <v>7.5490000000000004</v>
      </c>
      <c r="AR405" s="30">
        <v>7.4329999999999998</v>
      </c>
      <c r="AS405" s="30">
        <v>7.5119999999999996</v>
      </c>
      <c r="AT405" s="30">
        <v>7.0730000000000004</v>
      </c>
      <c r="AU405" s="30">
        <v>7.3380000000000001</v>
      </c>
      <c r="AV405" s="30">
        <v>7.2930000000000001</v>
      </c>
      <c r="AW405" s="30">
        <f t="shared" si="12"/>
        <v>243.46600000000001</v>
      </c>
      <c r="AX405" s="105">
        <f t="shared" si="13"/>
        <v>59.145835558147745</v>
      </c>
      <c r="AY405" s="104"/>
    </row>
    <row r="406" spans="1:51">
      <c r="A406" s="4" t="s">
        <v>224</v>
      </c>
      <c r="B406" s="4">
        <v>2019</v>
      </c>
      <c r="C406" s="5">
        <v>43805</v>
      </c>
      <c r="D406" s="4" t="s">
        <v>65</v>
      </c>
      <c r="E406" s="44" t="s">
        <v>90</v>
      </c>
      <c r="F406">
        <v>4</v>
      </c>
      <c r="G406" t="s">
        <v>600</v>
      </c>
      <c r="H406" t="s">
        <v>599</v>
      </c>
      <c r="I406" t="s">
        <v>915</v>
      </c>
      <c r="J406" t="s">
        <v>916</v>
      </c>
      <c r="K406" s="11">
        <f>(C406-VLOOKUP(G406,Riders!$A$2:$E$8000,4,FALSE))/365</f>
        <v>23.895890410958906</v>
      </c>
      <c r="L406" s="11">
        <f>(C406-VLOOKUP(H406,Riders!$A$2:$E$8000,4,FALSE))/365</f>
        <v>21.556164383561644</v>
      </c>
      <c r="M406" s="11">
        <f>(C406-VLOOKUP(I406,Riders!$A$2:$E$8000,4,FALSE))/365</f>
        <v>23.580821917808219</v>
      </c>
      <c r="N406" s="11">
        <f>(C406-VLOOKUP(J406,Riders!$A$2:$E$8000,4,FALSE))/365</f>
        <v>21.934246575342467</v>
      </c>
      <c r="O406" s="44">
        <v>1</v>
      </c>
      <c r="P406" t="s">
        <v>101</v>
      </c>
      <c r="Q406" s="30">
        <v>13.176</v>
      </c>
      <c r="R406" s="30">
        <v>7.6760000000000002</v>
      </c>
      <c r="S406" s="30">
        <v>7.1040000000000001</v>
      </c>
      <c r="T406" s="30">
        <v>6.84</v>
      </c>
      <c r="U406" s="30">
        <v>6.944</v>
      </c>
      <c r="V406" s="30">
        <v>6.8579999999999997</v>
      </c>
      <c r="W406" s="30">
        <v>6.9029999999999996</v>
      </c>
      <c r="X406" s="30">
        <v>6.9829999999999997</v>
      </c>
      <c r="Y406" s="30">
        <v>7.1079999999999997</v>
      </c>
      <c r="Z406" s="30">
        <v>6.9560000000000004</v>
      </c>
      <c r="AA406" s="30">
        <v>6.9189999999999996</v>
      </c>
      <c r="AB406" s="30">
        <v>6.8730000000000002</v>
      </c>
      <c r="AC406" s="30">
        <v>6.8689999999999998</v>
      </c>
      <c r="AD406" s="30">
        <v>7</v>
      </c>
      <c r="AE406" s="30">
        <v>6.9260000000000002</v>
      </c>
      <c r="AF406" s="30">
        <v>6.9630000000000001</v>
      </c>
      <c r="AG406" s="30">
        <v>7.0949999999999998</v>
      </c>
      <c r="AH406" s="30">
        <v>6.9409999999999998</v>
      </c>
      <c r="AI406" s="30">
        <v>7.0709999999999997</v>
      </c>
      <c r="AJ406" s="30">
        <v>7.0060000000000002</v>
      </c>
      <c r="AK406" s="30">
        <v>6.9980000000000002</v>
      </c>
      <c r="AL406" s="30">
        <v>6.9809999999999999</v>
      </c>
      <c r="AM406" s="30">
        <v>6.9809999999999999</v>
      </c>
      <c r="AN406" s="30">
        <v>7.12</v>
      </c>
      <c r="AO406" s="30">
        <v>6.9969999999999999</v>
      </c>
      <c r="AP406" s="30">
        <v>6.9939999999999998</v>
      </c>
      <c r="AQ406" s="30">
        <v>6.9880000000000004</v>
      </c>
      <c r="AR406" s="30">
        <v>7</v>
      </c>
      <c r="AS406" s="30">
        <v>7.117</v>
      </c>
      <c r="AT406" s="30">
        <v>6.9870000000000001</v>
      </c>
      <c r="AU406" s="30">
        <v>6.9489999999999998</v>
      </c>
      <c r="AV406" s="30">
        <v>6.95</v>
      </c>
      <c r="AW406" s="30">
        <f t="shared" si="12"/>
        <v>230.27299999999994</v>
      </c>
      <c r="AX406" s="105">
        <f t="shared" si="13"/>
        <v>62.534469955227074</v>
      </c>
      <c r="AY406" s="104"/>
    </row>
    <row r="407" spans="1:51">
      <c r="A407" s="4" t="s">
        <v>280</v>
      </c>
      <c r="B407" s="4">
        <v>2019</v>
      </c>
      <c r="C407" s="5">
        <v>43524</v>
      </c>
      <c r="D407" s="4" t="s">
        <v>19</v>
      </c>
      <c r="E407" s="44" t="s">
        <v>90</v>
      </c>
      <c r="F407">
        <v>4</v>
      </c>
      <c r="G407" t="s">
        <v>597</v>
      </c>
      <c r="H407" t="s">
        <v>504</v>
      </c>
      <c r="I407" t="s">
        <v>598</v>
      </c>
      <c r="J407" t="s">
        <v>914</v>
      </c>
      <c r="K407" s="11">
        <f>(C407-VLOOKUP(G407,Riders!$A$2:$E$8000,4,FALSE))/365</f>
        <v>20.813698630136987</v>
      </c>
      <c r="L407" s="11">
        <f>(C407-VLOOKUP(H407,Riders!$A$2:$E$8000,4,FALSE))/365</f>
        <v>20.290410958904111</v>
      </c>
      <c r="M407" s="11">
        <f>(C407-VLOOKUP(I407,Riders!$A$2:$E$8000,4,FALSE))/365</f>
        <v>28.276712328767122</v>
      </c>
      <c r="N407" s="11">
        <f>(C407-VLOOKUP(J407,Riders!$A$2:$E$8000,4,FALSE))/365</f>
        <v>22.849315068493151</v>
      </c>
      <c r="O407">
        <v>2</v>
      </c>
      <c r="P407" t="s">
        <v>34</v>
      </c>
      <c r="Q407" s="30">
        <v>12.695</v>
      </c>
      <c r="R407" s="30">
        <v>7.6020000000000003</v>
      </c>
      <c r="S407" s="30">
        <v>7.1779999999999999</v>
      </c>
      <c r="T407" s="30">
        <v>6.952</v>
      </c>
      <c r="U407" s="30">
        <v>7.0389999999999997</v>
      </c>
      <c r="V407" s="30">
        <v>6.8970000000000002</v>
      </c>
      <c r="W407" s="30">
        <v>6.9859999999999998</v>
      </c>
      <c r="X407" s="30">
        <v>7.2130000000000001</v>
      </c>
      <c r="Y407" s="30">
        <v>7.0049999999999999</v>
      </c>
      <c r="Z407" s="30">
        <v>6.95</v>
      </c>
      <c r="AA407" s="30">
        <v>6.9770000000000003</v>
      </c>
      <c r="AB407" s="30">
        <v>7.2249999999999996</v>
      </c>
      <c r="AC407" s="30">
        <v>7.0279999999999996</v>
      </c>
      <c r="AD407" s="30">
        <v>6.9290000000000003</v>
      </c>
      <c r="AE407" s="30">
        <v>6.9569999999999999</v>
      </c>
      <c r="AF407" s="30">
        <v>7.2110000000000003</v>
      </c>
      <c r="AG407" s="30">
        <v>7.0880000000000001</v>
      </c>
      <c r="AH407" s="30">
        <v>7.2880000000000003</v>
      </c>
      <c r="AI407" s="30">
        <v>7.5730000000000004</v>
      </c>
      <c r="AJ407" s="30">
        <v>7.4989999999999997</v>
      </c>
      <c r="AK407" s="30">
        <v>7.7110000000000003</v>
      </c>
      <c r="AL407" s="30">
        <v>7.6609999999999996</v>
      </c>
      <c r="AM407" s="30">
        <v>7.6879999999999997</v>
      </c>
      <c r="AN407" s="30">
        <v>7.8250000000000002</v>
      </c>
      <c r="AO407" s="30">
        <v>7.9930000000000003</v>
      </c>
      <c r="AP407" s="30">
        <v>8.7959999999999994</v>
      </c>
      <c r="AQ407" s="30">
        <v>8.6379999999999999</v>
      </c>
      <c r="AR407" s="30">
        <v>8.7249999999999996</v>
      </c>
      <c r="AS407" s="30">
        <v>8.5839999999999996</v>
      </c>
      <c r="AT407" s="30">
        <v>8.3010000000000002</v>
      </c>
      <c r="AU407" s="30">
        <v>7.9059999999999997</v>
      </c>
      <c r="AV407" s="30">
        <v>7.7409999999999997</v>
      </c>
      <c r="AW407" s="30">
        <f t="shared" si="12"/>
        <v>245.86099999999999</v>
      </c>
      <c r="AX407" s="105">
        <f t="shared" si="13"/>
        <v>58.569679615717824</v>
      </c>
      <c r="AY407" s="104"/>
    </row>
    <row r="408" spans="1:51">
      <c r="A408" s="12" t="s">
        <v>181</v>
      </c>
      <c r="B408" s="12">
        <v>2021</v>
      </c>
      <c r="C408" s="5">
        <v>44490</v>
      </c>
      <c r="D408" s="12" t="s">
        <v>19</v>
      </c>
      <c r="E408" s="45" t="s">
        <v>90</v>
      </c>
      <c r="F408" s="45">
        <v>2</v>
      </c>
      <c r="G408" s="45" t="s">
        <v>507</v>
      </c>
      <c r="H408" s="45" t="s">
        <v>603</v>
      </c>
      <c r="I408" s="45" t="s">
        <v>632</v>
      </c>
      <c r="J408" s="45" t="s">
        <v>648</v>
      </c>
      <c r="K408" s="11">
        <f>(C408-VLOOKUP(G408,Riders!$A$2:$E$8000,4,FALSE))/365</f>
        <v>31.090410958904108</v>
      </c>
      <c r="L408" s="11">
        <f>(C408-VLOOKUP(H408,Riders!$A$2:$E$8000,4,FALSE))/365</f>
        <v>25.13150684931507</v>
      </c>
      <c r="M408" s="11">
        <f>(C408-VLOOKUP(I408,Riders!$A$2:$E$8000,4,FALSE))/365</f>
        <v>22.75068493150685</v>
      </c>
      <c r="N408" s="11">
        <f>(C408-VLOOKUP(J408,Riders!$A$2:$E$8000,4,FALSE))/365</f>
        <v>22.243835616438357</v>
      </c>
      <c r="O408" s="45">
        <v>1</v>
      </c>
      <c r="P408" s="45" t="s">
        <v>84</v>
      </c>
      <c r="Q408" s="30">
        <v>13.067</v>
      </c>
      <c r="R408" s="30">
        <v>7.8570000000000002</v>
      </c>
      <c r="S408" s="30">
        <v>7.2569999999999997</v>
      </c>
      <c r="T408" s="30">
        <v>7.1269999999999998</v>
      </c>
      <c r="U408" s="30">
        <v>6.9249999999999998</v>
      </c>
      <c r="V408" s="30">
        <v>7.1230000000000002</v>
      </c>
      <c r="W408" s="30">
        <v>7.0609999999999999</v>
      </c>
      <c r="X408" s="30">
        <v>7.09</v>
      </c>
      <c r="Y408" s="30">
        <v>7.1639999999999997</v>
      </c>
      <c r="Z408" s="30">
        <v>7.2169999999999996</v>
      </c>
      <c r="AA408" s="30">
        <v>6.9660000000000002</v>
      </c>
      <c r="AB408" s="30">
        <v>6.9349999999999996</v>
      </c>
      <c r="AC408" s="30">
        <v>6.91</v>
      </c>
      <c r="AD408" s="30">
        <v>6.9279999999999999</v>
      </c>
      <c r="AE408" s="30">
        <v>7.0090000000000003</v>
      </c>
      <c r="AF408" s="30">
        <v>6.9269999999999996</v>
      </c>
      <c r="AG408" s="30">
        <v>6.8949999999999996</v>
      </c>
      <c r="AH408" s="30">
        <v>6.9160000000000004</v>
      </c>
      <c r="AI408" s="30">
        <v>7.0339999999999998</v>
      </c>
      <c r="AJ408" s="30">
        <v>7.0339999999999998</v>
      </c>
      <c r="AK408" s="30">
        <v>7.2190000000000003</v>
      </c>
      <c r="AL408" s="30">
        <v>7.0869999999999997</v>
      </c>
      <c r="AM408" s="30">
        <v>7.1</v>
      </c>
      <c r="AN408" s="30">
        <v>7.2270000000000003</v>
      </c>
      <c r="AO408" s="30">
        <v>6.9450000000000003</v>
      </c>
      <c r="AP408" s="30">
        <v>6.9779999999999998</v>
      </c>
      <c r="AQ408" s="30">
        <v>6.9390000000000001</v>
      </c>
      <c r="AR408" s="30">
        <v>6.9340000000000002</v>
      </c>
      <c r="AS408" s="30">
        <v>6.9610000000000003</v>
      </c>
      <c r="AT408" s="30">
        <v>7.1920000000000002</v>
      </c>
      <c r="AU408" s="30">
        <v>7.2160000000000002</v>
      </c>
      <c r="AV408" s="30">
        <v>7.3289999999999997</v>
      </c>
      <c r="AW408" s="30">
        <f t="shared" si="12"/>
        <v>232.56899999999999</v>
      </c>
      <c r="AX408" s="105">
        <f t="shared" si="13"/>
        <v>61.917108471034403</v>
      </c>
      <c r="AY408" s="104"/>
    </row>
    <row r="409" spans="1:51">
      <c r="A409" s="4" t="s">
        <v>280</v>
      </c>
      <c r="B409" s="4">
        <v>2019</v>
      </c>
      <c r="C409" s="5">
        <v>43524</v>
      </c>
      <c r="D409" s="4" t="s">
        <v>19</v>
      </c>
      <c r="E409" s="44" t="s">
        <v>63</v>
      </c>
      <c r="F409" t="s">
        <v>540</v>
      </c>
      <c r="G409" t="s">
        <v>584</v>
      </c>
      <c r="H409" t="s">
        <v>951</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30">
        <f t="shared" si="12"/>
        <v>230.81</v>
      </c>
      <c r="AX409" s="105">
        <f t="shared" si="13"/>
        <v>62.388977947229321</v>
      </c>
      <c r="AY409" s="104"/>
    </row>
    <row r="410" spans="1:51">
      <c r="A410" s="4" t="s">
        <v>287</v>
      </c>
      <c r="B410" s="4">
        <v>2018</v>
      </c>
      <c r="C410" s="5">
        <v>43448</v>
      </c>
      <c r="D410" s="4" t="s">
        <v>65</v>
      </c>
      <c r="E410" s="44" t="s">
        <v>90</v>
      </c>
      <c r="F410">
        <v>1</v>
      </c>
      <c r="G410" t="s">
        <v>1037</v>
      </c>
      <c r="H410" t="s">
        <v>1068</v>
      </c>
      <c r="I410" t="s">
        <v>946</v>
      </c>
      <c r="J410" t="s">
        <v>805</v>
      </c>
      <c r="K410" s="11">
        <f>(C410-VLOOKUP(G410,Riders!$A$2:$E$8000,4,FALSE))/365</f>
        <v>25.726027397260275</v>
      </c>
      <c r="L410" s="11">
        <f>(C410-VLOOKUP(H410,Riders!$A$2:$E$8000,4,FALSE))/365</f>
        <v>18.186301369863013</v>
      </c>
      <c r="M410" s="11">
        <f>(C410-VLOOKUP(I410,Riders!$A$2:$E$8000,4,FALSE))/365</f>
        <v>19.265753424657536</v>
      </c>
      <c r="N410" s="11">
        <f>(C410-VLOOKUP(J410,Riders!$A$2:$E$8000,4,FALSE))/365</f>
        <v>18.298630136986301</v>
      </c>
      <c r="O410">
        <v>1</v>
      </c>
      <c r="P410" t="s">
        <v>483</v>
      </c>
      <c r="Q410" s="30">
        <v>13.475</v>
      </c>
      <c r="R410" s="30">
        <v>7.6859999999999999</v>
      </c>
      <c r="S410" s="30">
        <v>7.29</v>
      </c>
      <c r="T410" s="30">
        <v>6.9779999999999998</v>
      </c>
      <c r="U410" s="30">
        <v>7.008</v>
      </c>
      <c r="V410" s="30">
        <v>6.9429999999999996</v>
      </c>
      <c r="W410" s="30">
        <v>7.1210000000000004</v>
      </c>
      <c r="X410" s="30">
        <v>7.0380000000000003</v>
      </c>
      <c r="Y410" s="30">
        <v>7.1660000000000004</v>
      </c>
      <c r="Z410" s="30">
        <v>7.0810000000000004</v>
      </c>
      <c r="AA410" s="30">
        <v>7.29</v>
      </c>
      <c r="AB410" s="30">
        <v>7.2489999999999997</v>
      </c>
      <c r="AC410" s="30">
        <v>7.4180000000000001</v>
      </c>
      <c r="AD410" s="30">
        <v>7.3259999999999996</v>
      </c>
      <c r="AE410" s="30">
        <v>7.4009999999999998</v>
      </c>
      <c r="AF410" s="30">
        <v>7.5110000000000001</v>
      </c>
      <c r="AG410" s="30">
        <v>7.2969999999999997</v>
      </c>
      <c r="AH410" s="30">
        <v>7.25</v>
      </c>
      <c r="AI410" s="30">
        <v>7.3739999999999997</v>
      </c>
      <c r="AJ410" s="30">
        <v>7.2850000000000001</v>
      </c>
      <c r="AK410" s="30">
        <v>7.3150000000000004</v>
      </c>
      <c r="AL410" s="30">
        <v>7.48</v>
      </c>
      <c r="AM410" s="30">
        <v>7.62</v>
      </c>
      <c r="AN410" s="30">
        <v>7.42</v>
      </c>
      <c r="AO410" s="30">
        <v>7.4710000000000001</v>
      </c>
      <c r="AP410" s="30">
        <v>7.4870000000000001</v>
      </c>
      <c r="AQ410" s="30">
        <v>7.5389999999999997</v>
      </c>
      <c r="AR410" s="30">
        <v>7.7279999999999998</v>
      </c>
      <c r="AS410" s="30">
        <v>7.399</v>
      </c>
      <c r="AT410" s="30">
        <v>7.2670000000000003</v>
      </c>
      <c r="AU410" s="30">
        <v>7.2450000000000001</v>
      </c>
      <c r="AV410" s="30">
        <v>7.3170000000000002</v>
      </c>
      <c r="AW410" s="30">
        <f t="shared" si="12"/>
        <v>240.47499999999997</v>
      </c>
      <c r="AX410" s="105">
        <f t="shared" si="13"/>
        <v>59.881484561804768</v>
      </c>
      <c r="AY410" s="104"/>
    </row>
    <row r="411" spans="1:51">
      <c r="A411" s="4" t="s">
        <v>280</v>
      </c>
      <c r="B411" s="4">
        <v>2019</v>
      </c>
      <c r="C411" s="5">
        <v>43524</v>
      </c>
      <c r="D411" s="4" t="s">
        <v>19</v>
      </c>
      <c r="E411" s="44" t="s">
        <v>63</v>
      </c>
      <c r="F411" t="s">
        <v>541</v>
      </c>
      <c r="G411" t="s">
        <v>802</v>
      </c>
      <c r="H411" t="s">
        <v>693</v>
      </c>
      <c r="I411" t="s">
        <v>955</v>
      </c>
      <c r="J411" t="s">
        <v>920</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30">
        <f t="shared" si="12"/>
        <v>236.38200000000001</v>
      </c>
      <c r="AX411" s="105">
        <f t="shared" si="13"/>
        <v>60.918344036347946</v>
      </c>
      <c r="AY411" s="104"/>
    </row>
    <row r="412" spans="1:51">
      <c r="A412" s="4" t="s">
        <v>225</v>
      </c>
      <c r="B412" s="4">
        <v>2019</v>
      </c>
      <c r="C412" s="5">
        <v>43490</v>
      </c>
      <c r="D412" s="4" t="s">
        <v>65</v>
      </c>
      <c r="E412" s="44" t="s">
        <v>20</v>
      </c>
      <c r="F412" s="44" t="s">
        <v>20</v>
      </c>
      <c r="G412" t="s">
        <v>686</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30">
        <f t="shared" si="12"/>
        <v>237.66</v>
      </c>
      <c r="AX412" s="105">
        <f t="shared" si="13"/>
        <v>60.590759909113864</v>
      </c>
      <c r="AY412" s="104"/>
    </row>
    <row r="413" spans="1:51">
      <c r="A413" s="4" t="s">
        <v>225</v>
      </c>
      <c r="B413" s="4">
        <v>2019</v>
      </c>
      <c r="C413" s="5">
        <v>43490</v>
      </c>
      <c r="D413" s="4" t="s">
        <v>65</v>
      </c>
      <c r="E413" s="44" t="s">
        <v>20</v>
      </c>
      <c r="F413" s="44" t="s">
        <v>20</v>
      </c>
      <c r="G413" t="s">
        <v>486</v>
      </c>
      <c r="H413" t="s">
        <v>836</v>
      </c>
      <c r="I413" t="s">
        <v>756</v>
      </c>
      <c r="J413" t="s">
        <v>1002</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30">
        <f t="shared" si="12"/>
        <v>239.12699999999998</v>
      </c>
      <c r="AX413" s="105">
        <f t="shared" si="13"/>
        <v>60.219046782671974</v>
      </c>
      <c r="AY413" s="104"/>
    </row>
    <row r="414" spans="1:51">
      <c r="A414" s="1" t="s">
        <v>216</v>
      </c>
      <c r="B414" s="1">
        <v>2018</v>
      </c>
      <c r="C414" s="2">
        <v>43434</v>
      </c>
      <c r="D414" s="1" t="s">
        <v>65</v>
      </c>
      <c r="E414" s="44" t="s">
        <v>20</v>
      </c>
      <c r="F414" t="s">
        <v>20</v>
      </c>
      <c r="G414" t="s">
        <v>822</v>
      </c>
      <c r="H414" t="s">
        <v>5080</v>
      </c>
      <c r="I414" t="s">
        <v>902</v>
      </c>
      <c r="J414" t="s">
        <v>827</v>
      </c>
      <c r="K414" s="11">
        <f>(C414-VLOOKUP(G414,Riders!$A$2:$E$8000,4,FALSE))/365</f>
        <v>18.912328767123288</v>
      </c>
      <c r="L414" s="11">
        <f>(C414-VLOOKUP(H414,Riders!$A$2:$E$8000,4,FALSE))/365</f>
        <v>20.816438356164383</v>
      </c>
      <c r="M414" s="11">
        <f>(C414-VLOOKUP(I414,Riders!$A$2:$E$8000,4,FALSE))/365</f>
        <v>19.890410958904109</v>
      </c>
      <c r="N414" s="11">
        <f>(C414-VLOOKUP(J414,Riders!$A$2:$E$8000,4,FALSE))/365</f>
        <v>18.641095890410959</v>
      </c>
      <c r="O414">
        <v>8</v>
      </c>
      <c r="P414" t="s">
        <v>197</v>
      </c>
      <c r="Q414" s="30">
        <v>13.129</v>
      </c>
      <c r="R414" s="30">
        <v>7.8419999999999996</v>
      </c>
      <c r="S414" s="30">
        <v>7.4969999999999999</v>
      </c>
      <c r="T414" s="30">
        <v>7.2089999999999996</v>
      </c>
      <c r="U414" s="30">
        <v>7.2380000000000004</v>
      </c>
      <c r="V414" s="30">
        <v>7.0990000000000002</v>
      </c>
      <c r="W414" s="30">
        <v>7.22</v>
      </c>
      <c r="X414" s="30">
        <v>7.22</v>
      </c>
      <c r="Y414" s="30">
        <v>7.3730000000000002</v>
      </c>
      <c r="Z414" s="30">
        <v>7.2050000000000001</v>
      </c>
      <c r="AA414" s="30">
        <v>7.2809999999999997</v>
      </c>
      <c r="AB414" s="30">
        <v>7.1109999999999998</v>
      </c>
      <c r="AC414" s="30">
        <v>7.2320000000000002</v>
      </c>
      <c r="AD414" s="30">
        <v>7.2210000000000001</v>
      </c>
      <c r="AE414" s="30">
        <v>7.3170000000000002</v>
      </c>
      <c r="AF414" s="30">
        <v>7.2329999999999997</v>
      </c>
      <c r="AG414" s="30">
        <v>7.3120000000000003</v>
      </c>
      <c r="AH414" s="30">
        <v>7.2130000000000001</v>
      </c>
      <c r="AI414" s="30">
        <v>7.3490000000000002</v>
      </c>
      <c r="AJ414" s="30">
        <v>7.194</v>
      </c>
      <c r="AK414" s="30">
        <v>7.3179999999999996</v>
      </c>
      <c r="AL414" s="30">
        <v>7.4160000000000004</v>
      </c>
      <c r="AM414" s="30">
        <v>7.3220000000000001</v>
      </c>
      <c r="AN414" s="30">
        <v>7.4489999999999998</v>
      </c>
      <c r="AO414" s="30">
        <v>7.2830000000000004</v>
      </c>
      <c r="AP414" s="30">
        <v>7.4749999999999996</v>
      </c>
      <c r="AQ414" s="30">
        <v>7.319</v>
      </c>
      <c r="AR414" s="30">
        <v>7.3890000000000002</v>
      </c>
      <c r="AS414" s="30">
        <v>7.593</v>
      </c>
      <c r="AT414" s="30">
        <v>7.524</v>
      </c>
      <c r="AU414" s="30">
        <v>7.2759999999999998</v>
      </c>
      <c r="AV414" s="30">
        <v>7.4539999999999997</v>
      </c>
      <c r="AW414" s="30">
        <f t="shared" si="12"/>
        <v>240.31300000000002</v>
      </c>
      <c r="AX414" s="105">
        <f t="shared" si="13"/>
        <v>59.921851918123444</v>
      </c>
      <c r="AY414" s="104"/>
    </row>
    <row r="415" spans="1:51">
      <c r="A415" s="1" t="s">
        <v>216</v>
      </c>
      <c r="B415" s="1">
        <v>2018</v>
      </c>
      <c r="C415" s="2">
        <v>43434</v>
      </c>
      <c r="D415" s="1" t="s">
        <v>65</v>
      </c>
      <c r="E415" s="44" t="s">
        <v>90</v>
      </c>
      <c r="F415">
        <v>2</v>
      </c>
      <c r="G415" t="s">
        <v>822</v>
      </c>
      <c r="H415" t="s">
        <v>5080</v>
      </c>
      <c r="I415" t="s">
        <v>902</v>
      </c>
      <c r="J415" t="s">
        <v>827</v>
      </c>
      <c r="K415" s="11">
        <f>(C415-VLOOKUP(G415,Riders!$A$2:$E$8000,4,FALSE))/365</f>
        <v>18.912328767123288</v>
      </c>
      <c r="L415" s="11">
        <f>(C415-VLOOKUP(H415,Riders!$A$2:$E$8000,4,FALSE))/365</f>
        <v>20.816438356164383</v>
      </c>
      <c r="M415" s="11">
        <f>(C415-VLOOKUP(I415,Riders!$A$2:$E$8000,4,FALSE))/365</f>
        <v>19.890410958904109</v>
      </c>
      <c r="N415" s="11">
        <f>(C415-VLOOKUP(J415,Riders!$A$2:$E$8000,4,FALSE))/365</f>
        <v>18.641095890410959</v>
      </c>
      <c r="O415">
        <v>2</v>
      </c>
      <c r="P415" t="s">
        <v>197</v>
      </c>
      <c r="Q415" s="30">
        <v>13.266999999999999</v>
      </c>
      <c r="R415" s="30">
        <v>7.8140000000000001</v>
      </c>
      <c r="S415" s="30">
        <v>7.4980000000000002</v>
      </c>
      <c r="T415" s="30">
        <v>7.1980000000000004</v>
      </c>
      <c r="U415" s="30">
        <v>7.274</v>
      </c>
      <c r="V415" s="30">
        <v>7.1559999999999997</v>
      </c>
      <c r="W415" s="30">
        <v>7.2359999999999998</v>
      </c>
      <c r="X415" s="30">
        <v>7.218</v>
      </c>
      <c r="Y415" s="30">
        <v>7.3470000000000004</v>
      </c>
      <c r="Z415" s="30">
        <v>7.1740000000000004</v>
      </c>
      <c r="AA415" s="30">
        <v>7.29</v>
      </c>
      <c r="AB415" s="30">
        <v>7.1280000000000001</v>
      </c>
      <c r="AC415" s="30">
        <v>7.2779999999999996</v>
      </c>
      <c r="AD415" s="30">
        <v>7.2640000000000002</v>
      </c>
      <c r="AE415" s="30">
        <v>7.399</v>
      </c>
      <c r="AF415" s="30">
        <v>7.242</v>
      </c>
      <c r="AG415" s="30">
        <v>7.3680000000000003</v>
      </c>
      <c r="AH415" s="30">
        <v>7.23</v>
      </c>
      <c r="AI415" s="30">
        <v>7.3570000000000002</v>
      </c>
      <c r="AJ415" s="30">
        <v>7.2539999999999996</v>
      </c>
      <c r="AK415" s="30">
        <v>7.3570000000000002</v>
      </c>
      <c r="AL415" s="30">
        <v>7.4779999999999998</v>
      </c>
      <c r="AM415" s="30">
        <v>7.4989999999999997</v>
      </c>
      <c r="AN415" s="30">
        <v>7.633</v>
      </c>
      <c r="AO415" s="30">
        <v>7.3259999999999996</v>
      </c>
      <c r="AP415" s="30">
        <v>8.2279999999999998</v>
      </c>
      <c r="AQ415" s="30">
        <v>8.2720000000000002</v>
      </c>
      <c r="AR415" s="30">
        <v>8.1720000000000006</v>
      </c>
      <c r="AS415" s="30">
        <v>8.2780000000000005</v>
      </c>
      <c r="AT415" s="30">
        <v>8.9079999999999995</v>
      </c>
      <c r="AU415" s="30">
        <v>10.682</v>
      </c>
      <c r="AV415" s="30">
        <v>12.872</v>
      </c>
      <c r="AW415" s="30">
        <f t="shared" si="12"/>
        <v>254.69699999999995</v>
      </c>
      <c r="AX415" s="105">
        <f t="shared" si="13"/>
        <v>56.537768407166176</v>
      </c>
      <c r="AY415" s="104"/>
    </row>
    <row r="416" spans="1:51">
      <c r="A416" s="4" t="s">
        <v>161</v>
      </c>
      <c r="B416" s="4">
        <v>2020</v>
      </c>
      <c r="C416" s="88">
        <v>43854</v>
      </c>
      <c r="D416" s="4" t="s">
        <v>65</v>
      </c>
      <c r="E416" s="44" t="s">
        <v>63</v>
      </c>
      <c r="F416" t="s">
        <v>540</v>
      </c>
      <c r="G416" t="s">
        <v>583</v>
      </c>
      <c r="H416" t="s">
        <v>79</v>
      </c>
      <c r="I416" t="s">
        <v>506</v>
      </c>
      <c r="J416" t="s">
        <v>5205</v>
      </c>
      <c r="K416" s="11">
        <f>(C416-VLOOKUP(G416,Riders!$A$2:$E$8000,4,FALSE))/365</f>
        <v>24.383561643835616</v>
      </c>
      <c r="L416" s="11">
        <f>(C416-VLOOKUP(H416,Riders!$A$2:$E$8000,4,FALSE))/365</f>
        <v>22.534246575342465</v>
      </c>
      <c r="M416" s="11">
        <f>(C416-VLOOKUP(I416,Riders!$A$2:$E$8000,4,FALSE))/365</f>
        <v>24.008219178082193</v>
      </c>
      <c r="N416" s="11">
        <f>(C416-VLOOKUP(J416,Riders!$A$2:$E$8000,4,FALSE))/365</f>
        <v>18.758904109589039</v>
      </c>
      <c r="O416" s="44">
        <v>1</v>
      </c>
      <c r="P416" t="s">
        <v>26</v>
      </c>
      <c r="Q416" s="30">
        <v>13.263</v>
      </c>
      <c r="R416" s="30">
        <v>7.7</v>
      </c>
      <c r="S416" s="30">
        <v>7.0919999999999996</v>
      </c>
      <c r="T416" s="30">
        <v>6.915</v>
      </c>
      <c r="U416" s="30">
        <v>6.99</v>
      </c>
      <c r="V416" s="30">
        <v>6.9459999999999997</v>
      </c>
      <c r="W416" s="30">
        <v>7.008</v>
      </c>
      <c r="X416" s="30">
        <v>7.0519999999999996</v>
      </c>
      <c r="Y416" s="30">
        <v>7.2190000000000003</v>
      </c>
      <c r="Z416" s="30">
        <v>7.125</v>
      </c>
      <c r="AA416" s="30">
        <v>7.0789999999999997</v>
      </c>
      <c r="AB416" s="30">
        <v>7.0430000000000001</v>
      </c>
      <c r="AC416" s="30">
        <v>7.194</v>
      </c>
      <c r="AD416" s="30">
        <v>7.0190000000000001</v>
      </c>
      <c r="AE416" s="30">
        <v>6.976</v>
      </c>
      <c r="AF416" s="30">
        <v>6.9450000000000003</v>
      </c>
      <c r="AG416" s="30">
        <v>6.9349999999999996</v>
      </c>
      <c r="AH416" s="30">
        <v>6.9509999999999996</v>
      </c>
      <c r="AI416" s="30">
        <v>7.2249999999999996</v>
      </c>
      <c r="AJ416" s="30"/>
      <c r="AK416" s="30"/>
      <c r="AL416" s="30"/>
      <c r="AM416" s="30"/>
      <c r="AN416" s="30"/>
      <c r="AO416" s="30"/>
      <c r="AP416" s="30"/>
      <c r="AQ416" s="30"/>
      <c r="AR416" s="30"/>
      <c r="AS416" s="30"/>
      <c r="AT416" s="30"/>
      <c r="AU416" s="30"/>
      <c r="AV416" s="30"/>
      <c r="AW416" s="30" t="str">
        <f t="shared" si="12"/>
        <v/>
      </c>
      <c r="AX416" s="105" t="str">
        <f t="shared" si="13"/>
        <v/>
      </c>
      <c r="AY416" s="104"/>
    </row>
    <row r="417" spans="1:51">
      <c r="A417" s="4" t="s">
        <v>225</v>
      </c>
      <c r="B417" s="4">
        <v>2019</v>
      </c>
      <c r="C417" s="5">
        <v>43490</v>
      </c>
      <c r="D417" s="4" t="s">
        <v>65</v>
      </c>
      <c r="E417" s="44" t="s">
        <v>20</v>
      </c>
      <c r="F417" s="44" t="s">
        <v>20</v>
      </c>
      <c r="G417" t="s">
        <v>742</v>
      </c>
      <c r="H417" t="s">
        <v>1030</v>
      </c>
      <c r="I417" t="s">
        <v>978</v>
      </c>
      <c r="J417" t="s">
        <v>979</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30">
        <f t="shared" si="12"/>
        <v>241.06600000000003</v>
      </c>
      <c r="AX417" s="105">
        <f t="shared" si="13"/>
        <v>59.734678469796648</v>
      </c>
      <c r="AY417" s="104"/>
    </row>
    <row r="418" spans="1:51">
      <c r="A418" s="4" t="s">
        <v>225</v>
      </c>
      <c r="B418" s="4">
        <v>2019</v>
      </c>
      <c r="C418" s="5">
        <v>43490</v>
      </c>
      <c r="D418" s="4" t="s">
        <v>65</v>
      </c>
      <c r="E418" s="44" t="s">
        <v>20</v>
      </c>
      <c r="F418" s="44" t="s">
        <v>20</v>
      </c>
      <c r="G418" t="s">
        <v>1054</v>
      </c>
      <c r="H418" t="s">
        <v>902</v>
      </c>
      <c r="I418" t="s">
        <v>954</v>
      </c>
      <c r="J418" t="s">
        <v>827</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1020</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30">
        <f t="shared" si="12"/>
        <v>241.43099999999998</v>
      </c>
      <c r="AX418" s="105">
        <f t="shared" si="13"/>
        <v>59.644370441244085</v>
      </c>
      <c r="AY418" s="104"/>
    </row>
    <row r="419" spans="1:51">
      <c r="A419" s="4" t="s">
        <v>225</v>
      </c>
      <c r="B419" s="4">
        <v>2019</v>
      </c>
      <c r="C419" s="5">
        <v>43490</v>
      </c>
      <c r="D419" s="4" t="s">
        <v>65</v>
      </c>
      <c r="E419" s="44" t="s">
        <v>20</v>
      </c>
      <c r="F419" s="44" t="s">
        <v>20</v>
      </c>
      <c r="G419" t="s">
        <v>1055</v>
      </c>
      <c r="H419" t="s">
        <v>505</v>
      </c>
      <c r="I419" t="s">
        <v>732</v>
      </c>
      <c r="J419" t="s">
        <v>1005</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30">
        <f t="shared" si="12"/>
        <v>241.56199999999998</v>
      </c>
      <c r="AX419" s="105">
        <f t="shared" si="13"/>
        <v>59.612025070168322</v>
      </c>
      <c r="AY419" s="104"/>
    </row>
    <row r="420" spans="1:51">
      <c r="A420" s="4" t="s">
        <v>225</v>
      </c>
      <c r="B420" s="4">
        <v>2019</v>
      </c>
      <c r="C420" s="5">
        <v>43490</v>
      </c>
      <c r="D420" s="4" t="s">
        <v>65</v>
      </c>
      <c r="E420" s="44" t="s">
        <v>20</v>
      </c>
      <c r="F420" s="44" t="s">
        <v>20</v>
      </c>
      <c r="G420" t="s">
        <v>766</v>
      </c>
      <c r="H420" t="s">
        <v>1029</v>
      </c>
      <c r="I420" t="s">
        <v>605</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30">
        <f t="shared" si="12"/>
        <v>242.42799999999997</v>
      </c>
      <c r="AX420" s="105">
        <f t="shared" si="13"/>
        <v>59.399079314270637</v>
      </c>
      <c r="AY420" s="104"/>
    </row>
    <row r="421" spans="1:51">
      <c r="A421" s="4" t="s">
        <v>225</v>
      </c>
      <c r="B421" s="4">
        <v>2019</v>
      </c>
      <c r="C421" s="5">
        <v>43490</v>
      </c>
      <c r="D421" s="4" t="s">
        <v>65</v>
      </c>
      <c r="E421" s="44" t="s">
        <v>20</v>
      </c>
      <c r="F421" s="44" t="s">
        <v>20</v>
      </c>
      <c r="G421" t="s">
        <v>593</v>
      </c>
      <c r="H421" t="s">
        <v>952</v>
      </c>
      <c r="I421" t="s">
        <v>1041</v>
      </c>
      <c r="J421" t="s">
        <v>953</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30">
        <f t="shared" si="12"/>
        <v>243.20199999999994</v>
      </c>
      <c r="AX421" s="105">
        <f t="shared" si="13"/>
        <v>59.210039391123445</v>
      </c>
      <c r="AY421" s="104"/>
    </row>
    <row r="422" spans="1:51">
      <c r="A422" s="4" t="s">
        <v>224</v>
      </c>
      <c r="B422" s="4">
        <v>2019</v>
      </c>
      <c r="C422" s="5">
        <v>43805</v>
      </c>
      <c r="D422" s="4" t="s">
        <v>65</v>
      </c>
      <c r="E422" s="44" t="s">
        <v>20</v>
      </c>
      <c r="F422" s="44" t="s">
        <v>20</v>
      </c>
      <c r="G422" t="s">
        <v>600</v>
      </c>
      <c r="H422" t="s">
        <v>949</v>
      </c>
      <c r="I422" t="s">
        <v>599</v>
      </c>
      <c r="J422" t="s">
        <v>915</v>
      </c>
      <c r="K422" s="11">
        <f>(C422-VLOOKUP(G422,Riders!$A$2:$E$8000,4,FALSE))/365</f>
        <v>23.895890410958906</v>
      </c>
      <c r="L422" s="11">
        <f>(C422-VLOOKUP(H422,Riders!$A$2:$E$8000,4,FALSE))/365</f>
        <v>30.153424657534245</v>
      </c>
      <c r="M422" s="11">
        <f>(C422-VLOOKUP(I422,Riders!$A$2:$E$8000,4,FALSE))/365</f>
        <v>21.556164383561644</v>
      </c>
      <c r="N422" s="11">
        <f>(C422-VLOOKUP(J422,Riders!$A$2:$E$8000,4,FALSE))/365</f>
        <v>23.580821917808219</v>
      </c>
      <c r="O422" s="44">
        <v>1</v>
      </c>
      <c r="P422" t="s">
        <v>101</v>
      </c>
      <c r="Q422" s="30">
        <v>13.17</v>
      </c>
      <c r="R422" s="30">
        <v>7.5289999999999999</v>
      </c>
      <c r="S422" s="30">
        <v>7.0179999999999998</v>
      </c>
      <c r="T422" s="30">
        <v>7.1269999999999998</v>
      </c>
      <c r="U422" s="30">
        <v>7.0540000000000003</v>
      </c>
      <c r="V422" s="30">
        <v>7.2190000000000003</v>
      </c>
      <c r="W422" s="30">
        <v>7.0430000000000001</v>
      </c>
      <c r="X422" s="30">
        <v>7.1070000000000002</v>
      </c>
      <c r="Y422" s="30">
        <v>7.1420000000000003</v>
      </c>
      <c r="Z422" s="30">
        <v>7.0289999999999999</v>
      </c>
      <c r="AA422" s="30">
        <v>7.0750000000000002</v>
      </c>
      <c r="AB422" s="30">
        <v>7.2560000000000002</v>
      </c>
      <c r="AC422" s="30">
        <v>7.1909999999999998</v>
      </c>
      <c r="AD422" s="30">
        <v>7.3440000000000003</v>
      </c>
      <c r="AE422" s="30">
        <v>7.3029999999999999</v>
      </c>
      <c r="AF422" s="30">
        <v>7.32</v>
      </c>
      <c r="AG422" s="30">
        <v>7.4829999999999997</v>
      </c>
      <c r="AH422" s="30">
        <v>7.359</v>
      </c>
      <c r="AI422" s="30">
        <v>7.3310000000000004</v>
      </c>
      <c r="AJ422" s="30">
        <v>7.6269999999999998</v>
      </c>
      <c r="AK422" s="30">
        <v>7.3970000000000002</v>
      </c>
      <c r="AL422" s="30">
        <v>7.7610000000000001</v>
      </c>
      <c r="AM422" s="30">
        <v>7.9409999999999998</v>
      </c>
      <c r="AN422" s="30">
        <v>8.2449999999999992</v>
      </c>
      <c r="AO422" s="30">
        <v>8.6349999999999998</v>
      </c>
      <c r="AP422" s="30">
        <v>8.6910000000000007</v>
      </c>
      <c r="AQ422" s="30">
        <v>8.6259999999999994</v>
      </c>
      <c r="AR422" s="30">
        <v>8.3989999999999991</v>
      </c>
      <c r="AS422" s="30">
        <v>8.4879999999999995</v>
      </c>
      <c r="AT422" s="30">
        <v>8.3940000000000001</v>
      </c>
      <c r="AU422" s="30">
        <v>8.4120000000000008</v>
      </c>
      <c r="AV422" s="30">
        <v>8.5180000000000007</v>
      </c>
      <c r="AW422" s="30">
        <f t="shared" si="12"/>
        <v>250.23400000000001</v>
      </c>
      <c r="AX422" s="105">
        <f t="shared" si="13"/>
        <v>57.54613681594028</v>
      </c>
      <c r="AY422" s="104"/>
    </row>
    <row r="423" spans="1:51">
      <c r="A423" s="4" t="s">
        <v>225</v>
      </c>
      <c r="B423" s="4">
        <v>2019</v>
      </c>
      <c r="C423" s="5">
        <v>43490</v>
      </c>
      <c r="D423" s="4" t="s">
        <v>65</v>
      </c>
      <c r="E423" s="44" t="s">
        <v>20</v>
      </c>
      <c r="F423" s="44" t="s">
        <v>20</v>
      </c>
      <c r="G423" t="s">
        <v>799</v>
      </c>
      <c r="H423" t="s">
        <v>933</v>
      </c>
      <c r="I423" t="s">
        <v>906</v>
      </c>
      <c r="J423" t="s">
        <v>895</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30">
        <f t="shared" si="12"/>
        <v>245.37599999999998</v>
      </c>
      <c r="AX423" s="105">
        <f t="shared" si="13"/>
        <v>58.685446009389679</v>
      </c>
      <c r="AY423" s="104"/>
    </row>
    <row r="424" spans="1:51">
      <c r="A424" s="4" t="s">
        <v>225</v>
      </c>
      <c r="B424" s="4">
        <v>2019</v>
      </c>
      <c r="C424" s="5">
        <v>43490</v>
      </c>
      <c r="D424" s="4" t="s">
        <v>65</v>
      </c>
      <c r="E424" s="44" t="s">
        <v>20</v>
      </c>
      <c r="F424" s="44" t="s">
        <v>20</v>
      </c>
      <c r="G424" t="s">
        <v>987</v>
      </c>
      <c r="H424" t="s">
        <v>1057</v>
      </c>
      <c r="I424" t="s">
        <v>473</v>
      </c>
      <c r="J424" t="s">
        <v>1058</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1061</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30">
        <f t="shared" si="12"/>
        <v>247.78199999999998</v>
      </c>
      <c r="AX424" s="105">
        <f t="shared" si="13"/>
        <v>58.115601617550915</v>
      </c>
      <c r="AY424" s="104"/>
    </row>
    <row r="425" spans="1:51">
      <c r="A425" s="4" t="s">
        <v>225</v>
      </c>
      <c r="B425" s="4">
        <v>2019</v>
      </c>
      <c r="C425" s="5">
        <v>43490</v>
      </c>
      <c r="D425" s="4" t="s">
        <v>65</v>
      </c>
      <c r="E425" s="44" t="s">
        <v>20</v>
      </c>
      <c r="F425" s="44" t="s">
        <v>20</v>
      </c>
      <c r="G425" t="s">
        <v>832</v>
      </c>
      <c r="H425" t="s">
        <v>833</v>
      </c>
      <c r="I425" t="s">
        <v>831</v>
      </c>
      <c r="J425" t="s">
        <v>1011</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30">
        <f t="shared" si="12"/>
        <v>248.15999999999994</v>
      </c>
      <c r="AX425" s="105">
        <f t="shared" si="13"/>
        <v>58.027079303675059</v>
      </c>
      <c r="AY425" s="104"/>
    </row>
    <row r="426" spans="1:51">
      <c r="A426" s="4" t="s">
        <v>225</v>
      </c>
      <c r="B426" s="4">
        <v>2019</v>
      </c>
      <c r="C426" s="5">
        <v>43490</v>
      </c>
      <c r="D426" s="4" t="s">
        <v>65</v>
      </c>
      <c r="E426" s="44" t="s">
        <v>20</v>
      </c>
      <c r="F426" s="44" t="s">
        <v>20</v>
      </c>
      <c r="G426" t="s">
        <v>1042</v>
      </c>
      <c r="H426" t="s">
        <v>934</v>
      </c>
      <c r="I426" t="s">
        <v>1059</v>
      </c>
      <c r="J426" t="s">
        <v>1060</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30">
        <f t="shared" si="12"/>
        <v>250.428</v>
      </c>
      <c r="AX426" s="105">
        <f t="shared" si="13"/>
        <v>57.50155733384446</v>
      </c>
      <c r="AY426" s="104"/>
    </row>
    <row r="427" spans="1:51">
      <c r="A427" s="4" t="s">
        <v>225</v>
      </c>
      <c r="B427" s="4">
        <v>2019</v>
      </c>
      <c r="C427" s="5">
        <v>43490</v>
      </c>
      <c r="D427" s="4" t="s">
        <v>65</v>
      </c>
      <c r="E427" s="44" t="s">
        <v>20</v>
      </c>
      <c r="F427" s="44" t="s">
        <v>20</v>
      </c>
      <c r="G427" t="s">
        <v>521</v>
      </c>
      <c r="H427" t="s">
        <v>1034</v>
      </c>
      <c r="I427" t="s">
        <v>887</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30">
        <f t="shared" si="12"/>
        <v>251.374</v>
      </c>
      <c r="AX427" s="105">
        <f t="shared" si="13"/>
        <v>57.285160756482377</v>
      </c>
      <c r="AY427" s="104"/>
    </row>
    <row r="428" spans="1:51">
      <c r="A428" s="4" t="s">
        <v>225</v>
      </c>
      <c r="B428" s="4">
        <v>2019</v>
      </c>
      <c r="C428" s="5">
        <v>43490</v>
      </c>
      <c r="D428" s="4" t="s">
        <v>65</v>
      </c>
      <c r="E428" s="44" t="s">
        <v>90</v>
      </c>
      <c r="F428">
        <v>1</v>
      </c>
      <c r="G428" t="s">
        <v>1054</v>
      </c>
      <c r="H428" t="s">
        <v>902</v>
      </c>
      <c r="I428" t="s">
        <v>954</v>
      </c>
      <c r="J428" t="s">
        <v>827</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1020</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30">
        <f t="shared" si="12"/>
        <v>239.37699999999998</v>
      </c>
      <c r="AX428" s="105">
        <f t="shared" si="13"/>
        <v>60.156155353271203</v>
      </c>
      <c r="AY428" s="104"/>
    </row>
    <row r="429" spans="1:51">
      <c r="A429" s="4" t="s">
        <v>225</v>
      </c>
      <c r="B429" s="4">
        <v>2019</v>
      </c>
      <c r="C429" s="5">
        <v>43490</v>
      </c>
      <c r="D429" s="4" t="s">
        <v>65</v>
      </c>
      <c r="E429" s="44" t="s">
        <v>90</v>
      </c>
      <c r="F429">
        <v>1</v>
      </c>
      <c r="G429" t="s">
        <v>742</v>
      </c>
      <c r="H429" t="s">
        <v>1030</v>
      </c>
      <c r="I429" t="s">
        <v>978</v>
      </c>
      <c r="J429" t="s">
        <v>979</v>
      </c>
      <c r="K429" s="11">
        <f>(C429-VLOOKUP(G429,Riders!$A$2:$E$8000,4,FALSE))/365</f>
        <v>27.405479452054795</v>
      </c>
      <c r="L429" s="11">
        <f>(C429-VLOOKUP(H429,Riders!$A$2:$E$8000,4,FALSE))/365</f>
        <v>22.517808219178082</v>
      </c>
      <c r="M429" s="11">
        <f>(C429-VLOOKUP(I429,Riders!$A$2:$E$8000,4,FALSE))/365</f>
        <v>25.887671232876713</v>
      </c>
      <c r="N429" s="11">
        <f>(C429-VLOOKUP(J429,Riders!$A$2:$E$8000,4,FALSE))/365</f>
        <v>24.613698630136987</v>
      </c>
      <c r="O429">
        <v>2</v>
      </c>
      <c r="P429" t="s">
        <v>255</v>
      </c>
      <c r="Q429" s="30">
        <v>13.276</v>
      </c>
      <c r="R429" s="30">
        <v>7.7560000000000002</v>
      </c>
      <c r="S429" s="30">
        <v>7.1879999999999997</v>
      </c>
      <c r="T429" s="30">
        <v>7.0960000000000001</v>
      </c>
      <c r="U429" s="30">
        <v>6.9809999999999999</v>
      </c>
      <c r="V429" s="30">
        <v>7.1070000000000002</v>
      </c>
      <c r="W429" s="30">
        <v>7.0739999999999998</v>
      </c>
      <c r="X429" s="30">
        <v>7.093</v>
      </c>
      <c r="Y429" s="30">
        <v>7.1139999999999999</v>
      </c>
      <c r="Z429" s="30">
        <v>7</v>
      </c>
      <c r="AA429" s="30">
        <v>7.15</v>
      </c>
      <c r="AB429" s="30">
        <v>7.13</v>
      </c>
      <c r="AC429" s="30">
        <v>7.04</v>
      </c>
      <c r="AD429" s="30">
        <v>7.0720000000000001</v>
      </c>
      <c r="AE429" s="30">
        <v>7.2220000000000004</v>
      </c>
      <c r="AF429" s="30">
        <v>7.2119999999999997</v>
      </c>
      <c r="AG429" s="30">
        <v>7.3</v>
      </c>
      <c r="AH429" s="30">
        <v>7.0960000000000001</v>
      </c>
      <c r="AI429" s="30">
        <v>7.1929999999999996</v>
      </c>
      <c r="AJ429" s="30">
        <v>7.3550000000000004</v>
      </c>
      <c r="AK429" s="30">
        <v>7.41</v>
      </c>
      <c r="AL429" s="30">
        <v>7.6589999999999998</v>
      </c>
      <c r="AM429" s="30">
        <v>7.5019999999999998</v>
      </c>
      <c r="AN429" s="30">
        <v>7.74</v>
      </c>
      <c r="AO429" s="30">
        <v>7.4340000000000002</v>
      </c>
      <c r="AP429" s="30">
        <v>7.5149999999999997</v>
      </c>
      <c r="AQ429" s="30">
        <v>7.5190000000000001</v>
      </c>
      <c r="AR429" s="30">
        <v>7.8230000000000004</v>
      </c>
      <c r="AS429" s="30">
        <v>7.9390000000000001</v>
      </c>
      <c r="AT429" s="30">
        <v>7.5789999999999997</v>
      </c>
      <c r="AU429" s="30">
        <v>7.5190000000000001</v>
      </c>
      <c r="AV429" s="30">
        <v>7.6289999999999996</v>
      </c>
      <c r="AW429" s="30">
        <f t="shared" si="12"/>
        <v>240.72300000000001</v>
      </c>
      <c r="AX429" s="105">
        <f t="shared" si="13"/>
        <v>59.819792873967174</v>
      </c>
      <c r="AY429" s="104"/>
    </row>
    <row r="430" spans="1:51">
      <c r="A430" s="4" t="s">
        <v>225</v>
      </c>
      <c r="B430" s="4">
        <v>2019</v>
      </c>
      <c r="C430" s="5">
        <v>43490</v>
      </c>
      <c r="D430" s="4" t="s">
        <v>65</v>
      </c>
      <c r="E430" s="44" t="s">
        <v>90</v>
      </c>
      <c r="F430">
        <v>2</v>
      </c>
      <c r="G430" t="s">
        <v>1055</v>
      </c>
      <c r="H430" t="s">
        <v>505</v>
      </c>
      <c r="I430" t="s">
        <v>732</v>
      </c>
      <c r="J430" t="s">
        <v>1005</v>
      </c>
      <c r="K430" s="11">
        <f>(C430-VLOOKUP(G430,Riders!$A$2:$E$8000,4,FALSE))/365</f>
        <v>19.668493150684931</v>
      </c>
      <c r="L430" s="11">
        <f>(C430-VLOOKUP(H430,Riders!$A$2:$E$8000,4,FALSE))/365</f>
        <v>19.791780821917808</v>
      </c>
      <c r="M430" s="11">
        <f>(C430-VLOOKUP(I430,Riders!$A$2:$E$8000,4,FALSE))/365</f>
        <v>18.095890410958905</v>
      </c>
      <c r="N430" s="11">
        <f>(C430-VLOOKUP(J430,Riders!$A$2:$E$8000,4,FALSE))/365</f>
        <v>19.791780821917808</v>
      </c>
      <c r="O430">
        <v>1</v>
      </c>
      <c r="P430" t="s">
        <v>101</v>
      </c>
      <c r="Q430" s="30">
        <v>13.153</v>
      </c>
      <c r="R430" s="30">
        <v>7.6260000000000003</v>
      </c>
      <c r="S430" s="30">
        <v>7.1820000000000004</v>
      </c>
      <c r="T430" s="30">
        <v>7.0170000000000003</v>
      </c>
      <c r="U430" s="30">
        <v>7.0780000000000003</v>
      </c>
      <c r="V430" s="30">
        <v>7.0069999999999997</v>
      </c>
      <c r="W430" s="30">
        <v>7.0289999999999999</v>
      </c>
      <c r="X430" s="30">
        <v>7.1210000000000004</v>
      </c>
      <c r="Y430" s="30">
        <v>6.9539999999999997</v>
      </c>
      <c r="Z430" s="30">
        <v>6.9349999999999996</v>
      </c>
      <c r="AA430" s="30">
        <v>6.93</v>
      </c>
      <c r="AB430" s="30">
        <v>7.0609999999999999</v>
      </c>
      <c r="AC430" s="30">
        <v>7.008</v>
      </c>
      <c r="AD430" s="30">
        <v>7.0519999999999996</v>
      </c>
      <c r="AE430" s="30">
        <v>7.2130000000000001</v>
      </c>
      <c r="AF430" s="30">
        <v>7.056</v>
      </c>
      <c r="AG430" s="30">
        <v>7.07</v>
      </c>
      <c r="AH430" s="30">
        <v>7.1580000000000004</v>
      </c>
      <c r="AI430" s="30">
        <v>7.1619999999999999</v>
      </c>
      <c r="AJ430" s="30">
        <v>7.2009999999999996</v>
      </c>
      <c r="AK430" s="30">
        <v>7.3090000000000002</v>
      </c>
      <c r="AL430" s="30">
        <v>7.1559999999999997</v>
      </c>
      <c r="AM430" s="30">
        <v>7.1109999999999998</v>
      </c>
      <c r="AN430" s="30">
        <v>7.1319999999999997</v>
      </c>
      <c r="AO430" s="30">
        <v>7.2629999999999999</v>
      </c>
      <c r="AP430" s="30">
        <v>7.1669999999999998</v>
      </c>
      <c r="AQ430" s="30">
        <v>7.1769999999999996</v>
      </c>
      <c r="AR430" s="30">
        <v>7.306</v>
      </c>
      <c r="AS430" s="30">
        <v>7.0839999999999996</v>
      </c>
      <c r="AT430" s="30">
        <v>7.0629999999999997</v>
      </c>
      <c r="AU430" s="30">
        <v>7.048</v>
      </c>
      <c r="AV430" s="30">
        <v>7.06</v>
      </c>
      <c r="AW430" s="30">
        <f t="shared" si="12"/>
        <v>233.88900000000001</v>
      </c>
      <c r="AX430" s="105">
        <f t="shared" si="13"/>
        <v>61.56766671369752</v>
      </c>
      <c r="AY430" s="104"/>
    </row>
    <row r="431" spans="1:51">
      <c r="A431" s="1" t="s">
        <v>216</v>
      </c>
      <c r="B431" s="1">
        <v>2020</v>
      </c>
      <c r="C431" s="2">
        <v>43889</v>
      </c>
      <c r="D431" s="1" t="s">
        <v>19</v>
      </c>
      <c r="E431" s="42" t="s">
        <v>20</v>
      </c>
      <c r="F431" s="42" t="s">
        <v>20</v>
      </c>
      <c r="G431" s="42" t="s">
        <v>949</v>
      </c>
      <c r="H431" s="42" t="s">
        <v>732</v>
      </c>
      <c r="I431" s="42" t="s">
        <v>915</v>
      </c>
      <c r="J431" s="42" t="s">
        <v>600</v>
      </c>
      <c r="K431" s="11">
        <f>(C431-VLOOKUP(G431,Riders!$A$2:$E$8000,4,FALSE))/365</f>
        <v>30.383561643835616</v>
      </c>
      <c r="L431" s="11">
        <f>(C431-VLOOKUP(H431,Riders!$A$2:$E$8000,4,FALSE))/365</f>
        <v>19.18904109589041</v>
      </c>
      <c r="M431" s="11">
        <f>(C431-VLOOKUP(I431,Riders!$A$2:$E$8000,4,FALSE))/365</f>
        <v>23.81095890410959</v>
      </c>
      <c r="N431" s="11">
        <f>(C431-VLOOKUP(J431,Riders!$A$2:$E$8000,4,FALSE))/365</f>
        <v>24.126027397260273</v>
      </c>
      <c r="O431" s="42">
        <v>5</v>
      </c>
      <c r="P431" s="42" t="s">
        <v>101</v>
      </c>
      <c r="Q431" s="30">
        <v>13.048</v>
      </c>
      <c r="R431" s="30">
        <v>7.6449999999999996</v>
      </c>
      <c r="S431" s="30">
        <v>7.093</v>
      </c>
      <c r="T431" s="30">
        <v>6.8479999999999999</v>
      </c>
      <c r="U431" s="30">
        <v>6.9640000000000004</v>
      </c>
      <c r="V431" s="30">
        <v>6.8520000000000003</v>
      </c>
      <c r="W431" s="30">
        <v>6.82</v>
      </c>
      <c r="X431" s="30">
        <v>6.8259999999999996</v>
      </c>
      <c r="Y431" s="30">
        <v>6.9850000000000003</v>
      </c>
      <c r="Z431" s="30">
        <v>6.8869999999999996</v>
      </c>
      <c r="AA431" s="30">
        <v>6.883</v>
      </c>
      <c r="AB431" s="30">
        <v>6.87</v>
      </c>
      <c r="AC431" s="30">
        <v>7.0010000000000003</v>
      </c>
      <c r="AD431" s="30">
        <v>6.8719999999999999</v>
      </c>
      <c r="AE431" s="30">
        <v>6.8869999999999996</v>
      </c>
      <c r="AF431" s="30">
        <v>6.89</v>
      </c>
      <c r="AG431" s="30">
        <v>6.9950000000000001</v>
      </c>
      <c r="AH431" s="30">
        <v>6.8979999999999997</v>
      </c>
      <c r="AI431" s="30">
        <v>6.9089999999999998</v>
      </c>
      <c r="AJ431" s="30">
        <v>7.0209999999999999</v>
      </c>
      <c r="AK431" s="30">
        <v>6.9039999999999999</v>
      </c>
      <c r="AL431" s="30">
        <v>6.9349999999999996</v>
      </c>
      <c r="AM431" s="30">
        <v>7</v>
      </c>
      <c r="AN431" s="30">
        <v>7.0570000000000004</v>
      </c>
      <c r="AO431" s="30">
        <v>7.1109999999999998</v>
      </c>
      <c r="AP431" s="30">
        <v>7.2350000000000003</v>
      </c>
      <c r="AQ431" s="30">
        <v>7.1390000000000002</v>
      </c>
      <c r="AR431" s="30">
        <v>7.1420000000000003</v>
      </c>
      <c r="AS431" s="30">
        <v>7.1029999999999998</v>
      </c>
      <c r="AT431" s="30">
        <v>7.18</v>
      </c>
      <c r="AU431" s="30">
        <v>6.9870000000000001</v>
      </c>
      <c r="AV431" s="30">
        <v>7.0279999999999996</v>
      </c>
      <c r="AW431" s="30">
        <f t="shared" si="12"/>
        <v>230.01499999999999</v>
      </c>
      <c r="AX431" s="105">
        <f t="shared" si="13"/>
        <v>62.60461274264722</v>
      </c>
      <c r="AY431" s="104"/>
    </row>
    <row r="432" spans="1:51">
      <c r="A432" s="4" t="s">
        <v>225</v>
      </c>
      <c r="B432" s="4">
        <v>2019</v>
      </c>
      <c r="C432" s="5">
        <v>43490</v>
      </c>
      <c r="D432" s="4" t="s">
        <v>65</v>
      </c>
      <c r="E432" s="44" t="s">
        <v>90</v>
      </c>
      <c r="F432">
        <v>3</v>
      </c>
      <c r="G432" t="s">
        <v>486</v>
      </c>
      <c r="H432" t="s">
        <v>836</v>
      </c>
      <c r="I432" t="s">
        <v>756</v>
      </c>
      <c r="J432" t="s">
        <v>1002</v>
      </c>
      <c r="K432" s="11">
        <f>(C432-VLOOKUP(G432,Riders!$A$2:$E$8000,4,FALSE))/365</f>
        <v>21.553424657534247</v>
      </c>
      <c r="L432" s="11">
        <f>(C432-VLOOKUP(H432,Riders!$A$2:$E$8000,4,FALSE))/365</f>
        <v>28.139726027397259</v>
      </c>
      <c r="M432" s="11">
        <f>(C432-VLOOKUP(I432,Riders!$A$2:$E$8000,4,FALSE))/365</f>
        <v>19.838356164383562</v>
      </c>
      <c r="N432" s="11">
        <f>(C432-VLOOKUP(J432,Riders!$A$2:$E$8000,4,FALSE))/365</f>
        <v>29.931506849315067</v>
      </c>
      <c r="O432">
        <v>1</v>
      </c>
      <c r="P432" t="s">
        <v>163</v>
      </c>
      <c r="Q432" s="30">
        <v>13.19</v>
      </c>
      <c r="R432" s="30">
        <v>7.6219999999999999</v>
      </c>
      <c r="S432" s="30">
        <v>7.0720000000000001</v>
      </c>
      <c r="T432" s="30">
        <v>6.8230000000000004</v>
      </c>
      <c r="U432" s="30">
        <v>6.8840000000000003</v>
      </c>
      <c r="V432" s="30">
        <v>6.9409999999999998</v>
      </c>
      <c r="W432" s="30">
        <v>7.1109999999999998</v>
      </c>
      <c r="X432" s="30">
        <v>7.173</v>
      </c>
      <c r="Y432" s="30">
        <v>7.335</v>
      </c>
      <c r="Z432" s="30">
        <v>7.1040000000000001</v>
      </c>
      <c r="AA432" s="30">
        <v>7.1980000000000004</v>
      </c>
      <c r="AB432" s="30">
        <v>7.1790000000000003</v>
      </c>
      <c r="AC432" s="30">
        <v>7.181</v>
      </c>
      <c r="AD432" s="30">
        <v>7.2539999999999996</v>
      </c>
      <c r="AE432" s="30">
        <v>7.3029999999999999</v>
      </c>
      <c r="AF432" s="30">
        <v>7.2910000000000004</v>
      </c>
      <c r="AG432" s="30">
        <v>7.3550000000000004</v>
      </c>
      <c r="AH432" s="30">
        <v>7.0940000000000003</v>
      </c>
      <c r="AI432" s="30">
        <v>7.1059999999999999</v>
      </c>
      <c r="AJ432" s="30">
        <v>7.0410000000000004</v>
      </c>
      <c r="AK432" s="30">
        <v>7.12</v>
      </c>
      <c r="AL432" s="30">
        <v>7.3079999999999998</v>
      </c>
      <c r="AM432" s="30">
        <v>7.0620000000000003</v>
      </c>
      <c r="AN432" s="30">
        <v>7.1609999999999996</v>
      </c>
      <c r="AO432" s="30">
        <v>7.0839999999999996</v>
      </c>
      <c r="AP432" s="30">
        <v>7.0730000000000004</v>
      </c>
      <c r="AQ432" s="30">
        <v>7.101</v>
      </c>
      <c r="AR432" s="30">
        <v>7.0419999999999998</v>
      </c>
      <c r="AS432" s="30">
        <v>7.0759999999999996</v>
      </c>
      <c r="AT432" s="30">
        <v>7.0720000000000001</v>
      </c>
      <c r="AU432" s="30">
        <v>6.99</v>
      </c>
      <c r="AV432" s="30">
        <v>7.0119999999999996</v>
      </c>
      <c r="AW432" s="30">
        <f t="shared" si="12"/>
        <v>234.358</v>
      </c>
      <c r="AX432" s="105">
        <f t="shared" si="13"/>
        <v>61.444456771264477</v>
      </c>
      <c r="AY432" s="104"/>
    </row>
    <row r="433" spans="1:51">
      <c r="A433" s="1" t="s">
        <v>225</v>
      </c>
      <c r="B433" s="1">
        <v>2019</v>
      </c>
      <c r="C433" s="2">
        <v>43797</v>
      </c>
      <c r="D433" s="1" t="s">
        <v>65</v>
      </c>
      <c r="E433" s="44" t="s">
        <v>20</v>
      </c>
      <c r="F433" s="42" t="s">
        <v>20</v>
      </c>
      <c r="G433" t="s">
        <v>924</v>
      </c>
      <c r="H433" t="s">
        <v>632</v>
      </c>
      <c r="I433" t="s">
        <v>5229</v>
      </c>
      <c r="J433" t="s">
        <v>648</v>
      </c>
      <c r="K433" s="11">
        <f>(C433-VLOOKUP(G433,Riders!$A$2:$E$8000,4,FALSE))/365</f>
        <v>26.791780821917808</v>
      </c>
      <c r="L433" s="11">
        <f>(C433-VLOOKUP(H433,Riders!$A$2:$E$8000,4,FALSE))/365</f>
        <v>20.852054794520548</v>
      </c>
      <c r="M433" s="11">
        <f>(C433-VLOOKUP(I433,Riders!$A$2:$E$8000,4,FALSE))/365</f>
        <v>29.18904109589041</v>
      </c>
      <c r="N433" s="11">
        <f>(C433-VLOOKUP(J433,Riders!$A$2:$E$8000,4,FALSE))/365</f>
        <v>20.345205479452055</v>
      </c>
      <c r="O433" s="44">
        <v>5</v>
      </c>
      <c r="P433" t="s">
        <v>84</v>
      </c>
      <c r="Q433" s="30">
        <v>13.096</v>
      </c>
      <c r="R433" s="30">
        <v>7.6719999999999997</v>
      </c>
      <c r="S433" s="30">
        <v>7.367</v>
      </c>
      <c r="T433" s="30">
        <v>7.4020000000000001</v>
      </c>
      <c r="U433" s="30">
        <v>7.2850000000000001</v>
      </c>
      <c r="V433" s="30">
        <v>7.2690000000000001</v>
      </c>
      <c r="W433" s="30">
        <v>7.2069999999999999</v>
      </c>
      <c r="X433" s="30">
        <v>7.194</v>
      </c>
      <c r="Y433" s="30">
        <v>7.3330000000000002</v>
      </c>
      <c r="Z433" s="30">
        <v>7.1420000000000003</v>
      </c>
      <c r="AA433" s="30">
        <v>7.056</v>
      </c>
      <c r="AB433" s="30">
        <v>7.0449999999999999</v>
      </c>
      <c r="AC433" s="30">
        <v>7.1189999999999998</v>
      </c>
      <c r="AD433" s="30">
        <v>7.0810000000000004</v>
      </c>
      <c r="AE433" s="30">
        <v>7.0830000000000002</v>
      </c>
      <c r="AF433" s="30">
        <v>7.2930000000000001</v>
      </c>
      <c r="AG433" s="30">
        <v>7.181</v>
      </c>
      <c r="AH433" s="30">
        <v>7.1929999999999996</v>
      </c>
      <c r="AI433" s="30">
        <v>7.3040000000000003</v>
      </c>
      <c r="AJ433" s="30">
        <v>7.1189999999999998</v>
      </c>
      <c r="AK433" s="30">
        <v>7.1449999999999996</v>
      </c>
      <c r="AL433" s="30">
        <v>7.3170000000000002</v>
      </c>
      <c r="AM433" s="30">
        <v>7.1479999999999997</v>
      </c>
      <c r="AN433" s="30">
        <v>7.0780000000000003</v>
      </c>
      <c r="AO433" s="30">
        <v>7.0590000000000002</v>
      </c>
      <c r="AP433" s="30">
        <v>7.2789999999999999</v>
      </c>
      <c r="AQ433" s="30">
        <v>7.2850000000000001</v>
      </c>
      <c r="AR433" s="30">
        <v>7.2839999999999998</v>
      </c>
      <c r="AS433" s="30">
        <v>7.43</v>
      </c>
      <c r="AT433" s="30">
        <v>7.1859999999999999</v>
      </c>
      <c r="AU433" s="30">
        <v>7.2279999999999998</v>
      </c>
      <c r="AV433" s="30">
        <v>7.556</v>
      </c>
      <c r="AW433" s="30">
        <f t="shared" si="12"/>
        <v>237.43600000000006</v>
      </c>
      <c r="AX433" s="105">
        <f t="shared" si="13"/>
        <v>60.647921966340384</v>
      </c>
      <c r="AY433" s="104"/>
    </row>
    <row r="434" spans="1:51">
      <c r="A434" s="4" t="s">
        <v>225</v>
      </c>
      <c r="B434" s="4">
        <v>2019</v>
      </c>
      <c r="C434" s="5">
        <v>43490</v>
      </c>
      <c r="D434" s="4" t="s">
        <v>65</v>
      </c>
      <c r="E434" s="44" t="s">
        <v>90</v>
      </c>
      <c r="F434">
        <v>4</v>
      </c>
      <c r="G434" t="s">
        <v>686</v>
      </c>
      <c r="H434" t="s">
        <v>68</v>
      </c>
      <c r="I434" t="s">
        <v>500</v>
      </c>
      <c r="J434" t="s">
        <v>589</v>
      </c>
      <c r="K434" s="11">
        <f>(C434-VLOOKUP(G434,Riders!$A$2:$E$8000,4,FALSE))/365</f>
        <v>26.956164383561642</v>
      </c>
      <c r="L434" s="11">
        <f>(C434-VLOOKUP(H434,Riders!$A$2:$E$8000,4,FALSE))/365</f>
        <v>24.986301369863014</v>
      </c>
      <c r="M434" s="11">
        <f>(C434-VLOOKUP(I434,Riders!$A$2:$E$8000,4,FALSE))/365</f>
        <v>22.517808219178082</v>
      </c>
      <c r="N434" s="11">
        <f>(C434-VLOOKUP(J434,Riders!$A$2:$E$8000,4,FALSE))/365</f>
        <v>27.06027397260274</v>
      </c>
      <c r="O434">
        <v>1</v>
      </c>
      <c r="P434" t="s">
        <v>24</v>
      </c>
      <c r="Q434" s="30">
        <v>13.17</v>
      </c>
      <c r="R434" s="30">
        <v>7.5549999999999997</v>
      </c>
      <c r="S434" s="30">
        <v>7.0949999999999998</v>
      </c>
      <c r="T434" s="30">
        <v>7.157</v>
      </c>
      <c r="U434" s="30">
        <v>7.1360000000000001</v>
      </c>
      <c r="V434" s="30">
        <v>7.1379999999999999</v>
      </c>
      <c r="W434" s="30">
        <v>7.1559999999999997</v>
      </c>
      <c r="X434" s="30">
        <v>7.24</v>
      </c>
      <c r="Y434" s="30">
        <v>7.0709999999999997</v>
      </c>
      <c r="Z434" s="30">
        <v>7.1079999999999997</v>
      </c>
      <c r="AA434" s="30">
        <v>7.2880000000000003</v>
      </c>
      <c r="AB434" s="30">
        <v>7.12</v>
      </c>
      <c r="AC434" s="30">
        <v>7.056</v>
      </c>
      <c r="AD434" s="30">
        <v>7.0170000000000003</v>
      </c>
      <c r="AE434" s="30">
        <v>7.0339999999999998</v>
      </c>
      <c r="AF434" s="30">
        <v>7.1609999999999996</v>
      </c>
      <c r="AG434" s="30">
        <v>6.9379999999999997</v>
      </c>
      <c r="AH434" s="30">
        <v>6.9180000000000001</v>
      </c>
      <c r="AI434" s="30">
        <v>7.0519999999999996</v>
      </c>
      <c r="AJ434" s="30">
        <v>6.9850000000000003</v>
      </c>
      <c r="AK434" s="30">
        <v>7.0229999999999997</v>
      </c>
      <c r="AL434" s="30">
        <v>7.0289999999999999</v>
      </c>
      <c r="AM434" s="30">
        <v>7.1970000000000001</v>
      </c>
      <c r="AN434" s="30">
        <v>7.3730000000000002</v>
      </c>
      <c r="AO434" s="30">
        <v>7.173</v>
      </c>
      <c r="AP434" s="30">
        <v>7.0979999999999999</v>
      </c>
      <c r="AQ434" s="30">
        <v>7.282</v>
      </c>
      <c r="AR434" s="30">
        <v>7.1349999999999998</v>
      </c>
      <c r="AS434" s="30">
        <v>7.2160000000000002</v>
      </c>
      <c r="AT434" s="30">
        <v>7.2850000000000001</v>
      </c>
      <c r="AU434" s="30">
        <v>7.601</v>
      </c>
      <c r="AV434" s="30">
        <v>7.5759999999999996</v>
      </c>
      <c r="AW434" s="30">
        <f t="shared" si="12"/>
        <v>235.38300000000001</v>
      </c>
      <c r="AX434" s="105">
        <f t="shared" si="13"/>
        <v>61.176890429640203</v>
      </c>
      <c r="AY434" s="104"/>
    </row>
    <row r="435" spans="1:51">
      <c r="A435" s="1" t="s">
        <v>225</v>
      </c>
      <c r="B435" s="1">
        <v>2019</v>
      </c>
      <c r="C435" s="2">
        <v>43797</v>
      </c>
      <c r="D435" s="1" t="s">
        <v>65</v>
      </c>
      <c r="E435" s="44" t="s">
        <v>90</v>
      </c>
      <c r="F435">
        <v>2</v>
      </c>
      <c r="G435" t="s">
        <v>924</v>
      </c>
      <c r="H435" t="s">
        <v>632</v>
      </c>
      <c r="I435" t="s">
        <v>5229</v>
      </c>
      <c r="J435" t="s">
        <v>648</v>
      </c>
      <c r="K435" s="11">
        <f>(C435-VLOOKUP(G435,Riders!$A$2:$E$8000,4,FALSE))/365</f>
        <v>26.791780821917808</v>
      </c>
      <c r="L435" s="11">
        <f>(C435-VLOOKUP(H435,Riders!$A$2:$E$8000,4,FALSE))/365</f>
        <v>20.852054794520548</v>
      </c>
      <c r="M435" s="11">
        <f>(C435-VLOOKUP(I435,Riders!$A$2:$E$8000,4,FALSE))/365</f>
        <v>29.18904109589041</v>
      </c>
      <c r="N435" s="11">
        <f>(C435-VLOOKUP(J435,Riders!$A$2:$E$8000,4,FALSE))/365</f>
        <v>20.345205479452055</v>
      </c>
      <c r="O435" s="44">
        <v>1</v>
      </c>
      <c r="P435" t="s">
        <v>84</v>
      </c>
      <c r="Q435" s="30">
        <v>13.143000000000001</v>
      </c>
      <c r="R435" s="30">
        <v>7.7759999999999998</v>
      </c>
      <c r="S435" s="30">
        <v>7.202</v>
      </c>
      <c r="T435" s="30">
        <v>7.069</v>
      </c>
      <c r="U435" s="30">
        <v>7.0279999999999996</v>
      </c>
      <c r="V435" s="30">
        <v>7.157</v>
      </c>
      <c r="W435" s="30">
        <v>6.9930000000000003</v>
      </c>
      <c r="X435" s="30">
        <v>6.9909999999999997</v>
      </c>
      <c r="Y435" s="30">
        <v>7.1319999999999997</v>
      </c>
      <c r="Z435" s="30">
        <v>6.992</v>
      </c>
      <c r="AA435" s="30">
        <v>6.9539999999999997</v>
      </c>
      <c r="AB435" s="30">
        <v>6.9020000000000001</v>
      </c>
      <c r="AC435" s="30">
        <v>7.0679999999999996</v>
      </c>
      <c r="AD435" s="30">
        <v>6.9870000000000001</v>
      </c>
      <c r="AE435" s="30">
        <v>7.032</v>
      </c>
      <c r="AF435" s="30">
        <v>7.2519999999999998</v>
      </c>
      <c r="AG435" s="30">
        <v>7.1429999999999998</v>
      </c>
      <c r="AH435" s="30">
        <v>7.1459999999999999</v>
      </c>
      <c r="AI435" s="30">
        <v>7.2729999999999997</v>
      </c>
      <c r="AJ435" s="30">
        <v>7.0060000000000002</v>
      </c>
      <c r="AK435" s="30">
        <v>7.0190000000000001</v>
      </c>
      <c r="AL435" s="30">
        <v>7.1079999999999997</v>
      </c>
      <c r="AM435" s="30">
        <v>7.2290000000000001</v>
      </c>
      <c r="AN435" s="30">
        <v>6.9980000000000002</v>
      </c>
      <c r="AO435" s="30">
        <v>7.0179999999999998</v>
      </c>
      <c r="AP435" s="30">
        <v>7.0369999999999999</v>
      </c>
      <c r="AQ435" s="30">
        <v>7.0490000000000004</v>
      </c>
      <c r="AR435" s="30">
        <v>7.0990000000000002</v>
      </c>
      <c r="AS435" s="30">
        <v>7.3029999999999999</v>
      </c>
      <c r="AT435" s="30">
        <v>7.391</v>
      </c>
      <c r="AU435" s="30">
        <v>7.19</v>
      </c>
      <c r="AV435" s="30">
        <v>7.2169999999999996</v>
      </c>
      <c r="AW435" s="30">
        <f t="shared" si="12"/>
        <v>233.904</v>
      </c>
      <c r="AX435" s="105">
        <f t="shared" si="13"/>
        <v>61.563718448594294</v>
      </c>
      <c r="AY435" s="104"/>
    </row>
    <row r="436" spans="1:51">
      <c r="A436" s="4" t="s">
        <v>225</v>
      </c>
      <c r="B436" s="4">
        <v>2019</v>
      </c>
      <c r="C436" s="5">
        <v>43490</v>
      </c>
      <c r="D436" s="4" t="s">
        <v>65</v>
      </c>
      <c r="E436" s="44" t="s">
        <v>63</v>
      </c>
      <c r="F436" t="s">
        <v>540</v>
      </c>
      <c r="G436" t="s">
        <v>686</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30">
        <f t="shared" si="12"/>
        <v>233.47800000000001</v>
      </c>
      <c r="AX436" s="105">
        <f t="shared" si="13"/>
        <v>61.676046565415156</v>
      </c>
      <c r="AY436" s="104"/>
    </row>
    <row r="437" spans="1:51">
      <c r="A437" s="4" t="s">
        <v>225</v>
      </c>
      <c r="B437" s="4">
        <v>2019</v>
      </c>
      <c r="C437" s="5">
        <v>43490</v>
      </c>
      <c r="D437" s="4" t="s">
        <v>65</v>
      </c>
      <c r="E437" s="44" t="s">
        <v>63</v>
      </c>
      <c r="F437" s="27" t="s">
        <v>540</v>
      </c>
      <c r="G437" t="s">
        <v>486</v>
      </c>
      <c r="H437" t="s">
        <v>836</v>
      </c>
      <c r="I437" t="s">
        <v>756</v>
      </c>
      <c r="J437" t="s">
        <v>1002</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30">
        <f t="shared" si="12"/>
        <v>239.21499999999997</v>
      </c>
      <c r="AX437" s="105">
        <f t="shared" si="13"/>
        <v>60.196894007482811</v>
      </c>
      <c r="AY437" s="104"/>
    </row>
    <row r="438" spans="1:51">
      <c r="A438" s="4" t="s">
        <v>225</v>
      </c>
      <c r="B438" s="4">
        <v>2019</v>
      </c>
      <c r="C438" s="5">
        <v>43490</v>
      </c>
      <c r="D438" s="4" t="s">
        <v>65</v>
      </c>
      <c r="E438" s="44" t="s">
        <v>63</v>
      </c>
      <c r="F438" s="27" t="s">
        <v>541</v>
      </c>
      <c r="G438" t="s">
        <v>1055</v>
      </c>
      <c r="H438" t="s">
        <v>505</v>
      </c>
      <c r="I438" t="s">
        <v>732</v>
      </c>
      <c r="J438" t="s">
        <v>1005</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30">
        <f t="shared" si="12"/>
        <v>238.738</v>
      </c>
      <c r="AX438" s="105">
        <f t="shared" si="13"/>
        <v>60.317167773877642</v>
      </c>
      <c r="AY438" s="104"/>
    </row>
    <row r="439" spans="1:51">
      <c r="A439" s="1" t="s">
        <v>225</v>
      </c>
      <c r="B439" s="1">
        <v>2019</v>
      </c>
      <c r="C439" s="2">
        <v>43797</v>
      </c>
      <c r="D439" s="1" t="s">
        <v>65</v>
      </c>
      <c r="E439" s="44" t="s">
        <v>63</v>
      </c>
      <c r="F439" s="27" t="s">
        <v>541</v>
      </c>
      <c r="G439" t="s">
        <v>924</v>
      </c>
      <c r="H439" t="s">
        <v>632</v>
      </c>
      <c r="I439" t="s">
        <v>5229</v>
      </c>
      <c r="J439" t="s">
        <v>648</v>
      </c>
      <c r="K439" s="11">
        <f>(C439-VLOOKUP(G439,Riders!$A$2:$E$8000,4,FALSE))/365</f>
        <v>26.791780821917808</v>
      </c>
      <c r="L439" s="11">
        <f>(C439-VLOOKUP(H439,Riders!$A$2:$E$8000,4,FALSE))/365</f>
        <v>20.852054794520548</v>
      </c>
      <c r="M439" s="11">
        <f>(C439-VLOOKUP(I439,Riders!$A$2:$E$8000,4,FALSE))/365</f>
        <v>29.18904109589041</v>
      </c>
      <c r="N439" s="11">
        <f>(C439-VLOOKUP(J439,Riders!$A$2:$E$8000,4,FALSE))/365</f>
        <v>20.345205479452055</v>
      </c>
      <c r="O439" s="44">
        <v>3</v>
      </c>
      <c r="P439" t="s">
        <v>84</v>
      </c>
      <c r="Q439" s="30">
        <v>13.148</v>
      </c>
      <c r="R439" s="30">
        <v>7.7279999999999998</v>
      </c>
      <c r="S439" s="30">
        <v>7.2320000000000002</v>
      </c>
      <c r="T439" s="30">
        <v>7.1319999999999997</v>
      </c>
      <c r="U439" s="30">
        <v>7.2069999999999999</v>
      </c>
      <c r="V439" s="30">
        <v>7.2590000000000003</v>
      </c>
      <c r="W439" s="30">
        <v>7.0780000000000003</v>
      </c>
      <c r="X439" s="30">
        <v>7.0339999999999998</v>
      </c>
      <c r="Y439" s="30">
        <v>7.17</v>
      </c>
      <c r="Z439" s="30">
        <v>6.99</v>
      </c>
      <c r="AA439" s="30">
        <v>6.9729999999999999</v>
      </c>
      <c r="AB439" s="30">
        <v>6.88</v>
      </c>
      <c r="AC439" s="30">
        <v>6.8959999999999999</v>
      </c>
      <c r="AD439" s="30">
        <v>7.0229999999999997</v>
      </c>
      <c r="AE439" s="30">
        <v>6.99</v>
      </c>
      <c r="AF439" s="30">
        <v>7.2149999999999999</v>
      </c>
      <c r="AG439" s="30">
        <v>7.1639999999999997</v>
      </c>
      <c r="AH439" s="30">
        <v>7.2389999999999999</v>
      </c>
      <c r="AI439" s="30">
        <v>7.1529999999999996</v>
      </c>
      <c r="AJ439" s="30">
        <v>7.1440000000000001</v>
      </c>
      <c r="AK439" s="30">
        <v>7.3369999999999997</v>
      </c>
      <c r="AL439" s="30">
        <v>7.0750000000000002</v>
      </c>
      <c r="AM439" s="30">
        <v>7.1050000000000004</v>
      </c>
      <c r="AN439" s="30">
        <v>7.12</v>
      </c>
      <c r="AO439" s="30">
        <v>7.165</v>
      </c>
      <c r="AP439" s="30">
        <v>7.3959999999999999</v>
      </c>
      <c r="AQ439" s="30">
        <v>7.2460000000000004</v>
      </c>
      <c r="AR439" s="30">
        <v>7.3120000000000003</v>
      </c>
      <c r="AS439" s="30">
        <v>7.1849999999999996</v>
      </c>
      <c r="AT439" s="30">
        <v>7.2409999999999997</v>
      </c>
      <c r="AU439" s="30">
        <v>7.4829999999999997</v>
      </c>
      <c r="AV439" s="30">
        <v>7.5309999999999997</v>
      </c>
      <c r="AW439" s="30">
        <f t="shared" si="12"/>
        <v>235.85099999999994</v>
      </c>
      <c r="AX439" s="105">
        <f t="shared" si="13"/>
        <v>61.055496902705535</v>
      </c>
      <c r="AY439" s="104"/>
    </row>
    <row r="440" spans="1:51">
      <c r="A440" s="1" t="s">
        <v>216</v>
      </c>
      <c r="B440" s="1">
        <v>2018</v>
      </c>
      <c r="C440" s="2">
        <v>43434</v>
      </c>
      <c r="D440" s="1" t="s">
        <v>65</v>
      </c>
      <c r="E440" s="44" t="s">
        <v>20</v>
      </c>
      <c r="F440" s="27" t="s">
        <v>20</v>
      </c>
      <c r="G440" t="s">
        <v>600</v>
      </c>
      <c r="H440" t="s">
        <v>949</v>
      </c>
      <c r="I440" t="s">
        <v>599</v>
      </c>
      <c r="J440" t="s">
        <v>915</v>
      </c>
      <c r="K440" s="11">
        <f>(C440-VLOOKUP(G440,Riders!$A$2:$E$8000,4,FALSE))/365</f>
        <v>22.87945205479452</v>
      </c>
      <c r="L440" s="11">
        <f>(C440-VLOOKUP(H440,Riders!$A$2:$E$8000,4,FALSE))/365</f>
        <v>29.136986301369863</v>
      </c>
      <c r="M440" s="11">
        <f>(C440-VLOOKUP(I440,Riders!$A$2:$E$8000,4,FALSE))/365</f>
        <v>20.539726027397261</v>
      </c>
      <c r="N440" s="11">
        <f>(C440-VLOOKUP(J440,Riders!$A$2:$E$8000,4,FALSE))/365</f>
        <v>22.564383561643837</v>
      </c>
      <c r="O440">
        <v>1</v>
      </c>
      <c r="P440" t="s">
        <v>101</v>
      </c>
      <c r="Q440" s="30">
        <v>12.983000000000001</v>
      </c>
      <c r="R440" s="30">
        <v>7.7279999999999998</v>
      </c>
      <c r="S440" s="30">
        <v>7.1059999999999999</v>
      </c>
      <c r="T440" s="30">
        <v>6.9850000000000003</v>
      </c>
      <c r="U440" s="30">
        <v>6.9269999999999996</v>
      </c>
      <c r="V440" s="30">
        <v>6.9850000000000003</v>
      </c>
      <c r="W440" s="30">
        <v>7.1</v>
      </c>
      <c r="X440" s="30">
        <v>7.0289999999999999</v>
      </c>
      <c r="Y440" s="30">
        <v>6.899</v>
      </c>
      <c r="Z440" s="30">
        <v>6.891</v>
      </c>
      <c r="AA440" s="30">
        <v>7.06</v>
      </c>
      <c r="AB440" s="30">
        <v>6.9939999999999998</v>
      </c>
      <c r="AC440" s="30">
        <v>7.0469999999999997</v>
      </c>
      <c r="AD440" s="30">
        <v>7.0529999999999999</v>
      </c>
      <c r="AE440" s="30">
        <v>7.1420000000000003</v>
      </c>
      <c r="AF440" s="30">
        <v>7.08</v>
      </c>
      <c r="AG440" s="30">
        <v>7.1920000000000002</v>
      </c>
      <c r="AH440" s="30">
        <v>7.101</v>
      </c>
      <c r="AI440" s="30">
        <v>7.07</v>
      </c>
      <c r="AJ440" s="30">
        <v>7.1180000000000003</v>
      </c>
      <c r="AK440" s="30">
        <v>7.18</v>
      </c>
      <c r="AL440" s="30">
        <v>7.1219999999999999</v>
      </c>
      <c r="AM440" s="30">
        <v>7.13</v>
      </c>
      <c r="AN440" s="30">
        <v>7.1749999999999998</v>
      </c>
      <c r="AO440" s="30">
        <v>7.3220000000000001</v>
      </c>
      <c r="AP440" s="30">
        <v>7.1669999999999998</v>
      </c>
      <c r="AQ440" s="30">
        <v>7.1109999999999998</v>
      </c>
      <c r="AR440" s="30">
        <v>7.1059999999999999</v>
      </c>
      <c r="AS440" s="30">
        <v>7.2380000000000004</v>
      </c>
      <c r="AT440" s="30">
        <v>7.218</v>
      </c>
      <c r="AU440" s="30">
        <v>7.0510000000000002</v>
      </c>
      <c r="AV440" s="30">
        <v>7.1159999999999997</v>
      </c>
      <c r="AW440" s="30">
        <f t="shared" si="12"/>
        <v>233.42599999999993</v>
      </c>
      <c r="AX440" s="105">
        <f t="shared" si="13"/>
        <v>61.689786056394766</v>
      </c>
      <c r="AY440" s="104"/>
    </row>
    <row r="441" spans="1:51">
      <c r="A441" s="4" t="s">
        <v>224</v>
      </c>
      <c r="B441" s="4">
        <v>2019</v>
      </c>
      <c r="C441" s="5">
        <v>43483</v>
      </c>
      <c r="D441" s="4" t="s">
        <v>65</v>
      </c>
      <c r="E441" s="44" t="s">
        <v>20</v>
      </c>
      <c r="F441" s="28" t="s">
        <v>20</v>
      </c>
      <c r="G441" t="s">
        <v>996</v>
      </c>
      <c r="H441" t="s">
        <v>802</v>
      </c>
      <c r="I441" t="s">
        <v>955</v>
      </c>
      <c r="J441" t="s">
        <v>920</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30">
        <f t="shared" si="12"/>
        <v>235.29499999999999</v>
      </c>
      <c r="AX441" s="105">
        <f t="shared" si="13"/>
        <v>61.199770500860623</v>
      </c>
      <c r="AY441" s="104"/>
    </row>
    <row r="442" spans="1:51">
      <c r="A442" s="1" t="s">
        <v>216</v>
      </c>
      <c r="B442" s="1">
        <v>2018</v>
      </c>
      <c r="C442" s="2">
        <v>43434</v>
      </c>
      <c r="D442" s="1" t="s">
        <v>65</v>
      </c>
      <c r="E442" s="44" t="s">
        <v>90</v>
      </c>
      <c r="F442" s="27">
        <v>4</v>
      </c>
      <c r="G442" t="s">
        <v>600</v>
      </c>
      <c r="H442" t="s">
        <v>949</v>
      </c>
      <c r="I442" t="s">
        <v>599</v>
      </c>
      <c r="J442" t="s">
        <v>915</v>
      </c>
      <c r="K442" s="11">
        <f>(C442-VLOOKUP(G442,Riders!$A$2:$E$8000,4,FALSE))/365</f>
        <v>22.87945205479452</v>
      </c>
      <c r="L442" s="11">
        <f>(C442-VLOOKUP(H442,Riders!$A$2:$E$8000,4,FALSE))/365</f>
        <v>29.136986301369863</v>
      </c>
      <c r="M442" s="11">
        <f>(C442-VLOOKUP(I442,Riders!$A$2:$E$8000,4,FALSE))/365</f>
        <v>20.539726027397261</v>
      </c>
      <c r="N442" s="11">
        <f>(C442-VLOOKUP(J442,Riders!$A$2:$E$8000,4,FALSE))/365</f>
        <v>22.564383561643837</v>
      </c>
      <c r="O442">
        <v>1</v>
      </c>
      <c r="P442" t="s">
        <v>101</v>
      </c>
      <c r="Q442" s="30">
        <v>12.877000000000001</v>
      </c>
      <c r="R442" s="30">
        <v>7.5880000000000001</v>
      </c>
      <c r="S442" s="30">
        <v>7.0609999999999999</v>
      </c>
      <c r="T442" s="30">
        <v>6.9669999999999996</v>
      </c>
      <c r="U442" s="30">
        <v>6.8570000000000002</v>
      </c>
      <c r="V442" s="30">
        <v>6.9</v>
      </c>
      <c r="W442" s="30">
        <v>7.0170000000000003</v>
      </c>
      <c r="X442" s="30">
        <v>6.9550000000000001</v>
      </c>
      <c r="Y442" s="30">
        <v>6.9509999999999996</v>
      </c>
      <c r="Z442" s="30">
        <v>7.1159999999999997</v>
      </c>
      <c r="AA442" s="30">
        <v>7.0119999999999996</v>
      </c>
      <c r="AB442" s="30">
        <v>7.0030000000000001</v>
      </c>
      <c r="AC442" s="30">
        <v>6.9989999999999997</v>
      </c>
      <c r="AD442" s="30">
        <v>6.9969999999999999</v>
      </c>
      <c r="AE442" s="30">
        <v>6.9969999999999999</v>
      </c>
      <c r="AF442" s="30">
        <v>7.0970000000000004</v>
      </c>
      <c r="AG442" s="30">
        <v>6.9889999999999999</v>
      </c>
      <c r="AH442" s="30">
        <v>7.13</v>
      </c>
      <c r="AI442" s="30">
        <v>7.0620000000000003</v>
      </c>
      <c r="AJ442" s="30">
        <v>7.0789999999999997</v>
      </c>
      <c r="AK442" s="30">
        <v>7.2110000000000003</v>
      </c>
      <c r="AL442" s="30">
        <v>7.1619999999999999</v>
      </c>
      <c r="AM442" s="30">
        <v>7.2389999999999999</v>
      </c>
      <c r="AN442" s="30">
        <v>7.3810000000000002</v>
      </c>
      <c r="AO442" s="30">
        <v>7.202</v>
      </c>
      <c r="AP442" s="30">
        <v>7.141</v>
      </c>
      <c r="AQ442" s="30">
        <v>7.0830000000000002</v>
      </c>
      <c r="AR442" s="30">
        <v>7.0880000000000001</v>
      </c>
      <c r="AS442" s="30">
        <v>7.1050000000000004</v>
      </c>
      <c r="AT442" s="30">
        <v>7.28</v>
      </c>
      <c r="AU442" s="30">
        <v>7.1740000000000004</v>
      </c>
      <c r="AV442" s="30">
        <v>7.3129999999999997</v>
      </c>
      <c r="AW442" s="30">
        <f t="shared" si="12"/>
        <v>233.03300000000002</v>
      </c>
      <c r="AX442" s="105">
        <f t="shared" si="13"/>
        <v>61.793823192423389</v>
      </c>
      <c r="AY442" s="104"/>
    </row>
    <row r="443" spans="1:51">
      <c r="A443" s="4" t="s">
        <v>224</v>
      </c>
      <c r="B443" s="4">
        <v>2019</v>
      </c>
      <c r="C443" s="5">
        <v>43483</v>
      </c>
      <c r="D443" s="4" t="s">
        <v>65</v>
      </c>
      <c r="E443" s="44" t="s">
        <v>20</v>
      </c>
      <c r="F443" s="28" t="s">
        <v>20</v>
      </c>
      <c r="G443" t="s">
        <v>1064</v>
      </c>
      <c r="H443" t="s">
        <v>1002</v>
      </c>
      <c r="I443" t="s">
        <v>836</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30">
        <f t="shared" si="12"/>
        <v>239.46899999999999</v>
      </c>
      <c r="AX443" s="105">
        <f t="shared" si="13"/>
        <v>60.133044360647936</v>
      </c>
      <c r="AY443" s="104"/>
    </row>
    <row r="444" spans="1:51">
      <c r="A444" s="4" t="s">
        <v>224</v>
      </c>
      <c r="B444" s="4">
        <v>2019</v>
      </c>
      <c r="C444" s="5">
        <v>43483</v>
      </c>
      <c r="D444" s="4" t="s">
        <v>65</v>
      </c>
      <c r="E444" s="44" t="s">
        <v>20</v>
      </c>
      <c r="F444" s="28" t="s">
        <v>20</v>
      </c>
      <c r="G444" t="s">
        <v>686</v>
      </c>
      <c r="H444" t="s">
        <v>68</v>
      </c>
      <c r="I444" t="s">
        <v>678</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30">
        <f t="shared" si="12"/>
        <v>239.88200000000001</v>
      </c>
      <c r="AX444" s="105">
        <f t="shared" si="13"/>
        <v>60.029514511301386</v>
      </c>
      <c r="AY444" s="104"/>
    </row>
    <row r="445" spans="1:51">
      <c r="A445" s="12" t="s">
        <v>216</v>
      </c>
      <c r="B445" s="12">
        <v>2020</v>
      </c>
      <c r="C445" s="17">
        <v>43889</v>
      </c>
      <c r="D445" s="12" t="s">
        <v>19</v>
      </c>
      <c r="E445" s="45" t="s">
        <v>90</v>
      </c>
      <c r="F445" s="130">
        <v>2</v>
      </c>
      <c r="G445" s="45" t="s">
        <v>732</v>
      </c>
      <c r="H445" s="45" t="s">
        <v>915</v>
      </c>
      <c r="I445" s="45" t="s">
        <v>916</v>
      </c>
      <c r="J445" s="42" t="s">
        <v>600</v>
      </c>
      <c r="K445" s="11">
        <f>(C445-VLOOKUP(G445,Riders!$A$2:$E$8000,4,FALSE))/365</f>
        <v>19.18904109589041</v>
      </c>
      <c r="L445" s="11">
        <f>(C445-VLOOKUP(H445,Riders!$A$2:$E$8000,4,FALSE))/365</f>
        <v>23.81095890410959</v>
      </c>
      <c r="M445" s="11">
        <f>(C445-VLOOKUP(I445,Riders!$A$2:$E$8000,4,FALSE))/365</f>
        <v>22.164383561643834</v>
      </c>
      <c r="N445" s="11">
        <f>(C445-VLOOKUP(J445,Riders!$A$2:$E$8000,4,FALSE))/365</f>
        <v>24.126027397260273</v>
      </c>
      <c r="O445" s="45">
        <v>1</v>
      </c>
      <c r="P445" s="45" t="s">
        <v>101</v>
      </c>
      <c r="Q445" s="30">
        <v>13.068</v>
      </c>
      <c r="R445" s="30">
        <v>7.6210000000000004</v>
      </c>
      <c r="S445" s="30">
        <v>7.0720000000000001</v>
      </c>
      <c r="T445" s="30">
        <v>6.851</v>
      </c>
      <c r="U445" s="30">
        <v>6.806</v>
      </c>
      <c r="V445" s="30">
        <v>6.8620000000000001</v>
      </c>
      <c r="W445" s="30">
        <v>6.7930000000000001</v>
      </c>
      <c r="X445" s="30">
        <v>6.7990000000000004</v>
      </c>
      <c r="Y445" s="30">
        <v>6.8550000000000004</v>
      </c>
      <c r="Z445" s="30">
        <v>6.9020000000000001</v>
      </c>
      <c r="AA445" s="30">
        <v>6.9569999999999999</v>
      </c>
      <c r="AB445" s="30">
        <v>6.827</v>
      </c>
      <c r="AC445" s="30">
        <v>6.8159999999999998</v>
      </c>
      <c r="AD445" s="30">
        <v>6.7869999999999999</v>
      </c>
      <c r="AE445" s="30">
        <v>6.8280000000000003</v>
      </c>
      <c r="AF445" s="30">
        <v>6.8659999999999997</v>
      </c>
      <c r="AG445" s="30">
        <v>7.0410000000000004</v>
      </c>
      <c r="AH445" s="30">
        <v>6.9480000000000004</v>
      </c>
      <c r="AI445" s="30">
        <v>6.9770000000000003</v>
      </c>
      <c r="AJ445" s="30">
        <v>7.01</v>
      </c>
      <c r="AK445" s="30">
        <v>7.0259999999999998</v>
      </c>
      <c r="AL445" s="30">
        <v>7.1280000000000001</v>
      </c>
      <c r="AM445" s="30">
        <v>7.2649999999999997</v>
      </c>
      <c r="AN445" s="30">
        <v>7.3250000000000002</v>
      </c>
      <c r="AO445" s="30">
        <v>7.1219999999999999</v>
      </c>
      <c r="AP445" s="30">
        <v>7.2309999999999999</v>
      </c>
      <c r="AQ445" s="30">
        <v>6.9779999999999998</v>
      </c>
      <c r="AR445" s="30">
        <v>6.883</v>
      </c>
      <c r="AS445" s="30">
        <v>6.8170000000000002</v>
      </c>
      <c r="AT445" s="30">
        <v>6.7569999999999997</v>
      </c>
      <c r="AU445" s="30">
        <v>6.7069999999999999</v>
      </c>
      <c r="AV445" s="30">
        <v>6.7</v>
      </c>
      <c r="AW445" s="30">
        <f t="shared" si="12"/>
        <v>228.62500000000003</v>
      </c>
      <c r="AX445" s="105">
        <f t="shared" si="13"/>
        <v>62.98523783488244</v>
      </c>
      <c r="AY445" s="104"/>
    </row>
    <row r="446" spans="1:51">
      <c r="A446" s="4" t="s">
        <v>224</v>
      </c>
      <c r="B446" s="4">
        <v>2019</v>
      </c>
      <c r="C446" s="5">
        <v>43483</v>
      </c>
      <c r="D446" s="4" t="s">
        <v>65</v>
      </c>
      <c r="E446" s="44" t="s">
        <v>20</v>
      </c>
      <c r="F446" s="28" t="s">
        <v>20</v>
      </c>
      <c r="G446" t="s">
        <v>1055</v>
      </c>
      <c r="H446" t="s">
        <v>1005</v>
      </c>
      <c r="I446" t="s">
        <v>505</v>
      </c>
      <c r="J446" t="s">
        <v>732</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30">
        <f t="shared" si="12"/>
        <v>242.29300000000001</v>
      </c>
      <c r="AX446" s="105">
        <f t="shared" si="13"/>
        <v>59.4321750937914</v>
      </c>
      <c r="AY446" s="104"/>
    </row>
    <row r="447" spans="1:51">
      <c r="A447" s="4" t="s">
        <v>224</v>
      </c>
      <c r="B447" s="4">
        <v>2019</v>
      </c>
      <c r="C447" s="5">
        <v>43483</v>
      </c>
      <c r="D447" s="4" t="s">
        <v>65</v>
      </c>
      <c r="E447" s="44" t="s">
        <v>20</v>
      </c>
      <c r="F447" s="28" t="s">
        <v>20</v>
      </c>
      <c r="G447" t="s">
        <v>953</v>
      </c>
      <c r="H447" t="s">
        <v>594</v>
      </c>
      <c r="I447" t="s">
        <v>952</v>
      </c>
      <c r="J447" t="s">
        <v>1041</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30">
        <f t="shared" si="12"/>
        <v>243.06399999999999</v>
      </c>
      <c r="AX447" s="105">
        <f t="shared" si="13"/>
        <v>59.243655991837542</v>
      </c>
      <c r="AY447" s="104"/>
    </row>
    <row r="448" spans="1:51">
      <c r="A448" s="4" t="s">
        <v>224</v>
      </c>
      <c r="B448" s="4">
        <v>2019</v>
      </c>
      <c r="C448" s="5">
        <v>43483</v>
      </c>
      <c r="D448" s="4" t="s">
        <v>65</v>
      </c>
      <c r="E448" s="44" t="s">
        <v>20</v>
      </c>
      <c r="F448" s="28" t="s">
        <v>20</v>
      </c>
      <c r="G448" t="s">
        <v>1057</v>
      </c>
      <c r="H448" t="s">
        <v>473</v>
      </c>
      <c r="I448" t="s">
        <v>1058</v>
      </c>
      <c r="J448" t="s">
        <v>987</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1061</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30">
        <f t="shared" si="12"/>
        <v>246.32300000000001</v>
      </c>
      <c r="AX448" s="105">
        <f t="shared" si="13"/>
        <v>58.459827137538923</v>
      </c>
      <c r="AY448" s="104"/>
    </row>
    <row r="449" spans="1:51">
      <c r="A449" s="4" t="s">
        <v>224</v>
      </c>
      <c r="B449" s="4">
        <v>2019</v>
      </c>
      <c r="C449" s="5">
        <v>43483</v>
      </c>
      <c r="D449" s="4" t="s">
        <v>65</v>
      </c>
      <c r="E449" s="44" t="s">
        <v>20</v>
      </c>
      <c r="F449" s="28" t="s">
        <v>20</v>
      </c>
      <c r="G449" t="s">
        <v>832</v>
      </c>
      <c r="H449" t="s">
        <v>833</v>
      </c>
      <c r="I449" t="s">
        <v>831</v>
      </c>
      <c r="J449" t="s">
        <v>1011</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30">
        <f t="shared" si="12"/>
        <v>247.10900000000001</v>
      </c>
      <c r="AX449" s="105">
        <f t="shared" si="13"/>
        <v>58.273879138355944</v>
      </c>
      <c r="AY449" s="104"/>
    </row>
    <row r="450" spans="1:51">
      <c r="A450" s="4" t="s">
        <v>216</v>
      </c>
      <c r="B450" s="4">
        <v>2020</v>
      </c>
      <c r="C450" s="5">
        <v>43889</v>
      </c>
      <c r="D450" s="4" t="s">
        <v>19</v>
      </c>
      <c r="E450" s="44" t="s">
        <v>63</v>
      </c>
      <c r="F450" s="28" t="s">
        <v>541</v>
      </c>
      <c r="G450" s="44" t="s">
        <v>949</v>
      </c>
      <c r="H450" s="44" t="s">
        <v>732</v>
      </c>
      <c r="I450" s="44" t="s">
        <v>915</v>
      </c>
      <c r="J450" s="42" t="s">
        <v>600</v>
      </c>
      <c r="K450" s="11">
        <f>(C450-VLOOKUP(G450,Riders!$A$2:$E$8000,4,FALSE))/365</f>
        <v>30.383561643835616</v>
      </c>
      <c r="L450" s="11">
        <f>(C450-VLOOKUP(H450,Riders!$A$2:$E$8000,4,FALSE))/365</f>
        <v>19.18904109589041</v>
      </c>
      <c r="M450" s="11">
        <f>(C450-VLOOKUP(I450,Riders!$A$2:$E$8000,4,FALSE))/365</f>
        <v>23.81095890410959</v>
      </c>
      <c r="N450" s="11">
        <f>(C450-VLOOKUP(J450,Riders!$A$2:$E$8000,4,FALSE))/365</f>
        <v>24.126027397260273</v>
      </c>
      <c r="O450" s="44">
        <v>4</v>
      </c>
      <c r="P450" s="44" t="s">
        <v>101</v>
      </c>
      <c r="Q450" s="30">
        <v>12.87</v>
      </c>
      <c r="R450" s="30">
        <v>7.66</v>
      </c>
      <c r="S450" s="30">
        <v>7.1379999999999999</v>
      </c>
      <c r="T450" s="30">
        <v>6.8760000000000003</v>
      </c>
      <c r="U450" s="30">
        <v>6.7930000000000001</v>
      </c>
      <c r="V450" s="30">
        <v>6.8479999999999999</v>
      </c>
      <c r="W450" s="30">
        <v>6.7690000000000001</v>
      </c>
      <c r="X450" s="30">
        <v>6.7880000000000003</v>
      </c>
      <c r="Y450" s="30">
        <v>6.843</v>
      </c>
      <c r="Z450" s="30">
        <v>7.0010000000000003</v>
      </c>
      <c r="AA450" s="30">
        <v>6.8540000000000001</v>
      </c>
      <c r="AB450" s="30">
        <v>6.8819999999999997</v>
      </c>
      <c r="AC450" s="30">
        <v>6.8840000000000003</v>
      </c>
      <c r="AD450" s="30">
        <v>6.9429999999999996</v>
      </c>
      <c r="AE450" s="30">
        <v>6.9610000000000003</v>
      </c>
      <c r="AF450" s="30">
        <v>7.0860000000000003</v>
      </c>
      <c r="AG450" s="30">
        <v>6.9059999999999997</v>
      </c>
      <c r="AH450" s="30">
        <v>6.84</v>
      </c>
      <c r="AI450" s="30">
        <v>6.7480000000000002</v>
      </c>
      <c r="AJ450" s="30">
        <v>6.7510000000000003</v>
      </c>
      <c r="AK450" s="30">
        <v>6.8</v>
      </c>
      <c r="AL450" s="30">
        <v>7.0510000000000002</v>
      </c>
      <c r="AM450" s="30">
        <v>7.2549999999999999</v>
      </c>
      <c r="AN450" s="30">
        <v>7.1269999999999998</v>
      </c>
      <c r="AO450" s="30">
        <v>7.2439999999999998</v>
      </c>
      <c r="AP450" s="30">
        <v>7.5129999999999999</v>
      </c>
      <c r="AQ450" s="30">
        <v>7.8239999999999998</v>
      </c>
      <c r="AR450" s="30">
        <v>8.1180000000000003</v>
      </c>
      <c r="AS450" s="30">
        <v>8.4329999999999998</v>
      </c>
      <c r="AT450" s="30">
        <v>8.7279999999999998</v>
      </c>
      <c r="AU450" s="30"/>
      <c r="AV450" s="30"/>
      <c r="AW450" s="30" t="str">
        <f t="shared" ref="AW450:AW513" si="14">IF(COUNT(Q450:AV450)=32,SUM(Q450:AV450),"")</f>
        <v/>
      </c>
      <c r="AX450" s="105" t="str">
        <f t="shared" ref="AX450:AX513" si="15">IF(COUNT(Q450:AV450)=32,3.6*4000/(AW450),"")</f>
        <v/>
      </c>
      <c r="AY450" s="104"/>
    </row>
    <row r="451" spans="1:51">
      <c r="A451" s="4" t="s">
        <v>224</v>
      </c>
      <c r="B451" s="4">
        <v>2019</v>
      </c>
      <c r="C451" s="5">
        <v>43483</v>
      </c>
      <c r="D451" s="4" t="s">
        <v>65</v>
      </c>
      <c r="E451" s="44" t="s">
        <v>90</v>
      </c>
      <c r="F451">
        <v>1</v>
      </c>
      <c r="G451" t="s">
        <v>1055</v>
      </c>
      <c r="H451" t="s">
        <v>1005</v>
      </c>
      <c r="I451" t="s">
        <v>505</v>
      </c>
      <c r="J451" t="s">
        <v>732</v>
      </c>
      <c r="K451" s="11">
        <f>(C451-VLOOKUP(G451,Riders!$A$2:$E$8000,4,FALSE))/365</f>
        <v>19.649315068493152</v>
      </c>
      <c r="L451" s="11">
        <f>(C451-VLOOKUP(H451,Riders!$A$2:$E$8000,4,FALSE))/365</f>
        <v>19.772602739726029</v>
      </c>
      <c r="M451" s="11">
        <f>(C451-VLOOKUP(I451,Riders!$A$2:$E$8000,4,FALSE))/365</f>
        <v>19.772602739726029</v>
      </c>
      <c r="N451" s="11">
        <f>(C451-VLOOKUP(J451,Riders!$A$2:$E$8000,4,FALSE))/365</f>
        <v>18.076712328767123</v>
      </c>
      <c r="O451">
        <v>1</v>
      </c>
      <c r="P451" t="s">
        <v>101</v>
      </c>
      <c r="Q451" s="30">
        <v>13.138</v>
      </c>
      <c r="R451" s="30">
        <v>7.7450000000000001</v>
      </c>
      <c r="S451" s="30">
        <v>7.3259999999999996</v>
      </c>
      <c r="T451" s="30">
        <v>7.2480000000000002</v>
      </c>
      <c r="U451" s="30">
        <v>7.0590000000000002</v>
      </c>
      <c r="V451" s="30">
        <v>7.0430000000000001</v>
      </c>
      <c r="W451" s="30">
        <v>7.1340000000000003</v>
      </c>
      <c r="X451" s="30">
        <v>7.0519999999999996</v>
      </c>
      <c r="Y451" s="30">
        <v>7.0289999999999999</v>
      </c>
      <c r="Z451" s="30">
        <v>7.1929999999999996</v>
      </c>
      <c r="AA451" s="30">
        <v>7.141</v>
      </c>
      <c r="AB451" s="30">
        <v>7.1269999999999998</v>
      </c>
      <c r="AC451" s="30">
        <v>7.2510000000000003</v>
      </c>
      <c r="AD451" s="30">
        <v>7.2889999999999997</v>
      </c>
      <c r="AE451" s="30">
        <v>7.226</v>
      </c>
      <c r="AF451" s="30">
        <v>7.1639999999999997</v>
      </c>
      <c r="AG451" s="30">
        <v>7.2489999999999997</v>
      </c>
      <c r="AH451" s="30">
        <v>7.173</v>
      </c>
      <c r="AI451" s="30">
        <v>7.1929999999999996</v>
      </c>
      <c r="AJ451" s="30">
        <v>7.2060000000000004</v>
      </c>
      <c r="AK451" s="30">
        <v>7.3239999999999998</v>
      </c>
      <c r="AL451" s="30">
        <v>7.2469999999999999</v>
      </c>
      <c r="AM451" s="30">
        <v>7.2729999999999997</v>
      </c>
      <c r="AN451" s="30">
        <v>7.2389999999999999</v>
      </c>
      <c r="AO451" s="30">
        <v>7.3490000000000002</v>
      </c>
      <c r="AP451" s="30">
        <v>7.2240000000000002</v>
      </c>
      <c r="AQ451" s="30">
        <v>7.3650000000000002</v>
      </c>
      <c r="AR451" s="30">
        <v>7.1289999999999996</v>
      </c>
      <c r="AS451" s="30">
        <v>7.0369999999999999</v>
      </c>
      <c r="AT451" s="30">
        <v>7.141</v>
      </c>
      <c r="AU451" s="30">
        <v>7.0419999999999998</v>
      </c>
      <c r="AV451" s="30">
        <v>7.0229999999999997</v>
      </c>
      <c r="AW451" s="30">
        <f t="shared" si="14"/>
        <v>236.37899999999999</v>
      </c>
      <c r="AX451" s="105">
        <f t="shared" si="15"/>
        <v>60.919117180460198</v>
      </c>
      <c r="AY451" s="104"/>
    </row>
    <row r="452" spans="1:51">
      <c r="A452" s="4" t="s">
        <v>280</v>
      </c>
      <c r="B452" s="4">
        <v>2019</v>
      </c>
      <c r="C452" s="5">
        <v>43524</v>
      </c>
      <c r="D452" s="4" t="s">
        <v>19</v>
      </c>
      <c r="E452" s="44" t="s">
        <v>20</v>
      </c>
      <c r="F452" s="44" t="s">
        <v>20</v>
      </c>
      <c r="G452" t="s">
        <v>1042</v>
      </c>
      <c r="H452" t="s">
        <v>934</v>
      </c>
      <c r="I452" t="s">
        <v>971</v>
      </c>
      <c r="J452" t="s">
        <v>1043</v>
      </c>
      <c r="K452" s="11">
        <f>(C452-VLOOKUP(G452,Riders!$A$2:$E$8000,4,FALSE))/365</f>
        <v>20.347945205479451</v>
      </c>
      <c r="L452" s="11">
        <f>(C452-VLOOKUP(H452,Riders!$A$2:$E$8000,4,FALSE))/365</f>
        <v>20.194520547945206</v>
      </c>
      <c r="M452" s="11">
        <f>(C452-VLOOKUP(I452,Riders!$A$2:$E$8000,4,FALSE))/365</f>
        <v>24.876712328767123</v>
      </c>
      <c r="N452" s="11" t="e">
        <f>(C452-VLOOKUP(J452,Riders!$A$2:$E$8000,4,FALSE))/365</f>
        <v>#N/A</v>
      </c>
      <c r="O452" s="44">
        <v>17</v>
      </c>
      <c r="P452" t="s">
        <v>38</v>
      </c>
      <c r="Q452" s="30">
        <v>13.518000000000001</v>
      </c>
      <c r="R452" s="30">
        <v>7.7430000000000003</v>
      </c>
      <c r="S452" s="30">
        <v>7.3719999999999999</v>
      </c>
      <c r="T452" s="30">
        <v>7.3659999999999997</v>
      </c>
      <c r="U452" s="30">
        <v>7.2939999999999996</v>
      </c>
      <c r="V452" s="30">
        <v>7.4119999999999999</v>
      </c>
      <c r="W452" s="30">
        <v>7.24</v>
      </c>
      <c r="X452" s="30">
        <v>7.359</v>
      </c>
      <c r="Y452" s="30">
        <v>7.46</v>
      </c>
      <c r="Z452" s="30">
        <v>7.3940000000000001</v>
      </c>
      <c r="AA452" s="30">
        <v>7.359</v>
      </c>
      <c r="AB452" s="30">
        <v>7.5369999999999999</v>
      </c>
      <c r="AC452" s="30">
        <v>7.3959999999999999</v>
      </c>
      <c r="AD452" s="30">
        <v>7.609</v>
      </c>
      <c r="AE452" s="30">
        <v>7.5110000000000001</v>
      </c>
      <c r="AF452" s="30">
        <v>7.5780000000000003</v>
      </c>
      <c r="AG452" s="30">
        <v>7.7009999999999996</v>
      </c>
      <c r="AH452" s="30">
        <v>7.4859999999999998</v>
      </c>
      <c r="AI452" s="30">
        <v>7.415</v>
      </c>
      <c r="AJ452" s="30">
        <v>7.5910000000000002</v>
      </c>
      <c r="AK452" s="30">
        <v>7.4770000000000003</v>
      </c>
      <c r="AL452" s="30">
        <v>7.5049999999999999</v>
      </c>
      <c r="AM452" s="30">
        <v>7.5739999999999998</v>
      </c>
      <c r="AN452" s="30">
        <v>7.4409999999999998</v>
      </c>
      <c r="AO452" s="30">
        <v>7.4089999999999998</v>
      </c>
      <c r="AP452" s="30">
        <v>7.3849999999999998</v>
      </c>
      <c r="AQ452" s="30">
        <v>7.5279999999999996</v>
      </c>
      <c r="AR452" s="30">
        <v>7.7539999999999996</v>
      </c>
      <c r="AS452" s="30">
        <v>7.7690000000000001</v>
      </c>
      <c r="AT452" s="30">
        <v>7.9349999999999996</v>
      </c>
      <c r="AU452" s="30">
        <v>7.8490000000000002</v>
      </c>
      <c r="AV452" s="30">
        <v>7.556</v>
      </c>
      <c r="AW452" s="30">
        <f t="shared" si="14"/>
        <v>246.52299999999997</v>
      </c>
      <c r="AX452" s="105">
        <f t="shared" si="15"/>
        <v>58.412399654393312</v>
      </c>
      <c r="AY452" s="104"/>
    </row>
    <row r="453" spans="1:51">
      <c r="A453" s="4" t="s">
        <v>224</v>
      </c>
      <c r="B453" s="4">
        <v>2019</v>
      </c>
      <c r="C453" s="5">
        <v>43483</v>
      </c>
      <c r="D453" s="4" t="s">
        <v>65</v>
      </c>
      <c r="E453" s="44" t="s">
        <v>90</v>
      </c>
      <c r="F453">
        <v>2</v>
      </c>
      <c r="G453" t="s">
        <v>686</v>
      </c>
      <c r="H453" t="s">
        <v>68</v>
      </c>
      <c r="I453" t="s">
        <v>678</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30">
        <f t="shared" si="14"/>
        <v>236.73099999999997</v>
      </c>
      <c r="AX453" s="105">
        <f t="shared" si="15"/>
        <v>60.828535341801462</v>
      </c>
      <c r="AY453" s="104"/>
    </row>
    <row r="454" spans="1:51">
      <c r="A454" s="4" t="s">
        <v>224</v>
      </c>
      <c r="B454" s="4">
        <v>2019</v>
      </c>
      <c r="C454" s="5">
        <v>43483</v>
      </c>
      <c r="D454" s="4" t="s">
        <v>65</v>
      </c>
      <c r="E454" s="44" t="s">
        <v>90</v>
      </c>
      <c r="F454">
        <v>2</v>
      </c>
      <c r="G454" t="s">
        <v>953</v>
      </c>
      <c r="H454" t="s">
        <v>594</v>
      </c>
      <c r="I454" t="s">
        <v>952</v>
      </c>
      <c r="J454" t="s">
        <v>1041</v>
      </c>
      <c r="K454" s="11">
        <f>(C454-VLOOKUP(G454,Riders!$A$2:$E$8000,4,FALSE))/365</f>
        <v>21.005479452054793</v>
      </c>
      <c r="L454" s="11">
        <f>(C454-VLOOKUP(H454,Riders!$A$2:$E$8000,4,FALSE))/365</f>
        <v>29.638356164383563</v>
      </c>
      <c r="M454" s="11">
        <f>(C454-VLOOKUP(I454,Riders!$A$2:$E$8000,4,FALSE))/365</f>
        <v>26.772602739726029</v>
      </c>
      <c r="N454" s="11">
        <f>(C454-VLOOKUP(J454,Riders!$A$2:$E$8000,4,FALSE))/365</f>
        <v>27.057534246575344</v>
      </c>
      <c r="O454">
        <v>2</v>
      </c>
      <c r="P454" t="s">
        <v>30</v>
      </c>
      <c r="Q454" s="30">
        <v>13.513</v>
      </c>
      <c r="R454" s="30">
        <v>7.9740000000000002</v>
      </c>
      <c r="S454" s="30">
        <v>7.28</v>
      </c>
      <c r="T454" s="30">
        <v>7.1479999999999997</v>
      </c>
      <c r="U454" s="30">
        <v>7.0140000000000002</v>
      </c>
      <c r="V454" s="30">
        <v>7.1980000000000004</v>
      </c>
      <c r="W454" s="30">
        <v>7.085</v>
      </c>
      <c r="X454" s="30">
        <v>7.18</v>
      </c>
      <c r="Y454" s="30">
        <v>7.26</v>
      </c>
      <c r="Z454" s="30">
        <v>7.2130000000000001</v>
      </c>
      <c r="AA454" s="30">
        <v>7.24</v>
      </c>
      <c r="AB454" s="30">
        <v>7.3179999999999996</v>
      </c>
      <c r="AC454" s="30">
        <v>7.1959999999999997</v>
      </c>
      <c r="AD454" s="30">
        <v>7.2519999999999998</v>
      </c>
      <c r="AE454" s="30">
        <v>7.3179999999999996</v>
      </c>
      <c r="AF454" s="30">
        <v>7.4470000000000001</v>
      </c>
      <c r="AG454" s="30">
        <v>7.21</v>
      </c>
      <c r="AH454" s="30">
        <v>7.13</v>
      </c>
      <c r="AI454" s="30">
        <v>7.3079999999999998</v>
      </c>
      <c r="AJ454" s="30">
        <v>7.226</v>
      </c>
      <c r="AK454" s="30">
        <v>7.3959999999999999</v>
      </c>
      <c r="AL454" s="30">
        <v>7.2880000000000003</v>
      </c>
      <c r="AM454" s="30">
        <v>7.2670000000000003</v>
      </c>
      <c r="AN454" s="30">
        <v>7.26</v>
      </c>
      <c r="AO454" s="30">
        <v>7.2750000000000004</v>
      </c>
      <c r="AP454" s="30">
        <v>7.4240000000000004</v>
      </c>
      <c r="AQ454" s="30">
        <v>7.274</v>
      </c>
      <c r="AR454" s="30">
        <v>7.274</v>
      </c>
      <c r="AS454" s="30">
        <v>7.2949999999999999</v>
      </c>
      <c r="AT454" s="30">
        <v>7.2889999999999997</v>
      </c>
      <c r="AU454" s="30">
        <v>7.2450000000000001</v>
      </c>
      <c r="AV454" s="30">
        <v>7.2759999999999998</v>
      </c>
      <c r="AW454" s="30">
        <f t="shared" si="14"/>
        <v>239.07299999999998</v>
      </c>
      <c r="AX454" s="105">
        <f t="shared" si="15"/>
        <v>60.232648605237735</v>
      </c>
      <c r="AY454" s="104"/>
    </row>
    <row r="455" spans="1:51">
      <c r="A455" s="4" t="s">
        <v>224</v>
      </c>
      <c r="B455" s="4">
        <v>2019</v>
      </c>
      <c r="C455" s="5">
        <v>43483</v>
      </c>
      <c r="D455" s="4" t="s">
        <v>65</v>
      </c>
      <c r="E455" s="44" t="s">
        <v>90</v>
      </c>
      <c r="F455">
        <v>3</v>
      </c>
      <c r="G455" t="s">
        <v>996</v>
      </c>
      <c r="H455" t="s">
        <v>802</v>
      </c>
      <c r="I455" t="s">
        <v>955</v>
      </c>
      <c r="J455" t="s">
        <v>920</v>
      </c>
      <c r="K455" s="11">
        <f>(C455-VLOOKUP(G455,Riders!$A$2:$E$8000,4,FALSE))/365</f>
        <v>24.057534246575344</v>
      </c>
      <c r="L455" s="11">
        <f>(C455-VLOOKUP(H455,Riders!$A$2:$E$8000,4,FALSE))/365</f>
        <v>21.473972602739725</v>
      </c>
      <c r="M455" s="11">
        <f>(C455-VLOOKUP(I455,Riders!$A$2:$E$8000,4,FALSE))/365</f>
        <v>22.947945205479453</v>
      </c>
      <c r="N455" s="11">
        <f>(C455-VLOOKUP(J455,Riders!$A$2:$E$8000,4,FALSE))/365</f>
        <v>23.449315068493149</v>
      </c>
      <c r="O455">
        <v>1</v>
      </c>
      <c r="P455" t="s">
        <v>32</v>
      </c>
      <c r="Q455" s="30">
        <v>13.378</v>
      </c>
      <c r="R455" s="30">
        <v>7.4029999999999996</v>
      </c>
      <c r="S455" s="30">
        <v>7.0869999999999997</v>
      </c>
      <c r="T455" s="30">
        <v>7.109</v>
      </c>
      <c r="U455" s="30">
        <v>6.9569999999999999</v>
      </c>
      <c r="V455" s="30">
        <v>7.125</v>
      </c>
      <c r="W455" s="30">
        <v>7.0609999999999999</v>
      </c>
      <c r="X455" s="30">
        <v>7.056</v>
      </c>
      <c r="Y455" s="30">
        <v>7.1440000000000001</v>
      </c>
      <c r="Z455" s="30">
        <v>7.2119999999999997</v>
      </c>
      <c r="AA455" s="30">
        <v>7.0309999999999997</v>
      </c>
      <c r="AB455" s="30">
        <v>6.9779999999999998</v>
      </c>
      <c r="AC455" s="30">
        <v>7.1779999999999999</v>
      </c>
      <c r="AD455" s="30">
        <v>7.149</v>
      </c>
      <c r="AE455" s="30">
        <v>7.2119999999999997</v>
      </c>
      <c r="AF455" s="30">
        <v>7.0529999999999999</v>
      </c>
      <c r="AG455" s="30">
        <v>7.0309999999999997</v>
      </c>
      <c r="AH455" s="30">
        <v>7.1239999999999997</v>
      </c>
      <c r="AI455" s="30">
        <v>7.0339999999999998</v>
      </c>
      <c r="AJ455" s="30">
        <v>6.976</v>
      </c>
      <c r="AK455" s="30">
        <v>6.9640000000000004</v>
      </c>
      <c r="AL455" s="30">
        <v>7.0330000000000004</v>
      </c>
      <c r="AM455" s="30">
        <v>6.9279999999999999</v>
      </c>
      <c r="AN455" s="30">
        <v>6.9189999999999996</v>
      </c>
      <c r="AO455" s="30">
        <v>7.0730000000000004</v>
      </c>
      <c r="AP455" s="30">
        <v>6.9269999999999996</v>
      </c>
      <c r="AQ455" s="30">
        <v>7.1470000000000002</v>
      </c>
      <c r="AR455" s="30">
        <v>7.0019999999999998</v>
      </c>
      <c r="AS455" s="30">
        <v>7.0179999999999998</v>
      </c>
      <c r="AT455" s="30">
        <v>7.1040000000000001</v>
      </c>
      <c r="AU455" s="30">
        <v>6.9720000000000004</v>
      </c>
      <c r="AV455" s="30">
        <v>7.0350000000000001</v>
      </c>
      <c r="AW455" s="30">
        <f t="shared" si="14"/>
        <v>232.42000000000002</v>
      </c>
      <c r="AX455" s="105">
        <f t="shared" si="15"/>
        <v>61.956802340590308</v>
      </c>
      <c r="AY455" s="104"/>
    </row>
    <row r="456" spans="1:51">
      <c r="A456" s="1" t="s">
        <v>216</v>
      </c>
      <c r="B456" s="1">
        <v>2018</v>
      </c>
      <c r="C456" s="2">
        <v>43434</v>
      </c>
      <c r="D456" s="1" t="s">
        <v>65</v>
      </c>
      <c r="E456" s="44" t="s">
        <v>63</v>
      </c>
      <c r="F456" t="s">
        <v>540</v>
      </c>
      <c r="G456" t="s">
        <v>600</v>
      </c>
      <c r="H456" t="s">
        <v>949</v>
      </c>
      <c r="I456" t="s">
        <v>599</v>
      </c>
      <c r="J456" t="s">
        <v>915</v>
      </c>
      <c r="K456" s="11">
        <f>(C456-VLOOKUP(G456,Riders!$A$2:$E$8000,4,FALSE))/365</f>
        <v>22.87945205479452</v>
      </c>
      <c r="L456" s="11">
        <f>(C456-VLOOKUP(H456,Riders!$A$2:$E$8000,4,FALSE))/365</f>
        <v>29.136986301369863</v>
      </c>
      <c r="M456" s="11">
        <f>(C456-VLOOKUP(I456,Riders!$A$2:$E$8000,4,FALSE))/365</f>
        <v>20.539726027397261</v>
      </c>
      <c r="N456" s="11">
        <f>(C456-VLOOKUP(J456,Riders!$A$2:$E$8000,4,FALSE))/365</f>
        <v>22.564383561643837</v>
      </c>
      <c r="O456">
        <v>1</v>
      </c>
      <c r="P456" t="s">
        <v>101</v>
      </c>
      <c r="Q456" s="30">
        <v>12.983000000000001</v>
      </c>
      <c r="R456" s="30">
        <v>7.6509999999999998</v>
      </c>
      <c r="S456" s="30">
        <v>7.1390000000000002</v>
      </c>
      <c r="T456" s="30">
        <v>6.8949999999999996</v>
      </c>
      <c r="U456" s="30">
        <v>6.931</v>
      </c>
      <c r="V456" s="30">
        <v>6.843</v>
      </c>
      <c r="W456" s="30">
        <v>6.91</v>
      </c>
      <c r="X456" s="30">
        <v>6.9560000000000004</v>
      </c>
      <c r="Y456" s="30">
        <v>7.0970000000000004</v>
      </c>
      <c r="Z456" s="30">
        <v>7.0129999999999999</v>
      </c>
      <c r="AA456" s="30">
        <v>7.0339999999999998</v>
      </c>
      <c r="AB456" s="30">
        <v>7.048</v>
      </c>
      <c r="AC456" s="30">
        <v>7.1609999999999996</v>
      </c>
      <c r="AD456" s="30">
        <v>7.0549999999999997</v>
      </c>
      <c r="AE456" s="30">
        <v>6.9989999999999997</v>
      </c>
      <c r="AF456" s="30">
        <v>7.0049999999999999</v>
      </c>
      <c r="AG456" s="30">
        <v>7.1150000000000002</v>
      </c>
      <c r="AH456" s="30">
        <v>6.9690000000000003</v>
      </c>
      <c r="AI456" s="30">
        <v>7.1120000000000001</v>
      </c>
      <c r="AJ456" s="30">
        <v>6.99</v>
      </c>
      <c r="AK456" s="30">
        <v>7.0019999999999998</v>
      </c>
      <c r="AL456" s="30">
        <v>7.0279999999999996</v>
      </c>
      <c r="AM456" s="30">
        <v>7.02</v>
      </c>
      <c r="AN456" s="30">
        <v>7.0209999999999999</v>
      </c>
      <c r="AO456" s="30">
        <v>7.0979999999999999</v>
      </c>
      <c r="AP456" s="30">
        <v>7</v>
      </c>
      <c r="AQ456" s="30">
        <v>6.96</v>
      </c>
      <c r="AR456" s="30">
        <v>7</v>
      </c>
      <c r="AS456" s="30">
        <v>7.1639999999999997</v>
      </c>
      <c r="AT456" s="30">
        <v>6.9960000000000004</v>
      </c>
      <c r="AU456" s="30">
        <v>6.9809999999999999</v>
      </c>
      <c r="AV456" s="30">
        <v>7.0339999999999998</v>
      </c>
      <c r="AW456" s="30">
        <f t="shared" si="14"/>
        <v>231.21</v>
      </c>
      <c r="AX456" s="105">
        <f t="shared" si="15"/>
        <v>62.281043207473722</v>
      </c>
      <c r="AY456" s="104"/>
    </row>
    <row r="457" spans="1:51">
      <c r="A457" s="1" t="s">
        <v>225</v>
      </c>
      <c r="B457" s="1">
        <v>2019</v>
      </c>
      <c r="C457" s="2">
        <v>43797</v>
      </c>
      <c r="D457" s="1" t="s">
        <v>65</v>
      </c>
      <c r="E457" s="44" t="s">
        <v>20</v>
      </c>
      <c r="F457" s="42" t="s">
        <v>20</v>
      </c>
      <c r="G457" t="s">
        <v>805</v>
      </c>
      <c r="H457" t="s">
        <v>912</v>
      </c>
      <c r="I457" t="s">
        <v>999</v>
      </c>
      <c r="J457" t="s">
        <v>673</v>
      </c>
      <c r="K457" s="11">
        <f>(C457-VLOOKUP(G457,Riders!$A$2:$E$8000,4,FALSE))/365</f>
        <v>19.254794520547946</v>
      </c>
      <c r="L457" s="11">
        <f>(C457-VLOOKUP(H457,Riders!$A$2:$E$8000,4,FALSE))/365</f>
        <v>18.882191780821916</v>
      </c>
      <c r="M457" s="11" t="e">
        <f>(C457-VLOOKUP(I457,Riders!$A$2:$E$8000,4,FALSE))/365</f>
        <v>#N/A</v>
      </c>
      <c r="N457" s="11">
        <f>(C457-VLOOKUP(J457,Riders!$A$2:$E$8000,4,FALSE))/365</f>
        <v>18.282191780821918</v>
      </c>
      <c r="O457" s="44">
        <v>8</v>
      </c>
      <c r="P457" t="s">
        <v>483</v>
      </c>
      <c r="Q457" s="30">
        <v>13.89</v>
      </c>
      <c r="R457" s="30">
        <v>7.9039999999999999</v>
      </c>
      <c r="S457" s="30">
        <v>7.33</v>
      </c>
      <c r="T457" s="30">
        <v>7.1689999999999996</v>
      </c>
      <c r="U457" s="30">
        <v>7.1669999999999998</v>
      </c>
      <c r="V457" s="30">
        <v>7.0179999999999998</v>
      </c>
      <c r="W457" s="30">
        <v>7.1070000000000002</v>
      </c>
      <c r="X457" s="30">
        <v>7.1779999999999999</v>
      </c>
      <c r="Y457" s="30">
        <v>7.3929999999999998</v>
      </c>
      <c r="Z457" s="30">
        <v>7.2039999999999997</v>
      </c>
      <c r="AA457" s="30">
        <v>7.3029999999999999</v>
      </c>
      <c r="AB457" s="30">
        <v>7.3150000000000004</v>
      </c>
      <c r="AC457" s="30">
        <v>7.45</v>
      </c>
      <c r="AD457" s="30">
        <v>7.3550000000000004</v>
      </c>
      <c r="AE457" s="30">
        <v>7.4429999999999996</v>
      </c>
      <c r="AF457" s="30">
        <v>7.359</v>
      </c>
      <c r="AG457" s="30">
        <v>7.3070000000000004</v>
      </c>
      <c r="AH457" s="30">
        <v>7.3949999999999996</v>
      </c>
      <c r="AI457" s="30">
        <v>7.306</v>
      </c>
      <c r="AJ457" s="30">
        <v>7.36</v>
      </c>
      <c r="AK457" s="30">
        <v>7.5529999999999999</v>
      </c>
      <c r="AL457" s="30">
        <v>7.2910000000000004</v>
      </c>
      <c r="AM457" s="30">
        <v>7.2990000000000004</v>
      </c>
      <c r="AN457" s="30">
        <v>7.2539999999999996</v>
      </c>
      <c r="AO457" s="30">
        <v>7.1859999999999999</v>
      </c>
      <c r="AP457" s="30">
        <v>7.1580000000000004</v>
      </c>
      <c r="AQ457" s="30">
        <v>7.3159999999999998</v>
      </c>
      <c r="AR457" s="30">
        <v>7.2060000000000004</v>
      </c>
      <c r="AS457" s="30">
        <v>7.3769999999999998</v>
      </c>
      <c r="AT457" s="30">
        <v>7.6180000000000003</v>
      </c>
      <c r="AU457" s="30">
        <v>7.4390000000000001</v>
      </c>
      <c r="AV457" s="30">
        <v>7.4340000000000002</v>
      </c>
      <c r="AW457" s="30">
        <f t="shared" si="14"/>
        <v>241.084</v>
      </c>
      <c r="AX457" s="105">
        <f t="shared" si="15"/>
        <v>59.730218513049394</v>
      </c>
      <c r="AY457" s="104"/>
    </row>
    <row r="458" spans="1:51">
      <c r="A458" s="4" t="s">
        <v>224</v>
      </c>
      <c r="B458" s="4">
        <v>2019</v>
      </c>
      <c r="C458" s="5">
        <v>43483</v>
      </c>
      <c r="D458" s="4" t="s">
        <v>65</v>
      </c>
      <c r="E458" s="44" t="s">
        <v>90</v>
      </c>
      <c r="F458">
        <v>4</v>
      </c>
      <c r="G458" t="s">
        <v>1064</v>
      </c>
      <c r="H458" t="s">
        <v>1002</v>
      </c>
      <c r="I458" t="s">
        <v>836</v>
      </c>
      <c r="J458" t="s">
        <v>486</v>
      </c>
      <c r="K458" s="11">
        <f>(C458-VLOOKUP(G458,Riders!$A$2:$E$8000,4,FALSE))/365</f>
        <v>29.947945205479453</v>
      </c>
      <c r="L458" s="11">
        <f>(C458-VLOOKUP(H458,Riders!$A$2:$E$8000,4,FALSE))/365</f>
        <v>29.912328767123288</v>
      </c>
      <c r="M458" s="11">
        <f>(C458-VLOOKUP(I458,Riders!$A$2:$E$8000,4,FALSE))/365</f>
        <v>28.12054794520548</v>
      </c>
      <c r="N458" s="11">
        <f>(C458-VLOOKUP(J458,Riders!$A$2:$E$8000,4,FALSE))/365</f>
        <v>21.534246575342465</v>
      </c>
      <c r="O458">
        <v>2</v>
      </c>
      <c r="P458" t="s">
        <v>163</v>
      </c>
      <c r="Q458" s="30">
        <v>13.331</v>
      </c>
      <c r="R458" s="30">
        <v>7.7119999999999997</v>
      </c>
      <c r="S458" s="30">
        <v>7.1609999999999996</v>
      </c>
      <c r="T458" s="30">
        <v>7.0030000000000001</v>
      </c>
      <c r="U458" s="30">
        <v>7.0910000000000002</v>
      </c>
      <c r="V458" s="30">
        <v>7.0720000000000001</v>
      </c>
      <c r="W458" s="30">
        <v>7.1109999999999998</v>
      </c>
      <c r="X458" s="30">
        <v>7.0880000000000001</v>
      </c>
      <c r="Y458" s="30">
        <v>7.2190000000000003</v>
      </c>
      <c r="Z458" s="30">
        <v>7.0730000000000004</v>
      </c>
      <c r="AA458" s="30">
        <v>7.1420000000000003</v>
      </c>
      <c r="AB458" s="30">
        <v>6.9820000000000002</v>
      </c>
      <c r="AC458" s="30">
        <v>7.06</v>
      </c>
      <c r="AD458" s="30">
        <v>7.0469999999999997</v>
      </c>
      <c r="AE458" s="30">
        <v>7.0679999999999996</v>
      </c>
      <c r="AF458" s="30">
        <v>7.0609999999999999</v>
      </c>
      <c r="AG458" s="30">
        <v>7.1529999999999996</v>
      </c>
      <c r="AH458" s="30">
        <v>7.0640000000000001</v>
      </c>
      <c r="AI458" s="30">
        <v>7.2080000000000002</v>
      </c>
      <c r="AJ458" s="30">
        <v>7.1429999999999998</v>
      </c>
      <c r="AK458" s="30">
        <v>7.19</v>
      </c>
      <c r="AL458" s="30">
        <v>7.444</v>
      </c>
      <c r="AM458" s="30">
        <v>7.51</v>
      </c>
      <c r="AN458" s="30">
        <v>7.3319999999999999</v>
      </c>
      <c r="AO458" s="30">
        <v>7.3070000000000004</v>
      </c>
      <c r="AP458" s="30">
        <v>7.181</v>
      </c>
      <c r="AQ458" s="30">
        <v>7.1639999999999997</v>
      </c>
      <c r="AR458" s="30">
        <v>7.141</v>
      </c>
      <c r="AS458" s="30">
        <v>7.1509999999999998</v>
      </c>
      <c r="AT458" s="30">
        <v>7.1760000000000002</v>
      </c>
      <c r="AU458" s="30">
        <v>7.2439999999999998</v>
      </c>
      <c r="AV458" s="30">
        <v>7.4580000000000002</v>
      </c>
      <c r="AW458" s="30">
        <f t="shared" si="14"/>
        <v>236.08699999999993</v>
      </c>
      <c r="AX458" s="105">
        <f t="shared" si="15"/>
        <v>60.99446390525528</v>
      </c>
      <c r="AY458" s="104"/>
    </row>
    <row r="459" spans="1:51">
      <c r="A459" s="1" t="s">
        <v>225</v>
      </c>
      <c r="B459" s="1">
        <v>2019</v>
      </c>
      <c r="C459" s="2">
        <v>43797</v>
      </c>
      <c r="D459" s="1" t="s">
        <v>65</v>
      </c>
      <c r="E459" s="44" t="s">
        <v>90</v>
      </c>
      <c r="F459">
        <v>2</v>
      </c>
      <c r="G459" t="s">
        <v>805</v>
      </c>
      <c r="H459" t="s">
        <v>912</v>
      </c>
      <c r="I459" t="s">
        <v>999</v>
      </c>
      <c r="J459" t="s">
        <v>673</v>
      </c>
      <c r="K459" s="11">
        <f>(C459-VLOOKUP(G459,Riders!$A$2:$E$8000,4,FALSE))/365</f>
        <v>19.254794520547946</v>
      </c>
      <c r="L459" s="11">
        <f>(C459-VLOOKUP(H459,Riders!$A$2:$E$8000,4,FALSE))/365</f>
        <v>18.882191780821916</v>
      </c>
      <c r="M459" s="11" t="e">
        <f>(C459-VLOOKUP(I459,Riders!$A$2:$E$8000,4,FALSE))/365</f>
        <v>#N/A</v>
      </c>
      <c r="N459" s="11">
        <f>(C459-VLOOKUP(J459,Riders!$A$2:$E$8000,4,FALSE))/365</f>
        <v>18.282191780821918</v>
      </c>
      <c r="O459" s="44">
        <v>2</v>
      </c>
      <c r="P459" t="s">
        <v>483</v>
      </c>
      <c r="Q459" s="30">
        <v>13.627000000000001</v>
      </c>
      <c r="R459" s="30">
        <v>7.7060000000000004</v>
      </c>
      <c r="S459" s="30">
        <v>7.1929999999999996</v>
      </c>
      <c r="T459" s="30">
        <v>7.0789999999999997</v>
      </c>
      <c r="U459" s="30">
        <v>7.0860000000000003</v>
      </c>
      <c r="V459" s="30">
        <v>6.9749999999999996</v>
      </c>
      <c r="W459" s="30">
        <v>7.0049999999999999</v>
      </c>
      <c r="X459" s="30">
        <v>7.0389999999999997</v>
      </c>
      <c r="Y459" s="30">
        <v>7.1740000000000004</v>
      </c>
      <c r="Z459" s="30">
        <v>7.0590000000000002</v>
      </c>
      <c r="AA459" s="30">
        <v>7.1210000000000004</v>
      </c>
      <c r="AB459" s="30">
        <v>7.141</v>
      </c>
      <c r="AC459" s="30">
        <v>7.1740000000000004</v>
      </c>
      <c r="AD459" s="30">
        <v>7.242</v>
      </c>
      <c r="AE459" s="30">
        <v>7.1449999999999996</v>
      </c>
      <c r="AF459" s="30">
        <v>7.3150000000000004</v>
      </c>
      <c r="AG459" s="30">
        <v>7.1269999999999998</v>
      </c>
      <c r="AH459" s="30">
        <v>7.2670000000000003</v>
      </c>
      <c r="AI459" s="30">
        <v>7.08</v>
      </c>
      <c r="AJ459" s="30">
        <v>7.1379999999999999</v>
      </c>
      <c r="AK459" s="30">
        <v>7.39</v>
      </c>
      <c r="AL459" s="30">
        <v>7.2640000000000002</v>
      </c>
      <c r="AM459" s="30">
        <v>7.319</v>
      </c>
      <c r="AN459" s="30">
        <v>7.36</v>
      </c>
      <c r="AO459" s="30">
        <v>7.3840000000000003</v>
      </c>
      <c r="AP459" s="30">
        <v>7.601</v>
      </c>
      <c r="AQ459" s="30">
        <v>7.6029999999999998</v>
      </c>
      <c r="AR459" s="30">
        <v>7.5010000000000003</v>
      </c>
      <c r="AS459" s="30">
        <v>7.5839999999999996</v>
      </c>
      <c r="AT459" s="30">
        <v>7.6520000000000001</v>
      </c>
      <c r="AU459" s="30">
        <v>7.7789999999999999</v>
      </c>
      <c r="AV459" s="30">
        <v>7.9470000000000001</v>
      </c>
      <c r="AW459" s="30">
        <f t="shared" si="14"/>
        <v>240.07700000000003</v>
      </c>
      <c r="AX459" s="105">
        <f t="shared" si="15"/>
        <v>59.980756174060815</v>
      </c>
      <c r="AY459" s="104"/>
    </row>
    <row r="460" spans="1:51">
      <c r="A460" s="4" t="s">
        <v>224</v>
      </c>
      <c r="B460" s="4">
        <v>2019</v>
      </c>
      <c r="C460" s="5">
        <v>43483</v>
      </c>
      <c r="D460" s="4" t="s">
        <v>65</v>
      </c>
      <c r="E460" s="44" t="s">
        <v>63</v>
      </c>
      <c r="F460" t="s">
        <v>540</v>
      </c>
      <c r="G460" t="s">
        <v>996</v>
      </c>
      <c r="H460" t="s">
        <v>802</v>
      </c>
      <c r="I460" t="s">
        <v>955</v>
      </c>
      <c r="J460" t="s">
        <v>920</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30">
        <f t="shared" si="14"/>
        <v>233.15599999999998</v>
      </c>
      <c r="AX460" s="105">
        <f t="shared" si="15"/>
        <v>61.761224244711698</v>
      </c>
      <c r="AY460" s="104"/>
    </row>
    <row r="461" spans="1:51">
      <c r="A461" s="1" t="s">
        <v>64</v>
      </c>
      <c r="B461" s="1">
        <v>2019</v>
      </c>
      <c r="C461" s="2">
        <v>43777</v>
      </c>
      <c r="D461" s="1" t="s">
        <v>65</v>
      </c>
      <c r="E461" s="44" t="s">
        <v>20</v>
      </c>
      <c r="F461" s="42" t="s">
        <v>20</v>
      </c>
      <c r="G461" t="s">
        <v>924</v>
      </c>
      <c r="H461" t="s">
        <v>918</v>
      </c>
      <c r="I461" t="s">
        <v>603</v>
      </c>
      <c r="J461" t="s">
        <v>5229</v>
      </c>
      <c r="K461" s="11">
        <f>(C461-VLOOKUP(G461,Riders!$A$2:$E$8000,4,FALSE))/365</f>
        <v>26.736986301369864</v>
      </c>
      <c r="L461" s="11">
        <f>(C461-VLOOKUP(H461,Riders!$A$2:$E$8000,4,FALSE))/365</f>
        <v>21.167123287671235</v>
      </c>
      <c r="M461" s="11">
        <f>(C461-VLOOKUP(I461,Riders!$A$2:$E$8000,4,FALSE))/365</f>
        <v>23.17808219178082</v>
      </c>
      <c r="N461" s="11">
        <f>(C461-VLOOKUP(J461,Riders!$A$2:$E$8000,4,FALSE))/365</f>
        <v>29.134246575342466</v>
      </c>
      <c r="O461" s="44">
        <v>6</v>
      </c>
      <c r="P461" t="s">
        <v>84</v>
      </c>
      <c r="Q461" s="30">
        <v>13.301</v>
      </c>
      <c r="R461" s="30">
        <v>7.9290000000000003</v>
      </c>
      <c r="S461" s="30">
        <v>7.3339999999999996</v>
      </c>
      <c r="T461" s="30">
        <v>7.2809999999999997</v>
      </c>
      <c r="U461" s="30">
        <v>6.9610000000000003</v>
      </c>
      <c r="V461" s="30">
        <v>7.008</v>
      </c>
      <c r="W461" s="30">
        <v>7.008</v>
      </c>
      <c r="X461" s="30">
        <v>7.0519999999999996</v>
      </c>
      <c r="Y461" s="30">
        <v>7.2270000000000003</v>
      </c>
      <c r="Z461" s="30">
        <v>7.0730000000000004</v>
      </c>
      <c r="AA461" s="30">
        <v>7.06</v>
      </c>
      <c r="AB461" s="30">
        <v>7.1219999999999999</v>
      </c>
      <c r="AC461" s="30">
        <v>7.0880000000000001</v>
      </c>
      <c r="AD461" s="30">
        <v>7.19</v>
      </c>
      <c r="AE461" s="30">
        <v>7.0789999999999997</v>
      </c>
      <c r="AF461" s="30">
        <v>7.1769999999999996</v>
      </c>
      <c r="AG461" s="30">
        <v>7.0579999999999998</v>
      </c>
      <c r="AH461" s="30">
        <v>7.1239999999999997</v>
      </c>
      <c r="AI461" s="30">
        <v>7.1280000000000001</v>
      </c>
      <c r="AJ461" s="30">
        <v>7.2469999999999999</v>
      </c>
      <c r="AK461" s="30">
        <v>7.0789999999999997</v>
      </c>
      <c r="AL461" s="30">
        <v>7.0250000000000004</v>
      </c>
      <c r="AM461" s="30">
        <v>7.06</v>
      </c>
      <c r="AN461" s="30">
        <v>7.31</v>
      </c>
      <c r="AO461" s="30">
        <v>7.5049999999999999</v>
      </c>
      <c r="AP461" s="30">
        <v>7.1959999999999997</v>
      </c>
      <c r="AQ461" s="30">
        <v>7.2640000000000002</v>
      </c>
      <c r="AR461" s="30">
        <v>7.13</v>
      </c>
      <c r="AS461" s="30">
        <v>7.15</v>
      </c>
      <c r="AT461" s="30">
        <v>7.27</v>
      </c>
      <c r="AU461" s="30">
        <v>7.2080000000000002</v>
      </c>
      <c r="AV461" s="30">
        <v>7.2720000000000002</v>
      </c>
      <c r="AW461" s="30">
        <f t="shared" si="14"/>
        <v>235.91600000000003</v>
      </c>
      <c r="AX461" s="105">
        <f t="shared" si="15"/>
        <v>61.038674782549712</v>
      </c>
      <c r="AY461" s="104"/>
    </row>
    <row r="462" spans="1:51">
      <c r="A462" s="4" t="s">
        <v>224</v>
      </c>
      <c r="B462" s="4">
        <v>2019</v>
      </c>
      <c r="C462" s="5">
        <v>43483</v>
      </c>
      <c r="D462" s="4" t="s">
        <v>65</v>
      </c>
      <c r="E462" s="44" t="s">
        <v>63</v>
      </c>
      <c r="F462" t="s">
        <v>541</v>
      </c>
      <c r="G462" t="s">
        <v>1064</v>
      </c>
      <c r="H462" t="s">
        <v>1002</v>
      </c>
      <c r="I462" t="s">
        <v>836</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30">
        <f t="shared" si="14"/>
        <v>240.32000000000002</v>
      </c>
      <c r="AX462" s="105">
        <f t="shared" si="15"/>
        <v>59.920106524633816</v>
      </c>
      <c r="AY462" s="104"/>
    </row>
    <row r="463" spans="1:51">
      <c r="A463" s="4" t="s">
        <v>287</v>
      </c>
      <c r="B463" s="4">
        <v>2018</v>
      </c>
      <c r="C463" s="5">
        <v>43448</v>
      </c>
      <c r="D463" s="4" t="s">
        <v>65</v>
      </c>
      <c r="E463" s="44" t="s">
        <v>20</v>
      </c>
      <c r="F463" s="27" t="s">
        <v>20</v>
      </c>
      <c r="G463" t="s">
        <v>975</v>
      </c>
      <c r="H463" t="s">
        <v>502</v>
      </c>
      <c r="I463" t="s">
        <v>836</v>
      </c>
      <c r="J463" t="s">
        <v>765</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980</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30">
        <f t="shared" si="14"/>
        <v>238.39799999999997</v>
      </c>
      <c r="AX463" s="105">
        <f t="shared" si="15"/>
        <v>60.40319130194046</v>
      </c>
      <c r="AY463" s="104"/>
    </row>
    <row r="464" spans="1:51">
      <c r="A464" s="4" t="s">
        <v>287</v>
      </c>
      <c r="B464" s="4">
        <v>2018</v>
      </c>
      <c r="C464" s="5">
        <v>43448</v>
      </c>
      <c r="D464" s="4" t="s">
        <v>65</v>
      </c>
      <c r="E464" s="44" t="s">
        <v>20</v>
      </c>
      <c r="F464" s="27" t="s">
        <v>20</v>
      </c>
      <c r="G464" t="s">
        <v>997</v>
      </c>
      <c r="H464" t="s">
        <v>862</v>
      </c>
      <c r="I464" t="s">
        <v>776</v>
      </c>
      <c r="J464" t="s">
        <v>781</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30">
        <f t="shared" si="14"/>
        <v>239.11700000000002</v>
      </c>
      <c r="AX464" s="105">
        <f t="shared" si="15"/>
        <v>60.221565175207111</v>
      </c>
    </row>
    <row r="465" spans="1:50">
      <c r="A465" s="4" t="s">
        <v>287</v>
      </c>
      <c r="B465" s="4">
        <v>2018</v>
      </c>
      <c r="C465" s="5">
        <v>43448</v>
      </c>
      <c r="D465" s="4" t="s">
        <v>65</v>
      </c>
      <c r="E465" s="44" t="s">
        <v>20</v>
      </c>
      <c r="F465" s="27" t="s">
        <v>20</v>
      </c>
      <c r="G465" t="s">
        <v>686</v>
      </c>
      <c r="H465" t="s">
        <v>68</v>
      </c>
      <c r="I465" t="s">
        <v>679</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30">
        <f t="shared" si="14"/>
        <v>239.40100000000001</v>
      </c>
      <c r="AX465" s="105">
        <f t="shared" si="15"/>
        <v>60.150124686195959</v>
      </c>
    </row>
    <row r="466" spans="1:50">
      <c r="A466" s="4" t="s">
        <v>287</v>
      </c>
      <c r="B466" s="4">
        <v>2018</v>
      </c>
      <c r="C466" s="5">
        <v>43448</v>
      </c>
      <c r="D466" s="4" t="s">
        <v>65</v>
      </c>
      <c r="E466" s="44" t="s">
        <v>20</v>
      </c>
      <c r="F466" s="27" t="s">
        <v>20</v>
      </c>
      <c r="G466" t="s">
        <v>742</v>
      </c>
      <c r="H466" t="s">
        <v>1030</v>
      </c>
      <c r="I466" t="s">
        <v>1066</v>
      </c>
      <c r="J466" t="s">
        <v>979</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30">
        <f t="shared" si="14"/>
        <v>241.38700000000003</v>
      </c>
      <c r="AX466" s="105">
        <f t="shared" si="15"/>
        <v>59.655242411563165</v>
      </c>
    </row>
    <row r="467" spans="1:50">
      <c r="A467" s="4" t="s">
        <v>287</v>
      </c>
      <c r="B467" s="4">
        <v>2018</v>
      </c>
      <c r="C467" s="5">
        <v>43448</v>
      </c>
      <c r="D467" s="4" t="s">
        <v>65</v>
      </c>
      <c r="E467" s="44" t="s">
        <v>20</v>
      </c>
      <c r="F467" s="27" t="s">
        <v>20</v>
      </c>
      <c r="G467" t="s">
        <v>778</v>
      </c>
      <c r="H467" t="s">
        <v>584</v>
      </c>
      <c r="I467" t="s">
        <v>753</v>
      </c>
      <c r="J467" t="s">
        <v>1000</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30">
        <f t="shared" si="14"/>
        <v>241.55699999999996</v>
      </c>
      <c r="AX467" s="105">
        <f t="shared" si="15"/>
        <v>59.613258982352001</v>
      </c>
    </row>
    <row r="468" spans="1:50">
      <c r="A468" s="4" t="s">
        <v>287</v>
      </c>
      <c r="B468" s="4">
        <v>2018</v>
      </c>
      <c r="C468" s="5">
        <v>43448</v>
      </c>
      <c r="D468" s="4" t="s">
        <v>65</v>
      </c>
      <c r="E468" s="44" t="s">
        <v>20</v>
      </c>
      <c r="F468" s="27" t="s">
        <v>20</v>
      </c>
      <c r="G468" t="s">
        <v>766</v>
      </c>
      <c r="H468" t="s">
        <v>1067</v>
      </c>
      <c r="I468" t="s">
        <v>1029</v>
      </c>
      <c r="J468" t="s">
        <v>605</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30">
        <f t="shared" si="14"/>
        <v>242.28800000000007</v>
      </c>
      <c r="AX468" s="105">
        <f t="shared" si="15"/>
        <v>59.43340157168327</v>
      </c>
    </row>
    <row r="469" spans="1:50">
      <c r="A469" s="1" t="s">
        <v>64</v>
      </c>
      <c r="B469" s="1">
        <v>2019</v>
      </c>
      <c r="C469" s="2">
        <v>43777</v>
      </c>
      <c r="D469" s="1" t="s">
        <v>65</v>
      </c>
      <c r="E469" s="44" t="s">
        <v>90</v>
      </c>
      <c r="F469" s="27">
        <v>1</v>
      </c>
      <c r="G469" t="s">
        <v>924</v>
      </c>
      <c r="H469" t="s">
        <v>918</v>
      </c>
      <c r="I469" t="s">
        <v>603</v>
      </c>
      <c r="J469" t="s">
        <v>5229</v>
      </c>
      <c r="K469" s="11">
        <f>(C469-VLOOKUP(G469,Riders!$A$2:$E$8000,4,FALSE))/365</f>
        <v>26.736986301369864</v>
      </c>
      <c r="L469" s="11">
        <f>(C469-VLOOKUP(H469,Riders!$A$2:$E$8000,4,FALSE))/365</f>
        <v>21.167123287671235</v>
      </c>
      <c r="M469" s="11">
        <f>(C469-VLOOKUP(I469,Riders!$A$2:$E$8000,4,FALSE))/365</f>
        <v>23.17808219178082</v>
      </c>
      <c r="N469" s="11">
        <f>(C469-VLOOKUP(J469,Riders!$A$2:$E$8000,4,FALSE))/365</f>
        <v>29.134246575342466</v>
      </c>
      <c r="O469" s="44">
        <v>1</v>
      </c>
      <c r="P469" t="s">
        <v>84</v>
      </c>
      <c r="Q469" s="30">
        <v>13.202</v>
      </c>
      <c r="R469" s="30">
        <v>7.9379999999999997</v>
      </c>
      <c r="S469" s="30">
        <v>7.3289999999999997</v>
      </c>
      <c r="T469" s="30">
        <v>7.2279999999999998</v>
      </c>
      <c r="U469" s="30">
        <v>6.9089999999999998</v>
      </c>
      <c r="V469" s="30">
        <v>6.9710000000000001</v>
      </c>
      <c r="W469" s="30">
        <v>6.9050000000000002</v>
      </c>
      <c r="X469" s="30">
        <v>6.9340000000000002</v>
      </c>
      <c r="Y469" s="30">
        <v>7.0140000000000002</v>
      </c>
      <c r="Z469" s="30">
        <v>7.1849999999999996</v>
      </c>
      <c r="AA469" s="30">
        <v>7.0019999999999998</v>
      </c>
      <c r="AB469" s="30">
        <v>7</v>
      </c>
      <c r="AC469" s="30">
        <v>7.0460000000000003</v>
      </c>
      <c r="AD469" s="30">
        <v>7.125</v>
      </c>
      <c r="AE469" s="30">
        <v>6.9889999999999999</v>
      </c>
      <c r="AF469" s="30">
        <v>6.9770000000000003</v>
      </c>
      <c r="AG469" s="30">
        <v>7.1760000000000002</v>
      </c>
      <c r="AH469" s="30">
        <v>7.0380000000000003</v>
      </c>
      <c r="AI469" s="30">
        <v>7.1660000000000004</v>
      </c>
      <c r="AJ469" s="30">
        <v>6.9379999999999997</v>
      </c>
      <c r="AK469" s="30">
        <v>7.0140000000000002</v>
      </c>
      <c r="AL469" s="30">
        <v>6.9880000000000004</v>
      </c>
      <c r="AM469" s="30">
        <v>7.1449999999999996</v>
      </c>
      <c r="AN469" s="30">
        <v>7.0369999999999999</v>
      </c>
      <c r="AO469" s="30">
        <v>7.0650000000000004</v>
      </c>
      <c r="AP469" s="30">
        <v>7.0289999999999999</v>
      </c>
      <c r="AQ469" s="30">
        <v>7.1219999999999999</v>
      </c>
      <c r="AR469" s="30">
        <v>7.2889999999999997</v>
      </c>
      <c r="AS469" s="30">
        <v>7.0810000000000004</v>
      </c>
      <c r="AT469" s="30">
        <v>7.2210000000000001</v>
      </c>
      <c r="AU469" s="30">
        <v>7.008</v>
      </c>
      <c r="AV469" s="30">
        <v>7.0330000000000004</v>
      </c>
      <c r="AW469" s="30">
        <f t="shared" si="14"/>
        <v>233.10400000000001</v>
      </c>
      <c r="AX469" s="105">
        <f t="shared" si="15"/>
        <v>61.775001715972266</v>
      </c>
    </row>
    <row r="470" spans="1:50">
      <c r="A470" s="4" t="s">
        <v>287</v>
      </c>
      <c r="B470" s="4">
        <v>2018</v>
      </c>
      <c r="C470" s="5">
        <v>43448</v>
      </c>
      <c r="D470" s="4" t="s">
        <v>65</v>
      </c>
      <c r="E470" s="44" t="s">
        <v>20</v>
      </c>
      <c r="F470" s="27" t="s">
        <v>20</v>
      </c>
      <c r="G470" t="s">
        <v>1006</v>
      </c>
      <c r="H470" t="s">
        <v>1069</v>
      </c>
      <c r="I470" t="s">
        <v>1070</v>
      </c>
      <c r="J470" t="s">
        <v>1008</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30">
        <f t="shared" si="14"/>
        <v>244.57600000000002</v>
      </c>
      <c r="AX470" s="105">
        <f t="shared" si="15"/>
        <v>58.87740416066989</v>
      </c>
    </row>
    <row r="471" spans="1:50">
      <c r="A471" s="1" t="s">
        <v>232</v>
      </c>
      <c r="B471" s="1">
        <v>2019</v>
      </c>
      <c r="C471" s="88">
        <v>43770</v>
      </c>
      <c r="D471" s="1" t="s">
        <v>65</v>
      </c>
      <c r="E471" s="44" t="s">
        <v>90</v>
      </c>
      <c r="F471" s="27">
        <v>4</v>
      </c>
      <c r="G471" t="s">
        <v>924</v>
      </c>
      <c r="H471" t="s">
        <v>918</v>
      </c>
      <c r="I471" t="s">
        <v>603</v>
      </c>
      <c r="J471" t="s">
        <v>5229</v>
      </c>
      <c r="K471" s="11">
        <f>(C471-VLOOKUP(G471,Riders!$A$2:$E$8000,4,FALSE))/365</f>
        <v>26.717808219178082</v>
      </c>
      <c r="L471" s="11">
        <f>(C471-VLOOKUP(H471,Riders!$A$2:$E$8000,4,FALSE))/365</f>
        <v>21.147945205479452</v>
      </c>
      <c r="M471" s="11">
        <f>(C471-VLOOKUP(I471,Riders!$A$2:$E$8000,4,FALSE))/365</f>
        <v>23.158904109589042</v>
      </c>
      <c r="N471" s="11">
        <f>(C471-VLOOKUP(J471,Riders!$A$2:$E$8000,4,FALSE))/365</f>
        <v>29.115068493150684</v>
      </c>
      <c r="O471" s="44">
        <v>2</v>
      </c>
      <c r="P471" t="s">
        <v>84</v>
      </c>
      <c r="Q471" s="30">
        <v>13.356</v>
      </c>
      <c r="R471" s="30">
        <v>7.843</v>
      </c>
      <c r="S471" s="30">
        <v>7.2089999999999996</v>
      </c>
      <c r="T471" s="30">
        <v>7.0750000000000002</v>
      </c>
      <c r="U471" s="30">
        <v>6.9269999999999996</v>
      </c>
      <c r="V471" s="30">
        <v>7.06</v>
      </c>
      <c r="W471" s="30">
        <v>6.9989999999999997</v>
      </c>
      <c r="X471" s="30">
        <v>7.1230000000000002</v>
      </c>
      <c r="Y471" s="30">
        <v>7.0039999999999996</v>
      </c>
      <c r="Z471" s="30">
        <v>6.9429999999999996</v>
      </c>
      <c r="AA471" s="30">
        <v>6.9660000000000002</v>
      </c>
      <c r="AB471" s="30">
        <v>7.085</v>
      </c>
      <c r="AC471" s="30">
        <v>7.0190000000000001</v>
      </c>
      <c r="AD471" s="30">
        <v>7.14</v>
      </c>
      <c r="AE471" s="30">
        <v>6.9960000000000004</v>
      </c>
      <c r="AF471" s="30">
        <v>6.9509999999999996</v>
      </c>
      <c r="AG471" s="30">
        <v>7.0650000000000004</v>
      </c>
      <c r="AH471" s="30">
        <v>6.9630000000000001</v>
      </c>
      <c r="AI471" s="30">
        <v>7.0469999999999997</v>
      </c>
      <c r="AJ471" s="30">
        <v>7.0439999999999996</v>
      </c>
      <c r="AK471" s="30">
        <v>7.2149999999999999</v>
      </c>
      <c r="AL471" s="30">
        <v>7.0380000000000003</v>
      </c>
      <c r="AM471" s="30">
        <v>6.9480000000000004</v>
      </c>
      <c r="AN471" s="30">
        <v>6.9569999999999999</v>
      </c>
      <c r="AO471" s="30">
        <v>7.1449999999999996</v>
      </c>
      <c r="AP471" s="30">
        <v>7.2350000000000003</v>
      </c>
      <c r="AQ471" s="30">
        <v>7.5259999999999998</v>
      </c>
      <c r="AR471" s="30">
        <v>7.2359999999999998</v>
      </c>
      <c r="AS471" s="30">
        <v>7.3929999999999998</v>
      </c>
      <c r="AT471" s="30">
        <v>7.1820000000000004</v>
      </c>
      <c r="AU471" s="30">
        <v>7.2489999999999997</v>
      </c>
      <c r="AV471" s="30">
        <v>7.3479999999999999</v>
      </c>
      <c r="AW471" s="30">
        <f t="shared" si="14"/>
        <v>234.28700000000003</v>
      </c>
      <c r="AX471" s="105">
        <f t="shared" si="15"/>
        <v>61.463077336770702</v>
      </c>
    </row>
    <row r="472" spans="1:50">
      <c r="A472" s="4" t="s">
        <v>224</v>
      </c>
      <c r="B472" s="4">
        <v>2019</v>
      </c>
      <c r="C472" s="5">
        <v>43483</v>
      </c>
      <c r="D472" s="4" t="s">
        <v>65</v>
      </c>
      <c r="E472" s="44" t="s">
        <v>20</v>
      </c>
      <c r="F472" s="28" t="s">
        <v>20</v>
      </c>
      <c r="G472" t="s">
        <v>934</v>
      </c>
      <c r="H472" t="s">
        <v>1042</v>
      </c>
      <c r="I472" t="s">
        <v>971</v>
      </c>
      <c r="J472" t="s">
        <v>1043</v>
      </c>
      <c r="K472" s="11">
        <f>(C472-VLOOKUP(G472,Riders!$A$2:$E$8000,4,FALSE))/365</f>
        <v>20.082191780821919</v>
      </c>
      <c r="L472" s="11">
        <f>(C472-VLOOKUP(H472,Riders!$A$2:$E$8000,4,FALSE))/365</f>
        <v>20.235616438356164</v>
      </c>
      <c r="M472" s="11">
        <f>(C472-VLOOKUP(I472,Riders!$A$2:$E$8000,4,FALSE))/365</f>
        <v>24.764383561643836</v>
      </c>
      <c r="N472" s="11" t="e">
        <f>(C472-VLOOKUP(J472,Riders!$A$2:$E$8000,4,FALSE))/365</f>
        <v>#N/A</v>
      </c>
      <c r="O472">
        <v>11</v>
      </c>
      <c r="P472" t="s">
        <v>38</v>
      </c>
      <c r="Q472" s="30">
        <v>13.523</v>
      </c>
      <c r="R472" s="30">
        <v>7.8090000000000002</v>
      </c>
      <c r="S472" s="30">
        <v>7.4610000000000003</v>
      </c>
      <c r="T472" s="30">
        <v>7.5090000000000003</v>
      </c>
      <c r="U472" s="30">
        <v>7.4429999999999996</v>
      </c>
      <c r="V472" s="30">
        <v>7.4909999999999997</v>
      </c>
      <c r="W472" s="30">
        <v>7.306</v>
      </c>
      <c r="X472" s="30">
        <v>7.3310000000000004</v>
      </c>
      <c r="Y472" s="30">
        <v>7.5369999999999999</v>
      </c>
      <c r="Z472" s="30">
        <v>7.4649999999999999</v>
      </c>
      <c r="AA472" s="30">
        <v>7.4530000000000003</v>
      </c>
      <c r="AB472" s="30">
        <v>7.6449999999999996</v>
      </c>
      <c r="AC472" s="30">
        <v>7.4770000000000003</v>
      </c>
      <c r="AD472" s="30">
        <v>7.6539999999999999</v>
      </c>
      <c r="AE472" s="30">
        <v>7.6230000000000002</v>
      </c>
      <c r="AF472" s="30">
        <v>7.6849999999999996</v>
      </c>
      <c r="AG472" s="30">
        <v>7.7320000000000002</v>
      </c>
      <c r="AH472" s="30">
        <v>7.5279999999999996</v>
      </c>
      <c r="AI472" s="30">
        <v>7.5030000000000001</v>
      </c>
      <c r="AJ472" s="30">
        <v>7.71</v>
      </c>
      <c r="AK472" s="30">
        <v>7.5229999999999997</v>
      </c>
      <c r="AL472" s="30">
        <v>7.508</v>
      </c>
      <c r="AM472" s="30">
        <v>7.5839999999999996</v>
      </c>
      <c r="AN472" s="30">
        <v>7.5910000000000002</v>
      </c>
      <c r="AO472" s="30">
        <v>7.7539999999999996</v>
      </c>
      <c r="AP472" s="30">
        <v>7.6909999999999998</v>
      </c>
      <c r="AQ472" s="30">
        <v>7.8330000000000002</v>
      </c>
      <c r="AR472" s="30">
        <v>7.6680000000000001</v>
      </c>
      <c r="AS472" s="30">
        <v>7.8390000000000004</v>
      </c>
      <c r="AT472" s="30">
        <v>7.4969999999999999</v>
      </c>
      <c r="AU472" s="30">
        <v>7.5220000000000002</v>
      </c>
      <c r="AV472" s="30">
        <v>7.6429999999999998</v>
      </c>
      <c r="AW472" s="30">
        <f t="shared" si="14"/>
        <v>248.53800000000004</v>
      </c>
      <c r="AX472" s="105">
        <f t="shared" si="15"/>
        <v>57.938826255944754</v>
      </c>
    </row>
    <row r="473" spans="1:50">
      <c r="A473" s="4" t="s">
        <v>224</v>
      </c>
      <c r="B473" s="4">
        <v>2019</v>
      </c>
      <c r="C473" s="5">
        <v>43483</v>
      </c>
      <c r="D473" s="4" t="s">
        <v>65</v>
      </c>
      <c r="E473" s="44" t="s">
        <v>20</v>
      </c>
      <c r="F473" s="28" t="s">
        <v>20</v>
      </c>
      <c r="G473" t="s">
        <v>507</v>
      </c>
      <c r="H473" t="s">
        <v>918</v>
      </c>
      <c r="I473" t="s">
        <v>603</v>
      </c>
      <c r="J473" t="s">
        <v>5229</v>
      </c>
      <c r="K473" s="11">
        <f>(C473-VLOOKUP(G473,Riders!$A$2:$E$8000,4,FALSE))/365</f>
        <v>28.331506849315069</v>
      </c>
      <c r="L473" s="11">
        <f>(C473-VLOOKUP(H473,Riders!$A$2:$E$8000,4,FALSE))/365</f>
        <v>20.361643835616437</v>
      </c>
      <c r="M473" s="11">
        <f>(C473-VLOOKUP(I473,Riders!$A$2:$E$8000,4,FALSE))/365</f>
        <v>22.372602739726027</v>
      </c>
      <c r="N473" s="11">
        <f>(C473-VLOOKUP(J473,Riders!$A$2:$E$8000,4,FALSE))/365</f>
        <v>28.328767123287673</v>
      </c>
      <c r="O473">
        <v>3</v>
      </c>
      <c r="P473" t="s">
        <v>84</v>
      </c>
      <c r="Q473" s="30">
        <v>13.494</v>
      </c>
      <c r="R473" s="30">
        <v>7.9290000000000003</v>
      </c>
      <c r="S473" s="30">
        <v>7.4039999999999999</v>
      </c>
      <c r="T473" s="30">
        <v>7.3319999999999999</v>
      </c>
      <c r="U473" s="30">
        <v>7.1660000000000004</v>
      </c>
      <c r="V473" s="30">
        <v>7.26</v>
      </c>
      <c r="W473" s="30">
        <v>7.15</v>
      </c>
      <c r="X473" s="30">
        <v>7.1639999999999997</v>
      </c>
      <c r="Y473" s="30">
        <v>7.2750000000000004</v>
      </c>
      <c r="Z473" s="30">
        <v>7.0979999999999999</v>
      </c>
      <c r="AA473" s="30">
        <v>7.0190000000000001</v>
      </c>
      <c r="AB473" s="30">
        <v>7.1109999999999998</v>
      </c>
      <c r="AC473" s="30">
        <v>7.12</v>
      </c>
      <c r="AD473" s="30">
        <v>7.2759999999999998</v>
      </c>
      <c r="AE473" s="30">
        <v>7.3460000000000001</v>
      </c>
      <c r="AF473" s="30">
        <v>7.5179999999999998</v>
      </c>
      <c r="AG473" s="30">
        <v>7.2880000000000003</v>
      </c>
      <c r="AH473" s="30">
        <v>7.2930000000000001</v>
      </c>
      <c r="AI473" s="30">
        <v>7.24</v>
      </c>
      <c r="AJ473" s="30">
        <v>7.3659999999999997</v>
      </c>
      <c r="AK473" s="30">
        <v>7.1660000000000004</v>
      </c>
      <c r="AL473" s="30">
        <v>7.1440000000000001</v>
      </c>
      <c r="AM473" s="30">
        <v>7.157</v>
      </c>
      <c r="AN473" s="30">
        <v>7.2220000000000004</v>
      </c>
      <c r="AO473" s="30">
        <v>7.3659999999999997</v>
      </c>
      <c r="AP473" s="30">
        <v>7.4710000000000001</v>
      </c>
      <c r="AQ473" s="30">
        <v>7.577</v>
      </c>
      <c r="AR473" s="30">
        <v>7.3179999999999996</v>
      </c>
      <c r="AS473" s="30">
        <v>7.2370000000000001</v>
      </c>
      <c r="AT473" s="30">
        <v>7.3860000000000001</v>
      </c>
      <c r="AU473" s="30">
        <v>7.0229999999999997</v>
      </c>
      <c r="AV473" s="30">
        <v>7.04</v>
      </c>
      <c r="AW473" s="30">
        <f t="shared" si="14"/>
        <v>238.95600000000005</v>
      </c>
      <c r="AX473" s="105">
        <f t="shared" si="15"/>
        <v>60.262140310350013</v>
      </c>
    </row>
    <row r="474" spans="1:50">
      <c r="A474" s="4" t="s">
        <v>287</v>
      </c>
      <c r="B474" s="4">
        <v>2018</v>
      </c>
      <c r="C474" s="5">
        <v>43448</v>
      </c>
      <c r="D474" s="4" t="s">
        <v>65</v>
      </c>
      <c r="E474" s="44" t="s">
        <v>90</v>
      </c>
      <c r="F474" s="27">
        <v>1</v>
      </c>
      <c r="G474" t="s">
        <v>766</v>
      </c>
      <c r="H474" t="s">
        <v>1067</v>
      </c>
      <c r="I474" t="s">
        <v>1029</v>
      </c>
      <c r="J474" t="s">
        <v>605</v>
      </c>
      <c r="K474" s="11">
        <f>(C474-VLOOKUP(G474,Riders!$A$2:$E$8000,4,FALSE))/365</f>
        <v>20.364383561643837</v>
      </c>
      <c r="L474" s="11">
        <f>(C474-VLOOKUP(H474,Riders!$A$2:$E$8000,4,FALSE))/365</f>
        <v>20.219178082191782</v>
      </c>
      <c r="M474" s="11">
        <f>(C474-VLOOKUP(I474,Riders!$A$2:$E$8000,4,FALSE))/365</f>
        <v>21.156164383561645</v>
      </c>
      <c r="N474" s="11">
        <f>(C474-VLOOKUP(J474,Riders!$A$2:$E$8000,4,FALSE))/365</f>
        <v>20.252054794520546</v>
      </c>
      <c r="O474">
        <v>2</v>
      </c>
      <c r="P474" t="s">
        <v>45</v>
      </c>
      <c r="Q474" s="30">
        <v>13.182</v>
      </c>
      <c r="R474" s="30">
        <v>7.5720000000000001</v>
      </c>
      <c r="S474" s="30">
        <v>7.109</v>
      </c>
      <c r="T474" s="30">
        <v>7.2270000000000003</v>
      </c>
      <c r="U474" s="30">
        <v>7.0650000000000004</v>
      </c>
      <c r="V474" s="30">
        <v>7.2560000000000002</v>
      </c>
      <c r="W474" s="30">
        <v>7.0529999999999999</v>
      </c>
      <c r="X474" s="30">
        <v>7.2080000000000002</v>
      </c>
      <c r="Y474" s="30">
        <v>7.1</v>
      </c>
      <c r="Z474" s="30">
        <v>7.258</v>
      </c>
      <c r="AA474" s="30">
        <v>7.2039999999999997</v>
      </c>
      <c r="AB474" s="30">
        <v>7.3460000000000001</v>
      </c>
      <c r="AC474" s="30">
        <v>7.1970000000000001</v>
      </c>
      <c r="AD474" s="30">
        <v>7.3330000000000002</v>
      </c>
      <c r="AE474" s="30">
        <v>7.2130000000000001</v>
      </c>
      <c r="AF474" s="30">
        <v>7.3330000000000002</v>
      </c>
      <c r="AG474" s="30">
        <v>7.1719999999999997</v>
      </c>
      <c r="AH474" s="30">
        <v>7.3639999999999999</v>
      </c>
      <c r="AI474" s="30">
        <v>7.3490000000000002</v>
      </c>
      <c r="AJ474" s="30">
        <v>7.4290000000000003</v>
      </c>
      <c r="AK474" s="30">
        <v>7.5960000000000001</v>
      </c>
      <c r="AL474" s="30">
        <v>7.4589999999999996</v>
      </c>
      <c r="AM474" s="30">
        <v>7.5759999999999996</v>
      </c>
      <c r="AN474" s="30">
        <v>7.3159999999999998</v>
      </c>
      <c r="AO474" s="30">
        <v>7.6749999999999998</v>
      </c>
      <c r="AP474" s="30">
        <v>7.3310000000000004</v>
      </c>
      <c r="AQ474" s="30">
        <v>7.4580000000000002</v>
      </c>
      <c r="AR474" s="30">
        <v>7.7619999999999996</v>
      </c>
      <c r="AS474" s="30">
        <v>7.6890000000000001</v>
      </c>
      <c r="AT474" s="30">
        <v>7.4619999999999997</v>
      </c>
      <c r="AU474" s="30">
        <v>7.4710000000000001</v>
      </c>
      <c r="AV474" s="30">
        <v>7.59</v>
      </c>
      <c r="AW474" s="30">
        <f t="shared" si="14"/>
        <v>241.35499999999996</v>
      </c>
      <c r="AX474" s="105">
        <f t="shared" si="15"/>
        <v>59.663151788858748</v>
      </c>
    </row>
    <row r="475" spans="1:50">
      <c r="A475" s="4" t="s">
        <v>287</v>
      </c>
      <c r="B475" s="4">
        <v>2018</v>
      </c>
      <c r="C475" s="5">
        <v>43448</v>
      </c>
      <c r="D475" s="4" t="s">
        <v>65</v>
      </c>
      <c r="E475" s="44" t="s">
        <v>90</v>
      </c>
      <c r="F475" s="27">
        <v>2</v>
      </c>
      <c r="G475" t="s">
        <v>778</v>
      </c>
      <c r="H475" t="s">
        <v>584</v>
      </c>
      <c r="I475" t="s">
        <v>753</v>
      </c>
      <c r="J475" t="s">
        <v>1000</v>
      </c>
      <c r="K475" s="11">
        <f>(C475-VLOOKUP(G475,Riders!$A$2:$E$8000,4,FALSE))/365</f>
        <v>20.665753424657535</v>
      </c>
      <c r="L475" s="11">
        <f>(C475-VLOOKUP(H475,Riders!$A$2:$E$8000,4,FALSE))/365</f>
        <v>20.252054794520546</v>
      </c>
      <c r="M475" s="11">
        <f>(C475-VLOOKUP(I475,Riders!$A$2:$E$8000,4,FALSE))/365</f>
        <v>18.657534246575342</v>
      </c>
      <c r="N475" s="11">
        <f>(C475-VLOOKUP(J475,Riders!$A$2:$E$8000,4,FALSE))/365</f>
        <v>19.517808219178082</v>
      </c>
      <c r="O475">
        <v>1</v>
      </c>
      <c r="P475" t="s">
        <v>112</v>
      </c>
      <c r="Q475" s="30">
        <v>12.739000000000001</v>
      </c>
      <c r="R475" s="30">
        <v>7.617</v>
      </c>
      <c r="S475" s="30">
        <v>7.173</v>
      </c>
      <c r="T475" s="30">
        <v>7.1479999999999997</v>
      </c>
      <c r="U475" s="30">
        <v>7.0570000000000004</v>
      </c>
      <c r="V475" s="30">
        <v>7.1449999999999996</v>
      </c>
      <c r="W475" s="30">
        <v>7.298</v>
      </c>
      <c r="X475" s="30">
        <v>7.2779999999999996</v>
      </c>
      <c r="Y475" s="30">
        <v>7.274</v>
      </c>
      <c r="Z475" s="30">
        <v>7.16</v>
      </c>
      <c r="AA475" s="30">
        <v>7.2290000000000001</v>
      </c>
      <c r="AB475" s="30">
        <v>7.194</v>
      </c>
      <c r="AC475" s="30">
        <v>7.2560000000000002</v>
      </c>
      <c r="AD475" s="30">
        <v>7.3129999999999997</v>
      </c>
      <c r="AE475" s="30">
        <v>7.4370000000000003</v>
      </c>
      <c r="AF475" s="30">
        <v>7.3410000000000002</v>
      </c>
      <c r="AG475" s="30">
        <v>7.2809999999999997</v>
      </c>
      <c r="AH475" s="30">
        <v>7.258</v>
      </c>
      <c r="AI475" s="30">
        <v>7.2930000000000001</v>
      </c>
      <c r="AJ475" s="30">
        <v>7.2450000000000001</v>
      </c>
      <c r="AK475" s="30">
        <v>7.2510000000000003</v>
      </c>
      <c r="AL475" s="30">
        <v>7.4</v>
      </c>
      <c r="AM475" s="30">
        <v>7.3070000000000004</v>
      </c>
      <c r="AN475" s="30">
        <v>7.3049999999999997</v>
      </c>
      <c r="AO475" s="30">
        <v>7.3010000000000002</v>
      </c>
      <c r="AP475" s="30">
        <v>7.2619999999999996</v>
      </c>
      <c r="AQ475" s="30">
        <v>7.3079999999999998</v>
      </c>
      <c r="AR475" s="30">
        <v>7.4459999999999997</v>
      </c>
      <c r="AS475" s="30">
        <v>7.6740000000000004</v>
      </c>
      <c r="AT475" s="30">
        <v>7.282</v>
      </c>
      <c r="AU475" s="30">
        <v>7.1740000000000004</v>
      </c>
      <c r="AV475" s="30">
        <v>7.18</v>
      </c>
      <c r="AW475" s="30">
        <f t="shared" si="14"/>
        <v>238.62600000000003</v>
      </c>
      <c r="AX475" s="105">
        <f t="shared" si="15"/>
        <v>60.345477860752801</v>
      </c>
    </row>
    <row r="476" spans="1:50">
      <c r="A476" s="4" t="s">
        <v>287</v>
      </c>
      <c r="B476" s="4">
        <v>2018</v>
      </c>
      <c r="C476" s="5">
        <v>43448</v>
      </c>
      <c r="D476" s="4" t="s">
        <v>65</v>
      </c>
      <c r="E476" s="44" t="s">
        <v>90</v>
      </c>
      <c r="F476" s="27">
        <v>2</v>
      </c>
      <c r="G476" t="s">
        <v>1006</v>
      </c>
      <c r="H476" t="s">
        <v>1069</v>
      </c>
      <c r="I476" t="s">
        <v>1070</v>
      </c>
      <c r="J476" t="s">
        <v>1008</v>
      </c>
      <c r="K476" s="11">
        <f>(C476-VLOOKUP(G476,Riders!$A$2:$E$8000,4,FALSE))/365</f>
        <v>20.452054794520549</v>
      </c>
      <c r="L476" s="11">
        <f>(C476-VLOOKUP(H476,Riders!$A$2:$E$8000,4,FALSE))/365</f>
        <v>18.813698630136987</v>
      </c>
      <c r="M476" s="11">
        <f>(C476-VLOOKUP(I476,Riders!$A$2:$E$8000,4,FALSE))/365</f>
        <v>26.224657534246575</v>
      </c>
      <c r="N476" s="11">
        <f>(C476-VLOOKUP(J476,Riders!$A$2:$E$8000,4,FALSE))/365</f>
        <v>26.18082191780822</v>
      </c>
      <c r="O476">
        <v>2</v>
      </c>
      <c r="P476" t="s">
        <v>28</v>
      </c>
      <c r="Q476" s="30">
        <v>13.183</v>
      </c>
      <c r="R476" s="30">
        <v>7.8380000000000001</v>
      </c>
      <c r="S476" s="30">
        <v>7.4180000000000001</v>
      </c>
      <c r="T476" s="30">
        <v>7.3879999999999999</v>
      </c>
      <c r="U476" s="30">
        <v>7.2089999999999996</v>
      </c>
      <c r="V476" s="30">
        <v>7.1449999999999996</v>
      </c>
      <c r="W476" s="30">
        <v>7.3150000000000004</v>
      </c>
      <c r="X476" s="30">
        <v>7.218</v>
      </c>
      <c r="Y476" s="30">
        <v>7.3890000000000002</v>
      </c>
      <c r="Z476" s="30">
        <v>7.33</v>
      </c>
      <c r="AA476" s="30">
        <v>7.3150000000000004</v>
      </c>
      <c r="AB476" s="30">
        <v>7.4089999999999998</v>
      </c>
      <c r="AC476" s="30">
        <v>7.2560000000000002</v>
      </c>
      <c r="AD476" s="30">
        <v>7.2450000000000001</v>
      </c>
      <c r="AE476" s="30">
        <v>7.4580000000000002</v>
      </c>
      <c r="AF476" s="30">
        <v>7.3220000000000001</v>
      </c>
      <c r="AG476" s="30">
        <v>7.3310000000000004</v>
      </c>
      <c r="AH476" s="30">
        <v>7.2969999999999997</v>
      </c>
      <c r="AI476" s="30">
        <v>7.45</v>
      </c>
      <c r="AJ476" s="30">
        <v>7.383</v>
      </c>
      <c r="AK476" s="30">
        <v>7.2969999999999997</v>
      </c>
      <c r="AL476" s="30">
        <v>7.42</v>
      </c>
      <c r="AM476" s="30">
        <v>7.3840000000000003</v>
      </c>
      <c r="AN476" s="30">
        <v>7.4640000000000004</v>
      </c>
      <c r="AO476" s="30">
        <v>7.6260000000000003</v>
      </c>
      <c r="AP476" s="30">
        <v>7.3840000000000003</v>
      </c>
      <c r="AQ476" s="30">
        <v>7.4939999999999998</v>
      </c>
      <c r="AR476" s="30">
        <v>7.694</v>
      </c>
      <c r="AS476" s="30">
        <v>7.4379999999999997</v>
      </c>
      <c r="AT476" s="30">
        <v>7.3479999999999999</v>
      </c>
      <c r="AU476" s="30">
        <v>7.3769999999999998</v>
      </c>
      <c r="AV476" s="30">
        <v>7.4619999999999997</v>
      </c>
      <c r="AW476" s="30">
        <f t="shared" si="14"/>
        <v>242.28699999999998</v>
      </c>
      <c r="AX476" s="105">
        <f t="shared" si="15"/>
        <v>59.433646873336173</v>
      </c>
    </row>
    <row r="477" spans="1:50">
      <c r="A477" s="4" t="s">
        <v>287</v>
      </c>
      <c r="B477" s="4">
        <v>2018</v>
      </c>
      <c r="C477" s="5">
        <v>43448</v>
      </c>
      <c r="D477" s="4" t="s">
        <v>65</v>
      </c>
      <c r="E477" s="44" t="s">
        <v>90</v>
      </c>
      <c r="F477" s="27">
        <v>3</v>
      </c>
      <c r="G477" t="s">
        <v>997</v>
      </c>
      <c r="H477" t="s">
        <v>862</v>
      </c>
      <c r="I477" t="s">
        <v>776</v>
      </c>
      <c r="J477" t="s">
        <v>781</v>
      </c>
      <c r="K477" s="11">
        <f>(C477-VLOOKUP(G477,Riders!$A$2:$E$8000,4,FALSE))/365</f>
        <v>23.55890410958904</v>
      </c>
      <c r="L477" s="11">
        <f>(C477-VLOOKUP(H477,Riders!$A$2:$E$8000,4,FALSE))/365</f>
        <v>33.547945205479451</v>
      </c>
      <c r="M477" s="11">
        <f>(C477-VLOOKUP(I477,Riders!$A$2:$E$8000,4,FALSE))/365</f>
        <v>21.936986301369863</v>
      </c>
      <c r="N477" s="11">
        <f>(C477-VLOOKUP(J477,Riders!$A$2:$E$8000,4,FALSE))/365</f>
        <v>18.241095890410961</v>
      </c>
      <c r="O477">
        <v>1</v>
      </c>
      <c r="P477" t="s">
        <v>77</v>
      </c>
      <c r="Q477" s="30">
        <v>13.189</v>
      </c>
      <c r="R477" s="30">
        <v>7.4530000000000003</v>
      </c>
      <c r="S477" s="30">
        <v>7.0860000000000003</v>
      </c>
      <c r="T477" s="30">
        <v>7.0679999999999996</v>
      </c>
      <c r="U477" s="30">
        <v>6.931</v>
      </c>
      <c r="V477" s="30">
        <v>7.0979999999999999</v>
      </c>
      <c r="W477" s="30">
        <v>7.0720000000000001</v>
      </c>
      <c r="X477" s="30">
        <v>7.0869999999999997</v>
      </c>
      <c r="Y477" s="30">
        <v>7.2030000000000003</v>
      </c>
      <c r="Z477" s="30">
        <v>7.0419999999999998</v>
      </c>
      <c r="AA477" s="30">
        <v>7.0380000000000003</v>
      </c>
      <c r="AB477" s="30">
        <v>7.2389999999999999</v>
      </c>
      <c r="AC477" s="30">
        <v>7.1390000000000002</v>
      </c>
      <c r="AD477" s="30">
        <v>7.1740000000000004</v>
      </c>
      <c r="AE477" s="30">
        <v>7.2779999999999996</v>
      </c>
      <c r="AF477" s="30">
        <v>7.3490000000000002</v>
      </c>
      <c r="AG477" s="30">
        <v>7.1879999999999997</v>
      </c>
      <c r="AH477" s="30">
        <v>7.16</v>
      </c>
      <c r="AI477" s="30">
        <v>7.2960000000000003</v>
      </c>
      <c r="AJ477" s="30">
        <v>7.1980000000000004</v>
      </c>
      <c r="AK477" s="30">
        <v>7.1840000000000002</v>
      </c>
      <c r="AL477" s="30">
        <v>7.3239999999999998</v>
      </c>
      <c r="AM477" s="30">
        <v>7.2</v>
      </c>
      <c r="AN477" s="30">
        <v>7.25</v>
      </c>
      <c r="AO477" s="30">
        <v>7.4640000000000004</v>
      </c>
      <c r="AP477" s="30">
        <v>7.3579999999999997</v>
      </c>
      <c r="AQ477" s="30">
        <v>7.5090000000000003</v>
      </c>
      <c r="AR477" s="30">
        <v>7.351</v>
      </c>
      <c r="AS477" s="30">
        <v>7.5679999999999996</v>
      </c>
      <c r="AT477" s="30">
        <v>7.3620000000000001</v>
      </c>
      <c r="AU477" s="30">
        <v>7.407</v>
      </c>
      <c r="AV477" s="30">
        <v>7.444</v>
      </c>
      <c r="AW477" s="30">
        <f t="shared" si="14"/>
        <v>237.709</v>
      </c>
      <c r="AX477" s="105">
        <f t="shared" si="15"/>
        <v>60.578270069707081</v>
      </c>
    </row>
    <row r="478" spans="1:50">
      <c r="A478" s="4" t="s">
        <v>287</v>
      </c>
      <c r="B478" s="4">
        <v>2018</v>
      </c>
      <c r="C478" s="5">
        <v>43448</v>
      </c>
      <c r="D478" s="4" t="s">
        <v>65</v>
      </c>
      <c r="E478" s="44" t="s">
        <v>90</v>
      </c>
      <c r="F478" s="27">
        <v>3</v>
      </c>
      <c r="G478" t="s">
        <v>686</v>
      </c>
      <c r="H478" t="s">
        <v>68</v>
      </c>
      <c r="I478" t="s">
        <v>679</v>
      </c>
      <c r="J478" t="s">
        <v>589</v>
      </c>
      <c r="K478" s="11">
        <f>(C478-VLOOKUP(G478,Riders!$A$2:$E$8000,4,FALSE))/365</f>
        <v>26.841095890410958</v>
      </c>
      <c r="L478" s="11">
        <f>(C478-VLOOKUP(H478,Riders!$A$2:$E$8000,4,FALSE))/365</f>
        <v>24.87123287671233</v>
      </c>
      <c r="M478" s="11">
        <f>(C478-VLOOKUP(I478,Riders!$A$2:$E$8000,4,FALSE))/365</f>
        <v>22.405479452054795</v>
      </c>
      <c r="N478" s="11">
        <f>(C478-VLOOKUP(J478,Riders!$A$2:$E$8000,4,FALSE))/365</f>
        <v>26.945205479452056</v>
      </c>
      <c r="O478">
        <v>2</v>
      </c>
      <c r="P478" t="s">
        <v>24</v>
      </c>
      <c r="Q478" s="30">
        <v>13.430999999999999</v>
      </c>
      <c r="R478" s="30">
        <v>7.6710000000000003</v>
      </c>
      <c r="S478" s="30">
        <v>7.1820000000000004</v>
      </c>
      <c r="T478" s="30">
        <v>7.109</v>
      </c>
      <c r="U478" s="30">
        <v>7.1120000000000001</v>
      </c>
      <c r="V478" s="30">
        <v>7.1150000000000002</v>
      </c>
      <c r="W478" s="30">
        <v>7.2169999999999996</v>
      </c>
      <c r="X478" s="30">
        <v>7.1879999999999997</v>
      </c>
      <c r="Y478" s="30">
        <v>7.1870000000000003</v>
      </c>
      <c r="Z478" s="30">
        <v>7.2859999999999996</v>
      </c>
      <c r="AA478" s="30">
        <v>7.0650000000000004</v>
      </c>
      <c r="AB478" s="30">
        <v>7</v>
      </c>
      <c r="AC478" s="30">
        <v>7.1589999999999998</v>
      </c>
      <c r="AD478" s="30">
        <v>7.0890000000000004</v>
      </c>
      <c r="AE478" s="30">
        <v>7.0890000000000004</v>
      </c>
      <c r="AF478" s="30">
        <v>7.2960000000000003</v>
      </c>
      <c r="AG478" s="30">
        <v>7.1980000000000004</v>
      </c>
      <c r="AH478" s="30">
        <v>7.2370000000000001</v>
      </c>
      <c r="AI478" s="30">
        <v>7.3159999999999998</v>
      </c>
      <c r="AJ478" s="30">
        <v>7.343</v>
      </c>
      <c r="AK478" s="30">
        <v>7.4119999999999999</v>
      </c>
      <c r="AL478" s="30">
        <v>7.2320000000000002</v>
      </c>
      <c r="AM478" s="30">
        <v>7.1980000000000004</v>
      </c>
      <c r="AN478" s="30">
        <v>7.3730000000000002</v>
      </c>
      <c r="AO478" s="30">
        <v>7.2830000000000004</v>
      </c>
      <c r="AP478" s="30">
        <v>7.2549999999999999</v>
      </c>
      <c r="AQ478" s="30">
        <v>7.2619999999999996</v>
      </c>
      <c r="AR478" s="30">
        <v>7.46</v>
      </c>
      <c r="AS478" s="30">
        <v>7.31</v>
      </c>
      <c r="AT478" s="30">
        <v>7.4420000000000002</v>
      </c>
      <c r="AU478" s="30">
        <v>7.2389999999999999</v>
      </c>
      <c r="AV478" s="30">
        <v>7.26</v>
      </c>
      <c r="AW478" s="30">
        <f t="shared" si="14"/>
        <v>238.01599999999999</v>
      </c>
      <c r="AX478" s="105">
        <f t="shared" si="15"/>
        <v>60.50013444474321</v>
      </c>
    </row>
    <row r="479" spans="1:50">
      <c r="A479" s="4" t="s">
        <v>287</v>
      </c>
      <c r="B479" s="4">
        <v>2018</v>
      </c>
      <c r="C479" s="5">
        <v>43448</v>
      </c>
      <c r="D479" s="4" t="s">
        <v>65</v>
      </c>
      <c r="E479" s="44" t="s">
        <v>90</v>
      </c>
      <c r="F479">
        <v>4</v>
      </c>
      <c r="G479" t="s">
        <v>975</v>
      </c>
      <c r="H479" t="s">
        <v>502</v>
      </c>
      <c r="I479" t="s">
        <v>836</v>
      </c>
      <c r="J479" t="s">
        <v>765</v>
      </c>
      <c r="K479" s="11">
        <f>(C479-VLOOKUP(G479,Riders!$A$2:$E$8000,4,FALSE))/365</f>
        <v>28.101369863013698</v>
      </c>
      <c r="L479" s="11">
        <f>(C479-VLOOKUP(H479,Riders!$A$2:$E$8000,4,FALSE))/365</f>
        <v>27.219178082191782</v>
      </c>
      <c r="M479" s="11">
        <f>(C479-VLOOKUP(I479,Riders!$A$2:$E$8000,4,FALSE))/365</f>
        <v>28.024657534246575</v>
      </c>
      <c r="N479" s="11">
        <f>(C479-VLOOKUP(J479,Riders!$A$2:$E$8000,4,FALSE))/365</f>
        <v>27.517808219178082</v>
      </c>
      <c r="O479">
        <v>1</v>
      </c>
      <c r="P479" t="s">
        <v>980</v>
      </c>
      <c r="Q479" s="30">
        <v>13.348000000000001</v>
      </c>
      <c r="R479" s="30">
        <v>7.6520000000000001</v>
      </c>
      <c r="S479" s="30">
        <v>7.242</v>
      </c>
      <c r="T479" s="30">
        <v>6.9429999999999996</v>
      </c>
      <c r="U479" s="30">
        <v>7.07</v>
      </c>
      <c r="V479" s="30">
        <v>7.1379999999999999</v>
      </c>
      <c r="W479" s="30">
        <v>7.14</v>
      </c>
      <c r="X479" s="30">
        <v>7.1790000000000003</v>
      </c>
      <c r="Y479" s="30">
        <v>7.202</v>
      </c>
      <c r="Z479" s="30">
        <v>7.2060000000000004</v>
      </c>
      <c r="AA479" s="30">
        <v>7.2009999999999996</v>
      </c>
      <c r="AB479" s="30">
        <v>7.3479999999999999</v>
      </c>
      <c r="AC479" s="30">
        <v>7.0960000000000001</v>
      </c>
      <c r="AD479" s="30">
        <v>7.1470000000000002</v>
      </c>
      <c r="AE479" s="30">
        <v>7.1660000000000004</v>
      </c>
      <c r="AF479" s="30">
        <v>7.1829999999999998</v>
      </c>
      <c r="AG479" s="30">
        <v>7.17</v>
      </c>
      <c r="AH479" s="30">
        <v>7.2729999999999997</v>
      </c>
      <c r="AI479" s="30">
        <v>7.0410000000000004</v>
      </c>
      <c r="AJ479" s="30">
        <v>7.016</v>
      </c>
      <c r="AK479" s="30">
        <v>7.0279999999999996</v>
      </c>
      <c r="AL479" s="30">
        <v>7.1139999999999999</v>
      </c>
      <c r="AM479" s="30">
        <v>7.141</v>
      </c>
      <c r="AN479" s="30">
        <v>7.3730000000000002</v>
      </c>
      <c r="AO479" s="30">
        <v>7.1660000000000004</v>
      </c>
      <c r="AP479" s="30">
        <v>7.2089999999999996</v>
      </c>
      <c r="AQ479" s="30">
        <v>7.1829999999999998</v>
      </c>
      <c r="AR479" s="30">
        <v>7.2679999999999998</v>
      </c>
      <c r="AS479" s="30">
        <v>7.3559999999999999</v>
      </c>
      <c r="AT479" s="30">
        <v>7.4359999999999999</v>
      </c>
      <c r="AU479" s="30">
        <v>7.5279999999999996</v>
      </c>
      <c r="AV479" s="30">
        <v>7.8</v>
      </c>
      <c r="AW479" s="30">
        <f t="shared" si="14"/>
        <v>237.36299999999994</v>
      </c>
      <c r="AX479" s="105">
        <f t="shared" si="15"/>
        <v>60.666573981623095</v>
      </c>
    </row>
    <row r="480" spans="1:50">
      <c r="A480" s="4" t="s">
        <v>287</v>
      </c>
      <c r="B480" s="4">
        <v>2018</v>
      </c>
      <c r="C480" s="5">
        <v>43448</v>
      </c>
      <c r="D480" s="4" t="s">
        <v>65</v>
      </c>
      <c r="E480" s="44" t="s">
        <v>90</v>
      </c>
      <c r="F480">
        <v>4</v>
      </c>
      <c r="G480" t="s">
        <v>742</v>
      </c>
      <c r="H480" t="s">
        <v>1030</v>
      </c>
      <c r="I480" t="s">
        <v>1066</v>
      </c>
      <c r="J480" t="s">
        <v>979</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30">
        <f t="shared" si="14"/>
        <v>242.25500000000002</v>
      </c>
      <c r="AX480" s="105">
        <f t="shared" si="15"/>
        <v>59.441497595508856</v>
      </c>
    </row>
    <row r="481" spans="1:50">
      <c r="A481" s="4" t="s">
        <v>287</v>
      </c>
      <c r="B481" s="4">
        <v>2018</v>
      </c>
      <c r="C481" s="5">
        <v>43448</v>
      </c>
      <c r="D481" s="4" t="s">
        <v>65</v>
      </c>
      <c r="E481" s="44" t="s">
        <v>63</v>
      </c>
      <c r="F481" t="s">
        <v>540</v>
      </c>
      <c r="G481" t="s">
        <v>975</v>
      </c>
      <c r="H481" t="s">
        <v>502</v>
      </c>
      <c r="I481" t="s">
        <v>836</v>
      </c>
      <c r="J481" t="s">
        <v>765</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980</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30">
        <f t="shared" si="14"/>
        <v>237.72600000000006</v>
      </c>
      <c r="AX481" s="105">
        <f t="shared" si="15"/>
        <v>60.573938063148319</v>
      </c>
    </row>
    <row r="482" spans="1:50">
      <c r="A482" s="4" t="s">
        <v>287</v>
      </c>
      <c r="B482" s="4">
        <v>2018</v>
      </c>
      <c r="C482" s="5">
        <v>43448</v>
      </c>
      <c r="D482" s="4" t="s">
        <v>65</v>
      </c>
      <c r="E482" s="44" t="s">
        <v>63</v>
      </c>
      <c r="F482" t="s">
        <v>540</v>
      </c>
      <c r="G482" t="s">
        <v>997</v>
      </c>
      <c r="H482" t="s">
        <v>862</v>
      </c>
      <c r="I482" t="s">
        <v>776</v>
      </c>
      <c r="J482" t="s">
        <v>781</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30">
        <f t="shared" si="14"/>
        <v>239.01399999999998</v>
      </c>
      <c r="AX482" s="105">
        <f t="shared" si="15"/>
        <v>60.247516881856299</v>
      </c>
    </row>
    <row r="483" spans="1:50">
      <c r="A483" s="4" t="s">
        <v>287</v>
      </c>
      <c r="B483" s="4">
        <v>2018</v>
      </c>
      <c r="C483" s="5">
        <v>43448</v>
      </c>
      <c r="D483" s="4" t="s">
        <v>65</v>
      </c>
      <c r="E483" s="44" t="s">
        <v>63</v>
      </c>
      <c r="F483" t="s">
        <v>541</v>
      </c>
      <c r="G483" t="s">
        <v>778</v>
      </c>
      <c r="H483" t="s">
        <v>584</v>
      </c>
      <c r="I483" t="s">
        <v>753</v>
      </c>
      <c r="J483" t="s">
        <v>1000</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30">
        <f t="shared" si="14"/>
        <v>239.60899999999998</v>
      </c>
      <c r="AX483" s="105">
        <f t="shared" si="15"/>
        <v>60.097909510911535</v>
      </c>
    </row>
    <row r="484" spans="1:50">
      <c r="A484" s="4" t="s">
        <v>287</v>
      </c>
      <c r="B484" s="4">
        <v>2018</v>
      </c>
      <c r="C484" s="5">
        <v>43448</v>
      </c>
      <c r="D484" s="4" t="s">
        <v>65</v>
      </c>
      <c r="E484" s="44" t="s">
        <v>63</v>
      </c>
      <c r="F484" t="s">
        <v>541</v>
      </c>
      <c r="G484" t="s">
        <v>686</v>
      </c>
      <c r="H484" t="s">
        <v>68</v>
      </c>
      <c r="I484" t="s">
        <v>679</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30">
        <f t="shared" si="14"/>
        <v>239.63899999999998</v>
      </c>
      <c r="AX484" s="105">
        <f t="shared" si="15"/>
        <v>60.090385955541464</v>
      </c>
    </row>
    <row r="485" spans="1:50">
      <c r="A485" s="4" t="s">
        <v>224</v>
      </c>
      <c r="B485" s="4">
        <v>2019</v>
      </c>
      <c r="C485" s="5">
        <v>43483</v>
      </c>
      <c r="D485" s="4" t="s">
        <v>65</v>
      </c>
      <c r="E485" s="44" t="s">
        <v>90</v>
      </c>
      <c r="F485">
        <v>3</v>
      </c>
      <c r="G485" t="s">
        <v>507</v>
      </c>
      <c r="H485" t="s">
        <v>918</v>
      </c>
      <c r="I485" t="s">
        <v>603</v>
      </c>
      <c r="J485" t="s">
        <v>5229</v>
      </c>
      <c r="K485" s="11">
        <f>(C485-VLOOKUP(G485,Riders!$A$2:$E$8000,4,FALSE))/365</f>
        <v>28.331506849315069</v>
      </c>
      <c r="L485" s="11">
        <f>(C485-VLOOKUP(H485,Riders!$A$2:$E$8000,4,FALSE))/365</f>
        <v>20.361643835616437</v>
      </c>
      <c r="M485" s="11">
        <f>(C485-VLOOKUP(I485,Riders!$A$2:$E$8000,4,FALSE))/365</f>
        <v>22.372602739726027</v>
      </c>
      <c r="N485" s="11">
        <f>(C485-VLOOKUP(J485,Riders!$A$2:$E$8000,4,FALSE))/365</f>
        <v>28.328767123287673</v>
      </c>
      <c r="O485">
        <v>2</v>
      </c>
      <c r="P485" t="s">
        <v>84</v>
      </c>
      <c r="Q485" s="30">
        <v>13.651999999999999</v>
      </c>
      <c r="R485" s="30">
        <v>7.9089999999999998</v>
      </c>
      <c r="S485" s="30">
        <v>7.3220000000000001</v>
      </c>
      <c r="T485" s="30">
        <v>7.22</v>
      </c>
      <c r="U485" s="30">
        <v>7.0250000000000004</v>
      </c>
      <c r="V485" s="30">
        <v>7.05</v>
      </c>
      <c r="W485" s="30">
        <v>6.9729999999999999</v>
      </c>
      <c r="X485" s="30">
        <v>7.0090000000000003</v>
      </c>
      <c r="Y485" s="30">
        <v>7.18</v>
      </c>
      <c r="Z485" s="30">
        <v>7.0549999999999997</v>
      </c>
      <c r="AA485" s="30">
        <v>7.0460000000000003</v>
      </c>
      <c r="AB485" s="30">
        <v>7.0650000000000004</v>
      </c>
      <c r="AC485" s="30">
        <v>7.2080000000000002</v>
      </c>
      <c r="AD485" s="30">
        <v>7.0590000000000002</v>
      </c>
      <c r="AE485" s="30">
        <v>7.194</v>
      </c>
      <c r="AF485" s="30">
        <v>7.0369999999999999</v>
      </c>
      <c r="AG485" s="30">
        <v>7.02</v>
      </c>
      <c r="AH485" s="30">
        <v>7.032</v>
      </c>
      <c r="AI485" s="30">
        <v>6.9960000000000004</v>
      </c>
      <c r="AJ485" s="30">
        <v>7.0289999999999999</v>
      </c>
      <c r="AK485" s="30">
        <v>7.0609999999999999</v>
      </c>
      <c r="AL485" s="30">
        <v>7.2060000000000004</v>
      </c>
      <c r="AM485" s="30">
        <v>7.0629999999999997</v>
      </c>
      <c r="AN485" s="30">
        <v>7.0439999999999996</v>
      </c>
      <c r="AO485" s="30">
        <v>7.0650000000000004</v>
      </c>
      <c r="AP485" s="30">
        <v>7.2919999999999998</v>
      </c>
      <c r="AQ485" s="30">
        <v>7.2530000000000001</v>
      </c>
      <c r="AR485" s="30">
        <v>7.0620000000000003</v>
      </c>
      <c r="AS485" s="30">
        <v>7.14</v>
      </c>
      <c r="AT485" s="30">
        <v>7.0869999999999997</v>
      </c>
      <c r="AU485" s="30">
        <v>7.298</v>
      </c>
      <c r="AV485" s="30">
        <v>7.2060000000000004</v>
      </c>
      <c r="AW485" s="30">
        <f t="shared" si="14"/>
        <v>234.85800000000003</v>
      </c>
      <c r="AX485" s="105">
        <f t="shared" si="15"/>
        <v>61.31364484071225</v>
      </c>
    </row>
    <row r="486" spans="1:50">
      <c r="A486" s="1" t="s">
        <v>216</v>
      </c>
      <c r="B486" s="1">
        <v>2018</v>
      </c>
      <c r="C486" s="2">
        <v>43434</v>
      </c>
      <c r="D486" s="1" t="s">
        <v>65</v>
      </c>
      <c r="E486" s="44" t="s">
        <v>20</v>
      </c>
      <c r="F486" t="s">
        <v>20</v>
      </c>
      <c r="G486" t="s">
        <v>946</v>
      </c>
      <c r="H486" t="s">
        <v>654</v>
      </c>
      <c r="I486" t="s">
        <v>643</v>
      </c>
      <c r="J486" t="s">
        <v>1037</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30">
        <f t="shared" si="14"/>
        <v>234.61099999999996</v>
      </c>
      <c r="AX486" s="105">
        <f t="shared" si="15"/>
        <v>61.378196248257765</v>
      </c>
    </row>
    <row r="487" spans="1:50">
      <c r="A487" s="1" t="s">
        <v>232</v>
      </c>
      <c r="B487" s="1">
        <v>2019</v>
      </c>
      <c r="C487" s="88">
        <v>43770</v>
      </c>
      <c r="D487" s="1" t="s">
        <v>65</v>
      </c>
      <c r="E487" s="44" t="s">
        <v>20</v>
      </c>
      <c r="F487" s="42" t="s">
        <v>20</v>
      </c>
      <c r="G487" t="s">
        <v>507</v>
      </c>
      <c r="H487" t="s">
        <v>632</v>
      </c>
      <c r="I487" t="s">
        <v>918</v>
      </c>
      <c r="J487" t="s">
        <v>829</v>
      </c>
      <c r="K487" s="11">
        <f>(C487-VLOOKUP(G487,Riders!$A$2:$E$8000,4,FALSE))/365</f>
        <v>29.117808219178084</v>
      </c>
      <c r="L487" s="11">
        <f>(C487-VLOOKUP(H487,Riders!$A$2:$E$8000,4,FALSE))/365</f>
        <v>20.778082191780822</v>
      </c>
      <c r="M487" s="11">
        <f>(C487-VLOOKUP(I487,Riders!$A$2:$E$8000,4,FALSE))/365</f>
        <v>21.147945205479452</v>
      </c>
      <c r="N487" s="11">
        <f>(C487-VLOOKUP(J487,Riders!$A$2:$E$8000,4,FALSE))/365</f>
        <v>21.054794520547944</v>
      </c>
      <c r="O487" s="44">
        <v>4</v>
      </c>
      <c r="P487" t="s">
        <v>84</v>
      </c>
      <c r="Q487" s="30">
        <v>13.432</v>
      </c>
      <c r="R487" s="30">
        <v>7.9770000000000003</v>
      </c>
      <c r="S487" s="30">
        <v>7.3120000000000003</v>
      </c>
      <c r="T487" s="30">
        <v>7.1820000000000004</v>
      </c>
      <c r="U487" s="30">
        <v>7.0529999999999999</v>
      </c>
      <c r="V487" s="30">
        <v>7.0919999999999996</v>
      </c>
      <c r="W487" s="30">
        <v>6.923</v>
      </c>
      <c r="X487" s="30">
        <v>6.93</v>
      </c>
      <c r="Y487" s="30">
        <v>7.11</v>
      </c>
      <c r="Z487" s="30">
        <v>6.9720000000000004</v>
      </c>
      <c r="AA487" s="30">
        <v>6.9779999999999998</v>
      </c>
      <c r="AB487" s="30">
        <v>6.9619999999999997</v>
      </c>
      <c r="AC487" s="30">
        <v>7.0860000000000003</v>
      </c>
      <c r="AD487" s="30">
        <v>7.0449999999999999</v>
      </c>
      <c r="AE487" s="30">
        <v>7.1790000000000003</v>
      </c>
      <c r="AF487" s="30">
        <v>7.0949999999999998</v>
      </c>
      <c r="AG487" s="30">
        <v>7.1079999999999997</v>
      </c>
      <c r="AH487" s="30">
        <v>7.2130000000000001</v>
      </c>
      <c r="AI487" s="30">
        <v>7.0129999999999999</v>
      </c>
      <c r="AJ487" s="30">
        <v>7.05</v>
      </c>
      <c r="AK487" s="30">
        <v>7.0330000000000004</v>
      </c>
      <c r="AL487" s="30">
        <v>7.1909999999999998</v>
      </c>
      <c r="AM487" s="30">
        <v>6.9969999999999999</v>
      </c>
      <c r="AN487" s="30">
        <v>7.0209999999999999</v>
      </c>
      <c r="AO487" s="30">
        <v>7.0170000000000003</v>
      </c>
      <c r="AP487" s="30">
        <v>7.1139999999999999</v>
      </c>
      <c r="AQ487" s="30">
        <v>6.992</v>
      </c>
      <c r="AR487" s="30">
        <v>7.194</v>
      </c>
      <c r="AS487" s="30">
        <v>7.2320000000000002</v>
      </c>
      <c r="AT487" s="30">
        <v>7.1079999999999997</v>
      </c>
      <c r="AU487" s="30">
        <v>7.1849999999999996</v>
      </c>
      <c r="AV487" s="30">
        <v>7.3150000000000004</v>
      </c>
      <c r="AW487" s="30">
        <f t="shared" si="14"/>
        <v>234.11099999999996</v>
      </c>
      <c r="AX487" s="105">
        <f t="shared" si="15"/>
        <v>61.509284057562446</v>
      </c>
    </row>
    <row r="488" spans="1:50">
      <c r="A488" s="1" t="s">
        <v>216</v>
      </c>
      <c r="B488" s="1">
        <v>2018</v>
      </c>
      <c r="C488" s="2">
        <v>43434</v>
      </c>
      <c r="D488" s="1" t="s">
        <v>65</v>
      </c>
      <c r="E488" s="44" t="s">
        <v>20</v>
      </c>
      <c r="F488" t="s">
        <v>20</v>
      </c>
      <c r="G488" t="s">
        <v>585</v>
      </c>
      <c r="H488" t="s">
        <v>951</v>
      </c>
      <c r="I488" t="s">
        <v>381</v>
      </c>
      <c r="J488" t="s">
        <v>771</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30">
        <f t="shared" si="14"/>
        <v>236.31800000000001</v>
      </c>
      <c r="AX488" s="105">
        <f t="shared" si="15"/>
        <v>60.934842034885193</v>
      </c>
    </row>
    <row r="489" spans="1:50">
      <c r="A489" s="1" t="s">
        <v>216</v>
      </c>
      <c r="B489" s="1">
        <v>2018</v>
      </c>
      <c r="C489" s="2">
        <v>43434</v>
      </c>
      <c r="D489" s="1" t="s">
        <v>65</v>
      </c>
      <c r="E489" s="44" t="s">
        <v>20</v>
      </c>
      <c r="F489" t="s">
        <v>20</v>
      </c>
      <c r="G489" t="s">
        <v>802</v>
      </c>
      <c r="H489" t="s">
        <v>693</v>
      </c>
      <c r="I489" t="s">
        <v>955</v>
      </c>
      <c r="J489" t="s">
        <v>920</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30">
        <f t="shared" si="14"/>
        <v>237.684</v>
      </c>
      <c r="AX489" s="105">
        <f t="shared" si="15"/>
        <v>60.584641793305394</v>
      </c>
    </row>
    <row r="490" spans="1:50">
      <c r="A490" s="1" t="s">
        <v>216</v>
      </c>
      <c r="B490" s="1">
        <v>2018</v>
      </c>
      <c r="C490" s="2">
        <v>43434</v>
      </c>
      <c r="D490" s="1" t="s">
        <v>65</v>
      </c>
      <c r="E490" s="44" t="s">
        <v>20</v>
      </c>
      <c r="F490" t="s">
        <v>20</v>
      </c>
      <c r="G490" t="s">
        <v>975</v>
      </c>
      <c r="H490" t="s">
        <v>502</v>
      </c>
      <c r="I490" t="s">
        <v>1091</v>
      </c>
      <c r="J490" t="s">
        <v>765</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980</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30">
        <f t="shared" si="14"/>
        <v>238.08600000000001</v>
      </c>
      <c r="AX490" s="105">
        <f t="shared" si="15"/>
        <v>60.482346715052543</v>
      </c>
    </row>
    <row r="491" spans="1:50">
      <c r="A491" s="29" t="s">
        <v>216</v>
      </c>
      <c r="B491" s="29">
        <v>2018</v>
      </c>
      <c r="C491" s="56">
        <v>43434</v>
      </c>
      <c r="D491" s="29" t="s">
        <v>65</v>
      </c>
      <c r="E491" s="44" t="s">
        <v>20</v>
      </c>
      <c r="F491" t="s">
        <v>20</v>
      </c>
      <c r="G491" t="s">
        <v>776</v>
      </c>
      <c r="H491" t="s">
        <v>862</v>
      </c>
      <c r="I491" t="s">
        <v>1033</v>
      </c>
      <c r="J491" t="s">
        <v>997</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30">
        <f t="shared" si="14"/>
        <v>240.02</v>
      </c>
      <c r="AX491" s="105">
        <f t="shared" si="15"/>
        <v>59.995000416631946</v>
      </c>
    </row>
    <row r="492" spans="1:50">
      <c r="A492" s="22" t="s">
        <v>280</v>
      </c>
      <c r="B492" s="22">
        <v>2019</v>
      </c>
      <c r="C492" s="87">
        <v>43524</v>
      </c>
      <c r="D492" s="22" t="s">
        <v>19</v>
      </c>
      <c r="E492" s="44" t="s">
        <v>20</v>
      </c>
      <c r="F492" s="44" t="s">
        <v>20</v>
      </c>
      <c r="G492" t="s">
        <v>507</v>
      </c>
      <c r="H492" t="s">
        <v>5229</v>
      </c>
      <c r="I492" t="s">
        <v>918</v>
      </c>
      <c r="J492" t="s">
        <v>829</v>
      </c>
      <c r="K492" s="11">
        <f>(C492-VLOOKUP(G492,Riders!$A$2:$E$8000,4,FALSE))/365</f>
        <v>28.443835616438356</v>
      </c>
      <c r="L492" s="11">
        <f>(C492-VLOOKUP(H492,Riders!$A$2:$E$8000,4,FALSE))/365</f>
        <v>28.44109589041096</v>
      </c>
      <c r="M492" s="11">
        <f>(C492-VLOOKUP(I492,Riders!$A$2:$E$8000,4,FALSE))/365</f>
        <v>20.473972602739725</v>
      </c>
      <c r="N492" s="11">
        <f>(C492-VLOOKUP(J492,Riders!$A$2:$E$8000,4,FALSE))/365</f>
        <v>20.38082191780822</v>
      </c>
      <c r="O492" s="44">
        <v>7</v>
      </c>
      <c r="P492" t="s">
        <v>84</v>
      </c>
      <c r="Q492" s="30">
        <v>13.38</v>
      </c>
      <c r="R492" s="30">
        <v>8.06</v>
      </c>
      <c r="S492" s="30">
        <v>7.4260000000000002</v>
      </c>
      <c r="T492" s="30">
        <v>7.298</v>
      </c>
      <c r="U492" s="30">
        <v>7.016</v>
      </c>
      <c r="V492" s="30">
        <v>7.109</v>
      </c>
      <c r="W492" s="30">
        <v>7.0090000000000003</v>
      </c>
      <c r="X492" s="30">
        <v>7.0679999999999996</v>
      </c>
      <c r="Y492" s="30">
        <v>7.2480000000000002</v>
      </c>
      <c r="Z492" s="30">
        <v>7.1070000000000002</v>
      </c>
      <c r="AA492" s="30">
        <v>7.1120000000000001</v>
      </c>
      <c r="AB492" s="30">
        <v>7.274</v>
      </c>
      <c r="AC492" s="30">
        <v>7.1849999999999996</v>
      </c>
      <c r="AD492" s="30">
        <v>7.3129999999999997</v>
      </c>
      <c r="AE492" s="30">
        <v>7.1319999999999997</v>
      </c>
      <c r="AF492" s="30">
        <v>7.16</v>
      </c>
      <c r="AG492" s="30">
        <v>7.2</v>
      </c>
      <c r="AH492" s="30">
        <v>7.133</v>
      </c>
      <c r="AI492" s="30">
        <v>7.1020000000000003</v>
      </c>
      <c r="AJ492" s="30">
        <v>7.1189999999999998</v>
      </c>
      <c r="AK492" s="30">
        <v>7.2779999999999996</v>
      </c>
      <c r="AL492" s="30">
        <v>7.1980000000000004</v>
      </c>
      <c r="AM492" s="30">
        <v>7.33</v>
      </c>
      <c r="AN492" s="30">
        <v>7.2770000000000001</v>
      </c>
      <c r="AO492" s="30">
        <v>7.4359999999999999</v>
      </c>
      <c r="AP492" s="30">
        <v>7.2279999999999998</v>
      </c>
      <c r="AQ492" s="30">
        <v>7.0789999999999997</v>
      </c>
      <c r="AR492" s="30">
        <v>7.2649999999999997</v>
      </c>
      <c r="AS492" s="30">
        <v>7.1180000000000003</v>
      </c>
      <c r="AT492" s="30">
        <v>7.2629999999999999</v>
      </c>
      <c r="AU492" s="30">
        <v>7.4729999999999999</v>
      </c>
      <c r="AV492" s="30">
        <v>7.4379999999999997</v>
      </c>
      <c r="AW492" s="30">
        <f t="shared" si="14"/>
        <v>237.83400000000003</v>
      </c>
      <c r="AX492" s="105">
        <f t="shared" si="15"/>
        <v>60.546431544690826</v>
      </c>
    </row>
    <row r="493" spans="1:50">
      <c r="A493" s="29" t="s">
        <v>216</v>
      </c>
      <c r="B493" s="29">
        <v>2018</v>
      </c>
      <c r="C493" s="56">
        <v>43434</v>
      </c>
      <c r="D493" s="29" t="s">
        <v>65</v>
      </c>
      <c r="E493" s="44" t="s">
        <v>20</v>
      </c>
      <c r="F493" t="s">
        <v>20</v>
      </c>
      <c r="G493" t="s">
        <v>472</v>
      </c>
      <c r="H493" t="s">
        <v>68</v>
      </c>
      <c r="I493" t="s">
        <v>679</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30">
        <f t="shared" si="14"/>
        <v>240.44</v>
      </c>
      <c r="AX493" s="105">
        <f t="shared" si="15"/>
        <v>59.890201297621026</v>
      </c>
    </row>
    <row r="494" spans="1:50">
      <c r="A494" s="29" t="s">
        <v>216</v>
      </c>
      <c r="B494" s="29">
        <v>2018</v>
      </c>
      <c r="C494" s="56">
        <v>43434</v>
      </c>
      <c r="D494" s="29" t="s">
        <v>65</v>
      </c>
      <c r="E494" s="44" t="s">
        <v>20</v>
      </c>
      <c r="F494" t="s">
        <v>20</v>
      </c>
      <c r="G494" t="s">
        <v>742</v>
      </c>
      <c r="H494" t="s">
        <v>1030</v>
      </c>
      <c r="I494" t="s">
        <v>1066</v>
      </c>
      <c r="J494" t="s">
        <v>979</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30">
        <f t="shared" si="14"/>
        <v>241.72099999999995</v>
      </c>
      <c r="AX494" s="105">
        <f t="shared" si="15"/>
        <v>59.572813284737379</v>
      </c>
    </row>
    <row r="495" spans="1:50">
      <c r="A495" s="29" t="s">
        <v>216</v>
      </c>
      <c r="B495" s="29">
        <v>2018</v>
      </c>
      <c r="C495" s="56">
        <v>43434</v>
      </c>
      <c r="D495" s="29" t="s">
        <v>65</v>
      </c>
      <c r="E495" s="44" t="s">
        <v>20</v>
      </c>
      <c r="F495" t="s">
        <v>20</v>
      </c>
      <c r="G495" t="s">
        <v>1067</v>
      </c>
      <c r="H495" t="s">
        <v>1029</v>
      </c>
      <c r="I495" t="s">
        <v>605</v>
      </c>
      <c r="J495" t="s">
        <v>745</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30">
        <f t="shared" si="14"/>
        <v>245.08800000000002</v>
      </c>
      <c r="AX495" s="105">
        <f t="shared" si="15"/>
        <v>58.75440658049353</v>
      </c>
    </row>
    <row r="496" spans="1:50">
      <c r="A496" s="22" t="s">
        <v>224</v>
      </c>
      <c r="B496" s="22">
        <v>2019</v>
      </c>
      <c r="C496" s="87">
        <v>43483</v>
      </c>
      <c r="D496" s="22" t="s">
        <v>65</v>
      </c>
      <c r="E496" s="44" t="s">
        <v>63</v>
      </c>
      <c r="F496" t="s">
        <v>541</v>
      </c>
      <c r="G496" t="s">
        <v>507</v>
      </c>
      <c r="H496" t="s">
        <v>918</v>
      </c>
      <c r="I496" t="s">
        <v>603</v>
      </c>
      <c r="J496" t="s">
        <v>5229</v>
      </c>
      <c r="K496" s="11">
        <f>(C496-VLOOKUP(G496,Riders!$A$2:$E$8000,4,FALSE))/365</f>
        <v>28.331506849315069</v>
      </c>
      <c r="L496" s="11">
        <f>(C496-VLOOKUP(H496,Riders!$A$2:$E$8000,4,FALSE))/365</f>
        <v>20.361643835616437</v>
      </c>
      <c r="M496" s="11">
        <f>(C496-VLOOKUP(I496,Riders!$A$2:$E$8000,4,FALSE))/365</f>
        <v>22.372602739726027</v>
      </c>
      <c r="N496" s="11">
        <f>(C496-VLOOKUP(J496,Riders!$A$2:$E$8000,4,FALSE))/365</f>
        <v>28.328767123287673</v>
      </c>
      <c r="O496">
        <v>3</v>
      </c>
      <c r="P496" t="s">
        <v>84</v>
      </c>
      <c r="Q496" s="30">
        <v>13.619</v>
      </c>
      <c r="R496" s="30">
        <v>7.9269999999999996</v>
      </c>
      <c r="S496" s="30">
        <v>7.3490000000000002</v>
      </c>
      <c r="T496" s="30">
        <v>7.23</v>
      </c>
      <c r="U496" s="30">
        <v>6.96</v>
      </c>
      <c r="V496" s="30">
        <v>7.0640000000000001</v>
      </c>
      <c r="W496" s="30">
        <v>6.9370000000000003</v>
      </c>
      <c r="X496" s="30">
        <v>6.9329999999999998</v>
      </c>
      <c r="Y496" s="30">
        <v>7.1150000000000002</v>
      </c>
      <c r="Z496" s="30">
        <v>7.1020000000000003</v>
      </c>
      <c r="AA496" s="30">
        <v>7.1070000000000002</v>
      </c>
      <c r="AB496" s="30">
        <v>7.1150000000000002</v>
      </c>
      <c r="AC496" s="30">
        <v>7.2160000000000002</v>
      </c>
      <c r="AD496" s="30">
        <v>7.1379999999999999</v>
      </c>
      <c r="AE496" s="30">
        <v>7.173</v>
      </c>
      <c r="AF496" s="30">
        <v>7.3380000000000001</v>
      </c>
      <c r="AG496" s="30">
        <v>7.1639999999999997</v>
      </c>
      <c r="AH496" s="30">
        <v>7.1580000000000004</v>
      </c>
      <c r="AI496" s="30">
        <v>7.2359999999999998</v>
      </c>
      <c r="AJ496" s="30">
        <v>7.0890000000000004</v>
      </c>
      <c r="AK496" s="30">
        <v>7.0720000000000001</v>
      </c>
      <c r="AL496" s="30">
        <v>7.0519999999999996</v>
      </c>
      <c r="AM496" s="30">
        <v>7.1710000000000003</v>
      </c>
      <c r="AN496" s="30">
        <v>7.1079999999999997</v>
      </c>
      <c r="AO496" s="30">
        <v>7.11</v>
      </c>
      <c r="AP496" s="30">
        <v>7.1870000000000003</v>
      </c>
      <c r="AQ496" s="30">
        <v>7.3230000000000004</v>
      </c>
      <c r="AR496" s="30">
        <v>7.0259999999999998</v>
      </c>
      <c r="AS496" s="30">
        <v>6.9980000000000002</v>
      </c>
      <c r="AT496" s="30">
        <v>7.093</v>
      </c>
      <c r="AU496" s="30">
        <v>7.0049999999999999</v>
      </c>
      <c r="AV496" s="30">
        <v>7.0890000000000004</v>
      </c>
      <c r="AW496" s="30">
        <f t="shared" si="14"/>
        <v>235.20399999999998</v>
      </c>
      <c r="AX496" s="105">
        <f t="shared" si="15"/>
        <v>61.223448580806455</v>
      </c>
    </row>
    <row r="497" spans="1:50">
      <c r="A497" s="29" t="s">
        <v>216</v>
      </c>
      <c r="B497" s="29">
        <v>2018</v>
      </c>
      <c r="C497" s="56">
        <v>43434</v>
      </c>
      <c r="D497" s="29" t="s">
        <v>65</v>
      </c>
      <c r="E497" s="44" t="s">
        <v>20</v>
      </c>
      <c r="F497" t="s">
        <v>20</v>
      </c>
      <c r="G497" t="s">
        <v>933</v>
      </c>
      <c r="H497" t="s">
        <v>906</v>
      </c>
      <c r="I497" t="s">
        <v>799</v>
      </c>
      <c r="J497" t="s">
        <v>936</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30">
        <f t="shared" si="14"/>
        <v>246.91799999999998</v>
      </c>
      <c r="AX497" s="105">
        <f t="shared" si="15"/>
        <v>58.31895609068598</v>
      </c>
    </row>
    <row r="498" spans="1:50">
      <c r="A498" s="29" t="s">
        <v>216</v>
      </c>
      <c r="B498" s="29">
        <v>2018</v>
      </c>
      <c r="C498" s="56">
        <v>43434</v>
      </c>
      <c r="D498" s="29" t="s">
        <v>65</v>
      </c>
      <c r="E498" s="44" t="s">
        <v>20</v>
      </c>
      <c r="F498" t="s">
        <v>20</v>
      </c>
      <c r="G498" t="s">
        <v>647</v>
      </c>
      <c r="H498" t="s">
        <v>1006</v>
      </c>
      <c r="I498" t="s">
        <v>1093</v>
      </c>
      <c r="J498" t="s">
        <v>1094</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1004</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30">
        <f t="shared" si="14"/>
        <v>247.19499999999999</v>
      </c>
      <c r="AX498" s="105">
        <f t="shared" si="15"/>
        <v>58.253605453184733</v>
      </c>
    </row>
    <row r="499" spans="1:50">
      <c r="A499" s="22" t="s">
        <v>287</v>
      </c>
      <c r="B499" s="22">
        <v>2018</v>
      </c>
      <c r="C499" s="87">
        <v>43448</v>
      </c>
      <c r="D499" s="22" t="s">
        <v>65</v>
      </c>
      <c r="E499" s="44" t="s">
        <v>20</v>
      </c>
      <c r="F499" t="s">
        <v>20</v>
      </c>
      <c r="G499" t="s">
        <v>1042</v>
      </c>
      <c r="H499" t="s">
        <v>934</v>
      </c>
      <c r="I499" t="s">
        <v>971</v>
      </c>
      <c r="J499" t="s">
        <v>1043</v>
      </c>
      <c r="K499" s="11">
        <f>(C499-VLOOKUP(G499,Riders!$A$2:$E$8000,4,FALSE))/365</f>
        <v>20.139726027397259</v>
      </c>
      <c r="L499" s="11">
        <f>(C499-VLOOKUP(H499,Riders!$A$2:$E$8000,4,FALSE))/365</f>
        <v>19.986301369863014</v>
      </c>
      <c r="M499" s="11">
        <f>(C499-VLOOKUP(I499,Riders!$A$2:$E$8000,4,FALSE))/365</f>
        <v>24.668493150684931</v>
      </c>
      <c r="N499" s="11" t="e">
        <f>(C499-VLOOKUP(J499,Riders!$A$2:$E$8000,4,FALSE))/365</f>
        <v>#N/A</v>
      </c>
      <c r="O499">
        <v>10</v>
      </c>
      <c r="P499" t="s">
        <v>38</v>
      </c>
      <c r="Q499" s="30">
        <v>14.228999999999999</v>
      </c>
      <c r="R499" s="30">
        <v>8.0500000000000007</v>
      </c>
      <c r="S499" s="30">
        <v>7.9</v>
      </c>
      <c r="T499" s="30">
        <v>7.5449999999999999</v>
      </c>
      <c r="U499" s="30">
        <v>7.8259999999999996</v>
      </c>
      <c r="V499" s="30">
        <v>7.5510000000000002</v>
      </c>
      <c r="W499" s="30">
        <v>7.7309999999999999</v>
      </c>
      <c r="X499" s="30">
        <v>7.4349999999999996</v>
      </c>
      <c r="Y499" s="30">
        <v>7.8760000000000003</v>
      </c>
      <c r="Z499" s="30">
        <v>7.4249999999999998</v>
      </c>
      <c r="AA499" s="30">
        <v>7.8369999999999997</v>
      </c>
      <c r="AB499" s="30">
        <v>7.5640000000000001</v>
      </c>
      <c r="AC499" s="30">
        <v>7.7430000000000003</v>
      </c>
      <c r="AD499" s="30">
        <v>7.6059999999999999</v>
      </c>
      <c r="AE499" s="30">
        <v>7.8550000000000004</v>
      </c>
      <c r="AF499" s="30">
        <v>7.5250000000000004</v>
      </c>
      <c r="AG499" s="30">
        <v>7.9429999999999996</v>
      </c>
      <c r="AH499" s="30">
        <v>7.5720000000000001</v>
      </c>
      <c r="AI499" s="30">
        <v>7.9640000000000004</v>
      </c>
      <c r="AJ499" s="30">
        <v>7.7880000000000003</v>
      </c>
      <c r="AK499" s="30">
        <v>7.9080000000000004</v>
      </c>
      <c r="AL499" s="30">
        <v>7.524</v>
      </c>
      <c r="AM499" s="30">
        <v>7.94</v>
      </c>
      <c r="AN499" s="30">
        <v>7.4710000000000001</v>
      </c>
      <c r="AO499" s="30">
        <v>7.81</v>
      </c>
      <c r="AP499" s="30">
        <v>7.5990000000000002</v>
      </c>
      <c r="AQ499" s="30">
        <v>7.7850000000000001</v>
      </c>
      <c r="AR499" s="30">
        <v>7.4889999999999999</v>
      </c>
      <c r="AS499" s="30">
        <v>7.7930000000000001</v>
      </c>
      <c r="AT499" s="30">
        <v>7.4710000000000001</v>
      </c>
      <c r="AU499" s="30">
        <v>7.7460000000000004</v>
      </c>
      <c r="AV499" s="30">
        <v>7.3150000000000004</v>
      </c>
      <c r="AW499" s="30">
        <f t="shared" si="14"/>
        <v>252.81600000000003</v>
      </c>
      <c r="AX499" s="105">
        <f t="shared" si="15"/>
        <v>56.958420353142202</v>
      </c>
    </row>
    <row r="500" spans="1:50">
      <c r="A500" s="29" t="s">
        <v>216</v>
      </c>
      <c r="B500" s="29">
        <v>2018</v>
      </c>
      <c r="C500" s="56">
        <v>43434</v>
      </c>
      <c r="D500" s="29" t="s">
        <v>65</v>
      </c>
      <c r="E500" s="44" t="s">
        <v>20</v>
      </c>
      <c r="F500" t="s">
        <v>20</v>
      </c>
      <c r="G500" t="s">
        <v>833</v>
      </c>
      <c r="H500" t="s">
        <v>831</v>
      </c>
      <c r="I500" t="s">
        <v>1095</v>
      </c>
      <c r="J500" t="s">
        <v>1011</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30">
        <f t="shared" si="14"/>
        <v>249.63099999999994</v>
      </c>
      <c r="AX500" s="105">
        <f t="shared" si="15"/>
        <v>57.685143271468704</v>
      </c>
    </row>
    <row r="501" spans="1:50">
      <c r="A501" s="29" t="s">
        <v>216</v>
      </c>
      <c r="B501" s="29">
        <v>2018</v>
      </c>
      <c r="C501" s="56">
        <v>43434</v>
      </c>
      <c r="D501" s="29" t="s">
        <v>65</v>
      </c>
      <c r="E501" s="44" t="s">
        <v>20</v>
      </c>
      <c r="F501" t="s">
        <v>20</v>
      </c>
      <c r="G501" t="s">
        <v>521</v>
      </c>
      <c r="H501" t="s">
        <v>887</v>
      </c>
      <c r="I501" t="s">
        <v>941</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30">
        <f t="shared" si="14"/>
        <v>256.601</v>
      </c>
      <c r="AX501" s="105">
        <f t="shared" si="15"/>
        <v>56.118253631123807</v>
      </c>
    </row>
    <row r="502" spans="1:50">
      <c r="A502" s="22" t="s">
        <v>224</v>
      </c>
      <c r="B502" s="22">
        <v>2019</v>
      </c>
      <c r="C502" s="87">
        <v>43805</v>
      </c>
      <c r="D502" s="22" t="s">
        <v>65</v>
      </c>
      <c r="E502" s="44" t="s">
        <v>63</v>
      </c>
      <c r="F502" t="s">
        <v>540</v>
      </c>
      <c r="G502" t="s">
        <v>600</v>
      </c>
      <c r="H502" t="s">
        <v>949</v>
      </c>
      <c r="I502" t="s">
        <v>915</v>
      </c>
      <c r="J502" t="s">
        <v>916</v>
      </c>
      <c r="K502" s="11">
        <f>(C502-VLOOKUP(G502,Riders!$A$2:$E$8000,4,FALSE))/365</f>
        <v>23.895890410958906</v>
      </c>
      <c r="L502" s="11">
        <f>(C502-VLOOKUP(H502,Riders!$A$2:$E$8000,4,FALSE))/365</f>
        <v>30.153424657534245</v>
      </c>
      <c r="M502" s="11">
        <f>(C502-VLOOKUP(I502,Riders!$A$2:$E$8000,4,FALSE))/365</f>
        <v>23.580821917808219</v>
      </c>
      <c r="N502" s="11">
        <f>(C502-VLOOKUP(J502,Riders!$A$2:$E$8000,4,FALSE))/365</f>
        <v>21.934246575342467</v>
      </c>
      <c r="O502" s="44">
        <v>2</v>
      </c>
      <c r="P502" t="s">
        <v>101</v>
      </c>
      <c r="Q502" s="30">
        <v>13.26</v>
      </c>
      <c r="R502" s="30">
        <v>7.6779999999999999</v>
      </c>
      <c r="S502" s="30">
        <v>7.0679999999999996</v>
      </c>
      <c r="T502" s="30">
        <v>6.8380000000000001</v>
      </c>
      <c r="U502" s="30">
        <v>6.9359999999999999</v>
      </c>
      <c r="V502" s="30">
        <v>6.8620000000000001</v>
      </c>
      <c r="W502" s="30">
        <v>6.843</v>
      </c>
      <c r="X502" s="30">
        <v>6.8780000000000001</v>
      </c>
      <c r="Y502" s="30">
        <v>6.9290000000000003</v>
      </c>
      <c r="Z502" s="30">
        <v>7.0609999999999999</v>
      </c>
      <c r="AA502" s="30">
        <v>7.01</v>
      </c>
      <c r="AB502" s="30">
        <v>6.9870000000000001</v>
      </c>
      <c r="AC502" s="30">
        <v>6.9909999999999997</v>
      </c>
      <c r="AD502" s="30">
        <v>6.9260000000000002</v>
      </c>
      <c r="AE502" s="30">
        <v>6.8890000000000002</v>
      </c>
      <c r="AF502" s="30">
        <v>7.0149999999999997</v>
      </c>
      <c r="AG502" s="30">
        <v>6.8780000000000001</v>
      </c>
      <c r="AH502" s="30">
        <v>6.9279999999999999</v>
      </c>
      <c r="AI502" s="30">
        <v>6.9889999999999999</v>
      </c>
      <c r="AJ502" s="30">
        <v>6.9710000000000001</v>
      </c>
      <c r="AK502" s="30">
        <v>6.9349999999999996</v>
      </c>
      <c r="AL502" s="30">
        <v>6.9550000000000001</v>
      </c>
      <c r="AM502" s="30">
        <v>7.0590000000000002</v>
      </c>
      <c r="AN502" s="30">
        <v>6.9429999999999996</v>
      </c>
      <c r="AO502" s="30">
        <v>6.9269999999999996</v>
      </c>
      <c r="AP502" s="30">
        <v>7.0720000000000001</v>
      </c>
      <c r="AQ502" s="30">
        <v>7.1040000000000001</v>
      </c>
      <c r="AR502" s="30">
        <v>7.069</v>
      </c>
      <c r="AS502" s="30">
        <v>7.2889999999999997</v>
      </c>
      <c r="AT502" s="30">
        <v>7.5549999999999997</v>
      </c>
      <c r="AU502" s="30">
        <v>7.7050000000000001</v>
      </c>
      <c r="AV502" s="30">
        <v>7.8620000000000001</v>
      </c>
      <c r="AW502" s="30">
        <f t="shared" si="14"/>
        <v>232.41200000000003</v>
      </c>
      <c r="AX502" s="105">
        <f t="shared" si="15"/>
        <v>61.958934994750692</v>
      </c>
    </row>
    <row r="503" spans="1:50">
      <c r="A503" s="29" t="s">
        <v>216</v>
      </c>
      <c r="B503" s="29">
        <v>2018</v>
      </c>
      <c r="C503" s="56">
        <v>43434</v>
      </c>
      <c r="D503" s="29" t="s">
        <v>65</v>
      </c>
      <c r="E503" s="44" t="s">
        <v>90</v>
      </c>
      <c r="F503">
        <v>1</v>
      </c>
      <c r="G503" t="s">
        <v>975</v>
      </c>
      <c r="H503" t="s">
        <v>502</v>
      </c>
      <c r="I503" t="s">
        <v>1091</v>
      </c>
      <c r="J503" t="s">
        <v>765</v>
      </c>
      <c r="K503" s="11">
        <f>(C503-VLOOKUP(G503,Riders!$A$2:$E$8000,4,FALSE))/365</f>
        <v>28.063013698630137</v>
      </c>
      <c r="L503" s="11">
        <f>(C503-VLOOKUP(H503,Riders!$A$2:$E$8000,4,FALSE))/365</f>
        <v>27.18082191780822</v>
      </c>
      <c r="M503" s="11">
        <f>(C503-VLOOKUP(I503,Riders!$A$2:$E$8000,4,FALSE))/365</f>
        <v>24.052054794520547</v>
      </c>
      <c r="N503" s="11">
        <f>(C503-VLOOKUP(J503,Riders!$A$2:$E$8000,4,FALSE))/365</f>
        <v>27.479452054794521</v>
      </c>
      <c r="O503">
        <v>1</v>
      </c>
      <c r="P503" t="s">
        <v>980</v>
      </c>
      <c r="Q503" s="30">
        <v>13.404999999999999</v>
      </c>
      <c r="R503" s="30">
        <v>7.6680000000000001</v>
      </c>
      <c r="S503" s="30">
        <v>7.2779999999999996</v>
      </c>
      <c r="T503" s="30">
        <v>6.944</v>
      </c>
      <c r="U503" s="30">
        <v>7.0030000000000001</v>
      </c>
      <c r="V503" s="30">
        <v>6.984</v>
      </c>
      <c r="W503" s="30">
        <v>7.0090000000000003</v>
      </c>
      <c r="X503" s="30">
        <v>6.9939999999999998</v>
      </c>
      <c r="Y503" s="30">
        <v>6.9269999999999996</v>
      </c>
      <c r="Z503" s="30">
        <v>6.93</v>
      </c>
      <c r="AA503" s="30">
        <v>6.91</v>
      </c>
      <c r="AB503" s="30">
        <v>6.9720000000000004</v>
      </c>
      <c r="AC503" s="30">
        <v>7.19</v>
      </c>
      <c r="AD503" s="30">
        <v>6.9790000000000001</v>
      </c>
      <c r="AE503" s="30">
        <v>7.0510000000000002</v>
      </c>
      <c r="AF503" s="30">
        <v>7.056</v>
      </c>
      <c r="AG503" s="30">
        <v>7.0270000000000001</v>
      </c>
      <c r="AH503" s="30">
        <v>7.157</v>
      </c>
      <c r="AI503" s="30">
        <v>7.2119999999999997</v>
      </c>
      <c r="AJ503" s="30">
        <v>7.1239999999999997</v>
      </c>
      <c r="AK503" s="30">
        <v>7.1459999999999999</v>
      </c>
      <c r="AL503" s="30">
        <v>7.1689999999999996</v>
      </c>
      <c r="AM503" s="30">
        <v>7.2089999999999996</v>
      </c>
      <c r="AN503" s="30">
        <v>7.4749999999999996</v>
      </c>
      <c r="AO503" s="30">
        <v>7.2320000000000002</v>
      </c>
      <c r="AP503" s="30">
        <v>7.1790000000000003</v>
      </c>
      <c r="AQ503" s="30">
        <v>7.18</v>
      </c>
      <c r="AR503" s="30">
        <v>7.2030000000000003</v>
      </c>
      <c r="AS503" s="30">
        <v>7.1710000000000003</v>
      </c>
      <c r="AT503" s="30">
        <v>7.2009999999999996</v>
      </c>
      <c r="AU503" s="30">
        <v>7.1890000000000001</v>
      </c>
      <c r="AV503" s="30">
        <v>7.2370000000000001</v>
      </c>
      <c r="AW503" s="30">
        <f t="shared" si="14"/>
        <v>234.41099999999994</v>
      </c>
      <c r="AX503" s="105">
        <f t="shared" si="15"/>
        <v>61.430564265328861</v>
      </c>
    </row>
    <row r="504" spans="1:50">
      <c r="A504" s="29" t="s">
        <v>216</v>
      </c>
      <c r="B504" s="29">
        <v>2018</v>
      </c>
      <c r="C504" s="56">
        <v>43434</v>
      </c>
      <c r="D504" s="29" t="s">
        <v>65</v>
      </c>
      <c r="E504" s="44" t="s">
        <v>90</v>
      </c>
      <c r="F504">
        <v>1</v>
      </c>
      <c r="G504" t="s">
        <v>776</v>
      </c>
      <c r="H504" t="s">
        <v>862</v>
      </c>
      <c r="I504" t="s">
        <v>1033</v>
      </c>
      <c r="J504" t="s">
        <v>997</v>
      </c>
      <c r="K504" s="11">
        <f>(C504-VLOOKUP(G504,Riders!$A$2:$E$8000,4,FALSE))/365</f>
        <v>21.898630136986302</v>
      </c>
      <c r="L504" s="11">
        <f>(C504-VLOOKUP(H504,Riders!$A$2:$E$8000,4,FALSE))/365</f>
        <v>33.509589041095893</v>
      </c>
      <c r="M504" s="11">
        <f>(C504-VLOOKUP(I504,Riders!$A$2:$E$8000,4,FALSE))/365</f>
        <v>27.32054794520548</v>
      </c>
      <c r="N504" s="11">
        <f>(C504-VLOOKUP(J504,Riders!$A$2:$E$8000,4,FALSE))/365</f>
        <v>23.520547945205479</v>
      </c>
      <c r="O504">
        <v>2</v>
      </c>
      <c r="P504" t="s">
        <v>77</v>
      </c>
      <c r="Q504" s="30">
        <v>13.44</v>
      </c>
      <c r="R504" s="30">
        <v>7.5860000000000003</v>
      </c>
      <c r="S504" s="30">
        <v>7.1609999999999996</v>
      </c>
      <c r="T504" s="30">
        <v>7.1</v>
      </c>
      <c r="U504" s="30">
        <v>7.0410000000000004</v>
      </c>
      <c r="V504" s="30">
        <v>7.2009999999999996</v>
      </c>
      <c r="W504" s="30">
        <v>7.1269999999999998</v>
      </c>
      <c r="X504" s="30">
        <v>7.1050000000000004</v>
      </c>
      <c r="Y504" s="30">
        <v>7.1</v>
      </c>
      <c r="Z504" s="30">
        <v>7.1820000000000004</v>
      </c>
      <c r="AA504" s="30">
        <v>7.0380000000000003</v>
      </c>
      <c r="AB504" s="30">
        <v>7.0380000000000003</v>
      </c>
      <c r="AC504" s="30">
        <v>7.0759999999999996</v>
      </c>
      <c r="AD504" s="30">
        <v>7.3319999999999999</v>
      </c>
      <c r="AE504" s="30">
        <v>7.1950000000000003</v>
      </c>
      <c r="AF504" s="30">
        <v>7.2009999999999996</v>
      </c>
      <c r="AG504" s="30">
        <v>7.2770000000000001</v>
      </c>
      <c r="AH504" s="30">
        <v>7.4139999999999997</v>
      </c>
      <c r="AI504" s="30">
        <v>7.2679999999999998</v>
      </c>
      <c r="AJ504" s="30">
        <v>7.3789999999999996</v>
      </c>
      <c r="AK504" s="30">
        <v>7.1760000000000002</v>
      </c>
      <c r="AL504" s="30">
        <v>7.1820000000000004</v>
      </c>
      <c r="AM504" s="30">
        <v>7.194</v>
      </c>
      <c r="AN504" s="30">
        <v>7.3280000000000003</v>
      </c>
      <c r="AO504" s="30">
        <v>7.3550000000000004</v>
      </c>
      <c r="AP504" s="30">
        <v>7.6420000000000003</v>
      </c>
      <c r="AQ504" s="30">
        <v>7.5579999999999998</v>
      </c>
      <c r="AR504" s="30">
        <v>7.7560000000000002</v>
      </c>
      <c r="AS504" s="30">
        <v>7.4359999999999999</v>
      </c>
      <c r="AT504" s="30">
        <v>7.173</v>
      </c>
      <c r="AU504" s="30">
        <v>7.3179999999999996</v>
      </c>
      <c r="AV504" s="30">
        <v>7.532</v>
      </c>
      <c r="AW504" s="30">
        <f t="shared" si="14"/>
        <v>238.91099999999992</v>
      </c>
      <c r="AX504" s="105">
        <f t="shared" si="15"/>
        <v>60.273490965254865</v>
      </c>
    </row>
    <row r="505" spans="1:50">
      <c r="A505" s="29" t="s">
        <v>216</v>
      </c>
      <c r="B505" s="29">
        <v>2018</v>
      </c>
      <c r="C505" s="56">
        <v>43434</v>
      </c>
      <c r="D505" s="29" t="s">
        <v>65</v>
      </c>
      <c r="E505" s="44" t="s">
        <v>90</v>
      </c>
      <c r="F505">
        <v>2</v>
      </c>
      <c r="G505" t="s">
        <v>802</v>
      </c>
      <c r="H505" t="s">
        <v>693</v>
      </c>
      <c r="I505" t="s">
        <v>955</v>
      </c>
      <c r="J505" t="s">
        <v>920</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30">
        <f t="shared" si="14"/>
        <v>234.68199999999999</v>
      </c>
      <c r="AX505" s="105">
        <f t="shared" si="15"/>
        <v>61.359627069822146</v>
      </c>
    </row>
    <row r="506" spans="1:50">
      <c r="A506" s="22" t="s">
        <v>280</v>
      </c>
      <c r="B506" s="22">
        <v>2019</v>
      </c>
      <c r="C506" s="87">
        <v>43524</v>
      </c>
      <c r="D506" s="22" t="s">
        <v>19</v>
      </c>
      <c r="E506" s="44" t="s">
        <v>90</v>
      </c>
      <c r="F506">
        <v>1</v>
      </c>
      <c r="G506" t="s">
        <v>507</v>
      </c>
      <c r="H506" t="s">
        <v>5229</v>
      </c>
      <c r="I506" t="s">
        <v>918</v>
      </c>
      <c r="J506" t="s">
        <v>829</v>
      </c>
      <c r="K506" s="11">
        <f>(C506-VLOOKUP(G506,Riders!$A$2:$E$8000,4,FALSE))/365</f>
        <v>28.443835616438356</v>
      </c>
      <c r="L506" s="11">
        <f>(C506-VLOOKUP(H506,Riders!$A$2:$E$8000,4,FALSE))/365</f>
        <v>28.44109589041096</v>
      </c>
      <c r="M506" s="11">
        <f>(C506-VLOOKUP(I506,Riders!$A$2:$E$8000,4,FALSE))/365</f>
        <v>20.473972602739725</v>
      </c>
      <c r="N506" s="11">
        <f>(C506-VLOOKUP(J506,Riders!$A$2:$E$8000,4,FALSE))/365</f>
        <v>20.38082191780822</v>
      </c>
      <c r="O506">
        <v>2</v>
      </c>
      <c r="P506" t="s">
        <v>84</v>
      </c>
      <c r="Q506" s="30">
        <v>13.362</v>
      </c>
      <c r="R506" s="30">
        <v>7.7709999999999999</v>
      </c>
      <c r="S506" s="30">
        <v>7.3129999999999997</v>
      </c>
      <c r="T506" s="30">
        <v>7.2240000000000002</v>
      </c>
      <c r="U506" s="30">
        <v>7.0410000000000004</v>
      </c>
      <c r="V506" s="30">
        <v>7.1449999999999996</v>
      </c>
      <c r="W506" s="30">
        <v>7.069</v>
      </c>
      <c r="X506" s="30">
        <v>7.0720000000000001</v>
      </c>
      <c r="Y506" s="30">
        <v>7.2169999999999996</v>
      </c>
      <c r="Z506" s="30">
        <v>7.0410000000000004</v>
      </c>
      <c r="AA506" s="30">
        <v>7.0510000000000002</v>
      </c>
      <c r="AB506" s="30">
        <v>7.0229999999999997</v>
      </c>
      <c r="AC506" s="30">
        <v>7.2530000000000001</v>
      </c>
      <c r="AD506" s="30">
        <v>7.4509999999999996</v>
      </c>
      <c r="AE506" s="30">
        <v>7.282</v>
      </c>
      <c r="AF506" s="30">
        <v>7.4809999999999999</v>
      </c>
      <c r="AG506" s="30">
        <v>7.2130000000000001</v>
      </c>
      <c r="AH506" s="30">
        <v>7.2030000000000003</v>
      </c>
      <c r="AI506" s="30">
        <v>7.2249999999999996</v>
      </c>
      <c r="AJ506" s="30">
        <v>7.226</v>
      </c>
      <c r="AK506" s="30">
        <v>7.4349999999999996</v>
      </c>
      <c r="AL506" s="30">
        <v>7.1859999999999999</v>
      </c>
      <c r="AM506" s="30">
        <v>7.1130000000000004</v>
      </c>
      <c r="AN506" s="30">
        <v>7.2220000000000004</v>
      </c>
      <c r="AO506" s="30">
        <v>7.2939999999999996</v>
      </c>
      <c r="AP506" s="30">
        <v>7.4509999999999996</v>
      </c>
      <c r="AQ506" s="30">
        <v>7.3929999999999998</v>
      </c>
      <c r="AR506" s="30">
        <v>7.5839999999999996</v>
      </c>
      <c r="AS506" s="30">
        <v>7.3760000000000003</v>
      </c>
      <c r="AT506" s="30">
        <v>7.4</v>
      </c>
      <c r="AU506" s="30">
        <v>7.5030000000000001</v>
      </c>
      <c r="AV506" s="30">
        <v>7.4880000000000004</v>
      </c>
      <c r="AW506" s="30">
        <f t="shared" si="14"/>
        <v>239.108</v>
      </c>
      <c r="AX506" s="105">
        <f t="shared" si="15"/>
        <v>60.223831908593603</v>
      </c>
    </row>
    <row r="507" spans="1:50">
      <c r="A507" s="29" t="s">
        <v>216</v>
      </c>
      <c r="B507" s="29">
        <v>2018</v>
      </c>
      <c r="C507" s="56">
        <v>43434</v>
      </c>
      <c r="D507" s="29" t="s">
        <v>65</v>
      </c>
      <c r="E507" s="44" t="s">
        <v>90</v>
      </c>
      <c r="F507">
        <v>3</v>
      </c>
      <c r="G507" t="s">
        <v>946</v>
      </c>
      <c r="H507" t="s">
        <v>654</v>
      </c>
      <c r="I507" t="s">
        <v>643</v>
      </c>
      <c r="J507" t="s">
        <v>1037</v>
      </c>
      <c r="K507" s="11">
        <f>(C507-VLOOKUP(G507,Riders!$A$2:$E$8000,4,FALSE))/365</f>
        <v>19.227397260273971</v>
      </c>
      <c r="L507" s="11">
        <f>(C507-VLOOKUP(H507,Riders!$A$2:$E$8000,4,FALSE))/365</f>
        <v>26.81917808219178</v>
      </c>
      <c r="M507" s="11">
        <f>(C507-VLOOKUP(I507,Riders!$A$2:$E$8000,4,FALSE))/365</f>
        <v>20.408219178082192</v>
      </c>
      <c r="N507" s="11">
        <f>(C507-VLOOKUP(J507,Riders!$A$2:$E$8000,4,FALSE))/365</f>
        <v>25.687671232876713</v>
      </c>
      <c r="O507">
        <v>1</v>
      </c>
      <c r="P507" t="s">
        <v>483</v>
      </c>
      <c r="Q507" s="30">
        <v>13.427</v>
      </c>
      <c r="R507" s="30">
        <v>7.68</v>
      </c>
      <c r="S507" s="30">
        <v>7.2910000000000004</v>
      </c>
      <c r="T507" s="30">
        <v>6.9269999999999996</v>
      </c>
      <c r="U507" s="30">
        <v>6.9509999999999996</v>
      </c>
      <c r="V507" s="30">
        <v>6.8239999999999998</v>
      </c>
      <c r="W507" s="30">
        <v>6.9420000000000002</v>
      </c>
      <c r="X507" s="30">
        <v>6.89</v>
      </c>
      <c r="Y507" s="30">
        <v>7.048</v>
      </c>
      <c r="Z507" s="30">
        <v>6.8630000000000004</v>
      </c>
      <c r="AA507" s="30">
        <v>6.992</v>
      </c>
      <c r="AB507" s="30">
        <v>6.9370000000000003</v>
      </c>
      <c r="AC507" s="30">
        <v>7.0579999999999998</v>
      </c>
      <c r="AD507" s="30">
        <v>7.0170000000000003</v>
      </c>
      <c r="AE507" s="30">
        <v>7.1420000000000003</v>
      </c>
      <c r="AF507" s="30">
        <v>7.04</v>
      </c>
      <c r="AG507" s="30">
        <v>7.1589999999999998</v>
      </c>
      <c r="AH507" s="30">
        <v>7.0330000000000004</v>
      </c>
      <c r="AI507" s="30">
        <v>7.0389999999999997</v>
      </c>
      <c r="AJ507" s="30">
        <v>7.1909999999999998</v>
      </c>
      <c r="AK507" s="30">
        <v>7.1189999999999998</v>
      </c>
      <c r="AL507" s="30">
        <v>7.2249999999999996</v>
      </c>
      <c r="AM507" s="30">
        <v>7.0609999999999999</v>
      </c>
      <c r="AN507" s="30">
        <v>7.2830000000000004</v>
      </c>
      <c r="AO507" s="30">
        <v>7.1390000000000002</v>
      </c>
      <c r="AP507" s="30">
        <v>7.2949999999999999</v>
      </c>
      <c r="AQ507" s="30">
        <v>7.1890000000000001</v>
      </c>
      <c r="AR507" s="30">
        <v>7.2309999999999999</v>
      </c>
      <c r="AS507" s="30">
        <v>7.2690000000000001</v>
      </c>
      <c r="AT507" s="30">
        <v>7.2949999999999999</v>
      </c>
      <c r="AU507" s="30">
        <v>7.3559999999999999</v>
      </c>
      <c r="AV507" s="30">
        <v>7.407</v>
      </c>
      <c r="AW507" s="30">
        <f t="shared" si="14"/>
        <v>234.31999999999996</v>
      </c>
      <c r="AX507" s="105">
        <f t="shared" si="15"/>
        <v>61.454421304199393</v>
      </c>
    </row>
    <row r="508" spans="1:50">
      <c r="A508" s="29" t="s">
        <v>216</v>
      </c>
      <c r="B508" s="29">
        <v>2018</v>
      </c>
      <c r="C508" s="56">
        <v>43434</v>
      </c>
      <c r="D508" s="29" t="s">
        <v>65</v>
      </c>
      <c r="E508" s="44" t="s">
        <v>20</v>
      </c>
      <c r="F508" t="s">
        <v>20</v>
      </c>
      <c r="G508" t="s">
        <v>1026</v>
      </c>
      <c r="H508" t="s">
        <v>1019</v>
      </c>
      <c r="I508" t="s">
        <v>5527</v>
      </c>
      <c r="J508" t="s">
        <v>1092</v>
      </c>
      <c r="K508" s="11">
        <f>(C508-VLOOKUP(G508,Riders!$A$2:$E$8000,4,FALSE))/365</f>
        <v>20.849315068493151</v>
      </c>
      <c r="L508" s="11">
        <f>(C508-VLOOKUP(H508,Riders!$A$2:$E$8000,4,FALSE))/365</f>
        <v>19.358904109589041</v>
      </c>
      <c r="M508" s="11">
        <f>(C508-VLOOKUP(I508,Riders!$A$2:$E$8000,4,FALSE))/365</f>
        <v>30.835616438356166</v>
      </c>
      <c r="N508" s="11">
        <f>(C508-VLOOKUP(J508,Riders!$A$2:$E$8000,4,FALSE))/365</f>
        <v>30.720547945205478</v>
      </c>
      <c r="O508">
        <v>12</v>
      </c>
      <c r="P508" t="s">
        <v>1020</v>
      </c>
      <c r="Q508" s="30">
        <v>13.689</v>
      </c>
      <c r="R508" s="30">
        <v>7.72</v>
      </c>
      <c r="S508" s="30">
        <v>7.43</v>
      </c>
      <c r="T508" s="30">
        <v>7.2279999999999998</v>
      </c>
      <c r="U508" s="30">
        <v>7.2249999999999996</v>
      </c>
      <c r="V508" s="30">
        <v>7.077</v>
      </c>
      <c r="W508" s="30">
        <v>7.0780000000000003</v>
      </c>
      <c r="X508" s="30">
        <v>7.2389999999999999</v>
      </c>
      <c r="Y508" s="30">
        <v>7.1559999999999997</v>
      </c>
      <c r="Z508" s="30">
        <v>7.3380000000000001</v>
      </c>
      <c r="AA508" s="30">
        <v>7.2809999999999997</v>
      </c>
      <c r="AB508" s="30">
        <v>7.4409999999999998</v>
      </c>
      <c r="AC508" s="30">
        <v>7.2939999999999996</v>
      </c>
      <c r="AD508" s="30">
        <v>7.4169999999999998</v>
      </c>
      <c r="AE508" s="30">
        <v>7.3159999999999998</v>
      </c>
      <c r="AF508" s="30">
        <v>7.41</v>
      </c>
      <c r="AG508" s="30">
        <v>7.5460000000000003</v>
      </c>
      <c r="AH508" s="30">
        <v>7.4450000000000003</v>
      </c>
      <c r="AI508" s="30">
        <v>7.6340000000000003</v>
      </c>
      <c r="AJ508" s="30">
        <v>7.492</v>
      </c>
      <c r="AK508" s="30">
        <v>7.6189999999999998</v>
      </c>
      <c r="AL508" s="30">
        <v>7.476</v>
      </c>
      <c r="AM508" s="30">
        <v>7.577</v>
      </c>
      <c r="AN508" s="30">
        <v>7.5510000000000002</v>
      </c>
      <c r="AO508" s="30">
        <v>7.6340000000000003</v>
      </c>
      <c r="AP508" s="30">
        <v>7.9080000000000004</v>
      </c>
      <c r="AQ508" s="30">
        <v>7.8209999999999997</v>
      </c>
      <c r="AR508" s="30">
        <v>7.6189999999999998</v>
      </c>
      <c r="AS508" s="30">
        <v>7.5510000000000002</v>
      </c>
      <c r="AT508" s="30">
        <v>7.7050000000000001</v>
      </c>
      <c r="AU508" s="30">
        <v>7.8380000000000001</v>
      </c>
      <c r="AV508" s="30">
        <v>7.9560000000000004</v>
      </c>
      <c r="AW508" s="30">
        <f t="shared" si="14"/>
        <v>245.71099999999996</v>
      </c>
      <c r="AX508" s="105">
        <f t="shared" si="15"/>
        <v>58.605434840117056</v>
      </c>
    </row>
    <row r="509" spans="1:50">
      <c r="A509" s="29" t="s">
        <v>216</v>
      </c>
      <c r="B509" s="29">
        <v>2018</v>
      </c>
      <c r="C509" s="56">
        <v>43434</v>
      </c>
      <c r="D509" s="29" t="s">
        <v>65</v>
      </c>
      <c r="E509" s="44" t="s">
        <v>20</v>
      </c>
      <c r="F509" t="s">
        <v>20</v>
      </c>
      <c r="G509" t="s">
        <v>1096</v>
      </c>
      <c r="H509" t="s">
        <v>1097</v>
      </c>
      <c r="I509" t="s">
        <v>5344</v>
      </c>
      <c r="J509" t="s">
        <v>1098</v>
      </c>
      <c r="K509" s="11" t="e">
        <f>(C509-VLOOKUP(G509,Riders!$A$2:$E$8000,4,FALSE))/365</f>
        <v>#N/A</v>
      </c>
      <c r="L509" s="11">
        <f>(C509-VLOOKUP(H509,Riders!$A$2:$E$8000,4,FALSE))/365</f>
        <v>22.367123287671234</v>
      </c>
      <c r="M509" s="11">
        <f>(C509-VLOOKUP(I509,Riders!$A$2:$E$8000,4,FALSE))/365</f>
        <v>21.717808219178082</v>
      </c>
      <c r="N509" s="11">
        <f>(C509-VLOOKUP(J509,Riders!$A$2:$E$8000,4,FALSE))/365</f>
        <v>27.591780821917808</v>
      </c>
      <c r="O509">
        <v>18</v>
      </c>
      <c r="P509" t="s">
        <v>880</v>
      </c>
      <c r="Q509" s="30">
        <v>13.233000000000001</v>
      </c>
      <c r="R509" s="30">
        <v>7.5579999999999998</v>
      </c>
      <c r="S509" s="30">
        <v>7.359</v>
      </c>
      <c r="T509" s="30">
        <v>7.218</v>
      </c>
      <c r="U509" s="30">
        <v>7.3250000000000002</v>
      </c>
      <c r="V509" s="30">
        <v>7.2210000000000001</v>
      </c>
      <c r="W509" s="30">
        <v>7.4290000000000003</v>
      </c>
      <c r="X509" s="30">
        <v>7.3609999999999998</v>
      </c>
      <c r="Y509" s="30">
        <v>7.4930000000000003</v>
      </c>
      <c r="Z509" s="30">
        <v>7.5430000000000001</v>
      </c>
      <c r="AA509" s="30">
        <v>7.7110000000000003</v>
      </c>
      <c r="AB509" s="30">
        <v>7.58</v>
      </c>
      <c r="AC509" s="30">
        <v>7.7</v>
      </c>
      <c r="AD509" s="30">
        <v>7.5170000000000003</v>
      </c>
      <c r="AE509" s="30">
        <v>7.7359999999999998</v>
      </c>
      <c r="AF509" s="30">
        <v>7.7709999999999999</v>
      </c>
      <c r="AG509" s="30">
        <v>7.9249999999999998</v>
      </c>
      <c r="AH509" s="30">
        <v>8.1020000000000003</v>
      </c>
      <c r="AI509" s="30">
        <v>7.8419999999999996</v>
      </c>
      <c r="AJ509" s="30">
        <v>8.0589999999999993</v>
      </c>
      <c r="AK509" s="30">
        <v>7.851</v>
      </c>
      <c r="AL509" s="30">
        <v>8.0969999999999995</v>
      </c>
      <c r="AM509" s="30">
        <v>8.4350000000000005</v>
      </c>
      <c r="AN509" s="30">
        <v>8.2609999999999992</v>
      </c>
      <c r="AO509" s="30">
        <v>8.3989999999999991</v>
      </c>
      <c r="AP509" s="30">
        <v>8.5679999999999996</v>
      </c>
      <c r="AQ509" s="30">
        <v>8.7219999999999995</v>
      </c>
      <c r="AR509" s="30">
        <v>8.4550000000000001</v>
      </c>
      <c r="AS509" s="30">
        <v>8.5060000000000002</v>
      </c>
      <c r="AT509" s="30">
        <v>8.2910000000000004</v>
      </c>
      <c r="AU509" s="30">
        <v>8.51</v>
      </c>
      <c r="AV509" s="30">
        <v>8.6150000000000002</v>
      </c>
      <c r="AW509" s="30">
        <f t="shared" si="14"/>
        <v>258.39300000000003</v>
      </c>
      <c r="AX509" s="105">
        <f t="shared" si="15"/>
        <v>55.729063867829232</v>
      </c>
    </row>
    <row r="510" spans="1:50">
      <c r="A510" s="29" t="s">
        <v>216</v>
      </c>
      <c r="B510" s="29">
        <v>2018</v>
      </c>
      <c r="C510" s="56">
        <v>43434</v>
      </c>
      <c r="D510" s="29" t="s">
        <v>65</v>
      </c>
      <c r="E510" s="44" t="s">
        <v>90</v>
      </c>
      <c r="F510">
        <v>4</v>
      </c>
      <c r="G510" t="s">
        <v>585</v>
      </c>
      <c r="H510" t="s">
        <v>951</v>
      </c>
      <c r="I510" t="s">
        <v>381</v>
      </c>
      <c r="J510" t="s">
        <v>771</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30">
        <f t="shared" si="14"/>
        <v>235.124</v>
      </c>
      <c r="AX510" s="105">
        <f t="shared" si="15"/>
        <v>61.244279614161037</v>
      </c>
    </row>
    <row r="511" spans="1:50">
      <c r="A511" s="29" t="s">
        <v>181</v>
      </c>
      <c r="B511" s="29">
        <v>2021</v>
      </c>
      <c r="C511" s="87">
        <v>44490</v>
      </c>
      <c r="D511" s="29" t="s">
        <v>19</v>
      </c>
      <c r="E511" s="42" t="s">
        <v>20</v>
      </c>
      <c r="F511" s="42" t="s">
        <v>20</v>
      </c>
      <c r="G511" s="42" t="s">
        <v>495</v>
      </c>
      <c r="H511" s="42" t="s">
        <v>507</v>
      </c>
      <c r="I511" t="s">
        <v>632</v>
      </c>
      <c r="J511" s="42" t="s">
        <v>648</v>
      </c>
      <c r="K511" s="11">
        <f>(C511-VLOOKUP(G511,Riders!$A$2:$E$8000,4,FALSE))/365</f>
        <v>26.772602739726029</v>
      </c>
      <c r="L511" s="11">
        <f>(C511-VLOOKUP(H511,Riders!$A$2:$E$8000,4,FALSE))/365</f>
        <v>31.090410958904108</v>
      </c>
      <c r="M511" s="11">
        <f>(C511-VLOOKUP(I511,Riders!$A$2:$E$8000,4,FALSE))/365</f>
        <v>22.75068493150685</v>
      </c>
      <c r="N511" s="11">
        <f>(C511-VLOOKUP(J511,Riders!$A$2:$E$8000,4,FALSE))/365</f>
        <v>22.243835616438357</v>
      </c>
      <c r="O511" s="42">
        <v>5</v>
      </c>
      <c r="P511" s="42" t="s">
        <v>84</v>
      </c>
      <c r="Q511" s="30">
        <v>13.055</v>
      </c>
      <c r="R511" s="30">
        <v>7.9160000000000004</v>
      </c>
      <c r="S511" s="30">
        <v>7.335</v>
      </c>
      <c r="T511" s="30">
        <v>7.1769999999999996</v>
      </c>
      <c r="U511" s="30">
        <v>6.9720000000000004</v>
      </c>
      <c r="V511" s="30">
        <v>7.1559999999999997</v>
      </c>
      <c r="W511" s="30">
        <v>7.0590000000000002</v>
      </c>
      <c r="X511" s="30">
        <v>7.0609999999999999</v>
      </c>
      <c r="Y511" s="30">
        <v>7.1349999999999998</v>
      </c>
      <c r="Z511" s="30">
        <v>7.2670000000000003</v>
      </c>
      <c r="AA511" s="30">
        <v>7.0380000000000003</v>
      </c>
      <c r="AB511" s="30">
        <v>7.0209999999999999</v>
      </c>
      <c r="AC511" s="30">
        <v>6.9630000000000001</v>
      </c>
      <c r="AD511" s="30">
        <v>7.0190000000000001</v>
      </c>
      <c r="AE511" s="30">
        <v>7.1079999999999997</v>
      </c>
      <c r="AF511" s="30">
        <v>7.0640000000000001</v>
      </c>
      <c r="AG511" s="30">
        <v>7.0830000000000002</v>
      </c>
      <c r="AH511" s="30">
        <v>7.1909999999999998</v>
      </c>
      <c r="AI511" s="30">
        <v>7.0890000000000004</v>
      </c>
      <c r="AJ511" s="30">
        <v>7.3140000000000001</v>
      </c>
      <c r="AK511" s="30">
        <v>7.0609999999999999</v>
      </c>
      <c r="AL511" s="30">
        <v>7.125</v>
      </c>
      <c r="AM511" s="30">
        <v>7.1420000000000003</v>
      </c>
      <c r="AN511" s="30">
        <v>7.2270000000000003</v>
      </c>
      <c r="AO511" s="30">
        <v>6.976</v>
      </c>
      <c r="AP511" s="30">
        <v>7.0069999999999997</v>
      </c>
      <c r="AQ511" s="30">
        <v>6.952</v>
      </c>
      <c r="AR511" s="30">
        <v>6.976</v>
      </c>
      <c r="AS511" s="30">
        <v>6.9660000000000002</v>
      </c>
      <c r="AT511" s="30">
        <v>7.2320000000000002</v>
      </c>
      <c r="AU511" s="30">
        <v>7.2240000000000002</v>
      </c>
      <c r="AV511" s="30">
        <v>7.2649999999999997</v>
      </c>
      <c r="AW511" s="30">
        <f t="shared" si="14"/>
        <v>234.17599999999999</v>
      </c>
      <c r="AX511" s="105">
        <f t="shared" si="15"/>
        <v>61.492210986608363</v>
      </c>
    </row>
    <row r="512" spans="1:50">
      <c r="A512" s="29" t="s">
        <v>216</v>
      </c>
      <c r="B512" s="29">
        <v>2018</v>
      </c>
      <c r="C512" s="56">
        <v>43434</v>
      </c>
      <c r="D512" s="29" t="s">
        <v>65</v>
      </c>
      <c r="E512" s="44" t="s">
        <v>63</v>
      </c>
      <c r="F512" t="s">
        <v>540</v>
      </c>
      <c r="G512" t="s">
        <v>946</v>
      </c>
      <c r="H512" t="s">
        <v>654</v>
      </c>
      <c r="I512" t="s">
        <v>643</v>
      </c>
      <c r="J512" t="s">
        <v>1037</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30">
        <f t="shared" si="14"/>
        <v>234.70300000000009</v>
      </c>
      <c r="AX512" s="105">
        <f t="shared" si="15"/>
        <v>61.354136930503635</v>
      </c>
    </row>
    <row r="513" spans="1:50">
      <c r="A513" s="29" t="s">
        <v>216</v>
      </c>
      <c r="B513" s="29">
        <v>2018</v>
      </c>
      <c r="C513" s="56">
        <v>43434</v>
      </c>
      <c r="D513" s="29" t="s">
        <v>65</v>
      </c>
      <c r="E513" s="44" t="s">
        <v>63</v>
      </c>
      <c r="F513" t="s">
        <v>541</v>
      </c>
      <c r="G513" t="s">
        <v>802</v>
      </c>
      <c r="H513" t="s">
        <v>693</v>
      </c>
      <c r="I513" t="s">
        <v>955</v>
      </c>
      <c r="J513" t="s">
        <v>920</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30">
        <f t="shared" si="14"/>
        <v>236.33900000000003</v>
      </c>
      <c r="AX513" s="105">
        <f t="shared" si="15"/>
        <v>60.929427644189062</v>
      </c>
    </row>
    <row r="514" spans="1:50">
      <c r="A514" s="29" t="s">
        <v>216</v>
      </c>
      <c r="B514" s="29">
        <v>2018</v>
      </c>
      <c r="C514" s="56">
        <v>43434</v>
      </c>
      <c r="D514" s="29" t="s">
        <v>65</v>
      </c>
      <c r="E514" s="44" t="s">
        <v>63</v>
      </c>
      <c r="F514" t="s">
        <v>541</v>
      </c>
      <c r="G514" t="s">
        <v>975</v>
      </c>
      <c r="H514" t="s">
        <v>502</v>
      </c>
      <c r="I514" t="s">
        <v>1091</v>
      </c>
      <c r="J514" t="s">
        <v>765</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980</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30">
        <f t="shared" ref="AW514" si="16">IF(COUNT(Q514:AV514)=32,SUM(Q514:AV514),"")</f>
        <v>237.09400000000002</v>
      </c>
      <c r="AX514" s="105">
        <f t="shared" ref="AX514" si="17">IF(COUNT(Q514:AV514)=32,3.6*4000/(AW514),"")</f>
        <v>60.735404523100534</v>
      </c>
    </row>
  </sheetData>
  <autoFilter ref="A1:AX514" xr:uid="{95C9CD9F-9CB9-483F-94A4-4C9BD94A47D2}"/>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29 O118:O291 O324 O300:O322 O325:P463 O323:P323 K118:N514 G110:O117 H109:O109 H400:J400 G31:O108 G30:I30 K30:O30 G118:J291 G401:J463">
    <cfRule type="expression" dxfId="238" priority="37">
      <formula>$E2="R1"</formula>
    </cfRule>
    <cfRule type="expression" dxfId="237" priority="38">
      <formula>$E2="F"</formula>
    </cfRule>
    <cfRule type="expression" dxfId="236" priority="39">
      <formula>$E2="Q"</formula>
    </cfRule>
  </conditionalFormatting>
  <conditionalFormatting sqref="G292:J299">
    <cfRule type="expression" dxfId="235" priority="34">
      <formula>$E292="R1"</formula>
    </cfRule>
    <cfRule type="expression" dxfId="234" priority="35">
      <formula>$E292="F"</formula>
    </cfRule>
    <cfRule type="expression" dxfId="233" priority="36">
      <formula>$E292="Q"</formula>
    </cfRule>
  </conditionalFormatting>
  <conditionalFormatting sqref="A304:D333">
    <cfRule type="expression" dxfId="232" priority="32">
      <formula>$E304="F"</formula>
    </cfRule>
    <cfRule type="expression" dxfId="231" priority="33">
      <formula>$E304="Q"</formula>
    </cfRule>
  </conditionalFormatting>
  <conditionalFormatting sqref="A334:B361 D334:D361">
    <cfRule type="expression" dxfId="230" priority="30">
      <formula>$E334="F"</formula>
    </cfRule>
    <cfRule type="expression" dxfId="229" priority="31">
      <formula>$E334="Q"</formula>
    </cfRule>
  </conditionalFormatting>
  <conditionalFormatting sqref="A362:B362 A364:B364 A366:B366 A368:B368 A370:B370 A372:B372 D362:D384 A374:B374 A376:B376 A378:B378 A380:B380 A382:B382 A384:B384">
    <cfRule type="expression" dxfId="228" priority="28">
      <formula>$E362="F"</formula>
    </cfRule>
    <cfRule type="expression" dxfId="227" priority="29">
      <formula>$E362="Q"</formula>
    </cfRule>
  </conditionalFormatting>
  <conditionalFormatting sqref="A363:B363 A365:B365 A367:B367 A369:B369 A371:B371 A373:B373 A375:B375 A377:B377 A379:B379 A381:B381 A383:B383">
    <cfRule type="expression" dxfId="226" priority="26">
      <formula>$E363="F"</formula>
    </cfRule>
    <cfRule type="expression" dxfId="225" priority="27">
      <formula>$E363="Q"</formula>
    </cfRule>
  </conditionalFormatting>
  <conditionalFormatting sqref="A385:B406 D385:D406">
    <cfRule type="expression" dxfId="224" priority="24">
      <formula>$E385="F"</formula>
    </cfRule>
    <cfRule type="expression" dxfId="223" priority="25">
      <formula>$E385="Q"</formula>
    </cfRule>
  </conditionalFormatting>
  <conditionalFormatting sqref="D407:D436">
    <cfRule type="expression" dxfId="222" priority="22">
      <formula>#REF!="F"</formula>
    </cfRule>
    <cfRule type="expression" dxfId="221" priority="23">
      <formula>#REF!="Q"</formula>
    </cfRule>
  </conditionalFormatting>
  <conditionalFormatting sqref="A408:B408 A410:B410 A412:B412 A414:B414 A416:B416 A418:B418 A420:B420 A422:B422 A424:B424 A426:B426 A428:B428 A430:B430 A432:B432 A434:B434 A436:B436">
    <cfRule type="expression" dxfId="220" priority="20">
      <formula>#REF!="F"</formula>
    </cfRule>
    <cfRule type="expression" dxfId="219" priority="21">
      <formula>#REF!="Q"</formula>
    </cfRule>
  </conditionalFormatting>
  <conditionalFormatting sqref="A407:B407 A409:B409 A411:B411 A413:B413 A415:B415 A417:B417 A419:B419 A421:B421 A423:B423 A425:B425 A427:B427 A429:B429 A431:B431 A433:B433 A435:B435">
    <cfRule type="expression" dxfId="218" priority="18">
      <formula>#REF!="F"</formula>
    </cfRule>
    <cfRule type="expression" dxfId="217"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216" priority="7">
      <formula>$E491="R1"</formula>
    </cfRule>
    <cfRule type="expression" dxfId="215" priority="8">
      <formula>$E491="F"</formula>
    </cfRule>
    <cfRule type="expression" dxfId="214" priority="9">
      <formula>$E491="Q"</formula>
    </cfRule>
  </conditionalFormatting>
  <conditionalFormatting sqref="O505">
    <cfRule type="expression" dxfId="213" priority="4">
      <formula>$E505="R1"</formula>
    </cfRule>
    <cfRule type="expression" dxfId="212" priority="5">
      <formula>$E505="F"</formula>
    </cfRule>
    <cfRule type="expression" dxfId="211" priority="6">
      <formula>$E505="Q"</formula>
    </cfRule>
  </conditionalFormatting>
  <conditionalFormatting sqref="O506">
    <cfRule type="expression" dxfId="210" priority="1">
      <formula>$E506="R1"</formula>
    </cfRule>
    <cfRule type="expression" dxfId="209" priority="2">
      <formula>$E506="F"</formula>
    </cfRule>
    <cfRule type="expression" dxfId="208"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600"/>
  <sheetViews>
    <sheetView topLeftCell="M1" zoomScale="40" zoomScaleNormal="40" workbookViewId="0">
      <pane ySplit="1" topLeftCell="A39" activePane="bottomLeft" state="frozen"/>
      <selection pane="bottomLeft" activeCell="AF64" sqref="AF64"/>
    </sheetView>
  </sheetViews>
  <sheetFormatPr defaultColWidth="4.7265625" defaultRowHeight="14.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c r="A2" s="42" t="s">
        <v>1164</v>
      </c>
      <c r="B2" s="42">
        <v>2023</v>
      </c>
      <c r="C2" s="56">
        <v>45002</v>
      </c>
      <c r="D2" s="42" t="s">
        <v>65</v>
      </c>
      <c r="E2" t="s">
        <v>63</v>
      </c>
      <c r="F2" t="s">
        <v>63</v>
      </c>
      <c r="G2" s="33" t="s">
        <v>595</v>
      </c>
      <c r="H2" t="s">
        <v>596</v>
      </c>
      <c r="I2" t="s">
        <v>28</v>
      </c>
      <c r="J2" s="11">
        <f>(C2-VLOOKUP(G2,Riders!$A$2:$E$8000,4,FALSE))/365</f>
        <v>37.134246575342466</v>
      </c>
      <c r="K2" s="11">
        <f>(C2-VLOOKUP(H2,Riders!$A$2:$E$8000,4,FALSE))/365</f>
        <v>32.517808219178079</v>
      </c>
      <c r="L2" s="33">
        <v>1</v>
      </c>
      <c r="M2">
        <v>2</v>
      </c>
      <c r="N2">
        <v>1</v>
      </c>
      <c r="O2">
        <v>5</v>
      </c>
      <c r="P2">
        <v>2</v>
      </c>
      <c r="Q2">
        <v>3</v>
      </c>
      <c r="R2" s="106">
        <v>0</v>
      </c>
      <c r="S2" s="106">
        <v>0</v>
      </c>
      <c r="T2" s="106">
        <v>0</v>
      </c>
      <c r="U2">
        <v>1</v>
      </c>
      <c r="V2">
        <v>2</v>
      </c>
      <c r="W2">
        <v>5</v>
      </c>
      <c r="X2">
        <v>5</v>
      </c>
      <c r="Y2">
        <v>3</v>
      </c>
      <c r="Z2">
        <v>2</v>
      </c>
      <c r="AA2">
        <v>1</v>
      </c>
      <c r="AB2">
        <v>2</v>
      </c>
      <c r="AC2" s="106">
        <v>0</v>
      </c>
      <c r="AD2">
        <v>5</v>
      </c>
      <c r="AE2">
        <v>5</v>
      </c>
      <c r="AF2" s="106">
        <v>0</v>
      </c>
      <c r="AG2" s="106">
        <v>0</v>
      </c>
      <c r="AH2" s="106">
        <v>0</v>
      </c>
      <c r="AI2">
        <v>44</v>
      </c>
      <c r="AJ2" s="115">
        <v>2.2173611111111113</v>
      </c>
      <c r="AK2" s="116">
        <v>56.372999999999998</v>
      </c>
    </row>
    <row r="3" spans="1:37">
      <c r="A3" s="42" t="s">
        <v>1164</v>
      </c>
      <c r="B3" s="42">
        <v>2023</v>
      </c>
      <c r="C3" s="56">
        <v>45002</v>
      </c>
      <c r="D3" s="42" t="s">
        <v>65</v>
      </c>
      <c r="E3" t="s">
        <v>63</v>
      </c>
      <c r="F3" t="s">
        <v>63</v>
      </c>
      <c r="G3" s="33" t="s">
        <v>591</v>
      </c>
      <c r="H3" t="s">
        <v>614</v>
      </c>
      <c r="I3" t="s">
        <v>22</v>
      </c>
      <c r="J3" s="11">
        <f>(C3-VLOOKUP(G3,Riders!$A$2:$E$8000,4,FALSE))/365</f>
        <v>28.591780821917808</v>
      </c>
      <c r="K3" s="11">
        <f>(C3-VLOOKUP(H3,Riders!$A$2:$E$8000,4,FALSE))/365</f>
        <v>24.134246575342466</v>
      </c>
      <c r="L3" s="33">
        <v>2</v>
      </c>
      <c r="M3" s="106">
        <v>0</v>
      </c>
      <c r="N3">
        <v>5</v>
      </c>
      <c r="O3" s="106">
        <v>0</v>
      </c>
      <c r="P3" s="106">
        <v>0</v>
      </c>
      <c r="Q3" s="106">
        <v>0</v>
      </c>
      <c r="R3" s="106">
        <v>0</v>
      </c>
      <c r="S3" s="106">
        <v>0</v>
      </c>
      <c r="T3" s="106">
        <v>0</v>
      </c>
      <c r="U3">
        <v>3</v>
      </c>
      <c r="V3">
        <v>5</v>
      </c>
      <c r="W3" s="106">
        <v>0</v>
      </c>
      <c r="X3" s="106">
        <v>0</v>
      </c>
      <c r="Y3" s="106">
        <v>0</v>
      </c>
      <c r="Z3" s="106">
        <v>0</v>
      </c>
      <c r="AA3" s="106">
        <v>0</v>
      </c>
      <c r="AB3" s="106">
        <v>0</v>
      </c>
      <c r="AC3">
        <v>5</v>
      </c>
      <c r="AD3" s="106">
        <v>0</v>
      </c>
      <c r="AE3" s="106">
        <v>0</v>
      </c>
      <c r="AF3" s="106">
        <v>0</v>
      </c>
      <c r="AG3">
        <v>20</v>
      </c>
      <c r="AH3" s="106">
        <v>0</v>
      </c>
      <c r="AI3">
        <v>38</v>
      </c>
      <c r="AJ3" s="33"/>
      <c r="AK3" s="33"/>
    </row>
    <row r="4" spans="1:37">
      <c r="A4" s="42" t="s">
        <v>1164</v>
      </c>
      <c r="B4" s="42">
        <v>2023</v>
      </c>
      <c r="C4" s="56">
        <v>45002</v>
      </c>
      <c r="D4" s="42" t="s">
        <v>65</v>
      </c>
      <c r="E4" t="s">
        <v>63</v>
      </c>
      <c r="F4" t="s">
        <v>63</v>
      </c>
      <c r="G4" s="33" t="s">
        <v>987</v>
      </c>
      <c r="H4" t="s">
        <v>504</v>
      </c>
      <c r="I4" t="s">
        <v>34</v>
      </c>
      <c r="J4" s="11">
        <f>(C4-VLOOKUP(G4,Riders!$A$2:$E$8000,4,FALSE))/365</f>
        <v>23.084931506849315</v>
      </c>
      <c r="K4" s="11">
        <f>(C4-VLOOKUP(H4,Riders!$A$2:$E$8000,4,FALSE))/365</f>
        <v>24.339726027397262</v>
      </c>
      <c r="L4" s="33">
        <v>3</v>
      </c>
      <c r="M4" s="106">
        <v>0</v>
      </c>
      <c r="N4" s="106">
        <v>0</v>
      </c>
      <c r="O4">
        <v>2</v>
      </c>
      <c r="P4" s="106">
        <v>0</v>
      </c>
      <c r="Q4" s="106">
        <v>0</v>
      </c>
      <c r="R4" s="106">
        <v>0</v>
      </c>
      <c r="S4">
        <v>5</v>
      </c>
      <c r="T4" s="106">
        <v>0</v>
      </c>
      <c r="U4" s="106">
        <v>0</v>
      </c>
      <c r="V4" s="106">
        <v>0</v>
      </c>
      <c r="W4" s="106">
        <v>0</v>
      </c>
      <c r="X4" s="106">
        <v>0</v>
      </c>
      <c r="Y4" s="106">
        <v>0</v>
      </c>
      <c r="Z4" s="106">
        <v>0</v>
      </c>
      <c r="AA4" s="106">
        <v>0</v>
      </c>
      <c r="AB4" s="106">
        <v>0</v>
      </c>
      <c r="AC4">
        <v>3</v>
      </c>
      <c r="AD4">
        <v>1</v>
      </c>
      <c r="AE4" s="106">
        <v>0</v>
      </c>
      <c r="AF4">
        <v>4</v>
      </c>
      <c r="AG4">
        <v>20</v>
      </c>
      <c r="AH4" s="106">
        <v>0</v>
      </c>
      <c r="AI4">
        <v>35</v>
      </c>
      <c r="AJ4" s="33"/>
      <c r="AK4" s="33"/>
    </row>
    <row r="5" spans="1:37">
      <c r="A5" s="42" t="s">
        <v>1164</v>
      </c>
      <c r="B5" s="42">
        <v>2023</v>
      </c>
      <c r="C5" s="56">
        <v>45002</v>
      </c>
      <c r="D5" s="42" t="s">
        <v>65</v>
      </c>
      <c r="E5" t="s">
        <v>63</v>
      </c>
      <c r="F5" t="s">
        <v>63</v>
      </c>
      <c r="G5" s="33" t="s">
        <v>586</v>
      </c>
      <c r="H5" t="s">
        <v>776</v>
      </c>
      <c r="I5" t="s">
        <v>77</v>
      </c>
      <c r="J5" s="11">
        <f>(C5-VLOOKUP(G5,Riders!$A$2:$E$8000,4,FALSE))/365</f>
        <v>22.4986301369863</v>
      </c>
      <c r="K5" s="11">
        <f>(C5-VLOOKUP(H5,Riders!$A$2:$E$8000,4,FALSE))/365</f>
        <v>26.194520547945206</v>
      </c>
      <c r="L5" s="33">
        <v>4</v>
      </c>
      <c r="M5" s="106">
        <v>0</v>
      </c>
      <c r="N5">
        <v>2</v>
      </c>
      <c r="O5">
        <v>1</v>
      </c>
      <c r="P5" s="106">
        <v>0</v>
      </c>
      <c r="Q5">
        <v>1</v>
      </c>
      <c r="R5" s="106">
        <v>0</v>
      </c>
      <c r="S5">
        <v>2</v>
      </c>
      <c r="T5">
        <v>2</v>
      </c>
      <c r="U5" s="106">
        <v>0</v>
      </c>
      <c r="V5" s="106">
        <v>0</v>
      </c>
      <c r="W5">
        <v>3</v>
      </c>
      <c r="X5" s="106">
        <v>0</v>
      </c>
      <c r="Y5">
        <v>1</v>
      </c>
      <c r="Z5" s="106">
        <v>0</v>
      </c>
      <c r="AA5">
        <v>5</v>
      </c>
      <c r="AB5">
        <v>5</v>
      </c>
      <c r="AC5" s="106">
        <v>0</v>
      </c>
      <c r="AD5">
        <v>2</v>
      </c>
      <c r="AE5">
        <v>3</v>
      </c>
      <c r="AF5">
        <v>2</v>
      </c>
      <c r="AG5" s="106">
        <v>0</v>
      </c>
      <c r="AH5" s="106">
        <v>0</v>
      </c>
      <c r="AI5">
        <v>29</v>
      </c>
      <c r="AJ5" s="33"/>
      <c r="AK5" s="33"/>
    </row>
    <row r="6" spans="1:37">
      <c r="A6" s="42" t="s">
        <v>1164</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106">
        <v>0</v>
      </c>
      <c r="O6">
        <v>3</v>
      </c>
      <c r="P6">
        <v>3</v>
      </c>
      <c r="Q6">
        <v>5</v>
      </c>
      <c r="R6" s="106">
        <v>0</v>
      </c>
      <c r="S6" s="106">
        <v>0</v>
      </c>
      <c r="T6" s="106">
        <v>0</v>
      </c>
      <c r="U6" s="106">
        <v>0</v>
      </c>
      <c r="V6" s="106">
        <v>0</v>
      </c>
      <c r="W6" s="106">
        <v>0</v>
      </c>
      <c r="X6" s="106">
        <v>0</v>
      </c>
      <c r="Y6">
        <v>5</v>
      </c>
      <c r="Z6">
        <v>3</v>
      </c>
      <c r="AA6">
        <v>3</v>
      </c>
      <c r="AB6" s="106">
        <v>0</v>
      </c>
      <c r="AC6">
        <v>1</v>
      </c>
      <c r="AD6">
        <v>3</v>
      </c>
      <c r="AE6">
        <v>1</v>
      </c>
      <c r="AF6" s="106">
        <v>0</v>
      </c>
      <c r="AG6" s="106">
        <v>0</v>
      </c>
      <c r="AH6" s="106">
        <v>0</v>
      </c>
      <c r="AI6">
        <v>28</v>
      </c>
      <c r="AJ6" s="33"/>
      <c r="AK6" s="33"/>
    </row>
    <row r="7" spans="1:37">
      <c r="A7" s="42" t="s">
        <v>1164</v>
      </c>
      <c r="B7" s="42">
        <v>2023</v>
      </c>
      <c r="C7" s="56">
        <v>45002</v>
      </c>
      <c r="D7" s="42" t="s">
        <v>65</v>
      </c>
      <c r="E7" t="s">
        <v>63</v>
      </c>
      <c r="F7" t="s">
        <v>63</v>
      </c>
      <c r="G7" s="33" t="s">
        <v>616</v>
      </c>
      <c r="H7" t="s">
        <v>925</v>
      </c>
      <c r="I7" t="s">
        <v>36</v>
      </c>
      <c r="J7" s="11">
        <f>(C7-VLOOKUP(G7,Riders!$A$2:$E$8000,4,FALSE))/365</f>
        <v>35.095890410958901</v>
      </c>
      <c r="K7" s="11">
        <f>(C7-VLOOKUP(H7,Riders!$A$2:$E$8000,4,FALSE))/365</f>
        <v>32.912328767123284</v>
      </c>
      <c r="L7" s="33">
        <v>6</v>
      </c>
      <c r="M7" s="106">
        <v>0</v>
      </c>
      <c r="N7" s="106">
        <v>0</v>
      </c>
      <c r="O7" s="106">
        <v>0</v>
      </c>
      <c r="P7" s="106">
        <v>0</v>
      </c>
      <c r="Q7" s="106">
        <v>0</v>
      </c>
      <c r="R7" s="106">
        <v>0</v>
      </c>
      <c r="S7">
        <v>3</v>
      </c>
      <c r="T7">
        <v>5</v>
      </c>
      <c r="U7" s="106">
        <v>0</v>
      </c>
      <c r="V7" s="106">
        <v>0</v>
      </c>
      <c r="W7" s="106">
        <v>0</v>
      </c>
      <c r="X7">
        <v>3</v>
      </c>
      <c r="Y7" s="106">
        <v>0</v>
      </c>
      <c r="Z7" s="106">
        <v>0</v>
      </c>
      <c r="AA7" s="106">
        <v>0</v>
      </c>
      <c r="AB7">
        <v>3</v>
      </c>
      <c r="AC7" s="106">
        <v>0</v>
      </c>
      <c r="AD7" s="106">
        <v>0</v>
      </c>
      <c r="AE7" s="106">
        <v>0</v>
      </c>
      <c r="AF7">
        <v>10</v>
      </c>
      <c r="AG7" s="106">
        <v>0</v>
      </c>
      <c r="AH7" s="106">
        <v>0</v>
      </c>
      <c r="AI7">
        <v>24</v>
      </c>
      <c r="AJ7" s="33"/>
      <c r="AK7" s="33"/>
    </row>
    <row r="8" spans="1:37">
      <c r="A8" s="42" t="s">
        <v>1164</v>
      </c>
      <c r="B8" s="42">
        <v>2023</v>
      </c>
      <c r="C8" s="56">
        <v>45002</v>
      </c>
      <c r="D8" s="42" t="s">
        <v>65</v>
      </c>
      <c r="E8" t="s">
        <v>63</v>
      </c>
      <c r="F8" t="s">
        <v>63</v>
      </c>
      <c r="G8" s="33" t="s">
        <v>1170</v>
      </c>
      <c r="H8" t="s">
        <v>1111</v>
      </c>
      <c r="I8" t="s">
        <v>479</v>
      </c>
      <c r="J8" s="11">
        <f>(C8-VLOOKUP(G8,Riders!$A$2:$E$8000,4,FALSE))/365</f>
        <v>24.720547945205478</v>
      </c>
      <c r="K8" s="11">
        <f>(C8-VLOOKUP(H8,Riders!$A$2:$E$8000,4,FALSE))/365</f>
        <v>21.336986301369862</v>
      </c>
      <c r="L8" s="33">
        <v>7</v>
      </c>
      <c r="M8" s="106">
        <v>0</v>
      </c>
      <c r="N8" s="106">
        <v>0</v>
      </c>
      <c r="O8" s="106">
        <v>0</v>
      </c>
      <c r="P8" s="106">
        <v>0</v>
      </c>
      <c r="Q8">
        <v>2</v>
      </c>
      <c r="R8" s="106">
        <v>0</v>
      </c>
      <c r="S8" s="106">
        <v>0</v>
      </c>
      <c r="T8" s="106">
        <v>0</v>
      </c>
      <c r="U8">
        <v>5</v>
      </c>
      <c r="V8">
        <v>3</v>
      </c>
      <c r="W8">
        <v>1</v>
      </c>
      <c r="X8" s="106">
        <v>0</v>
      </c>
      <c r="Y8" s="106">
        <v>0</v>
      </c>
      <c r="Z8">
        <v>5</v>
      </c>
      <c r="AA8" s="106">
        <v>0</v>
      </c>
      <c r="AB8" s="106">
        <v>0</v>
      </c>
      <c r="AC8" s="106">
        <v>0</v>
      </c>
      <c r="AD8" s="106">
        <v>0</v>
      </c>
      <c r="AE8" s="106">
        <v>0</v>
      </c>
      <c r="AF8">
        <v>6</v>
      </c>
      <c r="AG8" s="106">
        <v>0</v>
      </c>
      <c r="AH8" s="106">
        <v>0</v>
      </c>
      <c r="AI8">
        <v>22</v>
      </c>
      <c r="AJ8" s="33"/>
      <c r="AK8" s="33"/>
    </row>
    <row r="9" spans="1:37">
      <c r="A9" s="42" t="s">
        <v>1164</v>
      </c>
      <c r="B9" s="42">
        <v>2023</v>
      </c>
      <c r="C9" s="56">
        <v>45002</v>
      </c>
      <c r="D9" s="42" t="s">
        <v>65</v>
      </c>
      <c r="E9" t="s">
        <v>63</v>
      </c>
      <c r="F9" t="s">
        <v>63</v>
      </c>
      <c r="G9" s="33" t="s">
        <v>485</v>
      </c>
      <c r="H9" t="s">
        <v>1172</v>
      </c>
      <c r="I9" t="s">
        <v>26</v>
      </c>
      <c r="J9" s="11">
        <f>(C9-VLOOKUP(G9,Riders!$A$2:$E$8000,4,FALSE))/365</f>
        <v>29.076712328767123</v>
      </c>
      <c r="K9" s="11">
        <f>(C9-VLOOKUP(H9,Riders!$A$2:$E$8000,4,FALSE))/365</f>
        <v>22.117808219178084</v>
      </c>
      <c r="L9" s="33">
        <v>8</v>
      </c>
      <c r="M9">
        <v>5</v>
      </c>
      <c r="N9" s="106">
        <v>0</v>
      </c>
      <c r="O9" s="106">
        <v>0</v>
      </c>
      <c r="P9" s="106">
        <v>0</v>
      </c>
      <c r="Q9" s="106">
        <v>0</v>
      </c>
      <c r="R9">
        <v>5</v>
      </c>
      <c r="S9" s="106">
        <v>0</v>
      </c>
      <c r="T9">
        <v>1</v>
      </c>
      <c r="U9" s="106">
        <v>0</v>
      </c>
      <c r="V9">
        <v>1</v>
      </c>
      <c r="W9" s="106">
        <v>0</v>
      </c>
      <c r="X9">
        <v>1</v>
      </c>
      <c r="Y9" s="106">
        <v>0</v>
      </c>
      <c r="Z9">
        <v>1</v>
      </c>
      <c r="AA9" s="106">
        <v>0</v>
      </c>
      <c r="AB9">
        <v>1</v>
      </c>
      <c r="AC9" s="106">
        <v>0</v>
      </c>
      <c r="AD9" s="106">
        <v>0</v>
      </c>
      <c r="AE9" s="106">
        <v>0</v>
      </c>
      <c r="AF9" s="106">
        <v>0</v>
      </c>
      <c r="AG9" s="106">
        <v>0</v>
      </c>
      <c r="AH9" s="106">
        <v>0</v>
      </c>
      <c r="AI9">
        <v>15</v>
      </c>
      <c r="AJ9" s="33"/>
      <c r="AK9" s="33"/>
    </row>
    <row r="10" spans="1:37">
      <c r="A10" s="42" t="s">
        <v>1164</v>
      </c>
      <c r="B10" s="42">
        <v>2023</v>
      </c>
      <c r="C10" s="56">
        <v>45002</v>
      </c>
      <c r="D10" s="42" t="s">
        <v>65</v>
      </c>
      <c r="E10" t="s">
        <v>63</v>
      </c>
      <c r="F10" t="s">
        <v>63</v>
      </c>
      <c r="G10" s="33" t="s">
        <v>753</v>
      </c>
      <c r="H10" t="s">
        <v>789</v>
      </c>
      <c r="I10" t="s">
        <v>112</v>
      </c>
      <c r="J10" s="11">
        <f>(C10-VLOOKUP(G10,Riders!$A$2:$E$8000,4,FALSE))/365</f>
        <v>22.915068493150685</v>
      </c>
      <c r="K10" s="11">
        <f>(C10-VLOOKUP(H10,Riders!$A$2:$E$8000,4,FALSE))/365</f>
        <v>19.671232876712327</v>
      </c>
      <c r="L10" s="33">
        <v>9</v>
      </c>
      <c r="M10" s="106">
        <v>0</v>
      </c>
      <c r="N10" s="106">
        <v>0</v>
      </c>
      <c r="O10" s="106">
        <v>0</v>
      </c>
      <c r="P10">
        <v>1</v>
      </c>
      <c r="Q10" s="106">
        <v>0</v>
      </c>
      <c r="R10" s="106">
        <v>0</v>
      </c>
      <c r="S10" s="106">
        <v>0</v>
      </c>
      <c r="T10" s="106">
        <v>0</v>
      </c>
      <c r="U10">
        <v>2</v>
      </c>
      <c r="V10" s="106">
        <v>0</v>
      </c>
      <c r="W10">
        <v>2</v>
      </c>
      <c r="X10" s="106">
        <v>0</v>
      </c>
      <c r="Y10">
        <v>2</v>
      </c>
      <c r="Z10" s="106">
        <v>0</v>
      </c>
      <c r="AA10">
        <v>2</v>
      </c>
      <c r="AB10" s="106">
        <v>0</v>
      </c>
      <c r="AC10">
        <v>2</v>
      </c>
      <c r="AD10" s="106">
        <v>0</v>
      </c>
      <c r="AE10" s="106">
        <v>0</v>
      </c>
      <c r="AF10" s="106">
        <v>0</v>
      </c>
      <c r="AG10" s="106">
        <v>0</v>
      </c>
      <c r="AH10" s="106">
        <v>0</v>
      </c>
      <c r="AI10">
        <v>11</v>
      </c>
      <c r="AJ10" s="33"/>
      <c r="AK10" s="33"/>
    </row>
    <row r="11" spans="1:37">
      <c r="A11" s="42" t="s">
        <v>1164</v>
      </c>
      <c r="B11" s="42">
        <v>2023</v>
      </c>
      <c r="C11" s="56">
        <v>45002</v>
      </c>
      <c r="D11" s="42" t="s">
        <v>65</v>
      </c>
      <c r="E11" t="s">
        <v>63</v>
      </c>
      <c r="F11" t="s">
        <v>63</v>
      </c>
      <c r="G11" s="33" t="s">
        <v>593</v>
      </c>
      <c r="H11" t="s">
        <v>594</v>
      </c>
      <c r="I11" t="s">
        <v>30</v>
      </c>
      <c r="J11" s="11">
        <f>(C11-VLOOKUP(G11,Riders!$A$2:$E$8000,4,FALSE))/365</f>
        <v>25.101369863013698</v>
      </c>
      <c r="K11" s="11">
        <f>(C11-VLOOKUP(H11,Riders!$A$2:$E$8000,4,FALSE))/365</f>
        <v>33.799999999999997</v>
      </c>
      <c r="L11" s="33">
        <v>10</v>
      </c>
      <c r="M11" s="106">
        <v>0</v>
      </c>
      <c r="N11">
        <v>3</v>
      </c>
      <c r="O11" s="106">
        <v>0</v>
      </c>
      <c r="P11">
        <v>5</v>
      </c>
      <c r="Q11" s="106">
        <v>0</v>
      </c>
      <c r="R11" s="106">
        <v>0</v>
      </c>
      <c r="S11" s="106">
        <v>0</v>
      </c>
      <c r="T11" s="106">
        <v>0</v>
      </c>
      <c r="U11" s="106">
        <v>0</v>
      </c>
      <c r="V11" s="106">
        <v>0</v>
      </c>
      <c r="W11" s="106">
        <v>0</v>
      </c>
      <c r="X11" s="106">
        <v>0</v>
      </c>
      <c r="Y11" s="106">
        <v>0</v>
      </c>
      <c r="Z11" s="106">
        <v>0</v>
      </c>
      <c r="AA11" s="106">
        <v>0</v>
      </c>
      <c r="AB11" s="106">
        <v>0</v>
      </c>
      <c r="AC11" s="106">
        <v>0</v>
      </c>
      <c r="AD11" s="106">
        <v>0</v>
      </c>
      <c r="AE11">
        <v>2</v>
      </c>
      <c r="AF11" s="106">
        <v>0</v>
      </c>
      <c r="AG11" s="106">
        <v>0</v>
      </c>
      <c r="AH11" s="106">
        <v>0</v>
      </c>
      <c r="AI11">
        <v>10</v>
      </c>
      <c r="AJ11" s="33"/>
      <c r="AK11" s="33"/>
    </row>
    <row r="12" spans="1:37">
      <c r="A12" s="42" t="s">
        <v>1164</v>
      </c>
      <c r="B12" s="42">
        <v>2023</v>
      </c>
      <c r="C12" s="56">
        <v>45002</v>
      </c>
      <c r="D12" s="42" t="s">
        <v>65</v>
      </c>
      <c r="E12" t="s">
        <v>63</v>
      </c>
      <c r="F12" t="s">
        <v>63</v>
      </c>
      <c r="G12" s="33" t="s">
        <v>482</v>
      </c>
      <c r="H12" t="s">
        <v>673</v>
      </c>
      <c r="I12" t="s">
        <v>483</v>
      </c>
      <c r="J12" s="11">
        <f>(C12-VLOOKUP(G12,Riders!$A$2:$E$8000,4,FALSE))/365</f>
        <v>21.032876712328768</v>
      </c>
      <c r="K12" s="11">
        <f>(C12-VLOOKUP(H12,Riders!$A$2:$E$8000,4,FALSE))/365</f>
        <v>21.583561643835615</v>
      </c>
      <c r="L12" s="33">
        <v>11</v>
      </c>
      <c r="M12" s="106">
        <v>0</v>
      </c>
      <c r="N12" s="106">
        <v>0</v>
      </c>
      <c r="O12" s="106">
        <v>0</v>
      </c>
      <c r="P12" s="106">
        <v>0</v>
      </c>
      <c r="Q12" s="106">
        <v>0</v>
      </c>
      <c r="R12" s="106">
        <v>0</v>
      </c>
      <c r="S12">
        <v>1</v>
      </c>
      <c r="T12">
        <v>3</v>
      </c>
      <c r="U12" s="106">
        <v>0</v>
      </c>
      <c r="V12" s="106">
        <v>0</v>
      </c>
      <c r="W12" s="106">
        <v>0</v>
      </c>
      <c r="X12" s="106">
        <v>0</v>
      </c>
      <c r="Y12" s="106">
        <v>0</v>
      </c>
      <c r="Z12" s="106">
        <v>0</v>
      </c>
      <c r="AA12" s="106">
        <v>0</v>
      </c>
      <c r="AB12" s="106">
        <v>0</v>
      </c>
      <c r="AC12" s="106">
        <v>0</v>
      </c>
      <c r="AD12" s="106">
        <v>0</v>
      </c>
      <c r="AE12" s="106">
        <v>0</v>
      </c>
      <c r="AF12" s="106">
        <v>0</v>
      </c>
      <c r="AG12" s="106">
        <v>0</v>
      </c>
      <c r="AH12" s="106">
        <v>0</v>
      </c>
      <c r="AI12">
        <v>4</v>
      </c>
      <c r="AJ12" s="33"/>
      <c r="AK12" s="33"/>
    </row>
    <row r="13" spans="1:37">
      <c r="A13" s="42" t="s">
        <v>1164</v>
      </c>
      <c r="B13" s="42">
        <v>2023</v>
      </c>
      <c r="C13" s="56">
        <v>45002</v>
      </c>
      <c r="D13" s="42" t="s">
        <v>65</v>
      </c>
      <c r="E13" t="s">
        <v>63</v>
      </c>
      <c r="F13" t="s">
        <v>63</v>
      </c>
      <c r="G13" s="33" t="s">
        <v>507</v>
      </c>
      <c r="H13" t="s">
        <v>603</v>
      </c>
      <c r="I13" t="s">
        <v>84</v>
      </c>
      <c r="J13" s="11">
        <f>(C13-VLOOKUP(G13,Riders!$A$2:$E$8000,4,FALSE))/365</f>
        <v>32.493150684931507</v>
      </c>
      <c r="K13" s="11">
        <f>(C13-VLOOKUP(H13,Riders!$A$2:$E$8000,4,FALSE))/365</f>
        <v>26.534246575342465</v>
      </c>
      <c r="L13" s="33">
        <v>12</v>
      </c>
      <c r="M13" s="106">
        <v>0</v>
      </c>
      <c r="N13" s="106">
        <v>0</v>
      </c>
      <c r="O13" s="106">
        <v>0</v>
      </c>
      <c r="P13" s="106">
        <v>0</v>
      </c>
      <c r="Q13" s="106">
        <v>0</v>
      </c>
      <c r="R13">
        <v>3</v>
      </c>
      <c r="S13" s="106">
        <v>0</v>
      </c>
      <c r="T13" s="106">
        <v>0</v>
      </c>
      <c r="U13" s="106">
        <v>0</v>
      </c>
      <c r="V13" s="106">
        <v>0</v>
      </c>
      <c r="W13" s="106">
        <v>0</v>
      </c>
      <c r="X13" s="106">
        <v>0</v>
      </c>
      <c r="Y13" s="106">
        <v>0</v>
      </c>
      <c r="Z13" s="106">
        <v>0</v>
      </c>
      <c r="AA13" s="106">
        <v>0</v>
      </c>
      <c r="AB13" s="106">
        <v>0</v>
      </c>
      <c r="AC13" s="106">
        <v>0</v>
      </c>
      <c r="AD13" s="106">
        <v>0</v>
      </c>
      <c r="AE13" s="106">
        <v>0</v>
      </c>
      <c r="AF13" s="106">
        <v>0</v>
      </c>
      <c r="AG13" s="106">
        <v>0</v>
      </c>
      <c r="AH13" s="106">
        <v>0</v>
      </c>
      <c r="AI13">
        <v>3</v>
      </c>
      <c r="AJ13" s="33"/>
      <c r="AK13" s="33"/>
    </row>
    <row r="14" spans="1:37">
      <c r="A14" s="42" t="s">
        <v>1164</v>
      </c>
      <c r="B14" s="42">
        <v>2023</v>
      </c>
      <c r="C14" s="56">
        <v>45002</v>
      </c>
      <c r="D14" s="42" t="s">
        <v>65</v>
      </c>
      <c r="E14" t="s">
        <v>63</v>
      </c>
      <c r="F14" t="s">
        <v>63</v>
      </c>
      <c r="G14" s="33" t="s">
        <v>484</v>
      </c>
      <c r="H14" t="s">
        <v>631</v>
      </c>
      <c r="I14" t="s">
        <v>45</v>
      </c>
      <c r="J14" s="11">
        <f>(C14-VLOOKUP(G14,Riders!$A$2:$E$8000,4,FALSE))/365</f>
        <v>22.613698630136987</v>
      </c>
      <c r="K14" s="11">
        <f>(C14-VLOOKUP(H14,Riders!$A$2:$E$8000,4,FALSE))/365</f>
        <v>31.912328767123288</v>
      </c>
      <c r="L14" s="33">
        <v>13</v>
      </c>
      <c r="M14" s="106">
        <v>0</v>
      </c>
      <c r="N14" s="106">
        <v>0</v>
      </c>
      <c r="O14" s="106">
        <v>0</v>
      </c>
      <c r="P14" s="106">
        <v>0</v>
      </c>
      <c r="Q14" s="106">
        <v>0</v>
      </c>
      <c r="R14" s="106">
        <v>0</v>
      </c>
      <c r="S14" s="106">
        <v>0</v>
      </c>
      <c r="T14" s="106">
        <v>0</v>
      </c>
      <c r="U14" s="106">
        <v>0</v>
      </c>
      <c r="V14" s="106">
        <v>0</v>
      </c>
      <c r="W14" s="106">
        <v>0</v>
      </c>
      <c r="X14">
        <v>2</v>
      </c>
      <c r="Y14" s="106">
        <v>0</v>
      </c>
      <c r="Z14" s="106">
        <v>0</v>
      </c>
      <c r="AA14" s="106">
        <v>0</v>
      </c>
      <c r="AB14" s="106">
        <v>0</v>
      </c>
      <c r="AC14" s="106">
        <v>0</v>
      </c>
      <c r="AD14" s="106">
        <v>0</v>
      </c>
      <c r="AE14" s="106">
        <v>0</v>
      </c>
      <c r="AF14" s="106">
        <v>0</v>
      </c>
      <c r="AG14" s="106">
        <v>0</v>
      </c>
      <c r="AH14">
        <v>20</v>
      </c>
      <c r="AI14">
        <v>-18</v>
      </c>
      <c r="AJ14" s="33"/>
      <c r="AK14" s="33"/>
    </row>
    <row r="15" spans="1:37">
      <c r="A15" s="42" t="s">
        <v>1164</v>
      </c>
      <c r="B15" s="42">
        <v>2023</v>
      </c>
      <c r="C15" s="56">
        <v>45002</v>
      </c>
      <c r="D15" s="42" t="s">
        <v>65</v>
      </c>
      <c r="E15" t="s">
        <v>63</v>
      </c>
      <c r="F15" t="s">
        <v>63</v>
      </c>
      <c r="G15" s="33" t="s">
        <v>1171</v>
      </c>
      <c r="H15" t="s">
        <v>1173</v>
      </c>
      <c r="I15" t="s">
        <v>645</v>
      </c>
      <c r="J15" s="11">
        <f>(C15-VLOOKUP(G15,Riders!$A$2:$E$8000,4,FALSE))/365</f>
        <v>18.367123287671234</v>
      </c>
      <c r="K15" s="11">
        <f>(C15-VLOOKUP(H15,Riders!$A$2:$E$8000,4,FALSE))/365</f>
        <v>26.246575342465754</v>
      </c>
      <c r="L15" s="33">
        <v>14</v>
      </c>
      <c r="M15" s="106">
        <v>0</v>
      </c>
      <c r="N15" s="106">
        <v>0</v>
      </c>
      <c r="O15" s="106">
        <v>0</v>
      </c>
      <c r="P15" s="106">
        <v>0</v>
      </c>
      <c r="Q15" s="106">
        <v>0</v>
      </c>
      <c r="R15" s="106">
        <v>0</v>
      </c>
      <c r="S15" s="106">
        <v>0</v>
      </c>
      <c r="T15" s="106">
        <v>0</v>
      </c>
      <c r="U15" s="106">
        <v>0</v>
      </c>
      <c r="V15" s="106">
        <v>0</v>
      </c>
      <c r="W15" s="106">
        <v>0</v>
      </c>
      <c r="X15" s="106">
        <v>0</v>
      </c>
      <c r="Y15" s="106">
        <v>0</v>
      </c>
      <c r="Z15" s="106">
        <v>0</v>
      </c>
      <c r="AA15" s="106">
        <v>0</v>
      </c>
      <c r="AB15" s="106">
        <v>0</v>
      </c>
      <c r="AC15" s="106">
        <v>0</v>
      </c>
      <c r="AD15" s="106">
        <v>0</v>
      </c>
      <c r="AE15" s="106">
        <v>0</v>
      </c>
      <c r="AF15" s="106">
        <v>0</v>
      </c>
      <c r="AG15" s="106">
        <v>0</v>
      </c>
      <c r="AH15">
        <v>20</v>
      </c>
      <c r="AI15">
        <v>-20</v>
      </c>
      <c r="AJ15" s="33"/>
      <c r="AK15" s="33"/>
    </row>
    <row r="16" spans="1:37">
      <c r="A16" s="42" t="s">
        <v>1164</v>
      </c>
      <c r="B16" s="42">
        <v>2023</v>
      </c>
      <c r="C16" s="56">
        <v>45002</v>
      </c>
      <c r="D16" s="42" t="s">
        <v>65</v>
      </c>
      <c r="E16" t="s">
        <v>63</v>
      </c>
      <c r="F16" t="s">
        <v>63</v>
      </c>
      <c r="G16" s="33" t="s">
        <v>492</v>
      </c>
      <c r="H16" t="s">
        <v>658</v>
      </c>
      <c r="I16" t="s">
        <v>751</v>
      </c>
      <c r="J16" s="11">
        <f>(C16-VLOOKUP(G16,Riders!$A$2:$E$8000,4,FALSE))/365</f>
        <v>29.271232876712329</v>
      </c>
      <c r="K16" s="11">
        <f>(C16-VLOOKUP(H16,Riders!$A$2:$E$8000,4,FALSE))/365</f>
        <v>22.386301369863013</v>
      </c>
      <c r="L16" t="s">
        <v>606</v>
      </c>
      <c r="M16" s="106">
        <v>0</v>
      </c>
      <c r="N16" s="106">
        <v>0</v>
      </c>
      <c r="O16" s="106">
        <v>0</v>
      </c>
      <c r="P16" s="106">
        <v>0</v>
      </c>
      <c r="Q16" s="106">
        <v>0</v>
      </c>
      <c r="R16">
        <v>1</v>
      </c>
      <c r="S16" s="106">
        <v>0</v>
      </c>
      <c r="T16" s="106">
        <v>0</v>
      </c>
      <c r="U16" s="106">
        <v>0</v>
      </c>
      <c r="V16" s="106">
        <v>0</v>
      </c>
      <c r="W16" s="106">
        <v>0</v>
      </c>
      <c r="X16" s="106">
        <v>0</v>
      </c>
      <c r="Y16" s="106">
        <v>0</v>
      </c>
      <c r="Z16" s="106">
        <v>0</v>
      </c>
      <c r="AA16" s="106">
        <v>0</v>
      </c>
      <c r="AB16" s="106">
        <v>0</v>
      </c>
      <c r="AC16" s="106">
        <v>0</v>
      </c>
      <c r="AD16" s="106">
        <v>0</v>
      </c>
      <c r="AE16" s="106">
        <v>0</v>
      </c>
      <c r="AF16" s="106">
        <v>0</v>
      </c>
      <c r="AG16" s="106">
        <v>0</v>
      </c>
      <c r="AH16">
        <v>40</v>
      </c>
      <c r="AI16" t="s">
        <v>606</v>
      </c>
      <c r="AJ16" s="33"/>
      <c r="AK16" s="33"/>
    </row>
    <row r="17" spans="1:37">
      <c r="A17" s="42" t="s">
        <v>1164</v>
      </c>
      <c r="B17" s="42">
        <v>2023</v>
      </c>
      <c r="C17" s="56">
        <v>45002</v>
      </c>
      <c r="D17" s="42" t="s">
        <v>65</v>
      </c>
      <c r="E17" t="s">
        <v>63</v>
      </c>
      <c r="F17" t="s">
        <v>63</v>
      </c>
      <c r="G17" s="33" t="s">
        <v>499</v>
      </c>
      <c r="H17" t="s">
        <v>510</v>
      </c>
      <c r="I17" t="s">
        <v>32</v>
      </c>
      <c r="J17" s="11">
        <f>(C17-VLOOKUP(G17,Riders!$A$2:$E$8000,4,FALSE))/365</f>
        <v>19.632876712328766</v>
      </c>
      <c r="K17" s="11">
        <f>(C17-VLOOKUP(H17,Riders!$A$2:$E$8000,4,FALSE))/365</f>
        <v>23.55890410958904</v>
      </c>
      <c r="L17" t="s">
        <v>606</v>
      </c>
      <c r="M17">
        <v>3</v>
      </c>
      <c r="N17" s="106">
        <v>0</v>
      </c>
      <c r="O17" s="106">
        <v>0</v>
      </c>
      <c r="P17" s="106">
        <v>0</v>
      </c>
      <c r="Q17" s="106">
        <v>0</v>
      </c>
      <c r="R17">
        <v>2</v>
      </c>
      <c r="S17" s="106">
        <v>0</v>
      </c>
      <c r="T17" s="106">
        <v>0</v>
      </c>
      <c r="U17" s="106">
        <v>0</v>
      </c>
      <c r="V17" s="106">
        <v>0</v>
      </c>
      <c r="W17" s="106">
        <v>0</v>
      </c>
      <c r="X17" s="106">
        <v>0</v>
      </c>
      <c r="Y17" s="106">
        <v>0</v>
      </c>
      <c r="Z17" s="106">
        <v>0</v>
      </c>
      <c r="AA17" s="106">
        <v>0</v>
      </c>
      <c r="AB17" s="106">
        <v>0</v>
      </c>
      <c r="AC17" s="106">
        <v>0</v>
      </c>
      <c r="AD17" s="106">
        <v>0</v>
      </c>
      <c r="AE17" s="106">
        <v>0</v>
      </c>
      <c r="AF17" s="106">
        <v>0</v>
      </c>
      <c r="AG17" s="106">
        <v>0</v>
      </c>
      <c r="AH17">
        <v>40</v>
      </c>
      <c r="AI17" t="s">
        <v>606</v>
      </c>
      <c r="AJ17" s="33"/>
      <c r="AK17" s="33"/>
    </row>
    <row r="18" spans="1:37">
      <c r="A18" s="42" t="s">
        <v>1164</v>
      </c>
      <c r="B18" s="42">
        <v>2023</v>
      </c>
      <c r="C18" s="56">
        <v>45002</v>
      </c>
      <c r="D18" s="42" t="s">
        <v>65</v>
      </c>
      <c r="E18" t="s">
        <v>63</v>
      </c>
      <c r="F18" t="s">
        <v>63</v>
      </c>
      <c r="G18" s="33" t="s">
        <v>617</v>
      </c>
      <c r="H18" t="s">
        <v>1104</v>
      </c>
      <c r="I18" t="s">
        <v>618</v>
      </c>
      <c r="J18" s="11">
        <f>(C18-VLOOKUP(G18,Riders!$A$2:$E$8000,4,FALSE))/365</f>
        <v>25.536986301369861</v>
      </c>
      <c r="K18" s="11">
        <f>(C18-VLOOKUP(H18,Riders!$A$2:$E$8000,4,FALSE))/365</f>
        <v>24.024657534246575</v>
      </c>
      <c r="L18" t="s">
        <v>606</v>
      </c>
      <c r="M18" s="106">
        <v>0</v>
      </c>
      <c r="N18" s="106">
        <v>0</v>
      </c>
      <c r="O18" s="106">
        <v>0</v>
      </c>
      <c r="P18" s="106">
        <v>0</v>
      </c>
      <c r="Q18" s="106">
        <v>0</v>
      </c>
      <c r="R18" s="106">
        <v>0</v>
      </c>
      <c r="S18" s="106">
        <v>0</v>
      </c>
      <c r="T18" s="106">
        <v>0</v>
      </c>
      <c r="U18" s="106">
        <v>0</v>
      </c>
      <c r="V18" s="106">
        <v>0</v>
      </c>
      <c r="W18" s="106">
        <v>0</v>
      </c>
      <c r="X18" s="106">
        <v>0</v>
      </c>
      <c r="Y18" s="106">
        <v>0</v>
      </c>
      <c r="Z18" s="106">
        <v>0</v>
      </c>
      <c r="AA18" s="106">
        <v>0</v>
      </c>
      <c r="AB18" s="106">
        <v>0</v>
      </c>
      <c r="AC18" s="106">
        <v>0</v>
      </c>
      <c r="AD18" s="106">
        <v>0</v>
      </c>
      <c r="AE18" s="106">
        <v>0</v>
      </c>
      <c r="AF18" s="106">
        <v>0</v>
      </c>
      <c r="AG18" s="106">
        <v>0</v>
      </c>
      <c r="AH18">
        <v>40</v>
      </c>
      <c r="AI18" t="s">
        <v>606</v>
      </c>
      <c r="AJ18" s="33"/>
      <c r="AK18" s="33"/>
    </row>
    <row r="19" spans="1:37">
      <c r="A19" s="42" t="s">
        <v>1164</v>
      </c>
      <c r="B19" s="42">
        <v>2023</v>
      </c>
      <c r="C19" s="56">
        <v>45002</v>
      </c>
      <c r="D19" s="42" t="s">
        <v>65</v>
      </c>
      <c r="E19" t="s">
        <v>63</v>
      </c>
      <c r="F19" t="s">
        <v>63</v>
      </c>
      <c r="G19" s="33" t="s">
        <v>713</v>
      </c>
      <c r="H19" t="s">
        <v>714</v>
      </c>
      <c r="I19" t="s">
        <v>151</v>
      </c>
      <c r="J19" s="11">
        <f>(C19-VLOOKUP(G19,Riders!$A$2:$E$8000,4,FALSE))/365</f>
        <v>29.172602739726027</v>
      </c>
      <c r="K19" s="11">
        <f>(C19-VLOOKUP(H19,Riders!$A$2:$E$8000,4,FALSE))/365</f>
        <v>26.81917808219178</v>
      </c>
      <c r="L19" t="s">
        <v>606</v>
      </c>
      <c r="M19" s="119">
        <v>0</v>
      </c>
      <c r="N19" s="119">
        <v>0</v>
      </c>
      <c r="O19" s="119">
        <v>0</v>
      </c>
      <c r="P19" s="119">
        <v>0</v>
      </c>
      <c r="Q19" s="119">
        <v>0</v>
      </c>
      <c r="R19" s="119">
        <v>0</v>
      </c>
      <c r="S19" s="119">
        <v>0</v>
      </c>
      <c r="T19" s="119">
        <v>0</v>
      </c>
      <c r="U19" s="119">
        <v>0</v>
      </c>
      <c r="V19" s="119">
        <v>0</v>
      </c>
      <c r="W19" s="119">
        <v>0</v>
      </c>
      <c r="X19" s="119">
        <v>0</v>
      </c>
      <c r="Y19" s="119">
        <v>0</v>
      </c>
      <c r="Z19" s="119">
        <v>0</v>
      </c>
      <c r="AA19" s="119">
        <v>0</v>
      </c>
      <c r="AB19" s="119">
        <v>0</v>
      </c>
      <c r="AC19" s="119">
        <v>0</v>
      </c>
      <c r="AD19" s="119">
        <v>0</v>
      </c>
      <c r="AE19" s="119">
        <v>0</v>
      </c>
      <c r="AF19" s="119">
        <v>0</v>
      </c>
      <c r="AG19" s="119">
        <v>0</v>
      </c>
      <c r="AH19">
        <v>40</v>
      </c>
      <c r="AI19" t="s">
        <v>606</v>
      </c>
      <c r="AJ19" s="33"/>
      <c r="AK19" s="33"/>
    </row>
    <row r="20" spans="1:37">
      <c r="A20" t="s">
        <v>1100</v>
      </c>
      <c r="B20">
        <v>2023</v>
      </c>
      <c r="C20" s="10">
        <v>44983</v>
      </c>
      <c r="D20" t="s">
        <v>65</v>
      </c>
      <c r="E20" t="s">
        <v>63</v>
      </c>
      <c r="F20" t="s">
        <v>63</v>
      </c>
      <c r="G20" t="s">
        <v>595</v>
      </c>
      <c r="H20" t="s">
        <v>596</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106">
        <v>0</v>
      </c>
      <c r="W20">
        <v>3</v>
      </c>
      <c r="X20">
        <v>5</v>
      </c>
      <c r="Y20">
        <v>3</v>
      </c>
      <c r="Z20">
        <v>5</v>
      </c>
      <c r="AA20">
        <v>3</v>
      </c>
      <c r="AB20" s="106">
        <v>0</v>
      </c>
      <c r="AC20">
        <v>3</v>
      </c>
      <c r="AD20">
        <v>5</v>
      </c>
      <c r="AE20" s="106">
        <v>0</v>
      </c>
      <c r="AF20">
        <v>4</v>
      </c>
      <c r="AG20">
        <v>40</v>
      </c>
      <c r="AH20" s="106">
        <v>0</v>
      </c>
      <c r="AI20">
        <v>97</v>
      </c>
      <c r="AJ20" s="7">
        <v>2.1652777777777779</v>
      </c>
      <c r="AK20" s="42">
        <v>57.728999999999999</v>
      </c>
    </row>
    <row r="21" spans="1:37">
      <c r="A21" t="s">
        <v>1100</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106">
        <v>0</v>
      </c>
      <c r="O21">
        <v>2</v>
      </c>
      <c r="P21" s="106">
        <v>0</v>
      </c>
      <c r="Q21">
        <v>5</v>
      </c>
      <c r="R21" s="106">
        <v>0</v>
      </c>
      <c r="S21" s="106">
        <v>0</v>
      </c>
      <c r="T21" s="106">
        <v>0</v>
      </c>
      <c r="U21" s="106">
        <v>0</v>
      </c>
      <c r="V21">
        <v>5</v>
      </c>
      <c r="W21" s="106">
        <v>0</v>
      </c>
      <c r="X21" s="106">
        <v>0</v>
      </c>
      <c r="Y21">
        <v>5</v>
      </c>
      <c r="Z21">
        <v>3</v>
      </c>
      <c r="AA21">
        <v>5</v>
      </c>
      <c r="AB21" s="106">
        <v>0</v>
      </c>
      <c r="AC21" s="106">
        <v>0</v>
      </c>
      <c r="AD21">
        <v>2</v>
      </c>
      <c r="AE21">
        <v>5</v>
      </c>
      <c r="AF21">
        <v>6</v>
      </c>
      <c r="AG21">
        <v>40</v>
      </c>
      <c r="AH21" s="106">
        <v>0</v>
      </c>
      <c r="AI21">
        <v>83</v>
      </c>
    </row>
    <row r="22" spans="1:37">
      <c r="A22" t="s">
        <v>1100</v>
      </c>
      <c r="B22">
        <v>2023</v>
      </c>
      <c r="C22" s="10">
        <v>44983</v>
      </c>
      <c r="D22" t="s">
        <v>65</v>
      </c>
      <c r="E22" t="s">
        <v>63</v>
      </c>
      <c r="F22" t="s">
        <v>63</v>
      </c>
      <c r="G22" t="s">
        <v>598</v>
      </c>
      <c r="H22" t="s">
        <v>597</v>
      </c>
      <c r="I22" t="s">
        <v>34</v>
      </c>
      <c r="J22" s="11">
        <f>(C22-VLOOKUP(G22,Riders!$A$2:$E$8000,4,FALSE))/365</f>
        <v>32.273972602739725</v>
      </c>
      <c r="K22" s="11">
        <f>(C22-VLOOKUP(H22,Riders!$A$2:$E$8000,4,FALSE))/365</f>
        <v>24.81095890410959</v>
      </c>
      <c r="L22">
        <v>3</v>
      </c>
      <c r="M22">
        <v>3</v>
      </c>
      <c r="N22" s="106">
        <v>0</v>
      </c>
      <c r="O22" s="106">
        <v>0</v>
      </c>
      <c r="P22">
        <v>5</v>
      </c>
      <c r="Q22" s="106">
        <v>0</v>
      </c>
      <c r="R22">
        <v>5</v>
      </c>
      <c r="S22">
        <v>2</v>
      </c>
      <c r="T22" s="106">
        <v>0</v>
      </c>
      <c r="U22">
        <v>5</v>
      </c>
      <c r="V22">
        <v>3</v>
      </c>
      <c r="W22">
        <v>5</v>
      </c>
      <c r="X22">
        <v>3</v>
      </c>
      <c r="Y22" s="106">
        <v>0</v>
      </c>
      <c r="Z22">
        <v>2</v>
      </c>
      <c r="AA22">
        <v>1</v>
      </c>
      <c r="AB22">
        <v>2</v>
      </c>
      <c r="AC22" s="106">
        <v>0</v>
      </c>
      <c r="AD22" s="106">
        <v>0</v>
      </c>
      <c r="AE22">
        <v>3</v>
      </c>
      <c r="AF22" s="106">
        <v>0</v>
      </c>
      <c r="AG22">
        <v>20</v>
      </c>
      <c r="AH22" s="106">
        <v>0</v>
      </c>
      <c r="AI22">
        <v>59</v>
      </c>
    </row>
    <row r="23" spans="1:37">
      <c r="A23" t="s">
        <v>1100</v>
      </c>
      <c r="B23">
        <v>2023</v>
      </c>
      <c r="C23" s="10">
        <v>44983</v>
      </c>
      <c r="D23" t="s">
        <v>65</v>
      </c>
      <c r="E23" t="s">
        <v>63</v>
      </c>
      <c r="F23" t="s">
        <v>63</v>
      </c>
      <c r="G23" t="s">
        <v>482</v>
      </c>
      <c r="H23" t="s">
        <v>673</v>
      </c>
      <c r="I23" t="s">
        <v>483</v>
      </c>
      <c r="J23" s="11">
        <f>(C23-VLOOKUP(G23,Riders!$A$2:$E$8000,4,FALSE))/365</f>
        <v>20.980821917808218</v>
      </c>
      <c r="K23" s="11">
        <f>(C23-VLOOKUP(H23,Riders!$A$2:$E$8000,4,FALSE))/365</f>
        <v>21.531506849315068</v>
      </c>
      <c r="L23">
        <v>4</v>
      </c>
      <c r="M23" s="106">
        <v>0</v>
      </c>
      <c r="N23">
        <v>1</v>
      </c>
      <c r="O23" s="106">
        <v>0</v>
      </c>
      <c r="P23" s="106">
        <v>0</v>
      </c>
      <c r="Q23">
        <v>1</v>
      </c>
      <c r="R23" s="106">
        <v>0</v>
      </c>
      <c r="S23" s="106">
        <v>0</v>
      </c>
      <c r="T23" s="106">
        <v>0</v>
      </c>
      <c r="U23" s="106">
        <v>0</v>
      </c>
      <c r="V23" s="106">
        <v>0</v>
      </c>
      <c r="W23" s="106">
        <v>0</v>
      </c>
      <c r="X23" s="106">
        <v>0</v>
      </c>
      <c r="Y23" s="106">
        <v>0</v>
      </c>
      <c r="Z23" s="106">
        <v>0</v>
      </c>
      <c r="AA23" s="106">
        <v>0</v>
      </c>
      <c r="AB23">
        <v>5</v>
      </c>
      <c r="AC23">
        <v>5</v>
      </c>
      <c r="AD23">
        <v>1</v>
      </c>
      <c r="AE23">
        <v>1</v>
      </c>
      <c r="AF23" s="106">
        <v>0</v>
      </c>
      <c r="AG23">
        <v>20</v>
      </c>
      <c r="AH23" s="106">
        <v>0</v>
      </c>
      <c r="AI23">
        <v>34</v>
      </c>
    </row>
    <row r="24" spans="1:37">
      <c r="A24" t="s">
        <v>1100</v>
      </c>
      <c r="B24">
        <v>2023</v>
      </c>
      <c r="C24" s="10">
        <v>44983</v>
      </c>
      <c r="D24" t="s">
        <v>65</v>
      </c>
      <c r="E24" t="s">
        <v>63</v>
      </c>
      <c r="F24" t="s">
        <v>63</v>
      </c>
      <c r="G24" t="s">
        <v>492</v>
      </c>
      <c r="H24" t="s">
        <v>658</v>
      </c>
      <c r="I24" t="s">
        <v>751</v>
      </c>
      <c r="J24" s="11">
        <f>(C24-VLOOKUP(G24,Riders!$A$2:$E$8000,4,FALSE))/365</f>
        <v>29.219178082191782</v>
      </c>
      <c r="K24" s="11">
        <f>(C24-VLOOKUP(H24,Riders!$A$2:$E$8000,4,FALSE))/365</f>
        <v>22.334246575342465</v>
      </c>
      <c r="L24">
        <v>5</v>
      </c>
      <c r="M24">
        <v>2</v>
      </c>
      <c r="N24" s="106">
        <v>0</v>
      </c>
      <c r="O24" s="106">
        <v>0</v>
      </c>
      <c r="P24">
        <v>1</v>
      </c>
      <c r="Q24" s="106">
        <v>0</v>
      </c>
      <c r="R24" s="106">
        <v>0</v>
      </c>
      <c r="S24">
        <v>3</v>
      </c>
      <c r="T24" s="106">
        <v>0</v>
      </c>
      <c r="U24">
        <v>1</v>
      </c>
      <c r="V24" s="106">
        <v>0</v>
      </c>
      <c r="W24" s="106">
        <v>0</v>
      </c>
      <c r="X24" s="106">
        <v>0</v>
      </c>
      <c r="Y24" s="106">
        <v>0</v>
      </c>
      <c r="Z24" s="106">
        <v>0</v>
      </c>
      <c r="AA24" s="106">
        <v>0</v>
      </c>
      <c r="AB24" s="106">
        <v>0</v>
      </c>
      <c r="AC24" s="106">
        <v>0</v>
      </c>
      <c r="AD24">
        <v>3</v>
      </c>
      <c r="AE24">
        <v>2</v>
      </c>
      <c r="AF24" s="106">
        <v>0</v>
      </c>
      <c r="AG24">
        <v>20</v>
      </c>
      <c r="AH24" s="106">
        <v>0</v>
      </c>
      <c r="AI24">
        <v>32</v>
      </c>
    </row>
    <row r="25" spans="1:37">
      <c r="A25" t="s">
        <v>1100</v>
      </c>
      <c r="B25">
        <v>2023</v>
      </c>
      <c r="C25" s="10">
        <v>44983</v>
      </c>
      <c r="D25" t="s">
        <v>65</v>
      </c>
      <c r="E25" t="s">
        <v>63</v>
      </c>
      <c r="F25" t="s">
        <v>63</v>
      </c>
      <c r="G25" t="s">
        <v>1129</v>
      </c>
      <c r="H25" t="s">
        <v>1111</v>
      </c>
      <c r="I25" t="s">
        <v>479</v>
      </c>
      <c r="J25" s="11" t="e">
        <f>(C25-VLOOKUP(G25,Riders!$A$2:$E$8000,4,FALSE))/365</f>
        <v>#N/A</v>
      </c>
      <c r="K25" s="11">
        <f>(C25-VLOOKUP(H25,Riders!$A$2:$E$8000,4,FALSE))/365</f>
        <v>21.284931506849315</v>
      </c>
      <c r="L25">
        <v>6</v>
      </c>
      <c r="M25">
        <v>1</v>
      </c>
      <c r="N25" s="106">
        <v>0</v>
      </c>
      <c r="O25" s="106">
        <v>0</v>
      </c>
      <c r="P25" s="106">
        <v>0</v>
      </c>
      <c r="Q25" s="106">
        <v>0</v>
      </c>
      <c r="R25">
        <v>2</v>
      </c>
      <c r="S25" s="106">
        <v>0</v>
      </c>
      <c r="T25">
        <v>3</v>
      </c>
      <c r="U25" s="106">
        <v>0</v>
      </c>
      <c r="V25">
        <v>1</v>
      </c>
      <c r="W25" s="106">
        <v>0</v>
      </c>
      <c r="X25" s="106">
        <v>0</v>
      </c>
      <c r="Y25" s="106">
        <v>0</v>
      </c>
      <c r="Z25" s="106">
        <v>0</v>
      </c>
      <c r="AA25" s="106">
        <v>0</v>
      </c>
      <c r="AB25">
        <v>3</v>
      </c>
      <c r="AC25" s="106">
        <v>0</v>
      </c>
      <c r="AD25" s="106">
        <v>0</v>
      </c>
      <c r="AE25" s="106">
        <v>0</v>
      </c>
      <c r="AF25">
        <v>10</v>
      </c>
      <c r="AG25" s="106">
        <v>0</v>
      </c>
      <c r="AH25" s="106">
        <v>0</v>
      </c>
      <c r="AI25">
        <v>20</v>
      </c>
    </row>
    <row r="26" spans="1:37">
      <c r="A26" t="s">
        <v>1100</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106">
        <v>0</v>
      </c>
      <c r="N26">
        <v>3</v>
      </c>
      <c r="O26" s="106">
        <v>0</v>
      </c>
      <c r="P26">
        <v>2</v>
      </c>
      <c r="Q26" s="106">
        <v>0</v>
      </c>
      <c r="R26" s="106">
        <v>0</v>
      </c>
      <c r="S26" s="106">
        <v>0</v>
      </c>
      <c r="T26" s="106">
        <v>0</v>
      </c>
      <c r="U26">
        <v>2</v>
      </c>
      <c r="V26">
        <v>2</v>
      </c>
      <c r="W26">
        <v>1</v>
      </c>
      <c r="X26">
        <v>2</v>
      </c>
      <c r="Y26" s="106">
        <v>0</v>
      </c>
      <c r="Z26">
        <v>1</v>
      </c>
      <c r="AA26">
        <v>2</v>
      </c>
      <c r="AB26">
        <v>1</v>
      </c>
      <c r="AC26" s="106">
        <v>0</v>
      </c>
      <c r="AD26" s="106">
        <v>0</v>
      </c>
      <c r="AE26" s="106">
        <v>0</v>
      </c>
      <c r="AF26" s="106">
        <v>0</v>
      </c>
      <c r="AG26" s="106">
        <v>0</v>
      </c>
      <c r="AH26" s="106">
        <v>0</v>
      </c>
      <c r="AI26">
        <v>16</v>
      </c>
    </row>
    <row r="27" spans="1:37">
      <c r="A27" t="s">
        <v>1100</v>
      </c>
      <c r="B27">
        <v>2023</v>
      </c>
      <c r="C27" s="10">
        <v>44983</v>
      </c>
      <c r="D27" t="s">
        <v>65</v>
      </c>
      <c r="E27" t="s">
        <v>63</v>
      </c>
      <c r="F27" t="s">
        <v>63</v>
      </c>
      <c r="G27" t="s">
        <v>593</v>
      </c>
      <c r="H27" t="s">
        <v>594</v>
      </c>
      <c r="I27" t="s">
        <v>30</v>
      </c>
      <c r="J27" s="11">
        <f>(C27-VLOOKUP(G27,Riders!$A$2:$E$8000,4,FALSE))/365</f>
        <v>25.049315068493151</v>
      </c>
      <c r="K27" s="11">
        <f>(C27-VLOOKUP(H27,Riders!$A$2:$E$8000,4,FALSE))/365</f>
        <v>33.747945205479454</v>
      </c>
      <c r="L27">
        <v>8</v>
      </c>
      <c r="M27" s="106">
        <v>0</v>
      </c>
      <c r="N27">
        <v>2</v>
      </c>
      <c r="O27" s="106">
        <v>0</v>
      </c>
      <c r="P27" s="106">
        <v>0</v>
      </c>
      <c r="Q27">
        <v>2</v>
      </c>
      <c r="R27" s="106">
        <v>0</v>
      </c>
      <c r="S27" s="106">
        <v>0</v>
      </c>
      <c r="T27">
        <v>1</v>
      </c>
      <c r="U27" s="106">
        <v>0</v>
      </c>
      <c r="V27" s="106">
        <v>0</v>
      </c>
      <c r="W27">
        <v>2</v>
      </c>
      <c r="X27">
        <v>1</v>
      </c>
      <c r="Y27">
        <v>2</v>
      </c>
      <c r="Z27" s="106">
        <v>0</v>
      </c>
      <c r="AA27" s="106">
        <v>0</v>
      </c>
      <c r="AB27" s="106">
        <v>0</v>
      </c>
      <c r="AC27">
        <v>2</v>
      </c>
      <c r="AD27" s="106">
        <v>0</v>
      </c>
      <c r="AE27" s="106">
        <v>0</v>
      </c>
      <c r="AF27" s="106">
        <v>0</v>
      </c>
      <c r="AG27" s="106">
        <v>0</v>
      </c>
      <c r="AH27" s="106">
        <v>0</v>
      </c>
      <c r="AI27">
        <v>12</v>
      </c>
    </row>
    <row r="28" spans="1:37">
      <c r="A28" t="s">
        <v>1100</v>
      </c>
      <c r="B28">
        <v>2023</v>
      </c>
      <c r="C28" s="10">
        <v>44983</v>
      </c>
      <c r="D28" t="s">
        <v>65</v>
      </c>
      <c r="E28" t="s">
        <v>63</v>
      </c>
      <c r="F28" t="s">
        <v>63</v>
      </c>
      <c r="G28" t="s">
        <v>1112</v>
      </c>
      <c r="H28" t="s">
        <v>1101</v>
      </c>
      <c r="I28" t="s">
        <v>101</v>
      </c>
      <c r="J28" s="11">
        <f>(C28-VLOOKUP(G28,Riders!$A$2:$E$8000,4,FALSE))/365</f>
        <v>21.095890410958905</v>
      </c>
      <c r="K28" s="11">
        <f>(C28-VLOOKUP(H28,Riders!$A$2:$E$8000,4,FALSE))/365</f>
        <v>20.364383561643837</v>
      </c>
      <c r="L28">
        <v>9</v>
      </c>
      <c r="M28" s="106">
        <v>0</v>
      </c>
      <c r="N28" s="106">
        <v>0</v>
      </c>
      <c r="O28">
        <v>3</v>
      </c>
      <c r="P28" s="106">
        <v>0</v>
      </c>
      <c r="Q28" s="106">
        <v>0</v>
      </c>
      <c r="R28">
        <v>3</v>
      </c>
      <c r="S28">
        <v>1</v>
      </c>
      <c r="T28" s="106">
        <v>0</v>
      </c>
      <c r="U28" s="106">
        <v>0</v>
      </c>
      <c r="V28" s="106">
        <v>0</v>
      </c>
      <c r="W28" s="106">
        <v>0</v>
      </c>
      <c r="X28" s="106">
        <v>0</v>
      </c>
      <c r="Y28">
        <v>1</v>
      </c>
      <c r="Z28" s="106">
        <v>0</v>
      </c>
      <c r="AA28" s="106">
        <v>0</v>
      </c>
      <c r="AB28" s="106">
        <v>0</v>
      </c>
      <c r="AC28" s="106">
        <v>0</v>
      </c>
      <c r="AD28" s="106">
        <v>0</v>
      </c>
      <c r="AE28" s="106">
        <v>0</v>
      </c>
      <c r="AF28" s="106">
        <v>0</v>
      </c>
      <c r="AG28" s="106">
        <v>0</v>
      </c>
      <c r="AH28" s="106">
        <v>0</v>
      </c>
      <c r="AI28">
        <v>8</v>
      </c>
    </row>
    <row r="29" spans="1:37">
      <c r="A29" t="s">
        <v>1100</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106">
        <v>0</v>
      </c>
      <c r="N29" s="106">
        <v>0</v>
      </c>
      <c r="O29" s="106">
        <v>0</v>
      </c>
      <c r="P29" s="106">
        <v>0</v>
      </c>
      <c r="Q29" s="106">
        <v>0</v>
      </c>
      <c r="R29" s="106">
        <v>0</v>
      </c>
      <c r="S29" s="106">
        <v>0</v>
      </c>
      <c r="T29">
        <v>2</v>
      </c>
      <c r="U29" s="106">
        <v>0</v>
      </c>
      <c r="V29" s="106">
        <v>0</v>
      </c>
      <c r="W29" s="106">
        <v>0</v>
      </c>
      <c r="X29" s="106">
        <v>0</v>
      </c>
      <c r="Y29" s="106">
        <v>0</v>
      </c>
      <c r="Z29" s="106">
        <v>0</v>
      </c>
      <c r="AA29" s="106">
        <v>0</v>
      </c>
      <c r="AB29" s="106">
        <v>0</v>
      </c>
      <c r="AC29">
        <v>1</v>
      </c>
      <c r="AD29" s="106">
        <v>0</v>
      </c>
      <c r="AE29" s="106">
        <v>0</v>
      </c>
      <c r="AF29">
        <v>2</v>
      </c>
      <c r="AG29" s="106">
        <v>0</v>
      </c>
      <c r="AH29" s="106">
        <v>0</v>
      </c>
      <c r="AI29">
        <v>5</v>
      </c>
    </row>
    <row r="30" spans="1:37">
      <c r="A30" t="s">
        <v>1100</v>
      </c>
      <c r="B30">
        <v>2023</v>
      </c>
      <c r="C30" s="10">
        <v>44983</v>
      </c>
      <c r="D30" t="s">
        <v>65</v>
      </c>
      <c r="E30" t="s">
        <v>63</v>
      </c>
      <c r="F30" t="s">
        <v>63</v>
      </c>
      <c r="G30" t="s">
        <v>1113</v>
      </c>
      <c r="H30" t="s">
        <v>1130</v>
      </c>
      <c r="I30" t="s">
        <v>41</v>
      </c>
      <c r="J30" s="11">
        <f>(C30-VLOOKUP(G30,Riders!$A$2:$E$8000,4,FALSE))/365</f>
        <v>18.846575342465755</v>
      </c>
      <c r="K30" s="11" t="e">
        <f>(C30-VLOOKUP(H30,Riders!$A$2:$E$8000,4,FALSE))/365</f>
        <v>#N/A</v>
      </c>
      <c r="L30">
        <v>11</v>
      </c>
      <c r="M30" s="106">
        <v>0</v>
      </c>
      <c r="N30" s="106">
        <v>0</v>
      </c>
      <c r="O30">
        <v>5</v>
      </c>
      <c r="P30" s="106">
        <v>0</v>
      </c>
      <c r="Q30" s="106">
        <v>0</v>
      </c>
      <c r="R30" s="106">
        <v>0</v>
      </c>
      <c r="S30" s="106">
        <v>0</v>
      </c>
      <c r="T30" s="106">
        <v>0</v>
      </c>
      <c r="U30" s="106">
        <v>0</v>
      </c>
      <c r="V30" s="106">
        <v>0</v>
      </c>
      <c r="W30" s="106">
        <v>0</v>
      </c>
      <c r="X30" s="106">
        <v>0</v>
      </c>
      <c r="Y30" s="106">
        <v>0</v>
      </c>
      <c r="Z30" s="106">
        <v>0</v>
      </c>
      <c r="AA30" s="106">
        <v>0</v>
      </c>
      <c r="AB30" s="106">
        <v>0</v>
      </c>
      <c r="AC30" s="106">
        <v>0</v>
      </c>
      <c r="AD30" s="106">
        <v>0</v>
      </c>
      <c r="AE30" s="106">
        <v>0</v>
      </c>
      <c r="AF30" s="106">
        <v>0</v>
      </c>
      <c r="AG30" s="106">
        <v>0</v>
      </c>
      <c r="AH30" s="106">
        <v>0</v>
      </c>
      <c r="AI30">
        <v>5</v>
      </c>
    </row>
    <row r="31" spans="1:37">
      <c r="A31" t="s">
        <v>1100</v>
      </c>
      <c r="B31">
        <v>2023</v>
      </c>
      <c r="C31" s="10">
        <v>44983</v>
      </c>
      <c r="D31" t="s">
        <v>65</v>
      </c>
      <c r="E31" t="s">
        <v>63</v>
      </c>
      <c r="F31" t="s">
        <v>63</v>
      </c>
      <c r="G31" t="s">
        <v>493</v>
      </c>
      <c r="H31" t="s">
        <v>1114</v>
      </c>
      <c r="I31" t="s">
        <v>36</v>
      </c>
      <c r="J31" s="11">
        <f>(C31-VLOOKUP(G31,Riders!$A$2:$E$8000,4,FALSE))/365</f>
        <v>24.687671232876713</v>
      </c>
      <c r="K31" s="11">
        <f>(C31-VLOOKUP(H31,Riders!$A$2:$E$8000,4,FALSE))/365</f>
        <v>20.652054794520549</v>
      </c>
      <c r="L31">
        <v>12</v>
      </c>
      <c r="M31" s="106">
        <v>0</v>
      </c>
      <c r="N31" s="106">
        <v>0</v>
      </c>
      <c r="O31" s="106">
        <v>0</v>
      </c>
      <c r="P31" s="106">
        <v>0</v>
      </c>
      <c r="Q31" s="106">
        <v>0</v>
      </c>
      <c r="R31" s="106">
        <v>0</v>
      </c>
      <c r="S31" s="106">
        <v>0</v>
      </c>
      <c r="T31" s="106">
        <v>0</v>
      </c>
      <c r="U31" s="106">
        <v>0</v>
      </c>
      <c r="V31" s="106">
        <v>0</v>
      </c>
      <c r="W31" s="106">
        <v>0</v>
      </c>
      <c r="X31" s="106">
        <v>0</v>
      </c>
      <c r="Y31" s="106">
        <v>0</v>
      </c>
      <c r="Z31" s="106">
        <v>0</v>
      </c>
      <c r="AA31" s="106">
        <v>0</v>
      </c>
      <c r="AB31" s="106">
        <v>0</v>
      </c>
      <c r="AC31" s="106">
        <v>0</v>
      </c>
      <c r="AD31" s="106">
        <v>0</v>
      </c>
      <c r="AE31" s="106">
        <v>0</v>
      </c>
      <c r="AF31" s="106">
        <v>0</v>
      </c>
      <c r="AG31" s="106">
        <v>0</v>
      </c>
      <c r="AH31" s="106">
        <v>0</v>
      </c>
      <c r="AI31">
        <v>0</v>
      </c>
    </row>
    <row r="32" spans="1:37">
      <c r="A32" t="s">
        <v>1100</v>
      </c>
      <c r="B32">
        <v>2023</v>
      </c>
      <c r="C32" s="10">
        <v>44983</v>
      </c>
      <c r="D32" t="s">
        <v>65</v>
      </c>
      <c r="E32" t="s">
        <v>63</v>
      </c>
      <c r="F32" t="s">
        <v>63</v>
      </c>
      <c r="G32" t="s">
        <v>1131</v>
      </c>
      <c r="H32" t="s">
        <v>1132</v>
      </c>
      <c r="I32" t="s">
        <v>84</v>
      </c>
      <c r="J32" s="11" t="e">
        <f>(C32-VLOOKUP(G32,Riders!$A$2:$E$8000,4,FALSE))/365</f>
        <v>#N/A</v>
      </c>
      <c r="K32" s="11" t="e">
        <f>(C32-VLOOKUP(H32,Riders!$A$2:$E$8000,4,FALSE))/365</f>
        <v>#N/A</v>
      </c>
      <c r="L32">
        <v>13</v>
      </c>
      <c r="M32" s="106">
        <v>0</v>
      </c>
      <c r="N32" s="106">
        <v>0</v>
      </c>
      <c r="O32" s="106">
        <v>0</v>
      </c>
      <c r="P32" s="106">
        <v>0</v>
      </c>
      <c r="Q32" s="106">
        <v>0</v>
      </c>
      <c r="R32" s="106">
        <v>0</v>
      </c>
      <c r="S32" s="106">
        <v>0</v>
      </c>
      <c r="T32" s="106">
        <v>0</v>
      </c>
      <c r="U32" s="106">
        <v>0</v>
      </c>
      <c r="V32" s="106">
        <v>0</v>
      </c>
      <c r="W32" s="106">
        <v>0</v>
      </c>
      <c r="X32" s="106">
        <v>0</v>
      </c>
      <c r="Y32" s="106">
        <v>0</v>
      </c>
      <c r="Z32" s="106">
        <v>0</v>
      </c>
      <c r="AA32" s="106">
        <v>0</v>
      </c>
      <c r="AB32" s="106">
        <v>0</v>
      </c>
      <c r="AC32" s="106">
        <v>0</v>
      </c>
      <c r="AD32" s="106">
        <v>0</v>
      </c>
      <c r="AE32" s="106">
        <v>0</v>
      </c>
      <c r="AF32" s="106">
        <v>0</v>
      </c>
      <c r="AG32" s="106">
        <v>0</v>
      </c>
      <c r="AH32">
        <v>20</v>
      </c>
      <c r="AI32">
        <v>-20</v>
      </c>
    </row>
    <row r="33" spans="1:37">
      <c r="A33" t="s">
        <v>1100</v>
      </c>
      <c r="B33">
        <v>2023</v>
      </c>
      <c r="C33" s="10">
        <v>44983</v>
      </c>
      <c r="D33" t="s">
        <v>65</v>
      </c>
      <c r="E33" t="s">
        <v>63</v>
      </c>
      <c r="F33" t="s">
        <v>63</v>
      </c>
      <c r="G33" t="s">
        <v>1104</v>
      </c>
      <c r="H33" t="s">
        <v>617</v>
      </c>
      <c r="I33" t="s">
        <v>618</v>
      </c>
      <c r="J33" s="11">
        <f>(C33-VLOOKUP(G33,Riders!$A$2:$E$8000,4,FALSE))/365</f>
        <v>23.972602739726028</v>
      </c>
      <c r="K33" s="11">
        <f>(C33-VLOOKUP(H33,Riders!$A$2:$E$8000,4,FALSE))/365</f>
        <v>25.484931506849314</v>
      </c>
      <c r="L33">
        <v>14</v>
      </c>
      <c r="M33" s="106">
        <v>0</v>
      </c>
      <c r="N33" s="106">
        <v>0</v>
      </c>
      <c r="O33" s="106">
        <v>0</v>
      </c>
      <c r="P33" s="106">
        <v>0</v>
      </c>
      <c r="Q33" s="106">
        <v>0</v>
      </c>
      <c r="R33" s="106">
        <v>0</v>
      </c>
      <c r="S33" s="106">
        <v>0</v>
      </c>
      <c r="T33" s="106">
        <v>0</v>
      </c>
      <c r="U33" s="106">
        <v>0</v>
      </c>
      <c r="V33" s="106">
        <v>0</v>
      </c>
      <c r="W33" s="106">
        <v>0</v>
      </c>
      <c r="X33" s="106">
        <v>0</v>
      </c>
      <c r="Y33" s="106">
        <v>0</v>
      </c>
      <c r="Z33" s="106">
        <v>0</v>
      </c>
      <c r="AA33" s="106">
        <v>0</v>
      </c>
      <c r="AB33" s="106">
        <v>0</v>
      </c>
      <c r="AC33" s="106">
        <v>0</v>
      </c>
      <c r="AD33" s="106">
        <v>0</v>
      </c>
      <c r="AE33" s="106">
        <v>0</v>
      </c>
      <c r="AF33" s="106">
        <v>0</v>
      </c>
      <c r="AG33" s="106">
        <v>0</v>
      </c>
      <c r="AH33">
        <v>40</v>
      </c>
      <c r="AI33">
        <v>-40</v>
      </c>
    </row>
    <row r="34" spans="1:37">
      <c r="A34" t="s">
        <v>1100</v>
      </c>
      <c r="B34">
        <v>2023</v>
      </c>
      <c r="C34" s="10">
        <v>44983</v>
      </c>
      <c r="D34" t="s">
        <v>65</v>
      </c>
      <c r="E34" t="s">
        <v>63</v>
      </c>
      <c r="F34" t="s">
        <v>63</v>
      </c>
      <c r="G34" t="s">
        <v>484</v>
      </c>
      <c r="H34" t="s">
        <v>631</v>
      </c>
      <c r="I34" t="s">
        <v>45</v>
      </c>
      <c r="J34" s="11">
        <f>(C34-VLOOKUP(G34,Riders!$A$2:$E$8000,4,FALSE))/365</f>
        <v>22.561643835616437</v>
      </c>
      <c r="K34" s="11">
        <f>(C34-VLOOKUP(H34,Riders!$A$2:$E$8000,4,FALSE))/365</f>
        <v>31.860273972602741</v>
      </c>
      <c r="L34" t="s">
        <v>606</v>
      </c>
      <c r="M34" s="106">
        <v>0</v>
      </c>
      <c r="N34" s="106">
        <v>0</v>
      </c>
      <c r="O34" s="106">
        <v>0</v>
      </c>
      <c r="P34" s="106">
        <v>0</v>
      </c>
      <c r="Q34" s="106">
        <v>0</v>
      </c>
      <c r="R34" s="106">
        <v>0</v>
      </c>
      <c r="S34" s="106">
        <v>0</v>
      </c>
      <c r="T34" s="106">
        <v>0</v>
      </c>
      <c r="U34" s="106">
        <v>0</v>
      </c>
      <c r="V34" s="106">
        <v>0</v>
      </c>
      <c r="W34" s="106">
        <v>0</v>
      </c>
      <c r="X34" s="106">
        <v>0</v>
      </c>
      <c r="Y34" s="106">
        <v>0</v>
      </c>
      <c r="Z34" s="106">
        <v>0</v>
      </c>
      <c r="AA34" s="106">
        <v>0</v>
      </c>
      <c r="AB34" s="106">
        <v>0</v>
      </c>
      <c r="AC34" s="106">
        <v>0</v>
      </c>
      <c r="AD34" s="106">
        <v>0</v>
      </c>
      <c r="AE34" s="106">
        <v>0</v>
      </c>
      <c r="AF34" s="106">
        <v>0</v>
      </c>
      <c r="AG34" s="106">
        <v>0</v>
      </c>
      <c r="AH34">
        <v>40</v>
      </c>
      <c r="AI34" t="s">
        <v>606</v>
      </c>
    </row>
    <row r="35" spans="1:37">
      <c r="A35" t="s">
        <v>1100</v>
      </c>
      <c r="B35">
        <v>2023</v>
      </c>
      <c r="C35" s="10">
        <v>44983</v>
      </c>
      <c r="D35" t="s">
        <v>65</v>
      </c>
      <c r="E35" t="s">
        <v>63</v>
      </c>
      <c r="F35" t="s">
        <v>63</v>
      </c>
      <c r="G35" t="s">
        <v>693</v>
      </c>
      <c r="H35" t="s">
        <v>604</v>
      </c>
      <c r="I35" t="s">
        <v>32</v>
      </c>
      <c r="J35" s="11">
        <f>(C35-VLOOKUP(G35,Riders!$A$2:$E$8000,4,FALSE))/365</f>
        <v>24.139726027397259</v>
      </c>
      <c r="K35" s="11">
        <f>(C35-VLOOKUP(H35,Riders!$A$2:$E$8000,4,FALSE))/365</f>
        <v>21.13150684931507</v>
      </c>
      <c r="L35" t="s">
        <v>606</v>
      </c>
      <c r="M35" s="106">
        <v>0</v>
      </c>
      <c r="N35" s="106">
        <v>0</v>
      </c>
      <c r="O35" s="106">
        <v>0</v>
      </c>
      <c r="P35" s="106">
        <v>0</v>
      </c>
      <c r="Q35" s="106">
        <v>0</v>
      </c>
      <c r="R35" s="106">
        <v>0</v>
      </c>
      <c r="S35" s="106">
        <v>0</v>
      </c>
      <c r="T35" s="106">
        <v>0</v>
      </c>
      <c r="U35" s="106">
        <v>0</v>
      </c>
      <c r="V35" s="106">
        <v>0</v>
      </c>
      <c r="W35" s="106">
        <v>0</v>
      </c>
      <c r="X35" s="106">
        <v>0</v>
      </c>
      <c r="Y35" s="106">
        <v>0</v>
      </c>
      <c r="Z35" s="106">
        <v>0</v>
      </c>
      <c r="AA35" s="106">
        <v>0</v>
      </c>
      <c r="AB35" s="106">
        <v>0</v>
      </c>
      <c r="AC35" s="106">
        <v>0</v>
      </c>
      <c r="AD35" s="106">
        <v>0</v>
      </c>
      <c r="AE35" s="106">
        <v>0</v>
      </c>
      <c r="AF35" s="106">
        <v>0</v>
      </c>
      <c r="AG35" s="106">
        <v>0</v>
      </c>
      <c r="AH35">
        <v>20</v>
      </c>
      <c r="AI35" t="s">
        <v>606</v>
      </c>
    </row>
    <row r="36" spans="1:37">
      <c r="A36" t="s">
        <v>1100</v>
      </c>
      <c r="B36">
        <v>2023</v>
      </c>
      <c r="C36" s="10">
        <v>44983</v>
      </c>
      <c r="D36" t="s">
        <v>65</v>
      </c>
      <c r="E36" t="s">
        <v>63</v>
      </c>
      <c r="F36" t="s">
        <v>63</v>
      </c>
      <c r="G36" t="s">
        <v>758</v>
      </c>
      <c r="H36" t="s">
        <v>644</v>
      </c>
      <c r="I36" t="s">
        <v>645</v>
      </c>
      <c r="J36" s="11">
        <f>(C36-VLOOKUP(G36,Riders!$A$2:$E$8000,4,FALSE))/365</f>
        <v>21.19178082191781</v>
      </c>
      <c r="K36" s="11">
        <f>(C36-VLOOKUP(H36,Riders!$A$2:$E$8000,4,FALSE))/365</f>
        <v>21.093150684931508</v>
      </c>
      <c r="L36" t="s">
        <v>606</v>
      </c>
      <c r="M36" s="106">
        <v>0</v>
      </c>
      <c r="N36" s="106">
        <v>0</v>
      </c>
      <c r="O36" s="106">
        <v>0</v>
      </c>
      <c r="P36" s="106">
        <v>0</v>
      </c>
      <c r="Q36" s="106">
        <v>0</v>
      </c>
      <c r="R36" s="106">
        <v>0</v>
      </c>
      <c r="S36" s="106">
        <v>0</v>
      </c>
      <c r="T36" s="106">
        <v>0</v>
      </c>
      <c r="U36" s="106">
        <v>0</v>
      </c>
      <c r="V36" s="106">
        <v>0</v>
      </c>
      <c r="W36" s="106">
        <v>0</v>
      </c>
      <c r="X36" s="106">
        <v>0</v>
      </c>
      <c r="Y36" s="106">
        <v>0</v>
      </c>
      <c r="Z36" s="106">
        <v>0</v>
      </c>
      <c r="AA36" s="106">
        <v>0</v>
      </c>
      <c r="AB36" s="106">
        <v>0</v>
      </c>
      <c r="AC36" s="106">
        <v>0</v>
      </c>
      <c r="AD36" s="106">
        <v>0</v>
      </c>
      <c r="AE36" s="106">
        <v>0</v>
      </c>
      <c r="AF36" s="106">
        <v>0</v>
      </c>
      <c r="AG36" s="106">
        <v>0</v>
      </c>
      <c r="AH36">
        <v>20</v>
      </c>
      <c r="AI36" t="s">
        <v>606</v>
      </c>
    </row>
    <row r="37" spans="1:37">
      <c r="A37" t="s">
        <v>1100</v>
      </c>
      <c r="B37">
        <v>2023</v>
      </c>
      <c r="C37" s="10">
        <v>44983</v>
      </c>
      <c r="D37" t="s">
        <v>65</v>
      </c>
      <c r="E37" t="s">
        <v>63</v>
      </c>
      <c r="F37" t="s">
        <v>63</v>
      </c>
      <c r="G37" t="s">
        <v>1030</v>
      </c>
      <c r="H37" t="s">
        <v>978</v>
      </c>
      <c r="I37" t="s">
        <v>255</v>
      </c>
      <c r="J37" s="11">
        <f>(C37-VLOOKUP(G37,Riders!$A$2:$E$8000,4,FALSE))/365</f>
        <v>26.608219178082191</v>
      </c>
      <c r="K37" s="11">
        <f>(C37-VLOOKUP(H37,Riders!$A$2:$E$8000,4,FALSE))/365</f>
        <v>29.978082191780821</v>
      </c>
      <c r="L37" t="s">
        <v>606</v>
      </c>
      <c r="M37" s="106">
        <v>0</v>
      </c>
      <c r="N37" s="106">
        <v>0</v>
      </c>
      <c r="O37" s="106">
        <v>0</v>
      </c>
      <c r="P37" s="106">
        <v>0</v>
      </c>
      <c r="Q37" s="106">
        <v>0</v>
      </c>
      <c r="R37" s="106">
        <v>0</v>
      </c>
      <c r="S37" s="106">
        <v>0</v>
      </c>
      <c r="T37" s="106">
        <v>0</v>
      </c>
      <c r="U37" s="106">
        <v>0</v>
      </c>
      <c r="V37" s="106">
        <v>0</v>
      </c>
      <c r="W37" s="106">
        <v>0</v>
      </c>
      <c r="X37" s="106">
        <v>0</v>
      </c>
      <c r="Y37" s="106">
        <v>0</v>
      </c>
      <c r="Z37" s="106">
        <v>0</v>
      </c>
      <c r="AA37" s="106">
        <v>0</v>
      </c>
      <c r="AB37" s="106">
        <v>0</v>
      </c>
      <c r="AC37" s="106">
        <v>0</v>
      </c>
      <c r="AD37" s="106">
        <v>0</v>
      </c>
      <c r="AE37" s="106">
        <v>0</v>
      </c>
      <c r="AF37" s="106">
        <v>0</v>
      </c>
      <c r="AG37" s="106">
        <v>0</v>
      </c>
      <c r="AH37">
        <v>20</v>
      </c>
      <c r="AI37" t="s">
        <v>606</v>
      </c>
    </row>
    <row r="38" spans="1:37">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106">
        <v>0</v>
      </c>
      <c r="N38">
        <v>3</v>
      </c>
      <c r="O38" s="106">
        <v>0</v>
      </c>
      <c r="P38" s="106">
        <v>0</v>
      </c>
      <c r="Q38" s="106">
        <v>0</v>
      </c>
      <c r="R38">
        <v>3</v>
      </c>
      <c r="S38">
        <v>5</v>
      </c>
      <c r="T38">
        <v>5</v>
      </c>
      <c r="U38" s="106">
        <v>0</v>
      </c>
      <c r="V38">
        <v>3</v>
      </c>
      <c r="W38">
        <v>5</v>
      </c>
      <c r="X38">
        <v>3</v>
      </c>
      <c r="Y38" s="106">
        <v>0</v>
      </c>
      <c r="Z38" s="106">
        <v>0</v>
      </c>
      <c r="AA38">
        <v>2</v>
      </c>
      <c r="AB38">
        <v>5</v>
      </c>
      <c r="AC38">
        <v>5</v>
      </c>
      <c r="AD38">
        <v>5</v>
      </c>
      <c r="AE38">
        <v>1</v>
      </c>
      <c r="AF38" s="106">
        <v>0</v>
      </c>
      <c r="AG38">
        <v>20</v>
      </c>
      <c r="AH38" s="106">
        <v>0</v>
      </c>
      <c r="AI38">
        <v>65</v>
      </c>
      <c r="AJ38" s="7">
        <v>2.1312500000000001</v>
      </c>
      <c r="AK38" s="33">
        <v>58.651000000000003</v>
      </c>
    </row>
    <row r="39" spans="1:37">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106">
        <v>0</v>
      </c>
      <c r="N39">
        <v>5</v>
      </c>
      <c r="O39" s="106">
        <v>0</v>
      </c>
      <c r="P39" s="106">
        <v>0</v>
      </c>
      <c r="Q39">
        <v>5</v>
      </c>
      <c r="R39" s="106">
        <v>0</v>
      </c>
      <c r="S39">
        <v>2</v>
      </c>
      <c r="T39">
        <v>1</v>
      </c>
      <c r="U39" s="106">
        <v>0</v>
      </c>
      <c r="V39" s="106">
        <v>0</v>
      </c>
      <c r="W39">
        <v>3</v>
      </c>
      <c r="X39" s="106">
        <v>0</v>
      </c>
      <c r="Y39">
        <v>1</v>
      </c>
      <c r="Z39" s="106">
        <v>0</v>
      </c>
      <c r="AA39" s="106">
        <v>0</v>
      </c>
      <c r="AB39" s="106">
        <v>0</v>
      </c>
      <c r="AC39" s="106">
        <v>0</v>
      </c>
      <c r="AD39" s="106">
        <v>0</v>
      </c>
      <c r="AE39" s="106">
        <v>0</v>
      </c>
      <c r="AF39">
        <v>10</v>
      </c>
      <c r="AG39">
        <v>20</v>
      </c>
      <c r="AH39" s="106">
        <v>0</v>
      </c>
      <c r="AI39">
        <v>47</v>
      </c>
    </row>
    <row r="40" spans="1:37">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106">
        <v>0</v>
      </c>
      <c r="N40" s="106">
        <v>0</v>
      </c>
      <c r="O40">
        <v>1</v>
      </c>
      <c r="P40" s="106">
        <v>0</v>
      </c>
      <c r="Q40">
        <v>2</v>
      </c>
      <c r="R40" s="106">
        <v>0</v>
      </c>
      <c r="S40" s="106">
        <v>0</v>
      </c>
      <c r="T40" s="106">
        <v>0</v>
      </c>
      <c r="U40" s="106">
        <v>0</v>
      </c>
      <c r="V40">
        <v>1</v>
      </c>
      <c r="W40">
        <v>2</v>
      </c>
      <c r="X40" s="106">
        <v>0</v>
      </c>
      <c r="Y40">
        <v>3</v>
      </c>
      <c r="Z40" s="106">
        <v>0</v>
      </c>
      <c r="AA40" s="106">
        <v>0</v>
      </c>
      <c r="AB40">
        <v>1</v>
      </c>
      <c r="AC40">
        <v>3</v>
      </c>
      <c r="AD40">
        <v>2</v>
      </c>
      <c r="AE40">
        <v>2</v>
      </c>
      <c r="AF40">
        <v>6</v>
      </c>
      <c r="AG40">
        <v>20</v>
      </c>
      <c r="AH40" s="106">
        <v>0</v>
      </c>
      <c r="AI40">
        <v>43</v>
      </c>
    </row>
    <row r="41" spans="1:37">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106">
        <v>0</v>
      </c>
      <c r="N41">
        <v>2</v>
      </c>
      <c r="O41" s="106">
        <v>0</v>
      </c>
      <c r="P41">
        <v>5</v>
      </c>
      <c r="Q41" s="106">
        <v>0</v>
      </c>
      <c r="R41" s="106">
        <v>0</v>
      </c>
      <c r="S41" s="106">
        <v>0</v>
      </c>
      <c r="T41" s="106">
        <v>0</v>
      </c>
      <c r="U41" s="106">
        <v>0</v>
      </c>
      <c r="V41" s="106">
        <v>0</v>
      </c>
      <c r="W41" s="106">
        <v>0</v>
      </c>
      <c r="X41" s="106">
        <v>0</v>
      </c>
      <c r="Y41" s="106">
        <v>0</v>
      </c>
      <c r="Z41" s="106">
        <v>0</v>
      </c>
      <c r="AA41">
        <v>3</v>
      </c>
      <c r="AB41">
        <v>3</v>
      </c>
      <c r="AC41">
        <v>1</v>
      </c>
      <c r="AD41">
        <v>3</v>
      </c>
      <c r="AE41" s="106">
        <v>0</v>
      </c>
      <c r="AF41">
        <v>4</v>
      </c>
      <c r="AG41">
        <v>20</v>
      </c>
      <c r="AH41" s="106">
        <v>0</v>
      </c>
      <c r="AI41">
        <v>41</v>
      </c>
    </row>
    <row r="42" spans="1:37">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106">
        <v>0</v>
      </c>
      <c r="O42" s="106">
        <v>0</v>
      </c>
      <c r="P42">
        <v>2</v>
      </c>
      <c r="Q42" s="106">
        <v>0</v>
      </c>
      <c r="R42">
        <v>5</v>
      </c>
      <c r="S42" s="106">
        <v>0</v>
      </c>
      <c r="T42">
        <v>2</v>
      </c>
      <c r="U42" s="106">
        <v>0</v>
      </c>
      <c r="V42" s="106">
        <v>0</v>
      </c>
      <c r="W42" s="106">
        <v>0</v>
      </c>
      <c r="X42" s="106">
        <v>0</v>
      </c>
      <c r="Y42" s="106">
        <v>0</v>
      </c>
      <c r="Z42">
        <v>3</v>
      </c>
      <c r="AA42" s="106">
        <v>0</v>
      </c>
      <c r="AB42" s="106">
        <v>0</v>
      </c>
      <c r="AC42" s="106">
        <v>0</v>
      </c>
      <c r="AD42" s="106">
        <v>0</v>
      </c>
      <c r="AE42" s="106">
        <v>0</v>
      </c>
      <c r="AF42" s="106">
        <v>0</v>
      </c>
      <c r="AG42">
        <v>20</v>
      </c>
      <c r="AH42" s="106">
        <v>0</v>
      </c>
      <c r="AI42">
        <v>37</v>
      </c>
    </row>
    <row r="43" spans="1:37">
      <c r="A43" t="s">
        <v>18</v>
      </c>
      <c r="B43">
        <v>2022</v>
      </c>
      <c r="C43" s="10">
        <v>44850</v>
      </c>
      <c r="D43" t="s">
        <v>19</v>
      </c>
      <c r="E43" t="s">
        <v>63</v>
      </c>
      <c r="F43" t="s">
        <v>63</v>
      </c>
      <c r="G43" t="s">
        <v>592</v>
      </c>
      <c r="H43" t="s">
        <v>503</v>
      </c>
      <c r="I43" t="s">
        <v>479</v>
      </c>
      <c r="J43" s="11" t="e">
        <f>(C43-VLOOKUP(G43,Riders!$A$2:$E$8000,4,FALSE))/365</f>
        <v>#N/A</v>
      </c>
      <c r="K43" s="11">
        <f>(C43-VLOOKUP(H43,Riders!$A$2:$E$8000,4,FALSE))/365</f>
        <v>26.12876712328767</v>
      </c>
      <c r="L43">
        <v>6</v>
      </c>
      <c r="M43" s="106">
        <v>0</v>
      </c>
      <c r="N43" s="106">
        <v>0</v>
      </c>
      <c r="O43" s="106">
        <v>0</v>
      </c>
      <c r="P43" s="106">
        <v>0</v>
      </c>
      <c r="Q43">
        <v>1</v>
      </c>
      <c r="R43" s="106">
        <v>0</v>
      </c>
      <c r="S43">
        <v>1</v>
      </c>
      <c r="T43" s="106">
        <v>0</v>
      </c>
      <c r="U43" s="106">
        <v>0</v>
      </c>
      <c r="V43" s="106">
        <v>0</v>
      </c>
      <c r="W43" s="106">
        <v>0</v>
      </c>
      <c r="X43" s="106">
        <v>0</v>
      </c>
      <c r="Y43" s="106">
        <v>0</v>
      </c>
      <c r="Z43" s="106">
        <v>0</v>
      </c>
      <c r="AA43" s="106">
        <v>0</v>
      </c>
      <c r="AB43">
        <v>2</v>
      </c>
      <c r="AC43">
        <v>2</v>
      </c>
      <c r="AD43">
        <v>1</v>
      </c>
      <c r="AE43" s="106">
        <v>0</v>
      </c>
      <c r="AF43" s="106">
        <v>0</v>
      </c>
      <c r="AG43">
        <v>20</v>
      </c>
      <c r="AH43" s="106">
        <v>0</v>
      </c>
      <c r="AI43">
        <v>27</v>
      </c>
    </row>
    <row r="44" spans="1:37">
      <c r="A44" t="s">
        <v>18</v>
      </c>
      <c r="B44">
        <v>2022</v>
      </c>
      <c r="C44" s="10">
        <v>44850</v>
      </c>
      <c r="D44" t="s">
        <v>19</v>
      </c>
      <c r="E44" t="s">
        <v>63</v>
      </c>
      <c r="F44" t="s">
        <v>63</v>
      </c>
      <c r="G44" t="s">
        <v>593</v>
      </c>
      <c r="H44" t="s">
        <v>594</v>
      </c>
      <c r="I44" t="s">
        <v>30</v>
      </c>
      <c r="J44" s="11">
        <f>(C44-VLOOKUP(G44,Riders!$A$2:$E$8000,4,FALSE))/365</f>
        <v>24.684931506849313</v>
      </c>
      <c r="K44" s="11">
        <f>(C44-VLOOKUP(H44,Riders!$A$2:$E$8000,4,FALSE))/365</f>
        <v>33.38356164383562</v>
      </c>
      <c r="L44">
        <v>7</v>
      </c>
      <c r="M44" s="106">
        <v>0</v>
      </c>
      <c r="N44" s="106">
        <v>0</v>
      </c>
      <c r="O44" s="106">
        <v>0</v>
      </c>
      <c r="P44" s="106">
        <v>0</v>
      </c>
      <c r="Q44" s="106">
        <v>0</v>
      </c>
      <c r="R44" s="106">
        <v>0</v>
      </c>
      <c r="S44" s="106">
        <v>0</v>
      </c>
      <c r="T44" s="106">
        <v>0</v>
      </c>
      <c r="U44" s="106">
        <v>0</v>
      </c>
      <c r="V44" s="106">
        <v>0</v>
      </c>
      <c r="W44" s="106">
        <v>0</v>
      </c>
      <c r="X44">
        <v>5</v>
      </c>
      <c r="Y44" s="106">
        <v>0</v>
      </c>
      <c r="Z44" s="106">
        <v>0</v>
      </c>
      <c r="AA44" s="106">
        <v>0</v>
      </c>
      <c r="AB44" s="106">
        <v>0</v>
      </c>
      <c r="AC44" s="106">
        <v>0</v>
      </c>
      <c r="AD44" s="106">
        <v>0</v>
      </c>
      <c r="AE44" s="106">
        <v>0</v>
      </c>
      <c r="AF44" s="106">
        <v>0</v>
      </c>
      <c r="AG44">
        <v>20</v>
      </c>
      <c r="AH44" s="106">
        <v>0</v>
      </c>
      <c r="AI44">
        <v>25</v>
      </c>
    </row>
    <row r="45" spans="1:37">
      <c r="A45" t="s">
        <v>18</v>
      </c>
      <c r="B45">
        <v>2022</v>
      </c>
      <c r="C45" s="10">
        <v>44850</v>
      </c>
      <c r="D45" t="s">
        <v>19</v>
      </c>
      <c r="E45" t="s">
        <v>63</v>
      </c>
      <c r="F45" t="s">
        <v>63</v>
      </c>
      <c r="G45" t="s">
        <v>595</v>
      </c>
      <c r="H45" t="s">
        <v>596</v>
      </c>
      <c r="I45" t="s">
        <v>28</v>
      </c>
      <c r="J45" s="11">
        <f>(C45-VLOOKUP(G45,Riders!$A$2:$E$8000,4,FALSE))/365</f>
        <v>36.717808219178082</v>
      </c>
      <c r="K45" s="11">
        <f>(C45-VLOOKUP(H45,Riders!$A$2:$E$8000,4,FALSE))/365</f>
        <v>32.101369863013701</v>
      </c>
      <c r="L45">
        <v>8</v>
      </c>
      <c r="M45">
        <v>3</v>
      </c>
      <c r="N45">
        <v>1</v>
      </c>
      <c r="O45">
        <v>3</v>
      </c>
      <c r="P45">
        <v>3</v>
      </c>
      <c r="Q45" s="106">
        <v>0</v>
      </c>
      <c r="R45">
        <v>2</v>
      </c>
      <c r="S45" s="106">
        <v>0</v>
      </c>
      <c r="T45" s="106">
        <v>0</v>
      </c>
      <c r="U45">
        <v>3</v>
      </c>
      <c r="V45">
        <v>2</v>
      </c>
      <c r="W45" s="106">
        <v>0</v>
      </c>
      <c r="X45" s="106">
        <v>0</v>
      </c>
      <c r="Y45" s="106">
        <v>0</v>
      </c>
      <c r="Z45">
        <v>2</v>
      </c>
      <c r="AA45" s="106">
        <v>0</v>
      </c>
      <c r="AB45" s="106">
        <v>0</v>
      </c>
      <c r="AC45" s="106">
        <v>0</v>
      </c>
      <c r="AD45" s="106">
        <v>0</v>
      </c>
      <c r="AE45">
        <v>3</v>
      </c>
      <c r="AF45">
        <v>2</v>
      </c>
      <c r="AG45" s="106">
        <v>0</v>
      </c>
      <c r="AH45" s="106">
        <v>0</v>
      </c>
      <c r="AI45">
        <v>24</v>
      </c>
    </row>
    <row r="46" spans="1:37">
      <c r="A46" t="s">
        <v>18</v>
      </c>
      <c r="B46">
        <v>2022</v>
      </c>
      <c r="C46" s="10">
        <v>44850</v>
      </c>
      <c r="D46" t="s">
        <v>19</v>
      </c>
      <c r="E46" t="s">
        <v>63</v>
      </c>
      <c r="F46" t="s">
        <v>63</v>
      </c>
      <c r="G46" t="s">
        <v>597</v>
      </c>
      <c r="H46" t="s">
        <v>598</v>
      </c>
      <c r="I46" t="s">
        <v>34</v>
      </c>
      <c r="J46" s="11">
        <f>(C46-VLOOKUP(G46,Riders!$A$2:$E$8000,4,FALSE))/365</f>
        <v>24.446575342465753</v>
      </c>
      <c r="K46" s="11">
        <f>(C46-VLOOKUP(H46,Riders!$A$2:$E$8000,4,FALSE))/365</f>
        <v>31.909589041095892</v>
      </c>
      <c r="L46">
        <v>9</v>
      </c>
      <c r="M46" s="106">
        <v>0</v>
      </c>
      <c r="N46" s="106">
        <v>0</v>
      </c>
      <c r="O46">
        <v>5</v>
      </c>
      <c r="P46">
        <v>1</v>
      </c>
      <c r="Q46" s="106">
        <v>0</v>
      </c>
      <c r="R46" s="106">
        <v>0</v>
      </c>
      <c r="S46">
        <v>3</v>
      </c>
      <c r="T46" s="106">
        <v>0</v>
      </c>
      <c r="U46" s="106">
        <v>0</v>
      </c>
      <c r="V46">
        <v>5</v>
      </c>
      <c r="W46" s="106">
        <v>0</v>
      </c>
      <c r="X46">
        <v>1</v>
      </c>
      <c r="Y46" s="106">
        <v>0</v>
      </c>
      <c r="Z46" s="106">
        <v>0</v>
      </c>
      <c r="AA46">
        <v>5</v>
      </c>
      <c r="AB46" s="106">
        <v>0</v>
      </c>
      <c r="AC46" s="106">
        <v>0</v>
      </c>
      <c r="AD46" s="106">
        <v>0</v>
      </c>
      <c r="AE46" s="106">
        <v>0</v>
      </c>
      <c r="AF46" s="106">
        <v>0</v>
      </c>
      <c r="AG46" s="106">
        <v>0</v>
      </c>
      <c r="AH46" s="106">
        <v>0</v>
      </c>
      <c r="AI46">
        <v>20</v>
      </c>
    </row>
    <row r="47" spans="1:37">
      <c r="A47" t="s">
        <v>18</v>
      </c>
      <c r="B47">
        <v>2022</v>
      </c>
      <c r="C47" s="10">
        <v>44850</v>
      </c>
      <c r="D47" t="s">
        <v>19</v>
      </c>
      <c r="E47" t="s">
        <v>63</v>
      </c>
      <c r="F47" t="s">
        <v>63</v>
      </c>
      <c r="G47" t="s">
        <v>599</v>
      </c>
      <c r="H47" t="s">
        <v>600</v>
      </c>
      <c r="I47" t="s">
        <v>101</v>
      </c>
      <c r="J47" s="11">
        <f>(C47-VLOOKUP(G47,Riders!$A$2:$E$8000,4,FALSE))/365</f>
        <v>24.419178082191781</v>
      </c>
      <c r="K47" s="11">
        <f>(C47-VLOOKUP(H47,Riders!$A$2:$E$8000,4,FALSE))/365</f>
        <v>26.758904109589039</v>
      </c>
      <c r="L47">
        <v>10</v>
      </c>
      <c r="M47">
        <v>2</v>
      </c>
      <c r="N47" s="106">
        <v>0</v>
      </c>
      <c r="O47" s="106">
        <v>0</v>
      </c>
      <c r="P47" s="106">
        <v>0</v>
      </c>
      <c r="Q47" s="106">
        <v>0</v>
      </c>
      <c r="R47" s="106">
        <v>0</v>
      </c>
      <c r="S47" s="106">
        <v>0</v>
      </c>
      <c r="T47">
        <v>3</v>
      </c>
      <c r="U47" s="106">
        <v>0</v>
      </c>
      <c r="V47" s="106">
        <v>0</v>
      </c>
      <c r="W47" s="106">
        <v>0</v>
      </c>
      <c r="X47" s="106">
        <v>0</v>
      </c>
      <c r="Y47">
        <v>5</v>
      </c>
      <c r="Z47">
        <v>5</v>
      </c>
      <c r="AA47">
        <v>1</v>
      </c>
      <c r="AB47" s="106">
        <v>0</v>
      </c>
      <c r="AC47" s="106">
        <v>0</v>
      </c>
      <c r="AD47" s="106">
        <v>0</v>
      </c>
      <c r="AE47" s="106">
        <v>0</v>
      </c>
      <c r="AF47" s="106">
        <v>0</v>
      </c>
      <c r="AG47">
        <v>20</v>
      </c>
      <c r="AH47">
        <v>20</v>
      </c>
      <c r="AI47">
        <v>16</v>
      </c>
    </row>
    <row r="48" spans="1:37">
      <c r="A48" t="s">
        <v>18</v>
      </c>
      <c r="B48">
        <v>2022</v>
      </c>
      <c r="C48" s="10">
        <v>44850</v>
      </c>
      <c r="D48" t="s">
        <v>19</v>
      </c>
      <c r="E48" t="s">
        <v>63</v>
      </c>
      <c r="F48" t="s">
        <v>63</v>
      </c>
      <c r="G48" t="s">
        <v>1133</v>
      </c>
      <c r="H48" t="s">
        <v>602</v>
      </c>
      <c r="I48" t="s">
        <v>483</v>
      </c>
      <c r="J48" s="11" t="e">
        <f>(C48-VLOOKUP(G48,Riders!$A$2:$E$8000,4,FALSE))/365</f>
        <v>#N/A</v>
      </c>
      <c r="K48" s="11">
        <f>(C48-VLOOKUP(H48,Riders!$A$2:$E$8000,4,FALSE))/365</f>
        <v>25.586301369863012</v>
      </c>
      <c r="L48">
        <v>11</v>
      </c>
      <c r="M48" s="106">
        <v>0</v>
      </c>
      <c r="N48" s="106">
        <v>0</v>
      </c>
      <c r="O48">
        <v>2</v>
      </c>
      <c r="P48" s="106">
        <v>0</v>
      </c>
      <c r="Q48">
        <v>3</v>
      </c>
      <c r="R48">
        <v>1</v>
      </c>
      <c r="S48" s="106">
        <v>0</v>
      </c>
      <c r="T48" s="106">
        <v>0</v>
      </c>
      <c r="U48">
        <v>5</v>
      </c>
      <c r="V48" s="106">
        <v>0</v>
      </c>
      <c r="W48">
        <v>1</v>
      </c>
      <c r="X48">
        <v>2</v>
      </c>
      <c r="Y48" s="106">
        <v>0</v>
      </c>
      <c r="Z48">
        <v>1</v>
      </c>
      <c r="AA48" s="106">
        <v>0</v>
      </c>
      <c r="AB48" s="106">
        <v>0</v>
      </c>
      <c r="AC48" s="106">
        <v>0</v>
      </c>
      <c r="AD48" s="106">
        <v>0</v>
      </c>
      <c r="AE48" s="106">
        <v>0</v>
      </c>
      <c r="AF48" s="106">
        <v>0</v>
      </c>
      <c r="AG48" s="106">
        <v>0</v>
      </c>
      <c r="AH48" s="106">
        <v>0</v>
      </c>
      <c r="AI48">
        <v>15</v>
      </c>
    </row>
    <row r="49" spans="1:37">
      <c r="A49" t="s">
        <v>18</v>
      </c>
      <c r="B49">
        <v>2022</v>
      </c>
      <c r="C49" s="10">
        <v>44850</v>
      </c>
      <c r="D49" t="s">
        <v>19</v>
      </c>
      <c r="E49" t="s">
        <v>63</v>
      </c>
      <c r="F49" t="s">
        <v>63</v>
      </c>
      <c r="G49" t="s">
        <v>1134</v>
      </c>
      <c r="H49" t="s">
        <v>507</v>
      </c>
      <c r="I49" t="s">
        <v>84</v>
      </c>
      <c r="J49" s="11" t="e">
        <f>(C49-VLOOKUP(G49,Riders!$A$2:$E$8000,4,FALSE))/365</f>
        <v>#N/A</v>
      </c>
      <c r="K49" s="11">
        <f>(C49-VLOOKUP(H49,Riders!$A$2:$E$8000,4,FALSE))/365</f>
        <v>32.076712328767123</v>
      </c>
      <c r="L49">
        <v>12</v>
      </c>
      <c r="M49" s="106">
        <v>0</v>
      </c>
      <c r="N49" s="106">
        <v>0</v>
      </c>
      <c r="O49" s="106">
        <v>0</v>
      </c>
      <c r="P49" s="106">
        <v>0</v>
      </c>
      <c r="Q49" s="106">
        <v>0</v>
      </c>
      <c r="R49" s="106">
        <v>0</v>
      </c>
      <c r="S49" s="106">
        <v>0</v>
      </c>
      <c r="T49" s="106">
        <v>0</v>
      </c>
      <c r="U49">
        <v>1</v>
      </c>
      <c r="V49" s="106">
        <v>0</v>
      </c>
      <c r="W49" s="106">
        <v>0</v>
      </c>
      <c r="X49" s="106">
        <v>0</v>
      </c>
      <c r="Y49">
        <v>2</v>
      </c>
      <c r="Z49" s="106">
        <v>0</v>
      </c>
      <c r="AA49" s="106">
        <v>0</v>
      </c>
      <c r="AB49" s="106">
        <v>0</v>
      </c>
      <c r="AC49" s="106">
        <v>0</v>
      </c>
      <c r="AD49" s="106">
        <v>0</v>
      </c>
      <c r="AE49">
        <v>5</v>
      </c>
      <c r="AF49" s="106">
        <v>0</v>
      </c>
      <c r="AG49" s="106">
        <v>0</v>
      </c>
      <c r="AH49" s="106">
        <v>0</v>
      </c>
      <c r="AI49">
        <v>8</v>
      </c>
    </row>
    <row r="50" spans="1:37">
      <c r="A50" t="s">
        <v>18</v>
      </c>
      <c r="B50">
        <v>2022</v>
      </c>
      <c r="C50" s="10">
        <v>44850</v>
      </c>
      <c r="D50" t="s">
        <v>19</v>
      </c>
      <c r="E50" t="s">
        <v>63</v>
      </c>
      <c r="F50" t="s">
        <v>63</v>
      </c>
      <c r="G50" t="s">
        <v>499</v>
      </c>
      <c r="H50" t="s">
        <v>604</v>
      </c>
      <c r="I50" t="s">
        <v>32</v>
      </c>
      <c r="J50" s="11">
        <f>(C50-VLOOKUP(G50,Riders!$A$2:$E$8000,4,FALSE))/365</f>
        <v>19.216438356164385</v>
      </c>
      <c r="K50" s="11">
        <f>(C50-VLOOKUP(H50,Riders!$A$2:$E$8000,4,FALSE))/365</f>
        <v>20.767123287671232</v>
      </c>
      <c r="L50">
        <v>13</v>
      </c>
      <c r="M50" s="106">
        <v>0</v>
      </c>
      <c r="N50" s="106">
        <v>0</v>
      </c>
      <c r="O50" s="106">
        <v>0</v>
      </c>
      <c r="P50" s="106">
        <v>0</v>
      </c>
      <c r="Q50" s="106">
        <v>0</v>
      </c>
      <c r="R50" s="106">
        <v>0</v>
      </c>
      <c r="S50" s="106">
        <v>0</v>
      </c>
      <c r="T50" s="106">
        <v>0</v>
      </c>
      <c r="U50">
        <v>2</v>
      </c>
      <c r="V50" s="106">
        <v>0</v>
      </c>
      <c r="W50" s="106">
        <v>0</v>
      </c>
      <c r="X50" s="106">
        <v>0</v>
      </c>
      <c r="Y50" s="106">
        <v>0</v>
      </c>
      <c r="Z50" s="106">
        <v>0</v>
      </c>
      <c r="AA50" s="106">
        <v>0</v>
      </c>
      <c r="AB50" s="106">
        <v>0</v>
      </c>
      <c r="AC50" s="106">
        <v>0</v>
      </c>
      <c r="AD50" s="106">
        <v>0</v>
      </c>
      <c r="AE50" s="106">
        <v>0</v>
      </c>
      <c r="AF50" s="106">
        <v>0</v>
      </c>
      <c r="AG50" s="106">
        <v>0</v>
      </c>
      <c r="AH50">
        <v>20</v>
      </c>
      <c r="AI50">
        <v>-18</v>
      </c>
    </row>
    <row r="51" spans="1:37">
      <c r="A51" t="s">
        <v>18</v>
      </c>
      <c r="B51">
        <v>2022</v>
      </c>
      <c r="C51" s="10">
        <v>44850</v>
      </c>
      <c r="D51" t="s">
        <v>19</v>
      </c>
      <c r="E51" t="s">
        <v>63</v>
      </c>
      <c r="F51" t="s">
        <v>63</v>
      </c>
      <c r="G51" t="s">
        <v>605</v>
      </c>
      <c r="H51" t="s">
        <v>607</v>
      </c>
      <c r="I51" t="s">
        <v>45</v>
      </c>
      <c r="J51" s="11">
        <f>(C51-VLOOKUP(G51,Riders!$A$2:$E$8000,4,FALSE))/365</f>
        <v>24.093150684931508</v>
      </c>
      <c r="K51" s="11">
        <f>(C51-VLOOKUP(H51,Riders!$A$2:$E$8000,4,FALSE))/365</f>
        <v>25.161643835616438</v>
      </c>
      <c r="L51">
        <v>14</v>
      </c>
      <c r="M51">
        <v>1</v>
      </c>
      <c r="N51" s="106">
        <v>0</v>
      </c>
      <c r="O51" s="106">
        <v>0</v>
      </c>
      <c r="P51" s="106">
        <v>0</v>
      </c>
      <c r="Q51" s="106">
        <v>0</v>
      </c>
      <c r="R51" s="106">
        <v>0</v>
      </c>
      <c r="S51" s="106">
        <v>0</v>
      </c>
      <c r="T51" s="106">
        <v>0</v>
      </c>
      <c r="U51" s="106">
        <v>0</v>
      </c>
      <c r="V51" s="106">
        <v>0</v>
      </c>
      <c r="W51" s="106">
        <v>0</v>
      </c>
      <c r="X51" s="106">
        <v>0</v>
      </c>
      <c r="Y51" s="106">
        <v>0</v>
      </c>
      <c r="Z51" s="106">
        <v>0</v>
      </c>
      <c r="AA51" s="106">
        <v>0</v>
      </c>
      <c r="AB51" s="106">
        <v>0</v>
      </c>
      <c r="AC51" s="106">
        <v>0</v>
      </c>
      <c r="AD51" s="106">
        <v>0</v>
      </c>
      <c r="AE51" s="106">
        <v>0</v>
      </c>
      <c r="AF51" s="106">
        <v>0</v>
      </c>
      <c r="AG51" s="106">
        <v>0</v>
      </c>
      <c r="AH51" s="106">
        <v>0</v>
      </c>
      <c r="AI51" t="s">
        <v>606</v>
      </c>
    </row>
    <row r="52" spans="1:37">
      <c r="A52" t="s">
        <v>18</v>
      </c>
      <c r="B52">
        <v>2022</v>
      </c>
      <c r="C52" s="10">
        <v>44850</v>
      </c>
      <c r="D52" t="s">
        <v>19</v>
      </c>
      <c r="E52" t="s">
        <v>63</v>
      </c>
      <c r="F52" t="s">
        <v>63</v>
      </c>
      <c r="G52" t="s">
        <v>608</v>
      </c>
      <c r="H52" t="s">
        <v>609</v>
      </c>
      <c r="I52" t="s">
        <v>163</v>
      </c>
      <c r="J52" s="11">
        <f>(C52-VLOOKUP(G52,Riders!$A$2:$E$8000,4,FALSE))/365</f>
        <v>21.243835616438357</v>
      </c>
      <c r="K52" s="11">
        <f>(C52-VLOOKUP(H52,Riders!$A$2:$E$8000,4,FALSE))/365</f>
        <v>20.432876712328767</v>
      </c>
      <c r="L52">
        <v>15</v>
      </c>
      <c r="M52" s="106">
        <v>0</v>
      </c>
      <c r="N52" s="106">
        <v>0</v>
      </c>
      <c r="O52" s="106">
        <v>0</v>
      </c>
      <c r="P52" s="106">
        <v>0</v>
      </c>
      <c r="Q52" s="106">
        <v>0</v>
      </c>
      <c r="R52" s="106">
        <v>0</v>
      </c>
      <c r="S52" s="106">
        <v>0</v>
      </c>
      <c r="T52" s="106">
        <v>0</v>
      </c>
      <c r="U52" s="106">
        <v>0</v>
      </c>
      <c r="V52" s="106">
        <v>0</v>
      </c>
      <c r="W52" s="106">
        <v>0</v>
      </c>
      <c r="X52" s="106">
        <v>0</v>
      </c>
      <c r="Y52" s="106">
        <v>0</v>
      </c>
      <c r="Z52" s="106">
        <v>0</v>
      </c>
      <c r="AA52" s="106">
        <v>0</v>
      </c>
      <c r="AB52" s="106">
        <v>0</v>
      </c>
      <c r="AC52" s="106">
        <v>0</v>
      </c>
      <c r="AD52" s="106">
        <v>0</v>
      </c>
      <c r="AE52" s="106">
        <v>0</v>
      </c>
      <c r="AF52" s="106">
        <v>0</v>
      </c>
      <c r="AG52" s="106">
        <v>0</v>
      </c>
      <c r="AH52">
        <v>40</v>
      </c>
      <c r="AI52" t="s">
        <v>606</v>
      </c>
    </row>
    <row r="53" spans="1:37">
      <c r="A53" t="s">
        <v>18</v>
      </c>
      <c r="B53">
        <v>2022</v>
      </c>
      <c r="C53" s="10">
        <v>44850</v>
      </c>
      <c r="D53" t="s">
        <v>19</v>
      </c>
      <c r="E53" t="s">
        <v>63</v>
      </c>
      <c r="F53" t="s">
        <v>63</v>
      </c>
      <c r="G53" t="s">
        <v>489</v>
      </c>
      <c r="H53" t="s">
        <v>610</v>
      </c>
      <c r="I53" t="s">
        <v>41</v>
      </c>
      <c r="J53" s="11">
        <f>(C53-VLOOKUP(G53,Riders!$A$2:$E$8000,4,FALSE))/365</f>
        <v>29.556164383561644</v>
      </c>
      <c r="K53" s="11">
        <f>(C53-VLOOKUP(H53,Riders!$A$2:$E$8000,4,FALSE))/365</f>
        <v>23</v>
      </c>
      <c r="L53">
        <v>16</v>
      </c>
      <c r="M53" s="106">
        <v>0</v>
      </c>
      <c r="N53" s="106">
        <v>0</v>
      </c>
      <c r="O53" s="106">
        <v>0</v>
      </c>
      <c r="P53" s="106">
        <v>0</v>
      </c>
      <c r="Q53" s="106">
        <v>0</v>
      </c>
      <c r="R53" s="106">
        <v>0</v>
      </c>
      <c r="S53" s="106">
        <v>0</v>
      </c>
      <c r="T53" s="106">
        <v>0</v>
      </c>
      <c r="U53" s="106">
        <v>0</v>
      </c>
      <c r="V53" s="106">
        <v>0</v>
      </c>
      <c r="W53" s="106">
        <v>0</v>
      </c>
      <c r="X53" s="106">
        <v>0</v>
      </c>
      <c r="Y53" s="106">
        <v>0</v>
      </c>
      <c r="Z53" s="106">
        <v>0</v>
      </c>
      <c r="AA53" s="106">
        <v>0</v>
      </c>
      <c r="AB53" s="106">
        <v>0</v>
      </c>
      <c r="AC53" s="106">
        <v>0</v>
      </c>
      <c r="AD53" s="106">
        <v>0</v>
      </c>
      <c r="AE53" s="106">
        <v>0</v>
      </c>
      <c r="AF53" s="106">
        <v>0</v>
      </c>
      <c r="AG53" s="106">
        <v>0</v>
      </c>
      <c r="AH53">
        <v>40</v>
      </c>
      <c r="AI53" t="s">
        <v>606</v>
      </c>
    </row>
    <row r="54" spans="1:37">
      <c r="A54" t="s">
        <v>18</v>
      </c>
      <c r="B54">
        <v>2022</v>
      </c>
      <c r="C54" s="10">
        <v>44850</v>
      </c>
      <c r="D54" t="s">
        <v>19</v>
      </c>
      <c r="E54" t="s">
        <v>63</v>
      </c>
      <c r="F54" t="s">
        <v>63</v>
      </c>
      <c r="G54" t="s">
        <v>498</v>
      </c>
      <c r="H54" t="s">
        <v>611</v>
      </c>
      <c r="I54" t="s">
        <v>144</v>
      </c>
      <c r="J54" s="11">
        <f>(C54-VLOOKUP(G54,Riders!$A$2:$E$8000,4,FALSE))/365</f>
        <v>30.715068493150685</v>
      </c>
      <c r="K54" s="11">
        <f>(C54-VLOOKUP(H54,Riders!$A$2:$E$8000,4,FALSE))/365</f>
        <v>23.734246575342464</v>
      </c>
      <c r="L54">
        <v>17</v>
      </c>
      <c r="M54" s="106">
        <v>0</v>
      </c>
      <c r="N54" s="106">
        <v>0</v>
      </c>
      <c r="O54" s="106">
        <v>0</v>
      </c>
      <c r="P54" s="106">
        <v>0</v>
      </c>
      <c r="Q54" s="106">
        <v>0</v>
      </c>
      <c r="R54" s="106">
        <v>0</v>
      </c>
      <c r="S54" s="106">
        <v>0</v>
      </c>
      <c r="T54" s="106">
        <v>0</v>
      </c>
      <c r="U54" s="106">
        <v>0</v>
      </c>
      <c r="V54" s="106">
        <v>0</v>
      </c>
      <c r="W54" s="106">
        <v>0</v>
      </c>
      <c r="X54" s="106">
        <v>0</v>
      </c>
      <c r="Y54" s="106">
        <v>0</v>
      </c>
      <c r="Z54" s="106">
        <v>0</v>
      </c>
      <c r="AA54" s="106">
        <v>0</v>
      </c>
      <c r="AB54" s="106">
        <v>0</v>
      </c>
      <c r="AC54" s="106">
        <v>0</v>
      </c>
      <c r="AD54" s="106">
        <v>0</v>
      </c>
      <c r="AE54" s="106">
        <v>0</v>
      </c>
      <c r="AF54" s="106">
        <v>0</v>
      </c>
      <c r="AG54" s="106">
        <v>0</v>
      </c>
      <c r="AH54">
        <v>60</v>
      </c>
      <c r="AI54" t="s">
        <v>606</v>
      </c>
    </row>
    <row r="55" spans="1:37">
      <c r="A55" t="s">
        <v>18</v>
      </c>
      <c r="B55">
        <v>2022</v>
      </c>
      <c r="C55" s="10">
        <v>44850</v>
      </c>
      <c r="D55" t="s">
        <v>19</v>
      </c>
      <c r="E55" t="s">
        <v>63</v>
      </c>
      <c r="F55" t="s">
        <v>63</v>
      </c>
      <c r="G55" t="s">
        <v>1135</v>
      </c>
      <c r="H55" t="s">
        <v>613</v>
      </c>
      <c r="I55" t="s">
        <v>55</v>
      </c>
      <c r="J55" s="11" t="e">
        <f>(C55-VLOOKUP(G55,Riders!$A$2:$E$8000,4,FALSE))/365</f>
        <v>#N/A</v>
      </c>
      <c r="K55" s="11">
        <f>(C55-VLOOKUP(H55,Riders!$A$2:$E$8000,4,FALSE))/365</f>
        <v>19.989041095890411</v>
      </c>
      <c r="L55">
        <v>18</v>
      </c>
      <c r="M55" s="106">
        <v>0</v>
      </c>
      <c r="N55" s="106">
        <v>0</v>
      </c>
      <c r="O55" s="106">
        <v>0</v>
      </c>
      <c r="P55" s="106">
        <v>0</v>
      </c>
      <c r="Q55" s="106">
        <v>0</v>
      </c>
      <c r="R55" s="106">
        <v>0</v>
      </c>
      <c r="S55" s="106">
        <v>0</v>
      </c>
      <c r="T55" s="106">
        <v>0</v>
      </c>
      <c r="U55" s="106">
        <v>0</v>
      </c>
      <c r="V55" s="106">
        <v>0</v>
      </c>
      <c r="W55" s="106">
        <v>0</v>
      </c>
      <c r="X55" s="106">
        <v>0</v>
      </c>
      <c r="Y55" s="106">
        <v>0</v>
      </c>
      <c r="Z55" s="106">
        <v>0</v>
      </c>
      <c r="AA55" s="106">
        <v>0</v>
      </c>
      <c r="AB55" s="106">
        <v>0</v>
      </c>
      <c r="AC55" s="106">
        <v>0</v>
      </c>
      <c r="AD55" s="106">
        <v>0</v>
      </c>
      <c r="AE55" s="106">
        <v>0</v>
      </c>
      <c r="AF55" s="106">
        <v>0</v>
      </c>
      <c r="AG55" s="106">
        <v>0</v>
      </c>
      <c r="AH55">
        <v>40</v>
      </c>
      <c r="AI55" t="s">
        <v>606</v>
      </c>
    </row>
    <row r="56" spans="1:37">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106">
        <v>0</v>
      </c>
      <c r="Q56">
        <v>3</v>
      </c>
      <c r="R56">
        <v>3</v>
      </c>
      <c r="S56">
        <v>5</v>
      </c>
      <c r="T56">
        <v>5</v>
      </c>
      <c r="U56">
        <v>5</v>
      </c>
      <c r="V56">
        <v>3</v>
      </c>
      <c r="W56">
        <v>2</v>
      </c>
      <c r="X56">
        <v>1</v>
      </c>
      <c r="Y56">
        <v>2</v>
      </c>
      <c r="Z56">
        <v>2</v>
      </c>
      <c r="AA56">
        <v>5</v>
      </c>
      <c r="AB56" s="106">
        <v>0</v>
      </c>
      <c r="AC56">
        <v>5</v>
      </c>
      <c r="AD56">
        <v>5</v>
      </c>
      <c r="AE56">
        <v>1</v>
      </c>
      <c r="AF56">
        <v>10</v>
      </c>
      <c r="AG56">
        <v>40</v>
      </c>
      <c r="AH56" s="106">
        <v>0</v>
      </c>
      <c r="AI56">
        <v>106</v>
      </c>
      <c r="AJ56" s="7">
        <v>2.2993055555555553</v>
      </c>
      <c r="AK56">
        <v>54.363999999999997</v>
      </c>
    </row>
    <row r="57" spans="1:37">
      <c r="A57" t="s">
        <v>138</v>
      </c>
      <c r="B57">
        <v>2022</v>
      </c>
      <c r="C57" s="10">
        <v>44751</v>
      </c>
      <c r="D57" t="s">
        <v>65</v>
      </c>
      <c r="E57" t="s">
        <v>63</v>
      </c>
      <c r="F57" t="s">
        <v>63</v>
      </c>
      <c r="G57" t="s">
        <v>1135</v>
      </c>
      <c r="H57" t="s">
        <v>613</v>
      </c>
      <c r="I57" t="s">
        <v>55</v>
      </c>
      <c r="J57" s="11" t="e">
        <f>(C57-VLOOKUP(G57,Riders!$A$2:$E$8000,4,FALSE))/365</f>
        <v>#N/A</v>
      </c>
      <c r="K57" s="11">
        <f>(C57-VLOOKUP(H57,Riders!$A$2:$E$8000,4,FALSE))/365</f>
        <v>19.717808219178082</v>
      </c>
      <c r="L57">
        <v>2</v>
      </c>
      <c r="M57">
        <v>5</v>
      </c>
      <c r="N57">
        <v>2</v>
      </c>
      <c r="O57">
        <v>3</v>
      </c>
      <c r="P57">
        <v>1</v>
      </c>
      <c r="Q57" s="106">
        <v>0</v>
      </c>
      <c r="R57">
        <v>5</v>
      </c>
      <c r="S57">
        <v>3</v>
      </c>
      <c r="T57" s="106">
        <v>0</v>
      </c>
      <c r="U57" s="106">
        <v>0</v>
      </c>
      <c r="V57">
        <v>5</v>
      </c>
      <c r="W57">
        <v>3</v>
      </c>
      <c r="X57">
        <v>5</v>
      </c>
      <c r="Y57">
        <v>5</v>
      </c>
      <c r="Z57">
        <v>5</v>
      </c>
      <c r="AA57" s="106">
        <v>0</v>
      </c>
      <c r="AB57">
        <v>1</v>
      </c>
      <c r="AC57">
        <v>2</v>
      </c>
      <c r="AD57">
        <v>3</v>
      </c>
      <c r="AE57">
        <v>2</v>
      </c>
      <c r="AF57">
        <v>2</v>
      </c>
      <c r="AG57">
        <v>20</v>
      </c>
      <c r="AH57" s="106">
        <v>0</v>
      </c>
      <c r="AI57">
        <v>72</v>
      </c>
    </row>
    <row r="58" spans="1:37">
      <c r="A58" t="s">
        <v>138</v>
      </c>
      <c r="B58">
        <v>2022</v>
      </c>
      <c r="C58" s="10">
        <v>44751</v>
      </c>
      <c r="D58" t="s">
        <v>65</v>
      </c>
      <c r="E58" t="s">
        <v>63</v>
      </c>
      <c r="F58" t="s">
        <v>63</v>
      </c>
      <c r="G58" t="s">
        <v>620</v>
      </c>
      <c r="H58" t="s">
        <v>487</v>
      </c>
      <c r="I58" t="s">
        <v>43</v>
      </c>
      <c r="J58" s="11">
        <f>(C58-VLOOKUP(G58,Riders!$A$2:$E$8000,4,FALSE))/365</f>
        <v>35.772602739726025</v>
      </c>
      <c r="K58" s="11">
        <f>(C58-VLOOKUP(H58,Riders!$A$2:$E$8000,4,FALSE))/365</f>
        <v>28.241095890410961</v>
      </c>
      <c r="L58">
        <v>3</v>
      </c>
      <c r="M58" s="106">
        <v>0</v>
      </c>
      <c r="N58">
        <v>5</v>
      </c>
      <c r="O58">
        <v>2</v>
      </c>
      <c r="P58" s="106">
        <v>0</v>
      </c>
      <c r="Q58">
        <v>5</v>
      </c>
      <c r="R58">
        <v>2</v>
      </c>
      <c r="S58">
        <v>1</v>
      </c>
      <c r="T58" s="106">
        <v>0</v>
      </c>
      <c r="U58">
        <v>3</v>
      </c>
      <c r="V58" s="106">
        <v>0</v>
      </c>
      <c r="W58" s="106">
        <v>0</v>
      </c>
      <c r="X58">
        <v>3</v>
      </c>
      <c r="Y58">
        <v>3</v>
      </c>
      <c r="Z58">
        <v>3</v>
      </c>
      <c r="AA58">
        <v>3</v>
      </c>
      <c r="AB58">
        <v>5</v>
      </c>
      <c r="AC58">
        <v>3</v>
      </c>
      <c r="AD58">
        <v>1</v>
      </c>
      <c r="AE58">
        <v>3</v>
      </c>
      <c r="AF58" s="106">
        <v>0</v>
      </c>
      <c r="AG58" s="106">
        <v>0</v>
      </c>
      <c r="AH58" s="106">
        <v>0</v>
      </c>
      <c r="AI58">
        <v>42</v>
      </c>
    </row>
    <row r="59" spans="1:37">
      <c r="A59" t="s">
        <v>138</v>
      </c>
      <c r="B59">
        <v>2022</v>
      </c>
      <c r="C59" s="10">
        <v>44751</v>
      </c>
      <c r="D59" t="s">
        <v>65</v>
      </c>
      <c r="E59" t="s">
        <v>63</v>
      </c>
      <c r="F59" t="s">
        <v>63</v>
      </c>
      <c r="G59" t="s">
        <v>696</v>
      </c>
      <c r="H59" t="s">
        <v>497</v>
      </c>
      <c r="I59" t="s">
        <v>38</v>
      </c>
      <c r="J59" s="11">
        <f>(C59-VLOOKUP(G59,Riders!$A$2:$E$8000,4,FALSE))/365</f>
        <v>28.36986301369863</v>
      </c>
      <c r="K59" s="11">
        <f>(C59-VLOOKUP(H59,Riders!$A$2:$E$8000,4,FALSE))/365</f>
        <v>22.241095890410961</v>
      </c>
      <c r="L59">
        <v>4</v>
      </c>
      <c r="M59" s="106">
        <v>0</v>
      </c>
      <c r="N59">
        <v>1</v>
      </c>
      <c r="O59" s="106">
        <v>0</v>
      </c>
      <c r="P59">
        <v>3</v>
      </c>
      <c r="Q59">
        <v>1</v>
      </c>
      <c r="R59">
        <v>1</v>
      </c>
      <c r="S59" s="106">
        <v>0</v>
      </c>
      <c r="T59">
        <v>1</v>
      </c>
      <c r="U59">
        <v>1</v>
      </c>
      <c r="V59">
        <v>2</v>
      </c>
      <c r="W59">
        <v>5</v>
      </c>
      <c r="X59">
        <v>2</v>
      </c>
      <c r="Y59" s="106">
        <v>0</v>
      </c>
      <c r="Z59">
        <v>1</v>
      </c>
      <c r="AA59" s="106">
        <v>0</v>
      </c>
      <c r="AB59">
        <v>2</v>
      </c>
      <c r="AC59">
        <v>1</v>
      </c>
      <c r="AD59" s="106">
        <v>0</v>
      </c>
      <c r="AE59">
        <v>5</v>
      </c>
      <c r="AF59" s="106">
        <v>0</v>
      </c>
      <c r="AG59" s="106">
        <v>0</v>
      </c>
      <c r="AH59" s="106">
        <v>0</v>
      </c>
      <c r="AI59">
        <v>26</v>
      </c>
    </row>
    <row r="60" spans="1:37">
      <c r="A60" t="s">
        <v>138</v>
      </c>
      <c r="B60">
        <v>2022</v>
      </c>
      <c r="C60" s="10">
        <v>44751</v>
      </c>
      <c r="D60" t="s">
        <v>65</v>
      </c>
      <c r="E60" t="s">
        <v>63</v>
      </c>
      <c r="F60" t="s">
        <v>63</v>
      </c>
      <c r="G60" t="s">
        <v>611</v>
      </c>
      <c r="H60" t="s">
        <v>498</v>
      </c>
      <c r="I60" t="s">
        <v>144</v>
      </c>
      <c r="J60" s="11">
        <f>(C60-VLOOKUP(G60,Riders!$A$2:$E$8000,4,FALSE))/365</f>
        <v>23.463013698630139</v>
      </c>
      <c r="K60" s="11">
        <f>(C60-VLOOKUP(H60,Riders!$A$2:$E$8000,4,FALSE))/365</f>
        <v>30.443835616438356</v>
      </c>
      <c r="L60">
        <v>5</v>
      </c>
      <c r="M60">
        <v>2</v>
      </c>
      <c r="N60" s="106">
        <v>0</v>
      </c>
      <c r="O60" s="106">
        <v>0</v>
      </c>
      <c r="P60" s="106">
        <v>0</v>
      </c>
      <c r="Q60">
        <v>2</v>
      </c>
      <c r="R60" s="106">
        <v>0</v>
      </c>
      <c r="S60" s="106">
        <v>0</v>
      </c>
      <c r="T60" s="106">
        <v>0</v>
      </c>
      <c r="U60">
        <v>2</v>
      </c>
      <c r="V60" s="106">
        <v>0</v>
      </c>
      <c r="W60">
        <v>1</v>
      </c>
      <c r="X60" s="106">
        <v>0</v>
      </c>
      <c r="Y60" s="106">
        <v>0</v>
      </c>
      <c r="Z60" s="106">
        <v>0</v>
      </c>
      <c r="AA60">
        <v>2</v>
      </c>
      <c r="AB60" s="106">
        <v>0</v>
      </c>
      <c r="AC60" s="106">
        <v>0</v>
      </c>
      <c r="AD60">
        <v>2</v>
      </c>
      <c r="AE60" s="106">
        <v>0</v>
      </c>
      <c r="AF60">
        <v>4</v>
      </c>
      <c r="AG60" s="106">
        <v>0</v>
      </c>
      <c r="AH60" s="106">
        <v>0</v>
      </c>
      <c r="AI60">
        <v>15</v>
      </c>
    </row>
    <row r="61" spans="1:37">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106">
        <v>0</v>
      </c>
      <c r="O61" s="106">
        <v>0</v>
      </c>
      <c r="P61">
        <v>2</v>
      </c>
      <c r="Q61" s="106">
        <v>0</v>
      </c>
      <c r="R61" s="106">
        <v>0</v>
      </c>
      <c r="S61">
        <v>2</v>
      </c>
      <c r="T61" s="106">
        <v>0</v>
      </c>
      <c r="U61" s="106">
        <v>0</v>
      </c>
      <c r="V61">
        <v>1</v>
      </c>
      <c r="W61" s="106">
        <v>0</v>
      </c>
      <c r="X61" s="106">
        <v>0</v>
      </c>
      <c r="Y61">
        <v>1</v>
      </c>
      <c r="Z61" s="106">
        <v>0</v>
      </c>
      <c r="AA61">
        <v>1</v>
      </c>
      <c r="AB61">
        <v>3</v>
      </c>
      <c r="AC61" s="106">
        <v>0</v>
      </c>
      <c r="AD61" s="106">
        <v>0</v>
      </c>
      <c r="AE61" s="106">
        <v>0</v>
      </c>
      <c r="AF61" s="106">
        <v>0</v>
      </c>
      <c r="AG61" s="106">
        <v>0</v>
      </c>
      <c r="AH61" s="106">
        <v>0</v>
      </c>
      <c r="AI61">
        <v>13</v>
      </c>
    </row>
    <row r="62" spans="1:37">
      <c r="A62" t="s">
        <v>138</v>
      </c>
      <c r="B62">
        <v>2022</v>
      </c>
      <c r="C62" s="10">
        <v>44751</v>
      </c>
      <c r="D62" t="s">
        <v>65</v>
      </c>
      <c r="E62" t="s">
        <v>63</v>
      </c>
      <c r="F62" t="s">
        <v>63</v>
      </c>
      <c r="G62" t="s">
        <v>609</v>
      </c>
      <c r="H62" t="s">
        <v>608</v>
      </c>
      <c r="I62" t="s">
        <v>163</v>
      </c>
      <c r="J62" s="11">
        <f>(C62-VLOOKUP(G62,Riders!$A$2:$E$8000,4,FALSE))/365</f>
        <v>20.161643835616438</v>
      </c>
      <c r="K62" s="11">
        <f>(C62-VLOOKUP(H62,Riders!$A$2:$E$8000,4,FALSE))/365</f>
        <v>20.972602739726028</v>
      </c>
      <c r="L62">
        <v>7</v>
      </c>
      <c r="M62" s="106">
        <v>0</v>
      </c>
      <c r="N62" s="106">
        <v>0</v>
      </c>
      <c r="O62" s="106">
        <v>0</v>
      </c>
      <c r="P62">
        <v>5</v>
      </c>
      <c r="Q62" s="106">
        <v>0</v>
      </c>
      <c r="R62" s="106">
        <v>0</v>
      </c>
      <c r="S62" s="106">
        <v>0</v>
      </c>
      <c r="T62">
        <v>3</v>
      </c>
      <c r="U62" s="106">
        <v>0</v>
      </c>
      <c r="V62" s="106">
        <v>0</v>
      </c>
      <c r="W62" s="106">
        <v>0</v>
      </c>
      <c r="X62" s="106">
        <v>0</v>
      </c>
      <c r="Y62" s="106">
        <v>0</v>
      </c>
      <c r="Z62" s="106">
        <v>0</v>
      </c>
      <c r="AA62" s="106">
        <v>0</v>
      </c>
      <c r="AB62" s="106">
        <v>0</v>
      </c>
      <c r="AC62" s="106">
        <v>0</v>
      </c>
      <c r="AD62" s="106">
        <v>0</v>
      </c>
      <c r="AE62" s="106">
        <v>0</v>
      </c>
      <c r="AF62" s="106">
        <v>0</v>
      </c>
      <c r="AG62" s="106">
        <v>0</v>
      </c>
      <c r="AH62" s="106">
        <v>0</v>
      </c>
      <c r="AI62">
        <v>8</v>
      </c>
    </row>
    <row r="63" spans="1:37">
      <c r="A63" t="s">
        <v>138</v>
      </c>
      <c r="B63">
        <v>2022</v>
      </c>
      <c r="C63" s="10">
        <v>44751</v>
      </c>
      <c r="D63" t="s">
        <v>65</v>
      </c>
      <c r="E63" t="s">
        <v>63</v>
      </c>
      <c r="F63" t="s">
        <v>63</v>
      </c>
      <c r="G63" t="s">
        <v>713</v>
      </c>
      <c r="H63" t="s">
        <v>714</v>
      </c>
      <c r="I63" t="s">
        <v>151</v>
      </c>
      <c r="J63" s="11">
        <f>(C63-VLOOKUP(G63,Riders!$A$2:$E$8000,4,FALSE))/365</f>
        <v>28.484931506849314</v>
      </c>
      <c r="K63" s="11">
        <f>(C63-VLOOKUP(H63,Riders!$A$2:$E$8000,4,FALSE))/365</f>
        <v>26.13150684931507</v>
      </c>
      <c r="L63">
        <v>8</v>
      </c>
      <c r="M63" s="106">
        <v>0</v>
      </c>
      <c r="N63" s="106">
        <v>0</v>
      </c>
      <c r="O63" s="106">
        <v>0</v>
      </c>
      <c r="P63" s="106">
        <v>0</v>
      </c>
      <c r="Q63" s="106">
        <v>0</v>
      </c>
      <c r="R63" s="106">
        <v>0</v>
      </c>
      <c r="S63" s="106">
        <v>0</v>
      </c>
      <c r="T63" s="106">
        <v>0</v>
      </c>
      <c r="U63" s="106">
        <v>0</v>
      </c>
      <c r="V63" s="106">
        <v>0</v>
      </c>
      <c r="W63" s="106">
        <v>0</v>
      </c>
      <c r="X63" s="106">
        <v>0</v>
      </c>
      <c r="Y63" s="106">
        <v>0</v>
      </c>
      <c r="Z63" s="106">
        <v>0</v>
      </c>
      <c r="AA63" s="106">
        <v>0</v>
      </c>
      <c r="AB63" s="106">
        <v>0</v>
      </c>
      <c r="AC63" s="106">
        <v>0</v>
      </c>
      <c r="AD63" s="106">
        <v>0</v>
      </c>
      <c r="AE63" s="106">
        <v>0</v>
      </c>
      <c r="AF63" s="106">
        <v>0</v>
      </c>
      <c r="AG63" s="106">
        <v>0</v>
      </c>
      <c r="AH63" s="106">
        <v>0</v>
      </c>
      <c r="AI63">
        <v>0</v>
      </c>
    </row>
    <row r="64" spans="1:37">
      <c r="A64" t="s">
        <v>138</v>
      </c>
      <c r="B64">
        <v>2022</v>
      </c>
      <c r="C64" s="10">
        <v>44751</v>
      </c>
      <c r="D64" t="s">
        <v>65</v>
      </c>
      <c r="E64" t="s">
        <v>63</v>
      </c>
      <c r="F64" t="s">
        <v>63</v>
      </c>
      <c r="G64" t="s">
        <v>617</v>
      </c>
      <c r="H64" t="s">
        <v>715</v>
      </c>
      <c r="I64" t="s">
        <v>618</v>
      </c>
      <c r="J64" s="11">
        <f>(C64-VLOOKUP(G64,Riders!$A$2:$E$8000,4,FALSE))/365</f>
        <v>24.849315068493151</v>
      </c>
      <c r="K64" s="11" t="e">
        <f>(C64-VLOOKUP(H64,Riders!$A$2:$E$8000,4,FALSE))/365</f>
        <v>#N/A</v>
      </c>
      <c r="L64">
        <v>9</v>
      </c>
      <c r="M64" s="106">
        <v>0</v>
      </c>
      <c r="N64" s="106">
        <v>0</v>
      </c>
      <c r="O64">
        <v>1</v>
      </c>
      <c r="P64" s="106">
        <v>0</v>
      </c>
      <c r="Q64" s="106">
        <v>0</v>
      </c>
      <c r="R64" s="106">
        <v>0</v>
      </c>
      <c r="S64" s="106">
        <v>0</v>
      </c>
      <c r="T64">
        <v>2</v>
      </c>
      <c r="U64" s="106">
        <v>0</v>
      </c>
      <c r="V64" s="106">
        <v>0</v>
      </c>
      <c r="W64" s="106">
        <v>0</v>
      </c>
      <c r="X64" s="106">
        <v>0</v>
      </c>
      <c r="Y64" s="106">
        <v>0</v>
      </c>
      <c r="Z64" s="106">
        <v>0</v>
      </c>
      <c r="AA64" s="106">
        <v>0</v>
      </c>
      <c r="AB64" s="106">
        <v>0</v>
      </c>
      <c r="AC64" s="106">
        <v>0</v>
      </c>
      <c r="AD64" s="106">
        <v>0</v>
      </c>
      <c r="AE64" s="106">
        <v>0</v>
      </c>
      <c r="AF64" s="106">
        <v>0</v>
      </c>
      <c r="AG64" s="106">
        <v>0</v>
      </c>
      <c r="AH64">
        <v>20</v>
      </c>
      <c r="AI64">
        <v>-17</v>
      </c>
    </row>
    <row r="65" spans="1:37">
      <c r="A65" t="s">
        <v>138</v>
      </c>
      <c r="B65">
        <v>2022</v>
      </c>
      <c r="C65" s="10">
        <v>44751</v>
      </c>
      <c r="D65" t="s">
        <v>65</v>
      </c>
      <c r="E65" t="s">
        <v>63</v>
      </c>
      <c r="F65" t="s">
        <v>63</v>
      </c>
      <c r="G65" t="s">
        <v>710</v>
      </c>
      <c r="H65" t="s">
        <v>709</v>
      </c>
      <c r="I65" t="s">
        <v>724</v>
      </c>
      <c r="J65" s="11">
        <f>(C65-VLOOKUP(G65,Riders!$A$2:$E$8000,4,FALSE))/365</f>
        <v>27.328767123287673</v>
      </c>
      <c r="K65" s="11">
        <f>(C65-VLOOKUP(H65,Riders!$A$2:$E$8000,4,FALSE))/365</f>
        <v>28.898630136986302</v>
      </c>
      <c r="L65">
        <v>10</v>
      </c>
      <c r="M65" s="106">
        <v>0</v>
      </c>
      <c r="N65" s="106">
        <v>0</v>
      </c>
      <c r="O65" s="106">
        <v>0</v>
      </c>
      <c r="P65" s="106">
        <v>0</v>
      </c>
      <c r="Q65" s="106">
        <v>0</v>
      </c>
      <c r="R65" s="106">
        <v>0</v>
      </c>
      <c r="S65" s="106">
        <v>0</v>
      </c>
      <c r="T65" s="106">
        <v>0</v>
      </c>
      <c r="U65" s="106">
        <v>0</v>
      </c>
      <c r="V65" s="106">
        <v>0</v>
      </c>
      <c r="W65" s="106">
        <v>0</v>
      </c>
      <c r="X65" s="106">
        <v>0</v>
      </c>
      <c r="Y65" s="106">
        <v>0</v>
      </c>
      <c r="Z65" s="106">
        <v>0</v>
      </c>
      <c r="AA65" s="106">
        <v>0</v>
      </c>
      <c r="AB65" s="106">
        <v>0</v>
      </c>
      <c r="AC65" s="106">
        <v>0</v>
      </c>
      <c r="AD65" s="106">
        <v>0</v>
      </c>
      <c r="AE65" s="106">
        <v>0</v>
      </c>
      <c r="AF65" s="106">
        <v>0</v>
      </c>
      <c r="AG65" s="106">
        <v>0</v>
      </c>
      <c r="AH65">
        <v>40</v>
      </c>
      <c r="AI65" t="s">
        <v>606</v>
      </c>
    </row>
    <row r="66" spans="1:37">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106">
        <v>0</v>
      </c>
      <c r="Q66">
        <v>3</v>
      </c>
      <c r="R66">
        <v>5</v>
      </c>
      <c r="S66">
        <v>5</v>
      </c>
      <c r="T66" s="106">
        <v>0</v>
      </c>
      <c r="U66">
        <v>3</v>
      </c>
      <c r="V66">
        <v>3</v>
      </c>
      <c r="W66" s="106">
        <v>0</v>
      </c>
      <c r="X66" s="106">
        <v>0</v>
      </c>
      <c r="Y66">
        <v>2</v>
      </c>
      <c r="Z66">
        <v>3</v>
      </c>
      <c r="AA66">
        <v>5</v>
      </c>
      <c r="AB66">
        <v>3</v>
      </c>
      <c r="AC66">
        <v>3</v>
      </c>
      <c r="AD66">
        <v>3</v>
      </c>
      <c r="AE66">
        <v>5</v>
      </c>
      <c r="AF66" s="106">
        <v>0</v>
      </c>
      <c r="AG66">
        <v>20</v>
      </c>
      <c r="AH66" s="106">
        <v>0</v>
      </c>
      <c r="AI66">
        <v>74</v>
      </c>
      <c r="AJ66" s="7">
        <v>2.1944444444444442</v>
      </c>
      <c r="AK66">
        <v>56.962000000000003</v>
      </c>
    </row>
    <row r="67" spans="1:37">
      <c r="A67" t="s">
        <v>161</v>
      </c>
      <c r="B67">
        <v>2022</v>
      </c>
      <c r="C67" s="10">
        <v>44695</v>
      </c>
      <c r="D67" t="s">
        <v>65</v>
      </c>
      <c r="E67" t="s">
        <v>63</v>
      </c>
      <c r="F67" t="s">
        <v>63</v>
      </c>
      <c r="G67" t="s">
        <v>584</v>
      </c>
      <c r="H67" t="s">
        <v>646</v>
      </c>
      <c r="I67" t="s">
        <v>112</v>
      </c>
      <c r="J67" s="11">
        <f>(C67-VLOOKUP(G67,Riders!$A$2:$E$8000,4,FALSE))/365</f>
        <v>23.668493150684931</v>
      </c>
      <c r="K67" s="11">
        <f>(C67-VLOOKUP(H67,Riders!$A$2:$E$8000,4,FALSE))/365</f>
        <v>23.019178082191782</v>
      </c>
      <c r="L67">
        <v>2</v>
      </c>
      <c r="M67">
        <v>1</v>
      </c>
      <c r="N67" s="106">
        <v>0</v>
      </c>
      <c r="O67">
        <v>5</v>
      </c>
      <c r="P67">
        <v>3</v>
      </c>
      <c r="Q67">
        <v>2</v>
      </c>
      <c r="R67">
        <v>3</v>
      </c>
      <c r="S67">
        <v>3</v>
      </c>
      <c r="T67" s="106">
        <v>0</v>
      </c>
      <c r="U67">
        <v>2</v>
      </c>
      <c r="V67">
        <v>2</v>
      </c>
      <c r="W67" s="106">
        <v>0</v>
      </c>
      <c r="X67" s="106">
        <v>0</v>
      </c>
      <c r="Y67">
        <v>1</v>
      </c>
      <c r="Z67">
        <v>2</v>
      </c>
      <c r="AA67" s="106">
        <v>0</v>
      </c>
      <c r="AB67" s="106">
        <v>0</v>
      </c>
      <c r="AC67">
        <v>5</v>
      </c>
      <c r="AD67">
        <v>5</v>
      </c>
      <c r="AE67">
        <v>2</v>
      </c>
      <c r="AF67">
        <v>10</v>
      </c>
      <c r="AG67">
        <v>20</v>
      </c>
      <c r="AH67" s="106">
        <v>0</v>
      </c>
      <c r="AI67">
        <v>66</v>
      </c>
    </row>
    <row r="68" spans="1:37">
      <c r="A68" t="s">
        <v>161</v>
      </c>
      <c r="B68">
        <v>2022</v>
      </c>
      <c r="C68" s="10">
        <v>44695</v>
      </c>
      <c r="D68" t="s">
        <v>65</v>
      </c>
      <c r="E68" t="s">
        <v>63</v>
      </c>
      <c r="F68" t="s">
        <v>63</v>
      </c>
      <c r="G68" t="s">
        <v>596</v>
      </c>
      <c r="H68" t="s">
        <v>480</v>
      </c>
      <c r="I68" t="s">
        <v>28</v>
      </c>
      <c r="J68" s="11">
        <f>(C68-VLOOKUP(G68,Riders!$A$2:$E$8000,4,FALSE))/365</f>
        <v>31.676712328767124</v>
      </c>
      <c r="K68" s="11">
        <f>(C68-VLOOKUP(H68,Riders!$A$2:$E$8000,4,FALSE))/365</f>
        <v>19.915068493150685</v>
      </c>
      <c r="L68">
        <v>3</v>
      </c>
      <c r="M68" s="106">
        <v>0</v>
      </c>
      <c r="N68">
        <v>2</v>
      </c>
      <c r="O68" s="106">
        <v>0</v>
      </c>
      <c r="P68" s="106">
        <v>0</v>
      </c>
      <c r="Q68">
        <v>5</v>
      </c>
      <c r="R68" s="106">
        <v>0</v>
      </c>
      <c r="S68" s="106">
        <v>0</v>
      </c>
      <c r="T68">
        <v>2</v>
      </c>
      <c r="U68" s="106">
        <v>0</v>
      </c>
      <c r="V68">
        <v>1</v>
      </c>
      <c r="W68" s="106">
        <v>0</v>
      </c>
      <c r="X68">
        <v>5</v>
      </c>
      <c r="Y68">
        <v>5</v>
      </c>
      <c r="Z68" s="106">
        <v>0</v>
      </c>
      <c r="AA68" s="106">
        <v>0</v>
      </c>
      <c r="AB68" s="106">
        <v>0</v>
      </c>
      <c r="AC68">
        <v>2</v>
      </c>
      <c r="AD68">
        <v>2</v>
      </c>
      <c r="AE68">
        <v>3</v>
      </c>
      <c r="AF68" s="106">
        <v>0</v>
      </c>
      <c r="AG68">
        <v>20</v>
      </c>
      <c r="AH68" s="106">
        <v>0</v>
      </c>
      <c r="AI68">
        <v>47</v>
      </c>
    </row>
    <row r="69" spans="1:37">
      <c r="A69" t="s">
        <v>161</v>
      </c>
      <c r="B69">
        <v>2022</v>
      </c>
      <c r="C69" s="10">
        <v>44695</v>
      </c>
      <c r="D69" t="s">
        <v>65</v>
      </c>
      <c r="E69" t="s">
        <v>63</v>
      </c>
      <c r="F69" t="s">
        <v>63</v>
      </c>
      <c r="G69" t="s">
        <v>1135</v>
      </c>
      <c r="H69" t="s">
        <v>613</v>
      </c>
      <c r="I69" t="s">
        <v>55</v>
      </c>
      <c r="J69" s="11" t="e">
        <f>(C69-VLOOKUP(G69,Riders!$A$2:$E$8000,4,FALSE))/365</f>
        <v>#N/A</v>
      </c>
      <c r="K69" s="11">
        <f>(C69-VLOOKUP(H69,Riders!$A$2:$E$8000,4,FALSE))/365</f>
        <v>19.564383561643837</v>
      </c>
      <c r="L69">
        <v>4</v>
      </c>
      <c r="M69" s="106">
        <v>0</v>
      </c>
      <c r="N69" s="106">
        <v>0</v>
      </c>
      <c r="O69" s="106">
        <v>0</v>
      </c>
      <c r="P69" s="106">
        <v>0</v>
      </c>
      <c r="Q69" s="106">
        <v>0</v>
      </c>
      <c r="R69" s="106">
        <v>0</v>
      </c>
      <c r="S69" s="106">
        <v>0</v>
      </c>
      <c r="T69">
        <v>5</v>
      </c>
      <c r="U69">
        <v>5</v>
      </c>
      <c r="V69">
        <v>5</v>
      </c>
      <c r="W69" s="106">
        <v>0</v>
      </c>
      <c r="X69" s="106">
        <v>0</v>
      </c>
      <c r="Y69" s="106">
        <v>0</v>
      </c>
      <c r="Z69" s="106">
        <v>0</v>
      </c>
      <c r="AA69" s="106">
        <v>0</v>
      </c>
      <c r="AB69" s="106">
        <v>0</v>
      </c>
      <c r="AC69" s="106">
        <v>0</v>
      </c>
      <c r="AD69" s="106">
        <v>0</v>
      </c>
      <c r="AE69" s="106">
        <v>0</v>
      </c>
      <c r="AF69" s="106">
        <v>0</v>
      </c>
      <c r="AG69">
        <v>20</v>
      </c>
      <c r="AH69" s="106">
        <v>0</v>
      </c>
      <c r="AI69">
        <v>35</v>
      </c>
    </row>
    <row r="70" spans="1:37">
      <c r="A70" t="s">
        <v>161</v>
      </c>
      <c r="B70">
        <v>2022</v>
      </c>
      <c r="C70" s="10">
        <v>44695</v>
      </c>
      <c r="D70" t="s">
        <v>65</v>
      </c>
      <c r="E70" t="s">
        <v>63</v>
      </c>
      <c r="F70" t="s">
        <v>63</v>
      </c>
      <c r="G70" t="s">
        <v>641</v>
      </c>
      <c r="H70" t="s">
        <v>475</v>
      </c>
      <c r="I70" t="s">
        <v>77</v>
      </c>
      <c r="J70" s="11">
        <f>(C70-VLOOKUP(G70,Riders!$A$2:$E$8000,4,FALSE))/365</f>
        <v>21.895890410958906</v>
      </c>
      <c r="K70" s="11">
        <f>(C70-VLOOKUP(H70,Riders!$A$2:$E$8000,4,FALSE))/365</f>
        <v>23.520547945205479</v>
      </c>
      <c r="L70">
        <v>5</v>
      </c>
      <c r="M70">
        <v>2</v>
      </c>
      <c r="N70" s="106">
        <v>0</v>
      </c>
      <c r="O70">
        <v>2</v>
      </c>
      <c r="P70">
        <v>2</v>
      </c>
      <c r="Q70" s="106">
        <v>0</v>
      </c>
      <c r="R70">
        <v>2</v>
      </c>
      <c r="S70">
        <v>2</v>
      </c>
      <c r="T70" s="106">
        <v>0</v>
      </c>
      <c r="U70" s="106">
        <v>0</v>
      </c>
      <c r="V70" s="106">
        <v>0</v>
      </c>
      <c r="W70" s="106">
        <v>0</v>
      </c>
      <c r="X70" s="106">
        <v>0</v>
      </c>
      <c r="Y70" s="106">
        <v>0</v>
      </c>
      <c r="Z70" s="106">
        <v>0</v>
      </c>
      <c r="AA70">
        <v>3</v>
      </c>
      <c r="AB70">
        <v>2</v>
      </c>
      <c r="AC70" s="106">
        <v>0</v>
      </c>
      <c r="AD70" s="106">
        <v>0</v>
      </c>
      <c r="AE70" s="106">
        <v>0</v>
      </c>
      <c r="AF70">
        <v>4</v>
      </c>
      <c r="AG70" s="106">
        <v>0</v>
      </c>
      <c r="AH70" s="106">
        <v>0</v>
      </c>
      <c r="AI70">
        <v>19</v>
      </c>
    </row>
    <row r="71" spans="1:37">
      <c r="A71" t="s">
        <v>161</v>
      </c>
      <c r="B71">
        <v>2022</v>
      </c>
      <c r="C71" s="10">
        <v>44695</v>
      </c>
      <c r="D71" t="s">
        <v>65</v>
      </c>
      <c r="E71" t="s">
        <v>63</v>
      </c>
      <c r="F71" t="s">
        <v>63</v>
      </c>
      <c r="G71" t="s">
        <v>594</v>
      </c>
      <c r="H71" t="s">
        <v>492</v>
      </c>
      <c r="I71" t="s">
        <v>30</v>
      </c>
      <c r="J71" s="11">
        <f>(C71-VLOOKUP(G71,Riders!$A$2:$E$8000,4,FALSE))/365</f>
        <v>32.958904109589042</v>
      </c>
      <c r="K71" s="11">
        <f>(C71-VLOOKUP(H71,Riders!$A$2:$E$8000,4,FALSE))/365</f>
        <v>28.43013698630137</v>
      </c>
      <c r="L71">
        <v>6</v>
      </c>
      <c r="M71" s="106">
        <v>0</v>
      </c>
      <c r="N71" s="106">
        <v>0</v>
      </c>
      <c r="O71" s="106">
        <v>0</v>
      </c>
      <c r="P71" s="106">
        <v>0</v>
      </c>
      <c r="Q71" s="106">
        <v>0</v>
      </c>
      <c r="R71" s="106">
        <v>0</v>
      </c>
      <c r="S71" s="106">
        <v>0</v>
      </c>
      <c r="T71" s="106">
        <v>0</v>
      </c>
      <c r="U71" s="106">
        <v>0</v>
      </c>
      <c r="V71" s="106">
        <v>0</v>
      </c>
      <c r="W71" s="106">
        <v>0</v>
      </c>
      <c r="X71" s="106">
        <v>0</v>
      </c>
      <c r="Y71" s="106">
        <v>0</v>
      </c>
      <c r="Z71" s="106">
        <v>0</v>
      </c>
      <c r="AA71" s="106">
        <v>0</v>
      </c>
      <c r="AB71">
        <v>5</v>
      </c>
      <c r="AC71">
        <v>1</v>
      </c>
      <c r="AD71" s="106">
        <v>0</v>
      </c>
      <c r="AE71" s="106">
        <v>0</v>
      </c>
      <c r="AF71">
        <v>6</v>
      </c>
      <c r="AG71" s="106">
        <v>0</v>
      </c>
      <c r="AH71" s="106">
        <v>0</v>
      </c>
      <c r="AI71">
        <v>12</v>
      </c>
    </row>
    <row r="72" spans="1:37">
      <c r="A72" t="s">
        <v>161</v>
      </c>
      <c r="B72">
        <v>2022</v>
      </c>
      <c r="C72" s="10">
        <v>44695</v>
      </c>
      <c r="D72" t="s">
        <v>65</v>
      </c>
      <c r="E72" t="s">
        <v>63</v>
      </c>
      <c r="F72" t="s">
        <v>63</v>
      </c>
      <c r="G72" t="s">
        <v>732</v>
      </c>
      <c r="H72" t="s">
        <v>505</v>
      </c>
      <c r="I72" t="s">
        <v>101</v>
      </c>
      <c r="J72" s="11">
        <f>(C72-VLOOKUP(G72,Riders!$A$2:$E$8000,4,FALSE))/365</f>
        <v>21.397260273972602</v>
      </c>
      <c r="K72" s="11">
        <f>(C72-VLOOKUP(H72,Riders!$A$2:$E$8000,4,FALSE))/365</f>
        <v>23.093150684931508</v>
      </c>
      <c r="L72">
        <v>7</v>
      </c>
      <c r="M72">
        <v>3</v>
      </c>
      <c r="N72">
        <v>1</v>
      </c>
      <c r="O72" s="106">
        <v>0</v>
      </c>
      <c r="P72">
        <v>1</v>
      </c>
      <c r="Q72" s="106">
        <v>0</v>
      </c>
      <c r="R72" s="106">
        <v>0</v>
      </c>
      <c r="S72" s="106">
        <v>0</v>
      </c>
      <c r="T72">
        <v>3</v>
      </c>
      <c r="U72" s="106">
        <v>0</v>
      </c>
      <c r="V72" s="106">
        <v>0</v>
      </c>
      <c r="W72">
        <v>1</v>
      </c>
      <c r="X72" s="106">
        <v>0</v>
      </c>
      <c r="Y72" s="106">
        <v>0</v>
      </c>
      <c r="Z72" s="106">
        <v>0</v>
      </c>
      <c r="AA72">
        <v>1</v>
      </c>
      <c r="AB72">
        <v>1</v>
      </c>
      <c r="AC72" s="106">
        <v>0</v>
      </c>
      <c r="AD72" s="106">
        <v>0</v>
      </c>
      <c r="AE72">
        <v>1</v>
      </c>
      <c r="AF72" s="106">
        <v>0</v>
      </c>
      <c r="AG72" s="106">
        <v>0</v>
      </c>
      <c r="AH72" s="106">
        <v>0</v>
      </c>
      <c r="AI72">
        <v>12</v>
      </c>
    </row>
    <row r="73" spans="1:37">
      <c r="A73" t="s">
        <v>161</v>
      </c>
      <c r="B73">
        <v>2022</v>
      </c>
      <c r="C73" s="10">
        <v>44695</v>
      </c>
      <c r="D73" t="s">
        <v>65</v>
      </c>
      <c r="E73" t="s">
        <v>63</v>
      </c>
      <c r="F73" t="s">
        <v>63</v>
      </c>
      <c r="G73" t="s">
        <v>678</v>
      </c>
      <c r="H73" t="s">
        <v>642</v>
      </c>
      <c r="I73" t="s">
        <v>24</v>
      </c>
      <c r="J73" s="11">
        <f>(C73-VLOOKUP(G73,Riders!$A$2:$E$8000,4,FALSE))/365</f>
        <v>24.909589041095892</v>
      </c>
      <c r="K73" s="11">
        <f>(C73-VLOOKUP(H73,Riders!$A$2:$E$8000,4,FALSE))/365</f>
        <v>21.123287671232877</v>
      </c>
      <c r="L73">
        <v>8</v>
      </c>
      <c r="M73" s="106">
        <v>0</v>
      </c>
      <c r="N73">
        <v>5</v>
      </c>
      <c r="O73">
        <v>1</v>
      </c>
      <c r="P73" s="106">
        <v>0</v>
      </c>
      <c r="Q73" s="106">
        <v>0</v>
      </c>
      <c r="R73" s="106">
        <v>0</v>
      </c>
      <c r="S73" s="106">
        <v>0</v>
      </c>
      <c r="T73" s="106">
        <v>0</v>
      </c>
      <c r="U73" s="106">
        <v>0</v>
      </c>
      <c r="V73" s="106">
        <v>0</v>
      </c>
      <c r="W73">
        <v>3</v>
      </c>
      <c r="X73">
        <v>2</v>
      </c>
      <c r="Y73" s="106">
        <v>0</v>
      </c>
      <c r="Z73" s="106">
        <v>0</v>
      </c>
      <c r="AA73" s="106">
        <v>0</v>
      </c>
      <c r="AB73" s="106">
        <v>0</v>
      </c>
      <c r="AC73" s="106">
        <v>0</v>
      </c>
      <c r="AD73" s="106">
        <v>0</v>
      </c>
      <c r="AE73" s="106">
        <v>0</v>
      </c>
      <c r="AF73" s="106">
        <v>0</v>
      </c>
      <c r="AG73" s="106">
        <v>0</v>
      </c>
      <c r="AH73" s="106">
        <v>0</v>
      </c>
      <c r="AI73">
        <v>11</v>
      </c>
    </row>
    <row r="74" spans="1:37">
      <c r="A74" t="s">
        <v>161</v>
      </c>
      <c r="B74">
        <v>2022</v>
      </c>
      <c r="C74" s="10">
        <v>44695</v>
      </c>
      <c r="D74" t="s">
        <v>65</v>
      </c>
      <c r="E74" t="s">
        <v>63</v>
      </c>
      <c r="F74" t="s">
        <v>63</v>
      </c>
      <c r="G74" t="s">
        <v>620</v>
      </c>
      <c r="H74" t="s">
        <v>708</v>
      </c>
      <c r="I74" t="s">
        <v>43</v>
      </c>
      <c r="J74" s="11">
        <f>(C74-VLOOKUP(G74,Riders!$A$2:$E$8000,4,FALSE))/365</f>
        <v>35.61917808219178</v>
      </c>
      <c r="K74" s="11">
        <f>(C74-VLOOKUP(H74,Riders!$A$2:$E$8000,4,FALSE))/365</f>
        <v>22.252054794520546</v>
      </c>
      <c r="L74">
        <v>9</v>
      </c>
      <c r="M74" s="106">
        <v>0</v>
      </c>
      <c r="N74" s="106">
        <v>0</v>
      </c>
      <c r="O74" s="106">
        <v>0</v>
      </c>
      <c r="P74" s="106">
        <v>0</v>
      </c>
      <c r="Q74" s="106">
        <v>0</v>
      </c>
      <c r="R74" s="106">
        <v>0</v>
      </c>
      <c r="S74" s="106">
        <v>0</v>
      </c>
      <c r="T74" s="106">
        <v>0</v>
      </c>
      <c r="U74" s="106">
        <v>0</v>
      </c>
      <c r="V74" s="106">
        <v>0</v>
      </c>
      <c r="W74" s="106">
        <v>0</v>
      </c>
      <c r="X74">
        <v>3</v>
      </c>
      <c r="Y74">
        <v>3</v>
      </c>
      <c r="Z74">
        <v>5</v>
      </c>
      <c r="AA74" s="106">
        <v>0</v>
      </c>
      <c r="AB74" s="106">
        <v>0</v>
      </c>
      <c r="AC74" s="106">
        <v>0</v>
      </c>
      <c r="AD74" s="106">
        <v>0</v>
      </c>
      <c r="AE74" s="106">
        <v>0</v>
      </c>
      <c r="AF74" s="106">
        <v>0</v>
      </c>
      <c r="AG74" s="106">
        <v>0</v>
      </c>
      <c r="AH74" s="106">
        <v>0</v>
      </c>
      <c r="AI74">
        <v>11</v>
      </c>
    </row>
    <row r="75" spans="1:37">
      <c r="A75" t="s">
        <v>161</v>
      </c>
      <c r="B75">
        <v>2022</v>
      </c>
      <c r="C75" s="10">
        <v>44695</v>
      </c>
      <c r="D75" t="s">
        <v>65</v>
      </c>
      <c r="E75" t="s">
        <v>63</v>
      </c>
      <c r="F75" t="s">
        <v>63</v>
      </c>
      <c r="G75" t="s">
        <v>631</v>
      </c>
      <c r="H75" t="s">
        <v>745</v>
      </c>
      <c r="I75" t="s">
        <v>45</v>
      </c>
      <c r="J75" s="11">
        <f>(C75-VLOOKUP(G75,Riders!$A$2:$E$8000,4,FALSE))/365</f>
        <v>31.07123287671233</v>
      </c>
      <c r="K75" s="11">
        <f>(C75-VLOOKUP(H75,Riders!$A$2:$E$8000,4,FALSE))/365</f>
        <v>25.041095890410958</v>
      </c>
      <c r="L75">
        <v>10</v>
      </c>
      <c r="M75" s="106">
        <v>0</v>
      </c>
      <c r="N75" s="106">
        <v>0</v>
      </c>
      <c r="O75" s="106">
        <v>0</v>
      </c>
      <c r="P75">
        <v>5</v>
      </c>
      <c r="Q75" s="106">
        <v>0</v>
      </c>
      <c r="R75" s="106">
        <v>0</v>
      </c>
      <c r="S75">
        <v>1</v>
      </c>
      <c r="T75" s="106">
        <v>0</v>
      </c>
      <c r="U75" s="106">
        <v>0</v>
      </c>
      <c r="V75" s="106">
        <v>0</v>
      </c>
      <c r="W75" s="106">
        <v>0</v>
      </c>
      <c r="X75" s="106">
        <v>0</v>
      </c>
      <c r="Y75" s="106">
        <v>0</v>
      </c>
      <c r="Z75" s="106">
        <v>0</v>
      </c>
      <c r="AA75">
        <v>2</v>
      </c>
      <c r="AB75" s="106">
        <v>0</v>
      </c>
      <c r="AC75" s="106">
        <v>0</v>
      </c>
      <c r="AD75" s="106">
        <v>0</v>
      </c>
      <c r="AE75" s="106">
        <v>0</v>
      </c>
      <c r="AF75" s="106">
        <v>0</v>
      </c>
      <c r="AG75" s="106">
        <v>0</v>
      </c>
      <c r="AH75" s="106">
        <v>0</v>
      </c>
      <c r="AI75">
        <v>8</v>
      </c>
    </row>
    <row r="76" spans="1:37">
      <c r="A76" t="s">
        <v>161</v>
      </c>
      <c r="B76">
        <v>2022</v>
      </c>
      <c r="C76" s="10">
        <v>44695</v>
      </c>
      <c r="D76" t="s">
        <v>65</v>
      </c>
      <c r="E76" t="s">
        <v>63</v>
      </c>
      <c r="F76" t="s">
        <v>63</v>
      </c>
      <c r="G76" t="s">
        <v>1134</v>
      </c>
      <c r="H76" t="s">
        <v>1131</v>
      </c>
      <c r="I76" t="s">
        <v>84</v>
      </c>
      <c r="J76" s="11" t="e">
        <f>(C76-VLOOKUP(G76,Riders!$A$2:$E$8000,4,FALSE))/365</f>
        <v>#N/A</v>
      </c>
      <c r="K76" s="11" t="e">
        <f>(C76-VLOOKUP(H76,Riders!$A$2:$E$8000,4,FALSE))/365</f>
        <v>#N/A</v>
      </c>
      <c r="L76">
        <v>11</v>
      </c>
      <c r="M76" s="106">
        <v>0</v>
      </c>
      <c r="N76" s="106">
        <v>0</v>
      </c>
      <c r="O76" s="106">
        <v>0</v>
      </c>
      <c r="P76" s="106">
        <v>0</v>
      </c>
      <c r="Q76" s="106">
        <v>0</v>
      </c>
      <c r="R76" s="106">
        <v>0</v>
      </c>
      <c r="S76" s="106">
        <v>0</v>
      </c>
      <c r="T76" s="106">
        <v>0</v>
      </c>
      <c r="U76" s="106">
        <v>0</v>
      </c>
      <c r="V76" s="106">
        <v>0</v>
      </c>
      <c r="W76" s="106">
        <v>0</v>
      </c>
      <c r="X76">
        <v>1</v>
      </c>
      <c r="Y76" s="106">
        <v>0</v>
      </c>
      <c r="Z76">
        <v>1</v>
      </c>
      <c r="AA76" s="106">
        <v>0</v>
      </c>
      <c r="AB76" s="106">
        <v>0</v>
      </c>
      <c r="AC76" s="106">
        <v>0</v>
      </c>
      <c r="AD76">
        <v>1</v>
      </c>
      <c r="AE76" s="106">
        <v>0</v>
      </c>
      <c r="AF76">
        <v>2</v>
      </c>
      <c r="AG76" s="106">
        <v>0</v>
      </c>
      <c r="AH76" s="106">
        <v>0</v>
      </c>
      <c r="AI76">
        <v>5</v>
      </c>
    </row>
    <row r="77" spans="1:37">
      <c r="A77" t="s">
        <v>161</v>
      </c>
      <c r="B77">
        <v>2022</v>
      </c>
      <c r="C77" s="10">
        <v>44695</v>
      </c>
      <c r="D77" t="s">
        <v>65</v>
      </c>
      <c r="E77" t="s">
        <v>63</v>
      </c>
      <c r="F77" t="s">
        <v>63</v>
      </c>
      <c r="G77" t="s">
        <v>610</v>
      </c>
      <c r="H77" t="s">
        <v>489</v>
      </c>
      <c r="I77" t="s">
        <v>41</v>
      </c>
      <c r="J77" s="11">
        <f>(C77-VLOOKUP(G77,Riders!$A$2:$E$8000,4,FALSE))/365</f>
        <v>22.575342465753426</v>
      </c>
      <c r="K77" s="11">
        <f>(C77-VLOOKUP(H77,Riders!$A$2:$E$8000,4,FALSE))/365</f>
        <v>29.13150684931507</v>
      </c>
      <c r="L77">
        <v>12</v>
      </c>
      <c r="M77" s="106">
        <v>0</v>
      </c>
      <c r="N77" s="106">
        <v>0</v>
      </c>
      <c r="O77" s="106">
        <v>0</v>
      </c>
      <c r="P77" s="106">
        <v>0</v>
      </c>
      <c r="Q77" s="106">
        <v>0</v>
      </c>
      <c r="R77" s="106">
        <v>0</v>
      </c>
      <c r="S77" s="106">
        <v>0</v>
      </c>
      <c r="T77">
        <v>1</v>
      </c>
      <c r="U77">
        <v>1</v>
      </c>
      <c r="V77" s="106">
        <v>0</v>
      </c>
      <c r="W77">
        <v>2</v>
      </c>
      <c r="X77" s="106">
        <v>0</v>
      </c>
      <c r="Y77" s="106">
        <v>0</v>
      </c>
      <c r="Z77" s="106">
        <v>0</v>
      </c>
      <c r="AA77" s="106">
        <v>0</v>
      </c>
      <c r="AB77" s="106">
        <v>0</v>
      </c>
      <c r="AC77" s="106">
        <v>0</v>
      </c>
      <c r="AD77" s="106">
        <v>0</v>
      </c>
      <c r="AE77" s="106">
        <v>0</v>
      </c>
      <c r="AF77" s="106">
        <v>0</v>
      </c>
      <c r="AG77" s="106">
        <v>0</v>
      </c>
      <c r="AH77" s="106">
        <v>0</v>
      </c>
      <c r="AI77">
        <v>4</v>
      </c>
    </row>
    <row r="78" spans="1:37">
      <c r="A78" t="s">
        <v>161</v>
      </c>
      <c r="B78">
        <v>2022</v>
      </c>
      <c r="C78" s="10">
        <v>44695</v>
      </c>
      <c r="D78" t="s">
        <v>65</v>
      </c>
      <c r="E78" t="s">
        <v>63</v>
      </c>
      <c r="F78" t="s">
        <v>63</v>
      </c>
      <c r="G78" t="s">
        <v>746</v>
      </c>
      <c r="H78" t="s">
        <v>1136</v>
      </c>
      <c r="I78" t="s">
        <v>479</v>
      </c>
      <c r="J78" s="11">
        <f>(C78-VLOOKUP(G78,Riders!$A$2:$E$8000,4,FALSE))/365</f>
        <v>21.531506849315068</v>
      </c>
      <c r="K78" s="11" t="e">
        <f>(C78-VLOOKUP(H78,Riders!$A$2:$E$8000,4,FALSE))/365</f>
        <v>#N/A</v>
      </c>
      <c r="L78">
        <v>13</v>
      </c>
      <c r="M78" s="106">
        <v>0</v>
      </c>
      <c r="N78" s="106">
        <v>0</v>
      </c>
      <c r="O78" s="106">
        <v>0</v>
      </c>
      <c r="P78" s="106">
        <v>0</v>
      </c>
      <c r="Q78">
        <v>1</v>
      </c>
      <c r="R78" s="106">
        <v>0</v>
      </c>
      <c r="S78" s="106">
        <v>0</v>
      </c>
      <c r="T78" s="106">
        <v>0</v>
      </c>
      <c r="U78" s="106">
        <v>0</v>
      </c>
      <c r="V78" s="106">
        <v>0</v>
      </c>
      <c r="W78" s="106">
        <v>0</v>
      </c>
      <c r="X78" s="106">
        <v>0</v>
      </c>
      <c r="Y78" s="106">
        <v>0</v>
      </c>
      <c r="Z78" s="106">
        <v>0</v>
      </c>
      <c r="AA78" s="106">
        <v>0</v>
      </c>
      <c r="AB78" s="106">
        <v>0</v>
      </c>
      <c r="AC78" s="106">
        <v>0</v>
      </c>
      <c r="AD78" s="106">
        <v>0</v>
      </c>
      <c r="AE78" s="106">
        <v>0</v>
      </c>
      <c r="AF78" s="106">
        <v>0</v>
      </c>
      <c r="AG78" s="106">
        <v>0</v>
      </c>
      <c r="AH78" s="106">
        <v>0</v>
      </c>
      <c r="AI78">
        <v>1</v>
      </c>
    </row>
    <row r="79" spans="1:37">
      <c r="A79" t="s">
        <v>161</v>
      </c>
      <c r="B79">
        <v>2022</v>
      </c>
      <c r="C79" s="10">
        <v>44695</v>
      </c>
      <c r="D79" t="s">
        <v>65</v>
      </c>
      <c r="E79" t="s">
        <v>63</v>
      </c>
      <c r="F79" t="s">
        <v>63</v>
      </c>
      <c r="G79" t="s">
        <v>693</v>
      </c>
      <c r="H79" t="s">
        <v>499</v>
      </c>
      <c r="I79" t="s">
        <v>32</v>
      </c>
      <c r="J79" s="11">
        <f>(C79-VLOOKUP(G79,Riders!$A$2:$E$8000,4,FALSE))/365</f>
        <v>23.350684931506848</v>
      </c>
      <c r="K79" s="11">
        <f>(C79-VLOOKUP(H79,Riders!$A$2:$E$8000,4,FALSE))/365</f>
        <v>18.791780821917808</v>
      </c>
      <c r="L79">
        <v>14</v>
      </c>
      <c r="M79" s="106">
        <v>0</v>
      </c>
      <c r="N79" s="106">
        <v>0</v>
      </c>
      <c r="O79" s="106">
        <v>0</v>
      </c>
      <c r="P79" s="106">
        <v>0</v>
      </c>
      <c r="Q79" s="106">
        <v>0</v>
      </c>
      <c r="R79" s="106">
        <v>0</v>
      </c>
      <c r="S79" s="106">
        <v>0</v>
      </c>
      <c r="T79" s="106">
        <v>0</v>
      </c>
      <c r="U79" s="106">
        <v>0</v>
      </c>
      <c r="V79" s="106">
        <v>0</v>
      </c>
      <c r="W79">
        <v>5</v>
      </c>
      <c r="X79" s="106">
        <v>0</v>
      </c>
      <c r="Y79" s="106">
        <v>0</v>
      </c>
      <c r="Z79" s="106">
        <v>0</v>
      </c>
      <c r="AA79" s="106">
        <v>0</v>
      </c>
      <c r="AB79" s="106">
        <v>0</v>
      </c>
      <c r="AC79" s="106">
        <v>0</v>
      </c>
      <c r="AD79" s="106">
        <v>0</v>
      </c>
      <c r="AE79" s="106">
        <v>0</v>
      </c>
      <c r="AF79" s="106">
        <v>0</v>
      </c>
      <c r="AG79" s="106">
        <v>0</v>
      </c>
      <c r="AH79">
        <v>20</v>
      </c>
      <c r="AI79">
        <v>-15</v>
      </c>
    </row>
    <row r="80" spans="1:37">
      <c r="A80" t="s">
        <v>161</v>
      </c>
      <c r="B80">
        <v>2022</v>
      </c>
      <c r="C80" s="10">
        <v>44695</v>
      </c>
      <c r="D80" t="s">
        <v>65</v>
      </c>
      <c r="E80" t="s">
        <v>63</v>
      </c>
      <c r="F80" t="s">
        <v>63</v>
      </c>
      <c r="G80" t="s">
        <v>743</v>
      </c>
      <c r="H80" t="s">
        <v>914</v>
      </c>
      <c r="I80" t="s">
        <v>34</v>
      </c>
      <c r="J80" s="11">
        <f>(C80-VLOOKUP(G80,Riders!$A$2:$E$8000,4,FALSE))/365</f>
        <v>26.734246575342464</v>
      </c>
      <c r="K80" s="11">
        <f>(C80-VLOOKUP(H80,Riders!$A$2:$E$8000,4,FALSE))/365</f>
        <v>26.057534246575344</v>
      </c>
      <c r="L80">
        <v>15</v>
      </c>
      <c r="M80" s="106">
        <v>0</v>
      </c>
      <c r="N80" s="106">
        <v>0</v>
      </c>
      <c r="O80" s="106">
        <v>0</v>
      </c>
      <c r="P80" s="106">
        <v>0</v>
      </c>
      <c r="Q80" s="106">
        <v>0</v>
      </c>
      <c r="R80" s="106">
        <v>0</v>
      </c>
      <c r="S80" s="106">
        <v>0</v>
      </c>
      <c r="T80" s="106">
        <v>0</v>
      </c>
      <c r="U80" s="106">
        <v>0</v>
      </c>
      <c r="V80" s="106">
        <v>0</v>
      </c>
      <c r="W80" s="106">
        <v>0</v>
      </c>
      <c r="X80" s="106">
        <v>0</v>
      </c>
      <c r="Y80" s="106">
        <v>0</v>
      </c>
      <c r="Z80" s="106">
        <v>0</v>
      </c>
      <c r="AA80" s="106">
        <v>0</v>
      </c>
      <c r="AB80" s="106">
        <v>0</v>
      </c>
      <c r="AC80" s="106">
        <v>0</v>
      </c>
      <c r="AD80" s="106">
        <v>0</v>
      </c>
      <c r="AE80" s="106">
        <v>0</v>
      </c>
      <c r="AF80" s="106">
        <v>0</v>
      </c>
      <c r="AG80" s="106">
        <v>0</v>
      </c>
      <c r="AH80">
        <v>20</v>
      </c>
      <c r="AI80" t="s">
        <v>606</v>
      </c>
    </row>
    <row r="81" spans="1:37">
      <c r="A81" t="s">
        <v>161</v>
      </c>
      <c r="B81">
        <v>2022</v>
      </c>
      <c r="C81" s="10">
        <v>44695</v>
      </c>
      <c r="D81" t="s">
        <v>65</v>
      </c>
      <c r="E81" t="s">
        <v>63</v>
      </c>
      <c r="F81" t="s">
        <v>63</v>
      </c>
      <c r="G81" t="s">
        <v>737</v>
      </c>
      <c r="H81" t="s">
        <v>1137</v>
      </c>
      <c r="I81" t="s">
        <v>149</v>
      </c>
      <c r="J81" s="11">
        <f>(C81-VLOOKUP(G81,Riders!$A$2:$E$8000,4,FALSE))/365</f>
        <v>19.542465753424658</v>
      </c>
      <c r="K81" s="11" t="e">
        <f>(C81-VLOOKUP(H81,Riders!$A$2:$E$8000,4,FALSE))/365</f>
        <v>#N/A</v>
      </c>
      <c r="L81">
        <v>16</v>
      </c>
      <c r="M81" s="106">
        <v>0</v>
      </c>
      <c r="N81" s="106">
        <v>0</v>
      </c>
      <c r="O81" s="106">
        <v>0</v>
      </c>
      <c r="P81" s="106">
        <v>0</v>
      </c>
      <c r="Q81" s="106">
        <v>0</v>
      </c>
      <c r="R81" s="106">
        <v>0</v>
      </c>
      <c r="S81" s="106">
        <v>0</v>
      </c>
      <c r="T81" s="106">
        <v>0</v>
      </c>
      <c r="U81" s="106">
        <v>0</v>
      </c>
      <c r="V81" s="106">
        <v>0</v>
      </c>
      <c r="W81" s="106">
        <v>0</v>
      </c>
      <c r="X81" s="106">
        <v>0</v>
      </c>
      <c r="Y81" s="106">
        <v>0</v>
      </c>
      <c r="Z81" s="106">
        <v>0</v>
      </c>
      <c r="AA81" s="106">
        <v>0</v>
      </c>
      <c r="AB81" s="106">
        <v>0</v>
      </c>
      <c r="AC81" s="106">
        <v>0</v>
      </c>
      <c r="AD81" s="106">
        <v>0</v>
      </c>
      <c r="AE81" s="106">
        <v>0</v>
      </c>
      <c r="AF81" s="106">
        <v>0</v>
      </c>
      <c r="AG81" s="106">
        <v>0</v>
      </c>
      <c r="AH81">
        <v>40</v>
      </c>
      <c r="AI81" t="s">
        <v>606</v>
      </c>
    </row>
    <row r="82" spans="1:37">
      <c r="A82" t="s">
        <v>161</v>
      </c>
      <c r="B82">
        <v>2022</v>
      </c>
      <c r="C82" s="10">
        <v>44695</v>
      </c>
      <c r="D82" t="s">
        <v>65</v>
      </c>
      <c r="E82" t="s">
        <v>63</v>
      </c>
      <c r="F82" t="s">
        <v>63</v>
      </c>
      <c r="G82" t="s">
        <v>522</v>
      </c>
      <c r="H82" t="s">
        <v>668</v>
      </c>
      <c r="I82" t="s">
        <v>523</v>
      </c>
      <c r="J82" s="11">
        <f>(C82-VLOOKUP(G82,Riders!$A$2:$E$8000,4,FALSE))/365</f>
        <v>21.553424657534247</v>
      </c>
      <c r="K82" s="11">
        <f>(C82-VLOOKUP(H82,Riders!$A$2:$E$8000,4,FALSE))/365</f>
        <v>22.008219178082193</v>
      </c>
      <c r="L82">
        <v>17</v>
      </c>
      <c r="M82" s="106">
        <v>0</v>
      </c>
      <c r="N82" s="106">
        <v>0</v>
      </c>
      <c r="O82" s="106">
        <v>0</v>
      </c>
      <c r="P82" s="106">
        <v>0</v>
      </c>
      <c r="Q82" s="106">
        <v>0</v>
      </c>
      <c r="R82" s="106">
        <v>0</v>
      </c>
      <c r="S82" s="106">
        <v>0</v>
      </c>
      <c r="T82" s="106">
        <v>0</v>
      </c>
      <c r="U82" s="106">
        <v>0</v>
      </c>
      <c r="V82" s="106">
        <v>0</v>
      </c>
      <c r="W82" s="106">
        <v>0</v>
      </c>
      <c r="X82" s="106">
        <v>0</v>
      </c>
      <c r="Y82" s="106">
        <v>0</v>
      </c>
      <c r="Z82" s="106">
        <v>0</v>
      </c>
      <c r="AA82" s="106">
        <v>0</v>
      </c>
      <c r="AB82" s="106">
        <v>0</v>
      </c>
      <c r="AC82" s="106">
        <v>0</v>
      </c>
      <c r="AD82" s="106">
        <v>0</v>
      </c>
      <c r="AE82" s="106">
        <v>0</v>
      </c>
      <c r="AF82" s="106">
        <v>0</v>
      </c>
      <c r="AG82" s="106">
        <v>0</v>
      </c>
      <c r="AH82">
        <v>20</v>
      </c>
      <c r="AI82" t="s">
        <v>606</v>
      </c>
    </row>
    <row r="83" spans="1:37">
      <c r="A83" t="s">
        <v>161</v>
      </c>
      <c r="B83">
        <v>2022</v>
      </c>
      <c r="C83" s="10">
        <v>44695</v>
      </c>
      <c r="D83" t="s">
        <v>65</v>
      </c>
      <c r="E83" t="s">
        <v>63</v>
      </c>
      <c r="F83" t="s">
        <v>63</v>
      </c>
      <c r="G83" t="s">
        <v>696</v>
      </c>
      <c r="H83" t="s">
        <v>661</v>
      </c>
      <c r="I83" t="s">
        <v>38</v>
      </c>
      <c r="J83" s="11">
        <f>(C83-VLOOKUP(G83,Riders!$A$2:$E$8000,4,FALSE))/365</f>
        <v>28.216438356164385</v>
      </c>
      <c r="K83" s="11">
        <f>(C83-VLOOKUP(H83,Riders!$A$2:$E$8000,4,FALSE))/365</f>
        <v>21.43013698630137</v>
      </c>
      <c r="L83">
        <v>18</v>
      </c>
      <c r="M83" s="106">
        <v>0</v>
      </c>
      <c r="N83" s="106">
        <v>0</v>
      </c>
      <c r="O83" s="106">
        <v>0</v>
      </c>
      <c r="P83" s="106">
        <v>0</v>
      </c>
      <c r="Q83" s="106">
        <v>0</v>
      </c>
      <c r="R83">
        <v>1</v>
      </c>
      <c r="S83" s="106">
        <v>0</v>
      </c>
      <c r="T83" s="106">
        <v>0</v>
      </c>
      <c r="U83" s="106">
        <v>0</v>
      </c>
      <c r="V83" s="106">
        <v>0</v>
      </c>
      <c r="W83" s="106">
        <v>0</v>
      </c>
      <c r="X83" s="106">
        <v>0</v>
      </c>
      <c r="Y83" s="106">
        <v>0</v>
      </c>
      <c r="Z83" s="106">
        <v>0</v>
      </c>
      <c r="AA83" s="106">
        <v>0</v>
      </c>
      <c r="AB83" s="106">
        <v>0</v>
      </c>
      <c r="AC83" s="106">
        <v>0</v>
      </c>
      <c r="AD83" s="106">
        <v>0</v>
      </c>
      <c r="AE83" s="106">
        <v>0</v>
      </c>
      <c r="AF83" s="106">
        <v>0</v>
      </c>
      <c r="AG83" s="106">
        <v>0</v>
      </c>
      <c r="AH83">
        <v>40</v>
      </c>
      <c r="AI83" t="s">
        <v>606</v>
      </c>
    </row>
    <row r="84" spans="1:37">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106">
        <v>0</v>
      </c>
      <c r="R84" s="106">
        <v>0</v>
      </c>
      <c r="S84" s="106">
        <v>0</v>
      </c>
      <c r="T84" s="106">
        <v>0</v>
      </c>
      <c r="U84">
        <v>1</v>
      </c>
      <c r="V84">
        <v>5</v>
      </c>
      <c r="W84">
        <v>1</v>
      </c>
      <c r="X84">
        <v>5</v>
      </c>
      <c r="Y84">
        <v>5</v>
      </c>
      <c r="Z84" s="106">
        <v>0</v>
      </c>
      <c r="AA84">
        <v>3</v>
      </c>
      <c r="AB84">
        <v>3</v>
      </c>
      <c r="AC84">
        <v>2</v>
      </c>
      <c r="AD84">
        <v>5</v>
      </c>
      <c r="AE84">
        <v>2</v>
      </c>
      <c r="AF84">
        <v>2</v>
      </c>
      <c r="AG84">
        <v>20</v>
      </c>
      <c r="AH84" s="106">
        <v>0</v>
      </c>
      <c r="AI84">
        <v>66</v>
      </c>
      <c r="AJ84" s="7">
        <v>2.1451388888888889</v>
      </c>
      <c r="AK84">
        <v>58.271000000000001</v>
      </c>
    </row>
    <row r="85" spans="1:37">
      <c r="A85" t="s">
        <v>64</v>
      </c>
      <c r="B85">
        <v>2022</v>
      </c>
      <c r="C85" s="10">
        <v>44674</v>
      </c>
      <c r="D85" t="s">
        <v>65</v>
      </c>
      <c r="E85" t="s">
        <v>63</v>
      </c>
      <c r="F85" t="s">
        <v>63</v>
      </c>
      <c r="G85" t="s">
        <v>593</v>
      </c>
      <c r="H85" t="s">
        <v>594</v>
      </c>
      <c r="I85" t="s">
        <v>30</v>
      </c>
      <c r="J85" s="11">
        <f>(C85-VLOOKUP(G85,Riders!$A$2:$E$8000,4,FALSE))/365</f>
        <v>24.202739726027396</v>
      </c>
      <c r="K85" s="11">
        <f>(C85-VLOOKUP(H85,Riders!$A$2:$E$8000,4,FALSE))/365</f>
        <v>32.901369863013699</v>
      </c>
      <c r="L85">
        <v>2</v>
      </c>
      <c r="M85" s="106">
        <v>0</v>
      </c>
      <c r="N85" s="106">
        <v>0</v>
      </c>
      <c r="O85" s="106">
        <v>0</v>
      </c>
      <c r="P85">
        <v>1</v>
      </c>
      <c r="Q85" s="106">
        <v>0</v>
      </c>
      <c r="R85" s="106">
        <v>0</v>
      </c>
      <c r="S85" s="106">
        <v>0</v>
      </c>
      <c r="T85" s="106">
        <v>0</v>
      </c>
      <c r="U85">
        <v>2</v>
      </c>
      <c r="V85" s="106">
        <v>0</v>
      </c>
      <c r="W85" s="106">
        <v>0</v>
      </c>
      <c r="X85" s="106">
        <v>0</v>
      </c>
      <c r="Y85">
        <v>1</v>
      </c>
      <c r="Z85">
        <v>5</v>
      </c>
      <c r="AA85" s="106">
        <v>0</v>
      </c>
      <c r="AB85">
        <v>5</v>
      </c>
      <c r="AC85" s="106">
        <v>0</v>
      </c>
      <c r="AD85" s="106">
        <v>0</v>
      </c>
      <c r="AE85">
        <v>5</v>
      </c>
      <c r="AF85">
        <v>4</v>
      </c>
      <c r="AG85">
        <v>40</v>
      </c>
      <c r="AH85" s="106">
        <v>0</v>
      </c>
      <c r="AI85">
        <v>63</v>
      </c>
    </row>
    <row r="86" spans="1:37">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106">
        <v>0</v>
      </c>
      <c r="N86">
        <v>2</v>
      </c>
      <c r="O86" s="106">
        <v>0</v>
      </c>
      <c r="P86" s="106">
        <v>0</v>
      </c>
      <c r="Q86" s="106">
        <v>0</v>
      </c>
      <c r="R86" s="106">
        <v>0</v>
      </c>
      <c r="S86">
        <v>5</v>
      </c>
      <c r="T86">
        <v>5</v>
      </c>
      <c r="U86" s="106">
        <v>0</v>
      </c>
      <c r="V86" s="106">
        <v>0</v>
      </c>
      <c r="W86" s="106">
        <v>0</v>
      </c>
      <c r="X86" s="106">
        <v>0</v>
      </c>
      <c r="Y86">
        <v>2</v>
      </c>
      <c r="Z86">
        <v>2</v>
      </c>
      <c r="AA86">
        <v>5</v>
      </c>
      <c r="AB86" s="106">
        <v>0</v>
      </c>
      <c r="AC86" s="106">
        <v>0</v>
      </c>
      <c r="AD86">
        <v>1</v>
      </c>
      <c r="AE86">
        <v>1</v>
      </c>
      <c r="AF86">
        <v>6</v>
      </c>
      <c r="AG86">
        <v>20</v>
      </c>
      <c r="AH86" s="106">
        <v>0</v>
      </c>
      <c r="AI86">
        <v>49</v>
      </c>
    </row>
    <row r="87" spans="1:37">
      <c r="A87" t="s">
        <v>64</v>
      </c>
      <c r="B87">
        <v>2022</v>
      </c>
      <c r="C87" s="10">
        <v>44674</v>
      </c>
      <c r="D87" t="s">
        <v>65</v>
      </c>
      <c r="E87" t="s">
        <v>63</v>
      </c>
      <c r="F87" t="s">
        <v>63</v>
      </c>
      <c r="G87" t="s">
        <v>503</v>
      </c>
      <c r="H87" t="s">
        <v>1129</v>
      </c>
      <c r="I87" t="s">
        <v>479</v>
      </c>
      <c r="J87" s="11">
        <f>(C87-VLOOKUP(G87,Riders!$A$2:$E$8000,4,FALSE))/365</f>
        <v>25.646575342465752</v>
      </c>
      <c r="K87" s="11" t="e">
        <f>(C87-VLOOKUP(H87,Riders!$A$2:$E$8000,4,FALSE))/365</f>
        <v>#N/A</v>
      </c>
      <c r="L87">
        <v>4</v>
      </c>
      <c r="M87" s="106">
        <v>0</v>
      </c>
      <c r="N87" s="106">
        <v>0</v>
      </c>
      <c r="O87" s="106">
        <v>0</v>
      </c>
      <c r="P87">
        <v>2</v>
      </c>
      <c r="Q87" s="106">
        <v>0</v>
      </c>
      <c r="R87" s="106">
        <v>0</v>
      </c>
      <c r="S87">
        <v>1</v>
      </c>
      <c r="T87">
        <v>3</v>
      </c>
      <c r="U87" s="106">
        <v>0</v>
      </c>
      <c r="V87">
        <v>3</v>
      </c>
      <c r="W87" s="106">
        <v>0</v>
      </c>
      <c r="X87">
        <v>2</v>
      </c>
      <c r="Y87" s="106">
        <v>0</v>
      </c>
      <c r="Z87" s="106">
        <v>0</v>
      </c>
      <c r="AA87" s="106">
        <v>0</v>
      </c>
      <c r="AB87">
        <v>2</v>
      </c>
      <c r="AC87" s="106">
        <v>0</v>
      </c>
      <c r="AD87">
        <v>2</v>
      </c>
      <c r="AE87" s="106">
        <v>0</v>
      </c>
      <c r="AF87">
        <v>10</v>
      </c>
      <c r="AG87">
        <v>20</v>
      </c>
      <c r="AH87" s="106">
        <v>0</v>
      </c>
      <c r="AI87">
        <v>45</v>
      </c>
    </row>
    <row r="88" spans="1:37">
      <c r="A88" t="s">
        <v>64</v>
      </c>
      <c r="B88">
        <v>2022</v>
      </c>
      <c r="C88" s="10">
        <v>44674</v>
      </c>
      <c r="D88" t="s">
        <v>65</v>
      </c>
      <c r="E88" t="s">
        <v>63</v>
      </c>
      <c r="F88" t="s">
        <v>63</v>
      </c>
      <c r="G88" t="s">
        <v>587</v>
      </c>
      <c r="H88" t="s">
        <v>776</v>
      </c>
      <c r="I88" t="s">
        <v>77</v>
      </c>
      <c r="J88" s="11">
        <f>(C88-VLOOKUP(G88,Riders!$A$2:$E$8000,4,FALSE))/365</f>
        <v>26.917808219178081</v>
      </c>
      <c r="K88" s="11">
        <f>(C88-VLOOKUP(H88,Riders!$A$2:$E$8000,4,FALSE))/365</f>
        <v>25.295890410958904</v>
      </c>
      <c r="L88">
        <v>5</v>
      </c>
      <c r="M88">
        <v>2</v>
      </c>
      <c r="N88" s="106">
        <v>0</v>
      </c>
      <c r="O88">
        <v>5</v>
      </c>
      <c r="P88" s="106">
        <v>0</v>
      </c>
      <c r="Q88" s="106">
        <v>0</v>
      </c>
      <c r="R88">
        <v>3</v>
      </c>
      <c r="S88">
        <v>3</v>
      </c>
      <c r="T88">
        <v>2</v>
      </c>
      <c r="U88" s="106">
        <v>0</v>
      </c>
      <c r="V88">
        <v>2</v>
      </c>
      <c r="W88" s="106">
        <v>0</v>
      </c>
      <c r="X88" s="106">
        <v>0</v>
      </c>
      <c r="Y88" s="106">
        <v>0</v>
      </c>
      <c r="Z88">
        <v>1</v>
      </c>
      <c r="AA88" s="106">
        <v>0</v>
      </c>
      <c r="AB88">
        <v>1</v>
      </c>
      <c r="AC88">
        <v>1</v>
      </c>
      <c r="AD88">
        <v>3</v>
      </c>
      <c r="AE88" s="106">
        <v>0</v>
      </c>
      <c r="AF88" s="106">
        <v>0</v>
      </c>
      <c r="AG88">
        <v>20</v>
      </c>
      <c r="AH88" s="106">
        <v>0</v>
      </c>
      <c r="AI88">
        <v>43</v>
      </c>
    </row>
    <row r="89" spans="1:37">
      <c r="A89" t="s">
        <v>64</v>
      </c>
      <c r="B89">
        <v>2022</v>
      </c>
      <c r="C89" s="10">
        <v>44674</v>
      </c>
      <c r="D89" t="s">
        <v>65</v>
      </c>
      <c r="E89" t="s">
        <v>63</v>
      </c>
      <c r="F89" t="s">
        <v>63</v>
      </c>
      <c r="G89" t="s">
        <v>590</v>
      </c>
      <c r="H89" t="s">
        <v>614</v>
      </c>
      <c r="I89" t="s">
        <v>227</v>
      </c>
      <c r="J89" s="11">
        <f>(C89-VLOOKUP(G89,Riders!$A$2:$E$8000,4,FALSE))/365</f>
        <v>31.194520547945206</v>
      </c>
      <c r="K89" s="11">
        <f>(C89-VLOOKUP(H89,Riders!$A$2:$E$8000,4,FALSE))/365</f>
        <v>23.235616438356164</v>
      </c>
      <c r="L89">
        <v>6</v>
      </c>
      <c r="M89" s="106">
        <v>0</v>
      </c>
      <c r="N89" s="106">
        <v>0</v>
      </c>
      <c r="O89" s="106">
        <v>0</v>
      </c>
      <c r="P89" s="106">
        <v>0</v>
      </c>
      <c r="Q89" s="106">
        <v>0</v>
      </c>
      <c r="R89">
        <v>5</v>
      </c>
      <c r="S89" s="106">
        <v>0</v>
      </c>
      <c r="T89" s="106">
        <v>0</v>
      </c>
      <c r="U89" s="106">
        <v>0</v>
      </c>
      <c r="V89" s="106">
        <v>0</v>
      </c>
      <c r="W89" s="106">
        <v>0</v>
      </c>
      <c r="X89" s="106">
        <v>0</v>
      </c>
      <c r="Y89">
        <v>3</v>
      </c>
      <c r="Z89" s="106">
        <v>0</v>
      </c>
      <c r="AA89" s="106">
        <v>0</v>
      </c>
      <c r="AB89" s="106">
        <v>0</v>
      </c>
      <c r="AC89">
        <v>5</v>
      </c>
      <c r="AD89" s="106">
        <v>0</v>
      </c>
      <c r="AE89" s="106">
        <v>0</v>
      </c>
      <c r="AF89" s="106">
        <v>0</v>
      </c>
      <c r="AG89">
        <v>20</v>
      </c>
      <c r="AH89" s="106">
        <v>0</v>
      </c>
      <c r="AI89">
        <v>33</v>
      </c>
    </row>
    <row r="90" spans="1:37">
      <c r="A90" t="s">
        <v>64</v>
      </c>
      <c r="B90">
        <v>2022</v>
      </c>
      <c r="C90" s="10">
        <v>44674</v>
      </c>
      <c r="D90" t="s">
        <v>65</v>
      </c>
      <c r="E90" t="s">
        <v>63</v>
      </c>
      <c r="F90" t="s">
        <v>63</v>
      </c>
      <c r="G90" t="s">
        <v>504</v>
      </c>
      <c r="H90" t="s">
        <v>597</v>
      </c>
      <c r="I90" t="s">
        <v>34</v>
      </c>
      <c r="J90" s="11">
        <f>(C90-VLOOKUP(G90,Riders!$A$2:$E$8000,4,FALSE))/365</f>
        <v>23.44109589041096</v>
      </c>
      <c r="K90" s="11">
        <f>(C90-VLOOKUP(H90,Riders!$A$2:$E$8000,4,FALSE))/365</f>
        <v>23.964383561643835</v>
      </c>
      <c r="L90">
        <v>7</v>
      </c>
      <c r="M90" s="106">
        <v>0</v>
      </c>
      <c r="N90" s="106">
        <v>0</v>
      </c>
      <c r="O90" s="106">
        <v>0</v>
      </c>
      <c r="P90" s="106">
        <v>0</v>
      </c>
      <c r="Q90">
        <v>5</v>
      </c>
      <c r="R90" s="106">
        <v>0</v>
      </c>
      <c r="S90" s="106">
        <v>0</v>
      </c>
      <c r="T90" s="106">
        <v>0</v>
      </c>
      <c r="U90" s="106">
        <v>0</v>
      </c>
      <c r="V90" s="106">
        <v>0</v>
      </c>
      <c r="W90" s="106">
        <v>0</v>
      </c>
      <c r="X90" s="106">
        <v>0</v>
      </c>
      <c r="Y90" s="106">
        <v>0</v>
      </c>
      <c r="Z90" s="106">
        <v>0</v>
      </c>
      <c r="AA90" s="106">
        <v>0</v>
      </c>
      <c r="AB90" s="106">
        <v>0</v>
      </c>
      <c r="AC90" s="106">
        <v>0</v>
      </c>
      <c r="AD90" s="106">
        <v>0</v>
      </c>
      <c r="AE90" s="106">
        <v>0</v>
      </c>
      <c r="AF90" s="106">
        <v>0</v>
      </c>
      <c r="AG90">
        <v>20</v>
      </c>
      <c r="AH90" s="106">
        <v>0</v>
      </c>
      <c r="AI90">
        <v>25</v>
      </c>
    </row>
    <row r="91" spans="1:37">
      <c r="A91" t="s">
        <v>64</v>
      </c>
      <c r="B91">
        <v>2022</v>
      </c>
      <c r="C91" s="10">
        <v>44674</v>
      </c>
      <c r="D91" t="s">
        <v>65</v>
      </c>
      <c r="E91" t="s">
        <v>63</v>
      </c>
      <c r="F91" t="s">
        <v>63</v>
      </c>
      <c r="G91" t="s">
        <v>585</v>
      </c>
      <c r="H91" t="s">
        <v>753</v>
      </c>
      <c r="I91" t="s">
        <v>74</v>
      </c>
      <c r="J91" s="11">
        <f>(C91-VLOOKUP(G91,Riders!$A$2:$E$8000,4,FALSE))/365</f>
        <v>26.424657534246574</v>
      </c>
      <c r="K91" s="11">
        <f>(C91-VLOOKUP(H91,Riders!$A$2:$E$8000,4,FALSE))/365</f>
        <v>22.016438356164382</v>
      </c>
      <c r="L91">
        <v>8</v>
      </c>
      <c r="M91" s="106">
        <v>0</v>
      </c>
      <c r="N91">
        <v>3</v>
      </c>
      <c r="O91">
        <v>2</v>
      </c>
      <c r="P91" s="106">
        <v>0</v>
      </c>
      <c r="Q91">
        <v>2</v>
      </c>
      <c r="R91">
        <v>2</v>
      </c>
      <c r="S91" s="106">
        <v>0</v>
      </c>
      <c r="T91" s="106">
        <v>0</v>
      </c>
      <c r="U91" s="106">
        <v>0</v>
      </c>
      <c r="V91" s="106">
        <v>0</v>
      </c>
      <c r="W91" s="106">
        <v>0</v>
      </c>
      <c r="X91" s="106">
        <v>0</v>
      </c>
      <c r="Y91" s="106">
        <v>0</v>
      </c>
      <c r="Z91" s="106">
        <v>0</v>
      </c>
      <c r="AA91" s="106">
        <v>0</v>
      </c>
      <c r="AB91" s="106">
        <v>0</v>
      </c>
      <c r="AC91">
        <v>3</v>
      </c>
      <c r="AD91" s="106">
        <v>0</v>
      </c>
      <c r="AE91" s="106">
        <v>0</v>
      </c>
      <c r="AF91" s="106">
        <v>0</v>
      </c>
      <c r="AG91" s="106">
        <v>0</v>
      </c>
      <c r="AH91" s="106">
        <v>0</v>
      </c>
      <c r="AI91">
        <v>12</v>
      </c>
    </row>
    <row r="92" spans="1:37">
      <c r="A92" t="s">
        <v>64</v>
      </c>
      <c r="B92">
        <v>2022</v>
      </c>
      <c r="C92" s="10">
        <v>44674</v>
      </c>
      <c r="D92" t="s">
        <v>65</v>
      </c>
      <c r="E92" t="s">
        <v>63</v>
      </c>
      <c r="F92" t="s">
        <v>63</v>
      </c>
      <c r="G92" t="s">
        <v>596</v>
      </c>
      <c r="H92" t="s">
        <v>595</v>
      </c>
      <c r="I92" t="s">
        <v>28</v>
      </c>
      <c r="J92" s="11">
        <f>(C92-VLOOKUP(G92,Riders!$A$2:$E$8000,4,FALSE))/365</f>
        <v>31.61917808219178</v>
      </c>
      <c r="K92" s="11">
        <f>(C92-VLOOKUP(H92,Riders!$A$2:$E$8000,4,FALSE))/365</f>
        <v>36.235616438356168</v>
      </c>
      <c r="L92">
        <v>9</v>
      </c>
      <c r="M92" s="106">
        <v>0</v>
      </c>
      <c r="N92">
        <v>5</v>
      </c>
      <c r="O92" s="106">
        <v>0</v>
      </c>
      <c r="P92" s="106">
        <v>0</v>
      </c>
      <c r="Q92" s="106">
        <v>0</v>
      </c>
      <c r="R92" s="106">
        <v>0</v>
      </c>
      <c r="S92" s="106">
        <v>0</v>
      </c>
      <c r="T92" s="106">
        <v>0</v>
      </c>
      <c r="U92" s="106">
        <v>0</v>
      </c>
      <c r="V92" s="106">
        <v>0</v>
      </c>
      <c r="W92" s="106">
        <v>0</v>
      </c>
      <c r="X92">
        <v>1</v>
      </c>
      <c r="Y92" s="106">
        <v>0</v>
      </c>
      <c r="Z92">
        <v>3</v>
      </c>
      <c r="AA92" s="106">
        <v>0</v>
      </c>
      <c r="AB92" s="106">
        <v>0</v>
      </c>
      <c r="AC92" s="106">
        <v>0</v>
      </c>
      <c r="AD92" s="106">
        <v>0</v>
      </c>
      <c r="AE92" s="106">
        <v>0</v>
      </c>
      <c r="AF92" s="106">
        <v>0</v>
      </c>
      <c r="AG92" s="106">
        <v>0</v>
      </c>
      <c r="AH92" s="106">
        <v>0</v>
      </c>
      <c r="AI92">
        <v>9</v>
      </c>
    </row>
    <row r="93" spans="1:37">
      <c r="A93" t="s">
        <v>64</v>
      </c>
      <c r="B93">
        <v>2022</v>
      </c>
      <c r="C93" s="10">
        <v>44674</v>
      </c>
      <c r="D93" t="s">
        <v>65</v>
      </c>
      <c r="E93" t="s">
        <v>63</v>
      </c>
      <c r="F93" t="s">
        <v>63</v>
      </c>
      <c r="G93" t="s">
        <v>474</v>
      </c>
      <c r="H93" t="s">
        <v>778</v>
      </c>
      <c r="I93" t="s">
        <v>112</v>
      </c>
      <c r="J93" s="11">
        <f>(C93-VLOOKUP(G93,Riders!$A$2:$E$8000,4,FALSE))/365</f>
        <v>21.671232876712327</v>
      </c>
      <c r="K93" s="11">
        <f>(C93-VLOOKUP(H93,Riders!$A$2:$E$8000,4,FALSE))/365</f>
        <v>24.024657534246575</v>
      </c>
      <c r="L93">
        <v>10</v>
      </c>
      <c r="M93" s="106">
        <v>0</v>
      </c>
      <c r="N93" s="106">
        <v>0</v>
      </c>
      <c r="O93">
        <v>1</v>
      </c>
      <c r="P93">
        <v>5</v>
      </c>
      <c r="Q93" s="106">
        <v>0</v>
      </c>
      <c r="R93" s="106">
        <v>0</v>
      </c>
      <c r="S93" s="106">
        <v>0</v>
      </c>
      <c r="T93" s="106">
        <v>0</v>
      </c>
      <c r="U93">
        <v>3</v>
      </c>
      <c r="V93" s="106">
        <v>0</v>
      </c>
      <c r="W93">
        <v>5</v>
      </c>
      <c r="X93" s="106">
        <v>0</v>
      </c>
      <c r="Y93" s="106">
        <v>0</v>
      </c>
      <c r="Z93" s="106">
        <v>0</v>
      </c>
      <c r="AA93" s="106">
        <v>0</v>
      </c>
      <c r="AB93" s="106">
        <v>0</v>
      </c>
      <c r="AC93" s="106">
        <v>0</v>
      </c>
      <c r="AD93" s="106">
        <v>0</v>
      </c>
      <c r="AE93">
        <v>3</v>
      </c>
      <c r="AF93" s="106">
        <v>0</v>
      </c>
      <c r="AG93" s="106">
        <v>0</v>
      </c>
      <c r="AH93">
        <v>20</v>
      </c>
      <c r="AI93">
        <v>-3</v>
      </c>
    </row>
    <row r="94" spans="1:37">
      <c r="A94" t="s">
        <v>64</v>
      </c>
      <c r="B94">
        <v>2022</v>
      </c>
      <c r="C94" s="10">
        <v>44674</v>
      </c>
      <c r="D94" t="s">
        <v>65</v>
      </c>
      <c r="E94" t="s">
        <v>63</v>
      </c>
      <c r="F94" t="s">
        <v>63</v>
      </c>
      <c r="G94" t="s">
        <v>607</v>
      </c>
      <c r="H94" t="s">
        <v>745</v>
      </c>
      <c r="I94" t="s">
        <v>45</v>
      </c>
      <c r="J94" s="11">
        <f>(C94-VLOOKUP(G94,Riders!$A$2:$E$8000,4,FALSE))/365</f>
        <v>24.67945205479452</v>
      </c>
      <c r="K94" s="11">
        <f>(C94-VLOOKUP(H94,Riders!$A$2:$E$8000,4,FALSE))/365</f>
        <v>24.983561643835618</v>
      </c>
      <c r="L94">
        <v>11</v>
      </c>
      <c r="M94" s="106">
        <v>0</v>
      </c>
      <c r="N94" s="106">
        <v>0</v>
      </c>
      <c r="O94" s="106">
        <v>0</v>
      </c>
      <c r="P94" s="106">
        <v>0</v>
      </c>
      <c r="Q94">
        <v>3</v>
      </c>
      <c r="R94" s="106">
        <v>0</v>
      </c>
      <c r="S94" s="106">
        <v>0</v>
      </c>
      <c r="T94" s="106">
        <v>0</v>
      </c>
      <c r="U94" s="106">
        <v>0</v>
      </c>
      <c r="V94" s="106">
        <v>0</v>
      </c>
      <c r="W94" s="106">
        <v>0</v>
      </c>
      <c r="X94">
        <v>3</v>
      </c>
      <c r="Y94" s="106">
        <v>0</v>
      </c>
      <c r="Z94" s="106">
        <v>0</v>
      </c>
      <c r="AA94">
        <v>1</v>
      </c>
      <c r="AB94" s="106">
        <v>0</v>
      </c>
      <c r="AC94" s="106">
        <v>0</v>
      </c>
      <c r="AD94" s="106">
        <v>0</v>
      </c>
      <c r="AE94" s="106">
        <v>0</v>
      </c>
      <c r="AF94" s="106">
        <v>0</v>
      </c>
      <c r="AG94" s="106">
        <v>0</v>
      </c>
      <c r="AH94">
        <v>20</v>
      </c>
      <c r="AI94">
        <v>-13</v>
      </c>
    </row>
    <row r="95" spans="1:37">
      <c r="A95" t="s">
        <v>64</v>
      </c>
      <c r="B95">
        <v>2022</v>
      </c>
      <c r="C95" s="10">
        <v>44674</v>
      </c>
      <c r="D95" t="s">
        <v>65</v>
      </c>
      <c r="E95" t="s">
        <v>63</v>
      </c>
      <c r="F95" t="s">
        <v>63</v>
      </c>
      <c r="G95" t="s">
        <v>599</v>
      </c>
      <c r="H95" t="s">
        <v>600</v>
      </c>
      <c r="I95" t="s">
        <v>101</v>
      </c>
      <c r="J95" s="11">
        <f>(C95-VLOOKUP(G95,Riders!$A$2:$E$8000,4,FALSE))/365</f>
        <v>23.936986301369863</v>
      </c>
      <c r="K95" s="11">
        <f>(C95-VLOOKUP(H95,Riders!$A$2:$E$8000,4,FALSE))/365</f>
        <v>26.276712328767122</v>
      </c>
      <c r="L95">
        <v>12</v>
      </c>
      <c r="M95">
        <v>1</v>
      </c>
      <c r="N95" s="106">
        <v>0</v>
      </c>
      <c r="O95" s="106">
        <v>0</v>
      </c>
      <c r="P95" s="106">
        <v>0</v>
      </c>
      <c r="Q95">
        <v>1</v>
      </c>
      <c r="R95">
        <v>1</v>
      </c>
      <c r="S95" s="106">
        <v>0</v>
      </c>
      <c r="T95">
        <v>1</v>
      </c>
      <c r="U95" s="106">
        <v>0</v>
      </c>
      <c r="V95">
        <v>1</v>
      </c>
      <c r="W95">
        <v>2</v>
      </c>
      <c r="X95" s="106">
        <v>0</v>
      </c>
      <c r="Y95" s="106">
        <v>0</v>
      </c>
      <c r="Z95" s="106">
        <v>0</v>
      </c>
      <c r="AA95" s="106">
        <v>0</v>
      </c>
      <c r="AB95" s="106">
        <v>0</v>
      </c>
      <c r="AC95" s="106">
        <v>0</v>
      </c>
      <c r="AD95" s="106">
        <v>0</v>
      </c>
      <c r="AE95" s="106">
        <v>0</v>
      </c>
      <c r="AF95" s="106">
        <v>0</v>
      </c>
      <c r="AG95" s="106">
        <v>0</v>
      </c>
      <c r="AH95">
        <v>20</v>
      </c>
      <c r="AI95">
        <v>-13</v>
      </c>
    </row>
    <row r="96" spans="1:37">
      <c r="A96" t="s">
        <v>64</v>
      </c>
      <c r="B96">
        <v>2022</v>
      </c>
      <c r="C96" s="10">
        <v>44674</v>
      </c>
      <c r="D96" t="s">
        <v>65</v>
      </c>
      <c r="E96" t="s">
        <v>63</v>
      </c>
      <c r="F96" t="s">
        <v>63</v>
      </c>
      <c r="G96" t="s">
        <v>640</v>
      </c>
      <c r="H96" t="s">
        <v>591</v>
      </c>
      <c r="I96" t="s">
        <v>22</v>
      </c>
      <c r="J96" s="11" t="e">
        <f>(C96-VLOOKUP(G96,Riders!$A$2:$E$8000,4,FALSE))/365</f>
        <v>#N/A</v>
      </c>
      <c r="K96" s="11">
        <f>(C96-VLOOKUP(H96,Riders!$A$2:$E$8000,4,FALSE))/365</f>
        <v>27.693150684931506</v>
      </c>
      <c r="L96">
        <v>13</v>
      </c>
      <c r="M96" s="106">
        <v>0</v>
      </c>
      <c r="N96" s="106">
        <v>0</v>
      </c>
      <c r="O96" s="106">
        <v>0</v>
      </c>
      <c r="P96" s="106">
        <v>0</v>
      </c>
      <c r="Q96" s="106">
        <v>0</v>
      </c>
      <c r="R96" s="106">
        <v>0</v>
      </c>
      <c r="S96" s="106">
        <v>0</v>
      </c>
      <c r="T96" s="106">
        <v>0</v>
      </c>
      <c r="U96" s="106">
        <v>0</v>
      </c>
      <c r="V96" s="106">
        <v>0</v>
      </c>
      <c r="W96">
        <v>3</v>
      </c>
      <c r="X96" s="106">
        <v>0</v>
      </c>
      <c r="Y96" s="106">
        <v>0</v>
      </c>
      <c r="Z96" s="106">
        <v>0</v>
      </c>
      <c r="AA96" s="106">
        <v>0</v>
      </c>
      <c r="AB96" s="106">
        <v>0</v>
      </c>
      <c r="AC96" s="106">
        <v>0</v>
      </c>
      <c r="AD96" s="106">
        <v>0</v>
      </c>
      <c r="AE96" s="106">
        <v>0</v>
      </c>
      <c r="AF96" s="106">
        <v>0</v>
      </c>
      <c r="AG96" s="106">
        <v>0</v>
      </c>
      <c r="AH96">
        <v>20</v>
      </c>
      <c r="AI96">
        <v>-17</v>
      </c>
    </row>
    <row r="97" spans="1:37">
      <c r="A97" t="s">
        <v>64</v>
      </c>
      <c r="B97">
        <v>2022</v>
      </c>
      <c r="C97" s="10">
        <v>44674</v>
      </c>
      <c r="D97" t="s">
        <v>65</v>
      </c>
      <c r="E97" t="s">
        <v>63</v>
      </c>
      <c r="F97" t="s">
        <v>63</v>
      </c>
      <c r="G97" t="s">
        <v>482</v>
      </c>
      <c r="H97" t="s">
        <v>643</v>
      </c>
      <c r="I97" t="s">
        <v>483</v>
      </c>
      <c r="J97" s="11">
        <f>(C97-VLOOKUP(G97,Riders!$A$2:$E$8000,4,FALSE))/365</f>
        <v>20.134246575342466</v>
      </c>
      <c r="K97" s="11">
        <f>(C97-VLOOKUP(H97,Riders!$A$2:$E$8000,4,FALSE))/365</f>
        <v>23.805479452054794</v>
      </c>
      <c r="L97">
        <v>14</v>
      </c>
      <c r="M97" s="106">
        <v>0</v>
      </c>
      <c r="N97" s="106">
        <v>0</v>
      </c>
      <c r="O97" s="106">
        <v>0</v>
      </c>
      <c r="P97" s="106">
        <v>0</v>
      </c>
      <c r="Q97" s="106">
        <v>0</v>
      </c>
      <c r="R97" s="106">
        <v>0</v>
      </c>
      <c r="S97" s="106">
        <v>0</v>
      </c>
      <c r="T97" s="106">
        <v>0</v>
      </c>
      <c r="U97" s="106">
        <v>0</v>
      </c>
      <c r="V97" s="106">
        <v>0</v>
      </c>
      <c r="W97" s="106">
        <v>0</v>
      </c>
      <c r="X97" s="106">
        <v>0</v>
      </c>
      <c r="Y97" s="106">
        <v>0</v>
      </c>
      <c r="Z97" s="106">
        <v>0</v>
      </c>
      <c r="AA97" s="106">
        <v>0</v>
      </c>
      <c r="AB97" s="106">
        <v>0</v>
      </c>
      <c r="AC97" s="106">
        <v>0</v>
      </c>
      <c r="AD97" s="106">
        <v>0</v>
      </c>
      <c r="AE97" s="106">
        <v>0</v>
      </c>
      <c r="AF97" s="106">
        <v>0</v>
      </c>
      <c r="AG97" s="106">
        <v>0</v>
      </c>
      <c r="AH97">
        <v>20</v>
      </c>
      <c r="AI97">
        <v>-20</v>
      </c>
    </row>
    <row r="98" spans="1:37">
      <c r="A98" t="s">
        <v>64</v>
      </c>
      <c r="B98">
        <v>2022</v>
      </c>
      <c r="C98" s="10">
        <v>44674</v>
      </c>
      <c r="D98" t="s">
        <v>65</v>
      </c>
      <c r="E98" t="s">
        <v>63</v>
      </c>
      <c r="F98" t="s">
        <v>63</v>
      </c>
      <c r="G98" t="s">
        <v>489</v>
      </c>
      <c r="H98" t="s">
        <v>1130</v>
      </c>
      <c r="I98" t="s">
        <v>41</v>
      </c>
      <c r="J98" s="11">
        <f>(C98-VLOOKUP(G98,Riders!$A$2:$E$8000,4,FALSE))/365</f>
        <v>29.073972602739726</v>
      </c>
      <c r="K98" s="11" t="e">
        <f>(C98-VLOOKUP(H98,Riders!$A$2:$E$8000,4,FALSE))/365</f>
        <v>#N/A</v>
      </c>
      <c r="L98">
        <v>15</v>
      </c>
      <c r="M98" s="106">
        <v>0</v>
      </c>
      <c r="N98" s="106">
        <v>0</v>
      </c>
      <c r="O98" s="106">
        <v>0</v>
      </c>
      <c r="P98" s="106">
        <v>0</v>
      </c>
      <c r="Q98" s="106">
        <v>0</v>
      </c>
      <c r="R98" s="106">
        <v>0</v>
      </c>
      <c r="S98" s="106">
        <v>0</v>
      </c>
      <c r="T98" s="106">
        <v>0</v>
      </c>
      <c r="U98">
        <v>5</v>
      </c>
      <c r="V98" s="106">
        <v>0</v>
      </c>
      <c r="W98" s="106">
        <v>0</v>
      </c>
      <c r="X98" s="106">
        <v>0</v>
      </c>
      <c r="Y98" s="106">
        <v>0</v>
      </c>
      <c r="Z98" s="106">
        <v>0</v>
      </c>
      <c r="AA98">
        <v>2</v>
      </c>
      <c r="AB98" s="106">
        <v>0</v>
      </c>
      <c r="AC98" s="106">
        <v>0</v>
      </c>
      <c r="AD98" s="106">
        <v>0</v>
      </c>
      <c r="AE98" s="106">
        <v>0</v>
      </c>
      <c r="AF98" s="106">
        <v>0</v>
      </c>
      <c r="AG98" s="106">
        <v>0</v>
      </c>
      <c r="AH98">
        <v>40</v>
      </c>
      <c r="AI98">
        <v>-33</v>
      </c>
    </row>
    <row r="99" spans="1:37">
      <c r="A99" t="s">
        <v>64</v>
      </c>
      <c r="B99">
        <v>2022</v>
      </c>
      <c r="C99" s="10">
        <v>44674</v>
      </c>
      <c r="D99" t="s">
        <v>65</v>
      </c>
      <c r="E99" t="s">
        <v>63</v>
      </c>
      <c r="F99" t="s">
        <v>63</v>
      </c>
      <c r="G99" t="s">
        <v>486</v>
      </c>
      <c r="H99" t="s">
        <v>756</v>
      </c>
      <c r="I99" t="s">
        <v>163</v>
      </c>
      <c r="J99" s="11">
        <f>(C99-VLOOKUP(G99,Riders!$A$2:$E$8000,4,FALSE))/365</f>
        <v>24.797260273972604</v>
      </c>
      <c r="K99" s="11">
        <f>(C99-VLOOKUP(H99,Riders!$A$2:$E$8000,4,FALSE))/365</f>
        <v>23.082191780821919</v>
      </c>
      <c r="L99">
        <v>16</v>
      </c>
      <c r="M99">
        <v>3</v>
      </c>
      <c r="N99" s="106">
        <v>0</v>
      </c>
      <c r="O99" s="106">
        <v>0</v>
      </c>
      <c r="P99" s="106">
        <v>0</v>
      </c>
      <c r="Q99" s="106">
        <v>0</v>
      </c>
      <c r="R99" s="106">
        <v>0</v>
      </c>
      <c r="S99" s="106">
        <v>0</v>
      </c>
      <c r="T99" s="106">
        <v>0</v>
      </c>
      <c r="U99" s="106">
        <v>0</v>
      </c>
      <c r="V99" s="106">
        <v>0</v>
      </c>
      <c r="W99" s="106">
        <v>0</v>
      </c>
      <c r="X99" s="106">
        <v>0</v>
      </c>
      <c r="Y99" s="106">
        <v>0</v>
      </c>
      <c r="Z99" s="106">
        <v>0</v>
      </c>
      <c r="AA99" s="106">
        <v>0</v>
      </c>
      <c r="AB99" s="106">
        <v>0</v>
      </c>
      <c r="AC99" s="106">
        <v>0</v>
      </c>
      <c r="AD99" s="106">
        <v>0</v>
      </c>
      <c r="AE99" s="106">
        <v>0</v>
      </c>
      <c r="AF99" s="106">
        <v>0</v>
      </c>
      <c r="AG99" s="106">
        <v>0</v>
      </c>
      <c r="AH99">
        <v>40</v>
      </c>
      <c r="AI99">
        <v>-37</v>
      </c>
    </row>
    <row r="100" spans="1:37">
      <c r="A100" t="s">
        <v>64</v>
      </c>
      <c r="B100">
        <v>2022</v>
      </c>
      <c r="C100" s="10">
        <v>44674</v>
      </c>
      <c r="D100" t="s">
        <v>65</v>
      </c>
      <c r="E100" t="s">
        <v>63</v>
      </c>
      <c r="F100" t="s">
        <v>63</v>
      </c>
      <c r="G100" t="s">
        <v>492</v>
      </c>
      <c r="H100" t="s">
        <v>658</v>
      </c>
      <c r="I100" t="s">
        <v>751</v>
      </c>
      <c r="J100" s="11">
        <f>(C100-VLOOKUP(G100,Riders!$A$2:$E$8000,4,FALSE))/365</f>
        <v>28.372602739726027</v>
      </c>
      <c r="K100" s="11">
        <f>(C100-VLOOKUP(H100,Riders!$A$2:$E$8000,4,FALSE))/365</f>
        <v>21.487671232876714</v>
      </c>
      <c r="L100">
        <v>17</v>
      </c>
      <c r="M100" s="106">
        <v>0</v>
      </c>
      <c r="N100" s="106">
        <v>0</v>
      </c>
      <c r="O100" s="106">
        <v>0</v>
      </c>
      <c r="P100" s="106">
        <v>0</v>
      </c>
      <c r="Q100" s="106">
        <v>0</v>
      </c>
      <c r="R100" s="106">
        <v>0</v>
      </c>
      <c r="S100">
        <v>2</v>
      </c>
      <c r="T100" s="106">
        <v>0</v>
      </c>
      <c r="U100" s="106">
        <v>0</v>
      </c>
      <c r="V100" s="106">
        <v>0</v>
      </c>
      <c r="W100" s="106">
        <v>0</v>
      </c>
      <c r="X100" s="106">
        <v>0</v>
      </c>
      <c r="Y100" s="106">
        <v>0</v>
      </c>
      <c r="Z100" s="106">
        <v>0</v>
      </c>
      <c r="AA100" s="106">
        <v>0</v>
      </c>
      <c r="AB100" s="106">
        <v>0</v>
      </c>
      <c r="AC100" s="106">
        <v>0</v>
      </c>
      <c r="AD100" s="106">
        <v>0</v>
      </c>
      <c r="AE100" s="106">
        <v>0</v>
      </c>
      <c r="AF100" s="106">
        <v>0</v>
      </c>
      <c r="AG100" s="106">
        <v>0</v>
      </c>
      <c r="AH100">
        <v>40</v>
      </c>
      <c r="AI100">
        <v>-38</v>
      </c>
    </row>
    <row r="101" spans="1:37">
      <c r="A101" t="s">
        <v>64</v>
      </c>
      <c r="B101">
        <v>2022</v>
      </c>
      <c r="C101" s="10">
        <v>44674</v>
      </c>
      <c r="D101" t="s">
        <v>65</v>
      </c>
      <c r="E101" t="s">
        <v>63</v>
      </c>
      <c r="F101" t="s">
        <v>63</v>
      </c>
      <c r="G101" t="s">
        <v>620</v>
      </c>
      <c r="H101" t="s">
        <v>705</v>
      </c>
      <c r="I101" t="s">
        <v>43</v>
      </c>
      <c r="J101" s="11">
        <f>(C101-VLOOKUP(G101,Riders!$A$2:$E$8000,4,FALSE))/365</f>
        <v>35.561643835616437</v>
      </c>
      <c r="K101" s="11">
        <f>(C101-VLOOKUP(H101,Riders!$A$2:$E$8000,4,FALSE))/365</f>
        <v>20.164383561643834</v>
      </c>
      <c r="L101">
        <v>18</v>
      </c>
      <c r="M101" s="106">
        <v>0</v>
      </c>
      <c r="N101" s="106">
        <v>0</v>
      </c>
      <c r="O101" s="106">
        <v>0</v>
      </c>
      <c r="P101" s="106">
        <v>0</v>
      </c>
      <c r="Q101" s="106">
        <v>0</v>
      </c>
      <c r="R101" s="106">
        <v>0</v>
      </c>
      <c r="S101" s="106">
        <v>0</v>
      </c>
      <c r="T101" s="106">
        <v>0</v>
      </c>
      <c r="U101" s="106">
        <v>0</v>
      </c>
      <c r="V101" s="106">
        <v>0</v>
      </c>
      <c r="W101" s="106">
        <v>0</v>
      </c>
      <c r="X101" s="106">
        <v>0</v>
      </c>
      <c r="Y101" s="106">
        <v>0</v>
      </c>
      <c r="Z101" s="106">
        <v>0</v>
      </c>
      <c r="AA101" s="106">
        <v>0</v>
      </c>
      <c r="AB101" s="106">
        <v>0</v>
      </c>
      <c r="AC101" s="106">
        <v>0</v>
      </c>
      <c r="AD101" s="106">
        <v>0</v>
      </c>
      <c r="AE101" s="106">
        <v>0</v>
      </c>
      <c r="AF101" s="106">
        <v>0</v>
      </c>
      <c r="AG101" s="106">
        <v>0</v>
      </c>
      <c r="AH101">
        <v>20</v>
      </c>
      <c r="AI101" t="s">
        <v>606</v>
      </c>
    </row>
    <row r="102" spans="1:37">
      <c r="A102" t="s">
        <v>64</v>
      </c>
      <c r="B102">
        <v>2022</v>
      </c>
      <c r="C102" s="10">
        <v>44672</v>
      </c>
      <c r="D102" t="s">
        <v>65</v>
      </c>
      <c r="E102" t="s">
        <v>20</v>
      </c>
      <c r="F102">
        <v>1</v>
      </c>
      <c r="G102" t="s">
        <v>587</v>
      </c>
      <c r="H102" t="s">
        <v>776</v>
      </c>
      <c r="I102" t="s">
        <v>77</v>
      </c>
      <c r="J102" s="11">
        <f>(C102-VLOOKUP(G102,Riders!$A$2:$E$8000,4,FALSE))/365</f>
        <v>26.912328767123288</v>
      </c>
      <c r="K102" s="11">
        <f>(C102-VLOOKUP(H102,Riders!$A$2:$E$8000,4,FALSE))/365</f>
        <v>25.290410958904111</v>
      </c>
      <c r="L102">
        <v>1</v>
      </c>
      <c r="M102">
        <v>1</v>
      </c>
      <c r="N102" s="106">
        <v>0</v>
      </c>
      <c r="O102">
        <v>5</v>
      </c>
      <c r="P102" s="106">
        <v>0</v>
      </c>
      <c r="Q102">
        <v>2</v>
      </c>
      <c r="R102" s="106">
        <v>0</v>
      </c>
      <c r="S102" s="106">
        <v>0</v>
      </c>
      <c r="T102" s="106">
        <v>0</v>
      </c>
      <c r="U102">
        <v>3</v>
      </c>
      <c r="V102">
        <v>4</v>
      </c>
      <c r="W102" s="106">
        <v>0</v>
      </c>
      <c r="X102" s="106">
        <v>0</v>
      </c>
      <c r="Y102" s="106">
        <v>0</v>
      </c>
      <c r="Z102" s="106">
        <v>0</v>
      </c>
      <c r="AA102" s="106">
        <v>0</v>
      </c>
      <c r="AB102" s="106">
        <v>0</v>
      </c>
      <c r="AC102" s="106">
        <v>0</v>
      </c>
      <c r="AD102" s="106">
        <v>0</v>
      </c>
      <c r="AE102" s="106">
        <v>0</v>
      </c>
      <c r="AF102" s="106">
        <v>0</v>
      </c>
      <c r="AG102">
        <v>20</v>
      </c>
      <c r="AH102" s="106">
        <v>0</v>
      </c>
      <c r="AI102">
        <v>35</v>
      </c>
      <c r="AJ102" s="7">
        <v>1.2819444444444443</v>
      </c>
      <c r="AK102">
        <v>48.744999999999997</v>
      </c>
    </row>
    <row r="103" spans="1:37">
      <c r="A103" t="s">
        <v>64</v>
      </c>
      <c r="B103">
        <v>2022</v>
      </c>
      <c r="C103" s="10">
        <v>44672</v>
      </c>
      <c r="D103" t="s">
        <v>65</v>
      </c>
      <c r="E103" t="s">
        <v>20</v>
      </c>
      <c r="F103">
        <v>1</v>
      </c>
      <c r="G103" t="s">
        <v>485</v>
      </c>
      <c r="H103" t="s">
        <v>583</v>
      </c>
      <c r="I103" t="s">
        <v>26</v>
      </c>
      <c r="J103" s="11">
        <f>(C103-VLOOKUP(G103,Riders!$A$2:$E$8000,4,FALSE))/365</f>
        <v>28.172602739726027</v>
      </c>
      <c r="K103" s="11">
        <f>(C103-VLOOKUP(H103,Riders!$A$2:$E$8000,4,FALSE))/365</f>
        <v>26.624657534246577</v>
      </c>
      <c r="L103">
        <v>2</v>
      </c>
      <c r="M103" s="106">
        <v>0</v>
      </c>
      <c r="N103">
        <v>2</v>
      </c>
      <c r="O103" s="106">
        <v>0</v>
      </c>
      <c r="P103" s="106">
        <v>0</v>
      </c>
      <c r="Q103">
        <v>5</v>
      </c>
      <c r="R103" s="106">
        <v>0</v>
      </c>
      <c r="S103" s="106">
        <v>0</v>
      </c>
      <c r="T103" s="106">
        <v>0</v>
      </c>
      <c r="U103">
        <v>1</v>
      </c>
      <c r="V103" s="106">
        <v>0</v>
      </c>
      <c r="W103" s="106">
        <v>0</v>
      </c>
      <c r="X103" s="106">
        <v>0</v>
      </c>
      <c r="Y103" s="106">
        <v>0</v>
      </c>
      <c r="Z103" s="106">
        <v>0</v>
      </c>
      <c r="AA103" s="106">
        <v>0</v>
      </c>
      <c r="AB103" s="106">
        <v>0</v>
      </c>
      <c r="AC103" s="106">
        <v>0</v>
      </c>
      <c r="AD103" s="106">
        <v>0</v>
      </c>
      <c r="AE103" s="106">
        <v>0</v>
      </c>
      <c r="AF103" s="106">
        <v>0</v>
      </c>
      <c r="AG103">
        <v>20</v>
      </c>
      <c r="AH103" s="106">
        <v>0</v>
      </c>
      <c r="AI103">
        <v>28</v>
      </c>
    </row>
    <row r="104" spans="1:37">
      <c r="A104" t="s">
        <v>64</v>
      </c>
      <c r="B104">
        <v>2022</v>
      </c>
      <c r="C104" s="10">
        <v>44672</v>
      </c>
      <c r="D104" t="s">
        <v>65</v>
      </c>
      <c r="E104" t="s">
        <v>20</v>
      </c>
      <c r="F104">
        <v>1</v>
      </c>
      <c r="G104" t="s">
        <v>585</v>
      </c>
      <c r="H104" t="s">
        <v>753</v>
      </c>
      <c r="I104" t="s">
        <v>74</v>
      </c>
      <c r="J104" s="11">
        <f>(C104-VLOOKUP(G104,Riders!$A$2:$E$8000,4,FALSE))/365</f>
        <v>26.419178082191781</v>
      </c>
      <c r="K104" s="11">
        <f>(C104-VLOOKUP(H104,Riders!$A$2:$E$8000,4,FALSE))/365</f>
        <v>22.010958904109589</v>
      </c>
      <c r="L104">
        <v>3</v>
      </c>
      <c r="M104">
        <v>2</v>
      </c>
      <c r="N104" s="106">
        <v>0</v>
      </c>
      <c r="O104" s="106">
        <v>0</v>
      </c>
      <c r="P104" s="106">
        <v>0</v>
      </c>
      <c r="Q104">
        <v>3</v>
      </c>
      <c r="R104" s="106">
        <v>0</v>
      </c>
      <c r="S104" s="106">
        <v>0</v>
      </c>
      <c r="T104" s="106">
        <v>0</v>
      </c>
      <c r="U104" s="106">
        <v>0</v>
      </c>
      <c r="V104" s="106">
        <v>0</v>
      </c>
      <c r="W104" s="106">
        <v>0</v>
      </c>
      <c r="X104" s="106">
        <v>0</v>
      </c>
      <c r="Y104" s="106">
        <v>0</v>
      </c>
      <c r="Z104" s="106">
        <v>0</v>
      </c>
      <c r="AA104" s="106">
        <v>0</v>
      </c>
      <c r="AB104" s="106">
        <v>0</v>
      </c>
      <c r="AC104" s="106">
        <v>0</v>
      </c>
      <c r="AD104" s="106">
        <v>0</v>
      </c>
      <c r="AE104" s="106">
        <v>0</v>
      </c>
      <c r="AF104" s="106">
        <v>0</v>
      </c>
      <c r="AG104">
        <v>20</v>
      </c>
      <c r="AH104" s="106">
        <v>0</v>
      </c>
      <c r="AI104">
        <v>25</v>
      </c>
    </row>
    <row r="105" spans="1:37">
      <c r="A105" t="s">
        <v>64</v>
      </c>
      <c r="B105">
        <v>2022</v>
      </c>
      <c r="C105" s="10">
        <v>44672</v>
      </c>
      <c r="D105" t="s">
        <v>65</v>
      </c>
      <c r="E105" t="s">
        <v>20</v>
      </c>
      <c r="F105">
        <v>1</v>
      </c>
      <c r="G105" t="s">
        <v>593</v>
      </c>
      <c r="H105" t="s">
        <v>594</v>
      </c>
      <c r="I105" t="s">
        <v>30</v>
      </c>
      <c r="J105" s="11">
        <f>(C105-VLOOKUP(G105,Riders!$A$2:$E$8000,4,FALSE))/365</f>
        <v>24.197260273972603</v>
      </c>
      <c r="K105" s="11">
        <f>(C105-VLOOKUP(H105,Riders!$A$2:$E$8000,4,FALSE))/365</f>
        <v>32.895890410958906</v>
      </c>
      <c r="L105">
        <v>4</v>
      </c>
      <c r="M105">
        <v>3</v>
      </c>
      <c r="N105" s="106">
        <v>0</v>
      </c>
      <c r="O105" s="106">
        <v>0</v>
      </c>
      <c r="P105">
        <v>2</v>
      </c>
      <c r="Q105" s="106">
        <v>0</v>
      </c>
      <c r="R105">
        <v>2</v>
      </c>
      <c r="S105">
        <v>3</v>
      </c>
      <c r="T105" s="106">
        <v>0</v>
      </c>
      <c r="U105" s="106">
        <v>0</v>
      </c>
      <c r="V105">
        <v>10</v>
      </c>
      <c r="W105" s="106">
        <v>0</v>
      </c>
      <c r="X105" s="106">
        <v>0</v>
      </c>
      <c r="Y105" s="106">
        <v>0</v>
      </c>
      <c r="Z105" s="106">
        <v>0</v>
      </c>
      <c r="AA105" s="106">
        <v>0</v>
      </c>
      <c r="AB105" s="106">
        <v>0</v>
      </c>
      <c r="AC105" s="106">
        <v>0</v>
      </c>
      <c r="AD105" s="106">
        <v>0</v>
      </c>
      <c r="AE105" s="106">
        <v>0</v>
      </c>
      <c r="AF105" s="106">
        <v>0</v>
      </c>
      <c r="AG105" s="106">
        <v>0</v>
      </c>
      <c r="AH105" s="106">
        <v>0</v>
      </c>
      <c r="AI105">
        <v>20</v>
      </c>
    </row>
    <row r="106" spans="1:37">
      <c r="A106" t="s">
        <v>64</v>
      </c>
      <c r="B106">
        <v>2022</v>
      </c>
      <c r="C106" s="10">
        <v>44672</v>
      </c>
      <c r="D106" t="s">
        <v>65</v>
      </c>
      <c r="E106" t="s">
        <v>20</v>
      </c>
      <c r="F106">
        <v>1</v>
      </c>
      <c r="G106" t="s">
        <v>599</v>
      </c>
      <c r="H106" t="s">
        <v>600</v>
      </c>
      <c r="I106" t="s">
        <v>101</v>
      </c>
      <c r="J106" s="11">
        <f>(C106-VLOOKUP(G106,Riders!$A$2:$E$8000,4,FALSE))/365</f>
        <v>23.931506849315067</v>
      </c>
      <c r="K106" s="11">
        <f>(C106-VLOOKUP(H106,Riders!$A$2:$E$8000,4,FALSE))/365</f>
        <v>26.271232876712329</v>
      </c>
      <c r="L106">
        <v>5</v>
      </c>
      <c r="M106" s="106">
        <v>0</v>
      </c>
      <c r="N106" s="106">
        <v>0</v>
      </c>
      <c r="O106">
        <v>2</v>
      </c>
      <c r="P106" s="106">
        <v>0</v>
      </c>
      <c r="Q106" s="106">
        <v>0</v>
      </c>
      <c r="R106">
        <v>5</v>
      </c>
      <c r="S106">
        <v>5</v>
      </c>
      <c r="T106">
        <v>3</v>
      </c>
      <c r="U106">
        <v>5</v>
      </c>
      <c r="V106" s="106">
        <v>0</v>
      </c>
      <c r="W106" s="106">
        <v>0</v>
      </c>
      <c r="X106" s="106">
        <v>0</v>
      </c>
      <c r="Y106" s="106">
        <v>0</v>
      </c>
      <c r="Z106" s="106">
        <v>0</v>
      </c>
      <c r="AA106" s="106">
        <v>0</v>
      </c>
      <c r="AB106" s="106">
        <v>0</v>
      </c>
      <c r="AC106" s="106">
        <v>0</v>
      </c>
      <c r="AD106" s="106">
        <v>0</v>
      </c>
      <c r="AE106" s="106">
        <v>0</v>
      </c>
      <c r="AF106" s="106">
        <v>0</v>
      </c>
      <c r="AG106" s="106">
        <v>0</v>
      </c>
      <c r="AH106" s="106">
        <v>0</v>
      </c>
      <c r="AI106">
        <v>20</v>
      </c>
    </row>
    <row r="107" spans="1:37">
      <c r="A107" t="s">
        <v>64</v>
      </c>
      <c r="B107">
        <v>2022</v>
      </c>
      <c r="C107" s="10">
        <v>44672</v>
      </c>
      <c r="D107" t="s">
        <v>65</v>
      </c>
      <c r="E107" t="s">
        <v>20</v>
      </c>
      <c r="F107">
        <v>1</v>
      </c>
      <c r="G107" t="s">
        <v>596</v>
      </c>
      <c r="H107" t="s">
        <v>595</v>
      </c>
      <c r="I107" t="s">
        <v>28</v>
      </c>
      <c r="J107" s="11">
        <f>(C107-VLOOKUP(G107,Riders!$A$2:$E$8000,4,FALSE))/365</f>
        <v>31.613698630136987</v>
      </c>
      <c r="K107" s="11">
        <f>(C107-VLOOKUP(H107,Riders!$A$2:$E$8000,4,FALSE))/365</f>
        <v>36.230136986301368</v>
      </c>
      <c r="L107">
        <v>6</v>
      </c>
      <c r="M107">
        <v>5</v>
      </c>
      <c r="N107" s="106">
        <v>0</v>
      </c>
      <c r="O107">
        <v>3</v>
      </c>
      <c r="P107" s="106">
        <v>0</v>
      </c>
      <c r="Q107" s="106">
        <v>0</v>
      </c>
      <c r="R107" s="106">
        <v>0</v>
      </c>
      <c r="S107">
        <v>1</v>
      </c>
      <c r="T107">
        <v>5</v>
      </c>
      <c r="U107">
        <v>2</v>
      </c>
      <c r="V107" s="106">
        <v>0</v>
      </c>
      <c r="W107" s="106">
        <v>0</v>
      </c>
      <c r="X107" s="106">
        <v>0</v>
      </c>
      <c r="Y107" s="106">
        <v>0</v>
      </c>
      <c r="Z107" s="106">
        <v>0</v>
      </c>
      <c r="AA107" s="106">
        <v>0</v>
      </c>
      <c r="AB107" s="106">
        <v>0</v>
      </c>
      <c r="AC107" s="106">
        <v>0</v>
      </c>
      <c r="AD107" s="106">
        <v>0</v>
      </c>
      <c r="AE107" s="106">
        <v>0</v>
      </c>
      <c r="AF107" s="106">
        <v>0</v>
      </c>
      <c r="AG107" s="106">
        <v>0</v>
      </c>
      <c r="AH107" s="106">
        <v>0</v>
      </c>
      <c r="AI107">
        <v>16</v>
      </c>
    </row>
    <row r="108" spans="1:37">
      <c r="A108" t="s">
        <v>64</v>
      </c>
      <c r="B108">
        <v>2022</v>
      </c>
      <c r="C108" s="10">
        <v>44672</v>
      </c>
      <c r="D108" t="s">
        <v>65</v>
      </c>
      <c r="E108" t="s">
        <v>20</v>
      </c>
      <c r="F108">
        <v>1</v>
      </c>
      <c r="G108" t="s">
        <v>640</v>
      </c>
      <c r="H108" t="s">
        <v>591</v>
      </c>
      <c r="I108" t="s">
        <v>22</v>
      </c>
      <c r="J108" s="11" t="e">
        <f>(C108-VLOOKUP(G108,Riders!$A$2:$E$8000,4,FALSE))/365</f>
        <v>#N/A</v>
      </c>
      <c r="K108" s="11">
        <f>(C108-VLOOKUP(H108,Riders!$A$2:$E$8000,4,FALSE))/365</f>
        <v>27.687671232876713</v>
      </c>
      <c r="L108">
        <v>7</v>
      </c>
      <c r="M108" s="106">
        <v>0</v>
      </c>
      <c r="N108" s="106">
        <v>0</v>
      </c>
      <c r="O108">
        <v>1</v>
      </c>
      <c r="P108">
        <v>3</v>
      </c>
      <c r="Q108" s="106">
        <v>0</v>
      </c>
      <c r="R108" s="106">
        <v>0</v>
      </c>
      <c r="S108" s="106">
        <v>0</v>
      </c>
      <c r="T108" s="106">
        <v>0</v>
      </c>
      <c r="U108" s="106">
        <v>0</v>
      </c>
      <c r="V108">
        <v>6</v>
      </c>
      <c r="W108" s="106">
        <v>0</v>
      </c>
      <c r="X108" s="106">
        <v>0</v>
      </c>
      <c r="Y108" s="106">
        <v>0</v>
      </c>
      <c r="Z108" s="106">
        <v>0</v>
      </c>
      <c r="AA108" s="106">
        <v>0</v>
      </c>
      <c r="AB108" s="106">
        <v>0</v>
      </c>
      <c r="AC108" s="106">
        <v>0</v>
      </c>
      <c r="AD108" s="106">
        <v>0</v>
      </c>
      <c r="AE108" s="106">
        <v>0</v>
      </c>
      <c r="AF108" s="106">
        <v>0</v>
      </c>
      <c r="AG108" s="106">
        <v>0</v>
      </c>
      <c r="AH108" s="106">
        <v>0</v>
      </c>
      <c r="AI108">
        <v>10</v>
      </c>
    </row>
    <row r="109" spans="1:37">
      <c r="A109" t="s">
        <v>64</v>
      </c>
      <c r="B109">
        <v>2022</v>
      </c>
      <c r="C109" s="10">
        <v>44672</v>
      </c>
      <c r="D109" t="s">
        <v>65</v>
      </c>
      <c r="E109" t="s">
        <v>20</v>
      </c>
      <c r="F109">
        <v>1</v>
      </c>
      <c r="G109" t="s">
        <v>607</v>
      </c>
      <c r="H109" t="s">
        <v>745</v>
      </c>
      <c r="I109" t="s">
        <v>45</v>
      </c>
      <c r="J109" s="11">
        <f>(C109-VLOOKUP(G109,Riders!$A$2:$E$8000,4,FALSE))/365</f>
        <v>24.673972602739727</v>
      </c>
      <c r="K109" s="11">
        <f>(C109-VLOOKUP(H109,Riders!$A$2:$E$8000,4,FALSE))/365</f>
        <v>24.978082191780821</v>
      </c>
      <c r="L109">
        <v>8</v>
      </c>
      <c r="M109" s="106">
        <v>0</v>
      </c>
      <c r="N109">
        <v>5</v>
      </c>
      <c r="O109" s="106">
        <v>0</v>
      </c>
      <c r="P109" s="106">
        <v>0</v>
      </c>
      <c r="Q109" s="106">
        <v>0</v>
      </c>
      <c r="R109">
        <v>1</v>
      </c>
      <c r="S109" s="106">
        <v>0</v>
      </c>
      <c r="T109">
        <v>2</v>
      </c>
      <c r="U109" s="106">
        <v>0</v>
      </c>
      <c r="V109" s="106">
        <v>0</v>
      </c>
      <c r="W109" s="106">
        <v>0</v>
      </c>
      <c r="X109" s="106">
        <v>0</v>
      </c>
      <c r="Y109" s="106">
        <v>0</v>
      </c>
      <c r="Z109" s="106">
        <v>0</v>
      </c>
      <c r="AA109" s="106">
        <v>0</v>
      </c>
      <c r="AB109" s="106">
        <v>0</v>
      </c>
      <c r="AC109" s="106">
        <v>0</v>
      </c>
      <c r="AD109" s="106">
        <v>0</v>
      </c>
      <c r="AE109" s="106">
        <v>0</v>
      </c>
      <c r="AF109" s="106">
        <v>0</v>
      </c>
      <c r="AG109" s="106">
        <v>0</v>
      </c>
      <c r="AH109" s="106">
        <v>0</v>
      </c>
      <c r="AI109">
        <v>8</v>
      </c>
    </row>
    <row r="110" spans="1:37">
      <c r="A110" t="s">
        <v>64</v>
      </c>
      <c r="B110">
        <v>2022</v>
      </c>
      <c r="C110" s="10">
        <v>44672</v>
      </c>
      <c r="D110" t="s">
        <v>65</v>
      </c>
      <c r="E110" t="s">
        <v>20</v>
      </c>
      <c r="F110">
        <v>1</v>
      </c>
      <c r="G110" t="s">
        <v>482</v>
      </c>
      <c r="H110" t="s">
        <v>643</v>
      </c>
      <c r="I110" t="s">
        <v>483</v>
      </c>
      <c r="J110" s="11">
        <f>(C110-VLOOKUP(G110,Riders!$A$2:$E$8000,4,FALSE))/365</f>
        <v>20.12876712328767</v>
      </c>
      <c r="K110" s="11">
        <f>(C110-VLOOKUP(H110,Riders!$A$2:$E$8000,4,FALSE))/365</f>
        <v>23.8</v>
      </c>
      <c r="L110">
        <v>9</v>
      </c>
      <c r="M110" s="106">
        <v>0</v>
      </c>
      <c r="N110" s="106">
        <v>0</v>
      </c>
      <c r="O110" s="106">
        <v>0</v>
      </c>
      <c r="P110" s="106">
        <v>0</v>
      </c>
      <c r="Q110">
        <v>1</v>
      </c>
      <c r="R110">
        <v>3</v>
      </c>
      <c r="S110" s="106">
        <v>0</v>
      </c>
      <c r="T110" s="106">
        <v>0</v>
      </c>
      <c r="U110" s="106">
        <v>0</v>
      </c>
      <c r="V110">
        <v>2</v>
      </c>
      <c r="W110" s="106">
        <v>0</v>
      </c>
      <c r="X110" s="106">
        <v>0</v>
      </c>
      <c r="Y110" s="106">
        <v>0</v>
      </c>
      <c r="Z110" s="106">
        <v>0</v>
      </c>
      <c r="AA110" s="106">
        <v>0</v>
      </c>
      <c r="AB110" s="106">
        <v>0</v>
      </c>
      <c r="AC110" s="106">
        <v>0</v>
      </c>
      <c r="AD110" s="106">
        <v>0</v>
      </c>
      <c r="AE110" s="106">
        <v>0</v>
      </c>
      <c r="AF110" s="106">
        <v>0</v>
      </c>
      <c r="AG110" s="106">
        <v>0</v>
      </c>
      <c r="AH110" s="106">
        <v>0</v>
      </c>
      <c r="AI110">
        <v>6</v>
      </c>
    </row>
    <row r="111" spans="1:37">
      <c r="A111" t="s">
        <v>64</v>
      </c>
      <c r="B111">
        <v>2022</v>
      </c>
      <c r="C111" s="10">
        <v>44672</v>
      </c>
      <c r="D111" t="s">
        <v>65</v>
      </c>
      <c r="E111" t="s">
        <v>20</v>
      </c>
      <c r="F111">
        <v>1</v>
      </c>
      <c r="G111" t="s">
        <v>493</v>
      </c>
      <c r="H111" t="s">
        <v>616</v>
      </c>
      <c r="I111" t="s">
        <v>36</v>
      </c>
      <c r="J111" s="11">
        <f>(C111-VLOOKUP(G111,Riders!$A$2:$E$8000,4,FALSE))/365</f>
        <v>23.835616438356166</v>
      </c>
      <c r="K111" s="11">
        <f>(C111-VLOOKUP(H111,Riders!$A$2:$E$8000,4,FALSE))/365</f>
        <v>34.19178082191781</v>
      </c>
      <c r="L111">
        <v>10</v>
      </c>
      <c r="M111" s="106">
        <v>0</v>
      </c>
      <c r="N111" s="106">
        <v>0</v>
      </c>
      <c r="O111" s="106">
        <v>0</v>
      </c>
      <c r="P111">
        <v>5</v>
      </c>
      <c r="Q111" s="106">
        <v>0</v>
      </c>
      <c r="R111" s="106">
        <v>0</v>
      </c>
      <c r="S111" s="106">
        <v>0</v>
      </c>
      <c r="T111">
        <v>1</v>
      </c>
      <c r="U111" s="106">
        <v>0</v>
      </c>
      <c r="V111" s="106">
        <v>0</v>
      </c>
      <c r="W111" s="106">
        <v>0</v>
      </c>
      <c r="X111" s="106">
        <v>0</v>
      </c>
      <c r="Y111" s="106">
        <v>0</v>
      </c>
      <c r="Z111" s="106">
        <v>0</v>
      </c>
      <c r="AA111" s="106">
        <v>0</v>
      </c>
      <c r="AB111" s="106">
        <v>0</v>
      </c>
      <c r="AC111" s="106">
        <v>0</v>
      </c>
      <c r="AD111" s="106">
        <v>0</v>
      </c>
      <c r="AE111" s="106">
        <v>0</v>
      </c>
      <c r="AF111" s="106">
        <v>0</v>
      </c>
      <c r="AG111" s="106">
        <v>0</v>
      </c>
      <c r="AH111" s="106">
        <v>0</v>
      </c>
      <c r="AI111">
        <v>6</v>
      </c>
    </row>
    <row r="112" spans="1:37">
      <c r="A112" t="s">
        <v>64</v>
      </c>
      <c r="B112">
        <v>2022</v>
      </c>
      <c r="C112" s="10">
        <v>44672</v>
      </c>
      <c r="D112" t="s">
        <v>65</v>
      </c>
      <c r="E112" t="s">
        <v>20</v>
      </c>
      <c r="F112">
        <v>1</v>
      </c>
      <c r="G112" t="s">
        <v>646</v>
      </c>
      <c r="H112" t="s">
        <v>777</v>
      </c>
      <c r="I112" t="s">
        <v>72</v>
      </c>
      <c r="J112" s="11">
        <f>(C112-VLOOKUP(G112,Riders!$A$2:$E$8000,4,FALSE))/365</f>
        <v>22.956164383561642</v>
      </c>
      <c r="K112" s="11">
        <f>(C112-VLOOKUP(H112,Riders!$A$2:$E$8000,4,FALSE))/365</f>
        <v>24.536986301369861</v>
      </c>
      <c r="L112">
        <v>11</v>
      </c>
      <c r="M112" s="106">
        <v>0</v>
      </c>
      <c r="N112">
        <v>3</v>
      </c>
      <c r="O112" s="106">
        <v>0</v>
      </c>
      <c r="P112">
        <v>1</v>
      </c>
      <c r="Q112" s="106">
        <v>0</v>
      </c>
      <c r="R112" s="106">
        <v>0</v>
      </c>
      <c r="S112">
        <v>2</v>
      </c>
      <c r="T112" s="106">
        <v>0</v>
      </c>
      <c r="U112" s="106">
        <v>0</v>
      </c>
      <c r="V112" s="106">
        <v>0</v>
      </c>
      <c r="W112" s="106">
        <v>0</v>
      </c>
      <c r="X112" s="106">
        <v>0</v>
      </c>
      <c r="Y112" s="106">
        <v>0</v>
      </c>
      <c r="Z112" s="106">
        <v>0</v>
      </c>
      <c r="AA112" s="106">
        <v>0</v>
      </c>
      <c r="AB112" s="106">
        <v>0</v>
      </c>
      <c r="AC112" s="106">
        <v>0</v>
      </c>
      <c r="AD112" s="106">
        <v>0</v>
      </c>
      <c r="AE112" s="106">
        <v>0</v>
      </c>
      <c r="AF112" s="106">
        <v>0</v>
      </c>
      <c r="AG112" s="106">
        <v>0</v>
      </c>
      <c r="AH112" s="106">
        <v>0</v>
      </c>
      <c r="AI112">
        <v>6</v>
      </c>
    </row>
    <row r="113" spans="1:37">
      <c r="A113" t="s">
        <v>64</v>
      </c>
      <c r="B113">
        <v>2022</v>
      </c>
      <c r="C113" s="10">
        <v>44672</v>
      </c>
      <c r="D113" t="s">
        <v>65</v>
      </c>
      <c r="E113" t="s">
        <v>20</v>
      </c>
      <c r="F113">
        <v>1</v>
      </c>
      <c r="G113" t="s">
        <v>736</v>
      </c>
      <c r="H113" t="s">
        <v>760</v>
      </c>
      <c r="I113" t="s">
        <v>32</v>
      </c>
      <c r="J113" s="11">
        <f>(C113-VLOOKUP(G113,Riders!$A$2:$E$8000,4,FALSE))/365</f>
        <v>21.167123287671235</v>
      </c>
      <c r="K113" s="11">
        <f>(C113-VLOOKUP(H113,Riders!$A$2:$E$8000,4,FALSE))/365</f>
        <v>21.019178082191782</v>
      </c>
      <c r="L113">
        <v>12</v>
      </c>
      <c r="M113" s="106">
        <v>0</v>
      </c>
      <c r="N113">
        <v>1</v>
      </c>
      <c r="O113" s="106">
        <v>0</v>
      </c>
      <c r="P113" s="106">
        <v>0</v>
      </c>
      <c r="Q113" s="106">
        <v>0</v>
      </c>
      <c r="R113" s="106">
        <v>0</v>
      </c>
      <c r="S113" s="106">
        <v>0</v>
      </c>
      <c r="T113" s="106">
        <v>0</v>
      </c>
      <c r="U113" s="106">
        <v>0</v>
      </c>
      <c r="V113" s="106">
        <v>0</v>
      </c>
      <c r="W113" s="106">
        <v>0</v>
      </c>
      <c r="X113" s="106">
        <v>0</v>
      </c>
      <c r="Y113" s="106">
        <v>0</v>
      </c>
      <c r="Z113" s="106">
        <v>0</v>
      </c>
      <c r="AA113" s="106">
        <v>0</v>
      </c>
      <c r="AB113" s="106">
        <v>0</v>
      </c>
      <c r="AC113" s="106">
        <v>0</v>
      </c>
      <c r="AD113" s="106">
        <v>0</v>
      </c>
      <c r="AE113" s="106">
        <v>0</v>
      </c>
      <c r="AF113" s="106">
        <v>0</v>
      </c>
      <c r="AG113" s="106">
        <v>0</v>
      </c>
      <c r="AH113">
        <v>20</v>
      </c>
      <c r="AI113">
        <v>-19</v>
      </c>
    </row>
    <row r="114" spans="1:37">
      <c r="A114" t="s">
        <v>64</v>
      </c>
      <c r="B114">
        <v>2022</v>
      </c>
      <c r="C114" s="10">
        <v>44672</v>
      </c>
      <c r="D114" t="s">
        <v>65</v>
      </c>
      <c r="E114" t="s">
        <v>20</v>
      </c>
      <c r="F114">
        <v>2</v>
      </c>
      <c r="G114" t="s">
        <v>492</v>
      </c>
      <c r="H114" t="s">
        <v>658</v>
      </c>
      <c r="I114" t="s">
        <v>751</v>
      </c>
      <c r="J114" s="11">
        <f>(C114-VLOOKUP(G114,Riders!$A$2:$E$8000,4,FALSE))/365</f>
        <v>28.367123287671234</v>
      </c>
      <c r="K114" s="11">
        <f>(C114-VLOOKUP(H114,Riders!$A$2:$E$8000,4,FALSE))/365</f>
        <v>21.482191780821918</v>
      </c>
      <c r="L114">
        <v>1</v>
      </c>
      <c r="M114" s="106">
        <v>0</v>
      </c>
      <c r="N114" s="106">
        <v>0</v>
      </c>
      <c r="O114">
        <v>5</v>
      </c>
      <c r="P114">
        <v>5</v>
      </c>
      <c r="Q114" s="106">
        <v>0</v>
      </c>
      <c r="R114">
        <v>2</v>
      </c>
      <c r="S114" s="106">
        <v>0</v>
      </c>
      <c r="T114">
        <v>5</v>
      </c>
      <c r="U114" s="106">
        <v>0</v>
      </c>
      <c r="V114" s="106">
        <v>0</v>
      </c>
      <c r="W114" s="106">
        <v>0</v>
      </c>
      <c r="X114" s="106">
        <v>0</v>
      </c>
      <c r="Y114" s="106">
        <v>0</v>
      </c>
      <c r="Z114" s="106">
        <v>0</v>
      </c>
      <c r="AA114" s="106">
        <v>0</v>
      </c>
      <c r="AB114" s="106">
        <v>0</v>
      </c>
      <c r="AC114" s="106">
        <v>0</v>
      </c>
      <c r="AD114" s="106">
        <v>0</v>
      </c>
      <c r="AE114" s="106">
        <v>0</v>
      </c>
      <c r="AF114" s="106">
        <v>0</v>
      </c>
      <c r="AG114">
        <v>20</v>
      </c>
      <c r="AH114" s="106">
        <v>0</v>
      </c>
      <c r="AI114">
        <v>37</v>
      </c>
      <c r="AJ114" s="7">
        <v>1.1041666666666667</v>
      </c>
      <c r="AK114">
        <v>56.603999999999999</v>
      </c>
    </row>
    <row r="115" spans="1:37">
      <c r="A115" t="s">
        <v>64</v>
      </c>
      <c r="B115">
        <v>2022</v>
      </c>
      <c r="C115" s="10">
        <v>44672</v>
      </c>
      <c r="D115" t="s">
        <v>65</v>
      </c>
      <c r="E115" t="s">
        <v>20</v>
      </c>
      <c r="F115">
        <v>2</v>
      </c>
      <c r="G115" t="s">
        <v>504</v>
      </c>
      <c r="H115" t="s">
        <v>597</v>
      </c>
      <c r="I115" t="s">
        <v>34</v>
      </c>
      <c r="J115" s="11">
        <f>(C115-VLOOKUP(G115,Riders!$A$2:$E$8000,4,FALSE))/365</f>
        <v>23.435616438356163</v>
      </c>
      <c r="K115" s="11">
        <f>(C115-VLOOKUP(H115,Riders!$A$2:$E$8000,4,FALSE))/365</f>
        <v>23.958904109589042</v>
      </c>
      <c r="L115">
        <v>2</v>
      </c>
      <c r="M115">
        <v>2</v>
      </c>
      <c r="N115" s="106">
        <v>0</v>
      </c>
      <c r="O115">
        <v>3</v>
      </c>
      <c r="P115" s="106">
        <v>0</v>
      </c>
      <c r="Q115">
        <v>3</v>
      </c>
      <c r="R115" s="106">
        <v>0</v>
      </c>
      <c r="S115" s="106">
        <v>0</v>
      </c>
      <c r="T115">
        <v>1</v>
      </c>
      <c r="U115">
        <v>2</v>
      </c>
      <c r="V115">
        <v>10</v>
      </c>
      <c r="W115" s="106">
        <v>0</v>
      </c>
      <c r="X115" s="106">
        <v>0</v>
      </c>
      <c r="Y115" s="106">
        <v>0</v>
      </c>
      <c r="Z115" s="106">
        <v>0</v>
      </c>
      <c r="AA115" s="106">
        <v>0</v>
      </c>
      <c r="AB115" s="106">
        <v>0</v>
      </c>
      <c r="AC115" s="106">
        <v>0</v>
      </c>
      <c r="AD115" s="106">
        <v>0</v>
      </c>
      <c r="AE115" s="106">
        <v>0</v>
      </c>
      <c r="AF115" s="106">
        <v>0</v>
      </c>
      <c r="AG115" s="106">
        <v>0</v>
      </c>
      <c r="AH115" s="106">
        <v>0</v>
      </c>
      <c r="AI115">
        <v>21</v>
      </c>
    </row>
    <row r="116" spans="1:37">
      <c r="A116" t="s">
        <v>64</v>
      </c>
      <c r="B116">
        <v>2022</v>
      </c>
      <c r="C116" s="10">
        <v>44672</v>
      </c>
      <c r="D116" t="s">
        <v>65</v>
      </c>
      <c r="E116" t="s">
        <v>20</v>
      </c>
      <c r="F116">
        <v>2</v>
      </c>
      <c r="G116" t="s">
        <v>474</v>
      </c>
      <c r="H116" t="s">
        <v>778</v>
      </c>
      <c r="I116" t="s">
        <v>112</v>
      </c>
      <c r="J116" s="11">
        <f>(C116-VLOOKUP(G116,Riders!$A$2:$E$8000,4,FALSE))/365</f>
        <v>21.665753424657535</v>
      </c>
      <c r="K116" s="11">
        <f>(C116-VLOOKUP(H116,Riders!$A$2:$E$8000,4,FALSE))/365</f>
        <v>24.019178082191782</v>
      </c>
      <c r="L116">
        <v>3</v>
      </c>
      <c r="M116">
        <v>3</v>
      </c>
      <c r="N116">
        <v>2</v>
      </c>
      <c r="O116">
        <v>1</v>
      </c>
      <c r="P116" s="106">
        <v>0</v>
      </c>
      <c r="Q116">
        <v>5</v>
      </c>
      <c r="R116" s="106">
        <v>0</v>
      </c>
      <c r="S116">
        <v>2</v>
      </c>
      <c r="T116">
        <v>3</v>
      </c>
      <c r="U116">
        <v>3</v>
      </c>
      <c r="V116" s="106">
        <v>0</v>
      </c>
      <c r="W116" s="106">
        <v>0</v>
      </c>
      <c r="X116" s="106">
        <v>0</v>
      </c>
      <c r="Y116" s="106">
        <v>0</v>
      </c>
      <c r="Z116" s="106">
        <v>0</v>
      </c>
      <c r="AA116" s="106">
        <v>0</v>
      </c>
      <c r="AB116" s="106">
        <v>0</v>
      </c>
      <c r="AC116" s="106">
        <v>0</v>
      </c>
      <c r="AD116" s="106">
        <v>0</v>
      </c>
      <c r="AE116" s="106">
        <v>0</v>
      </c>
      <c r="AF116" s="106">
        <v>0</v>
      </c>
      <c r="AG116" s="106">
        <v>0</v>
      </c>
      <c r="AH116" s="106">
        <v>0</v>
      </c>
      <c r="AI116">
        <v>19</v>
      </c>
    </row>
    <row r="117" spans="1:37">
      <c r="A117" t="s">
        <v>64</v>
      </c>
      <c r="B117">
        <v>2022</v>
      </c>
      <c r="C117" s="10">
        <v>44672</v>
      </c>
      <c r="D117" t="s">
        <v>65</v>
      </c>
      <c r="E117" t="s">
        <v>20</v>
      </c>
      <c r="F117">
        <v>2</v>
      </c>
      <c r="G117" t="s">
        <v>590</v>
      </c>
      <c r="H117" t="s">
        <v>614</v>
      </c>
      <c r="I117" t="s">
        <v>227</v>
      </c>
      <c r="J117" s="11">
        <f>(C117-VLOOKUP(G117,Riders!$A$2:$E$8000,4,FALSE))/365</f>
        <v>31.18904109589041</v>
      </c>
      <c r="K117" s="11">
        <f>(C117-VLOOKUP(H117,Riders!$A$2:$E$8000,4,FALSE))/365</f>
        <v>23.230136986301371</v>
      </c>
      <c r="L117">
        <v>4</v>
      </c>
      <c r="M117" s="106">
        <v>0</v>
      </c>
      <c r="N117">
        <v>5</v>
      </c>
      <c r="O117" s="106">
        <v>0</v>
      </c>
      <c r="P117" s="106">
        <v>0</v>
      </c>
      <c r="Q117" s="106">
        <v>0</v>
      </c>
      <c r="R117" s="106">
        <v>0</v>
      </c>
      <c r="S117">
        <v>5</v>
      </c>
      <c r="T117" s="106">
        <v>0</v>
      </c>
      <c r="U117">
        <v>5</v>
      </c>
      <c r="V117" s="106">
        <v>0</v>
      </c>
      <c r="W117" s="106">
        <v>0</v>
      </c>
      <c r="X117" s="106">
        <v>0</v>
      </c>
      <c r="Y117" s="106">
        <v>0</v>
      </c>
      <c r="Z117" s="106">
        <v>0</v>
      </c>
      <c r="AA117" s="106">
        <v>0</v>
      </c>
      <c r="AB117" s="106">
        <v>0</v>
      </c>
      <c r="AC117" s="106">
        <v>0</v>
      </c>
      <c r="AD117" s="106">
        <v>0</v>
      </c>
      <c r="AE117" s="106">
        <v>0</v>
      </c>
      <c r="AF117" s="106">
        <v>0</v>
      </c>
      <c r="AG117" s="106">
        <v>0</v>
      </c>
      <c r="AH117" s="106">
        <v>0</v>
      </c>
      <c r="AI117">
        <v>15</v>
      </c>
    </row>
    <row r="118" spans="1:37">
      <c r="A118" t="s">
        <v>64</v>
      </c>
      <c r="B118">
        <v>2022</v>
      </c>
      <c r="C118" s="10">
        <v>44672</v>
      </c>
      <c r="D118" t="s">
        <v>65</v>
      </c>
      <c r="E118" t="s">
        <v>20</v>
      </c>
      <c r="F118">
        <v>2</v>
      </c>
      <c r="G118" t="s">
        <v>589</v>
      </c>
      <c r="H118" t="s">
        <v>588</v>
      </c>
      <c r="I118" t="s">
        <v>24</v>
      </c>
      <c r="J118" s="11">
        <f>(C118-VLOOKUP(G118,Riders!$A$2:$E$8000,4,FALSE))/365</f>
        <v>30.298630136986301</v>
      </c>
      <c r="K118" s="11">
        <f>(C118-VLOOKUP(H118,Riders!$A$2:$E$8000,4,FALSE))/365</f>
        <v>27.624657534246577</v>
      </c>
      <c r="L118">
        <v>5</v>
      </c>
      <c r="M118">
        <v>5</v>
      </c>
      <c r="N118">
        <v>1</v>
      </c>
      <c r="O118" s="106">
        <v>0</v>
      </c>
      <c r="P118">
        <v>1</v>
      </c>
      <c r="Q118">
        <v>2</v>
      </c>
      <c r="R118" s="106">
        <v>0</v>
      </c>
      <c r="S118">
        <v>3</v>
      </c>
      <c r="T118" s="106">
        <v>0</v>
      </c>
      <c r="U118">
        <v>1</v>
      </c>
      <c r="V118" s="106">
        <v>0</v>
      </c>
      <c r="W118" s="106">
        <v>0</v>
      </c>
      <c r="X118" s="106">
        <v>0</v>
      </c>
      <c r="Y118" s="106">
        <v>0</v>
      </c>
      <c r="Z118" s="106">
        <v>0</v>
      </c>
      <c r="AA118" s="106">
        <v>0</v>
      </c>
      <c r="AB118" s="106">
        <v>0</v>
      </c>
      <c r="AC118" s="106">
        <v>0</v>
      </c>
      <c r="AD118" s="106">
        <v>0</v>
      </c>
      <c r="AE118" s="106">
        <v>0</v>
      </c>
      <c r="AF118" s="106">
        <v>0</v>
      </c>
      <c r="AG118" s="106">
        <v>0</v>
      </c>
      <c r="AH118" s="106">
        <v>0</v>
      </c>
      <c r="AI118">
        <v>13</v>
      </c>
    </row>
    <row r="119" spans="1:37">
      <c r="A119" t="s">
        <v>64</v>
      </c>
      <c r="B119">
        <v>2022</v>
      </c>
      <c r="C119" s="10">
        <v>44672</v>
      </c>
      <c r="D119" t="s">
        <v>65</v>
      </c>
      <c r="E119" t="s">
        <v>20</v>
      </c>
      <c r="F119">
        <v>2</v>
      </c>
      <c r="G119" t="s">
        <v>503</v>
      </c>
      <c r="H119" t="s">
        <v>1129</v>
      </c>
      <c r="I119" t="s">
        <v>479</v>
      </c>
      <c r="J119" s="11">
        <f>(C119-VLOOKUP(G119,Riders!$A$2:$E$8000,4,FALSE))/365</f>
        <v>25.641095890410959</v>
      </c>
      <c r="K119" s="11" t="e">
        <f>(C119-VLOOKUP(H119,Riders!$A$2:$E$8000,4,FALSE))/365</f>
        <v>#N/A</v>
      </c>
      <c r="L119">
        <v>6</v>
      </c>
      <c r="M119" s="106">
        <v>0</v>
      </c>
      <c r="N119">
        <v>3</v>
      </c>
      <c r="O119" s="106">
        <v>0</v>
      </c>
      <c r="P119">
        <v>3</v>
      </c>
      <c r="Q119" s="106">
        <v>0</v>
      </c>
      <c r="R119">
        <v>5</v>
      </c>
      <c r="S119">
        <v>1</v>
      </c>
      <c r="T119" s="106">
        <v>0</v>
      </c>
      <c r="U119" s="106">
        <v>0</v>
      </c>
      <c r="V119" s="106">
        <v>0</v>
      </c>
      <c r="W119" s="106">
        <v>0</v>
      </c>
      <c r="X119" s="106">
        <v>0</v>
      </c>
      <c r="Y119" s="106">
        <v>0</v>
      </c>
      <c r="Z119" s="106">
        <v>0</v>
      </c>
      <c r="AA119" s="106">
        <v>0</v>
      </c>
      <c r="AB119" s="106">
        <v>0</v>
      </c>
      <c r="AC119" s="106">
        <v>0</v>
      </c>
      <c r="AD119" s="106">
        <v>0</v>
      </c>
      <c r="AE119" s="106">
        <v>0</v>
      </c>
      <c r="AF119" s="106">
        <v>0</v>
      </c>
      <c r="AG119" s="106">
        <v>0</v>
      </c>
      <c r="AH119" s="106">
        <v>0</v>
      </c>
      <c r="AI119">
        <v>12</v>
      </c>
    </row>
    <row r="120" spans="1:37">
      <c r="A120" t="s">
        <v>64</v>
      </c>
      <c r="B120">
        <v>2022</v>
      </c>
      <c r="C120" s="10">
        <v>44672</v>
      </c>
      <c r="D120" t="s">
        <v>65</v>
      </c>
      <c r="E120" t="s">
        <v>20</v>
      </c>
      <c r="F120">
        <v>2</v>
      </c>
      <c r="G120" t="s">
        <v>486</v>
      </c>
      <c r="H120" t="s">
        <v>756</v>
      </c>
      <c r="I120" t="s">
        <v>163</v>
      </c>
      <c r="J120" s="11">
        <f>(C120-VLOOKUP(G120,Riders!$A$2:$E$8000,4,FALSE))/365</f>
        <v>24.791780821917808</v>
      </c>
      <c r="K120" s="11">
        <f>(C120-VLOOKUP(H120,Riders!$A$2:$E$8000,4,FALSE))/365</f>
        <v>23.076712328767123</v>
      </c>
      <c r="L120">
        <v>7</v>
      </c>
      <c r="M120">
        <v>1</v>
      </c>
      <c r="N120" s="106">
        <v>0</v>
      </c>
      <c r="O120" s="106">
        <v>0</v>
      </c>
      <c r="P120">
        <v>2</v>
      </c>
      <c r="Q120" s="106">
        <v>0</v>
      </c>
      <c r="R120" s="106">
        <v>0</v>
      </c>
      <c r="S120" s="106">
        <v>0</v>
      </c>
      <c r="T120" s="106">
        <v>0</v>
      </c>
      <c r="U120" s="106">
        <v>0</v>
      </c>
      <c r="V120">
        <v>6</v>
      </c>
      <c r="W120" s="106">
        <v>0</v>
      </c>
      <c r="X120" s="106">
        <v>0</v>
      </c>
      <c r="Y120" s="106">
        <v>0</v>
      </c>
      <c r="Z120" s="106">
        <v>0</v>
      </c>
      <c r="AA120" s="106">
        <v>0</v>
      </c>
      <c r="AB120" s="106">
        <v>0</v>
      </c>
      <c r="AC120" s="106">
        <v>0</v>
      </c>
      <c r="AD120" s="106">
        <v>0</v>
      </c>
      <c r="AE120" s="106">
        <v>0</v>
      </c>
      <c r="AF120" s="106">
        <v>0</v>
      </c>
      <c r="AG120" s="106">
        <v>0</v>
      </c>
      <c r="AH120" s="106">
        <v>0</v>
      </c>
      <c r="AI120">
        <v>9</v>
      </c>
    </row>
    <row r="121" spans="1:37">
      <c r="A121" t="s">
        <v>64</v>
      </c>
      <c r="B121">
        <v>2022</v>
      </c>
      <c r="C121" s="10">
        <v>44672</v>
      </c>
      <c r="D121" t="s">
        <v>65</v>
      </c>
      <c r="E121" t="s">
        <v>20</v>
      </c>
      <c r="F121">
        <v>2</v>
      </c>
      <c r="G121" t="s">
        <v>489</v>
      </c>
      <c r="H121" t="s">
        <v>1130</v>
      </c>
      <c r="I121" t="s">
        <v>41</v>
      </c>
      <c r="J121" s="11">
        <f>(C121-VLOOKUP(G121,Riders!$A$2:$E$8000,4,FALSE))/365</f>
        <v>29.068493150684933</v>
      </c>
      <c r="K121" s="11" t="e">
        <f>(C121-VLOOKUP(H121,Riders!$A$2:$E$8000,4,FALSE))/365</f>
        <v>#N/A</v>
      </c>
      <c r="L121">
        <v>8</v>
      </c>
      <c r="M121" s="106">
        <v>0</v>
      </c>
      <c r="N121" s="106">
        <v>0</v>
      </c>
      <c r="O121">
        <v>2</v>
      </c>
      <c r="P121" s="106">
        <v>0</v>
      </c>
      <c r="Q121" s="106">
        <v>0</v>
      </c>
      <c r="R121">
        <v>3</v>
      </c>
      <c r="S121" s="106">
        <v>0</v>
      </c>
      <c r="T121">
        <v>2</v>
      </c>
      <c r="U121" s="106">
        <v>0</v>
      </c>
      <c r="V121">
        <v>2</v>
      </c>
      <c r="W121" s="106">
        <v>0</v>
      </c>
      <c r="X121" s="106">
        <v>0</v>
      </c>
      <c r="Y121" s="106">
        <v>0</v>
      </c>
      <c r="Z121" s="106">
        <v>0</v>
      </c>
      <c r="AA121" s="106">
        <v>0</v>
      </c>
      <c r="AB121" s="106">
        <v>0</v>
      </c>
      <c r="AC121" s="106">
        <v>0</v>
      </c>
      <c r="AD121" s="106">
        <v>0</v>
      </c>
      <c r="AE121" s="106">
        <v>0</v>
      </c>
      <c r="AF121" s="106">
        <v>0</v>
      </c>
      <c r="AG121" s="106">
        <v>0</v>
      </c>
      <c r="AH121" s="106">
        <v>0</v>
      </c>
      <c r="AI121">
        <v>9</v>
      </c>
    </row>
    <row r="122" spans="1:37">
      <c r="A122" t="s">
        <v>64</v>
      </c>
      <c r="B122">
        <v>2022</v>
      </c>
      <c r="C122" s="10">
        <v>44672</v>
      </c>
      <c r="D122" t="s">
        <v>65</v>
      </c>
      <c r="E122" t="s">
        <v>20</v>
      </c>
      <c r="F122">
        <v>2</v>
      </c>
      <c r="G122" t="s">
        <v>620</v>
      </c>
      <c r="H122" t="s">
        <v>705</v>
      </c>
      <c r="I122" t="s">
        <v>43</v>
      </c>
      <c r="J122" s="11">
        <f>(C122-VLOOKUP(G122,Riders!$A$2:$E$8000,4,FALSE))/365</f>
        <v>35.556164383561644</v>
      </c>
      <c r="K122" s="11">
        <f>(C122-VLOOKUP(H122,Riders!$A$2:$E$8000,4,FALSE))/365</f>
        <v>20.158904109589042</v>
      </c>
      <c r="L122">
        <v>9</v>
      </c>
      <c r="M122" s="106">
        <v>0</v>
      </c>
      <c r="N122" s="106">
        <v>0</v>
      </c>
      <c r="O122" s="106">
        <v>0</v>
      </c>
      <c r="P122" s="106">
        <v>0</v>
      </c>
      <c r="Q122">
        <v>1</v>
      </c>
      <c r="R122" s="106">
        <v>0</v>
      </c>
      <c r="S122" s="106">
        <v>0</v>
      </c>
      <c r="T122" s="106">
        <v>0</v>
      </c>
      <c r="U122" s="106">
        <v>0</v>
      </c>
      <c r="V122" s="106">
        <v>0</v>
      </c>
      <c r="W122" s="106">
        <v>0</v>
      </c>
      <c r="X122" s="106">
        <v>0</v>
      </c>
      <c r="Y122" s="106">
        <v>0</v>
      </c>
      <c r="Z122" s="106">
        <v>0</v>
      </c>
      <c r="AA122" s="106">
        <v>0</v>
      </c>
      <c r="AB122" s="106">
        <v>0</v>
      </c>
      <c r="AC122" s="106">
        <v>0</v>
      </c>
      <c r="AD122" s="106">
        <v>0</v>
      </c>
      <c r="AE122" s="106">
        <v>0</v>
      </c>
      <c r="AF122" s="106">
        <v>0</v>
      </c>
      <c r="AG122" s="106">
        <v>0</v>
      </c>
      <c r="AH122" s="106">
        <v>0</v>
      </c>
      <c r="AI122">
        <v>1</v>
      </c>
    </row>
    <row r="123" spans="1:37">
      <c r="A123" t="s">
        <v>64</v>
      </c>
      <c r="B123">
        <v>2022</v>
      </c>
      <c r="C123" s="10">
        <v>44672</v>
      </c>
      <c r="D123" t="s">
        <v>65</v>
      </c>
      <c r="E123" t="s">
        <v>20</v>
      </c>
      <c r="F123">
        <v>2</v>
      </c>
      <c r="G123" t="s">
        <v>779</v>
      </c>
      <c r="H123" t="s">
        <v>758</v>
      </c>
      <c r="I123" t="s">
        <v>645</v>
      </c>
      <c r="J123" s="11">
        <f>(C123-VLOOKUP(G123,Riders!$A$2:$E$8000,4,FALSE))/365</f>
        <v>27.504109589041096</v>
      </c>
      <c r="K123" s="11">
        <f>(C123-VLOOKUP(H123,Riders!$A$2:$E$8000,4,FALSE))/365</f>
        <v>20.339726027397262</v>
      </c>
      <c r="L123">
        <v>10</v>
      </c>
      <c r="M123" s="106">
        <v>0</v>
      </c>
      <c r="N123" s="106">
        <v>0</v>
      </c>
      <c r="O123" s="106">
        <v>0</v>
      </c>
      <c r="P123" s="106">
        <v>0</v>
      </c>
      <c r="Q123" s="106">
        <v>0</v>
      </c>
      <c r="R123" s="106">
        <v>0</v>
      </c>
      <c r="S123" s="106">
        <v>0</v>
      </c>
      <c r="T123" s="106">
        <v>0</v>
      </c>
      <c r="U123" s="106">
        <v>0</v>
      </c>
      <c r="V123" s="106">
        <v>0</v>
      </c>
      <c r="W123" s="106">
        <v>0</v>
      </c>
      <c r="X123" s="106">
        <v>0</v>
      </c>
      <c r="Y123" s="106">
        <v>0</v>
      </c>
      <c r="Z123" s="106">
        <v>0</v>
      </c>
      <c r="AA123" s="106">
        <v>0</v>
      </c>
      <c r="AB123" s="106">
        <v>0</v>
      </c>
      <c r="AC123" s="106">
        <v>0</v>
      </c>
      <c r="AD123" s="106">
        <v>0</v>
      </c>
      <c r="AE123" s="106">
        <v>0</v>
      </c>
      <c r="AF123" s="106">
        <v>0</v>
      </c>
      <c r="AG123" s="106">
        <v>0</v>
      </c>
      <c r="AH123" s="106">
        <v>0</v>
      </c>
      <c r="AI123">
        <v>0</v>
      </c>
    </row>
    <row r="124" spans="1:37">
      <c r="A124" t="s">
        <v>64</v>
      </c>
      <c r="B124">
        <v>2022</v>
      </c>
      <c r="C124" s="10">
        <v>44672</v>
      </c>
      <c r="D124" t="s">
        <v>65</v>
      </c>
      <c r="E124" t="s">
        <v>20</v>
      </c>
      <c r="F124">
        <v>2</v>
      </c>
      <c r="G124" t="s">
        <v>476</v>
      </c>
      <c r="H124" t="s">
        <v>763</v>
      </c>
      <c r="I124" t="s">
        <v>477</v>
      </c>
      <c r="J124" s="11">
        <f>(C124-VLOOKUP(G124,Riders!$A$2:$E$8000,4,FALSE))/365</f>
        <v>21.073972602739726</v>
      </c>
      <c r="K124" s="11" t="e">
        <f>(C124-VLOOKUP(H124,Riders!$A$2:$E$8000,4,FALSE))/365</f>
        <v>#N/A</v>
      </c>
      <c r="L124">
        <v>11</v>
      </c>
      <c r="M124" s="106">
        <v>0</v>
      </c>
      <c r="N124" s="106">
        <v>0</v>
      </c>
      <c r="O124" s="106">
        <v>0</v>
      </c>
      <c r="P124" s="106">
        <v>0</v>
      </c>
      <c r="Q124" s="106">
        <v>0</v>
      </c>
      <c r="R124" s="106">
        <v>0</v>
      </c>
      <c r="S124" s="106">
        <v>0</v>
      </c>
      <c r="T124" s="106">
        <v>0</v>
      </c>
      <c r="U124" s="106">
        <v>0</v>
      </c>
      <c r="V124" s="106">
        <v>0</v>
      </c>
      <c r="W124" s="106">
        <v>0</v>
      </c>
      <c r="X124" s="106">
        <v>0</v>
      </c>
      <c r="Y124" s="106">
        <v>0</v>
      </c>
      <c r="Z124" s="106">
        <v>0</v>
      </c>
      <c r="AA124" s="106">
        <v>0</v>
      </c>
      <c r="AB124" s="106">
        <v>0</v>
      </c>
      <c r="AC124" s="106">
        <v>0</v>
      </c>
      <c r="AD124" s="106">
        <v>0</v>
      </c>
      <c r="AE124" s="106">
        <v>0</v>
      </c>
      <c r="AF124" s="106">
        <v>0</v>
      </c>
      <c r="AG124" s="106">
        <v>0</v>
      </c>
      <c r="AH124">
        <v>20</v>
      </c>
      <c r="AI124">
        <v>-20</v>
      </c>
    </row>
    <row r="125" spans="1:37">
      <c r="A125" t="s">
        <v>64</v>
      </c>
      <c r="B125">
        <v>2022</v>
      </c>
      <c r="C125" s="10">
        <v>44672</v>
      </c>
      <c r="D125" t="s">
        <v>65</v>
      </c>
      <c r="E125" t="s">
        <v>20</v>
      </c>
      <c r="F125">
        <v>2</v>
      </c>
      <c r="G125" t="s">
        <v>668</v>
      </c>
      <c r="H125" t="s">
        <v>522</v>
      </c>
      <c r="I125" t="s">
        <v>523</v>
      </c>
      <c r="J125" s="11">
        <f>(C125-VLOOKUP(G125,Riders!$A$2:$E$8000,4,FALSE))/365</f>
        <v>21.945205479452056</v>
      </c>
      <c r="K125" s="11">
        <f>(C125-VLOOKUP(H125,Riders!$A$2:$E$8000,4,FALSE))/365</f>
        <v>21.490410958904111</v>
      </c>
      <c r="L125">
        <v>12</v>
      </c>
      <c r="M125" s="106">
        <v>0</v>
      </c>
      <c r="N125" s="106">
        <v>0</v>
      </c>
      <c r="O125" s="106">
        <v>0</v>
      </c>
      <c r="P125" s="106">
        <v>0</v>
      </c>
      <c r="Q125" s="106">
        <v>0</v>
      </c>
      <c r="R125">
        <v>1</v>
      </c>
      <c r="S125" s="106">
        <v>0</v>
      </c>
      <c r="T125" s="106">
        <v>0</v>
      </c>
      <c r="U125" s="106">
        <v>0</v>
      </c>
      <c r="V125">
        <v>4</v>
      </c>
      <c r="W125" s="106">
        <v>0</v>
      </c>
      <c r="X125" s="106">
        <v>0</v>
      </c>
      <c r="Y125" s="106">
        <v>0</v>
      </c>
      <c r="Z125" s="106">
        <v>0</v>
      </c>
      <c r="AA125" s="106">
        <v>0</v>
      </c>
      <c r="AB125" s="106">
        <v>0</v>
      </c>
      <c r="AC125" s="106">
        <v>0</v>
      </c>
      <c r="AD125" s="106">
        <v>0</v>
      </c>
      <c r="AE125" s="106">
        <v>0</v>
      </c>
      <c r="AF125" s="106">
        <v>0</v>
      </c>
      <c r="AG125" s="106">
        <v>0</v>
      </c>
      <c r="AH125">
        <v>60</v>
      </c>
      <c r="AI125">
        <v>-55</v>
      </c>
    </row>
    <row r="126" spans="1:37">
      <c r="A126" t="s">
        <v>64</v>
      </c>
      <c r="B126">
        <v>2022</v>
      </c>
      <c r="C126" s="10">
        <v>44672</v>
      </c>
      <c r="D126" t="s">
        <v>65</v>
      </c>
      <c r="E126" t="s">
        <v>20</v>
      </c>
      <c r="F126">
        <v>2</v>
      </c>
      <c r="G126" t="s">
        <v>495</v>
      </c>
      <c r="H126" t="s">
        <v>780</v>
      </c>
      <c r="I126" t="s">
        <v>84</v>
      </c>
      <c r="J126" s="11">
        <f>(C126-VLOOKUP(G126,Riders!$A$2:$E$8000,4,FALSE))/365</f>
        <v>27.271232876712329</v>
      </c>
      <c r="K126" s="11">
        <f>(C126-VLOOKUP(H126,Riders!$A$2:$E$8000,4,FALSE))/365</f>
        <v>20.586301369863012</v>
      </c>
      <c r="L126">
        <v>13</v>
      </c>
      <c r="M126" s="106">
        <v>0</v>
      </c>
      <c r="N126" s="106">
        <v>0</v>
      </c>
      <c r="O126" s="106">
        <v>0</v>
      </c>
      <c r="P126" s="106">
        <v>0</v>
      </c>
      <c r="Q126" s="106">
        <v>0</v>
      </c>
      <c r="R126" s="106">
        <v>0</v>
      </c>
      <c r="S126" s="106">
        <v>0</v>
      </c>
      <c r="T126" s="106">
        <v>0</v>
      </c>
      <c r="U126" s="106">
        <v>0</v>
      </c>
      <c r="V126" s="106">
        <v>0</v>
      </c>
      <c r="W126" s="106">
        <v>0</v>
      </c>
      <c r="X126" s="106">
        <v>0</v>
      </c>
      <c r="Y126" s="106">
        <v>0</v>
      </c>
      <c r="Z126" s="106">
        <v>0</v>
      </c>
      <c r="AA126" s="106">
        <v>0</v>
      </c>
      <c r="AB126" s="106">
        <v>0</v>
      </c>
      <c r="AC126" s="106">
        <v>0</v>
      </c>
      <c r="AD126" s="106">
        <v>0</v>
      </c>
      <c r="AE126" s="106">
        <v>0</v>
      </c>
      <c r="AF126" s="106">
        <v>0</v>
      </c>
      <c r="AG126" s="106">
        <v>0</v>
      </c>
      <c r="AH126" s="106">
        <v>0</v>
      </c>
      <c r="AI126" t="s">
        <v>606</v>
      </c>
    </row>
    <row r="127" spans="1:37">
      <c r="A127" t="s">
        <v>181</v>
      </c>
      <c r="B127">
        <v>2021</v>
      </c>
      <c r="C127" s="10">
        <v>44493</v>
      </c>
      <c r="D127" t="s">
        <v>19</v>
      </c>
      <c r="E127" t="s">
        <v>63</v>
      </c>
      <c r="F127" t="s">
        <v>63</v>
      </c>
      <c r="G127" t="s">
        <v>806</v>
      </c>
      <c r="H127" t="s">
        <v>654</v>
      </c>
      <c r="I127" t="s">
        <v>483</v>
      </c>
      <c r="J127" s="11" t="e">
        <f>(C127-VLOOKUP(G127,Riders!$A$2:$E$8000,4,FALSE))/365</f>
        <v>#N/A</v>
      </c>
      <c r="K127" s="11">
        <f>(C127-VLOOKUP(H127,Riders!$A$2:$E$8000,4,FALSE))/365</f>
        <v>29.720547945205478</v>
      </c>
      <c r="L127">
        <v>1</v>
      </c>
      <c r="M127" s="106">
        <v>0</v>
      </c>
      <c r="N127">
        <v>3</v>
      </c>
      <c r="O127" s="106">
        <v>0</v>
      </c>
      <c r="P127" s="106">
        <v>0</v>
      </c>
      <c r="Q127" s="106">
        <v>0</v>
      </c>
      <c r="R127">
        <v>5</v>
      </c>
      <c r="S127">
        <v>3</v>
      </c>
      <c r="T127">
        <v>3</v>
      </c>
      <c r="U127" s="106">
        <v>0</v>
      </c>
      <c r="V127">
        <v>5</v>
      </c>
      <c r="W127">
        <v>1</v>
      </c>
      <c r="X127">
        <v>5</v>
      </c>
      <c r="Y127">
        <v>5</v>
      </c>
      <c r="Z127">
        <v>3</v>
      </c>
      <c r="AA127">
        <v>5</v>
      </c>
      <c r="AB127" s="106">
        <v>0</v>
      </c>
      <c r="AC127">
        <v>3</v>
      </c>
      <c r="AD127">
        <v>3</v>
      </c>
      <c r="AE127" s="106">
        <v>0</v>
      </c>
      <c r="AF127">
        <v>4</v>
      </c>
      <c r="AG127">
        <v>20</v>
      </c>
      <c r="AH127" s="106">
        <v>0</v>
      </c>
      <c r="AI127">
        <v>68</v>
      </c>
      <c r="AJ127" s="7">
        <v>2.1812499999999999</v>
      </c>
      <c r="AK127">
        <v>57.307000000000002</v>
      </c>
    </row>
    <row r="128" spans="1:37">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106">
        <v>0</v>
      </c>
      <c r="N128" s="106">
        <v>0</v>
      </c>
      <c r="O128" s="106">
        <v>0</v>
      </c>
      <c r="P128">
        <v>5</v>
      </c>
      <c r="Q128" s="106">
        <v>0</v>
      </c>
      <c r="R128" s="106">
        <v>0</v>
      </c>
      <c r="S128">
        <v>5</v>
      </c>
      <c r="T128" s="106">
        <v>0</v>
      </c>
      <c r="U128" s="106">
        <v>0</v>
      </c>
      <c r="V128">
        <v>2</v>
      </c>
      <c r="W128" s="106">
        <v>0</v>
      </c>
      <c r="X128">
        <v>1</v>
      </c>
      <c r="Y128">
        <v>3</v>
      </c>
      <c r="Z128">
        <v>1</v>
      </c>
      <c r="AA128" s="106">
        <v>0</v>
      </c>
      <c r="AB128" s="106">
        <v>0</v>
      </c>
      <c r="AC128">
        <v>2</v>
      </c>
      <c r="AD128">
        <v>2</v>
      </c>
      <c r="AE128">
        <v>1</v>
      </c>
      <c r="AF128">
        <v>2</v>
      </c>
      <c r="AG128">
        <v>40</v>
      </c>
      <c r="AH128" s="106">
        <v>0</v>
      </c>
      <c r="AI128">
        <v>64</v>
      </c>
    </row>
    <row r="129" spans="1:37">
      <c r="A129" t="s">
        <v>181</v>
      </c>
      <c r="B129">
        <v>2021</v>
      </c>
      <c r="C129" s="10">
        <v>44493</v>
      </c>
      <c r="D129" t="s">
        <v>19</v>
      </c>
      <c r="E129" t="s">
        <v>63</v>
      </c>
      <c r="F129" t="s">
        <v>63</v>
      </c>
      <c r="G129" t="s">
        <v>797</v>
      </c>
      <c r="H129" t="s">
        <v>776</v>
      </c>
      <c r="I129" t="s">
        <v>77</v>
      </c>
      <c r="J129" s="11">
        <f>(C129-VLOOKUP(G129,Riders!$A$2:$E$8000,4,FALSE))/365</f>
        <v>36.410958904109592</v>
      </c>
      <c r="K129" s="11">
        <f>(C129-VLOOKUP(H129,Riders!$A$2:$E$8000,4,FALSE))/365</f>
        <v>24.8</v>
      </c>
      <c r="L129">
        <v>3</v>
      </c>
      <c r="M129">
        <v>2</v>
      </c>
      <c r="N129">
        <v>5</v>
      </c>
      <c r="O129">
        <v>3</v>
      </c>
      <c r="P129" s="106">
        <v>0</v>
      </c>
      <c r="Q129">
        <v>5</v>
      </c>
      <c r="R129" s="106">
        <v>0</v>
      </c>
      <c r="S129" s="106">
        <v>0</v>
      </c>
      <c r="T129" s="106">
        <v>0</v>
      </c>
      <c r="U129">
        <v>1</v>
      </c>
      <c r="V129">
        <v>3</v>
      </c>
      <c r="W129">
        <v>3</v>
      </c>
      <c r="X129">
        <v>2</v>
      </c>
      <c r="Y129" s="106">
        <v>0</v>
      </c>
      <c r="Z129">
        <v>5</v>
      </c>
      <c r="AA129">
        <v>2</v>
      </c>
      <c r="AB129" s="106">
        <v>0</v>
      </c>
      <c r="AC129" s="106">
        <v>0</v>
      </c>
      <c r="AD129" s="106">
        <v>0</v>
      </c>
      <c r="AE129">
        <v>5</v>
      </c>
      <c r="AF129">
        <v>6</v>
      </c>
      <c r="AG129">
        <v>20</v>
      </c>
      <c r="AH129" s="106">
        <v>0</v>
      </c>
      <c r="AI129">
        <v>62</v>
      </c>
    </row>
    <row r="130" spans="1:37">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106">
        <v>0</v>
      </c>
      <c r="N130" s="106">
        <v>0</v>
      </c>
      <c r="O130">
        <v>5</v>
      </c>
      <c r="P130">
        <v>2</v>
      </c>
      <c r="Q130">
        <v>1</v>
      </c>
      <c r="R130">
        <v>2</v>
      </c>
      <c r="S130" s="106">
        <v>0</v>
      </c>
      <c r="T130" s="106">
        <v>0</v>
      </c>
      <c r="U130">
        <v>3</v>
      </c>
      <c r="V130" s="106">
        <v>0</v>
      </c>
      <c r="W130">
        <v>2</v>
      </c>
      <c r="X130" s="106">
        <v>0</v>
      </c>
      <c r="Y130" s="106">
        <v>0</v>
      </c>
      <c r="Z130" s="106">
        <v>0</v>
      </c>
      <c r="AA130">
        <v>3</v>
      </c>
      <c r="AB130" s="106">
        <v>0</v>
      </c>
      <c r="AC130">
        <v>5</v>
      </c>
      <c r="AD130">
        <v>5</v>
      </c>
      <c r="AE130" s="106">
        <v>0</v>
      </c>
      <c r="AF130">
        <v>10</v>
      </c>
      <c r="AG130">
        <v>20</v>
      </c>
      <c r="AH130" s="106">
        <v>0</v>
      </c>
      <c r="AI130">
        <v>58</v>
      </c>
    </row>
    <row r="131" spans="1:37">
      <c r="A131" t="s">
        <v>181</v>
      </c>
      <c r="B131">
        <v>2021</v>
      </c>
      <c r="C131" s="10">
        <v>44493</v>
      </c>
      <c r="D131" t="s">
        <v>19</v>
      </c>
      <c r="E131" t="s">
        <v>63</v>
      </c>
      <c r="F131" t="s">
        <v>63</v>
      </c>
      <c r="G131" t="s">
        <v>808</v>
      </c>
      <c r="H131" t="s">
        <v>583</v>
      </c>
      <c r="I131" t="s">
        <v>26</v>
      </c>
      <c r="J131" s="11">
        <f>(C131-VLOOKUP(G131,Riders!$A$2:$E$8000,4,FALSE))/365</f>
        <v>34.172602739726024</v>
      </c>
      <c r="K131" s="11">
        <f>(C131-VLOOKUP(H131,Riders!$A$2:$E$8000,4,FALSE))/365</f>
        <v>26.134246575342466</v>
      </c>
      <c r="L131">
        <v>5</v>
      </c>
      <c r="M131">
        <v>5</v>
      </c>
      <c r="N131" s="106">
        <v>0</v>
      </c>
      <c r="O131" s="106">
        <v>0</v>
      </c>
      <c r="P131">
        <v>1</v>
      </c>
      <c r="Q131">
        <v>2</v>
      </c>
      <c r="R131" s="106">
        <v>0</v>
      </c>
      <c r="S131">
        <v>2</v>
      </c>
      <c r="T131">
        <v>5</v>
      </c>
      <c r="U131">
        <v>5</v>
      </c>
      <c r="V131" s="106">
        <v>0</v>
      </c>
      <c r="W131">
        <v>5</v>
      </c>
      <c r="X131" s="106">
        <v>0</v>
      </c>
      <c r="Y131">
        <v>2</v>
      </c>
      <c r="Z131">
        <v>2</v>
      </c>
      <c r="AA131" s="106">
        <v>0</v>
      </c>
      <c r="AB131">
        <v>5</v>
      </c>
      <c r="AC131">
        <v>1</v>
      </c>
      <c r="AD131" s="106">
        <v>0</v>
      </c>
      <c r="AE131">
        <v>3</v>
      </c>
      <c r="AF131" s="106">
        <v>0</v>
      </c>
      <c r="AG131">
        <v>20</v>
      </c>
      <c r="AH131" s="106">
        <v>0</v>
      </c>
      <c r="AI131">
        <v>58</v>
      </c>
    </row>
    <row r="132" spans="1:37">
      <c r="A132" t="s">
        <v>181</v>
      </c>
      <c r="B132">
        <v>2021</v>
      </c>
      <c r="C132" s="10">
        <v>44493</v>
      </c>
      <c r="D132" t="s">
        <v>19</v>
      </c>
      <c r="E132" t="s">
        <v>63</v>
      </c>
      <c r="F132" t="s">
        <v>63</v>
      </c>
      <c r="G132" t="s">
        <v>782</v>
      </c>
      <c r="H132" t="s">
        <v>820</v>
      </c>
      <c r="I132" t="s">
        <v>479</v>
      </c>
      <c r="J132" s="11" t="e">
        <f>(C132-VLOOKUP(G132,Riders!$A$2:$E$8000,4,FALSE))/365</f>
        <v>#N/A</v>
      </c>
      <c r="K132" s="11" t="e">
        <f>(C132-VLOOKUP(H132,Riders!$A$2:$E$8000,4,FALSE))/365</f>
        <v>#N/A</v>
      </c>
      <c r="L132">
        <v>6</v>
      </c>
      <c r="M132" s="106">
        <v>0</v>
      </c>
      <c r="N132" s="106">
        <v>0</v>
      </c>
      <c r="O132">
        <v>2</v>
      </c>
      <c r="P132" s="106">
        <v>0</v>
      </c>
      <c r="Q132" s="106">
        <v>0</v>
      </c>
      <c r="R132" s="106">
        <v>0</v>
      </c>
      <c r="S132">
        <v>1</v>
      </c>
      <c r="T132" s="106">
        <v>0</v>
      </c>
      <c r="U132" s="106">
        <v>0</v>
      </c>
      <c r="V132" s="106">
        <v>0</v>
      </c>
      <c r="W132" s="106">
        <v>0</v>
      </c>
      <c r="X132" s="106">
        <v>0</v>
      </c>
      <c r="Y132" s="106">
        <v>0</v>
      </c>
      <c r="Z132" s="106">
        <v>0</v>
      </c>
      <c r="AA132">
        <v>1</v>
      </c>
      <c r="AB132" s="106">
        <v>0</v>
      </c>
      <c r="AC132" s="106">
        <v>0</v>
      </c>
      <c r="AD132">
        <v>1</v>
      </c>
      <c r="AE132">
        <v>2</v>
      </c>
      <c r="AF132" s="106">
        <v>0</v>
      </c>
      <c r="AG132">
        <v>20</v>
      </c>
      <c r="AH132" s="106">
        <v>0</v>
      </c>
      <c r="AI132">
        <v>27</v>
      </c>
    </row>
    <row r="133" spans="1:37">
      <c r="A133" t="s">
        <v>181</v>
      </c>
      <c r="B133">
        <v>2021</v>
      </c>
      <c r="C133" s="10">
        <v>44493</v>
      </c>
      <c r="D133" t="s">
        <v>19</v>
      </c>
      <c r="E133" t="s">
        <v>63</v>
      </c>
      <c r="F133" t="s">
        <v>63</v>
      </c>
      <c r="G133" t="s">
        <v>829</v>
      </c>
      <c r="H133" t="s">
        <v>603</v>
      </c>
      <c r="I133" t="s">
        <v>84</v>
      </c>
      <c r="J133" s="11">
        <f>(C133-VLOOKUP(G133,Riders!$A$2:$E$8000,4,FALSE))/365</f>
        <v>23.035616438356165</v>
      </c>
      <c r="K133" s="11">
        <f>(C133-VLOOKUP(H133,Riders!$A$2:$E$8000,4,FALSE))/365</f>
        <v>25.139726027397259</v>
      </c>
      <c r="L133">
        <v>7</v>
      </c>
      <c r="M133" s="106">
        <v>0</v>
      </c>
      <c r="N133">
        <v>2</v>
      </c>
      <c r="O133" s="106">
        <v>0</v>
      </c>
      <c r="P133" s="106">
        <v>0</v>
      </c>
      <c r="Q133">
        <v>3</v>
      </c>
      <c r="R133" s="106">
        <v>0</v>
      </c>
      <c r="S133" s="106">
        <v>0</v>
      </c>
      <c r="T133">
        <v>1</v>
      </c>
      <c r="U133" s="106">
        <v>0</v>
      </c>
      <c r="V133">
        <v>1</v>
      </c>
      <c r="W133" s="106">
        <v>0</v>
      </c>
      <c r="X133">
        <v>3</v>
      </c>
      <c r="Y133" s="106">
        <v>0</v>
      </c>
      <c r="Z133" s="106">
        <v>0</v>
      </c>
      <c r="AA133" s="106">
        <v>0</v>
      </c>
      <c r="AB133">
        <v>1</v>
      </c>
      <c r="AC133" s="106">
        <v>0</v>
      </c>
      <c r="AD133" s="106">
        <v>0</v>
      </c>
      <c r="AE133" s="106">
        <v>0</v>
      </c>
      <c r="AF133" s="106">
        <v>0</v>
      </c>
      <c r="AG133" s="106">
        <v>0</v>
      </c>
      <c r="AH133" s="106">
        <v>0</v>
      </c>
      <c r="AI133">
        <v>11</v>
      </c>
    </row>
    <row r="134" spans="1:37">
      <c r="A134" t="s">
        <v>181</v>
      </c>
      <c r="B134">
        <v>2021</v>
      </c>
      <c r="C134" s="10">
        <v>44493</v>
      </c>
      <c r="D134" t="s">
        <v>19</v>
      </c>
      <c r="E134" t="s">
        <v>63</v>
      </c>
      <c r="F134" t="s">
        <v>63</v>
      </c>
      <c r="G134" t="s">
        <v>599</v>
      </c>
      <c r="H134" t="s">
        <v>732</v>
      </c>
      <c r="I134" t="s">
        <v>101</v>
      </c>
      <c r="J134" s="11">
        <f>(C134-VLOOKUP(G134,Riders!$A$2:$E$8000,4,FALSE))/365</f>
        <v>23.44109589041096</v>
      </c>
      <c r="K134" s="11">
        <f>(C134-VLOOKUP(H134,Riders!$A$2:$E$8000,4,FALSE))/365</f>
        <v>20.843835616438355</v>
      </c>
      <c r="L134">
        <v>8</v>
      </c>
      <c r="M134" s="106">
        <v>0</v>
      </c>
      <c r="N134">
        <v>1</v>
      </c>
      <c r="O134" s="106">
        <v>0</v>
      </c>
      <c r="P134">
        <v>3</v>
      </c>
      <c r="Q134" s="106">
        <v>0</v>
      </c>
      <c r="R134">
        <v>1</v>
      </c>
      <c r="S134" s="106">
        <v>0</v>
      </c>
      <c r="T134" s="106">
        <v>0</v>
      </c>
      <c r="U134">
        <v>2</v>
      </c>
      <c r="V134" s="106">
        <v>0</v>
      </c>
      <c r="W134" s="106">
        <v>0</v>
      </c>
      <c r="X134" s="106">
        <v>0</v>
      </c>
      <c r="Y134">
        <v>1</v>
      </c>
      <c r="Z134" s="106">
        <v>0</v>
      </c>
      <c r="AA134" s="106">
        <v>0</v>
      </c>
      <c r="AB134" s="106">
        <v>0</v>
      </c>
      <c r="AC134" s="106">
        <v>0</v>
      </c>
      <c r="AD134" s="106">
        <v>0</v>
      </c>
      <c r="AE134" s="106">
        <v>0</v>
      </c>
      <c r="AF134" s="106">
        <v>0</v>
      </c>
      <c r="AG134" s="106">
        <v>0</v>
      </c>
      <c r="AH134" s="106">
        <v>0</v>
      </c>
      <c r="AI134">
        <v>8</v>
      </c>
    </row>
    <row r="135" spans="1:37">
      <c r="A135" t="s">
        <v>181</v>
      </c>
      <c r="B135">
        <v>2021</v>
      </c>
      <c r="C135" s="10">
        <v>44493</v>
      </c>
      <c r="D135" t="s">
        <v>19</v>
      </c>
      <c r="E135" t="s">
        <v>63</v>
      </c>
      <c r="F135" t="s">
        <v>63</v>
      </c>
      <c r="G135" t="s">
        <v>598</v>
      </c>
      <c r="H135" t="s">
        <v>473</v>
      </c>
      <c r="I135" t="s">
        <v>34</v>
      </c>
      <c r="J135" s="11">
        <f>(C135-VLOOKUP(G135,Riders!$A$2:$E$8000,4,FALSE))/365</f>
        <v>30.931506849315067</v>
      </c>
      <c r="K135" s="11">
        <f>(C135-VLOOKUP(H135,Riders!$A$2:$E$8000,4,FALSE))/365</f>
        <v>21.4986301369863</v>
      </c>
      <c r="L135">
        <v>9</v>
      </c>
      <c r="M135" s="106">
        <v>0</v>
      </c>
      <c r="N135" s="106">
        <v>0</v>
      </c>
      <c r="O135" s="106">
        <v>0</v>
      </c>
      <c r="P135" s="106">
        <v>0</v>
      </c>
      <c r="Q135" s="106">
        <v>0</v>
      </c>
      <c r="R135">
        <v>3</v>
      </c>
      <c r="S135" s="106">
        <v>0</v>
      </c>
      <c r="T135">
        <v>2</v>
      </c>
      <c r="U135" s="106">
        <v>0</v>
      </c>
      <c r="V135" s="106">
        <v>0</v>
      </c>
      <c r="W135" s="106">
        <v>0</v>
      </c>
      <c r="X135" s="106">
        <v>0</v>
      </c>
      <c r="Y135" s="106">
        <v>0</v>
      </c>
      <c r="Z135" s="106">
        <v>0</v>
      </c>
      <c r="AA135" s="106">
        <v>0</v>
      </c>
      <c r="AB135">
        <v>2</v>
      </c>
      <c r="AC135" s="106">
        <v>0</v>
      </c>
      <c r="AD135" s="106">
        <v>0</v>
      </c>
      <c r="AE135" s="106">
        <v>0</v>
      </c>
      <c r="AF135" s="106">
        <v>0</v>
      </c>
      <c r="AG135" s="106">
        <v>0</v>
      </c>
      <c r="AH135" s="106">
        <v>0</v>
      </c>
      <c r="AI135">
        <v>7</v>
      </c>
    </row>
    <row r="136" spans="1:37">
      <c r="A136" t="s">
        <v>181</v>
      </c>
      <c r="B136">
        <v>2021</v>
      </c>
      <c r="C136" s="10">
        <v>44493</v>
      </c>
      <c r="D136" t="s">
        <v>19</v>
      </c>
      <c r="E136" t="s">
        <v>63</v>
      </c>
      <c r="F136" t="s">
        <v>63</v>
      </c>
      <c r="G136" t="s">
        <v>822</v>
      </c>
      <c r="H136" t="s">
        <v>826</v>
      </c>
      <c r="I136" t="s">
        <v>184</v>
      </c>
      <c r="J136" s="11">
        <f>(C136-VLOOKUP(G136,Riders!$A$2:$E$8000,4,FALSE))/365</f>
        <v>21.813698630136987</v>
      </c>
      <c r="K136" s="11">
        <f>(C136-VLOOKUP(H136,Riders!$A$2:$E$8000,4,FALSE))/365</f>
        <v>19.758904109589039</v>
      </c>
      <c r="L136">
        <v>10</v>
      </c>
      <c r="M136">
        <v>3</v>
      </c>
      <c r="N136" s="106">
        <v>0</v>
      </c>
      <c r="O136" s="106">
        <v>0</v>
      </c>
      <c r="P136" s="106">
        <v>0</v>
      </c>
      <c r="Q136" s="106">
        <v>0</v>
      </c>
      <c r="R136" s="106">
        <v>0</v>
      </c>
      <c r="S136" s="106">
        <v>0</v>
      </c>
      <c r="T136" s="106">
        <v>0</v>
      </c>
      <c r="U136" s="106">
        <v>0</v>
      </c>
      <c r="V136" s="106">
        <v>0</v>
      </c>
      <c r="W136" s="106">
        <v>0</v>
      </c>
      <c r="X136" s="106">
        <v>0</v>
      </c>
      <c r="Y136" s="106">
        <v>0</v>
      </c>
      <c r="Z136" s="106">
        <v>0</v>
      </c>
      <c r="AA136" s="106">
        <v>0</v>
      </c>
      <c r="AB136">
        <v>3</v>
      </c>
      <c r="AC136" s="106">
        <v>0</v>
      </c>
      <c r="AD136" s="106">
        <v>0</v>
      </c>
      <c r="AE136" s="106">
        <v>0</v>
      </c>
      <c r="AF136" s="106">
        <v>0</v>
      </c>
      <c r="AG136" s="106">
        <v>0</v>
      </c>
      <c r="AH136" s="106">
        <v>0</v>
      </c>
      <c r="AI136">
        <v>6</v>
      </c>
    </row>
    <row r="137" spans="1:37">
      <c r="A137" t="s">
        <v>181</v>
      </c>
      <c r="B137">
        <v>2021</v>
      </c>
      <c r="C137" s="10">
        <v>44493</v>
      </c>
      <c r="D137" t="s">
        <v>19</v>
      </c>
      <c r="E137" t="s">
        <v>63</v>
      </c>
      <c r="F137" t="s">
        <v>63</v>
      </c>
      <c r="G137" t="s">
        <v>493</v>
      </c>
      <c r="H137" t="s">
        <v>807</v>
      </c>
      <c r="I137" t="s">
        <v>36</v>
      </c>
      <c r="J137" s="11">
        <f>(C137-VLOOKUP(G137,Riders!$A$2:$E$8000,4,FALSE))/365</f>
        <v>23.345205479452055</v>
      </c>
      <c r="K137" s="11">
        <f>(C137-VLOOKUP(H137,Riders!$A$2:$E$8000,4,FALSE))/365</f>
        <v>31.701369863013699</v>
      </c>
      <c r="L137">
        <v>11</v>
      </c>
      <c r="M137" s="106">
        <v>0</v>
      </c>
      <c r="N137" s="106">
        <v>0</v>
      </c>
      <c r="O137" s="106">
        <v>0</v>
      </c>
      <c r="P137" s="106">
        <v>0</v>
      </c>
      <c r="Q137" s="106">
        <v>0</v>
      </c>
      <c r="R137" s="106">
        <v>0</v>
      </c>
      <c r="S137" s="106">
        <v>0</v>
      </c>
      <c r="T137" s="106">
        <v>0</v>
      </c>
      <c r="U137" s="106">
        <v>0</v>
      </c>
      <c r="V137" s="106">
        <v>0</v>
      </c>
      <c r="W137" s="106">
        <v>0</v>
      </c>
      <c r="X137" s="106">
        <v>0</v>
      </c>
      <c r="Y137" s="106">
        <v>0</v>
      </c>
      <c r="Z137" s="106">
        <v>0</v>
      </c>
      <c r="AA137" s="106">
        <v>0</v>
      </c>
      <c r="AB137" s="106">
        <v>0</v>
      </c>
      <c r="AC137" s="106">
        <v>0</v>
      </c>
      <c r="AD137" s="106">
        <v>0</v>
      </c>
      <c r="AE137" s="106">
        <v>0</v>
      </c>
      <c r="AF137" s="106">
        <v>0</v>
      </c>
      <c r="AG137" s="106">
        <v>0</v>
      </c>
      <c r="AH137">
        <v>80</v>
      </c>
      <c r="AI137">
        <v>-80</v>
      </c>
    </row>
    <row r="138" spans="1:37">
      <c r="A138" t="s">
        <v>181</v>
      </c>
      <c r="B138">
        <v>2021</v>
      </c>
      <c r="C138" s="10">
        <v>44493</v>
      </c>
      <c r="D138" t="s">
        <v>19</v>
      </c>
      <c r="E138" t="s">
        <v>63</v>
      </c>
      <c r="F138" t="s">
        <v>63</v>
      </c>
      <c r="G138" t="s">
        <v>607</v>
      </c>
      <c r="H138" t="s">
        <v>745</v>
      </c>
      <c r="I138" t="s">
        <v>45</v>
      </c>
      <c r="J138" s="11">
        <f>(C138-VLOOKUP(G138,Riders!$A$2:$E$8000,4,FALSE))/365</f>
        <v>24.183561643835617</v>
      </c>
      <c r="K138" s="11">
        <f>(C138-VLOOKUP(H138,Riders!$A$2:$E$8000,4,FALSE))/365</f>
        <v>24.487671232876714</v>
      </c>
      <c r="L138" t="s">
        <v>606</v>
      </c>
      <c r="M138">
        <v>1</v>
      </c>
      <c r="N138" s="106">
        <v>0</v>
      </c>
      <c r="O138" s="106">
        <v>0</v>
      </c>
      <c r="P138" s="106">
        <v>0</v>
      </c>
      <c r="Q138" s="106">
        <v>0</v>
      </c>
      <c r="R138" s="106">
        <v>0</v>
      </c>
      <c r="S138" s="106">
        <v>0</v>
      </c>
      <c r="T138" s="106">
        <v>0</v>
      </c>
      <c r="U138" s="106">
        <v>0</v>
      </c>
      <c r="V138" s="106">
        <v>0</v>
      </c>
      <c r="W138" s="106">
        <v>0</v>
      </c>
      <c r="X138" s="106">
        <v>0</v>
      </c>
      <c r="Y138" s="106">
        <v>0</v>
      </c>
      <c r="Z138" s="106">
        <v>0</v>
      </c>
      <c r="AA138" s="106">
        <v>0</v>
      </c>
      <c r="AB138" s="106">
        <v>0</v>
      </c>
      <c r="AC138" s="106">
        <v>0</v>
      </c>
      <c r="AD138" s="106">
        <v>0</v>
      </c>
      <c r="AE138" s="106">
        <v>0</v>
      </c>
      <c r="AF138" s="106">
        <v>0</v>
      </c>
      <c r="AG138" s="106">
        <v>0</v>
      </c>
      <c r="AH138" s="106">
        <v>0</v>
      </c>
      <c r="AI138" t="s">
        <v>606</v>
      </c>
    </row>
    <row r="139" spans="1:37">
      <c r="A139" t="s">
        <v>181</v>
      </c>
      <c r="B139">
        <v>2021</v>
      </c>
      <c r="C139" s="10">
        <v>44493</v>
      </c>
      <c r="D139" t="s">
        <v>19</v>
      </c>
      <c r="E139" t="s">
        <v>63</v>
      </c>
      <c r="F139" t="s">
        <v>63</v>
      </c>
      <c r="G139" t="s">
        <v>489</v>
      </c>
      <c r="H139" t="s">
        <v>610</v>
      </c>
      <c r="I139" t="s">
        <v>41</v>
      </c>
      <c r="J139" s="11">
        <f>(C139-VLOOKUP(G139,Riders!$A$2:$E$8000,4,FALSE))/365</f>
        <v>28.578082191780823</v>
      </c>
      <c r="K139" s="11">
        <f>(C139-VLOOKUP(H139,Riders!$A$2:$E$8000,4,FALSE))/365</f>
        <v>22.021917808219179</v>
      </c>
      <c r="L139" t="s">
        <v>606</v>
      </c>
      <c r="M139" s="106">
        <v>0</v>
      </c>
      <c r="N139" s="106">
        <v>0</v>
      </c>
      <c r="O139">
        <v>1</v>
      </c>
      <c r="P139" s="106">
        <v>0</v>
      </c>
      <c r="Q139" s="106">
        <v>0</v>
      </c>
      <c r="R139" s="106">
        <v>0</v>
      </c>
      <c r="S139" s="106">
        <v>0</v>
      </c>
      <c r="T139" s="106">
        <v>0</v>
      </c>
      <c r="U139" s="106">
        <v>0</v>
      </c>
      <c r="V139" s="106">
        <v>0</v>
      </c>
      <c r="W139" s="106">
        <v>0</v>
      </c>
      <c r="X139" s="106">
        <v>0</v>
      </c>
      <c r="Y139" s="106">
        <v>0</v>
      </c>
      <c r="Z139" s="106">
        <v>0</v>
      </c>
      <c r="AA139" s="106">
        <v>0</v>
      </c>
      <c r="AB139" s="106">
        <v>0</v>
      </c>
      <c r="AC139" s="106">
        <v>0</v>
      </c>
      <c r="AD139" s="106">
        <v>0</v>
      </c>
      <c r="AE139" s="106">
        <v>0</v>
      </c>
      <c r="AF139" s="106">
        <v>0</v>
      </c>
      <c r="AG139" s="106">
        <v>0</v>
      </c>
      <c r="AH139">
        <v>40</v>
      </c>
      <c r="AI139" t="s">
        <v>606</v>
      </c>
    </row>
    <row r="140" spans="1:37">
      <c r="A140" t="s">
        <v>181</v>
      </c>
      <c r="B140">
        <v>2021</v>
      </c>
      <c r="C140" s="10">
        <v>44493</v>
      </c>
      <c r="D140" t="s">
        <v>19</v>
      </c>
      <c r="E140" t="s">
        <v>63</v>
      </c>
      <c r="F140" t="s">
        <v>63</v>
      </c>
      <c r="G140" t="s">
        <v>496</v>
      </c>
      <c r="H140" t="s">
        <v>613</v>
      </c>
      <c r="I140" t="s">
        <v>55</v>
      </c>
      <c r="J140" s="11">
        <f>(C140-VLOOKUP(G140,Riders!$A$2:$E$8000,4,FALSE))/365</f>
        <v>19.528767123287672</v>
      </c>
      <c r="K140" s="11">
        <f>(C140-VLOOKUP(H140,Riders!$A$2:$E$8000,4,FALSE))/365</f>
        <v>19.010958904109589</v>
      </c>
      <c r="L140" t="s">
        <v>606</v>
      </c>
      <c r="M140" s="106">
        <v>0</v>
      </c>
      <c r="N140" s="106">
        <v>0</v>
      </c>
      <c r="O140" s="106">
        <v>0</v>
      </c>
      <c r="P140" s="106">
        <v>0</v>
      </c>
      <c r="Q140" s="106">
        <v>0</v>
      </c>
      <c r="R140" s="106">
        <v>0</v>
      </c>
      <c r="S140" s="106">
        <v>0</v>
      </c>
      <c r="T140" s="106">
        <v>0</v>
      </c>
      <c r="U140" s="106">
        <v>0</v>
      </c>
      <c r="V140" s="106">
        <v>0</v>
      </c>
      <c r="W140" s="106">
        <v>0</v>
      </c>
      <c r="X140" s="106">
        <v>0</v>
      </c>
      <c r="Y140" s="106">
        <v>0</v>
      </c>
      <c r="Z140" s="106">
        <v>0</v>
      </c>
      <c r="AA140" s="106">
        <v>0</v>
      </c>
      <c r="AB140" s="106">
        <v>0</v>
      </c>
      <c r="AC140" s="106">
        <v>0</v>
      </c>
      <c r="AD140" s="106">
        <v>0</v>
      </c>
      <c r="AE140" s="106">
        <v>0</v>
      </c>
      <c r="AF140" s="106">
        <v>0</v>
      </c>
      <c r="AG140" s="106">
        <v>0</v>
      </c>
      <c r="AH140">
        <v>60</v>
      </c>
      <c r="AI140" t="s">
        <v>606</v>
      </c>
    </row>
    <row r="141" spans="1:37">
      <c r="A141" t="s">
        <v>181</v>
      </c>
      <c r="B141">
        <v>2021</v>
      </c>
      <c r="C141" s="10">
        <v>44493</v>
      </c>
      <c r="D141" t="s">
        <v>19</v>
      </c>
      <c r="E141" t="s">
        <v>63</v>
      </c>
      <c r="F141" t="s">
        <v>63</v>
      </c>
      <c r="G141" t="s">
        <v>799</v>
      </c>
      <c r="H141" t="s">
        <v>801</v>
      </c>
      <c r="I141" t="s">
        <v>187</v>
      </c>
      <c r="J141" s="11">
        <f>(C141-VLOOKUP(G141,Riders!$A$2:$E$8000,4,FALSE))/365</f>
        <v>25.391780821917809</v>
      </c>
      <c r="K141" s="11">
        <f>(C141-VLOOKUP(H141,Riders!$A$2:$E$8000,4,FALSE))/365</f>
        <v>21.465753424657535</v>
      </c>
      <c r="L141" t="s">
        <v>606</v>
      </c>
      <c r="M141" s="106">
        <v>0</v>
      </c>
      <c r="N141" s="106">
        <v>0</v>
      </c>
      <c r="O141" s="106">
        <v>0</v>
      </c>
      <c r="P141" s="106">
        <v>0</v>
      </c>
      <c r="Q141" s="106">
        <v>0</v>
      </c>
      <c r="R141" s="106">
        <v>0</v>
      </c>
      <c r="S141" s="106">
        <v>0</v>
      </c>
      <c r="T141" s="106">
        <v>0</v>
      </c>
      <c r="U141" s="106">
        <v>0</v>
      </c>
      <c r="V141" s="106">
        <v>0</v>
      </c>
      <c r="W141" s="106">
        <v>0</v>
      </c>
      <c r="X141" s="106">
        <v>0</v>
      </c>
      <c r="Y141" s="106">
        <v>0</v>
      </c>
      <c r="Z141" s="106">
        <v>0</v>
      </c>
      <c r="AA141" s="106">
        <v>0</v>
      </c>
      <c r="AB141" s="106">
        <v>0</v>
      </c>
      <c r="AC141" s="106">
        <v>0</v>
      </c>
      <c r="AD141" s="106">
        <v>0</v>
      </c>
      <c r="AE141" s="106">
        <v>0</v>
      </c>
      <c r="AF141" s="106">
        <v>0</v>
      </c>
      <c r="AG141" s="106">
        <v>0</v>
      </c>
      <c r="AH141">
        <v>40</v>
      </c>
      <c r="AI141" t="s">
        <v>606</v>
      </c>
    </row>
    <row r="142" spans="1:37">
      <c r="A142" t="s">
        <v>181</v>
      </c>
      <c r="B142">
        <v>2021</v>
      </c>
      <c r="C142" s="10">
        <v>44493</v>
      </c>
      <c r="D142" t="s">
        <v>19</v>
      </c>
      <c r="E142" t="s">
        <v>63</v>
      </c>
      <c r="F142" t="s">
        <v>63</v>
      </c>
      <c r="G142" t="s">
        <v>758</v>
      </c>
      <c r="H142" t="s">
        <v>796</v>
      </c>
      <c r="I142" t="s">
        <v>645</v>
      </c>
      <c r="J142" s="11">
        <f>(C142-VLOOKUP(G142,Riders!$A$2:$E$8000,4,FALSE))/365</f>
        <v>19.849315068493151</v>
      </c>
      <c r="K142" s="11">
        <f>(C142-VLOOKUP(H142,Riders!$A$2:$E$8000,4,FALSE))/365</f>
        <v>36.238356164383561</v>
      </c>
      <c r="L142" t="s">
        <v>606</v>
      </c>
      <c r="M142" s="106">
        <v>0</v>
      </c>
      <c r="N142" s="106">
        <v>0</v>
      </c>
      <c r="O142" s="106">
        <v>0</v>
      </c>
      <c r="P142" s="106">
        <v>0</v>
      </c>
      <c r="Q142" s="106">
        <v>0</v>
      </c>
      <c r="R142" s="106">
        <v>0</v>
      </c>
      <c r="S142" s="106">
        <v>0</v>
      </c>
      <c r="T142" s="106">
        <v>0</v>
      </c>
      <c r="U142" s="106">
        <v>0</v>
      </c>
      <c r="V142" s="106">
        <v>0</v>
      </c>
      <c r="W142" s="106">
        <v>0</v>
      </c>
      <c r="X142" s="106">
        <v>0</v>
      </c>
      <c r="Y142" s="106">
        <v>0</v>
      </c>
      <c r="Z142" s="106">
        <v>0</v>
      </c>
      <c r="AA142" s="106">
        <v>0</v>
      </c>
      <c r="AB142" s="106">
        <v>0</v>
      </c>
      <c r="AC142" s="106">
        <v>0</v>
      </c>
      <c r="AD142" s="106">
        <v>0</v>
      </c>
      <c r="AE142" s="106">
        <v>0</v>
      </c>
      <c r="AF142" s="106">
        <v>0</v>
      </c>
      <c r="AG142" s="106">
        <v>0</v>
      </c>
      <c r="AH142">
        <v>60</v>
      </c>
      <c r="AI142" t="s">
        <v>606</v>
      </c>
    </row>
    <row r="143" spans="1:37">
      <c r="A143" t="s">
        <v>181</v>
      </c>
      <c r="B143">
        <v>2021</v>
      </c>
      <c r="C143" s="10">
        <v>44493</v>
      </c>
      <c r="D143" t="s">
        <v>19</v>
      </c>
      <c r="E143" t="s">
        <v>63</v>
      </c>
      <c r="F143" t="s">
        <v>63</v>
      </c>
      <c r="G143" t="s">
        <v>831</v>
      </c>
      <c r="H143" t="s">
        <v>835</v>
      </c>
      <c r="I143" t="s">
        <v>206</v>
      </c>
      <c r="J143" s="11">
        <f>(C143-VLOOKUP(G143,Riders!$A$2:$E$8000,4,FALSE))/365</f>
        <v>28.356164383561644</v>
      </c>
      <c r="K143" s="11">
        <f>(C143-VLOOKUP(H143,Riders!$A$2:$E$8000,4,FALSE))/365</f>
        <v>31.550684931506851</v>
      </c>
      <c r="L143" t="s">
        <v>606</v>
      </c>
      <c r="M143" s="106">
        <v>0</v>
      </c>
      <c r="N143" s="106">
        <v>0</v>
      </c>
      <c r="O143" s="106">
        <v>0</v>
      </c>
      <c r="P143" s="106">
        <v>0</v>
      </c>
      <c r="Q143" s="106">
        <v>0</v>
      </c>
      <c r="R143" s="106">
        <v>0</v>
      </c>
      <c r="S143" s="106">
        <v>0</v>
      </c>
      <c r="T143" s="106">
        <v>0</v>
      </c>
      <c r="U143" s="106">
        <v>0</v>
      </c>
      <c r="V143" s="106">
        <v>0</v>
      </c>
      <c r="W143" s="106">
        <v>0</v>
      </c>
      <c r="X143" s="106">
        <v>0</v>
      </c>
      <c r="Y143" s="106">
        <v>0</v>
      </c>
      <c r="Z143" s="106">
        <v>0</v>
      </c>
      <c r="AA143" s="106">
        <v>0</v>
      </c>
      <c r="AB143" s="106">
        <v>0</v>
      </c>
      <c r="AC143" s="106">
        <v>0</v>
      </c>
      <c r="AD143" s="106">
        <v>0</v>
      </c>
      <c r="AE143" s="106">
        <v>0</v>
      </c>
      <c r="AF143" s="106">
        <v>0</v>
      </c>
      <c r="AG143" s="106">
        <v>0</v>
      </c>
      <c r="AH143">
        <v>40</v>
      </c>
      <c r="AI143" t="s">
        <v>606</v>
      </c>
    </row>
    <row r="144" spans="1:37">
      <c r="A144" t="s">
        <v>138</v>
      </c>
      <c r="B144">
        <v>2021</v>
      </c>
      <c r="C144" s="10">
        <v>44450</v>
      </c>
      <c r="D144" t="s">
        <v>65</v>
      </c>
      <c r="E144" t="s">
        <v>63</v>
      </c>
      <c r="F144" t="s">
        <v>63</v>
      </c>
      <c r="G144" t="s">
        <v>862</v>
      </c>
      <c r="H144" t="s">
        <v>641</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106">
        <v>0</v>
      </c>
      <c r="AG144">
        <v>20</v>
      </c>
      <c r="AH144" s="106">
        <v>0</v>
      </c>
      <c r="AI144">
        <v>89</v>
      </c>
      <c r="AJ144" s="7">
        <v>2.3236111111111111</v>
      </c>
      <c r="AK144">
        <v>53.792000000000002</v>
      </c>
    </row>
    <row r="145" spans="1:37">
      <c r="A145" t="s">
        <v>138</v>
      </c>
      <c r="B145">
        <v>2021</v>
      </c>
      <c r="C145" s="10">
        <v>44450</v>
      </c>
      <c r="D145" t="s">
        <v>65</v>
      </c>
      <c r="E145" t="s">
        <v>63</v>
      </c>
      <c r="F145" t="s">
        <v>63</v>
      </c>
      <c r="G145" t="s">
        <v>869</v>
      </c>
      <c r="H145" t="s">
        <v>487</v>
      </c>
      <c r="I145" t="s">
        <v>43</v>
      </c>
      <c r="J145" s="11" t="e">
        <f>(C145-VLOOKUP(G145,Riders!$A$2:$E$8000,4,FALSE))/365</f>
        <v>#N/A</v>
      </c>
      <c r="K145" s="11">
        <f>(C145-VLOOKUP(H145,Riders!$A$2:$E$8000,4,FALSE))/365</f>
        <v>27.416438356164385</v>
      </c>
      <c r="L145">
        <v>2</v>
      </c>
      <c r="M145" s="106">
        <v>0</v>
      </c>
      <c r="N145">
        <v>5</v>
      </c>
      <c r="O145">
        <v>2</v>
      </c>
      <c r="P145" s="106">
        <v>0</v>
      </c>
      <c r="Q145">
        <v>2</v>
      </c>
      <c r="R145">
        <v>3</v>
      </c>
      <c r="S145">
        <v>1</v>
      </c>
      <c r="T145" s="106">
        <v>0</v>
      </c>
      <c r="U145">
        <v>3</v>
      </c>
      <c r="V145" s="106">
        <v>0</v>
      </c>
      <c r="W145">
        <v>2</v>
      </c>
      <c r="X145">
        <v>1</v>
      </c>
      <c r="Y145">
        <v>5</v>
      </c>
      <c r="Z145">
        <v>3</v>
      </c>
      <c r="AA145">
        <v>3</v>
      </c>
      <c r="AB145" s="106">
        <v>0</v>
      </c>
      <c r="AC145">
        <v>3</v>
      </c>
      <c r="AD145">
        <v>5</v>
      </c>
      <c r="AE145" s="106">
        <v>0</v>
      </c>
      <c r="AF145" s="106">
        <v>0</v>
      </c>
      <c r="AG145">
        <v>20</v>
      </c>
      <c r="AH145" s="106">
        <v>0</v>
      </c>
      <c r="AI145">
        <v>68</v>
      </c>
    </row>
    <row r="146" spans="1:37">
      <c r="A146" t="s">
        <v>138</v>
      </c>
      <c r="B146">
        <v>2021</v>
      </c>
      <c r="C146" s="10">
        <v>44450</v>
      </c>
      <c r="D146" t="s">
        <v>65</v>
      </c>
      <c r="E146" t="s">
        <v>63</v>
      </c>
      <c r="F146" t="s">
        <v>63</v>
      </c>
      <c r="G146" t="s">
        <v>870</v>
      </c>
      <c r="H146" t="s">
        <v>871</v>
      </c>
      <c r="I146" t="s">
        <v>149</v>
      </c>
      <c r="J146" s="11">
        <f>(C146-VLOOKUP(G146,Riders!$A$2:$E$8000,4,FALSE))/365</f>
        <v>39.863013698630134</v>
      </c>
      <c r="K146" s="11" t="e">
        <f>(C146-VLOOKUP(H146,Riders!$A$2:$E$8000,4,FALSE))/365</f>
        <v>#N/A</v>
      </c>
      <c r="L146">
        <v>3</v>
      </c>
      <c r="M146" s="106">
        <v>0</v>
      </c>
      <c r="N146">
        <v>2</v>
      </c>
      <c r="O146">
        <v>3</v>
      </c>
      <c r="P146">
        <v>3</v>
      </c>
      <c r="Q146">
        <v>5</v>
      </c>
      <c r="R146">
        <v>1</v>
      </c>
      <c r="S146">
        <v>2</v>
      </c>
      <c r="T146">
        <v>1</v>
      </c>
      <c r="U146" s="106">
        <v>0</v>
      </c>
      <c r="V146">
        <v>3</v>
      </c>
      <c r="W146" s="106">
        <v>0</v>
      </c>
      <c r="X146">
        <v>5</v>
      </c>
      <c r="Y146">
        <v>1</v>
      </c>
      <c r="Z146">
        <v>1</v>
      </c>
      <c r="AA146">
        <v>5</v>
      </c>
      <c r="AB146">
        <v>1</v>
      </c>
      <c r="AC146">
        <v>1</v>
      </c>
      <c r="AD146">
        <v>3</v>
      </c>
      <c r="AE146">
        <v>3</v>
      </c>
      <c r="AF146" s="106">
        <v>0</v>
      </c>
      <c r="AG146" s="106">
        <v>0</v>
      </c>
      <c r="AH146" s="106">
        <v>0</v>
      </c>
      <c r="AI146">
        <v>40</v>
      </c>
    </row>
    <row r="147" spans="1:37">
      <c r="A147" t="s">
        <v>138</v>
      </c>
      <c r="B147">
        <v>2021</v>
      </c>
      <c r="C147" s="10">
        <v>44450</v>
      </c>
      <c r="D147" t="s">
        <v>65</v>
      </c>
      <c r="E147" t="s">
        <v>63</v>
      </c>
      <c r="F147" t="s">
        <v>63</v>
      </c>
      <c r="G147" t="s">
        <v>863</v>
      </c>
      <c r="H147" t="s">
        <v>633</v>
      </c>
      <c r="I147" t="s">
        <v>206</v>
      </c>
      <c r="J147" s="11">
        <f>(C147-VLOOKUP(G147,Riders!$A$2:$E$8000,4,FALSE))/365</f>
        <v>19.739726027397261</v>
      </c>
      <c r="K147" s="11">
        <f>(C147-VLOOKUP(H147,Riders!$A$2:$E$8000,4,FALSE))/365</f>
        <v>20.589041095890412</v>
      </c>
      <c r="L147">
        <v>4</v>
      </c>
      <c r="M147" s="106">
        <v>0</v>
      </c>
      <c r="N147" s="106">
        <v>0</v>
      </c>
      <c r="O147" s="106">
        <v>0</v>
      </c>
      <c r="P147" s="106">
        <v>0</v>
      </c>
      <c r="Q147" s="106">
        <v>0</v>
      </c>
      <c r="R147" s="106">
        <v>0</v>
      </c>
      <c r="S147" s="106">
        <v>0</v>
      </c>
      <c r="T147">
        <v>5</v>
      </c>
      <c r="U147">
        <v>2</v>
      </c>
      <c r="V147">
        <v>5</v>
      </c>
      <c r="W147" s="106">
        <v>0</v>
      </c>
      <c r="X147" s="106">
        <v>0</v>
      </c>
      <c r="Y147">
        <v>2</v>
      </c>
      <c r="Z147" s="106">
        <v>0</v>
      </c>
      <c r="AA147">
        <v>1</v>
      </c>
      <c r="AB147">
        <v>2</v>
      </c>
      <c r="AC147" s="106">
        <v>0</v>
      </c>
      <c r="AD147">
        <v>1</v>
      </c>
      <c r="AE147">
        <v>1</v>
      </c>
      <c r="AF147" s="106">
        <v>0</v>
      </c>
      <c r="AG147">
        <v>20</v>
      </c>
      <c r="AH147" s="106">
        <v>0</v>
      </c>
      <c r="AI147">
        <v>39</v>
      </c>
    </row>
    <row r="148" spans="1:37">
      <c r="A148" t="s">
        <v>138</v>
      </c>
      <c r="B148">
        <v>2021</v>
      </c>
      <c r="C148" s="10">
        <v>44450</v>
      </c>
      <c r="D148" t="s">
        <v>65</v>
      </c>
      <c r="E148" t="s">
        <v>63</v>
      </c>
      <c r="F148" t="s">
        <v>63</v>
      </c>
      <c r="G148" t="s">
        <v>612</v>
      </c>
      <c r="H148" t="s">
        <v>496</v>
      </c>
      <c r="I148" t="s">
        <v>55</v>
      </c>
      <c r="J148" s="11">
        <f>(C148-VLOOKUP(G148,Riders!$A$2:$E$8000,4,FALSE))/365</f>
        <v>20.213698630136985</v>
      </c>
      <c r="K148" s="11">
        <f>(C148-VLOOKUP(H148,Riders!$A$2:$E$8000,4,FALSE))/365</f>
        <v>19.410958904109588</v>
      </c>
      <c r="L148">
        <v>5</v>
      </c>
      <c r="M148">
        <v>5</v>
      </c>
      <c r="N148" s="106">
        <v>0</v>
      </c>
      <c r="O148" s="106">
        <v>0</v>
      </c>
      <c r="P148">
        <v>2</v>
      </c>
      <c r="Q148" s="106">
        <v>0</v>
      </c>
      <c r="R148">
        <v>2</v>
      </c>
      <c r="S148">
        <v>3</v>
      </c>
      <c r="T148">
        <v>2</v>
      </c>
      <c r="U148">
        <v>1</v>
      </c>
      <c r="V148" s="106">
        <v>0</v>
      </c>
      <c r="W148" s="106">
        <v>0</v>
      </c>
      <c r="X148">
        <v>3</v>
      </c>
      <c r="Y148" s="106">
        <v>0</v>
      </c>
      <c r="Z148" s="106">
        <v>0</v>
      </c>
      <c r="AA148" s="106">
        <v>0</v>
      </c>
      <c r="AB148" s="106">
        <v>0</v>
      </c>
      <c r="AC148">
        <v>5</v>
      </c>
      <c r="AD148" s="106">
        <v>0</v>
      </c>
      <c r="AE148" s="106">
        <v>0</v>
      </c>
      <c r="AF148" s="106">
        <v>0</v>
      </c>
      <c r="AG148" s="106">
        <v>0</v>
      </c>
      <c r="AH148" s="106">
        <v>0</v>
      </c>
      <c r="AI148">
        <v>27</v>
      </c>
    </row>
    <row r="149" spans="1:37">
      <c r="A149" t="s">
        <v>138</v>
      </c>
      <c r="B149">
        <v>2021</v>
      </c>
      <c r="C149" s="10">
        <v>44450</v>
      </c>
      <c r="D149" t="s">
        <v>65</v>
      </c>
      <c r="E149" t="s">
        <v>63</v>
      </c>
      <c r="F149" t="s">
        <v>63</v>
      </c>
      <c r="G149" t="s">
        <v>736</v>
      </c>
      <c r="H149" t="s">
        <v>760</v>
      </c>
      <c r="I149" t="s">
        <v>32</v>
      </c>
      <c r="J149" s="11">
        <f>(C149-VLOOKUP(G149,Riders!$A$2:$E$8000,4,FALSE))/365</f>
        <v>20.55890410958904</v>
      </c>
      <c r="K149" s="11">
        <f>(C149-VLOOKUP(H149,Riders!$A$2:$E$8000,4,FALSE))/365</f>
        <v>20.410958904109588</v>
      </c>
      <c r="L149">
        <v>6</v>
      </c>
      <c r="M149">
        <v>1</v>
      </c>
      <c r="N149">
        <v>1</v>
      </c>
      <c r="O149">
        <v>1</v>
      </c>
      <c r="P149">
        <v>1</v>
      </c>
      <c r="Q149">
        <v>1</v>
      </c>
      <c r="R149" s="106">
        <v>0</v>
      </c>
      <c r="S149" s="106">
        <v>0</v>
      </c>
      <c r="T149" s="106">
        <v>0</v>
      </c>
      <c r="U149" s="106">
        <v>0</v>
      </c>
      <c r="V149" s="106">
        <v>0</v>
      </c>
      <c r="W149">
        <v>3</v>
      </c>
      <c r="X149" s="106">
        <v>0</v>
      </c>
      <c r="Y149" s="106">
        <v>0</v>
      </c>
      <c r="Z149" s="106">
        <v>0</v>
      </c>
      <c r="AA149" s="106">
        <v>0</v>
      </c>
      <c r="AB149">
        <v>3</v>
      </c>
      <c r="AC149" s="106">
        <v>0</v>
      </c>
      <c r="AD149" s="106">
        <v>0</v>
      </c>
      <c r="AE149" s="106">
        <v>0</v>
      </c>
      <c r="AF149" s="106">
        <v>0</v>
      </c>
      <c r="AG149" s="106">
        <v>0</v>
      </c>
      <c r="AH149" s="106">
        <v>0</v>
      </c>
      <c r="AI149">
        <v>13</v>
      </c>
    </row>
    <row r="150" spans="1:37">
      <c r="A150" t="s">
        <v>138</v>
      </c>
      <c r="B150">
        <v>2021</v>
      </c>
      <c r="C150" s="10">
        <v>44450</v>
      </c>
      <c r="D150" t="s">
        <v>65</v>
      </c>
      <c r="E150" t="s">
        <v>63</v>
      </c>
      <c r="F150" t="s">
        <v>63</v>
      </c>
      <c r="G150" t="s">
        <v>668</v>
      </c>
      <c r="H150" t="s">
        <v>522</v>
      </c>
      <c r="I150" t="s">
        <v>523</v>
      </c>
      <c r="J150" s="11">
        <f>(C150-VLOOKUP(G150,Riders!$A$2:$E$8000,4,FALSE))/365</f>
        <v>21.336986301369862</v>
      </c>
      <c r="K150" s="11">
        <f>(C150-VLOOKUP(H150,Riders!$A$2:$E$8000,4,FALSE))/365</f>
        <v>20.882191780821916</v>
      </c>
      <c r="L150">
        <v>7</v>
      </c>
      <c r="M150" s="106">
        <v>0</v>
      </c>
      <c r="N150" s="106">
        <v>0</v>
      </c>
      <c r="O150" s="106">
        <v>0</v>
      </c>
      <c r="P150" s="106">
        <v>0</v>
      </c>
      <c r="Q150" s="106">
        <v>0</v>
      </c>
      <c r="R150" s="106">
        <v>0</v>
      </c>
      <c r="S150" s="106">
        <v>0</v>
      </c>
      <c r="T150" s="106">
        <v>0</v>
      </c>
      <c r="U150" s="106">
        <v>0</v>
      </c>
      <c r="V150" s="106">
        <v>0</v>
      </c>
      <c r="W150" s="106">
        <v>0</v>
      </c>
      <c r="X150" s="106">
        <v>0</v>
      </c>
      <c r="Y150" s="106">
        <v>0</v>
      </c>
      <c r="Z150">
        <v>5</v>
      </c>
      <c r="AA150" s="106">
        <v>0</v>
      </c>
      <c r="AB150" s="106">
        <v>0</v>
      </c>
      <c r="AC150" s="106">
        <v>0</v>
      </c>
      <c r="AD150" s="106">
        <v>0</v>
      </c>
      <c r="AE150">
        <v>5</v>
      </c>
      <c r="AF150" s="106">
        <v>0</v>
      </c>
      <c r="AG150" s="106">
        <v>0</v>
      </c>
      <c r="AH150" s="106">
        <v>0</v>
      </c>
      <c r="AI150">
        <v>10</v>
      </c>
    </row>
    <row r="151" spans="1:37">
      <c r="A151" t="s">
        <v>138</v>
      </c>
      <c r="B151">
        <v>2021</v>
      </c>
      <c r="C151" s="10">
        <v>44450</v>
      </c>
      <c r="D151" t="s">
        <v>65</v>
      </c>
      <c r="E151" t="s">
        <v>63</v>
      </c>
      <c r="F151" t="s">
        <v>63</v>
      </c>
      <c r="G151" t="s">
        <v>872</v>
      </c>
      <c r="H151" t="s">
        <v>873</v>
      </c>
      <c r="I151" t="s">
        <v>223</v>
      </c>
      <c r="J151" s="11">
        <f>(C151-VLOOKUP(G151,Riders!$A$2:$E$8000,4,FALSE))/365</f>
        <v>23.041095890410958</v>
      </c>
      <c r="K151" s="11">
        <f>(C151-VLOOKUP(H151,Riders!$A$2:$E$8000,4,FALSE))/365</f>
        <v>24.643835616438356</v>
      </c>
      <c r="L151">
        <v>8</v>
      </c>
      <c r="M151" s="106">
        <v>0</v>
      </c>
      <c r="N151" s="106">
        <v>0</v>
      </c>
      <c r="O151" s="106">
        <v>0</v>
      </c>
      <c r="P151" s="106">
        <v>0</v>
      </c>
      <c r="Q151" s="106">
        <v>0</v>
      </c>
      <c r="R151" s="106">
        <v>0</v>
      </c>
      <c r="S151" s="106">
        <v>0</v>
      </c>
      <c r="T151" s="106">
        <v>0</v>
      </c>
      <c r="U151" s="106">
        <v>0</v>
      </c>
      <c r="V151">
        <v>2</v>
      </c>
      <c r="W151" s="106">
        <v>0</v>
      </c>
      <c r="X151" s="106">
        <v>0</v>
      </c>
      <c r="Y151" s="106">
        <v>0</v>
      </c>
      <c r="Z151" s="106">
        <v>0</v>
      </c>
      <c r="AA151" s="106">
        <v>0</v>
      </c>
      <c r="AB151" s="106">
        <v>0</v>
      </c>
      <c r="AC151" s="106">
        <v>0</v>
      </c>
      <c r="AD151" s="106">
        <v>0</v>
      </c>
      <c r="AE151" s="106">
        <v>0</v>
      </c>
      <c r="AF151" s="106">
        <v>0</v>
      </c>
      <c r="AG151" s="106">
        <v>0</v>
      </c>
      <c r="AH151">
        <v>20</v>
      </c>
      <c r="AI151">
        <v>-18</v>
      </c>
    </row>
    <row r="152" spans="1:37">
      <c r="A152" t="s">
        <v>138</v>
      </c>
      <c r="B152">
        <v>2021</v>
      </c>
      <c r="C152" s="10">
        <v>44450</v>
      </c>
      <c r="D152" t="s">
        <v>65</v>
      </c>
      <c r="E152" t="s">
        <v>63</v>
      </c>
      <c r="F152" t="s">
        <v>63</v>
      </c>
      <c r="G152" t="s">
        <v>691</v>
      </c>
      <c r="H152" t="s">
        <v>692</v>
      </c>
      <c r="I152" t="s">
        <v>721</v>
      </c>
      <c r="J152" s="11">
        <f>(C152-VLOOKUP(G152,Riders!$A$2:$E$8000,4,FALSE))/365</f>
        <v>28.213698630136985</v>
      </c>
      <c r="K152" s="11">
        <f>(C152-VLOOKUP(H152,Riders!$A$2:$E$8000,4,FALSE))/365</f>
        <v>25.052054794520547</v>
      </c>
      <c r="L152" t="s">
        <v>606</v>
      </c>
      <c r="M152">
        <v>2</v>
      </c>
      <c r="N152" s="106">
        <v>0</v>
      </c>
      <c r="O152" s="106">
        <v>0</v>
      </c>
      <c r="P152" s="106">
        <v>0</v>
      </c>
      <c r="Q152" s="106">
        <v>0</v>
      </c>
      <c r="R152" s="106">
        <v>0</v>
      </c>
      <c r="S152" s="106">
        <v>0</v>
      </c>
      <c r="T152" s="106">
        <v>0</v>
      </c>
      <c r="U152" s="106">
        <v>0</v>
      </c>
      <c r="V152" s="106">
        <v>0</v>
      </c>
      <c r="W152">
        <v>1</v>
      </c>
      <c r="X152" s="106">
        <v>0</v>
      </c>
      <c r="Y152" s="106">
        <v>0</v>
      </c>
      <c r="Z152" s="106">
        <v>0</v>
      </c>
      <c r="AA152" s="106">
        <v>0</v>
      </c>
      <c r="AB152" s="106">
        <v>0</v>
      </c>
      <c r="AC152" s="106">
        <v>0</v>
      </c>
      <c r="AD152" s="106">
        <v>0</v>
      </c>
      <c r="AE152" s="106">
        <v>0</v>
      </c>
      <c r="AF152" s="106">
        <v>0</v>
      </c>
      <c r="AG152" s="106">
        <v>0</v>
      </c>
      <c r="AH152">
        <v>20</v>
      </c>
      <c r="AI152" t="s">
        <v>606</v>
      </c>
    </row>
    <row r="153" spans="1:37">
      <c r="A153" t="s">
        <v>138</v>
      </c>
      <c r="B153">
        <v>2021</v>
      </c>
      <c r="C153" s="10">
        <v>44450</v>
      </c>
      <c r="D153" t="s">
        <v>65</v>
      </c>
      <c r="E153" t="s">
        <v>63</v>
      </c>
      <c r="F153" t="s">
        <v>63</v>
      </c>
      <c r="G153" t="s">
        <v>874</v>
      </c>
      <c r="H153" t="s">
        <v>875</v>
      </c>
      <c r="I153" t="s">
        <v>51</v>
      </c>
      <c r="J153" s="11">
        <f>(C153-VLOOKUP(G153,Riders!$A$2:$E$8000,4,FALSE))/365</f>
        <v>21.460273972602739</v>
      </c>
      <c r="K153" s="11">
        <f>(C153-VLOOKUP(H153,Riders!$A$2:$E$8000,4,FALSE))/365</f>
        <v>18.934246575342467</v>
      </c>
      <c r="L153" t="s">
        <v>606</v>
      </c>
      <c r="M153" s="106">
        <v>0</v>
      </c>
      <c r="N153" s="106">
        <v>0</v>
      </c>
      <c r="O153" s="106">
        <v>0</v>
      </c>
      <c r="P153" s="106">
        <v>0</v>
      </c>
      <c r="Q153" s="106">
        <v>0</v>
      </c>
      <c r="R153" s="106">
        <v>0</v>
      </c>
      <c r="S153" s="106">
        <v>0</v>
      </c>
      <c r="T153" s="106">
        <v>0</v>
      </c>
      <c r="U153" s="106">
        <v>0</v>
      </c>
      <c r="V153" s="106">
        <v>0</v>
      </c>
      <c r="W153" s="106">
        <v>0</v>
      </c>
      <c r="X153" s="106">
        <v>0</v>
      </c>
      <c r="Y153" s="106">
        <v>0</v>
      </c>
      <c r="Z153" s="106">
        <v>0</v>
      </c>
      <c r="AA153" s="106">
        <v>0</v>
      </c>
      <c r="AB153" s="106">
        <v>0</v>
      </c>
      <c r="AC153" s="106">
        <v>0</v>
      </c>
      <c r="AD153" s="106">
        <v>0</v>
      </c>
      <c r="AE153" s="106">
        <v>0</v>
      </c>
      <c r="AF153" s="106">
        <v>0</v>
      </c>
      <c r="AG153" s="106">
        <v>0</v>
      </c>
      <c r="AH153">
        <v>20</v>
      </c>
      <c r="AI153" t="s">
        <v>606</v>
      </c>
    </row>
    <row r="154" spans="1:37">
      <c r="A154" t="s">
        <v>878</v>
      </c>
      <c r="B154">
        <v>2021</v>
      </c>
      <c r="C154" s="10">
        <v>44387</v>
      </c>
      <c r="D154" t="s">
        <v>65</v>
      </c>
      <c r="E154" t="s">
        <v>63</v>
      </c>
      <c r="F154" t="s">
        <v>63</v>
      </c>
      <c r="G154" t="s">
        <v>822</v>
      </c>
      <c r="H154" t="s">
        <v>902</v>
      </c>
      <c r="I154" t="s">
        <v>197</v>
      </c>
      <c r="J154" s="11">
        <f>(C154-VLOOKUP(G154,Riders!$A$2:$E$8000,4,FALSE))/365</f>
        <v>21.523287671232875</v>
      </c>
      <c r="K154" s="11">
        <f>(C154-VLOOKUP(H154,Riders!$A$2:$E$8000,4,FALSE))/365</f>
        <v>22.5013698630137</v>
      </c>
      <c r="L154">
        <v>1</v>
      </c>
      <c r="M154" s="106">
        <v>0</v>
      </c>
      <c r="N154">
        <v>1</v>
      </c>
      <c r="O154">
        <v>5</v>
      </c>
      <c r="P154">
        <v>3</v>
      </c>
      <c r="Q154">
        <v>5</v>
      </c>
      <c r="R154" s="106">
        <v>0</v>
      </c>
      <c r="S154">
        <v>1</v>
      </c>
      <c r="T154" s="106">
        <v>0</v>
      </c>
      <c r="U154">
        <v>5</v>
      </c>
      <c r="V154" s="106">
        <v>0</v>
      </c>
      <c r="W154" s="106">
        <v>0</v>
      </c>
      <c r="X154">
        <v>3</v>
      </c>
      <c r="Y154">
        <v>3</v>
      </c>
      <c r="Z154" s="106">
        <v>0</v>
      </c>
      <c r="AA154" s="106">
        <v>0</v>
      </c>
      <c r="AB154" s="106">
        <v>0</v>
      </c>
      <c r="AC154" s="106">
        <v>0</v>
      </c>
      <c r="AD154">
        <v>5</v>
      </c>
      <c r="AE154">
        <v>2</v>
      </c>
      <c r="AF154">
        <v>10</v>
      </c>
      <c r="AG154">
        <v>40</v>
      </c>
      <c r="AH154" s="106">
        <v>0</v>
      </c>
      <c r="AI154">
        <v>83</v>
      </c>
      <c r="AJ154" s="7">
        <v>2.2423611111111112</v>
      </c>
      <c r="AK154">
        <v>55.728000000000002</v>
      </c>
    </row>
    <row r="155" spans="1:37">
      <c r="A155" t="s">
        <v>878</v>
      </c>
      <c r="B155">
        <v>2021</v>
      </c>
      <c r="C155" s="10">
        <v>44387</v>
      </c>
      <c r="D155" t="s">
        <v>65</v>
      </c>
      <c r="E155" t="s">
        <v>63</v>
      </c>
      <c r="F155" t="s">
        <v>63</v>
      </c>
      <c r="G155" t="s">
        <v>819</v>
      </c>
      <c r="H155" t="s">
        <v>782</v>
      </c>
      <c r="I155" t="s">
        <v>479</v>
      </c>
      <c r="J155" s="11" t="e">
        <f>(C155-VLOOKUP(G155,Riders!$A$2:$E$8000,4,FALSE))/365</f>
        <v>#N/A</v>
      </c>
      <c r="K155" s="11" t="e">
        <f>(C155-VLOOKUP(H155,Riders!$A$2:$E$8000,4,FALSE))/365</f>
        <v>#N/A</v>
      </c>
      <c r="L155">
        <v>2</v>
      </c>
      <c r="M155" s="106">
        <v>0</v>
      </c>
      <c r="N155" s="106">
        <v>0</v>
      </c>
      <c r="O155">
        <v>3</v>
      </c>
      <c r="P155" s="106">
        <v>0</v>
      </c>
      <c r="Q155" s="106">
        <v>0</v>
      </c>
      <c r="R155">
        <v>3</v>
      </c>
      <c r="S155">
        <v>5</v>
      </c>
      <c r="T155" s="106">
        <v>0</v>
      </c>
      <c r="U155">
        <v>2</v>
      </c>
      <c r="V155">
        <v>1</v>
      </c>
      <c r="W155">
        <v>5</v>
      </c>
      <c r="X155" s="106">
        <v>0</v>
      </c>
      <c r="Y155" s="106">
        <v>0</v>
      </c>
      <c r="Z155" s="106">
        <v>0</v>
      </c>
      <c r="AA155">
        <v>5</v>
      </c>
      <c r="AB155">
        <v>5</v>
      </c>
      <c r="AC155" s="106">
        <v>0</v>
      </c>
      <c r="AD155" s="106">
        <v>0</v>
      </c>
      <c r="AE155">
        <v>1</v>
      </c>
      <c r="AF155">
        <v>6</v>
      </c>
      <c r="AG155">
        <v>40</v>
      </c>
      <c r="AH155" s="106">
        <v>0</v>
      </c>
      <c r="AI155">
        <v>76</v>
      </c>
    </row>
    <row r="156" spans="1:37">
      <c r="A156" t="s">
        <v>878</v>
      </c>
      <c r="B156">
        <v>2021</v>
      </c>
      <c r="C156" s="10">
        <v>44387</v>
      </c>
      <c r="D156" t="s">
        <v>65</v>
      </c>
      <c r="E156" t="s">
        <v>63</v>
      </c>
      <c r="F156" t="s">
        <v>63</v>
      </c>
      <c r="G156" t="s">
        <v>903</v>
      </c>
      <c r="H156" t="s">
        <v>825</v>
      </c>
      <c r="I156" t="s">
        <v>880</v>
      </c>
      <c r="J156" s="11">
        <f>(C156-VLOOKUP(G156,Riders!$A$2:$E$8000,4,FALSE))/365</f>
        <v>31.364383561643837</v>
      </c>
      <c r="K156" s="11">
        <f>(C156-VLOOKUP(H156,Riders!$A$2:$E$8000,4,FALSE))/365</f>
        <v>24.12054794520548</v>
      </c>
      <c r="L156">
        <v>3</v>
      </c>
      <c r="M156">
        <v>3</v>
      </c>
      <c r="N156" s="106">
        <v>0</v>
      </c>
      <c r="O156" s="106">
        <v>0</v>
      </c>
      <c r="P156">
        <v>5</v>
      </c>
      <c r="Q156">
        <v>2</v>
      </c>
      <c r="R156">
        <v>5</v>
      </c>
      <c r="S156" s="106">
        <v>0</v>
      </c>
      <c r="T156">
        <v>5</v>
      </c>
      <c r="U156">
        <v>3</v>
      </c>
      <c r="V156" s="106">
        <v>0</v>
      </c>
      <c r="W156">
        <v>2</v>
      </c>
      <c r="X156">
        <v>2</v>
      </c>
      <c r="Y156">
        <v>2</v>
      </c>
      <c r="Z156">
        <v>5</v>
      </c>
      <c r="AA156">
        <v>1</v>
      </c>
      <c r="AB156">
        <v>3</v>
      </c>
      <c r="AC156">
        <v>5</v>
      </c>
      <c r="AD156">
        <v>3</v>
      </c>
      <c r="AE156">
        <v>5</v>
      </c>
      <c r="AF156">
        <v>4</v>
      </c>
      <c r="AG156" s="106">
        <v>0</v>
      </c>
      <c r="AH156" s="106">
        <v>0</v>
      </c>
      <c r="AI156">
        <v>55</v>
      </c>
    </row>
    <row r="157" spans="1:37">
      <c r="A157" t="s">
        <v>878</v>
      </c>
      <c r="B157">
        <v>2021</v>
      </c>
      <c r="C157" s="10">
        <v>44387</v>
      </c>
      <c r="D157" t="s">
        <v>65</v>
      </c>
      <c r="E157" t="s">
        <v>63</v>
      </c>
      <c r="F157" t="s">
        <v>63</v>
      </c>
      <c r="G157" t="s">
        <v>904</v>
      </c>
      <c r="H157" t="s">
        <v>796</v>
      </c>
      <c r="I157" t="s">
        <v>645</v>
      </c>
      <c r="J157" s="11" t="e">
        <f>(C157-VLOOKUP(G157,Riders!$A$2:$E$8000,4,FALSE))/365</f>
        <v>#N/A</v>
      </c>
      <c r="K157" s="11">
        <f>(C157-VLOOKUP(H157,Riders!$A$2:$E$8000,4,FALSE))/365</f>
        <v>35.947945205479449</v>
      </c>
      <c r="L157">
        <v>4</v>
      </c>
      <c r="M157" s="106">
        <v>0</v>
      </c>
      <c r="N157" s="106">
        <v>0</v>
      </c>
      <c r="O157" s="106">
        <v>0</v>
      </c>
      <c r="P157" s="106">
        <v>0</v>
      </c>
      <c r="Q157" s="106">
        <v>0</v>
      </c>
      <c r="R157" s="106">
        <v>0</v>
      </c>
      <c r="S157" s="106">
        <v>0</v>
      </c>
      <c r="T157">
        <v>2</v>
      </c>
      <c r="U157" s="106">
        <v>0</v>
      </c>
      <c r="V157">
        <v>3</v>
      </c>
      <c r="W157" s="106">
        <v>0</v>
      </c>
      <c r="X157">
        <v>5</v>
      </c>
      <c r="Y157">
        <v>5</v>
      </c>
      <c r="Z157">
        <v>2</v>
      </c>
      <c r="AA157">
        <v>3</v>
      </c>
      <c r="AB157">
        <v>2</v>
      </c>
      <c r="AC157">
        <v>2</v>
      </c>
      <c r="AD157">
        <v>1</v>
      </c>
      <c r="AE157" s="106">
        <v>0</v>
      </c>
      <c r="AF157" s="106">
        <v>0</v>
      </c>
      <c r="AG157">
        <v>20</v>
      </c>
      <c r="AH157" s="106">
        <v>0</v>
      </c>
      <c r="AI157">
        <v>45</v>
      </c>
    </row>
    <row r="158" spans="1:37">
      <c r="A158" t="s">
        <v>878</v>
      </c>
      <c r="B158">
        <v>2021</v>
      </c>
      <c r="C158" s="10">
        <v>44387</v>
      </c>
      <c r="D158" t="s">
        <v>65</v>
      </c>
      <c r="E158" t="s">
        <v>63</v>
      </c>
      <c r="F158" t="s">
        <v>63</v>
      </c>
      <c r="G158" t="s">
        <v>678</v>
      </c>
      <c r="H158" t="s">
        <v>741</v>
      </c>
      <c r="I158" t="s">
        <v>24</v>
      </c>
      <c r="J158" s="11">
        <f>(C158-VLOOKUP(G158,Riders!$A$2:$E$8000,4,FALSE))/365</f>
        <v>24.065753424657533</v>
      </c>
      <c r="K158" s="11">
        <f>(C158-VLOOKUP(H158,Riders!$A$2:$E$8000,4,FALSE))/365</f>
        <v>23.726027397260275</v>
      </c>
      <c r="L158">
        <v>5</v>
      </c>
      <c r="M158">
        <v>5</v>
      </c>
      <c r="N158">
        <v>2</v>
      </c>
      <c r="O158">
        <v>1</v>
      </c>
      <c r="P158" s="106">
        <v>0</v>
      </c>
      <c r="Q158">
        <v>3</v>
      </c>
      <c r="R158">
        <v>2</v>
      </c>
      <c r="S158">
        <v>2</v>
      </c>
      <c r="T158" s="106">
        <v>0</v>
      </c>
      <c r="U158" s="106">
        <v>0</v>
      </c>
      <c r="V158">
        <v>5</v>
      </c>
      <c r="W158">
        <v>3</v>
      </c>
      <c r="X158">
        <v>1</v>
      </c>
      <c r="Y158">
        <v>1</v>
      </c>
      <c r="Z158" s="106">
        <v>0</v>
      </c>
      <c r="AA158" s="106">
        <v>0</v>
      </c>
      <c r="AB158">
        <v>1</v>
      </c>
      <c r="AC158">
        <v>1</v>
      </c>
      <c r="AD158">
        <v>2</v>
      </c>
      <c r="AE158">
        <v>3</v>
      </c>
      <c r="AF158" s="106">
        <v>0</v>
      </c>
      <c r="AG158" s="106">
        <v>0</v>
      </c>
      <c r="AH158" s="106">
        <v>0</v>
      </c>
      <c r="AI158">
        <v>32</v>
      </c>
    </row>
    <row r="159" spans="1:37">
      <c r="A159" t="s">
        <v>878</v>
      </c>
      <c r="B159">
        <v>2021</v>
      </c>
      <c r="C159" s="10">
        <v>44387</v>
      </c>
      <c r="D159" t="s">
        <v>65</v>
      </c>
      <c r="E159" t="s">
        <v>63</v>
      </c>
      <c r="F159" t="s">
        <v>63</v>
      </c>
      <c r="G159" t="s">
        <v>852</v>
      </c>
      <c r="H159" t="s">
        <v>495</v>
      </c>
      <c r="I159" t="s">
        <v>84</v>
      </c>
      <c r="J159" s="11">
        <f>(C159-VLOOKUP(G159,Riders!$A$2:$E$8000,4,FALSE))/365</f>
        <v>33.906849315068492</v>
      </c>
      <c r="K159" s="11">
        <f>(C159-VLOOKUP(H159,Riders!$A$2:$E$8000,4,FALSE))/365</f>
        <v>26.490410958904111</v>
      </c>
      <c r="L159">
        <v>6</v>
      </c>
      <c r="M159">
        <v>2</v>
      </c>
      <c r="N159">
        <v>3</v>
      </c>
      <c r="O159" s="106">
        <v>0</v>
      </c>
      <c r="P159">
        <v>1</v>
      </c>
      <c r="Q159" s="106">
        <v>0</v>
      </c>
      <c r="R159">
        <v>1</v>
      </c>
      <c r="S159">
        <v>3</v>
      </c>
      <c r="T159">
        <v>1</v>
      </c>
      <c r="U159" s="106">
        <v>0</v>
      </c>
      <c r="V159" s="106">
        <v>0</v>
      </c>
      <c r="W159">
        <v>1</v>
      </c>
      <c r="X159" s="106">
        <v>0</v>
      </c>
      <c r="Y159" s="106">
        <v>0</v>
      </c>
      <c r="Z159">
        <v>3</v>
      </c>
      <c r="AA159">
        <v>2</v>
      </c>
      <c r="AB159" s="106">
        <v>0</v>
      </c>
      <c r="AC159" s="106">
        <v>0</v>
      </c>
      <c r="AD159" s="106">
        <v>0</v>
      </c>
      <c r="AE159" s="106">
        <v>0</v>
      </c>
      <c r="AF159">
        <v>2</v>
      </c>
      <c r="AG159" s="106">
        <v>0</v>
      </c>
      <c r="AH159" s="106">
        <v>0</v>
      </c>
      <c r="AI159">
        <v>19</v>
      </c>
    </row>
    <row r="160" spans="1:37">
      <c r="A160" t="s">
        <v>878</v>
      </c>
      <c r="B160">
        <v>2021</v>
      </c>
      <c r="C160" s="10">
        <v>44387</v>
      </c>
      <c r="D160" t="s">
        <v>65</v>
      </c>
      <c r="E160" t="s">
        <v>63</v>
      </c>
      <c r="F160" t="s">
        <v>63</v>
      </c>
      <c r="G160" t="s">
        <v>831</v>
      </c>
      <c r="H160" t="s">
        <v>835</v>
      </c>
      <c r="I160" t="s">
        <v>206</v>
      </c>
      <c r="J160" s="11">
        <f>(C160-VLOOKUP(G160,Riders!$A$2:$E$8000,4,FALSE))/365</f>
        <v>28.065753424657533</v>
      </c>
      <c r="K160" s="11">
        <f>(C160-VLOOKUP(H160,Riders!$A$2:$E$8000,4,FALSE))/365</f>
        <v>31.260273972602739</v>
      </c>
      <c r="L160">
        <v>7</v>
      </c>
      <c r="M160" s="106">
        <v>0</v>
      </c>
      <c r="N160" s="106">
        <v>0</v>
      </c>
      <c r="O160" s="106">
        <v>0</v>
      </c>
      <c r="P160" s="106">
        <v>0</v>
      </c>
      <c r="Q160" s="106">
        <v>0</v>
      </c>
      <c r="R160" s="106">
        <v>0</v>
      </c>
      <c r="S160" s="106">
        <v>0</v>
      </c>
      <c r="T160" s="106">
        <v>0</v>
      </c>
      <c r="U160" s="106">
        <v>0</v>
      </c>
      <c r="V160">
        <v>2</v>
      </c>
      <c r="W160" s="106">
        <v>0</v>
      </c>
      <c r="X160" s="106">
        <v>0</v>
      </c>
      <c r="Y160" s="106">
        <v>0</v>
      </c>
      <c r="Z160">
        <v>1</v>
      </c>
      <c r="AA160" s="106">
        <v>0</v>
      </c>
      <c r="AB160" s="106">
        <v>0</v>
      </c>
      <c r="AC160">
        <v>3</v>
      </c>
      <c r="AD160" s="106">
        <v>0</v>
      </c>
      <c r="AE160" s="106">
        <v>0</v>
      </c>
      <c r="AF160" s="106">
        <v>0</v>
      </c>
      <c r="AG160" s="106">
        <v>0</v>
      </c>
      <c r="AH160" s="106">
        <v>0</v>
      </c>
      <c r="AI160">
        <v>6</v>
      </c>
    </row>
    <row r="161" spans="1:37">
      <c r="A161" t="s">
        <v>878</v>
      </c>
      <c r="B161">
        <v>2021</v>
      </c>
      <c r="C161" s="10">
        <v>44387</v>
      </c>
      <c r="D161" t="s">
        <v>65</v>
      </c>
      <c r="E161" t="s">
        <v>63</v>
      </c>
      <c r="F161" t="s">
        <v>63</v>
      </c>
      <c r="G161" t="s">
        <v>339</v>
      </c>
      <c r="H161" t="s">
        <v>360</v>
      </c>
      <c r="I161" t="s">
        <v>141</v>
      </c>
      <c r="J161" s="11">
        <f>(C161-VLOOKUP(G161,Riders!$A$2:$E$8000,4,FALSE))/365</f>
        <v>33.315068493150683</v>
      </c>
      <c r="K161" s="11">
        <f>(C161-VLOOKUP(H161,Riders!$A$2:$E$8000,4,FALSE))/365</f>
        <v>32.076712328767123</v>
      </c>
      <c r="L161">
        <v>8</v>
      </c>
      <c r="M161">
        <v>1</v>
      </c>
      <c r="N161">
        <v>5</v>
      </c>
      <c r="O161">
        <v>2</v>
      </c>
      <c r="P161" s="106">
        <v>0</v>
      </c>
      <c r="Q161">
        <v>1</v>
      </c>
      <c r="R161" s="106">
        <v>0</v>
      </c>
      <c r="S161" s="106">
        <v>0</v>
      </c>
      <c r="T161">
        <v>3</v>
      </c>
      <c r="U161" s="106">
        <v>0</v>
      </c>
      <c r="V161" s="106">
        <v>0</v>
      </c>
      <c r="W161" s="106">
        <v>0</v>
      </c>
      <c r="X161" s="106">
        <v>0</v>
      </c>
      <c r="Y161" s="106">
        <v>0</v>
      </c>
      <c r="Z161" s="106">
        <v>0</v>
      </c>
      <c r="AA161" s="106">
        <v>0</v>
      </c>
      <c r="AB161" s="106">
        <v>0</v>
      </c>
      <c r="AC161" s="106">
        <v>0</v>
      </c>
      <c r="AD161" s="106">
        <v>0</v>
      </c>
      <c r="AE161" s="106">
        <v>0</v>
      </c>
      <c r="AF161" s="106">
        <v>0</v>
      </c>
      <c r="AG161" s="106">
        <v>0</v>
      </c>
      <c r="AH161">
        <v>60</v>
      </c>
      <c r="AI161">
        <v>-48</v>
      </c>
    </row>
    <row r="162" spans="1:37">
      <c r="A162" t="s">
        <v>878</v>
      </c>
      <c r="B162">
        <v>2021</v>
      </c>
      <c r="C162" s="10">
        <v>44387</v>
      </c>
      <c r="D162" t="s">
        <v>65</v>
      </c>
      <c r="E162" t="s">
        <v>63</v>
      </c>
      <c r="F162" t="s">
        <v>63</v>
      </c>
      <c r="G162" t="s">
        <v>905</v>
      </c>
      <c r="H162" t="s">
        <v>906</v>
      </c>
      <c r="I162" t="s">
        <v>187</v>
      </c>
      <c r="J162" s="11">
        <f>(C162-VLOOKUP(G162,Riders!$A$2:$E$8000,4,FALSE))/365</f>
        <v>20.649315068493152</v>
      </c>
      <c r="K162" s="11">
        <f>(C162-VLOOKUP(H162,Riders!$A$2:$E$8000,4,FALSE))/365</f>
        <v>26.046575342465754</v>
      </c>
      <c r="L162">
        <v>9</v>
      </c>
      <c r="M162" s="106">
        <v>0</v>
      </c>
      <c r="N162" s="106">
        <v>0</v>
      </c>
      <c r="O162" s="106">
        <v>0</v>
      </c>
      <c r="P162">
        <v>2</v>
      </c>
      <c r="Q162" s="106">
        <v>0</v>
      </c>
      <c r="R162" s="106">
        <v>0</v>
      </c>
      <c r="S162" s="106">
        <v>0</v>
      </c>
      <c r="T162" s="106">
        <v>0</v>
      </c>
      <c r="U162">
        <v>1</v>
      </c>
      <c r="V162" s="106">
        <v>0</v>
      </c>
      <c r="W162" s="106">
        <v>0</v>
      </c>
      <c r="X162" s="106">
        <v>0</v>
      </c>
      <c r="Y162" s="106">
        <v>0</v>
      </c>
      <c r="Z162" s="106">
        <v>0</v>
      </c>
      <c r="AA162" s="106">
        <v>0</v>
      </c>
      <c r="AB162" s="106">
        <v>0</v>
      </c>
      <c r="AC162" s="106">
        <v>0</v>
      </c>
      <c r="AD162" s="106">
        <v>0</v>
      </c>
      <c r="AE162" s="106">
        <v>0</v>
      </c>
      <c r="AF162" s="106">
        <v>0</v>
      </c>
      <c r="AG162" s="106">
        <v>0</v>
      </c>
      <c r="AH162">
        <v>60</v>
      </c>
      <c r="AI162">
        <v>-57</v>
      </c>
    </row>
    <row r="163" spans="1:37">
      <c r="A163" t="s">
        <v>878</v>
      </c>
      <c r="B163">
        <v>2021</v>
      </c>
      <c r="C163" s="10">
        <v>44387</v>
      </c>
      <c r="D163" t="s">
        <v>65</v>
      </c>
      <c r="E163" t="s">
        <v>63</v>
      </c>
      <c r="F163" t="s">
        <v>63</v>
      </c>
      <c r="G163" t="s">
        <v>490</v>
      </c>
      <c r="H163" t="s">
        <v>638</v>
      </c>
      <c r="I163" t="s">
        <v>491</v>
      </c>
      <c r="J163" s="11">
        <f>(C163-VLOOKUP(G163,Riders!$A$2:$E$8000,4,FALSE))/365</f>
        <v>25.663013698630138</v>
      </c>
      <c r="K163" s="11">
        <f>(C163-VLOOKUP(H163,Riders!$A$2:$E$8000,4,FALSE))/365</f>
        <v>35.69315068493151</v>
      </c>
      <c r="L163" t="s">
        <v>606</v>
      </c>
      <c r="M163" s="106">
        <v>0</v>
      </c>
      <c r="N163" s="106">
        <v>0</v>
      </c>
      <c r="O163" s="106">
        <v>0</v>
      </c>
      <c r="P163" s="106">
        <v>0</v>
      </c>
      <c r="Q163" s="106">
        <v>0</v>
      </c>
      <c r="R163" s="106">
        <v>0</v>
      </c>
      <c r="S163" s="106">
        <v>0</v>
      </c>
      <c r="T163" s="106">
        <v>0</v>
      </c>
      <c r="U163" s="106">
        <v>0</v>
      </c>
      <c r="V163" s="106">
        <v>0</v>
      </c>
      <c r="W163" s="106">
        <v>0</v>
      </c>
      <c r="X163" s="106">
        <v>0</v>
      </c>
      <c r="Y163" s="106">
        <v>0</v>
      </c>
      <c r="Z163" s="106">
        <v>0</v>
      </c>
      <c r="AA163" s="106">
        <v>0</v>
      </c>
      <c r="AB163" s="106">
        <v>0</v>
      </c>
      <c r="AC163" s="106">
        <v>0</v>
      </c>
      <c r="AD163" s="106">
        <v>0</v>
      </c>
      <c r="AE163" s="106">
        <v>0</v>
      </c>
      <c r="AF163" s="106">
        <v>0</v>
      </c>
      <c r="AG163" s="106">
        <v>0</v>
      </c>
      <c r="AH163">
        <v>40</v>
      </c>
      <c r="AI163" t="s">
        <v>606</v>
      </c>
    </row>
    <row r="164" spans="1:37">
      <c r="A164" t="s">
        <v>878</v>
      </c>
      <c r="B164">
        <v>2021</v>
      </c>
      <c r="C164" s="10">
        <v>44387</v>
      </c>
      <c r="D164" t="s">
        <v>65</v>
      </c>
      <c r="E164" t="s">
        <v>63</v>
      </c>
      <c r="F164" t="s">
        <v>63</v>
      </c>
      <c r="G164" t="s">
        <v>889</v>
      </c>
      <c r="H164" t="s">
        <v>896</v>
      </c>
      <c r="I164" t="s">
        <v>57</v>
      </c>
      <c r="J164" s="11">
        <f>(C164-VLOOKUP(G164,Riders!$A$2:$E$8000,4,FALSE))/365</f>
        <v>22.304109589041097</v>
      </c>
      <c r="K164" s="11">
        <f>(C164-VLOOKUP(H164,Riders!$A$2:$E$8000,4,FALSE))/365</f>
        <v>19.509589041095889</v>
      </c>
      <c r="L164" t="s">
        <v>606</v>
      </c>
      <c r="M164" s="106">
        <v>0</v>
      </c>
      <c r="N164" s="106">
        <v>0</v>
      </c>
      <c r="O164" s="106">
        <v>0</v>
      </c>
      <c r="P164" s="106">
        <v>0</v>
      </c>
      <c r="Q164" s="106">
        <v>0</v>
      </c>
      <c r="R164" s="106">
        <v>0</v>
      </c>
      <c r="S164" s="106">
        <v>0</v>
      </c>
      <c r="T164" s="106">
        <v>0</v>
      </c>
      <c r="U164" s="106">
        <v>0</v>
      </c>
      <c r="V164" s="106">
        <v>0</v>
      </c>
      <c r="W164" s="106">
        <v>0</v>
      </c>
      <c r="X164" s="106">
        <v>0</v>
      </c>
      <c r="Y164" s="106">
        <v>0</v>
      </c>
      <c r="Z164" s="106">
        <v>0</v>
      </c>
      <c r="AA164" s="106">
        <v>0</v>
      </c>
      <c r="AB164" s="106">
        <v>0</v>
      </c>
      <c r="AC164" s="106">
        <v>0</v>
      </c>
      <c r="AD164" s="106">
        <v>0</v>
      </c>
      <c r="AE164" s="106">
        <v>0</v>
      </c>
      <c r="AF164" s="106">
        <v>0</v>
      </c>
      <c r="AG164" s="106">
        <v>0</v>
      </c>
      <c r="AH164">
        <v>40</v>
      </c>
      <c r="AI164" t="s">
        <v>606</v>
      </c>
    </row>
    <row r="165" spans="1:37">
      <c r="A165" t="s">
        <v>878</v>
      </c>
      <c r="B165">
        <v>2021</v>
      </c>
      <c r="C165" s="10">
        <v>44387</v>
      </c>
      <c r="D165" t="s">
        <v>65</v>
      </c>
      <c r="E165" t="s">
        <v>63</v>
      </c>
      <c r="F165" t="s">
        <v>63</v>
      </c>
      <c r="G165" t="s">
        <v>887</v>
      </c>
      <c r="H165" t="s">
        <v>897</v>
      </c>
      <c r="I165" t="s">
        <v>886</v>
      </c>
      <c r="J165" s="11">
        <f>(C165-VLOOKUP(G165,Riders!$A$2:$E$8000,4,FALSE))/365</f>
        <v>23.931506849315067</v>
      </c>
      <c r="K165" s="11">
        <f>(C165-VLOOKUP(H165,Riders!$A$2:$E$8000,4,FALSE))/365</f>
        <v>20.063013698630137</v>
      </c>
      <c r="L165" t="s">
        <v>606</v>
      </c>
      <c r="M165" s="106">
        <v>0</v>
      </c>
      <c r="N165" s="106">
        <v>0</v>
      </c>
      <c r="O165" s="106">
        <v>0</v>
      </c>
      <c r="P165" s="106">
        <v>0</v>
      </c>
      <c r="Q165" s="106">
        <v>0</v>
      </c>
      <c r="R165" s="106">
        <v>0</v>
      </c>
      <c r="S165" s="106">
        <v>0</v>
      </c>
      <c r="T165" s="106">
        <v>0</v>
      </c>
      <c r="U165" s="106">
        <v>0</v>
      </c>
      <c r="V165" s="106">
        <v>0</v>
      </c>
      <c r="W165" s="106">
        <v>0</v>
      </c>
      <c r="X165" s="106">
        <v>0</v>
      </c>
      <c r="Y165" s="106">
        <v>0</v>
      </c>
      <c r="Z165" s="106">
        <v>0</v>
      </c>
      <c r="AA165" s="106">
        <v>0</v>
      </c>
      <c r="AB165" s="106">
        <v>0</v>
      </c>
      <c r="AC165" s="106">
        <v>0</v>
      </c>
      <c r="AD165" s="106">
        <v>0</v>
      </c>
      <c r="AE165" s="106">
        <v>0</v>
      </c>
      <c r="AF165" s="106">
        <v>0</v>
      </c>
      <c r="AG165" s="106">
        <v>0</v>
      </c>
      <c r="AH165">
        <v>60</v>
      </c>
      <c r="AI165" t="s">
        <v>606</v>
      </c>
    </row>
    <row r="166" spans="1:37">
      <c r="A166" t="s">
        <v>216</v>
      </c>
      <c r="B166">
        <v>2020</v>
      </c>
      <c r="C166" s="10">
        <v>43891</v>
      </c>
      <c r="D166" t="s">
        <v>19</v>
      </c>
      <c r="E166" t="s">
        <v>63</v>
      </c>
      <c r="F166" t="s">
        <v>63</v>
      </c>
      <c r="G166" t="s">
        <v>654</v>
      </c>
      <c r="H166" t="s">
        <v>806</v>
      </c>
      <c r="I166" t="s">
        <v>483</v>
      </c>
      <c r="J166" s="11">
        <f>(C166-VLOOKUP(G166,Riders!$A$2:$E$8000,4,FALSE))/365</f>
        <v>28.07123287671233</v>
      </c>
      <c r="K166" s="11" t="e">
        <f>(C166-VLOOKUP(H166,Riders!$A$2:$E$8000,4,FALSE))/365</f>
        <v>#N/A</v>
      </c>
      <c r="L166">
        <v>1</v>
      </c>
      <c r="M166">
        <v>1</v>
      </c>
      <c r="N166">
        <v>5</v>
      </c>
      <c r="O166">
        <v>5</v>
      </c>
      <c r="P166">
        <v>5</v>
      </c>
      <c r="Q166" s="106">
        <v>0</v>
      </c>
      <c r="R166" s="106">
        <v>0</v>
      </c>
      <c r="S166">
        <v>1</v>
      </c>
      <c r="T166" s="106">
        <v>0</v>
      </c>
      <c r="U166">
        <v>5</v>
      </c>
      <c r="V166">
        <v>5</v>
      </c>
      <c r="W166">
        <v>2</v>
      </c>
      <c r="X166">
        <v>5</v>
      </c>
      <c r="Y166">
        <v>3</v>
      </c>
      <c r="Z166" s="106">
        <v>0</v>
      </c>
      <c r="AA166">
        <v>3</v>
      </c>
      <c r="AB166">
        <v>1</v>
      </c>
      <c r="AC166">
        <v>1</v>
      </c>
      <c r="AD166" s="106">
        <v>0</v>
      </c>
      <c r="AE166" s="106">
        <v>0</v>
      </c>
      <c r="AF166" s="106">
        <v>0</v>
      </c>
      <c r="AG166">
        <v>20</v>
      </c>
      <c r="AH166" s="106">
        <v>0</v>
      </c>
      <c r="AI166">
        <v>62</v>
      </c>
      <c r="AJ166" s="7">
        <v>2.1270833333333332</v>
      </c>
      <c r="AK166" s="44">
        <v>58.753999999999998</v>
      </c>
    </row>
    <row r="167" spans="1:37">
      <c r="A167" t="s">
        <v>216</v>
      </c>
      <c r="B167">
        <v>2020</v>
      </c>
      <c r="C167" s="10">
        <v>43891</v>
      </c>
      <c r="D167" t="s">
        <v>19</v>
      </c>
      <c r="E167" t="s">
        <v>63</v>
      </c>
      <c r="F167" t="s">
        <v>63</v>
      </c>
      <c r="G167" t="s">
        <v>597</v>
      </c>
      <c r="H167" t="s">
        <v>598</v>
      </c>
      <c r="I167" t="s">
        <v>34</v>
      </c>
      <c r="J167" s="11">
        <f>(C167-VLOOKUP(G167,Riders!$A$2:$E$8000,4,FALSE))/365</f>
        <v>21.81917808219178</v>
      </c>
      <c r="K167" s="11">
        <f>(C167-VLOOKUP(H167,Riders!$A$2:$E$8000,4,FALSE))/365</f>
        <v>29.282191780821918</v>
      </c>
      <c r="L167">
        <v>2</v>
      </c>
      <c r="M167">
        <v>3</v>
      </c>
      <c r="N167" s="106">
        <v>0</v>
      </c>
      <c r="O167">
        <v>3</v>
      </c>
      <c r="P167" s="106">
        <v>0</v>
      </c>
      <c r="Q167" s="106">
        <v>0</v>
      </c>
      <c r="R167" s="106">
        <v>0</v>
      </c>
      <c r="S167" s="106">
        <v>0</v>
      </c>
      <c r="T167">
        <v>5</v>
      </c>
      <c r="U167">
        <v>3</v>
      </c>
      <c r="V167">
        <v>3</v>
      </c>
      <c r="W167" s="106">
        <v>0</v>
      </c>
      <c r="X167" s="106">
        <v>0</v>
      </c>
      <c r="Y167">
        <v>5</v>
      </c>
      <c r="Z167">
        <v>1</v>
      </c>
      <c r="AA167">
        <v>1</v>
      </c>
      <c r="AB167" s="106">
        <v>0</v>
      </c>
      <c r="AC167">
        <v>2</v>
      </c>
      <c r="AD167" s="106">
        <v>0</v>
      </c>
      <c r="AE167">
        <v>1</v>
      </c>
      <c r="AF167">
        <v>6</v>
      </c>
      <c r="AG167" s="106">
        <v>0</v>
      </c>
      <c r="AH167" s="106">
        <v>0</v>
      </c>
      <c r="AI167">
        <v>33</v>
      </c>
    </row>
    <row r="168" spans="1:37">
      <c r="A168" t="s">
        <v>216</v>
      </c>
      <c r="B168">
        <v>2020</v>
      </c>
      <c r="C168" s="10">
        <v>43891</v>
      </c>
      <c r="D168" t="s">
        <v>19</v>
      </c>
      <c r="E168" t="s">
        <v>63</v>
      </c>
      <c r="F168" t="s">
        <v>63</v>
      </c>
      <c r="G168" t="s">
        <v>595</v>
      </c>
      <c r="H168" t="s">
        <v>596</v>
      </c>
      <c r="I168" t="s">
        <v>28</v>
      </c>
      <c r="J168" s="11">
        <f>(C168-VLOOKUP(G168,Riders!$A$2:$E$8000,4,FALSE))/365</f>
        <v>34.090410958904108</v>
      </c>
      <c r="K168" s="11">
        <f>(C168-VLOOKUP(H168,Riders!$A$2:$E$8000,4,FALSE))/365</f>
        <v>29.473972602739725</v>
      </c>
      <c r="L168">
        <v>3</v>
      </c>
      <c r="M168" s="106">
        <v>0</v>
      </c>
      <c r="N168" s="106">
        <v>0</v>
      </c>
      <c r="O168" s="106">
        <v>0</v>
      </c>
      <c r="P168">
        <v>3</v>
      </c>
      <c r="Q168" s="106">
        <v>0</v>
      </c>
      <c r="R168">
        <v>1</v>
      </c>
      <c r="S168">
        <v>3</v>
      </c>
      <c r="T168" s="106">
        <v>0</v>
      </c>
      <c r="U168" s="106">
        <v>0</v>
      </c>
      <c r="V168" s="106">
        <v>0</v>
      </c>
      <c r="W168">
        <v>1</v>
      </c>
      <c r="X168" s="106">
        <v>0</v>
      </c>
      <c r="Y168" s="106">
        <v>0</v>
      </c>
      <c r="Z168">
        <v>5</v>
      </c>
      <c r="AA168" s="106">
        <v>0</v>
      </c>
      <c r="AB168" s="106">
        <v>0</v>
      </c>
      <c r="AC168">
        <v>5</v>
      </c>
      <c r="AD168">
        <v>2</v>
      </c>
      <c r="AE168">
        <v>2</v>
      </c>
      <c r="AF168">
        <v>10</v>
      </c>
      <c r="AG168" s="106">
        <v>0</v>
      </c>
      <c r="AH168" s="106">
        <v>0</v>
      </c>
      <c r="AI168">
        <v>32</v>
      </c>
    </row>
    <row r="169" spans="1:37">
      <c r="A169" t="s">
        <v>216</v>
      </c>
      <c r="B169">
        <v>2020</v>
      </c>
      <c r="C169" s="10">
        <v>43891</v>
      </c>
      <c r="D169" t="s">
        <v>19</v>
      </c>
      <c r="E169" t="s">
        <v>63</v>
      </c>
      <c r="F169" t="s">
        <v>63</v>
      </c>
      <c r="G169" t="s">
        <v>591</v>
      </c>
      <c r="H169" t="s">
        <v>590</v>
      </c>
      <c r="I169" t="s">
        <v>22</v>
      </c>
      <c r="J169" s="11">
        <f>(C169-VLOOKUP(G169,Riders!$A$2:$E$8000,4,FALSE))/365</f>
        <v>25.547945205479451</v>
      </c>
      <c r="K169" s="11">
        <f>(C169-VLOOKUP(H169,Riders!$A$2:$E$8000,4,FALSE))/365</f>
        <v>29.049315068493151</v>
      </c>
      <c r="L169">
        <v>4</v>
      </c>
      <c r="M169" s="106">
        <v>0</v>
      </c>
      <c r="N169" s="106">
        <v>0</v>
      </c>
      <c r="O169" s="106">
        <v>0</v>
      </c>
      <c r="P169" s="106">
        <v>0</v>
      </c>
      <c r="Q169">
        <v>3</v>
      </c>
      <c r="R169">
        <v>2</v>
      </c>
      <c r="S169" s="106">
        <v>0</v>
      </c>
      <c r="T169">
        <v>2</v>
      </c>
      <c r="U169" s="106">
        <v>0</v>
      </c>
      <c r="V169" s="106">
        <v>0</v>
      </c>
      <c r="W169">
        <v>5</v>
      </c>
      <c r="X169">
        <v>2</v>
      </c>
      <c r="Y169" s="106">
        <v>0</v>
      </c>
      <c r="Z169" s="106">
        <v>0</v>
      </c>
      <c r="AA169">
        <v>5</v>
      </c>
      <c r="AB169">
        <v>5</v>
      </c>
      <c r="AC169">
        <v>3</v>
      </c>
      <c r="AD169" s="106">
        <v>0</v>
      </c>
      <c r="AE169" s="106">
        <v>0</v>
      </c>
      <c r="AF169">
        <v>2</v>
      </c>
      <c r="AG169" s="106">
        <v>0</v>
      </c>
      <c r="AH169" s="106">
        <v>0</v>
      </c>
      <c r="AI169">
        <v>29</v>
      </c>
    </row>
    <row r="170" spans="1:37">
      <c r="A170" t="s">
        <v>216</v>
      </c>
      <c r="B170">
        <v>2020</v>
      </c>
      <c r="C170" s="10">
        <v>43891</v>
      </c>
      <c r="D170" t="s">
        <v>19</v>
      </c>
      <c r="E170" t="s">
        <v>63</v>
      </c>
      <c r="F170" t="s">
        <v>63</v>
      </c>
      <c r="G170" t="s">
        <v>797</v>
      </c>
      <c r="H170" t="s">
        <v>776</v>
      </c>
      <c r="I170" t="s">
        <v>77</v>
      </c>
      <c r="J170" s="11">
        <f>(C170-VLOOKUP(G170,Riders!$A$2:$E$8000,4,FALSE))/365</f>
        <v>34.761643835616439</v>
      </c>
      <c r="K170" s="11">
        <f>(C170-VLOOKUP(H170,Riders!$A$2:$E$8000,4,FALSE))/365</f>
        <v>23.150684931506849</v>
      </c>
      <c r="L170">
        <v>5</v>
      </c>
      <c r="M170" s="106">
        <v>0</v>
      </c>
      <c r="N170" s="106">
        <v>0</v>
      </c>
      <c r="O170" s="106">
        <v>0</v>
      </c>
      <c r="P170">
        <v>2</v>
      </c>
      <c r="Q170" s="106">
        <v>0</v>
      </c>
      <c r="R170">
        <v>5</v>
      </c>
      <c r="S170" s="106">
        <v>0</v>
      </c>
      <c r="T170" s="106">
        <v>0</v>
      </c>
      <c r="U170" s="106">
        <v>0</v>
      </c>
      <c r="V170" s="106">
        <v>0</v>
      </c>
      <c r="W170" s="106">
        <v>0</v>
      </c>
      <c r="X170" s="106">
        <v>0</v>
      </c>
      <c r="Y170" s="106">
        <v>0</v>
      </c>
      <c r="Z170">
        <v>3</v>
      </c>
      <c r="AA170">
        <v>2</v>
      </c>
      <c r="AB170">
        <v>3</v>
      </c>
      <c r="AC170" s="106">
        <v>0</v>
      </c>
      <c r="AD170">
        <v>5</v>
      </c>
      <c r="AE170">
        <v>3</v>
      </c>
      <c r="AF170" s="106">
        <v>0</v>
      </c>
      <c r="AG170" s="106">
        <v>0</v>
      </c>
      <c r="AH170" s="106">
        <v>0</v>
      </c>
      <c r="AI170">
        <v>23</v>
      </c>
    </row>
    <row r="171" spans="1:37">
      <c r="A171" t="s">
        <v>216</v>
      </c>
      <c r="B171">
        <v>2020</v>
      </c>
      <c r="C171" s="10">
        <v>43891</v>
      </c>
      <c r="D171" t="s">
        <v>19</v>
      </c>
      <c r="E171" t="s">
        <v>63</v>
      </c>
      <c r="F171" t="s">
        <v>63</v>
      </c>
      <c r="G171" t="s">
        <v>583</v>
      </c>
      <c r="H171" t="s">
        <v>923</v>
      </c>
      <c r="I171" t="s">
        <v>26</v>
      </c>
      <c r="J171" s="11">
        <f>(C171-VLOOKUP(G171,Riders!$A$2:$E$8000,4,FALSE))/365</f>
        <v>24.484931506849314</v>
      </c>
      <c r="K171" s="11" t="e">
        <f>(C171-VLOOKUP(H171,Riders!$A$2:$E$8000,4,FALSE))/365</f>
        <v>#N/A</v>
      </c>
      <c r="L171">
        <v>6</v>
      </c>
      <c r="M171" s="106">
        <v>0</v>
      </c>
      <c r="N171">
        <v>1</v>
      </c>
      <c r="O171">
        <v>2</v>
      </c>
      <c r="P171" s="106">
        <v>0</v>
      </c>
      <c r="Q171">
        <v>1</v>
      </c>
      <c r="R171">
        <v>3</v>
      </c>
      <c r="S171" s="106">
        <v>0</v>
      </c>
      <c r="T171" s="106">
        <v>0</v>
      </c>
      <c r="U171" s="106">
        <v>0</v>
      </c>
      <c r="V171" s="106">
        <v>0</v>
      </c>
      <c r="W171" s="106">
        <v>0</v>
      </c>
      <c r="X171">
        <v>1</v>
      </c>
      <c r="Y171" s="106">
        <v>0</v>
      </c>
      <c r="Z171">
        <v>2</v>
      </c>
      <c r="AA171" s="106">
        <v>0</v>
      </c>
      <c r="AB171" s="106">
        <v>0</v>
      </c>
      <c r="AC171" s="106">
        <v>0</v>
      </c>
      <c r="AD171" s="106">
        <v>0</v>
      </c>
      <c r="AE171" s="106">
        <v>0</v>
      </c>
      <c r="AF171">
        <v>4</v>
      </c>
      <c r="AG171" s="106">
        <v>0</v>
      </c>
      <c r="AH171" s="106">
        <v>0</v>
      </c>
      <c r="AI171">
        <v>14</v>
      </c>
    </row>
    <row r="172" spans="1:37">
      <c r="A172" t="s">
        <v>216</v>
      </c>
      <c r="B172">
        <v>2020</v>
      </c>
      <c r="C172" s="10">
        <v>43891</v>
      </c>
      <c r="D172" t="s">
        <v>19</v>
      </c>
      <c r="E172" t="s">
        <v>63</v>
      </c>
      <c r="F172" t="s">
        <v>63</v>
      </c>
      <c r="G172" t="s">
        <v>472</v>
      </c>
      <c r="H172" t="s">
        <v>588</v>
      </c>
      <c r="I172" t="s">
        <v>24</v>
      </c>
      <c r="J172" s="11">
        <f>(C172-VLOOKUP(G172,Riders!$A$2:$E$8000,4,FALSE))/365</f>
        <v>31.082191780821919</v>
      </c>
      <c r="K172" s="11">
        <f>(C172-VLOOKUP(H172,Riders!$A$2:$E$8000,4,FALSE))/365</f>
        <v>25.484931506849314</v>
      </c>
      <c r="L172">
        <v>7</v>
      </c>
      <c r="M172" s="106">
        <v>0</v>
      </c>
      <c r="N172" s="106">
        <v>0</v>
      </c>
      <c r="O172" s="106">
        <v>0</v>
      </c>
      <c r="P172" s="106">
        <v>0</v>
      </c>
      <c r="Q172">
        <v>5</v>
      </c>
      <c r="R172" s="106">
        <v>0</v>
      </c>
      <c r="S172" s="106">
        <v>0</v>
      </c>
      <c r="T172">
        <v>3</v>
      </c>
      <c r="U172" s="106">
        <v>0</v>
      </c>
      <c r="V172" s="106">
        <v>0</v>
      </c>
      <c r="W172" s="106">
        <v>0</v>
      </c>
      <c r="X172">
        <v>3</v>
      </c>
      <c r="Y172" s="106">
        <v>0</v>
      </c>
      <c r="Z172" s="106">
        <v>0</v>
      </c>
      <c r="AA172" s="106">
        <v>0</v>
      </c>
      <c r="AB172" s="106">
        <v>0</v>
      </c>
      <c r="AC172" s="106">
        <v>0</v>
      </c>
      <c r="AD172" s="106">
        <v>0</v>
      </c>
      <c r="AE172" s="106">
        <v>0</v>
      </c>
      <c r="AF172" s="106">
        <v>0</v>
      </c>
      <c r="AG172" s="106">
        <v>0</v>
      </c>
      <c r="AH172" s="106">
        <v>0</v>
      </c>
      <c r="AI172">
        <v>11</v>
      </c>
    </row>
    <row r="173" spans="1:37">
      <c r="A173" t="s">
        <v>216</v>
      </c>
      <c r="B173">
        <v>2020</v>
      </c>
      <c r="C173" s="10">
        <v>43891</v>
      </c>
      <c r="D173" t="s">
        <v>19</v>
      </c>
      <c r="E173" t="s">
        <v>63</v>
      </c>
      <c r="F173" t="s">
        <v>63</v>
      </c>
      <c r="G173" t="s">
        <v>924</v>
      </c>
      <c r="H173" t="s">
        <v>829</v>
      </c>
      <c r="I173" t="s">
        <v>84</v>
      </c>
      <c r="J173" s="11">
        <f>(C173-VLOOKUP(G173,Riders!$A$2:$E$8000,4,FALSE))/365</f>
        <v>27.049315068493151</v>
      </c>
      <c r="K173" s="11">
        <f>(C173-VLOOKUP(H173,Riders!$A$2:$E$8000,4,FALSE))/365</f>
        <v>21.386301369863013</v>
      </c>
      <c r="L173">
        <v>8</v>
      </c>
      <c r="M173" s="106">
        <v>0</v>
      </c>
      <c r="N173" s="106">
        <v>0</v>
      </c>
      <c r="O173">
        <v>1</v>
      </c>
      <c r="P173" s="106">
        <v>0</v>
      </c>
      <c r="Q173" s="106">
        <v>0</v>
      </c>
      <c r="R173" s="106">
        <v>0</v>
      </c>
      <c r="S173">
        <v>5</v>
      </c>
      <c r="T173">
        <v>1</v>
      </c>
      <c r="U173" s="106">
        <v>0</v>
      </c>
      <c r="V173">
        <v>2</v>
      </c>
      <c r="W173" s="106">
        <v>0</v>
      </c>
      <c r="X173" s="106">
        <v>0</v>
      </c>
      <c r="Y173" s="106">
        <v>0</v>
      </c>
      <c r="Z173" s="106">
        <v>0</v>
      </c>
      <c r="AA173" s="106">
        <v>0</v>
      </c>
      <c r="AB173" s="106">
        <v>0</v>
      </c>
      <c r="AC173" s="106">
        <v>0</v>
      </c>
      <c r="AD173" s="106">
        <v>0</v>
      </c>
      <c r="AE173" s="106">
        <v>0</v>
      </c>
      <c r="AF173" s="106">
        <v>0</v>
      </c>
      <c r="AG173" s="106">
        <v>0</v>
      </c>
      <c r="AH173" s="106">
        <v>0</v>
      </c>
      <c r="AI173">
        <v>9</v>
      </c>
    </row>
    <row r="174" spans="1:37">
      <c r="A174" t="s">
        <v>216</v>
      </c>
      <c r="B174">
        <v>2020</v>
      </c>
      <c r="C174" s="10">
        <v>43891</v>
      </c>
      <c r="D174" t="s">
        <v>19</v>
      </c>
      <c r="E174" t="s">
        <v>63</v>
      </c>
      <c r="F174" t="s">
        <v>63</v>
      </c>
      <c r="G174" t="s">
        <v>584</v>
      </c>
      <c r="H174" t="s">
        <v>585</v>
      </c>
      <c r="I174" t="s">
        <v>112</v>
      </c>
      <c r="J174" s="11">
        <f>(C174-VLOOKUP(G174,Riders!$A$2:$E$8000,4,FALSE))/365</f>
        <v>21.465753424657535</v>
      </c>
      <c r="K174" s="11">
        <f>(C174-VLOOKUP(H174,Riders!$A$2:$E$8000,4,FALSE))/365</f>
        <v>24.279452054794522</v>
      </c>
      <c r="L174">
        <v>9</v>
      </c>
      <c r="M174" s="106">
        <v>0</v>
      </c>
      <c r="N174" s="106">
        <v>0</v>
      </c>
      <c r="O174" s="106">
        <v>0</v>
      </c>
      <c r="P174" s="106">
        <v>0</v>
      </c>
      <c r="Q174">
        <v>2</v>
      </c>
      <c r="R174" s="106">
        <v>0</v>
      </c>
      <c r="S174" s="106">
        <v>0</v>
      </c>
      <c r="T174" s="106">
        <v>0</v>
      </c>
      <c r="U174">
        <v>1</v>
      </c>
      <c r="V174">
        <v>1</v>
      </c>
      <c r="W174" s="106">
        <v>0</v>
      </c>
      <c r="X174" s="106">
        <v>0</v>
      </c>
      <c r="Y174" s="106">
        <v>0</v>
      </c>
      <c r="Z174" s="106">
        <v>0</v>
      </c>
      <c r="AA174" s="106">
        <v>0</v>
      </c>
      <c r="AB174" s="106">
        <v>0</v>
      </c>
      <c r="AC174" s="106">
        <v>0</v>
      </c>
      <c r="AD174" s="106">
        <v>0</v>
      </c>
      <c r="AE174">
        <v>5</v>
      </c>
      <c r="AF174" s="106">
        <v>0</v>
      </c>
      <c r="AG174" s="106">
        <v>0</v>
      </c>
      <c r="AH174" s="106">
        <v>0</v>
      </c>
      <c r="AI174">
        <v>9</v>
      </c>
    </row>
    <row r="175" spans="1:37">
      <c r="A175" t="s">
        <v>216</v>
      </c>
      <c r="B175">
        <v>2020</v>
      </c>
      <c r="C175" s="10">
        <v>43891</v>
      </c>
      <c r="D175" t="s">
        <v>19</v>
      </c>
      <c r="E175" t="s">
        <v>63</v>
      </c>
      <c r="F175" t="s">
        <v>63</v>
      </c>
      <c r="G175" t="s">
        <v>616</v>
      </c>
      <c r="H175" t="s">
        <v>925</v>
      </c>
      <c r="I175" t="s">
        <v>36</v>
      </c>
      <c r="J175" s="11">
        <f>(C175-VLOOKUP(G175,Riders!$A$2:$E$8000,4,FALSE))/365</f>
        <v>32.052054794520551</v>
      </c>
      <c r="K175" s="11">
        <f>(C175-VLOOKUP(H175,Riders!$A$2:$E$8000,4,FALSE))/365</f>
        <v>29.86849315068493</v>
      </c>
      <c r="L175">
        <v>10</v>
      </c>
      <c r="M175" s="106">
        <v>0</v>
      </c>
      <c r="N175" s="106">
        <v>0</v>
      </c>
      <c r="O175" s="106">
        <v>0</v>
      </c>
      <c r="P175" s="106">
        <v>0</v>
      </c>
      <c r="Q175" s="106">
        <v>0</v>
      </c>
      <c r="R175" s="106">
        <v>0</v>
      </c>
      <c r="S175" s="106">
        <v>0</v>
      </c>
      <c r="T175" s="106">
        <v>0</v>
      </c>
      <c r="U175" s="106">
        <v>0</v>
      </c>
      <c r="V175" s="106">
        <v>0</v>
      </c>
      <c r="W175">
        <v>3</v>
      </c>
      <c r="X175" s="106">
        <v>0</v>
      </c>
      <c r="Y175">
        <v>1</v>
      </c>
      <c r="Z175" s="106">
        <v>0</v>
      </c>
      <c r="AA175" s="106">
        <v>0</v>
      </c>
      <c r="AB175" s="106">
        <v>0</v>
      </c>
      <c r="AC175" s="106">
        <v>0</v>
      </c>
      <c r="AD175">
        <v>1</v>
      </c>
      <c r="AE175" s="106">
        <v>0</v>
      </c>
      <c r="AF175" s="106">
        <v>0</v>
      </c>
      <c r="AG175" s="106">
        <v>0</v>
      </c>
      <c r="AH175" s="106">
        <v>0</v>
      </c>
      <c r="AI175">
        <v>5</v>
      </c>
    </row>
    <row r="176" spans="1:37">
      <c r="A176" t="s">
        <v>216</v>
      </c>
      <c r="B176">
        <v>2020</v>
      </c>
      <c r="C176" s="10">
        <v>43891</v>
      </c>
      <c r="D176" t="s">
        <v>19</v>
      </c>
      <c r="E176" t="s">
        <v>63</v>
      </c>
      <c r="F176" t="s">
        <v>63</v>
      </c>
      <c r="G176" t="s">
        <v>926</v>
      </c>
      <c r="H176" t="s">
        <v>927</v>
      </c>
      <c r="I176" t="s">
        <v>177</v>
      </c>
      <c r="J176" s="11">
        <f>(C176-VLOOKUP(G176,Riders!$A$2:$E$8000,4,FALSE))/365</f>
        <v>23.676712328767124</v>
      </c>
      <c r="K176" s="11">
        <f>(C176-VLOOKUP(H176,Riders!$A$2:$E$8000,4,FALSE))/365</f>
        <v>27.405479452054795</v>
      </c>
      <c r="L176">
        <v>11</v>
      </c>
      <c r="M176" s="106">
        <v>0</v>
      </c>
      <c r="N176" s="106">
        <v>0</v>
      </c>
      <c r="O176" s="106">
        <v>0</v>
      </c>
      <c r="P176" s="106">
        <v>0</v>
      </c>
      <c r="Q176" s="106">
        <v>0</v>
      </c>
      <c r="R176" s="106">
        <v>0</v>
      </c>
      <c r="S176" s="106">
        <v>0</v>
      </c>
      <c r="T176" s="106">
        <v>0</v>
      </c>
      <c r="U176" s="106">
        <v>0</v>
      </c>
      <c r="V176" s="106">
        <v>0</v>
      </c>
      <c r="W176" s="106">
        <v>0</v>
      </c>
      <c r="X176" s="106">
        <v>0</v>
      </c>
      <c r="Y176" s="106">
        <v>0</v>
      </c>
      <c r="Z176" s="106">
        <v>0</v>
      </c>
      <c r="AA176" s="106">
        <v>0</v>
      </c>
      <c r="AB176" s="106">
        <v>0</v>
      </c>
      <c r="AC176" s="106">
        <v>0</v>
      </c>
      <c r="AD176">
        <v>3</v>
      </c>
      <c r="AE176" s="106">
        <v>0</v>
      </c>
      <c r="AF176" s="106">
        <v>0</v>
      </c>
      <c r="AG176" s="106">
        <v>0</v>
      </c>
      <c r="AH176" s="106">
        <v>0</v>
      </c>
      <c r="AI176">
        <v>3</v>
      </c>
    </row>
    <row r="177" spans="1:37">
      <c r="A177" t="s">
        <v>216</v>
      </c>
      <c r="B177">
        <v>2020</v>
      </c>
      <c r="C177" s="10">
        <v>43891</v>
      </c>
      <c r="D177" t="s">
        <v>19</v>
      </c>
      <c r="E177" t="s">
        <v>63</v>
      </c>
      <c r="F177" t="s">
        <v>63</v>
      </c>
      <c r="G177" t="s">
        <v>745</v>
      </c>
      <c r="H177" t="s">
        <v>631</v>
      </c>
      <c r="I177" t="s">
        <v>45</v>
      </c>
      <c r="J177" s="11">
        <f>(C177-VLOOKUP(G177,Riders!$A$2:$E$8000,4,FALSE))/365</f>
        <v>22.838356164383562</v>
      </c>
      <c r="K177" s="11">
        <f>(C177-VLOOKUP(H177,Riders!$A$2:$E$8000,4,FALSE))/365</f>
        <v>28.86849315068493</v>
      </c>
      <c r="L177">
        <v>12</v>
      </c>
      <c r="M177" s="106">
        <v>0</v>
      </c>
      <c r="N177" s="106">
        <v>0</v>
      </c>
      <c r="O177" s="106">
        <v>0</v>
      </c>
      <c r="P177" s="106">
        <v>0</v>
      </c>
      <c r="Q177" s="106">
        <v>0</v>
      </c>
      <c r="R177" s="106">
        <v>0</v>
      </c>
      <c r="S177" s="106">
        <v>0</v>
      </c>
      <c r="T177" s="106">
        <v>0</v>
      </c>
      <c r="U177" s="106">
        <v>0</v>
      </c>
      <c r="V177" s="106">
        <v>0</v>
      </c>
      <c r="W177" s="106">
        <v>0</v>
      </c>
      <c r="X177" s="106">
        <v>0</v>
      </c>
      <c r="Y177" s="106">
        <v>0</v>
      </c>
      <c r="Z177" s="106">
        <v>0</v>
      </c>
      <c r="AA177" s="106">
        <v>0</v>
      </c>
      <c r="AB177">
        <v>2</v>
      </c>
      <c r="AC177" s="106">
        <v>0</v>
      </c>
      <c r="AD177" s="106">
        <v>0</v>
      </c>
      <c r="AE177" s="106">
        <v>0</v>
      </c>
      <c r="AF177" s="106">
        <v>0</v>
      </c>
      <c r="AG177" s="106">
        <v>0</v>
      </c>
      <c r="AH177" s="106">
        <v>0</v>
      </c>
      <c r="AI177">
        <v>2</v>
      </c>
    </row>
    <row r="178" spans="1:37">
      <c r="A178" t="s">
        <v>216</v>
      </c>
      <c r="B178">
        <v>2020</v>
      </c>
      <c r="C178" s="10">
        <v>43891</v>
      </c>
      <c r="D178" t="s">
        <v>19</v>
      </c>
      <c r="E178" t="s">
        <v>63</v>
      </c>
      <c r="F178" t="s">
        <v>63</v>
      </c>
      <c r="G178" t="s">
        <v>796</v>
      </c>
      <c r="H178" t="s">
        <v>904</v>
      </c>
      <c r="I178" t="s">
        <v>645</v>
      </c>
      <c r="J178" s="11">
        <f>(C178-VLOOKUP(G178,Riders!$A$2:$E$8000,4,FALSE))/365</f>
        <v>34.589041095890408</v>
      </c>
      <c r="K178" s="11" t="e">
        <f>(C178-VLOOKUP(H178,Riders!$A$2:$E$8000,4,FALSE))/365</f>
        <v>#N/A</v>
      </c>
      <c r="L178">
        <v>13</v>
      </c>
      <c r="M178">
        <v>5</v>
      </c>
      <c r="N178" s="106">
        <v>0</v>
      </c>
      <c r="O178" s="106">
        <v>0</v>
      </c>
      <c r="P178" s="106">
        <v>0</v>
      </c>
      <c r="Q178" s="106">
        <v>0</v>
      </c>
      <c r="R178" s="106">
        <v>0</v>
      </c>
      <c r="S178" s="106">
        <v>0</v>
      </c>
      <c r="T178" s="106">
        <v>0</v>
      </c>
      <c r="U178" s="106">
        <v>0</v>
      </c>
      <c r="V178" s="106">
        <v>0</v>
      </c>
      <c r="W178" s="106">
        <v>0</v>
      </c>
      <c r="X178" s="106">
        <v>0</v>
      </c>
      <c r="Y178" s="106">
        <v>0</v>
      </c>
      <c r="Z178" s="106">
        <v>0</v>
      </c>
      <c r="AA178" s="106">
        <v>0</v>
      </c>
      <c r="AB178" s="106">
        <v>0</v>
      </c>
      <c r="AC178" s="106">
        <v>0</v>
      </c>
      <c r="AD178" s="106">
        <v>0</v>
      </c>
      <c r="AE178" s="106">
        <v>0</v>
      </c>
      <c r="AF178" s="106">
        <v>0</v>
      </c>
      <c r="AG178" s="106">
        <v>0</v>
      </c>
      <c r="AH178">
        <v>20</v>
      </c>
      <c r="AI178">
        <v>-15</v>
      </c>
    </row>
    <row r="179" spans="1:37">
      <c r="A179" t="s">
        <v>216</v>
      </c>
      <c r="B179">
        <v>2020</v>
      </c>
      <c r="C179" s="10">
        <v>43891</v>
      </c>
      <c r="D179" t="s">
        <v>19</v>
      </c>
      <c r="E179" t="s">
        <v>63</v>
      </c>
      <c r="F179" t="s">
        <v>63</v>
      </c>
      <c r="G179" t="s">
        <v>819</v>
      </c>
      <c r="H179" t="s">
        <v>919</v>
      </c>
      <c r="I179" t="s">
        <v>479</v>
      </c>
      <c r="J179" s="11" t="e">
        <f>(C179-VLOOKUP(G179,Riders!$A$2:$E$8000,4,FALSE))/365</f>
        <v>#N/A</v>
      </c>
      <c r="K179" s="11" t="e">
        <f>(C179-VLOOKUP(H179,Riders!$A$2:$E$8000,4,FALSE))/365</f>
        <v>#N/A</v>
      </c>
      <c r="L179">
        <v>14</v>
      </c>
      <c r="M179" s="106">
        <v>0</v>
      </c>
      <c r="N179">
        <v>3</v>
      </c>
      <c r="O179" s="106">
        <v>0</v>
      </c>
      <c r="P179" s="106">
        <v>0</v>
      </c>
      <c r="Q179" s="106">
        <v>0</v>
      </c>
      <c r="R179" s="106">
        <v>0</v>
      </c>
      <c r="S179" s="106">
        <v>0</v>
      </c>
      <c r="T179" s="106">
        <v>0</v>
      </c>
      <c r="U179" s="106">
        <v>0</v>
      </c>
      <c r="V179" s="106">
        <v>0</v>
      </c>
      <c r="W179" s="106">
        <v>0</v>
      </c>
      <c r="X179" s="106">
        <v>0</v>
      </c>
      <c r="Y179" s="106">
        <v>0</v>
      </c>
      <c r="Z179" s="106">
        <v>0</v>
      </c>
      <c r="AA179" s="106">
        <v>0</v>
      </c>
      <c r="AB179" s="106">
        <v>0</v>
      </c>
      <c r="AC179" s="106">
        <v>0</v>
      </c>
      <c r="AD179" s="106">
        <v>0</v>
      </c>
      <c r="AE179" s="106">
        <v>0</v>
      </c>
      <c r="AF179" s="106">
        <v>0</v>
      </c>
      <c r="AG179" s="106">
        <v>0</v>
      </c>
      <c r="AH179">
        <v>20</v>
      </c>
      <c r="AI179">
        <v>-17</v>
      </c>
    </row>
    <row r="180" spans="1:37">
      <c r="A180" t="s">
        <v>216</v>
      </c>
      <c r="B180">
        <v>2020</v>
      </c>
      <c r="C180" s="10">
        <v>43891</v>
      </c>
      <c r="D180" t="s">
        <v>19</v>
      </c>
      <c r="E180" t="s">
        <v>63</v>
      </c>
      <c r="F180" t="s">
        <v>63</v>
      </c>
      <c r="G180" t="s">
        <v>928</v>
      </c>
      <c r="H180" t="s">
        <v>600</v>
      </c>
      <c r="I180" t="s">
        <v>101</v>
      </c>
      <c r="J180" s="11">
        <f>(C180-VLOOKUP(G180,Riders!$A$2:$E$8000,4,FALSE))/365</f>
        <v>32.158904109589038</v>
      </c>
      <c r="K180" s="11">
        <f>(C180-VLOOKUP(H180,Riders!$A$2:$E$8000,4,FALSE))/365</f>
        <v>24.13150684931507</v>
      </c>
      <c r="L180">
        <v>15</v>
      </c>
      <c r="M180" s="106">
        <v>0</v>
      </c>
      <c r="N180">
        <v>2</v>
      </c>
      <c r="O180" s="106">
        <v>0</v>
      </c>
      <c r="P180">
        <v>1</v>
      </c>
      <c r="Q180" s="106">
        <v>0</v>
      </c>
      <c r="R180" s="106">
        <v>0</v>
      </c>
      <c r="S180">
        <v>2</v>
      </c>
      <c r="T180" s="106">
        <v>0</v>
      </c>
      <c r="U180">
        <v>2</v>
      </c>
      <c r="V180" s="106">
        <v>0</v>
      </c>
      <c r="W180" s="106">
        <v>0</v>
      </c>
      <c r="X180" s="106">
        <v>0</v>
      </c>
      <c r="Y180" s="106">
        <v>0</v>
      </c>
      <c r="Z180" s="106">
        <v>0</v>
      </c>
      <c r="AA180" s="106">
        <v>0</v>
      </c>
      <c r="AB180" s="106">
        <v>0</v>
      </c>
      <c r="AC180" s="106">
        <v>0</v>
      </c>
      <c r="AD180" s="106">
        <v>0</v>
      </c>
      <c r="AE180" s="106">
        <v>0</v>
      </c>
      <c r="AF180" s="106">
        <v>0</v>
      </c>
      <c r="AG180" s="106">
        <v>0</v>
      </c>
      <c r="AH180">
        <v>40</v>
      </c>
      <c r="AI180">
        <v>-33</v>
      </c>
    </row>
    <row r="181" spans="1:37">
      <c r="A181" t="s">
        <v>216</v>
      </c>
      <c r="B181">
        <v>2020</v>
      </c>
      <c r="C181" s="10">
        <v>43891</v>
      </c>
      <c r="D181" t="s">
        <v>19</v>
      </c>
      <c r="E181" t="s">
        <v>63</v>
      </c>
      <c r="F181" t="s">
        <v>63</v>
      </c>
      <c r="G181" t="s">
        <v>929</v>
      </c>
      <c r="H181" t="s">
        <v>930</v>
      </c>
      <c r="I181" t="s">
        <v>163</v>
      </c>
      <c r="J181" s="11">
        <f>(C181-VLOOKUP(G181,Riders!$A$2:$E$8000,4,FALSE))/365</f>
        <v>32.802739726027397</v>
      </c>
      <c r="K181" s="11">
        <f>(C181-VLOOKUP(H181,Riders!$A$2:$E$8000,4,FALSE))/365</f>
        <v>36.178082191780824</v>
      </c>
      <c r="L181" t="s">
        <v>606</v>
      </c>
      <c r="M181" s="106">
        <v>0</v>
      </c>
      <c r="N181" s="106">
        <v>0</v>
      </c>
      <c r="O181" s="106">
        <v>0</v>
      </c>
      <c r="P181" s="106">
        <v>0</v>
      </c>
      <c r="Q181" s="106">
        <v>0</v>
      </c>
      <c r="R181" s="106">
        <v>0</v>
      </c>
      <c r="S181" s="106">
        <v>0</v>
      </c>
      <c r="T181" s="106">
        <v>0</v>
      </c>
      <c r="U181" s="106">
        <v>0</v>
      </c>
      <c r="V181" s="106">
        <v>0</v>
      </c>
      <c r="W181" s="106">
        <v>0</v>
      </c>
      <c r="X181" s="106">
        <v>0</v>
      </c>
      <c r="Y181">
        <v>2</v>
      </c>
      <c r="Z181" s="106">
        <v>0</v>
      </c>
      <c r="AA181" s="106">
        <v>0</v>
      </c>
      <c r="AB181" s="106">
        <v>0</v>
      </c>
      <c r="AC181" s="106">
        <v>0</v>
      </c>
      <c r="AD181" s="106">
        <v>0</v>
      </c>
      <c r="AE181" s="106">
        <v>0</v>
      </c>
      <c r="AF181" s="106">
        <v>0</v>
      </c>
      <c r="AG181" s="106">
        <v>0</v>
      </c>
      <c r="AH181">
        <v>20</v>
      </c>
      <c r="AI181" t="s">
        <v>606</v>
      </c>
    </row>
    <row r="182" spans="1:37">
      <c r="A182" t="s">
        <v>216</v>
      </c>
      <c r="B182">
        <v>2020</v>
      </c>
      <c r="C182" s="10">
        <v>43891</v>
      </c>
      <c r="D182" t="s">
        <v>19</v>
      </c>
      <c r="E182" t="s">
        <v>63</v>
      </c>
      <c r="F182" t="s">
        <v>63</v>
      </c>
      <c r="G182" t="s">
        <v>931</v>
      </c>
      <c r="H182" t="s">
        <v>713</v>
      </c>
      <c r="I182" t="s">
        <v>151</v>
      </c>
      <c r="J182" s="11">
        <f>(C182-VLOOKUP(G182,Riders!$A$2:$E$8000,4,FALSE))/365</f>
        <v>29.079452054794519</v>
      </c>
      <c r="K182" s="11">
        <f>(C182-VLOOKUP(H182,Riders!$A$2:$E$8000,4,FALSE))/365</f>
        <v>26.12876712328767</v>
      </c>
      <c r="L182" t="s">
        <v>606</v>
      </c>
      <c r="M182" s="106">
        <v>0</v>
      </c>
      <c r="N182" s="106">
        <v>0</v>
      </c>
      <c r="O182" s="106">
        <v>0</v>
      </c>
      <c r="P182" s="106">
        <v>0</v>
      </c>
      <c r="Q182" s="106">
        <v>0</v>
      </c>
      <c r="R182" s="106">
        <v>0</v>
      </c>
      <c r="S182" s="106">
        <v>0</v>
      </c>
      <c r="T182" s="106">
        <v>0</v>
      </c>
      <c r="U182" s="106">
        <v>0</v>
      </c>
      <c r="V182" s="106">
        <v>0</v>
      </c>
      <c r="W182" s="106">
        <v>0</v>
      </c>
      <c r="X182" s="106">
        <v>0</v>
      </c>
      <c r="Y182" s="106">
        <v>0</v>
      </c>
      <c r="Z182" s="106">
        <v>0</v>
      </c>
      <c r="AA182" s="106">
        <v>0</v>
      </c>
      <c r="AB182" s="106">
        <v>0</v>
      </c>
      <c r="AC182" s="106">
        <v>0</v>
      </c>
      <c r="AD182" s="106">
        <v>0</v>
      </c>
      <c r="AE182" s="106">
        <v>0</v>
      </c>
      <c r="AF182" s="106">
        <v>0</v>
      </c>
      <c r="AG182" s="106">
        <v>0</v>
      </c>
      <c r="AH182" s="106">
        <v>0</v>
      </c>
      <c r="AI182" t="s">
        <v>606</v>
      </c>
    </row>
    <row r="183" spans="1:37">
      <c r="A183" t="s">
        <v>161</v>
      </c>
      <c r="B183">
        <v>2020</v>
      </c>
      <c r="C183" s="10">
        <v>43856</v>
      </c>
      <c r="D183" t="s">
        <v>65</v>
      </c>
      <c r="E183" t="s">
        <v>63</v>
      </c>
      <c r="F183" t="s">
        <v>63</v>
      </c>
      <c r="G183" t="s">
        <v>590</v>
      </c>
      <c r="H183" t="s">
        <v>591</v>
      </c>
      <c r="I183" t="s">
        <v>22</v>
      </c>
      <c r="J183" s="11">
        <f>(C183-VLOOKUP(G183,Riders!$A$2:$E$8000,4,FALSE))/365</f>
        <v>28.953424657534246</v>
      </c>
      <c r="K183" s="11">
        <f>(C183-VLOOKUP(H183,Riders!$A$2:$E$8000,4,FALSE))/365</f>
        <v>25.452054794520549</v>
      </c>
      <c r="L183">
        <v>1</v>
      </c>
      <c r="M183">
        <v>3</v>
      </c>
      <c r="N183">
        <v>1</v>
      </c>
      <c r="O183">
        <v>5</v>
      </c>
      <c r="P183" s="106">
        <v>0</v>
      </c>
      <c r="Q183" s="106">
        <v>0</v>
      </c>
      <c r="R183" s="106">
        <v>0</v>
      </c>
      <c r="S183">
        <v>2</v>
      </c>
      <c r="T183">
        <v>5</v>
      </c>
      <c r="U183" s="106">
        <v>0</v>
      </c>
      <c r="V183">
        <v>3</v>
      </c>
      <c r="W183">
        <v>2</v>
      </c>
      <c r="X183">
        <v>5</v>
      </c>
      <c r="Y183" s="106">
        <v>0</v>
      </c>
      <c r="Z183">
        <v>5</v>
      </c>
      <c r="AA183">
        <v>5</v>
      </c>
      <c r="AB183">
        <v>2</v>
      </c>
      <c r="AC183">
        <v>5</v>
      </c>
      <c r="AD183" s="106">
        <v>0</v>
      </c>
      <c r="AE183">
        <v>3</v>
      </c>
      <c r="AF183">
        <v>10</v>
      </c>
      <c r="AG183">
        <v>20</v>
      </c>
      <c r="AH183" s="106">
        <v>0</v>
      </c>
      <c r="AI183">
        <v>76</v>
      </c>
      <c r="AJ183" s="7">
        <v>2.2520833333333332</v>
      </c>
      <c r="AK183">
        <v>55.494999999999997</v>
      </c>
    </row>
    <row r="184" spans="1:37">
      <c r="A184" t="s">
        <v>161</v>
      </c>
      <c r="B184">
        <v>2020</v>
      </c>
      <c r="C184" s="10">
        <v>43856</v>
      </c>
      <c r="D184" t="s">
        <v>65</v>
      </c>
      <c r="E184" t="s">
        <v>63</v>
      </c>
      <c r="F184" t="s">
        <v>63</v>
      </c>
      <c r="G184" t="s">
        <v>584</v>
      </c>
      <c r="H184" t="s">
        <v>585</v>
      </c>
      <c r="I184" t="s">
        <v>112</v>
      </c>
      <c r="J184" s="11">
        <f>(C184-VLOOKUP(G184,Riders!$A$2:$E$8000,4,FALSE))/365</f>
        <v>21.36986301369863</v>
      </c>
      <c r="K184" s="11">
        <f>(C184-VLOOKUP(H184,Riders!$A$2:$E$8000,4,FALSE))/365</f>
        <v>24.183561643835617</v>
      </c>
      <c r="L184">
        <v>2</v>
      </c>
      <c r="M184" s="106">
        <v>0</v>
      </c>
      <c r="N184" s="106">
        <v>0</v>
      </c>
      <c r="O184">
        <v>3</v>
      </c>
      <c r="P184" s="106">
        <v>0</v>
      </c>
      <c r="Q184" s="106">
        <v>0</v>
      </c>
      <c r="R184">
        <v>5</v>
      </c>
      <c r="S184" s="106">
        <v>0</v>
      </c>
      <c r="T184">
        <v>3</v>
      </c>
      <c r="U184">
        <v>5</v>
      </c>
      <c r="V184" s="106">
        <v>0</v>
      </c>
      <c r="W184">
        <v>1</v>
      </c>
      <c r="X184">
        <v>3</v>
      </c>
      <c r="Y184">
        <v>1</v>
      </c>
      <c r="Z184" s="106">
        <v>0</v>
      </c>
      <c r="AA184">
        <v>2</v>
      </c>
      <c r="AB184">
        <v>3</v>
      </c>
      <c r="AC184" s="106">
        <v>0</v>
      </c>
      <c r="AD184">
        <v>2</v>
      </c>
      <c r="AE184" s="106">
        <v>0</v>
      </c>
      <c r="AF184">
        <v>2</v>
      </c>
      <c r="AG184">
        <v>20</v>
      </c>
      <c r="AH184" s="106">
        <v>0</v>
      </c>
      <c r="AI184">
        <v>50</v>
      </c>
    </row>
    <row r="185" spans="1:37">
      <c r="A185" t="s">
        <v>161</v>
      </c>
      <c r="B185">
        <v>2020</v>
      </c>
      <c r="C185" s="10">
        <v>43856</v>
      </c>
      <c r="D185" t="s">
        <v>65</v>
      </c>
      <c r="E185" t="s">
        <v>63</v>
      </c>
      <c r="F185" t="s">
        <v>63</v>
      </c>
      <c r="G185" t="s">
        <v>923</v>
      </c>
      <c r="H185" t="s">
        <v>583</v>
      </c>
      <c r="I185" t="s">
        <v>26</v>
      </c>
      <c r="J185" s="11" t="e">
        <f>(C185-VLOOKUP(G185,Riders!$A$2:$E$8000,4,FALSE))/365</f>
        <v>#N/A</v>
      </c>
      <c r="K185" s="11">
        <f>(C185-VLOOKUP(H185,Riders!$A$2:$E$8000,4,FALSE))/365</f>
        <v>24.389041095890413</v>
      </c>
      <c r="L185">
        <v>3</v>
      </c>
      <c r="M185">
        <v>2</v>
      </c>
      <c r="N185" s="106">
        <v>0</v>
      </c>
      <c r="O185" s="106">
        <v>0</v>
      </c>
      <c r="P185">
        <v>1</v>
      </c>
      <c r="Q185">
        <v>5</v>
      </c>
      <c r="R185">
        <v>1</v>
      </c>
      <c r="S185">
        <v>5</v>
      </c>
      <c r="T185">
        <v>1</v>
      </c>
      <c r="U185" s="106">
        <v>0</v>
      </c>
      <c r="V185">
        <v>5</v>
      </c>
      <c r="W185">
        <v>5</v>
      </c>
      <c r="X185" s="106">
        <v>0</v>
      </c>
      <c r="Y185">
        <v>2</v>
      </c>
      <c r="Z185" s="106">
        <v>0</v>
      </c>
      <c r="AA185">
        <v>3</v>
      </c>
      <c r="AB185" s="106">
        <v>0</v>
      </c>
      <c r="AC185">
        <v>3</v>
      </c>
      <c r="AD185">
        <v>3</v>
      </c>
      <c r="AE185">
        <v>2</v>
      </c>
      <c r="AF185" s="106">
        <v>0</v>
      </c>
      <c r="AG185" s="106">
        <v>0</v>
      </c>
      <c r="AH185" s="106">
        <v>0</v>
      </c>
      <c r="AI185">
        <v>38</v>
      </c>
    </row>
    <row r="186" spans="1:37">
      <c r="A186" t="s">
        <v>161</v>
      </c>
      <c r="B186">
        <v>2020</v>
      </c>
      <c r="C186" s="10">
        <v>43856</v>
      </c>
      <c r="D186" t="s">
        <v>65</v>
      </c>
      <c r="E186" t="s">
        <v>63</v>
      </c>
      <c r="F186" t="s">
        <v>63</v>
      </c>
      <c r="G186" t="s">
        <v>929</v>
      </c>
      <c r="H186" t="s">
        <v>486</v>
      </c>
      <c r="I186" t="s">
        <v>163</v>
      </c>
      <c r="J186" s="11">
        <f>(C186-VLOOKUP(G186,Riders!$A$2:$E$8000,4,FALSE))/365</f>
        <v>32.706849315068496</v>
      </c>
      <c r="K186" s="11">
        <f>(C186-VLOOKUP(H186,Riders!$A$2:$E$8000,4,FALSE))/365</f>
        <v>22.556164383561644</v>
      </c>
      <c r="L186">
        <v>4</v>
      </c>
      <c r="M186" s="106">
        <v>0</v>
      </c>
      <c r="N186">
        <v>5</v>
      </c>
      <c r="O186" s="106">
        <v>0</v>
      </c>
      <c r="P186" s="106">
        <v>0</v>
      </c>
      <c r="Q186" s="106">
        <v>0</v>
      </c>
      <c r="R186">
        <v>2</v>
      </c>
      <c r="S186" s="106">
        <v>0</v>
      </c>
      <c r="T186">
        <v>2</v>
      </c>
      <c r="U186">
        <v>3</v>
      </c>
      <c r="V186" s="106">
        <v>0</v>
      </c>
      <c r="W186" s="106">
        <v>0</v>
      </c>
      <c r="X186" s="106">
        <v>0</v>
      </c>
      <c r="Y186" s="106">
        <v>0</v>
      </c>
      <c r="Z186" s="106">
        <v>0</v>
      </c>
      <c r="AA186">
        <v>1</v>
      </c>
      <c r="AB186">
        <v>1</v>
      </c>
      <c r="AC186" s="106">
        <v>0</v>
      </c>
      <c r="AD186" s="106">
        <v>0</v>
      </c>
      <c r="AE186" s="106">
        <v>0</v>
      </c>
      <c r="AF186" s="106">
        <v>0</v>
      </c>
      <c r="AG186">
        <v>20</v>
      </c>
      <c r="AH186" s="106">
        <v>0</v>
      </c>
      <c r="AI186">
        <v>34</v>
      </c>
    </row>
    <row r="187" spans="1:37">
      <c r="A187" t="s">
        <v>161</v>
      </c>
      <c r="B187">
        <v>2020</v>
      </c>
      <c r="C187" s="10">
        <v>43856</v>
      </c>
      <c r="D187" t="s">
        <v>65</v>
      </c>
      <c r="E187" t="s">
        <v>63</v>
      </c>
      <c r="F187" t="s">
        <v>63</v>
      </c>
      <c r="G187" t="s">
        <v>852</v>
      </c>
      <c r="H187" t="s">
        <v>853</v>
      </c>
      <c r="I187" t="s">
        <v>84</v>
      </c>
      <c r="J187" s="11">
        <f>(C187-VLOOKUP(G187,Riders!$A$2:$E$8000,4,FALSE))/365</f>
        <v>32.452054794520549</v>
      </c>
      <c r="K187" s="11">
        <f>(C187-VLOOKUP(H187,Riders!$A$2:$E$8000,4,FALSE))/365</f>
        <v>23.506849315068493</v>
      </c>
      <c r="L187">
        <v>5</v>
      </c>
      <c r="M187">
        <v>5</v>
      </c>
      <c r="N187" s="106">
        <v>0</v>
      </c>
      <c r="O187" s="106">
        <v>0</v>
      </c>
      <c r="P187" s="106">
        <v>0</v>
      </c>
      <c r="Q187">
        <v>2</v>
      </c>
      <c r="R187" s="106">
        <v>0</v>
      </c>
      <c r="S187">
        <v>1</v>
      </c>
      <c r="T187" s="106">
        <v>0</v>
      </c>
      <c r="U187" s="106">
        <v>0</v>
      </c>
      <c r="V187" s="106">
        <v>0</v>
      </c>
      <c r="W187">
        <v>3</v>
      </c>
      <c r="X187" s="106">
        <v>0</v>
      </c>
      <c r="Y187">
        <v>3</v>
      </c>
      <c r="Z187" s="106">
        <v>0</v>
      </c>
      <c r="AA187" s="106">
        <v>0</v>
      </c>
      <c r="AB187">
        <v>5</v>
      </c>
      <c r="AC187" s="106">
        <v>0</v>
      </c>
      <c r="AD187" s="106">
        <v>0</v>
      </c>
      <c r="AE187">
        <v>1</v>
      </c>
      <c r="AF187">
        <v>6</v>
      </c>
      <c r="AG187" s="106">
        <v>0</v>
      </c>
      <c r="AH187" s="106">
        <v>0</v>
      </c>
      <c r="AI187">
        <v>26</v>
      </c>
    </row>
    <row r="188" spans="1:37">
      <c r="A188" t="s">
        <v>161</v>
      </c>
      <c r="B188">
        <v>2020</v>
      </c>
      <c r="C188" s="10">
        <v>43856</v>
      </c>
      <c r="D188" t="s">
        <v>65</v>
      </c>
      <c r="E188" t="s">
        <v>63</v>
      </c>
      <c r="F188" t="s">
        <v>63</v>
      </c>
      <c r="G188" t="s">
        <v>819</v>
      </c>
      <c r="H188" t="s">
        <v>782</v>
      </c>
      <c r="I188" t="s">
        <v>479</v>
      </c>
      <c r="J188" s="11" t="e">
        <f>(C188-VLOOKUP(G188,Riders!$A$2:$E$8000,4,FALSE))/365</f>
        <v>#N/A</v>
      </c>
      <c r="K188" s="11" t="e">
        <f>(C188-VLOOKUP(H188,Riders!$A$2:$E$8000,4,FALSE))/365</f>
        <v>#N/A</v>
      </c>
      <c r="L188">
        <v>6</v>
      </c>
      <c r="M188" s="106">
        <v>0</v>
      </c>
      <c r="N188" s="106">
        <v>0</v>
      </c>
      <c r="O188" s="106">
        <v>0</v>
      </c>
      <c r="P188">
        <v>5</v>
      </c>
      <c r="Q188">
        <v>1</v>
      </c>
      <c r="R188" s="106">
        <v>0</v>
      </c>
      <c r="S188" s="106">
        <v>0</v>
      </c>
      <c r="T188" s="106">
        <v>0</v>
      </c>
      <c r="U188" s="106">
        <v>0</v>
      </c>
      <c r="V188">
        <v>2</v>
      </c>
      <c r="W188" s="106">
        <v>0</v>
      </c>
      <c r="X188">
        <v>1</v>
      </c>
      <c r="Y188" s="106">
        <v>0</v>
      </c>
      <c r="Z188" s="106">
        <v>0</v>
      </c>
      <c r="AA188" s="106">
        <v>0</v>
      </c>
      <c r="AB188" s="106">
        <v>0</v>
      </c>
      <c r="AC188">
        <v>2</v>
      </c>
      <c r="AD188" s="106">
        <v>0</v>
      </c>
      <c r="AE188" s="106">
        <v>0</v>
      </c>
      <c r="AF188">
        <v>4</v>
      </c>
      <c r="AG188" s="106">
        <v>0</v>
      </c>
      <c r="AH188" s="106">
        <v>0</v>
      </c>
      <c r="AI188">
        <v>15</v>
      </c>
    </row>
    <row r="189" spans="1:37">
      <c r="A189" t="s">
        <v>161</v>
      </c>
      <c r="B189">
        <v>2020</v>
      </c>
      <c r="C189" s="10">
        <v>43856</v>
      </c>
      <c r="D189" t="s">
        <v>65</v>
      </c>
      <c r="E189" t="s">
        <v>63</v>
      </c>
      <c r="F189" t="s">
        <v>63</v>
      </c>
      <c r="G189" t="s">
        <v>926</v>
      </c>
      <c r="H189" t="s">
        <v>959</v>
      </c>
      <c r="I189" t="s">
        <v>177</v>
      </c>
      <c r="J189" s="11">
        <f>(C189-VLOOKUP(G189,Riders!$A$2:$E$8000,4,FALSE))/365</f>
        <v>23.580821917808219</v>
      </c>
      <c r="K189" s="11">
        <f>(C189-VLOOKUP(H189,Riders!$A$2:$E$8000,4,FALSE))/365</f>
        <v>23.353424657534248</v>
      </c>
      <c r="L189">
        <v>7</v>
      </c>
      <c r="M189" s="106">
        <v>0</v>
      </c>
      <c r="N189" s="106">
        <v>0</v>
      </c>
      <c r="O189" s="106">
        <v>0</v>
      </c>
      <c r="P189" s="106">
        <v>0</v>
      </c>
      <c r="Q189" s="106">
        <v>0</v>
      </c>
      <c r="R189">
        <v>3</v>
      </c>
      <c r="S189" s="106">
        <v>0</v>
      </c>
      <c r="T189" s="106">
        <v>0</v>
      </c>
      <c r="U189" s="106">
        <v>0</v>
      </c>
      <c r="V189">
        <v>1</v>
      </c>
      <c r="W189" s="106">
        <v>0</v>
      </c>
      <c r="X189" s="106">
        <v>0</v>
      </c>
      <c r="Y189" s="106">
        <v>0</v>
      </c>
      <c r="Z189" s="106">
        <v>0</v>
      </c>
      <c r="AA189" s="106">
        <v>0</v>
      </c>
      <c r="AB189" s="106">
        <v>0</v>
      </c>
      <c r="AC189" s="106">
        <v>0</v>
      </c>
      <c r="AD189">
        <v>5</v>
      </c>
      <c r="AE189">
        <v>5</v>
      </c>
      <c r="AF189" s="106">
        <v>0</v>
      </c>
      <c r="AG189" s="106">
        <v>0</v>
      </c>
      <c r="AH189" s="106">
        <v>0</v>
      </c>
      <c r="AI189">
        <v>14</v>
      </c>
    </row>
    <row r="190" spans="1:37">
      <c r="A190" t="s">
        <v>161</v>
      </c>
      <c r="B190">
        <v>2020</v>
      </c>
      <c r="C190" s="10">
        <v>43856</v>
      </c>
      <c r="D190" t="s">
        <v>65</v>
      </c>
      <c r="E190" t="s">
        <v>63</v>
      </c>
      <c r="F190" t="s">
        <v>63</v>
      </c>
      <c r="G190" t="s">
        <v>713</v>
      </c>
      <c r="H190" t="s">
        <v>931</v>
      </c>
      <c r="I190" t="s">
        <v>151</v>
      </c>
      <c r="J190" s="11">
        <f>(C190-VLOOKUP(G190,Riders!$A$2:$E$8000,4,FALSE))/365</f>
        <v>26.032876712328768</v>
      </c>
      <c r="K190" s="11">
        <f>(C190-VLOOKUP(H190,Riders!$A$2:$E$8000,4,FALSE))/365</f>
        <v>28.983561643835618</v>
      </c>
      <c r="L190">
        <v>8</v>
      </c>
      <c r="M190" s="106">
        <v>0</v>
      </c>
      <c r="N190" s="106">
        <v>0</v>
      </c>
      <c r="O190" s="106">
        <v>0</v>
      </c>
      <c r="P190">
        <v>3</v>
      </c>
      <c r="Q190" s="106">
        <v>0</v>
      </c>
      <c r="R190" s="106">
        <v>0</v>
      </c>
      <c r="S190" s="106">
        <v>0</v>
      </c>
      <c r="T190" s="106">
        <v>0</v>
      </c>
      <c r="U190" s="106">
        <v>0</v>
      </c>
      <c r="V190" s="106">
        <v>0</v>
      </c>
      <c r="W190" s="106">
        <v>0</v>
      </c>
      <c r="X190" s="106">
        <v>0</v>
      </c>
      <c r="Y190">
        <v>5</v>
      </c>
      <c r="Z190" s="106">
        <v>0</v>
      </c>
      <c r="AA190" s="106">
        <v>0</v>
      </c>
      <c r="AB190" s="106">
        <v>0</v>
      </c>
      <c r="AC190">
        <v>1</v>
      </c>
      <c r="AD190">
        <v>1</v>
      </c>
      <c r="AE190" s="106">
        <v>0</v>
      </c>
      <c r="AF190" s="106">
        <v>0</v>
      </c>
      <c r="AG190" s="106">
        <v>0</v>
      </c>
      <c r="AH190" s="106">
        <v>0</v>
      </c>
      <c r="AI190">
        <v>10</v>
      </c>
    </row>
    <row r="191" spans="1:37">
      <c r="A191" t="s">
        <v>161</v>
      </c>
      <c r="B191">
        <v>2020</v>
      </c>
      <c r="C191" s="10">
        <v>43856</v>
      </c>
      <c r="D191" t="s">
        <v>65</v>
      </c>
      <c r="E191" t="s">
        <v>63</v>
      </c>
      <c r="F191" t="s">
        <v>63</v>
      </c>
      <c r="G191" t="s">
        <v>678</v>
      </c>
      <c r="H191" t="s">
        <v>741</v>
      </c>
      <c r="I191" t="s">
        <v>24</v>
      </c>
      <c r="J191" s="11">
        <f>(C191-VLOOKUP(G191,Riders!$A$2:$E$8000,4,FALSE))/365</f>
        <v>22.610958904109587</v>
      </c>
      <c r="K191" s="11">
        <f>(C191-VLOOKUP(H191,Riders!$A$2:$E$8000,4,FALSE))/365</f>
        <v>22.271232876712329</v>
      </c>
      <c r="L191">
        <v>9</v>
      </c>
      <c r="M191" s="106">
        <v>0</v>
      </c>
      <c r="N191" s="106">
        <v>0</v>
      </c>
      <c r="O191" s="106">
        <v>0</v>
      </c>
      <c r="P191">
        <v>2</v>
      </c>
      <c r="Q191" s="106">
        <v>0</v>
      </c>
      <c r="R191" s="106">
        <v>0</v>
      </c>
      <c r="S191">
        <v>3</v>
      </c>
      <c r="T191" s="106">
        <v>0</v>
      </c>
      <c r="U191" s="106">
        <v>0</v>
      </c>
      <c r="V191" s="106">
        <v>0</v>
      </c>
      <c r="W191" s="106">
        <v>0</v>
      </c>
      <c r="X191">
        <v>2</v>
      </c>
      <c r="Y191" s="106">
        <v>0</v>
      </c>
      <c r="Z191" s="106">
        <v>0</v>
      </c>
      <c r="AA191" s="106">
        <v>0</v>
      </c>
      <c r="AB191" s="106">
        <v>0</v>
      </c>
      <c r="AC191" s="106">
        <v>0</v>
      </c>
      <c r="AD191" s="106">
        <v>0</v>
      </c>
      <c r="AE191" s="106">
        <v>0</v>
      </c>
      <c r="AF191" s="106">
        <v>0</v>
      </c>
      <c r="AG191" s="106">
        <v>0</v>
      </c>
      <c r="AH191" s="106">
        <v>0</v>
      </c>
      <c r="AI191">
        <v>7</v>
      </c>
    </row>
    <row r="192" spans="1:37">
      <c r="A192" t="s">
        <v>161</v>
      </c>
      <c r="B192">
        <v>2020</v>
      </c>
      <c r="C192" s="10">
        <v>43856</v>
      </c>
      <c r="D192" t="s">
        <v>65</v>
      </c>
      <c r="E192" t="s">
        <v>63</v>
      </c>
      <c r="F192" t="s">
        <v>63</v>
      </c>
      <c r="G192" t="s">
        <v>935</v>
      </c>
      <c r="H192" t="s">
        <v>954</v>
      </c>
      <c r="I192" t="s">
        <v>197</v>
      </c>
      <c r="J192" s="11">
        <f>(C192-VLOOKUP(G192,Riders!$A$2:$E$8000,4,FALSE))/365</f>
        <v>27.649315068493152</v>
      </c>
      <c r="K192" s="11">
        <f>(C192-VLOOKUP(H192,Riders!$A$2:$E$8000,4,FALSE))/365</f>
        <v>27.978082191780821</v>
      </c>
      <c r="L192">
        <v>10</v>
      </c>
      <c r="M192" s="106">
        <v>0</v>
      </c>
      <c r="N192">
        <v>2</v>
      </c>
      <c r="O192">
        <v>2</v>
      </c>
      <c r="P192" s="106">
        <v>0</v>
      </c>
      <c r="Q192" s="106">
        <v>0</v>
      </c>
      <c r="R192" s="106">
        <v>0</v>
      </c>
      <c r="S192" s="106">
        <v>0</v>
      </c>
      <c r="T192" s="106">
        <v>0</v>
      </c>
      <c r="U192" s="106">
        <v>0</v>
      </c>
      <c r="V192" s="106">
        <v>0</v>
      </c>
      <c r="W192" s="106">
        <v>0</v>
      </c>
      <c r="X192" s="106">
        <v>0</v>
      </c>
      <c r="Y192" s="106">
        <v>0</v>
      </c>
      <c r="Z192">
        <v>1</v>
      </c>
      <c r="AA192" s="106">
        <v>0</v>
      </c>
      <c r="AB192" s="106">
        <v>0</v>
      </c>
      <c r="AC192" s="106">
        <v>0</v>
      </c>
      <c r="AD192" s="106">
        <v>0</v>
      </c>
      <c r="AE192" s="106">
        <v>0</v>
      </c>
      <c r="AF192" s="106">
        <v>0</v>
      </c>
      <c r="AG192" s="106">
        <v>0</v>
      </c>
      <c r="AH192" s="106">
        <v>0</v>
      </c>
      <c r="AI192">
        <v>5</v>
      </c>
    </row>
    <row r="193" spans="1:37">
      <c r="A193" t="s">
        <v>161</v>
      </c>
      <c r="B193">
        <v>2020</v>
      </c>
      <c r="C193" s="10">
        <v>43856</v>
      </c>
      <c r="D193" t="s">
        <v>65</v>
      </c>
      <c r="E193" t="s">
        <v>63</v>
      </c>
      <c r="F193" t="s">
        <v>63</v>
      </c>
      <c r="G193" t="s">
        <v>799</v>
      </c>
      <c r="H193" t="s">
        <v>895</v>
      </c>
      <c r="I193" t="s">
        <v>187</v>
      </c>
      <c r="J193" s="11">
        <f>(C193-VLOOKUP(G193,Riders!$A$2:$E$8000,4,FALSE))/365</f>
        <v>23.646575342465752</v>
      </c>
      <c r="K193" s="11">
        <f>(C193-VLOOKUP(H193,Riders!$A$2:$E$8000,4,FALSE))/365</f>
        <v>25.534246575342465</v>
      </c>
      <c r="L193">
        <v>11</v>
      </c>
      <c r="M193" s="106">
        <v>0</v>
      </c>
      <c r="N193" s="106">
        <v>0</v>
      </c>
      <c r="O193" s="106">
        <v>0</v>
      </c>
      <c r="P193" s="106">
        <v>0</v>
      </c>
      <c r="Q193">
        <v>3</v>
      </c>
      <c r="R193" s="106">
        <v>0</v>
      </c>
      <c r="S193" s="106">
        <v>0</v>
      </c>
      <c r="T193" s="106">
        <v>0</v>
      </c>
      <c r="U193" s="106">
        <v>0</v>
      </c>
      <c r="V193" s="106">
        <v>0</v>
      </c>
      <c r="W193" s="106">
        <v>0</v>
      </c>
      <c r="X193" s="106">
        <v>0</v>
      </c>
      <c r="Y193" s="106">
        <v>0</v>
      </c>
      <c r="Z193">
        <v>2</v>
      </c>
      <c r="AA193" s="106">
        <v>0</v>
      </c>
      <c r="AB193" s="106">
        <v>0</v>
      </c>
      <c r="AC193" s="106">
        <v>0</v>
      </c>
      <c r="AD193" s="106">
        <v>0</v>
      </c>
      <c r="AE193" s="106">
        <v>0</v>
      </c>
      <c r="AF193" s="106">
        <v>0</v>
      </c>
      <c r="AG193" s="106">
        <v>0</v>
      </c>
      <c r="AH193" s="106">
        <v>0</v>
      </c>
      <c r="AI193">
        <v>5</v>
      </c>
    </row>
    <row r="194" spans="1:37">
      <c r="A194" t="s">
        <v>161</v>
      </c>
      <c r="B194">
        <v>2020</v>
      </c>
      <c r="C194" s="10">
        <v>43856</v>
      </c>
      <c r="D194" t="s">
        <v>65</v>
      </c>
      <c r="E194" t="s">
        <v>63</v>
      </c>
      <c r="F194" t="s">
        <v>63</v>
      </c>
      <c r="G194" t="s">
        <v>831</v>
      </c>
      <c r="H194" t="s">
        <v>833</v>
      </c>
      <c r="I194" t="s">
        <v>206</v>
      </c>
      <c r="J194" s="11">
        <f>(C194-VLOOKUP(G194,Riders!$A$2:$E$8000,4,FALSE))/365</f>
        <v>26.610958904109587</v>
      </c>
      <c r="K194" s="11">
        <f>(C194-VLOOKUP(H194,Riders!$A$2:$E$8000,4,FALSE))/365</f>
        <v>24.827397260273973</v>
      </c>
      <c r="L194">
        <v>12</v>
      </c>
      <c r="M194" s="106">
        <v>0</v>
      </c>
      <c r="N194" s="106">
        <v>0</v>
      </c>
      <c r="O194">
        <v>1</v>
      </c>
      <c r="P194" s="106">
        <v>0</v>
      </c>
      <c r="Q194" s="106">
        <v>0</v>
      </c>
      <c r="R194" s="106">
        <v>0</v>
      </c>
      <c r="S194" s="106">
        <v>0</v>
      </c>
      <c r="T194" s="106">
        <v>0</v>
      </c>
      <c r="U194">
        <v>2</v>
      </c>
      <c r="V194" s="106">
        <v>0</v>
      </c>
      <c r="W194" s="106">
        <v>0</v>
      </c>
      <c r="X194" s="106">
        <v>0</v>
      </c>
      <c r="Y194" s="106">
        <v>0</v>
      </c>
      <c r="Z194">
        <v>3</v>
      </c>
      <c r="AA194" s="106">
        <v>0</v>
      </c>
      <c r="AB194" s="106">
        <v>0</v>
      </c>
      <c r="AC194" s="106">
        <v>0</v>
      </c>
      <c r="AD194" s="106">
        <v>0</v>
      </c>
      <c r="AE194" s="106">
        <v>0</v>
      </c>
      <c r="AF194" s="106">
        <v>0</v>
      </c>
      <c r="AG194" s="106">
        <v>0</v>
      </c>
      <c r="AH194">
        <v>20</v>
      </c>
      <c r="AI194">
        <v>-14</v>
      </c>
    </row>
    <row r="195" spans="1:37">
      <c r="A195" t="s">
        <v>161</v>
      </c>
      <c r="B195">
        <v>2020</v>
      </c>
      <c r="C195" s="10">
        <v>43856</v>
      </c>
      <c r="D195" t="s">
        <v>65</v>
      </c>
      <c r="E195" t="s">
        <v>63</v>
      </c>
      <c r="F195" t="s">
        <v>63</v>
      </c>
      <c r="G195" t="s">
        <v>940</v>
      </c>
      <c r="H195" t="s">
        <v>890</v>
      </c>
      <c r="I195" t="s">
        <v>645</v>
      </c>
      <c r="J195" s="11">
        <f>(C195-VLOOKUP(G195,Riders!$A$2:$E$8000,4,FALSE))/365</f>
        <v>24.82191780821918</v>
      </c>
      <c r="K195" s="11">
        <f>(C195-VLOOKUP(H195,Riders!$A$2:$E$8000,4,FALSE))/365</f>
        <v>26.775342465753425</v>
      </c>
      <c r="L195">
        <v>13</v>
      </c>
      <c r="M195" s="106">
        <v>0</v>
      </c>
      <c r="N195" s="106">
        <v>0</v>
      </c>
      <c r="O195" s="106">
        <v>0</v>
      </c>
      <c r="P195" s="106">
        <v>0</v>
      </c>
      <c r="Q195" s="106">
        <v>0</v>
      </c>
      <c r="R195" s="106">
        <v>0</v>
      </c>
      <c r="S195" s="106">
        <v>0</v>
      </c>
      <c r="T195" s="106">
        <v>0</v>
      </c>
      <c r="U195" s="106">
        <v>0</v>
      </c>
      <c r="V195" s="106">
        <v>0</v>
      </c>
      <c r="W195" s="106">
        <v>0</v>
      </c>
      <c r="X195" s="106">
        <v>0</v>
      </c>
      <c r="Y195" s="106">
        <v>0</v>
      </c>
      <c r="Z195" s="106">
        <v>0</v>
      </c>
      <c r="AA195" s="106">
        <v>0</v>
      </c>
      <c r="AB195" s="106">
        <v>0</v>
      </c>
      <c r="AC195" s="106">
        <v>0</v>
      </c>
      <c r="AD195" s="106">
        <v>0</v>
      </c>
      <c r="AE195" s="106">
        <v>0</v>
      </c>
      <c r="AF195" s="106">
        <v>0</v>
      </c>
      <c r="AG195" s="106">
        <v>0</v>
      </c>
      <c r="AH195">
        <v>20</v>
      </c>
      <c r="AI195">
        <v>-20</v>
      </c>
    </row>
    <row r="196" spans="1:37">
      <c r="A196" t="s">
        <v>161</v>
      </c>
      <c r="B196">
        <v>2020</v>
      </c>
      <c r="C196" s="10">
        <v>43856</v>
      </c>
      <c r="D196" t="s">
        <v>65</v>
      </c>
      <c r="E196" t="s">
        <v>63</v>
      </c>
      <c r="F196" t="s">
        <v>63</v>
      </c>
      <c r="G196" t="s">
        <v>807</v>
      </c>
      <c r="H196" t="s">
        <v>960</v>
      </c>
      <c r="I196" t="s">
        <v>36</v>
      </c>
      <c r="J196" s="11">
        <f>(C196-VLOOKUP(G196,Riders!$A$2:$E$8000,4,FALSE))/365</f>
        <v>29.956164383561642</v>
      </c>
      <c r="K196" s="11">
        <f>(C196-VLOOKUP(H196,Riders!$A$2:$E$8000,4,FALSE))/365</f>
        <v>25.676712328767124</v>
      </c>
      <c r="L196">
        <v>14</v>
      </c>
      <c r="M196" s="106">
        <v>0</v>
      </c>
      <c r="N196" s="106">
        <v>0</v>
      </c>
      <c r="O196" s="106">
        <v>0</v>
      </c>
      <c r="P196" s="106">
        <v>0</v>
      </c>
      <c r="Q196" s="106">
        <v>0</v>
      </c>
      <c r="R196" s="106">
        <v>0</v>
      </c>
      <c r="S196" s="106">
        <v>0</v>
      </c>
      <c r="T196" s="106">
        <v>0</v>
      </c>
      <c r="U196" s="106">
        <v>0</v>
      </c>
      <c r="V196" s="106">
        <v>0</v>
      </c>
      <c r="W196" s="106">
        <v>0</v>
      </c>
      <c r="X196" s="106">
        <v>0</v>
      </c>
      <c r="Y196" s="106">
        <v>0</v>
      </c>
      <c r="Z196" s="106">
        <v>0</v>
      </c>
      <c r="AA196" s="106">
        <v>0</v>
      </c>
      <c r="AB196" s="106">
        <v>0</v>
      </c>
      <c r="AC196" s="106">
        <v>0</v>
      </c>
      <c r="AD196" s="106">
        <v>0</v>
      </c>
      <c r="AE196" s="106">
        <v>0</v>
      </c>
      <c r="AF196" s="106">
        <v>0</v>
      </c>
      <c r="AG196" s="106">
        <v>0</v>
      </c>
      <c r="AH196">
        <v>20</v>
      </c>
      <c r="AI196">
        <v>-20</v>
      </c>
    </row>
    <row r="197" spans="1:37">
      <c r="A197" t="s">
        <v>161</v>
      </c>
      <c r="B197">
        <v>2020</v>
      </c>
      <c r="C197" s="10">
        <v>43856</v>
      </c>
      <c r="D197" t="s">
        <v>65</v>
      </c>
      <c r="E197" t="s">
        <v>63</v>
      </c>
      <c r="F197" t="s">
        <v>63</v>
      </c>
      <c r="G197" t="s">
        <v>736</v>
      </c>
      <c r="H197" t="s">
        <v>961</v>
      </c>
      <c r="I197" t="s">
        <v>32</v>
      </c>
      <c r="J197" s="11">
        <f>(C197-VLOOKUP(G197,Riders!$A$2:$E$8000,4,FALSE))/365</f>
        <v>18.931506849315067</v>
      </c>
      <c r="K197" s="11">
        <f>(C197-VLOOKUP(H197,Riders!$A$2:$E$8000,4,FALSE))/365</f>
        <v>18.457534246575342</v>
      </c>
      <c r="L197" t="s">
        <v>606</v>
      </c>
      <c r="M197">
        <v>1</v>
      </c>
      <c r="N197">
        <v>3</v>
      </c>
      <c r="O197" s="106">
        <v>0</v>
      </c>
      <c r="P197" s="106">
        <v>0</v>
      </c>
      <c r="Q197" s="106">
        <v>0</v>
      </c>
      <c r="R197" s="106">
        <v>0</v>
      </c>
      <c r="S197" s="106">
        <v>0</v>
      </c>
      <c r="T197" s="106">
        <v>0</v>
      </c>
      <c r="U197">
        <v>1</v>
      </c>
      <c r="V197" s="106">
        <v>0</v>
      </c>
      <c r="W197" s="106">
        <v>0</v>
      </c>
      <c r="X197" s="106">
        <v>0</v>
      </c>
      <c r="Y197" s="106">
        <v>0</v>
      </c>
      <c r="Z197" s="106">
        <v>0</v>
      </c>
      <c r="AA197" s="106">
        <v>0</v>
      </c>
      <c r="AB197" s="106">
        <v>0</v>
      </c>
      <c r="AC197" s="106">
        <v>0</v>
      </c>
      <c r="AD197" s="106">
        <v>0</v>
      </c>
      <c r="AE197" s="106">
        <v>0</v>
      </c>
      <c r="AF197" s="106">
        <v>0</v>
      </c>
      <c r="AG197" s="106">
        <v>0</v>
      </c>
      <c r="AH197">
        <v>60</v>
      </c>
      <c r="AI197" t="s">
        <v>606</v>
      </c>
    </row>
    <row r="198" spans="1:37">
      <c r="A198" t="s">
        <v>221</v>
      </c>
      <c r="B198">
        <v>2019</v>
      </c>
      <c r="C198" s="10">
        <v>43814</v>
      </c>
      <c r="D198" t="s">
        <v>65</v>
      </c>
      <c r="E198" t="s">
        <v>63</v>
      </c>
      <c r="F198" t="s">
        <v>63</v>
      </c>
      <c r="G198" t="s">
        <v>600</v>
      </c>
      <c r="H198" t="s">
        <v>928</v>
      </c>
      <c r="I198" t="s">
        <v>101</v>
      </c>
      <c r="J198" s="11">
        <f>(C198-VLOOKUP(G198,Riders!$A$2:$E$8000,4,FALSE))/365</f>
        <v>23.920547945205481</v>
      </c>
      <c r="K198" s="11">
        <f>(C198-VLOOKUP(H198,Riders!$A$2:$E$8000,4,FALSE))/365</f>
        <v>31.947945205479453</v>
      </c>
      <c r="L198">
        <v>1</v>
      </c>
      <c r="M198" s="106">
        <v>0</v>
      </c>
      <c r="N198">
        <v>2</v>
      </c>
      <c r="O198">
        <v>3</v>
      </c>
      <c r="P198" s="106">
        <v>0</v>
      </c>
      <c r="Q198">
        <v>5</v>
      </c>
      <c r="R198" s="106">
        <v>0</v>
      </c>
      <c r="S198">
        <v>5</v>
      </c>
      <c r="T198">
        <v>5</v>
      </c>
      <c r="U198">
        <v>3</v>
      </c>
      <c r="V198" s="106">
        <v>0</v>
      </c>
      <c r="W198" s="106">
        <v>0</v>
      </c>
      <c r="X198" s="106">
        <v>0</v>
      </c>
      <c r="Y198">
        <v>5</v>
      </c>
      <c r="Z198">
        <v>3</v>
      </c>
      <c r="AA198">
        <v>3</v>
      </c>
      <c r="AB198" s="106">
        <v>0</v>
      </c>
      <c r="AC198">
        <v>5</v>
      </c>
      <c r="AD198">
        <v>2</v>
      </c>
      <c r="AE198">
        <v>5</v>
      </c>
      <c r="AF198">
        <v>10</v>
      </c>
      <c r="AG198">
        <v>20</v>
      </c>
      <c r="AH198" s="106">
        <v>0</v>
      </c>
      <c r="AI198">
        <v>76</v>
      </c>
      <c r="AJ198" s="7">
        <v>2.1972222222222224</v>
      </c>
      <c r="AK198" s="44">
        <v>56.881</v>
      </c>
    </row>
    <row r="199" spans="1:37">
      <c r="A199" t="s">
        <v>221</v>
      </c>
      <c r="B199">
        <v>2019</v>
      </c>
      <c r="C199" s="10">
        <v>43814</v>
      </c>
      <c r="D199" t="s">
        <v>65</v>
      </c>
      <c r="E199" t="s">
        <v>63</v>
      </c>
      <c r="F199" t="s">
        <v>63</v>
      </c>
      <c r="G199" t="s">
        <v>504</v>
      </c>
      <c r="H199" t="s">
        <v>598</v>
      </c>
      <c r="I199" t="s">
        <v>34</v>
      </c>
      <c r="J199" s="11">
        <f>(C199-VLOOKUP(G199,Riders!$A$2:$E$8000,4,FALSE))/365</f>
        <v>21.084931506849315</v>
      </c>
      <c r="K199" s="11">
        <f>(C199-VLOOKUP(H199,Riders!$A$2:$E$8000,4,FALSE))/365</f>
        <v>29.07123287671233</v>
      </c>
      <c r="L199">
        <v>2</v>
      </c>
      <c r="M199" s="106">
        <v>0</v>
      </c>
      <c r="N199">
        <v>5</v>
      </c>
      <c r="O199">
        <v>2</v>
      </c>
      <c r="P199">
        <v>2</v>
      </c>
      <c r="Q199" s="106">
        <v>0</v>
      </c>
      <c r="R199" s="106">
        <v>0</v>
      </c>
      <c r="S199">
        <v>3</v>
      </c>
      <c r="T199">
        <v>3</v>
      </c>
      <c r="U199">
        <v>5</v>
      </c>
      <c r="V199">
        <v>1</v>
      </c>
      <c r="W199">
        <v>2</v>
      </c>
      <c r="X199">
        <v>1</v>
      </c>
      <c r="Y199">
        <v>2</v>
      </c>
      <c r="Z199">
        <v>2</v>
      </c>
      <c r="AA199">
        <v>5</v>
      </c>
      <c r="AB199">
        <v>1</v>
      </c>
      <c r="AC199">
        <v>3</v>
      </c>
      <c r="AD199">
        <v>3</v>
      </c>
      <c r="AE199" s="106">
        <v>0</v>
      </c>
      <c r="AF199" s="106">
        <v>0</v>
      </c>
      <c r="AG199">
        <v>20</v>
      </c>
      <c r="AH199" s="106">
        <v>0</v>
      </c>
      <c r="AI199">
        <v>60</v>
      </c>
    </row>
    <row r="200" spans="1:37">
      <c r="A200" t="s">
        <v>221</v>
      </c>
      <c r="B200">
        <v>2019</v>
      </c>
      <c r="C200" s="10">
        <v>43814</v>
      </c>
      <c r="D200" t="s">
        <v>65</v>
      </c>
      <c r="E200" t="s">
        <v>63</v>
      </c>
      <c r="F200" t="s">
        <v>63</v>
      </c>
      <c r="G200" t="s">
        <v>808</v>
      </c>
      <c r="H200" t="s">
        <v>5205</v>
      </c>
      <c r="I200" t="s">
        <v>26</v>
      </c>
      <c r="J200" s="11">
        <f>(C200-VLOOKUP(G200,Riders!$A$2:$E$8000,4,FALSE))/365</f>
        <v>32.31232876712329</v>
      </c>
      <c r="K200" s="11">
        <f>(C200-VLOOKUP(H200,Riders!$A$2:$E$8000,4,FALSE))/365</f>
        <v>18.649315068493152</v>
      </c>
      <c r="L200">
        <v>3</v>
      </c>
      <c r="M200" s="106">
        <v>0</v>
      </c>
      <c r="N200" s="106">
        <v>0</v>
      </c>
      <c r="O200" s="106">
        <v>0</v>
      </c>
      <c r="P200">
        <v>1</v>
      </c>
      <c r="Q200" s="106">
        <v>0</v>
      </c>
      <c r="R200">
        <v>3</v>
      </c>
      <c r="S200" s="106">
        <v>0</v>
      </c>
      <c r="T200" s="106">
        <v>0</v>
      </c>
      <c r="U200" s="106">
        <v>0</v>
      </c>
      <c r="V200">
        <v>2</v>
      </c>
      <c r="W200" s="106">
        <v>0</v>
      </c>
      <c r="X200">
        <v>3</v>
      </c>
      <c r="Y200">
        <v>3</v>
      </c>
      <c r="Z200" s="106">
        <v>0</v>
      </c>
      <c r="AA200" s="106">
        <v>0</v>
      </c>
      <c r="AB200">
        <v>2</v>
      </c>
      <c r="AC200">
        <v>2</v>
      </c>
      <c r="AD200">
        <v>5</v>
      </c>
      <c r="AE200" s="106">
        <v>0</v>
      </c>
      <c r="AF200" s="106">
        <v>0</v>
      </c>
      <c r="AG200">
        <v>20</v>
      </c>
      <c r="AH200" s="106">
        <v>0</v>
      </c>
      <c r="AI200">
        <v>41</v>
      </c>
    </row>
    <row r="201" spans="1:37">
      <c r="A201" t="s">
        <v>221</v>
      </c>
      <c r="B201">
        <v>2019</v>
      </c>
      <c r="C201" s="10">
        <v>43814</v>
      </c>
      <c r="D201" t="s">
        <v>65</v>
      </c>
      <c r="E201" t="s">
        <v>63</v>
      </c>
      <c r="F201" t="s">
        <v>63</v>
      </c>
      <c r="G201" t="s">
        <v>944</v>
      </c>
      <c r="H201" t="s">
        <v>829</v>
      </c>
      <c r="I201" t="s">
        <v>84</v>
      </c>
      <c r="J201" s="11">
        <f>(C201-VLOOKUP(G201,Riders!$A$2:$E$8000,4,FALSE))/365</f>
        <v>20.043835616438358</v>
      </c>
      <c r="K201" s="11">
        <f>(C201-VLOOKUP(H201,Riders!$A$2:$E$8000,4,FALSE))/365</f>
        <v>21.175342465753424</v>
      </c>
      <c r="L201">
        <v>4</v>
      </c>
      <c r="M201" s="106">
        <v>0</v>
      </c>
      <c r="N201" s="106">
        <v>0</v>
      </c>
      <c r="O201">
        <v>5</v>
      </c>
      <c r="P201" s="106">
        <v>0</v>
      </c>
      <c r="Q201" s="106">
        <v>0</v>
      </c>
      <c r="R201" s="106">
        <v>0</v>
      </c>
      <c r="S201" s="106">
        <v>0</v>
      </c>
      <c r="T201" s="106">
        <v>0</v>
      </c>
      <c r="U201" s="106">
        <v>0</v>
      </c>
      <c r="V201" s="106">
        <v>0</v>
      </c>
      <c r="W201" s="106">
        <v>0</v>
      </c>
      <c r="X201" s="106">
        <v>0</v>
      </c>
      <c r="Y201" s="106">
        <v>0</v>
      </c>
      <c r="Z201" s="106">
        <v>0</v>
      </c>
      <c r="AA201" s="106">
        <v>0</v>
      </c>
      <c r="AB201" s="106">
        <v>0</v>
      </c>
      <c r="AC201" s="106">
        <v>0</v>
      </c>
      <c r="AD201">
        <v>1</v>
      </c>
      <c r="AE201">
        <v>3</v>
      </c>
      <c r="AF201">
        <v>4</v>
      </c>
      <c r="AG201">
        <v>20</v>
      </c>
      <c r="AH201" s="106">
        <v>0</v>
      </c>
      <c r="AI201">
        <v>33</v>
      </c>
    </row>
    <row r="202" spans="1:37">
      <c r="A202" t="s">
        <v>221</v>
      </c>
      <c r="B202">
        <v>2019</v>
      </c>
      <c r="C202" s="10">
        <v>43814</v>
      </c>
      <c r="D202" t="s">
        <v>65</v>
      </c>
      <c r="E202" t="s">
        <v>63</v>
      </c>
      <c r="F202" t="s">
        <v>63</v>
      </c>
      <c r="G202" t="s">
        <v>589</v>
      </c>
      <c r="H202" t="s">
        <v>68</v>
      </c>
      <c r="I202" t="s">
        <v>24</v>
      </c>
      <c r="J202" s="11">
        <f>(C202-VLOOKUP(G202,Riders!$A$2:$E$8000,4,FALSE))/365</f>
        <v>27.947945205479453</v>
      </c>
      <c r="K202" s="11">
        <f>(C202-VLOOKUP(H202,Riders!$A$2:$E$8000,4,FALSE))/365</f>
        <v>25.873972602739727</v>
      </c>
      <c r="L202">
        <v>5</v>
      </c>
      <c r="M202">
        <v>5</v>
      </c>
      <c r="N202" s="106">
        <v>0</v>
      </c>
      <c r="O202" s="106">
        <v>0</v>
      </c>
      <c r="P202" s="106">
        <v>0</v>
      </c>
      <c r="Q202">
        <v>1</v>
      </c>
      <c r="R202">
        <v>5</v>
      </c>
      <c r="S202">
        <v>2</v>
      </c>
      <c r="T202" s="106">
        <v>0</v>
      </c>
      <c r="U202">
        <v>2</v>
      </c>
      <c r="V202" s="106">
        <v>0</v>
      </c>
      <c r="W202">
        <v>1</v>
      </c>
      <c r="X202">
        <v>2</v>
      </c>
      <c r="Y202" s="106">
        <v>0</v>
      </c>
      <c r="Z202" s="106">
        <v>0</v>
      </c>
      <c r="AA202" s="106">
        <v>0</v>
      </c>
      <c r="AB202">
        <v>5</v>
      </c>
      <c r="AC202">
        <v>1</v>
      </c>
      <c r="AD202" s="106">
        <v>0</v>
      </c>
      <c r="AE202" s="106">
        <v>0</v>
      </c>
      <c r="AF202" s="106">
        <v>0</v>
      </c>
      <c r="AG202" s="106">
        <v>0</v>
      </c>
      <c r="AH202" s="106">
        <v>0</v>
      </c>
      <c r="AI202">
        <v>24</v>
      </c>
    </row>
    <row r="203" spans="1:37">
      <c r="A203" t="s">
        <v>221</v>
      </c>
      <c r="B203">
        <v>2019</v>
      </c>
      <c r="C203" s="10">
        <v>43814</v>
      </c>
      <c r="D203" t="s">
        <v>65</v>
      </c>
      <c r="E203" t="s">
        <v>63</v>
      </c>
      <c r="F203" t="s">
        <v>63</v>
      </c>
      <c r="G203" t="s">
        <v>931</v>
      </c>
      <c r="H203" t="s">
        <v>713</v>
      </c>
      <c r="I203" t="s">
        <v>151</v>
      </c>
      <c r="J203" s="11">
        <f>(C203-VLOOKUP(G203,Riders!$A$2:$E$8000,4,FALSE))/365</f>
        <v>28.86849315068493</v>
      </c>
      <c r="K203" s="11">
        <f>(C203-VLOOKUP(H203,Riders!$A$2:$E$8000,4,FALSE))/365</f>
        <v>25.917808219178081</v>
      </c>
      <c r="L203">
        <v>6</v>
      </c>
      <c r="M203" s="106">
        <v>0</v>
      </c>
      <c r="N203" s="106">
        <v>0</v>
      </c>
      <c r="O203" s="106">
        <v>0</v>
      </c>
      <c r="P203" s="106">
        <v>0</v>
      </c>
      <c r="Q203">
        <v>3</v>
      </c>
      <c r="R203">
        <v>2</v>
      </c>
      <c r="S203" s="106">
        <v>0</v>
      </c>
      <c r="T203" s="106">
        <v>0</v>
      </c>
      <c r="U203" s="106">
        <v>0</v>
      </c>
      <c r="V203">
        <v>3</v>
      </c>
      <c r="W203">
        <v>5</v>
      </c>
      <c r="X203" s="106">
        <v>0</v>
      </c>
      <c r="Y203" s="106">
        <v>0</v>
      </c>
      <c r="Z203" s="106">
        <v>0</v>
      </c>
      <c r="AA203">
        <v>2</v>
      </c>
      <c r="AB203" s="106">
        <v>0</v>
      </c>
      <c r="AC203" s="106">
        <v>0</v>
      </c>
      <c r="AD203" s="106">
        <v>0</v>
      </c>
      <c r="AE203" s="106">
        <v>0</v>
      </c>
      <c r="AF203" s="106">
        <v>0</v>
      </c>
      <c r="AG203" s="106">
        <v>0</v>
      </c>
      <c r="AH203" s="106">
        <v>0</v>
      </c>
      <c r="AI203">
        <v>15</v>
      </c>
    </row>
    <row r="204" spans="1:37">
      <c r="A204" t="s">
        <v>221</v>
      </c>
      <c r="B204">
        <v>2019</v>
      </c>
      <c r="C204" s="10">
        <v>43814</v>
      </c>
      <c r="D204" t="s">
        <v>65</v>
      </c>
      <c r="E204" t="s">
        <v>63</v>
      </c>
      <c r="F204" t="s">
        <v>63</v>
      </c>
      <c r="G204" t="s">
        <v>822</v>
      </c>
      <c r="H204" t="s">
        <v>954</v>
      </c>
      <c r="I204" t="s">
        <v>197</v>
      </c>
      <c r="J204" s="11">
        <f>(C204-VLOOKUP(G204,Riders!$A$2:$E$8000,4,FALSE))/365</f>
        <v>19.953424657534246</v>
      </c>
      <c r="K204" s="11">
        <f>(C204-VLOOKUP(H204,Riders!$A$2:$E$8000,4,FALSE))/365</f>
        <v>27.863013698630137</v>
      </c>
      <c r="L204">
        <v>7</v>
      </c>
      <c r="M204" s="106">
        <v>0</v>
      </c>
      <c r="N204" s="106">
        <v>0</v>
      </c>
      <c r="O204" s="106">
        <v>0</v>
      </c>
      <c r="P204" s="106">
        <v>0</v>
      </c>
      <c r="Q204" s="106">
        <v>0</v>
      </c>
      <c r="R204" s="106">
        <v>0</v>
      </c>
      <c r="S204" s="106">
        <v>0</v>
      </c>
      <c r="T204">
        <v>2</v>
      </c>
      <c r="U204" s="106">
        <v>0</v>
      </c>
      <c r="V204" s="106">
        <v>0</v>
      </c>
      <c r="W204" s="106">
        <v>0</v>
      </c>
      <c r="X204" s="106">
        <v>0</v>
      </c>
      <c r="Y204" s="106">
        <v>0</v>
      </c>
      <c r="Z204">
        <v>1</v>
      </c>
      <c r="AA204" s="106">
        <v>0</v>
      </c>
      <c r="AB204" s="106">
        <v>0</v>
      </c>
      <c r="AC204" s="106">
        <v>0</v>
      </c>
      <c r="AD204" s="106">
        <v>0</v>
      </c>
      <c r="AE204">
        <v>2</v>
      </c>
      <c r="AF204">
        <v>6</v>
      </c>
      <c r="AG204" s="106">
        <v>0</v>
      </c>
      <c r="AH204" s="106">
        <v>0</v>
      </c>
      <c r="AI204">
        <v>11</v>
      </c>
    </row>
    <row r="205" spans="1:37">
      <c r="A205" t="s">
        <v>221</v>
      </c>
      <c r="B205">
        <v>2019</v>
      </c>
      <c r="C205" s="10">
        <v>43814</v>
      </c>
      <c r="D205" t="s">
        <v>65</v>
      </c>
      <c r="E205" t="s">
        <v>63</v>
      </c>
      <c r="F205" t="s">
        <v>63</v>
      </c>
      <c r="G205" t="s">
        <v>745</v>
      </c>
      <c r="H205" t="s">
        <v>631</v>
      </c>
      <c r="I205" t="s">
        <v>45</v>
      </c>
      <c r="J205" s="11">
        <f>(C205-VLOOKUP(G205,Riders!$A$2:$E$8000,4,FALSE))/365</f>
        <v>22.627397260273973</v>
      </c>
      <c r="K205" s="11">
        <f>(C205-VLOOKUP(H205,Riders!$A$2:$E$8000,4,FALSE))/365</f>
        <v>28.657534246575342</v>
      </c>
      <c r="L205">
        <v>8</v>
      </c>
      <c r="M205">
        <v>2</v>
      </c>
      <c r="N205" s="106">
        <v>0</v>
      </c>
      <c r="O205">
        <v>1</v>
      </c>
      <c r="P205" s="106">
        <v>0</v>
      </c>
      <c r="Q205" s="106">
        <v>0</v>
      </c>
      <c r="R205" s="106">
        <v>0</v>
      </c>
      <c r="S205" s="106">
        <v>0</v>
      </c>
      <c r="T205" s="106">
        <v>0</v>
      </c>
      <c r="U205" s="106">
        <v>0</v>
      </c>
      <c r="V205">
        <v>5</v>
      </c>
      <c r="W205">
        <v>3</v>
      </c>
      <c r="X205" s="106">
        <v>0</v>
      </c>
      <c r="Y205" s="106">
        <v>0</v>
      </c>
      <c r="Z205" s="106">
        <v>0</v>
      </c>
      <c r="AA205" s="106">
        <v>0</v>
      </c>
      <c r="AB205" s="106">
        <v>0</v>
      </c>
      <c r="AC205" s="106">
        <v>0</v>
      </c>
      <c r="AD205" s="106">
        <v>0</v>
      </c>
      <c r="AE205" s="106">
        <v>0</v>
      </c>
      <c r="AF205" s="106">
        <v>0</v>
      </c>
      <c r="AG205" s="106">
        <v>0</v>
      </c>
      <c r="AH205" s="106">
        <v>0</v>
      </c>
      <c r="AI205">
        <v>11</v>
      </c>
    </row>
    <row r="206" spans="1:37">
      <c r="A206" t="s">
        <v>221</v>
      </c>
      <c r="B206">
        <v>2019</v>
      </c>
      <c r="C206" s="10">
        <v>43814</v>
      </c>
      <c r="D206" t="s">
        <v>65</v>
      </c>
      <c r="E206" t="s">
        <v>63</v>
      </c>
      <c r="F206" t="s">
        <v>63</v>
      </c>
      <c r="G206" t="s">
        <v>594</v>
      </c>
      <c r="H206" t="s">
        <v>593</v>
      </c>
      <c r="I206" t="s">
        <v>751</v>
      </c>
      <c r="J206" s="11">
        <f>(C206-VLOOKUP(G206,Riders!$A$2:$E$8000,4,FALSE))/365</f>
        <v>30.545205479452054</v>
      </c>
      <c r="K206" s="11">
        <f>(C206-VLOOKUP(H206,Riders!$A$2:$E$8000,4,FALSE))/365</f>
        <v>21.846575342465755</v>
      </c>
      <c r="L206">
        <v>9</v>
      </c>
      <c r="M206" s="106">
        <v>0</v>
      </c>
      <c r="N206">
        <v>3</v>
      </c>
      <c r="O206" s="106">
        <v>0</v>
      </c>
      <c r="P206" s="106">
        <v>0</v>
      </c>
      <c r="Q206" s="106">
        <v>0</v>
      </c>
      <c r="R206" s="106">
        <v>0</v>
      </c>
      <c r="S206" s="106">
        <v>0</v>
      </c>
      <c r="T206" s="106">
        <v>0</v>
      </c>
      <c r="U206" s="106">
        <v>0</v>
      </c>
      <c r="V206" s="106">
        <v>0</v>
      </c>
      <c r="W206" s="106">
        <v>0</v>
      </c>
      <c r="X206" s="106">
        <v>0</v>
      </c>
      <c r="Y206" s="106">
        <v>0</v>
      </c>
      <c r="Z206">
        <v>5</v>
      </c>
      <c r="AA206" s="106">
        <v>0</v>
      </c>
      <c r="AB206" s="106">
        <v>0</v>
      </c>
      <c r="AC206" s="106">
        <v>0</v>
      </c>
      <c r="AD206" s="106">
        <v>0</v>
      </c>
      <c r="AE206" s="106">
        <v>0</v>
      </c>
      <c r="AF206">
        <v>2</v>
      </c>
      <c r="AG206" s="106">
        <v>0</v>
      </c>
      <c r="AH206" s="106">
        <v>0</v>
      </c>
      <c r="AI206">
        <v>10</v>
      </c>
    </row>
    <row r="207" spans="1:37">
      <c r="A207" t="s">
        <v>221</v>
      </c>
      <c r="B207">
        <v>2019</v>
      </c>
      <c r="C207" s="10">
        <v>43814</v>
      </c>
      <c r="D207" t="s">
        <v>65</v>
      </c>
      <c r="E207" t="s">
        <v>63</v>
      </c>
      <c r="F207" t="s">
        <v>63</v>
      </c>
      <c r="G207" t="s">
        <v>927</v>
      </c>
      <c r="H207" t="s">
        <v>926</v>
      </c>
      <c r="I207" t="s">
        <v>177</v>
      </c>
      <c r="J207" s="11">
        <f>(C207-VLOOKUP(G207,Riders!$A$2:$E$8000,4,FALSE))/365</f>
        <v>27.194520547945206</v>
      </c>
      <c r="K207" s="11">
        <f>(C207-VLOOKUP(H207,Riders!$A$2:$E$8000,4,FALSE))/365</f>
        <v>23.465753424657535</v>
      </c>
      <c r="L207">
        <v>10</v>
      </c>
      <c r="M207">
        <v>1</v>
      </c>
      <c r="N207">
        <v>1</v>
      </c>
      <c r="O207" s="106">
        <v>0</v>
      </c>
      <c r="P207" s="106">
        <v>0</v>
      </c>
      <c r="Q207" s="106">
        <v>0</v>
      </c>
      <c r="R207" s="106">
        <v>0</v>
      </c>
      <c r="S207" s="106">
        <v>0</v>
      </c>
      <c r="T207" s="106">
        <v>0</v>
      </c>
      <c r="U207" s="106">
        <v>0</v>
      </c>
      <c r="V207" s="106">
        <v>0</v>
      </c>
      <c r="W207" s="106">
        <v>0</v>
      </c>
      <c r="X207">
        <v>5</v>
      </c>
      <c r="Y207" s="106">
        <v>0</v>
      </c>
      <c r="Z207" s="106">
        <v>0</v>
      </c>
      <c r="AA207" s="106">
        <v>0</v>
      </c>
      <c r="AB207" s="106">
        <v>0</v>
      </c>
      <c r="AC207" s="106">
        <v>0</v>
      </c>
      <c r="AD207" s="106">
        <v>0</v>
      </c>
      <c r="AE207">
        <v>1</v>
      </c>
      <c r="AF207" s="106">
        <v>0</v>
      </c>
      <c r="AG207" s="106">
        <v>0</v>
      </c>
      <c r="AH207" s="106">
        <v>0</v>
      </c>
      <c r="AI207">
        <v>8</v>
      </c>
    </row>
    <row r="208" spans="1:37">
      <c r="A208" t="s">
        <v>221</v>
      </c>
      <c r="B208">
        <v>2019</v>
      </c>
      <c r="C208" s="10">
        <v>43814</v>
      </c>
      <c r="D208" t="s">
        <v>65</v>
      </c>
      <c r="E208" t="s">
        <v>63</v>
      </c>
      <c r="F208" t="s">
        <v>63</v>
      </c>
      <c r="G208" t="s">
        <v>930</v>
      </c>
      <c r="H208" t="s">
        <v>929</v>
      </c>
      <c r="I208" t="s">
        <v>163</v>
      </c>
      <c r="J208" s="11">
        <f>(C208-VLOOKUP(G208,Riders!$A$2:$E$8000,4,FALSE))/365</f>
        <v>35.967123287671235</v>
      </c>
      <c r="K208" s="11">
        <f>(C208-VLOOKUP(H208,Riders!$A$2:$E$8000,4,FALSE))/365</f>
        <v>32.591780821917808</v>
      </c>
      <c r="L208">
        <v>11</v>
      </c>
      <c r="M208" s="106">
        <v>0</v>
      </c>
      <c r="N208" s="106">
        <v>0</v>
      </c>
      <c r="O208" s="106">
        <v>0</v>
      </c>
      <c r="P208">
        <v>5</v>
      </c>
      <c r="Q208">
        <v>2</v>
      </c>
      <c r="R208" s="106">
        <v>0</v>
      </c>
      <c r="S208" s="106">
        <v>0</v>
      </c>
      <c r="T208" s="106">
        <v>0</v>
      </c>
      <c r="U208">
        <v>1</v>
      </c>
      <c r="V208" s="106">
        <v>0</v>
      </c>
      <c r="W208" s="106">
        <v>0</v>
      </c>
      <c r="X208" s="106">
        <v>0</v>
      </c>
      <c r="Y208" s="106">
        <v>0</v>
      </c>
      <c r="Z208" s="106">
        <v>0</v>
      </c>
      <c r="AA208" s="106">
        <v>0</v>
      </c>
      <c r="AB208" s="106">
        <v>0</v>
      </c>
      <c r="AC208" s="106">
        <v>0</v>
      </c>
      <c r="AD208" s="106">
        <v>0</v>
      </c>
      <c r="AE208" s="106">
        <v>0</v>
      </c>
      <c r="AF208" s="106">
        <v>0</v>
      </c>
      <c r="AG208" s="106">
        <v>0</v>
      </c>
      <c r="AH208" s="106">
        <v>0</v>
      </c>
      <c r="AI208">
        <v>8</v>
      </c>
    </row>
    <row r="209" spans="1:37">
      <c r="A209" t="s">
        <v>221</v>
      </c>
      <c r="B209">
        <v>2019</v>
      </c>
      <c r="C209" s="10">
        <v>43814</v>
      </c>
      <c r="D209" t="s">
        <v>65</v>
      </c>
      <c r="E209" t="s">
        <v>63</v>
      </c>
      <c r="F209" t="s">
        <v>63</v>
      </c>
      <c r="G209" t="s">
        <v>904</v>
      </c>
      <c r="H209" t="s">
        <v>796</v>
      </c>
      <c r="I209" t="s">
        <v>645</v>
      </c>
      <c r="J209" s="11" t="e">
        <f>(C209-VLOOKUP(G209,Riders!$A$2:$E$8000,4,FALSE))/365</f>
        <v>#N/A</v>
      </c>
      <c r="K209" s="11">
        <f>(C209-VLOOKUP(H209,Riders!$A$2:$E$8000,4,FALSE))/365</f>
        <v>34.37808219178082</v>
      </c>
      <c r="L209">
        <v>12</v>
      </c>
      <c r="M209" s="106">
        <v>0</v>
      </c>
      <c r="N209" s="106">
        <v>0</v>
      </c>
      <c r="O209" s="106">
        <v>0</v>
      </c>
      <c r="P209" s="106">
        <v>0</v>
      </c>
      <c r="Q209" s="106">
        <v>0</v>
      </c>
      <c r="R209" s="106">
        <v>0</v>
      </c>
      <c r="S209">
        <v>1</v>
      </c>
      <c r="T209" s="106">
        <v>0</v>
      </c>
      <c r="U209" s="106">
        <v>0</v>
      </c>
      <c r="V209" s="106">
        <v>0</v>
      </c>
      <c r="W209" s="106">
        <v>0</v>
      </c>
      <c r="X209" s="106">
        <v>0</v>
      </c>
      <c r="Y209">
        <v>1</v>
      </c>
      <c r="Z209" s="106">
        <v>0</v>
      </c>
      <c r="AA209">
        <v>1</v>
      </c>
      <c r="AB209" s="106">
        <v>0</v>
      </c>
      <c r="AC209" s="106">
        <v>0</v>
      </c>
      <c r="AD209" s="106">
        <v>0</v>
      </c>
      <c r="AE209" s="106">
        <v>0</v>
      </c>
      <c r="AF209" s="106">
        <v>0</v>
      </c>
      <c r="AG209" s="106">
        <v>0</v>
      </c>
      <c r="AH209" s="106">
        <v>0</v>
      </c>
      <c r="AI209">
        <v>3</v>
      </c>
    </row>
    <row r="210" spans="1:37">
      <c r="A210" t="s">
        <v>221</v>
      </c>
      <c r="B210">
        <v>2019</v>
      </c>
      <c r="C210" s="10">
        <v>43814</v>
      </c>
      <c r="D210" t="s">
        <v>65</v>
      </c>
      <c r="E210" t="s">
        <v>63</v>
      </c>
      <c r="F210" t="s">
        <v>63</v>
      </c>
      <c r="G210" t="s">
        <v>895</v>
      </c>
      <c r="H210" t="s">
        <v>933</v>
      </c>
      <c r="I210" t="s">
        <v>187</v>
      </c>
      <c r="J210" s="11">
        <f>(C210-VLOOKUP(G210,Riders!$A$2:$E$8000,4,FALSE))/365</f>
        <v>25.419178082191781</v>
      </c>
      <c r="K210" s="11">
        <f>(C210-VLOOKUP(H210,Riders!$A$2:$E$8000,4,FALSE))/365</f>
        <v>25.052054794520547</v>
      </c>
      <c r="L210">
        <v>13</v>
      </c>
      <c r="M210">
        <v>3</v>
      </c>
      <c r="N210" s="106">
        <v>0</v>
      </c>
      <c r="O210" s="106">
        <v>0</v>
      </c>
      <c r="P210">
        <v>3</v>
      </c>
      <c r="Q210" s="106">
        <v>0</v>
      </c>
      <c r="R210">
        <v>1</v>
      </c>
      <c r="S210" s="106">
        <v>0</v>
      </c>
      <c r="T210">
        <v>1</v>
      </c>
      <c r="U210" s="106">
        <v>0</v>
      </c>
      <c r="V210" s="106">
        <v>0</v>
      </c>
      <c r="W210" s="106">
        <v>0</v>
      </c>
      <c r="X210" s="106">
        <v>0</v>
      </c>
      <c r="Y210" s="106">
        <v>0</v>
      </c>
      <c r="Z210" s="106">
        <v>0</v>
      </c>
      <c r="AA210" s="106">
        <v>0</v>
      </c>
      <c r="AB210">
        <v>3</v>
      </c>
      <c r="AC210" s="106">
        <v>0</v>
      </c>
      <c r="AD210" s="106">
        <v>0</v>
      </c>
      <c r="AE210" s="106">
        <v>0</v>
      </c>
      <c r="AF210" s="106">
        <v>0</v>
      </c>
      <c r="AG210" s="106">
        <v>0</v>
      </c>
      <c r="AH210">
        <v>20</v>
      </c>
      <c r="AI210">
        <v>-9</v>
      </c>
    </row>
    <row r="211" spans="1:37">
      <c r="A211" t="s">
        <v>221</v>
      </c>
      <c r="B211">
        <v>2019</v>
      </c>
      <c r="C211" s="10">
        <v>43814</v>
      </c>
      <c r="D211" t="s">
        <v>65</v>
      </c>
      <c r="E211" t="s">
        <v>63</v>
      </c>
      <c r="F211" t="s">
        <v>63</v>
      </c>
      <c r="G211" t="s">
        <v>831</v>
      </c>
      <c r="H211" t="s">
        <v>833</v>
      </c>
      <c r="I211" t="s">
        <v>206</v>
      </c>
      <c r="J211" s="11">
        <f>(C211-VLOOKUP(G211,Riders!$A$2:$E$8000,4,FALSE))/365</f>
        <v>26.495890410958904</v>
      </c>
      <c r="K211" s="11">
        <f>(C211-VLOOKUP(H211,Riders!$A$2:$E$8000,4,FALSE))/365</f>
        <v>24.712328767123289</v>
      </c>
      <c r="L211" t="s">
        <v>606</v>
      </c>
      <c r="M211" s="106">
        <v>0</v>
      </c>
      <c r="N211" s="106">
        <v>0</v>
      </c>
      <c r="O211" s="106">
        <v>0</v>
      </c>
      <c r="P211" s="106">
        <v>0</v>
      </c>
      <c r="Q211" s="106">
        <v>0</v>
      </c>
      <c r="R211" s="106">
        <v>0</v>
      </c>
      <c r="S211" s="106">
        <v>0</v>
      </c>
      <c r="T211" s="106">
        <v>0</v>
      </c>
      <c r="U211" s="106">
        <v>0</v>
      </c>
      <c r="V211" s="106">
        <v>0</v>
      </c>
      <c r="W211" s="106">
        <v>0</v>
      </c>
      <c r="X211" s="106">
        <v>0</v>
      </c>
      <c r="Y211" s="106">
        <v>0</v>
      </c>
      <c r="Z211" s="106">
        <v>0</v>
      </c>
      <c r="AA211" s="106">
        <v>0</v>
      </c>
      <c r="AB211" s="106">
        <v>0</v>
      </c>
      <c r="AC211" s="106">
        <v>0</v>
      </c>
      <c r="AD211" s="106">
        <v>0</v>
      </c>
      <c r="AE211" s="106">
        <v>0</v>
      </c>
      <c r="AF211" s="106">
        <v>0</v>
      </c>
      <c r="AG211" s="106">
        <v>0</v>
      </c>
      <c r="AH211">
        <v>40</v>
      </c>
      <c r="AI211" t="s">
        <v>606</v>
      </c>
    </row>
    <row r="212" spans="1:37">
      <c r="A212" t="s">
        <v>221</v>
      </c>
      <c r="B212">
        <v>2019</v>
      </c>
      <c r="C212" s="10">
        <v>43814</v>
      </c>
      <c r="D212" t="s">
        <v>65</v>
      </c>
      <c r="E212" t="s">
        <v>63</v>
      </c>
      <c r="F212" t="s">
        <v>63</v>
      </c>
      <c r="G212" t="s">
        <v>934</v>
      </c>
      <c r="H212" t="s">
        <v>971</v>
      </c>
      <c r="I212" t="s">
        <v>38</v>
      </c>
      <c r="J212" s="11">
        <f>(C212-VLOOKUP(G212,Riders!$A$2:$E$8000,4,FALSE))/365</f>
        <v>20.989041095890411</v>
      </c>
      <c r="K212" s="11">
        <f>(C212-VLOOKUP(H212,Riders!$A$2:$E$8000,4,FALSE))/365</f>
        <v>25.671232876712327</v>
      </c>
      <c r="L212" t="s">
        <v>606</v>
      </c>
      <c r="M212" s="106">
        <v>0</v>
      </c>
      <c r="N212" s="106">
        <v>0</v>
      </c>
      <c r="O212" s="106">
        <v>0</v>
      </c>
      <c r="P212" s="106">
        <v>0</v>
      </c>
      <c r="Q212" s="106">
        <v>0</v>
      </c>
      <c r="R212" s="106">
        <v>0</v>
      </c>
      <c r="S212" s="106">
        <v>0</v>
      </c>
      <c r="T212" s="106">
        <v>0</v>
      </c>
      <c r="U212" s="106">
        <v>0</v>
      </c>
      <c r="V212" s="106">
        <v>0</v>
      </c>
      <c r="W212" s="106">
        <v>0</v>
      </c>
      <c r="X212" s="106">
        <v>0</v>
      </c>
      <c r="Y212" s="106">
        <v>0</v>
      </c>
      <c r="Z212" s="106">
        <v>0</v>
      </c>
      <c r="AA212" s="106">
        <v>0</v>
      </c>
      <c r="AB212" s="106">
        <v>0</v>
      </c>
      <c r="AC212" s="106">
        <v>0</v>
      </c>
      <c r="AD212" s="106">
        <v>0</v>
      </c>
      <c r="AE212" s="106">
        <v>0</v>
      </c>
      <c r="AF212" s="106">
        <v>0</v>
      </c>
      <c r="AG212" s="106">
        <v>0</v>
      </c>
      <c r="AH212">
        <v>40</v>
      </c>
      <c r="AI212" t="s">
        <v>606</v>
      </c>
    </row>
    <row r="213" spans="1:37">
      <c r="A213" t="s">
        <v>64</v>
      </c>
      <c r="B213">
        <v>2019</v>
      </c>
      <c r="C213" s="10">
        <v>43811</v>
      </c>
      <c r="D213" t="s">
        <v>65</v>
      </c>
      <c r="E213" t="s">
        <v>63</v>
      </c>
      <c r="F213" t="s">
        <v>63</v>
      </c>
      <c r="G213" t="s">
        <v>484</v>
      </c>
      <c r="H213" t="s">
        <v>745</v>
      </c>
      <c r="I213" t="s">
        <v>45</v>
      </c>
      <c r="J213" s="11">
        <f>(C213-VLOOKUP(G213,Riders!$A$2:$E$8000,4,FALSE))/365</f>
        <v>19.350684931506848</v>
      </c>
      <c r="K213" s="11">
        <f>(C213-VLOOKUP(H213,Riders!$A$2:$E$8000,4,FALSE))/365</f>
        <v>22.61917808219178</v>
      </c>
      <c r="L213" t="s">
        <v>606</v>
      </c>
      <c r="M213" s="106">
        <v>0</v>
      </c>
      <c r="N213" s="106">
        <v>0</v>
      </c>
      <c r="O213" s="106">
        <v>0</v>
      </c>
      <c r="P213" s="106">
        <v>0</v>
      </c>
      <c r="Q213" s="106">
        <v>0</v>
      </c>
      <c r="R213">
        <v>1</v>
      </c>
      <c r="S213" s="106">
        <v>0</v>
      </c>
      <c r="T213" s="106">
        <v>0</v>
      </c>
      <c r="U213" s="106">
        <v>0</v>
      </c>
      <c r="V213" s="106">
        <v>0</v>
      </c>
      <c r="W213" s="106">
        <v>0</v>
      </c>
      <c r="X213" s="106">
        <v>0</v>
      </c>
      <c r="Y213" s="106">
        <v>0</v>
      </c>
      <c r="Z213" s="106">
        <v>0</v>
      </c>
      <c r="AA213" s="106">
        <v>0</v>
      </c>
      <c r="AB213" s="106">
        <v>0</v>
      </c>
      <c r="AC213" s="106">
        <v>0</v>
      </c>
      <c r="AD213" s="106">
        <v>0</v>
      </c>
      <c r="AE213" s="106">
        <v>0</v>
      </c>
      <c r="AF213" s="106">
        <v>0</v>
      </c>
      <c r="AG213" s="106">
        <v>0</v>
      </c>
      <c r="AH213" s="106">
        <v>0</v>
      </c>
      <c r="AI213" t="s">
        <v>606</v>
      </c>
    </row>
    <row r="214" spans="1:37">
      <c r="A214" t="s">
        <v>64</v>
      </c>
      <c r="B214">
        <v>2019</v>
      </c>
      <c r="C214" s="10">
        <v>43809</v>
      </c>
      <c r="D214" t="s">
        <v>65</v>
      </c>
      <c r="E214" t="s">
        <v>63</v>
      </c>
      <c r="F214" t="s">
        <v>63</v>
      </c>
      <c r="G214" t="s">
        <v>1012</v>
      </c>
      <c r="H214" t="s">
        <v>1002</v>
      </c>
      <c r="I214" t="s">
        <v>163</v>
      </c>
      <c r="J214" s="11">
        <f>(C214-VLOOKUP(G214,Riders!$A$2:$E$8000,4,FALSE))/365</f>
        <v>30.684931506849313</v>
      </c>
      <c r="K214" s="11">
        <f>(C214-VLOOKUP(H214,Riders!$A$2:$E$8000,4,FALSE))/365</f>
        <v>30.805479452054794</v>
      </c>
      <c r="L214" t="s">
        <v>606</v>
      </c>
      <c r="M214" s="106">
        <v>0</v>
      </c>
      <c r="N214" s="106">
        <v>0</v>
      </c>
      <c r="O214">
        <v>1</v>
      </c>
      <c r="P214" s="106">
        <v>0</v>
      </c>
      <c r="Q214" s="106">
        <v>0</v>
      </c>
      <c r="R214" s="106">
        <v>0</v>
      </c>
      <c r="S214" s="106">
        <v>0</v>
      </c>
      <c r="T214" s="106">
        <v>0</v>
      </c>
      <c r="U214" s="106">
        <v>0</v>
      </c>
      <c r="V214" s="106">
        <v>0</v>
      </c>
      <c r="W214" s="106">
        <v>0</v>
      </c>
      <c r="X214" s="106">
        <v>0</v>
      </c>
      <c r="Y214" s="106">
        <v>0</v>
      </c>
      <c r="Z214" s="106">
        <v>0</v>
      </c>
      <c r="AA214" s="106">
        <v>0</v>
      </c>
      <c r="AB214" s="106">
        <v>0</v>
      </c>
      <c r="AC214" s="106">
        <v>0</v>
      </c>
      <c r="AD214" s="106">
        <v>0</v>
      </c>
      <c r="AE214" s="106">
        <v>0</v>
      </c>
      <c r="AF214" s="106">
        <v>0</v>
      </c>
      <c r="AG214" s="106">
        <v>0</v>
      </c>
      <c r="AH214">
        <v>60</v>
      </c>
      <c r="AI214" t="s">
        <v>606</v>
      </c>
    </row>
    <row r="215" spans="1:37">
      <c r="A215" t="s">
        <v>224</v>
      </c>
      <c r="B215">
        <v>2019</v>
      </c>
      <c r="C215" s="10">
        <v>43807</v>
      </c>
      <c r="D215" t="s">
        <v>65</v>
      </c>
      <c r="E215" t="s">
        <v>63</v>
      </c>
      <c r="F215" t="s">
        <v>63</v>
      </c>
      <c r="G215" t="s">
        <v>598</v>
      </c>
      <c r="H215" t="s">
        <v>597</v>
      </c>
      <c r="I215" t="s">
        <v>34</v>
      </c>
      <c r="J215" s="11">
        <f>(C215-VLOOKUP(G215,Riders!$A$2:$E$8000,4,FALSE))/365</f>
        <v>29.052054794520547</v>
      </c>
      <c r="K215" s="11">
        <f>(C215-VLOOKUP(H215,Riders!$A$2:$E$8000,4,FALSE))/365</f>
        <v>21.589041095890412</v>
      </c>
      <c r="L215">
        <v>1</v>
      </c>
      <c r="M215">
        <v>5</v>
      </c>
      <c r="N215">
        <v>1</v>
      </c>
      <c r="O215" s="106">
        <v>0</v>
      </c>
      <c r="P215">
        <v>5</v>
      </c>
      <c r="Q215">
        <v>5</v>
      </c>
      <c r="R215">
        <v>1</v>
      </c>
      <c r="S215">
        <v>5</v>
      </c>
      <c r="T215" s="106">
        <v>0</v>
      </c>
      <c r="U215">
        <v>3</v>
      </c>
      <c r="V215">
        <v>1</v>
      </c>
      <c r="W215">
        <v>5</v>
      </c>
      <c r="X215">
        <v>3</v>
      </c>
      <c r="Y215">
        <v>1</v>
      </c>
      <c r="Z215" s="106">
        <v>0</v>
      </c>
      <c r="AA215">
        <v>3</v>
      </c>
      <c r="AB215">
        <v>5</v>
      </c>
      <c r="AC215" s="106">
        <v>0</v>
      </c>
      <c r="AD215" s="106">
        <v>0</v>
      </c>
      <c r="AE215" s="106">
        <v>0</v>
      </c>
      <c r="AF215">
        <v>6</v>
      </c>
      <c r="AG215">
        <v>80</v>
      </c>
      <c r="AH215" s="106">
        <v>0</v>
      </c>
      <c r="AI215">
        <v>129</v>
      </c>
      <c r="AJ215" s="7">
        <v>2.1534722222222222</v>
      </c>
      <c r="AK215" s="42">
        <v>58.04</v>
      </c>
    </row>
    <row r="216" spans="1:37">
      <c r="A216" t="s">
        <v>224</v>
      </c>
      <c r="B216">
        <v>2019</v>
      </c>
      <c r="C216" s="10">
        <v>43807</v>
      </c>
      <c r="D216" t="s">
        <v>65</v>
      </c>
      <c r="E216" t="s">
        <v>63</v>
      </c>
      <c r="F216" t="s">
        <v>63</v>
      </c>
      <c r="G216" t="s">
        <v>599</v>
      </c>
      <c r="H216" t="s">
        <v>928</v>
      </c>
      <c r="I216" t="s">
        <v>101</v>
      </c>
      <c r="J216" s="11">
        <f>(C216-VLOOKUP(G216,Riders!$A$2:$E$8000,4,FALSE))/365</f>
        <v>21.561643835616437</v>
      </c>
      <c r="K216" s="11">
        <f>(C216-VLOOKUP(H216,Riders!$A$2:$E$8000,4,FALSE))/365</f>
        <v>31.92876712328767</v>
      </c>
      <c r="L216">
        <v>2</v>
      </c>
      <c r="M216">
        <v>3</v>
      </c>
      <c r="N216" s="106">
        <v>0</v>
      </c>
      <c r="O216">
        <v>5</v>
      </c>
      <c r="P216" s="106">
        <v>0</v>
      </c>
      <c r="Q216" s="106">
        <v>0</v>
      </c>
      <c r="R216">
        <v>5</v>
      </c>
      <c r="S216">
        <v>2</v>
      </c>
      <c r="T216" s="106">
        <v>0</v>
      </c>
      <c r="U216" s="106">
        <v>0</v>
      </c>
      <c r="V216" s="106">
        <v>0</v>
      </c>
      <c r="W216">
        <v>1</v>
      </c>
      <c r="X216">
        <v>5</v>
      </c>
      <c r="Y216" s="106">
        <v>0</v>
      </c>
      <c r="Z216" s="106">
        <v>0</v>
      </c>
      <c r="AA216" s="106">
        <v>0</v>
      </c>
      <c r="AB216">
        <v>2</v>
      </c>
      <c r="AC216" s="106">
        <v>0</v>
      </c>
      <c r="AD216">
        <v>1</v>
      </c>
      <c r="AE216">
        <v>3</v>
      </c>
      <c r="AF216" s="106">
        <v>0</v>
      </c>
      <c r="AG216">
        <v>60</v>
      </c>
      <c r="AH216" s="106">
        <v>0</v>
      </c>
      <c r="AI216">
        <v>87</v>
      </c>
    </row>
    <row r="217" spans="1:37">
      <c r="A217" t="s">
        <v>224</v>
      </c>
      <c r="B217">
        <v>2019</v>
      </c>
      <c r="C217" s="10">
        <v>43807</v>
      </c>
      <c r="D217" t="s">
        <v>65</v>
      </c>
      <c r="E217" t="s">
        <v>63</v>
      </c>
      <c r="F217" t="s">
        <v>63</v>
      </c>
      <c r="G217" t="s">
        <v>589</v>
      </c>
      <c r="H217" t="s">
        <v>68</v>
      </c>
      <c r="I217" t="s">
        <v>24</v>
      </c>
      <c r="J217" s="11">
        <f>(C217-VLOOKUP(G217,Riders!$A$2:$E$8000,4,FALSE))/365</f>
        <v>27.92876712328767</v>
      </c>
      <c r="K217" s="11">
        <f>(C217-VLOOKUP(H217,Riders!$A$2:$E$8000,4,FALSE))/365</f>
        <v>25.854794520547944</v>
      </c>
      <c r="L217">
        <v>3</v>
      </c>
      <c r="M217" s="106">
        <v>0</v>
      </c>
      <c r="N217" s="106">
        <v>0</v>
      </c>
      <c r="O217" s="106">
        <v>0</v>
      </c>
      <c r="P217">
        <v>3</v>
      </c>
      <c r="Q217">
        <v>3</v>
      </c>
      <c r="R217" s="106">
        <v>0</v>
      </c>
      <c r="S217" s="106">
        <v>0</v>
      </c>
      <c r="T217" s="106">
        <v>0</v>
      </c>
      <c r="U217" s="106">
        <v>0</v>
      </c>
      <c r="V217" s="106">
        <v>0</v>
      </c>
      <c r="W217">
        <v>2</v>
      </c>
      <c r="X217">
        <v>1</v>
      </c>
      <c r="Y217" s="106">
        <v>0</v>
      </c>
      <c r="Z217">
        <v>2</v>
      </c>
      <c r="AA217">
        <v>1</v>
      </c>
      <c r="AB217">
        <v>3</v>
      </c>
      <c r="AC217" s="106">
        <v>0</v>
      </c>
      <c r="AD217" s="106">
        <v>0</v>
      </c>
      <c r="AE217" s="106">
        <v>0</v>
      </c>
      <c r="AF217">
        <v>2</v>
      </c>
      <c r="AG217">
        <v>40</v>
      </c>
      <c r="AH217" s="106">
        <v>0</v>
      </c>
      <c r="AI217">
        <v>57</v>
      </c>
    </row>
    <row r="218" spans="1:37">
      <c r="A218" t="s">
        <v>224</v>
      </c>
      <c r="B218">
        <v>2019</v>
      </c>
      <c r="C218" s="10">
        <v>43807</v>
      </c>
      <c r="D218" t="s">
        <v>65</v>
      </c>
      <c r="E218" t="s">
        <v>63</v>
      </c>
      <c r="F218" t="s">
        <v>63</v>
      </c>
      <c r="G218" t="s">
        <v>930</v>
      </c>
      <c r="H218" t="s">
        <v>929</v>
      </c>
      <c r="I218" t="s">
        <v>163</v>
      </c>
      <c r="J218" s="11">
        <f>(C218-VLOOKUP(G218,Riders!$A$2:$E$8000,4,FALSE))/365</f>
        <v>35.947945205479449</v>
      </c>
      <c r="K218" s="11">
        <f>(C218-VLOOKUP(H218,Riders!$A$2:$E$8000,4,FALSE))/365</f>
        <v>32.57260273972603</v>
      </c>
      <c r="L218">
        <v>4</v>
      </c>
      <c r="M218">
        <v>1</v>
      </c>
      <c r="N218" s="106">
        <v>0</v>
      </c>
      <c r="O218" s="106">
        <v>0</v>
      </c>
      <c r="P218">
        <v>2</v>
      </c>
      <c r="Q218">
        <v>2</v>
      </c>
      <c r="R218" s="106">
        <v>0</v>
      </c>
      <c r="S218" s="106">
        <v>0</v>
      </c>
      <c r="T218">
        <v>2</v>
      </c>
      <c r="U218" s="106">
        <v>0</v>
      </c>
      <c r="V218">
        <v>3</v>
      </c>
      <c r="W218" s="106">
        <v>0</v>
      </c>
      <c r="X218" s="106">
        <v>0</v>
      </c>
      <c r="Y218" s="106">
        <v>0</v>
      </c>
      <c r="Z218">
        <v>3</v>
      </c>
      <c r="AA218" s="106">
        <v>0</v>
      </c>
      <c r="AB218" s="106">
        <v>0</v>
      </c>
      <c r="AC218">
        <v>2</v>
      </c>
      <c r="AD218">
        <v>5</v>
      </c>
      <c r="AE218">
        <v>5</v>
      </c>
      <c r="AF218">
        <v>10</v>
      </c>
      <c r="AG218">
        <v>20</v>
      </c>
      <c r="AH218" s="106">
        <v>0</v>
      </c>
      <c r="AI218">
        <v>55</v>
      </c>
    </row>
    <row r="219" spans="1:37">
      <c r="A219" t="s">
        <v>224</v>
      </c>
      <c r="B219">
        <v>2019</v>
      </c>
      <c r="C219" s="10">
        <v>43807</v>
      </c>
      <c r="D219" t="s">
        <v>65</v>
      </c>
      <c r="E219" t="s">
        <v>63</v>
      </c>
      <c r="F219" t="s">
        <v>63</v>
      </c>
      <c r="G219" t="s">
        <v>631</v>
      </c>
      <c r="H219" t="s">
        <v>745</v>
      </c>
      <c r="I219" t="s">
        <v>45</v>
      </c>
      <c r="J219" s="11">
        <f>(C219-VLOOKUP(G219,Riders!$A$2:$E$8000,4,FALSE))/365</f>
        <v>28.638356164383563</v>
      </c>
      <c r="K219" s="11">
        <f>(C219-VLOOKUP(H219,Riders!$A$2:$E$8000,4,FALSE))/365</f>
        <v>22.608219178082191</v>
      </c>
      <c r="L219">
        <v>5</v>
      </c>
      <c r="M219" s="106">
        <v>0</v>
      </c>
      <c r="N219">
        <v>5</v>
      </c>
      <c r="O219" s="106">
        <v>0</v>
      </c>
      <c r="P219" s="106">
        <v>0</v>
      </c>
      <c r="Q219" s="106">
        <v>0</v>
      </c>
      <c r="R219" s="106">
        <v>0</v>
      </c>
      <c r="S219">
        <v>3</v>
      </c>
      <c r="T219" s="106">
        <v>0</v>
      </c>
      <c r="U219" s="106">
        <v>0</v>
      </c>
      <c r="V219" s="106">
        <v>0</v>
      </c>
      <c r="W219" s="106">
        <v>0</v>
      </c>
      <c r="X219" s="106">
        <v>0</v>
      </c>
      <c r="Y219" s="106">
        <v>0</v>
      </c>
      <c r="Z219">
        <v>1</v>
      </c>
      <c r="AA219" s="106">
        <v>0</v>
      </c>
      <c r="AB219">
        <v>1</v>
      </c>
      <c r="AC219" s="106">
        <v>0</v>
      </c>
      <c r="AD219" s="106">
        <v>0</v>
      </c>
      <c r="AE219">
        <v>2</v>
      </c>
      <c r="AF219" s="106">
        <v>0</v>
      </c>
      <c r="AG219">
        <v>20</v>
      </c>
      <c r="AH219" s="106">
        <v>0</v>
      </c>
      <c r="AI219">
        <v>32</v>
      </c>
    </row>
    <row r="220" spans="1:37">
      <c r="A220" t="s">
        <v>224</v>
      </c>
      <c r="B220">
        <v>2019</v>
      </c>
      <c r="C220" s="10">
        <v>43807</v>
      </c>
      <c r="D220" t="s">
        <v>65</v>
      </c>
      <c r="E220" t="s">
        <v>63</v>
      </c>
      <c r="F220" t="s">
        <v>63</v>
      </c>
      <c r="G220" t="s">
        <v>954</v>
      </c>
      <c r="H220" t="s">
        <v>822</v>
      </c>
      <c r="I220" t="s">
        <v>197</v>
      </c>
      <c r="J220" s="11">
        <f>(C220-VLOOKUP(G220,Riders!$A$2:$E$8000,4,FALSE))/365</f>
        <v>27.843835616438355</v>
      </c>
      <c r="K220" s="11">
        <f>(C220-VLOOKUP(H220,Riders!$A$2:$E$8000,4,FALSE))/365</f>
        <v>19.934246575342467</v>
      </c>
      <c r="L220">
        <v>6</v>
      </c>
      <c r="M220" s="106">
        <v>0</v>
      </c>
      <c r="N220" s="106">
        <v>0</v>
      </c>
      <c r="O220" s="106">
        <v>0</v>
      </c>
      <c r="P220" s="106">
        <v>0</v>
      </c>
      <c r="Q220">
        <v>1</v>
      </c>
      <c r="R220" s="106">
        <v>0</v>
      </c>
      <c r="S220" s="106">
        <v>0</v>
      </c>
      <c r="T220">
        <v>3</v>
      </c>
      <c r="U220" s="106">
        <v>0</v>
      </c>
      <c r="V220" s="106">
        <v>0</v>
      </c>
      <c r="W220" s="106">
        <v>0</v>
      </c>
      <c r="X220" s="106">
        <v>0</v>
      </c>
      <c r="Y220" s="106">
        <v>0</v>
      </c>
      <c r="Z220" s="106">
        <v>0</v>
      </c>
      <c r="AA220">
        <v>5</v>
      </c>
      <c r="AB220" s="106">
        <v>0</v>
      </c>
      <c r="AC220" s="106">
        <v>0</v>
      </c>
      <c r="AD220" s="106">
        <v>0</v>
      </c>
      <c r="AE220" s="106">
        <v>0</v>
      </c>
      <c r="AF220" s="106">
        <v>0</v>
      </c>
      <c r="AG220">
        <v>20</v>
      </c>
      <c r="AH220" s="106">
        <v>0</v>
      </c>
      <c r="AI220">
        <v>29</v>
      </c>
    </row>
    <row r="221" spans="1:37">
      <c r="A221" t="s">
        <v>224</v>
      </c>
      <c r="B221">
        <v>2019</v>
      </c>
      <c r="C221" s="10">
        <v>43807</v>
      </c>
      <c r="D221" t="s">
        <v>65</v>
      </c>
      <c r="E221" t="s">
        <v>63</v>
      </c>
      <c r="F221" t="s">
        <v>63</v>
      </c>
      <c r="G221" t="s">
        <v>796</v>
      </c>
      <c r="H221" t="s">
        <v>904</v>
      </c>
      <c r="I221" t="s">
        <v>645</v>
      </c>
      <c r="J221" s="11">
        <f>(C221-VLOOKUP(G221,Riders!$A$2:$E$8000,4,FALSE))/365</f>
        <v>34.358904109589041</v>
      </c>
      <c r="K221" s="11" t="e">
        <f>(C221-VLOOKUP(H221,Riders!$A$2:$E$8000,4,FALSE))/365</f>
        <v>#N/A</v>
      </c>
      <c r="L221">
        <v>7</v>
      </c>
      <c r="M221" s="106">
        <v>0</v>
      </c>
      <c r="N221" s="106">
        <v>0</v>
      </c>
      <c r="O221" s="106">
        <v>0</v>
      </c>
      <c r="P221" s="106">
        <v>0</v>
      </c>
      <c r="Q221" s="106">
        <v>0</v>
      </c>
      <c r="R221">
        <v>2</v>
      </c>
      <c r="S221" s="106">
        <v>0</v>
      </c>
      <c r="T221" s="106">
        <v>0</v>
      </c>
      <c r="U221" s="106">
        <v>0</v>
      </c>
      <c r="V221" s="106">
        <v>0</v>
      </c>
      <c r="W221" s="106">
        <v>0</v>
      </c>
      <c r="X221" s="106">
        <v>0</v>
      </c>
      <c r="Y221" s="106">
        <v>0</v>
      </c>
      <c r="Z221" s="106">
        <v>0</v>
      </c>
      <c r="AA221" s="106">
        <v>0</v>
      </c>
      <c r="AB221" s="106">
        <v>0</v>
      </c>
      <c r="AC221" s="106">
        <v>0</v>
      </c>
      <c r="AD221" s="106">
        <v>0</v>
      </c>
      <c r="AE221" s="106">
        <v>0</v>
      </c>
      <c r="AF221">
        <v>4</v>
      </c>
      <c r="AG221">
        <v>20</v>
      </c>
      <c r="AH221" s="106">
        <v>0</v>
      </c>
      <c r="AI221">
        <v>26</v>
      </c>
    </row>
    <row r="222" spans="1:37">
      <c r="A222" t="s">
        <v>224</v>
      </c>
      <c r="B222">
        <v>2019</v>
      </c>
      <c r="C222" s="10">
        <v>43807</v>
      </c>
      <c r="D222" t="s">
        <v>65</v>
      </c>
      <c r="E222" t="s">
        <v>63</v>
      </c>
      <c r="F222" t="s">
        <v>63</v>
      </c>
      <c r="G222" t="s">
        <v>927</v>
      </c>
      <c r="H222" t="s">
        <v>926</v>
      </c>
      <c r="I222" t="s">
        <v>177</v>
      </c>
      <c r="J222" s="11">
        <f>(C222-VLOOKUP(G222,Riders!$A$2:$E$8000,4,FALSE))/365</f>
        <v>27.175342465753424</v>
      </c>
      <c r="K222" s="11">
        <f>(C222-VLOOKUP(H222,Riders!$A$2:$E$8000,4,FALSE))/365</f>
        <v>23.446575342465753</v>
      </c>
      <c r="L222">
        <v>8</v>
      </c>
      <c r="M222" s="106">
        <v>0</v>
      </c>
      <c r="N222">
        <v>3</v>
      </c>
      <c r="O222" s="106">
        <v>0</v>
      </c>
      <c r="P222" s="106">
        <v>0</v>
      </c>
      <c r="Q222" s="106">
        <v>0</v>
      </c>
      <c r="R222" s="106">
        <v>0</v>
      </c>
      <c r="S222" s="106">
        <v>0</v>
      </c>
      <c r="T222">
        <v>5</v>
      </c>
      <c r="U222">
        <v>2</v>
      </c>
      <c r="V222" s="106">
        <v>0</v>
      </c>
      <c r="W222" s="106">
        <v>0</v>
      </c>
      <c r="X222" s="106">
        <v>0</v>
      </c>
      <c r="Y222">
        <v>2</v>
      </c>
      <c r="Z222" s="106">
        <v>0</v>
      </c>
      <c r="AA222" s="106">
        <v>0</v>
      </c>
      <c r="AB222" s="106">
        <v>0</v>
      </c>
      <c r="AC222">
        <v>3</v>
      </c>
      <c r="AD222">
        <v>2</v>
      </c>
      <c r="AE222" s="106">
        <v>0</v>
      </c>
      <c r="AF222" s="106">
        <v>0</v>
      </c>
      <c r="AG222" s="106">
        <v>0</v>
      </c>
      <c r="AH222" s="106">
        <v>0</v>
      </c>
      <c r="AI222">
        <v>17</v>
      </c>
    </row>
    <row r="223" spans="1:37">
      <c r="A223" t="s">
        <v>224</v>
      </c>
      <c r="B223">
        <v>2019</v>
      </c>
      <c r="C223" s="10">
        <v>43807</v>
      </c>
      <c r="D223" t="s">
        <v>65</v>
      </c>
      <c r="E223" t="s">
        <v>63</v>
      </c>
      <c r="F223" t="s">
        <v>63</v>
      </c>
      <c r="G223" t="s">
        <v>931</v>
      </c>
      <c r="H223" t="s">
        <v>713</v>
      </c>
      <c r="I223" t="s">
        <v>151</v>
      </c>
      <c r="J223" s="11">
        <f>(C223-VLOOKUP(G223,Riders!$A$2:$E$8000,4,FALSE))/365</f>
        <v>28.849315068493151</v>
      </c>
      <c r="K223" s="11">
        <f>(C223-VLOOKUP(H223,Riders!$A$2:$E$8000,4,FALSE))/365</f>
        <v>25.898630136986302</v>
      </c>
      <c r="L223">
        <v>9</v>
      </c>
      <c r="M223" s="106">
        <v>0</v>
      </c>
      <c r="N223" s="106">
        <v>0</v>
      </c>
      <c r="O223" s="106">
        <v>0</v>
      </c>
      <c r="P223" s="106">
        <v>0</v>
      </c>
      <c r="Q223" s="106">
        <v>0</v>
      </c>
      <c r="R223" s="106">
        <v>0</v>
      </c>
      <c r="S223">
        <v>1</v>
      </c>
      <c r="T223" s="106">
        <v>0</v>
      </c>
      <c r="U223" s="106">
        <v>0</v>
      </c>
      <c r="V223" s="106">
        <v>0</v>
      </c>
      <c r="W223" s="106">
        <v>0</v>
      </c>
      <c r="X223">
        <v>2</v>
      </c>
      <c r="Y223">
        <v>5</v>
      </c>
      <c r="Z223">
        <v>5</v>
      </c>
      <c r="AA223">
        <v>2</v>
      </c>
      <c r="AB223" s="106">
        <v>0</v>
      </c>
      <c r="AC223" s="106">
        <v>0</v>
      </c>
      <c r="AD223" s="106">
        <v>0</v>
      </c>
      <c r="AE223" s="106">
        <v>0</v>
      </c>
      <c r="AF223" s="106">
        <v>0</v>
      </c>
      <c r="AG223" s="106">
        <v>0</v>
      </c>
      <c r="AH223" s="106">
        <v>0</v>
      </c>
      <c r="AI223">
        <v>15</v>
      </c>
    </row>
    <row r="224" spans="1:37">
      <c r="A224" t="s">
        <v>224</v>
      </c>
      <c r="B224">
        <v>2019</v>
      </c>
      <c r="C224" s="10">
        <v>43807</v>
      </c>
      <c r="D224" t="s">
        <v>65</v>
      </c>
      <c r="E224" t="s">
        <v>63</v>
      </c>
      <c r="F224" t="s">
        <v>63</v>
      </c>
      <c r="G224" t="s">
        <v>593</v>
      </c>
      <c r="H224" t="s">
        <v>492</v>
      </c>
      <c r="I224" t="s">
        <v>30</v>
      </c>
      <c r="J224" s="11">
        <f>(C224-VLOOKUP(G224,Riders!$A$2:$E$8000,4,FALSE))/365</f>
        <v>21.827397260273973</v>
      </c>
      <c r="K224" s="11">
        <f>(C224-VLOOKUP(H224,Riders!$A$2:$E$8000,4,FALSE))/365</f>
        <v>25.997260273972604</v>
      </c>
      <c r="L224">
        <v>10</v>
      </c>
      <c r="M224" s="106">
        <v>0</v>
      </c>
      <c r="N224" s="106">
        <v>0</v>
      </c>
      <c r="O224" s="106">
        <v>0</v>
      </c>
      <c r="P224" s="106">
        <v>0</v>
      </c>
      <c r="Q224" s="106">
        <v>0</v>
      </c>
      <c r="R224" s="106">
        <v>0</v>
      </c>
      <c r="S224" s="106">
        <v>0</v>
      </c>
      <c r="T224" s="106">
        <v>0</v>
      </c>
      <c r="U224" s="106">
        <v>0</v>
      </c>
      <c r="V224" s="106">
        <v>0</v>
      </c>
      <c r="W224" s="106">
        <v>0</v>
      </c>
      <c r="X224" s="106">
        <v>0</v>
      </c>
      <c r="Y224">
        <v>3</v>
      </c>
      <c r="Z224" s="106">
        <v>0</v>
      </c>
      <c r="AA224" s="106">
        <v>0</v>
      </c>
      <c r="AB224" s="106">
        <v>0</v>
      </c>
      <c r="AC224">
        <v>5</v>
      </c>
      <c r="AD224">
        <v>3</v>
      </c>
      <c r="AE224" s="106">
        <v>0</v>
      </c>
      <c r="AF224" s="106">
        <v>0</v>
      </c>
      <c r="AG224" s="106">
        <v>0</v>
      </c>
      <c r="AH224" s="106">
        <v>0</v>
      </c>
      <c r="AI224">
        <v>11</v>
      </c>
    </row>
    <row r="225" spans="1:37">
      <c r="A225" t="s">
        <v>224</v>
      </c>
      <c r="B225">
        <v>2019</v>
      </c>
      <c r="C225" s="10">
        <v>43807</v>
      </c>
      <c r="D225" t="s">
        <v>65</v>
      </c>
      <c r="E225" t="s">
        <v>63</v>
      </c>
      <c r="F225" t="s">
        <v>63</v>
      </c>
      <c r="G225" t="s">
        <v>919</v>
      </c>
      <c r="H225" t="s">
        <v>782</v>
      </c>
      <c r="I225" t="s">
        <v>479</v>
      </c>
      <c r="J225" s="11" t="e">
        <f>(C225-VLOOKUP(G225,Riders!$A$2:$E$8000,4,FALSE))/365</f>
        <v>#N/A</v>
      </c>
      <c r="K225" s="11" t="e">
        <f>(C225-VLOOKUP(H225,Riders!$A$2:$E$8000,4,FALSE))/365</f>
        <v>#N/A</v>
      </c>
      <c r="L225">
        <v>11</v>
      </c>
      <c r="M225" s="106">
        <v>0</v>
      </c>
      <c r="N225" s="106">
        <v>0</v>
      </c>
      <c r="O225">
        <v>3</v>
      </c>
      <c r="P225" s="106">
        <v>0</v>
      </c>
      <c r="Q225" s="106">
        <v>0</v>
      </c>
      <c r="R225" s="106">
        <v>0</v>
      </c>
      <c r="S225" s="106">
        <v>0</v>
      </c>
      <c r="T225" s="106">
        <v>0</v>
      </c>
      <c r="U225" s="106">
        <v>0</v>
      </c>
      <c r="V225" s="106">
        <v>0</v>
      </c>
      <c r="W225" s="106">
        <v>0</v>
      </c>
      <c r="X225" s="106">
        <v>0</v>
      </c>
      <c r="Y225" s="106">
        <v>0</v>
      </c>
      <c r="Z225" s="106">
        <v>0</v>
      </c>
      <c r="AA225" s="106">
        <v>0</v>
      </c>
      <c r="AB225" s="106">
        <v>0</v>
      </c>
      <c r="AC225" s="106">
        <v>0</v>
      </c>
      <c r="AD225" s="106">
        <v>0</v>
      </c>
      <c r="AE225">
        <v>1</v>
      </c>
      <c r="AF225" s="106">
        <v>0</v>
      </c>
      <c r="AG225" s="106">
        <v>0</v>
      </c>
      <c r="AH225" s="106">
        <v>0</v>
      </c>
      <c r="AI225">
        <v>4</v>
      </c>
    </row>
    <row r="226" spans="1:37">
      <c r="A226" t="s">
        <v>224</v>
      </c>
      <c r="B226">
        <v>2019</v>
      </c>
      <c r="C226" s="10">
        <v>43807</v>
      </c>
      <c r="D226" t="s">
        <v>65</v>
      </c>
      <c r="E226" t="s">
        <v>63</v>
      </c>
      <c r="F226" t="s">
        <v>63</v>
      </c>
      <c r="G226" t="s">
        <v>933</v>
      </c>
      <c r="H226" t="s">
        <v>895</v>
      </c>
      <c r="I226" t="s">
        <v>187</v>
      </c>
      <c r="J226" s="11">
        <f>(C226-VLOOKUP(G226,Riders!$A$2:$E$8000,4,FALSE))/365</f>
        <v>25.032876712328768</v>
      </c>
      <c r="K226" s="11">
        <f>(C226-VLOOKUP(H226,Riders!$A$2:$E$8000,4,FALSE))/365</f>
        <v>25.4</v>
      </c>
      <c r="L226">
        <v>12</v>
      </c>
      <c r="M226" s="106">
        <v>0</v>
      </c>
      <c r="N226" s="106">
        <v>0</v>
      </c>
      <c r="O226">
        <v>2</v>
      </c>
      <c r="P226">
        <v>1</v>
      </c>
      <c r="Q226" s="106">
        <v>0</v>
      </c>
      <c r="R226" s="106">
        <v>0</v>
      </c>
      <c r="S226" s="106">
        <v>0</v>
      </c>
      <c r="T226" s="106">
        <v>0</v>
      </c>
      <c r="U226">
        <v>1</v>
      </c>
      <c r="V226">
        <v>5</v>
      </c>
      <c r="W226" s="106">
        <v>0</v>
      </c>
      <c r="X226" s="106">
        <v>0</v>
      </c>
      <c r="Y226" s="106">
        <v>0</v>
      </c>
      <c r="Z226" s="106">
        <v>0</v>
      </c>
      <c r="AA226" s="106">
        <v>0</v>
      </c>
      <c r="AB226" s="106">
        <v>0</v>
      </c>
      <c r="AC226">
        <v>1</v>
      </c>
      <c r="AD226" s="106">
        <v>0</v>
      </c>
      <c r="AE226" s="106">
        <v>0</v>
      </c>
      <c r="AF226" s="106">
        <v>0</v>
      </c>
      <c r="AG226" s="106">
        <v>0</v>
      </c>
      <c r="AH226">
        <v>20</v>
      </c>
      <c r="AI226">
        <v>-10</v>
      </c>
    </row>
    <row r="227" spans="1:37">
      <c r="A227" t="s">
        <v>224</v>
      </c>
      <c r="B227">
        <v>2019</v>
      </c>
      <c r="C227" s="10">
        <v>43807</v>
      </c>
      <c r="D227" t="s">
        <v>65</v>
      </c>
      <c r="E227" t="s">
        <v>63</v>
      </c>
      <c r="F227" t="s">
        <v>63</v>
      </c>
      <c r="G227" t="s">
        <v>833</v>
      </c>
      <c r="H227" t="s">
        <v>831</v>
      </c>
      <c r="I227" t="s">
        <v>206</v>
      </c>
      <c r="J227" s="11">
        <f>(C227-VLOOKUP(G227,Riders!$A$2:$E$8000,4,FALSE))/365</f>
        <v>24.693150684931506</v>
      </c>
      <c r="K227" s="11">
        <f>(C227-VLOOKUP(H227,Riders!$A$2:$E$8000,4,FALSE))/365</f>
        <v>26.476712328767125</v>
      </c>
      <c r="L227">
        <v>13</v>
      </c>
      <c r="M227" s="106">
        <v>0</v>
      </c>
      <c r="N227" s="106">
        <v>0</v>
      </c>
      <c r="O227" s="106">
        <v>0</v>
      </c>
      <c r="P227" s="106">
        <v>0</v>
      </c>
      <c r="Q227" s="106">
        <v>0</v>
      </c>
      <c r="R227" s="106">
        <v>0</v>
      </c>
      <c r="S227" s="106">
        <v>0</v>
      </c>
      <c r="T227">
        <v>1</v>
      </c>
      <c r="U227">
        <v>5</v>
      </c>
      <c r="V227" s="106">
        <v>0</v>
      </c>
      <c r="W227" s="106">
        <v>0</v>
      </c>
      <c r="X227" s="106">
        <v>0</v>
      </c>
      <c r="Y227" s="106">
        <v>0</v>
      </c>
      <c r="Z227" s="106">
        <v>0</v>
      </c>
      <c r="AA227" s="106">
        <v>0</v>
      </c>
      <c r="AB227" s="106">
        <v>0</v>
      </c>
      <c r="AC227" s="106">
        <v>0</v>
      </c>
      <c r="AD227" s="106">
        <v>0</v>
      </c>
      <c r="AE227" s="106">
        <v>0</v>
      </c>
      <c r="AF227" s="106">
        <v>0</v>
      </c>
      <c r="AG227">
        <v>20</v>
      </c>
      <c r="AH227">
        <v>80</v>
      </c>
      <c r="AI227">
        <v>-54</v>
      </c>
    </row>
    <row r="228" spans="1:37">
      <c r="A228" t="s">
        <v>224</v>
      </c>
      <c r="B228">
        <v>2019</v>
      </c>
      <c r="C228" s="10">
        <v>43807</v>
      </c>
      <c r="D228" t="s">
        <v>65</v>
      </c>
      <c r="E228" t="s">
        <v>63</v>
      </c>
      <c r="F228" t="s">
        <v>63</v>
      </c>
      <c r="G228" t="s">
        <v>603</v>
      </c>
      <c r="H228" t="s">
        <v>829</v>
      </c>
      <c r="I228" t="s">
        <v>84</v>
      </c>
      <c r="J228" s="11">
        <f>(C228-VLOOKUP(G228,Riders!$A$2:$E$8000,4,FALSE))/365</f>
        <v>23.260273972602739</v>
      </c>
      <c r="K228" s="11">
        <f>(C228-VLOOKUP(H228,Riders!$A$2:$E$8000,4,FALSE))/365</f>
        <v>21.156164383561645</v>
      </c>
      <c r="L228" t="s">
        <v>606</v>
      </c>
      <c r="M228">
        <v>2</v>
      </c>
      <c r="N228">
        <v>2</v>
      </c>
      <c r="O228">
        <v>1</v>
      </c>
      <c r="P228" s="106">
        <v>0</v>
      </c>
      <c r="Q228" s="106">
        <v>0</v>
      </c>
      <c r="R228">
        <v>3</v>
      </c>
      <c r="S228" s="106">
        <v>0</v>
      </c>
      <c r="T228" s="106">
        <v>0</v>
      </c>
      <c r="U228" s="106">
        <v>0</v>
      </c>
      <c r="V228">
        <v>2</v>
      </c>
      <c r="W228">
        <v>3</v>
      </c>
      <c r="X228" s="106">
        <v>0</v>
      </c>
      <c r="Y228" s="106">
        <v>0</v>
      </c>
      <c r="Z228" s="106">
        <v>0</v>
      </c>
      <c r="AA228" s="106">
        <v>0</v>
      </c>
      <c r="AB228" s="106">
        <v>0</v>
      </c>
      <c r="AC228" s="106">
        <v>0</v>
      </c>
      <c r="AD228" s="106">
        <v>0</v>
      </c>
      <c r="AE228" s="106">
        <v>0</v>
      </c>
      <c r="AF228" s="106">
        <v>0</v>
      </c>
      <c r="AG228">
        <v>20</v>
      </c>
      <c r="AH228" s="106">
        <v>0</v>
      </c>
      <c r="AI228" t="s">
        <v>606</v>
      </c>
    </row>
    <row r="229" spans="1:37">
      <c r="A229" t="s">
        <v>224</v>
      </c>
      <c r="B229">
        <v>2019</v>
      </c>
      <c r="C229" s="10">
        <v>43807</v>
      </c>
      <c r="D229" t="s">
        <v>65</v>
      </c>
      <c r="E229" t="s">
        <v>63</v>
      </c>
      <c r="F229" t="s">
        <v>63</v>
      </c>
      <c r="G229" t="s">
        <v>981</v>
      </c>
      <c r="H229" t="s">
        <v>983</v>
      </c>
      <c r="I229" t="s">
        <v>149</v>
      </c>
      <c r="J229" s="11" t="e">
        <f>(C229-VLOOKUP(G229,Riders!$A$2:$E$8000,4,FALSE))/365</f>
        <v>#N/A</v>
      </c>
      <c r="K229" s="11" t="e">
        <f>(C229-VLOOKUP(H229,Riders!$A$2:$E$8000,4,FALSE))/365</f>
        <v>#N/A</v>
      </c>
      <c r="L229" t="s">
        <v>606</v>
      </c>
      <c r="M229" s="106">
        <v>0</v>
      </c>
      <c r="N229" s="106">
        <v>0</v>
      </c>
      <c r="O229" s="106">
        <v>0</v>
      </c>
      <c r="P229" s="106">
        <v>0</v>
      </c>
      <c r="Q229" s="106">
        <v>0</v>
      </c>
      <c r="R229" s="106">
        <v>0</v>
      </c>
      <c r="S229" s="106">
        <v>0</v>
      </c>
      <c r="T229" s="106">
        <v>0</v>
      </c>
      <c r="U229" s="106">
        <v>0</v>
      </c>
      <c r="V229" s="106">
        <v>0</v>
      </c>
      <c r="W229" s="106">
        <v>0</v>
      </c>
      <c r="X229" s="106">
        <v>0</v>
      </c>
      <c r="Y229" s="106">
        <v>0</v>
      </c>
      <c r="Z229" s="106">
        <v>0</v>
      </c>
      <c r="AA229" s="106">
        <v>0</v>
      </c>
      <c r="AB229" s="106">
        <v>0</v>
      </c>
      <c r="AC229" s="106">
        <v>0</v>
      </c>
      <c r="AD229" s="106">
        <v>0</v>
      </c>
      <c r="AE229" s="106">
        <v>0</v>
      </c>
      <c r="AF229" s="106">
        <v>0</v>
      </c>
      <c r="AG229" s="106">
        <v>0</v>
      </c>
      <c r="AH229">
        <v>60</v>
      </c>
      <c r="AI229" t="s">
        <v>606</v>
      </c>
    </row>
    <row r="230" spans="1:37">
      <c r="A230" t="s">
        <v>224</v>
      </c>
      <c r="B230">
        <v>2019</v>
      </c>
      <c r="C230" s="10">
        <v>43807</v>
      </c>
      <c r="D230" t="s">
        <v>65</v>
      </c>
      <c r="E230" t="s">
        <v>63</v>
      </c>
      <c r="F230" t="s">
        <v>63</v>
      </c>
      <c r="G230" t="s">
        <v>971</v>
      </c>
      <c r="H230" t="s">
        <v>934</v>
      </c>
      <c r="I230" t="s">
        <v>38</v>
      </c>
      <c r="J230" s="11">
        <f>(C230-VLOOKUP(G230,Riders!$A$2:$E$8000,4,FALSE))/365</f>
        <v>25.652054794520549</v>
      </c>
      <c r="K230" s="11">
        <f>(C230-VLOOKUP(H230,Riders!$A$2:$E$8000,4,FALSE))/365</f>
        <v>20.969863013698632</v>
      </c>
      <c r="L230" t="s">
        <v>606</v>
      </c>
      <c r="M230" s="106">
        <v>0</v>
      </c>
      <c r="N230" s="106">
        <v>0</v>
      </c>
      <c r="O230" s="106">
        <v>0</v>
      </c>
      <c r="P230" s="106">
        <v>0</v>
      </c>
      <c r="Q230" s="106">
        <v>0</v>
      </c>
      <c r="R230" s="106">
        <v>0</v>
      </c>
      <c r="S230" s="106">
        <v>0</v>
      </c>
      <c r="T230" s="106">
        <v>0</v>
      </c>
      <c r="U230" s="106">
        <v>0</v>
      </c>
      <c r="V230" s="106">
        <v>0</v>
      </c>
      <c r="W230" s="106">
        <v>0</v>
      </c>
      <c r="X230" s="106">
        <v>0</v>
      </c>
      <c r="Y230" s="106">
        <v>0</v>
      </c>
      <c r="Z230" s="106">
        <v>0</v>
      </c>
      <c r="AA230" s="106">
        <v>0</v>
      </c>
      <c r="AB230" s="106">
        <v>0</v>
      </c>
      <c r="AC230" s="106">
        <v>0</v>
      </c>
      <c r="AD230" s="106">
        <v>0</v>
      </c>
      <c r="AE230" s="106">
        <v>0</v>
      </c>
      <c r="AF230" s="106">
        <v>0</v>
      </c>
      <c r="AG230" s="106">
        <v>0</v>
      </c>
      <c r="AH230">
        <v>80</v>
      </c>
      <c r="AI230" t="s">
        <v>606</v>
      </c>
    </row>
    <row r="231" spans="1:37">
      <c r="A231" t="s">
        <v>64</v>
      </c>
      <c r="B231">
        <v>2019</v>
      </c>
      <c r="C231" s="10">
        <v>43807</v>
      </c>
      <c r="D231" t="s">
        <v>65</v>
      </c>
      <c r="E231" t="s">
        <v>63</v>
      </c>
      <c r="F231" t="s">
        <v>63</v>
      </c>
      <c r="G231" t="s">
        <v>946</v>
      </c>
      <c r="H231" t="s">
        <v>805</v>
      </c>
      <c r="I231" t="s">
        <v>483</v>
      </c>
      <c r="J231" s="11">
        <f>(C231-VLOOKUP(G231,Riders!$A$2:$E$8000,4,FALSE))/365</f>
        <v>20.24931506849315</v>
      </c>
      <c r="K231" s="11">
        <f>(C231-VLOOKUP(H231,Riders!$A$2:$E$8000,4,FALSE))/365</f>
        <v>19.282191780821918</v>
      </c>
      <c r="L231" t="s">
        <v>606</v>
      </c>
      <c r="M231">
        <v>5</v>
      </c>
      <c r="N231" s="106">
        <v>0</v>
      </c>
      <c r="O231" s="106">
        <v>0</v>
      </c>
      <c r="P231" s="106">
        <v>0</v>
      </c>
      <c r="Q231">
        <v>2</v>
      </c>
      <c r="R231">
        <v>2</v>
      </c>
      <c r="S231" s="106">
        <v>0</v>
      </c>
      <c r="T231">
        <v>3</v>
      </c>
      <c r="U231" s="106">
        <v>0</v>
      </c>
      <c r="V231" s="106">
        <v>0</v>
      </c>
      <c r="W231" s="106">
        <v>0</v>
      </c>
      <c r="X231" s="106">
        <v>0</v>
      </c>
      <c r="Y231" s="106">
        <v>0</v>
      </c>
      <c r="Z231" s="106">
        <v>0</v>
      </c>
      <c r="AA231" s="106">
        <v>0</v>
      </c>
      <c r="AB231" s="106">
        <v>0</v>
      </c>
      <c r="AC231" s="106">
        <v>0</v>
      </c>
      <c r="AD231" s="106">
        <v>0</v>
      </c>
      <c r="AE231" s="106">
        <v>0</v>
      </c>
      <c r="AF231" s="106">
        <v>0</v>
      </c>
      <c r="AG231">
        <v>20</v>
      </c>
      <c r="AH231" s="106">
        <v>0</v>
      </c>
      <c r="AI231" t="s">
        <v>606</v>
      </c>
    </row>
    <row r="232" spans="1:37">
      <c r="A232" t="s">
        <v>64</v>
      </c>
      <c r="B232">
        <v>2019</v>
      </c>
      <c r="C232" s="10">
        <v>43805</v>
      </c>
      <c r="D232" t="s">
        <v>65</v>
      </c>
      <c r="E232" t="s">
        <v>63</v>
      </c>
      <c r="F232" t="s">
        <v>63</v>
      </c>
      <c r="G232" t="s">
        <v>935</v>
      </c>
      <c r="H232" t="s">
        <v>1003</v>
      </c>
      <c r="I232" t="s">
        <v>197</v>
      </c>
      <c r="J232" s="11">
        <f>(C232-VLOOKUP(G232,Riders!$A$2:$E$8000,4,FALSE))/365</f>
        <v>27.509589041095889</v>
      </c>
      <c r="K232" s="11" t="e">
        <f>(C232-VLOOKUP(H232,Riders!$A$2:$E$8000,4,FALSE))/365</f>
        <v>#N/A</v>
      </c>
      <c r="L232">
        <v>15</v>
      </c>
      <c r="M232" s="106">
        <v>0</v>
      </c>
      <c r="N232" s="106">
        <v>0</v>
      </c>
      <c r="O232" s="106">
        <v>0</v>
      </c>
      <c r="P232" s="106">
        <v>0</v>
      </c>
      <c r="Q232" s="106">
        <v>0</v>
      </c>
      <c r="R232" s="106">
        <v>0</v>
      </c>
      <c r="S232" s="106">
        <v>0</v>
      </c>
      <c r="T232">
        <v>1</v>
      </c>
      <c r="U232" s="106">
        <v>0</v>
      </c>
      <c r="V232" s="106">
        <v>0</v>
      </c>
      <c r="W232" s="106">
        <v>0</v>
      </c>
      <c r="X232" s="106">
        <v>0</v>
      </c>
      <c r="Y232" s="106">
        <v>0</v>
      </c>
      <c r="Z232" s="106">
        <v>0</v>
      </c>
      <c r="AA232" s="106">
        <v>0</v>
      </c>
      <c r="AB232" s="106">
        <v>0</v>
      </c>
      <c r="AC232" s="106">
        <v>0</v>
      </c>
      <c r="AD232" s="106">
        <v>0</v>
      </c>
      <c r="AE232" s="106">
        <v>0</v>
      </c>
      <c r="AF232" s="106">
        <v>0</v>
      </c>
      <c r="AG232" s="106">
        <v>0</v>
      </c>
      <c r="AH232">
        <v>40</v>
      </c>
      <c r="AI232">
        <v>-39</v>
      </c>
    </row>
    <row r="233" spans="1:37">
      <c r="A233" t="s">
        <v>64</v>
      </c>
      <c r="B233">
        <v>2019</v>
      </c>
      <c r="C233" s="10">
        <v>43803</v>
      </c>
      <c r="D233" t="s">
        <v>65</v>
      </c>
      <c r="E233" t="s">
        <v>63</v>
      </c>
      <c r="F233" t="s">
        <v>63</v>
      </c>
      <c r="G233" t="s">
        <v>895</v>
      </c>
      <c r="H233" t="s">
        <v>906</v>
      </c>
      <c r="I233" t="s">
        <v>187</v>
      </c>
      <c r="J233" s="11">
        <f>(C233-VLOOKUP(G233,Riders!$A$2:$E$8000,4,FALSE))/365</f>
        <v>25.389041095890413</v>
      </c>
      <c r="K233" s="11">
        <f>(C233-VLOOKUP(H233,Riders!$A$2:$E$8000,4,FALSE))/365</f>
        <v>24.446575342465753</v>
      </c>
      <c r="L233">
        <v>14</v>
      </c>
      <c r="M233">
        <v>1</v>
      </c>
      <c r="N233" s="106">
        <v>0</v>
      </c>
      <c r="O233" s="106">
        <v>0</v>
      </c>
      <c r="P233" s="106">
        <v>0</v>
      </c>
      <c r="Q233" s="106">
        <v>0</v>
      </c>
      <c r="R233" s="106">
        <v>0</v>
      </c>
      <c r="S233" s="106">
        <v>0</v>
      </c>
      <c r="T233" s="106">
        <v>0</v>
      </c>
      <c r="U233" s="106">
        <v>0</v>
      </c>
      <c r="V233" s="106">
        <v>0</v>
      </c>
      <c r="W233" s="106">
        <v>0</v>
      </c>
      <c r="X233" s="106">
        <v>0</v>
      </c>
      <c r="Y233">
        <v>1</v>
      </c>
      <c r="Z233" s="106">
        <v>0</v>
      </c>
      <c r="AA233" s="106">
        <v>0</v>
      </c>
      <c r="AB233" s="106">
        <v>0</v>
      </c>
      <c r="AC233" s="106">
        <v>0</v>
      </c>
      <c r="AD233" s="106">
        <v>0</v>
      </c>
      <c r="AE233" s="106">
        <v>0</v>
      </c>
      <c r="AF233" s="106">
        <v>0</v>
      </c>
      <c r="AG233" s="106">
        <v>0</v>
      </c>
      <c r="AH233">
        <v>20</v>
      </c>
      <c r="AI233">
        <v>-18</v>
      </c>
    </row>
    <row r="234" spans="1:37">
      <c r="A234" t="s">
        <v>64</v>
      </c>
      <c r="B234">
        <v>2019</v>
      </c>
      <c r="C234" s="10">
        <v>43801</v>
      </c>
      <c r="D234" t="s">
        <v>65</v>
      </c>
      <c r="E234" t="s">
        <v>63</v>
      </c>
      <c r="F234" t="s">
        <v>63</v>
      </c>
      <c r="G234" t="s">
        <v>931</v>
      </c>
      <c r="H234" t="s">
        <v>713</v>
      </c>
      <c r="I234" t="s">
        <v>151</v>
      </c>
      <c r="J234" s="11">
        <f>(C234-VLOOKUP(G234,Riders!$A$2:$E$8000,4,FALSE))/365</f>
        <v>28.832876712328765</v>
      </c>
      <c r="K234" s="11">
        <f>(C234-VLOOKUP(H234,Riders!$A$2:$E$8000,4,FALSE))/365</f>
        <v>25.882191780821916</v>
      </c>
      <c r="L234">
        <v>13</v>
      </c>
      <c r="M234" s="106">
        <v>0</v>
      </c>
      <c r="N234" s="106">
        <v>0</v>
      </c>
      <c r="O234" s="106">
        <v>0</v>
      </c>
      <c r="P234" s="106">
        <v>0</v>
      </c>
      <c r="Q234">
        <v>3</v>
      </c>
      <c r="R234" s="106">
        <v>0</v>
      </c>
      <c r="S234" s="106">
        <v>0</v>
      </c>
      <c r="T234" s="106">
        <v>0</v>
      </c>
      <c r="U234" s="106">
        <v>0</v>
      </c>
      <c r="V234" s="106">
        <v>0</v>
      </c>
      <c r="W234" s="106">
        <v>0</v>
      </c>
      <c r="X234" s="106">
        <v>0</v>
      </c>
      <c r="Y234" s="106">
        <v>0</v>
      </c>
      <c r="Z234" s="106">
        <v>0</v>
      </c>
      <c r="AA234" s="106">
        <v>0</v>
      </c>
      <c r="AB234" s="106">
        <v>0</v>
      </c>
      <c r="AC234" s="106">
        <v>0</v>
      </c>
      <c r="AD234" s="106">
        <v>0</v>
      </c>
      <c r="AE234" s="106">
        <v>0</v>
      </c>
      <c r="AF234" s="106">
        <v>0</v>
      </c>
      <c r="AG234" s="106">
        <v>0</v>
      </c>
      <c r="AH234" s="106">
        <v>0</v>
      </c>
      <c r="AI234">
        <v>3</v>
      </c>
    </row>
    <row r="235" spans="1:37">
      <c r="A235" t="s">
        <v>225</v>
      </c>
      <c r="B235">
        <v>2019</v>
      </c>
      <c r="C235" s="10">
        <v>43800</v>
      </c>
      <c r="D235" t="s">
        <v>65</v>
      </c>
      <c r="E235" t="s">
        <v>63</v>
      </c>
      <c r="F235" t="s">
        <v>63</v>
      </c>
      <c r="G235" t="s">
        <v>595</v>
      </c>
      <c r="H235" t="s">
        <v>596</v>
      </c>
      <c r="I235" t="s">
        <v>28</v>
      </c>
      <c r="J235" s="11">
        <f>(C235-VLOOKUP(G235,Riders!$A$2:$E$8000,4,FALSE))/365</f>
        <v>33.841095890410962</v>
      </c>
      <c r="K235" s="11">
        <f>(C235-VLOOKUP(H235,Riders!$A$2:$E$8000,4,FALSE))/365</f>
        <v>29.224657534246575</v>
      </c>
      <c r="L235">
        <v>1</v>
      </c>
      <c r="M235">
        <v>2</v>
      </c>
      <c r="N235" s="106">
        <v>0</v>
      </c>
      <c r="O235">
        <v>1</v>
      </c>
      <c r="P235">
        <v>1</v>
      </c>
      <c r="Q235">
        <v>5</v>
      </c>
      <c r="R235" s="106">
        <v>0</v>
      </c>
      <c r="S235" s="106">
        <v>0</v>
      </c>
      <c r="T235">
        <v>3</v>
      </c>
      <c r="U235">
        <v>2</v>
      </c>
      <c r="V235" s="106">
        <v>0</v>
      </c>
      <c r="W235" s="106">
        <v>0</v>
      </c>
      <c r="X235">
        <v>5</v>
      </c>
      <c r="Y235">
        <v>3</v>
      </c>
      <c r="Z235" s="106">
        <v>0</v>
      </c>
      <c r="AA235">
        <v>5</v>
      </c>
      <c r="AB235">
        <v>5</v>
      </c>
      <c r="AC235" s="106">
        <v>0</v>
      </c>
      <c r="AD235" s="106">
        <v>0</v>
      </c>
      <c r="AE235" s="106">
        <v>0</v>
      </c>
      <c r="AF235" s="106">
        <v>0</v>
      </c>
      <c r="AG235">
        <v>20</v>
      </c>
      <c r="AH235" s="106">
        <v>0</v>
      </c>
      <c r="AI235">
        <v>52</v>
      </c>
      <c r="AJ235" s="7">
        <v>2.4187499999999997</v>
      </c>
      <c r="AK235">
        <v>51.677999999999997</v>
      </c>
    </row>
    <row r="236" spans="1:37">
      <c r="A236" t="s">
        <v>225</v>
      </c>
      <c r="B236">
        <v>2019</v>
      </c>
      <c r="C236" s="10">
        <v>43800</v>
      </c>
      <c r="D236" t="s">
        <v>65</v>
      </c>
      <c r="E236" t="s">
        <v>63</v>
      </c>
      <c r="F236" t="s">
        <v>63</v>
      </c>
      <c r="G236" t="s">
        <v>504</v>
      </c>
      <c r="H236" t="s">
        <v>597</v>
      </c>
      <c r="I236" t="s">
        <v>34</v>
      </c>
      <c r="J236" s="11">
        <f>(C236-VLOOKUP(G236,Riders!$A$2:$E$8000,4,FALSE))/365</f>
        <v>21.046575342465754</v>
      </c>
      <c r="K236" s="11">
        <f>(C236-VLOOKUP(H236,Riders!$A$2:$E$8000,4,FALSE))/365</f>
        <v>21.56986301369863</v>
      </c>
      <c r="L236">
        <v>2</v>
      </c>
      <c r="M236" s="106">
        <v>0</v>
      </c>
      <c r="N236" s="106">
        <v>0</v>
      </c>
      <c r="O236">
        <v>5</v>
      </c>
      <c r="P236" s="106">
        <v>0</v>
      </c>
      <c r="Q236">
        <v>3</v>
      </c>
      <c r="R236" s="106">
        <v>0</v>
      </c>
      <c r="S236" s="106">
        <v>0</v>
      </c>
      <c r="T236" s="106">
        <v>0</v>
      </c>
      <c r="U236">
        <v>3</v>
      </c>
      <c r="V236" s="106">
        <v>0</v>
      </c>
      <c r="W236">
        <v>3</v>
      </c>
      <c r="X236">
        <v>3</v>
      </c>
      <c r="Y236" s="106">
        <v>0</v>
      </c>
      <c r="Z236">
        <v>5</v>
      </c>
      <c r="AA236">
        <v>3</v>
      </c>
      <c r="AB236" s="106">
        <v>0</v>
      </c>
      <c r="AC236" s="106">
        <v>0</v>
      </c>
      <c r="AD236">
        <v>3</v>
      </c>
      <c r="AE236" s="106">
        <v>0</v>
      </c>
      <c r="AF236">
        <v>10</v>
      </c>
      <c r="AG236" s="106">
        <v>0</v>
      </c>
      <c r="AH236" s="106">
        <v>0</v>
      </c>
      <c r="AI236">
        <v>38</v>
      </c>
    </row>
    <row r="237" spans="1:37">
      <c r="A237" t="s">
        <v>225</v>
      </c>
      <c r="B237">
        <v>2019</v>
      </c>
      <c r="C237" s="10">
        <v>43800</v>
      </c>
      <c r="D237" t="s">
        <v>65</v>
      </c>
      <c r="E237" t="s">
        <v>63</v>
      </c>
      <c r="F237" t="s">
        <v>63</v>
      </c>
      <c r="G237" t="s">
        <v>939</v>
      </c>
      <c r="H237" t="s">
        <v>1000</v>
      </c>
      <c r="I237" t="s">
        <v>112</v>
      </c>
      <c r="J237" s="11">
        <f>(C237-VLOOKUP(G237,Riders!$A$2:$E$8000,4,FALSE))/365</f>
        <v>36.920547945205477</v>
      </c>
      <c r="K237" s="11">
        <f>(C237-VLOOKUP(H237,Riders!$A$2:$E$8000,4,FALSE))/365</f>
        <v>20.482191780821918</v>
      </c>
      <c r="L237">
        <v>3</v>
      </c>
      <c r="M237" s="106">
        <v>0</v>
      </c>
      <c r="N237">
        <v>5</v>
      </c>
      <c r="O237" s="106">
        <v>0</v>
      </c>
      <c r="P237">
        <v>3</v>
      </c>
      <c r="Q237" s="106">
        <v>0</v>
      </c>
      <c r="R237">
        <v>2</v>
      </c>
      <c r="S237">
        <v>3</v>
      </c>
      <c r="T237">
        <v>1</v>
      </c>
      <c r="U237" s="106">
        <v>0</v>
      </c>
      <c r="V237" s="106">
        <v>0</v>
      </c>
      <c r="W237">
        <v>1</v>
      </c>
      <c r="X237" s="106">
        <v>0</v>
      </c>
      <c r="Y237">
        <v>5</v>
      </c>
      <c r="Z237">
        <v>2</v>
      </c>
      <c r="AA237">
        <v>1</v>
      </c>
      <c r="AB237" s="106">
        <v>0</v>
      </c>
      <c r="AC237" s="106">
        <v>0</v>
      </c>
      <c r="AD237">
        <v>2</v>
      </c>
      <c r="AE237">
        <v>2</v>
      </c>
      <c r="AF237">
        <v>6</v>
      </c>
      <c r="AG237" s="106">
        <v>0</v>
      </c>
      <c r="AH237" s="106">
        <v>0</v>
      </c>
      <c r="AI237">
        <v>33</v>
      </c>
    </row>
    <row r="238" spans="1:37">
      <c r="A238" t="s">
        <v>225</v>
      </c>
      <c r="B238">
        <v>2019</v>
      </c>
      <c r="C238" s="10">
        <v>43800</v>
      </c>
      <c r="D238" t="s">
        <v>65</v>
      </c>
      <c r="E238" t="s">
        <v>63</v>
      </c>
      <c r="F238" t="s">
        <v>63</v>
      </c>
      <c r="G238" t="s">
        <v>853</v>
      </c>
      <c r="H238" t="s">
        <v>924</v>
      </c>
      <c r="I238" t="s">
        <v>84</v>
      </c>
      <c r="J238" s="11">
        <f>(C238-VLOOKUP(G238,Riders!$A$2:$E$8000,4,FALSE))/365</f>
        <v>23.353424657534248</v>
      </c>
      <c r="K238" s="11">
        <f>(C238-VLOOKUP(H238,Riders!$A$2:$E$8000,4,FALSE))/365</f>
        <v>26.8</v>
      </c>
      <c r="L238">
        <v>4</v>
      </c>
      <c r="M238">
        <v>3</v>
      </c>
      <c r="N238">
        <v>3</v>
      </c>
      <c r="O238">
        <v>2</v>
      </c>
      <c r="P238" s="106">
        <v>0</v>
      </c>
      <c r="Q238">
        <v>1</v>
      </c>
      <c r="R238" s="106">
        <v>0</v>
      </c>
      <c r="S238">
        <v>1</v>
      </c>
      <c r="T238" s="106">
        <v>0</v>
      </c>
      <c r="U238">
        <v>1</v>
      </c>
      <c r="V238">
        <v>1</v>
      </c>
      <c r="W238" s="106">
        <v>0</v>
      </c>
      <c r="X238" s="106">
        <v>0</v>
      </c>
      <c r="Y238">
        <v>1</v>
      </c>
      <c r="Z238" s="106">
        <v>0</v>
      </c>
      <c r="AA238" s="106">
        <v>0</v>
      </c>
      <c r="AB238" s="106">
        <v>0</v>
      </c>
      <c r="AC238">
        <v>5</v>
      </c>
      <c r="AD238">
        <v>5</v>
      </c>
      <c r="AE238">
        <v>3</v>
      </c>
      <c r="AF238">
        <v>2</v>
      </c>
      <c r="AG238" s="106">
        <v>0</v>
      </c>
      <c r="AH238" s="106">
        <v>0</v>
      </c>
      <c r="AI238">
        <v>28</v>
      </c>
    </row>
    <row r="239" spans="1:37">
      <c r="A239" t="s">
        <v>225</v>
      </c>
      <c r="B239">
        <v>2019</v>
      </c>
      <c r="C239" s="10">
        <v>43800</v>
      </c>
      <c r="D239" t="s">
        <v>65</v>
      </c>
      <c r="E239" t="s">
        <v>63</v>
      </c>
      <c r="F239" t="s">
        <v>63</v>
      </c>
      <c r="G239" t="s">
        <v>616</v>
      </c>
      <c r="H239" t="s">
        <v>925</v>
      </c>
      <c r="I239" t="s">
        <v>36</v>
      </c>
      <c r="J239" s="11">
        <f>(C239-VLOOKUP(G239,Riders!$A$2:$E$8000,4,FALSE))/365</f>
        <v>31.802739726027397</v>
      </c>
      <c r="K239" s="11">
        <f>(C239-VLOOKUP(H239,Riders!$A$2:$E$8000,4,FALSE))/365</f>
        <v>29.61917808219178</v>
      </c>
      <c r="L239">
        <v>5</v>
      </c>
      <c r="M239">
        <v>5</v>
      </c>
      <c r="N239" s="106">
        <v>0</v>
      </c>
      <c r="O239" s="106">
        <v>0</v>
      </c>
      <c r="P239">
        <v>5</v>
      </c>
      <c r="Q239" s="106">
        <v>0</v>
      </c>
      <c r="R239" s="106">
        <v>0</v>
      </c>
      <c r="S239" s="106">
        <v>0</v>
      </c>
      <c r="T239" s="106">
        <v>0</v>
      </c>
      <c r="U239" s="106">
        <v>0</v>
      </c>
      <c r="V239">
        <v>5</v>
      </c>
      <c r="W239">
        <v>5</v>
      </c>
      <c r="X239" s="106">
        <v>0</v>
      </c>
      <c r="Y239" s="106">
        <v>0</v>
      </c>
      <c r="Z239">
        <v>3</v>
      </c>
      <c r="AA239" s="106">
        <v>0</v>
      </c>
      <c r="AB239" s="106">
        <v>0</v>
      </c>
      <c r="AC239">
        <v>3</v>
      </c>
      <c r="AD239" s="106">
        <v>0</v>
      </c>
      <c r="AE239" s="106">
        <v>0</v>
      </c>
      <c r="AF239" s="106">
        <v>0</v>
      </c>
      <c r="AG239" s="106">
        <v>0</v>
      </c>
      <c r="AH239" s="106">
        <v>0</v>
      </c>
      <c r="AI239">
        <v>26</v>
      </c>
    </row>
    <row r="240" spans="1:37">
      <c r="A240" t="s">
        <v>225</v>
      </c>
      <c r="B240">
        <v>2019</v>
      </c>
      <c r="C240" s="10">
        <v>43800</v>
      </c>
      <c r="D240" t="s">
        <v>65</v>
      </c>
      <c r="E240" t="s">
        <v>63</v>
      </c>
      <c r="F240" t="s">
        <v>63</v>
      </c>
      <c r="G240" t="s">
        <v>797</v>
      </c>
      <c r="H240" t="s">
        <v>587</v>
      </c>
      <c r="I240" t="s">
        <v>77</v>
      </c>
      <c r="J240" s="11">
        <f>(C240-VLOOKUP(G240,Riders!$A$2:$E$8000,4,FALSE))/365</f>
        <v>34.512328767123286</v>
      </c>
      <c r="K240" s="11">
        <f>(C240-VLOOKUP(H240,Riders!$A$2:$E$8000,4,FALSE))/365</f>
        <v>24.523287671232875</v>
      </c>
      <c r="L240">
        <v>6</v>
      </c>
      <c r="M240" s="106">
        <v>0</v>
      </c>
      <c r="N240" s="106">
        <v>0</v>
      </c>
      <c r="O240" s="106">
        <v>0</v>
      </c>
      <c r="P240">
        <v>2</v>
      </c>
      <c r="Q240">
        <v>2</v>
      </c>
      <c r="R240">
        <v>3</v>
      </c>
      <c r="S240">
        <v>2</v>
      </c>
      <c r="T240">
        <v>2</v>
      </c>
      <c r="U240" s="106">
        <v>0</v>
      </c>
      <c r="V240">
        <v>2</v>
      </c>
      <c r="W240">
        <v>2</v>
      </c>
      <c r="X240" s="106">
        <v>0</v>
      </c>
      <c r="Y240" s="106">
        <v>0</v>
      </c>
      <c r="Z240" s="106">
        <v>0</v>
      </c>
      <c r="AA240">
        <v>2</v>
      </c>
      <c r="AB240" s="106">
        <v>0</v>
      </c>
      <c r="AC240" s="106">
        <v>0</v>
      </c>
      <c r="AD240" s="106">
        <v>0</v>
      </c>
      <c r="AE240">
        <v>1</v>
      </c>
      <c r="AF240">
        <v>4</v>
      </c>
      <c r="AG240" s="106">
        <v>0</v>
      </c>
      <c r="AH240" s="106">
        <v>0</v>
      </c>
      <c r="AI240">
        <v>22</v>
      </c>
    </row>
    <row r="241" spans="1:35">
      <c r="A241" t="s">
        <v>225</v>
      </c>
      <c r="B241">
        <v>2019</v>
      </c>
      <c r="C241" s="10">
        <v>43800</v>
      </c>
      <c r="D241" t="s">
        <v>65</v>
      </c>
      <c r="E241" t="s">
        <v>63</v>
      </c>
      <c r="F241" t="s">
        <v>63</v>
      </c>
      <c r="G241" t="s">
        <v>926</v>
      </c>
      <c r="H241" t="s">
        <v>927</v>
      </c>
      <c r="I241" t="s">
        <v>177</v>
      </c>
      <c r="J241" s="11">
        <f>(C241-VLOOKUP(G241,Riders!$A$2:$E$8000,4,FALSE))/365</f>
        <v>23.427397260273974</v>
      </c>
      <c r="K241" s="11">
        <f>(C241-VLOOKUP(H241,Riders!$A$2:$E$8000,4,FALSE))/365</f>
        <v>27.156164383561645</v>
      </c>
      <c r="L241">
        <v>7</v>
      </c>
      <c r="M241" s="106">
        <v>0</v>
      </c>
      <c r="N241" s="106">
        <v>0</v>
      </c>
      <c r="O241" s="106">
        <v>0</v>
      </c>
      <c r="P241" s="106">
        <v>0</v>
      </c>
      <c r="Q241" s="106">
        <v>0</v>
      </c>
      <c r="R241" s="106">
        <v>0</v>
      </c>
      <c r="S241" s="106">
        <v>0</v>
      </c>
      <c r="T241">
        <v>5</v>
      </c>
      <c r="U241" s="106">
        <v>0</v>
      </c>
      <c r="V241" s="106">
        <v>0</v>
      </c>
      <c r="W241" s="106">
        <v>0</v>
      </c>
      <c r="X241" s="106">
        <v>0</v>
      </c>
      <c r="Y241">
        <v>2</v>
      </c>
      <c r="Z241" s="106">
        <v>0</v>
      </c>
      <c r="AA241" s="106">
        <v>0</v>
      </c>
      <c r="AB241" s="106">
        <v>0</v>
      </c>
      <c r="AC241">
        <v>1</v>
      </c>
      <c r="AD241" s="106">
        <v>0</v>
      </c>
      <c r="AE241" s="106">
        <v>0</v>
      </c>
      <c r="AF241" s="106">
        <v>0</v>
      </c>
      <c r="AG241" s="106">
        <v>0</v>
      </c>
      <c r="AH241" s="106">
        <v>0</v>
      </c>
      <c r="AI241">
        <v>8</v>
      </c>
    </row>
    <row r="242" spans="1:35">
      <c r="A242" t="s">
        <v>225</v>
      </c>
      <c r="B242">
        <v>2019</v>
      </c>
      <c r="C242" s="10">
        <v>43800</v>
      </c>
      <c r="D242" t="s">
        <v>65</v>
      </c>
      <c r="E242" t="s">
        <v>63</v>
      </c>
      <c r="F242" t="s">
        <v>63</v>
      </c>
      <c r="G242" t="s">
        <v>822</v>
      </c>
      <c r="H242" t="s">
        <v>954</v>
      </c>
      <c r="I242" t="s">
        <v>197</v>
      </c>
      <c r="J242" s="11">
        <f>(C242-VLOOKUP(G242,Riders!$A$2:$E$8000,4,FALSE))/365</f>
        <v>19.915068493150685</v>
      </c>
      <c r="K242" s="11">
        <f>(C242-VLOOKUP(H242,Riders!$A$2:$E$8000,4,FALSE))/365</f>
        <v>27.824657534246576</v>
      </c>
      <c r="L242">
        <v>8</v>
      </c>
      <c r="M242" s="106">
        <v>0</v>
      </c>
      <c r="N242" s="106">
        <v>0</v>
      </c>
      <c r="O242" s="106">
        <v>0</v>
      </c>
      <c r="P242" s="106">
        <v>0</v>
      </c>
      <c r="Q242" s="106">
        <v>0</v>
      </c>
      <c r="R242" s="106">
        <v>0</v>
      </c>
      <c r="S242" s="106">
        <v>0</v>
      </c>
      <c r="T242" s="106">
        <v>0</v>
      </c>
      <c r="U242" s="106">
        <v>0</v>
      </c>
      <c r="V242">
        <v>3</v>
      </c>
      <c r="W242" s="106">
        <v>0</v>
      </c>
      <c r="X242" s="106">
        <v>0</v>
      </c>
      <c r="Y242" s="106">
        <v>0</v>
      </c>
      <c r="Z242" s="106">
        <v>0</v>
      </c>
      <c r="AA242" s="106">
        <v>0</v>
      </c>
      <c r="AB242" s="106">
        <v>0</v>
      </c>
      <c r="AC242" s="106">
        <v>0</v>
      </c>
      <c r="AD242" s="106">
        <v>0</v>
      </c>
      <c r="AE242">
        <v>5</v>
      </c>
      <c r="AF242" s="106">
        <v>0</v>
      </c>
      <c r="AG242" s="106">
        <v>0</v>
      </c>
      <c r="AH242" s="106">
        <v>0</v>
      </c>
      <c r="AI242">
        <v>8</v>
      </c>
    </row>
    <row r="243" spans="1:35">
      <c r="A243" t="s">
        <v>225</v>
      </c>
      <c r="B243">
        <v>2019</v>
      </c>
      <c r="C243" s="10">
        <v>43800</v>
      </c>
      <c r="D243" t="s">
        <v>65</v>
      </c>
      <c r="E243" t="s">
        <v>63</v>
      </c>
      <c r="F243" t="s">
        <v>63</v>
      </c>
      <c r="G243" t="s">
        <v>590</v>
      </c>
      <c r="H243" t="s">
        <v>848</v>
      </c>
      <c r="I243" t="s">
        <v>22</v>
      </c>
      <c r="J243" s="11">
        <f>(C243-VLOOKUP(G243,Riders!$A$2:$E$8000,4,FALSE))/365</f>
        <v>28.8</v>
      </c>
      <c r="K243" s="11">
        <f>(C243-VLOOKUP(H243,Riders!$A$2:$E$8000,4,FALSE))/365</f>
        <v>30.490410958904111</v>
      </c>
      <c r="L243">
        <v>9</v>
      </c>
      <c r="M243" s="106">
        <v>0</v>
      </c>
      <c r="N243" s="106">
        <v>0</v>
      </c>
      <c r="O243" s="106">
        <v>0</v>
      </c>
      <c r="P243" s="106">
        <v>0</v>
      </c>
      <c r="Q243" s="106">
        <v>0</v>
      </c>
      <c r="R243" s="106">
        <v>0</v>
      </c>
      <c r="S243">
        <v>5</v>
      </c>
      <c r="T243" s="106">
        <v>0</v>
      </c>
      <c r="U243" s="106">
        <v>0</v>
      </c>
      <c r="V243" s="106">
        <v>0</v>
      </c>
      <c r="W243" s="106">
        <v>0</v>
      </c>
      <c r="X243" s="106">
        <v>0</v>
      </c>
      <c r="Y243" s="106">
        <v>0</v>
      </c>
      <c r="Z243" s="106">
        <v>0</v>
      </c>
      <c r="AA243" s="106">
        <v>0</v>
      </c>
      <c r="AB243">
        <v>3</v>
      </c>
      <c r="AC243" s="106">
        <v>0</v>
      </c>
      <c r="AD243" s="106">
        <v>0</v>
      </c>
      <c r="AE243" s="106">
        <v>0</v>
      </c>
      <c r="AF243" s="106">
        <v>0</v>
      </c>
      <c r="AG243" s="106">
        <v>0</v>
      </c>
      <c r="AH243" s="106">
        <v>0</v>
      </c>
      <c r="AI243">
        <v>8</v>
      </c>
    </row>
    <row r="244" spans="1:35">
      <c r="A244" t="s">
        <v>225</v>
      </c>
      <c r="B244">
        <v>2019</v>
      </c>
      <c r="C244" s="10">
        <v>43800</v>
      </c>
      <c r="D244" t="s">
        <v>65</v>
      </c>
      <c r="E244" t="s">
        <v>63</v>
      </c>
      <c r="F244" t="s">
        <v>63</v>
      </c>
      <c r="G244" t="s">
        <v>593</v>
      </c>
      <c r="H244" t="s">
        <v>594</v>
      </c>
      <c r="I244" t="s">
        <v>751</v>
      </c>
      <c r="J244" s="11">
        <f>(C244-VLOOKUP(G244,Riders!$A$2:$E$8000,4,FALSE))/365</f>
        <v>21.80821917808219</v>
      </c>
      <c r="K244" s="11">
        <f>(C244-VLOOKUP(H244,Riders!$A$2:$E$8000,4,FALSE))/365</f>
        <v>30.506849315068493</v>
      </c>
      <c r="L244">
        <v>10</v>
      </c>
      <c r="M244" s="106">
        <v>0</v>
      </c>
      <c r="N244" s="106">
        <v>0</v>
      </c>
      <c r="O244" s="106">
        <v>0</v>
      </c>
      <c r="P244" s="106">
        <v>0</v>
      </c>
      <c r="Q244" s="106">
        <v>0</v>
      </c>
      <c r="R244">
        <v>5</v>
      </c>
      <c r="S244" s="106">
        <v>0</v>
      </c>
      <c r="T244" s="106">
        <v>0</v>
      </c>
      <c r="U244" s="106">
        <v>0</v>
      </c>
      <c r="V244" s="106">
        <v>0</v>
      </c>
      <c r="W244" s="106">
        <v>0</v>
      </c>
      <c r="X244" s="106">
        <v>0</v>
      </c>
      <c r="Y244" s="106">
        <v>0</v>
      </c>
      <c r="Z244" s="106">
        <v>0</v>
      </c>
      <c r="AA244" s="106">
        <v>0</v>
      </c>
      <c r="AB244" s="106">
        <v>0</v>
      </c>
      <c r="AC244">
        <v>2</v>
      </c>
      <c r="AD244" s="106">
        <v>0</v>
      </c>
      <c r="AE244" s="106">
        <v>0</v>
      </c>
      <c r="AF244" s="106">
        <v>0</v>
      </c>
      <c r="AG244" s="106">
        <v>0</v>
      </c>
      <c r="AH244" s="106">
        <v>0</v>
      </c>
      <c r="AI244">
        <v>7</v>
      </c>
    </row>
    <row r="245" spans="1:35">
      <c r="A245" t="s">
        <v>225</v>
      </c>
      <c r="B245">
        <v>2019</v>
      </c>
      <c r="C245" s="10">
        <v>43800</v>
      </c>
      <c r="D245" t="s">
        <v>65</v>
      </c>
      <c r="E245" t="s">
        <v>63</v>
      </c>
      <c r="F245" t="s">
        <v>63</v>
      </c>
      <c r="G245" t="s">
        <v>931</v>
      </c>
      <c r="H245" t="s">
        <v>713</v>
      </c>
      <c r="I245" t="s">
        <v>151</v>
      </c>
      <c r="J245" s="11">
        <f>(C245-VLOOKUP(G245,Riders!$A$2:$E$8000,4,FALSE))/365</f>
        <v>28.830136986301369</v>
      </c>
      <c r="K245" s="11">
        <f>(C245-VLOOKUP(H245,Riders!$A$2:$E$8000,4,FALSE))/365</f>
        <v>25.87945205479452</v>
      </c>
      <c r="L245">
        <v>11</v>
      </c>
      <c r="M245">
        <v>1</v>
      </c>
      <c r="N245" s="106">
        <v>0</v>
      </c>
      <c r="O245" s="106">
        <v>0</v>
      </c>
      <c r="P245" s="106">
        <v>0</v>
      </c>
      <c r="Q245" s="106">
        <v>0</v>
      </c>
      <c r="R245" s="106">
        <v>0</v>
      </c>
      <c r="S245" s="106">
        <v>0</v>
      </c>
      <c r="T245" s="106">
        <v>0</v>
      </c>
      <c r="U245">
        <v>5</v>
      </c>
      <c r="V245" s="106">
        <v>0</v>
      </c>
      <c r="W245" s="106">
        <v>0</v>
      </c>
      <c r="X245">
        <v>1</v>
      </c>
      <c r="Y245" s="106">
        <v>0</v>
      </c>
      <c r="Z245" s="106">
        <v>0</v>
      </c>
      <c r="AA245" s="106">
        <v>0</v>
      </c>
      <c r="AB245" s="106">
        <v>0</v>
      </c>
      <c r="AC245" s="106">
        <v>0</v>
      </c>
      <c r="AD245" s="106">
        <v>0</v>
      </c>
      <c r="AE245" s="106">
        <v>0</v>
      </c>
      <c r="AF245" s="106">
        <v>0</v>
      </c>
      <c r="AG245" s="106">
        <v>0</v>
      </c>
      <c r="AH245" s="106">
        <v>0</v>
      </c>
      <c r="AI245">
        <v>7</v>
      </c>
    </row>
    <row r="246" spans="1:35">
      <c r="A246" t="s">
        <v>225</v>
      </c>
      <c r="B246">
        <v>2019</v>
      </c>
      <c r="C246" s="10">
        <v>43800</v>
      </c>
      <c r="D246" t="s">
        <v>65</v>
      </c>
      <c r="E246" t="s">
        <v>63</v>
      </c>
      <c r="F246" t="s">
        <v>63</v>
      </c>
      <c r="G246" t="s">
        <v>631</v>
      </c>
      <c r="H246" t="s">
        <v>745</v>
      </c>
      <c r="I246" t="s">
        <v>45</v>
      </c>
      <c r="J246" s="11">
        <f>(C246-VLOOKUP(G246,Riders!$A$2:$E$8000,4,FALSE))/365</f>
        <v>28.61917808219178</v>
      </c>
      <c r="K246" s="11">
        <f>(C246-VLOOKUP(H246,Riders!$A$2:$E$8000,4,FALSE))/365</f>
        <v>22.589041095890412</v>
      </c>
      <c r="L246">
        <v>12</v>
      </c>
      <c r="M246" s="106">
        <v>0</v>
      </c>
      <c r="N246" s="106">
        <v>0</v>
      </c>
      <c r="O246">
        <v>3</v>
      </c>
      <c r="P246" s="106">
        <v>0</v>
      </c>
      <c r="Q246" s="106">
        <v>0</v>
      </c>
      <c r="R246" s="106">
        <v>0</v>
      </c>
      <c r="S246" s="106">
        <v>0</v>
      </c>
      <c r="T246" s="106">
        <v>0</v>
      </c>
      <c r="U246" s="106">
        <v>0</v>
      </c>
      <c r="V246" s="106">
        <v>0</v>
      </c>
      <c r="W246" s="106">
        <v>0</v>
      </c>
      <c r="X246" s="106">
        <v>0</v>
      </c>
      <c r="Y246" s="106">
        <v>0</v>
      </c>
      <c r="Z246" s="106">
        <v>0</v>
      </c>
      <c r="AA246" s="106">
        <v>0</v>
      </c>
      <c r="AB246">
        <v>1</v>
      </c>
      <c r="AC246" s="106">
        <v>0</v>
      </c>
      <c r="AD246" s="106">
        <v>0</v>
      </c>
      <c r="AE246" s="106">
        <v>0</v>
      </c>
      <c r="AF246" s="106">
        <v>0</v>
      </c>
      <c r="AG246" s="106">
        <v>0</v>
      </c>
      <c r="AH246" s="106">
        <v>0</v>
      </c>
      <c r="AI246">
        <v>4</v>
      </c>
    </row>
    <row r="247" spans="1:35">
      <c r="A247" t="s">
        <v>225</v>
      </c>
      <c r="B247">
        <v>2019</v>
      </c>
      <c r="C247" s="10">
        <v>43800</v>
      </c>
      <c r="D247" t="s">
        <v>65</v>
      </c>
      <c r="E247" t="s">
        <v>63</v>
      </c>
      <c r="F247" t="s">
        <v>63</v>
      </c>
      <c r="G247" t="s">
        <v>678</v>
      </c>
      <c r="H247" t="s">
        <v>589</v>
      </c>
      <c r="I247" t="s">
        <v>24</v>
      </c>
      <c r="J247" s="11">
        <f>(C247-VLOOKUP(G247,Riders!$A$2:$E$8000,4,FALSE))/365</f>
        <v>22.457534246575342</v>
      </c>
      <c r="K247" s="11">
        <f>(C247-VLOOKUP(H247,Riders!$A$2:$E$8000,4,FALSE))/365</f>
        <v>27.909589041095892</v>
      </c>
      <c r="L247">
        <v>13</v>
      </c>
      <c r="M247" s="106">
        <v>0</v>
      </c>
      <c r="N247">
        <v>2</v>
      </c>
      <c r="O247" s="106">
        <v>0</v>
      </c>
      <c r="P247" s="106">
        <v>0</v>
      </c>
      <c r="Q247" s="106">
        <v>0</v>
      </c>
      <c r="R247" s="106">
        <v>0</v>
      </c>
      <c r="S247" s="106">
        <v>0</v>
      </c>
      <c r="T247" s="106">
        <v>0</v>
      </c>
      <c r="U247" s="106">
        <v>0</v>
      </c>
      <c r="V247" s="106">
        <v>0</v>
      </c>
      <c r="W247" s="106">
        <v>0</v>
      </c>
      <c r="X247">
        <v>2</v>
      </c>
      <c r="Y247" s="106">
        <v>0</v>
      </c>
      <c r="Z247" s="106">
        <v>0</v>
      </c>
      <c r="AA247" s="106">
        <v>0</v>
      </c>
      <c r="AB247" s="106">
        <v>0</v>
      </c>
      <c r="AC247" s="106">
        <v>0</v>
      </c>
      <c r="AD247" s="106">
        <v>0</v>
      </c>
      <c r="AE247" s="106">
        <v>0</v>
      </c>
      <c r="AF247" s="106">
        <v>0</v>
      </c>
      <c r="AG247" s="106">
        <v>0</v>
      </c>
      <c r="AH247" s="106">
        <v>0</v>
      </c>
      <c r="AI247">
        <v>4</v>
      </c>
    </row>
    <row r="248" spans="1:35">
      <c r="A248" t="s">
        <v>225</v>
      </c>
      <c r="B248">
        <v>2019</v>
      </c>
      <c r="C248" s="10">
        <v>43800</v>
      </c>
      <c r="D248" t="s">
        <v>65</v>
      </c>
      <c r="E248" t="s">
        <v>63</v>
      </c>
      <c r="F248" t="s">
        <v>63</v>
      </c>
      <c r="G248" t="s">
        <v>796</v>
      </c>
      <c r="H248" t="s">
        <v>904</v>
      </c>
      <c r="I248" t="s">
        <v>645</v>
      </c>
      <c r="J248" s="11">
        <f>(C248-VLOOKUP(G248,Riders!$A$2:$E$8000,4,FALSE))/365</f>
        <v>34.339726027397262</v>
      </c>
      <c r="K248" s="11" t="e">
        <f>(C248-VLOOKUP(H248,Riders!$A$2:$E$8000,4,FALSE))/365</f>
        <v>#N/A</v>
      </c>
      <c r="L248">
        <v>14</v>
      </c>
      <c r="M248" s="106">
        <v>0</v>
      </c>
      <c r="N248">
        <v>1</v>
      </c>
      <c r="O248" s="106">
        <v>0</v>
      </c>
      <c r="P248" s="106">
        <v>0</v>
      </c>
      <c r="Q248" s="106">
        <v>0</v>
      </c>
      <c r="R248" s="106">
        <v>0</v>
      </c>
      <c r="S248" s="106">
        <v>0</v>
      </c>
      <c r="T248" s="106">
        <v>0</v>
      </c>
      <c r="U248" s="106">
        <v>0</v>
      </c>
      <c r="V248" s="106">
        <v>0</v>
      </c>
      <c r="W248" s="106">
        <v>0</v>
      </c>
      <c r="X248" s="106">
        <v>0</v>
      </c>
      <c r="Y248" s="106">
        <v>0</v>
      </c>
      <c r="Z248">
        <v>1</v>
      </c>
      <c r="AA248" s="106">
        <v>0</v>
      </c>
      <c r="AB248" s="106">
        <v>0</v>
      </c>
      <c r="AC248" s="106">
        <v>0</v>
      </c>
      <c r="AD248">
        <v>1</v>
      </c>
      <c r="AE248" s="106">
        <v>0</v>
      </c>
      <c r="AF248" s="106">
        <v>0</v>
      </c>
      <c r="AG248" s="106">
        <v>0</v>
      </c>
      <c r="AH248" s="106">
        <v>0</v>
      </c>
      <c r="AI248">
        <v>3</v>
      </c>
    </row>
    <row r="249" spans="1:35">
      <c r="A249" t="s">
        <v>225</v>
      </c>
      <c r="B249">
        <v>2019</v>
      </c>
      <c r="C249" s="10">
        <v>43800</v>
      </c>
      <c r="D249" t="s">
        <v>65</v>
      </c>
      <c r="E249" t="s">
        <v>63</v>
      </c>
      <c r="F249" t="s">
        <v>63</v>
      </c>
      <c r="G249" t="s">
        <v>819</v>
      </c>
      <c r="H249" t="s">
        <v>782</v>
      </c>
      <c r="I249" t="s">
        <v>479</v>
      </c>
      <c r="J249" s="11" t="e">
        <f>(C249-VLOOKUP(G249,Riders!$A$2:$E$8000,4,FALSE))/365</f>
        <v>#N/A</v>
      </c>
      <c r="K249" s="11" t="e">
        <f>(C249-VLOOKUP(H249,Riders!$A$2:$E$8000,4,FALSE))/365</f>
        <v>#N/A</v>
      </c>
      <c r="L249">
        <v>15</v>
      </c>
      <c r="M249" s="106">
        <v>0</v>
      </c>
      <c r="N249" s="106">
        <v>0</v>
      </c>
      <c r="O249" s="106">
        <v>0</v>
      </c>
      <c r="P249" s="106">
        <v>0</v>
      </c>
      <c r="Q249" s="106">
        <v>0</v>
      </c>
      <c r="R249">
        <v>1</v>
      </c>
      <c r="S249" s="106">
        <v>0</v>
      </c>
      <c r="T249" s="106">
        <v>0</v>
      </c>
      <c r="U249" s="106">
        <v>0</v>
      </c>
      <c r="V249" s="106">
        <v>0</v>
      </c>
      <c r="W249" s="106">
        <v>0</v>
      </c>
      <c r="X249" s="106">
        <v>0</v>
      </c>
      <c r="Y249" s="106">
        <v>0</v>
      </c>
      <c r="Z249" s="106">
        <v>0</v>
      </c>
      <c r="AA249" s="106">
        <v>0</v>
      </c>
      <c r="AB249">
        <v>2</v>
      </c>
      <c r="AC249" s="106">
        <v>0</v>
      </c>
      <c r="AD249" s="106">
        <v>0</v>
      </c>
      <c r="AE249" s="106">
        <v>0</v>
      </c>
      <c r="AF249" s="106">
        <v>0</v>
      </c>
      <c r="AG249" s="106">
        <v>0</v>
      </c>
      <c r="AH249" s="106">
        <v>0</v>
      </c>
      <c r="AI249">
        <v>3</v>
      </c>
    </row>
    <row r="250" spans="1:35">
      <c r="A250" t="s">
        <v>225</v>
      </c>
      <c r="B250">
        <v>2019</v>
      </c>
      <c r="C250" s="10">
        <v>43800</v>
      </c>
      <c r="D250" t="s">
        <v>65</v>
      </c>
      <c r="E250" t="s">
        <v>63</v>
      </c>
      <c r="F250" t="s">
        <v>63</v>
      </c>
      <c r="G250" t="s">
        <v>933</v>
      </c>
      <c r="H250" t="s">
        <v>895</v>
      </c>
      <c r="I250" t="s">
        <v>187</v>
      </c>
      <c r="J250" s="11">
        <f>(C250-VLOOKUP(G250,Riders!$A$2:$E$8000,4,FALSE))/365</f>
        <v>25.013698630136986</v>
      </c>
      <c r="K250" s="11">
        <f>(C250-VLOOKUP(H250,Riders!$A$2:$E$8000,4,FALSE))/365</f>
        <v>25.38082191780822</v>
      </c>
      <c r="L250">
        <v>16</v>
      </c>
      <c r="M250" s="106">
        <v>0</v>
      </c>
      <c r="N250" s="106">
        <v>0</v>
      </c>
      <c r="O250" s="106">
        <v>0</v>
      </c>
      <c r="P250" s="106">
        <v>0</v>
      </c>
      <c r="Q250" s="106">
        <v>0</v>
      </c>
      <c r="R250" s="106">
        <v>0</v>
      </c>
      <c r="S250" s="106">
        <v>0</v>
      </c>
      <c r="T250" s="106">
        <v>0</v>
      </c>
      <c r="U250" s="106">
        <v>0</v>
      </c>
      <c r="V250" s="106">
        <v>0</v>
      </c>
      <c r="W250" s="106">
        <v>0</v>
      </c>
      <c r="X250" s="106">
        <v>0</v>
      </c>
      <c r="Y250" s="106">
        <v>0</v>
      </c>
      <c r="Z250" s="106">
        <v>0</v>
      </c>
      <c r="AA250" s="106">
        <v>0</v>
      </c>
      <c r="AB250" s="106">
        <v>0</v>
      </c>
      <c r="AC250" s="106">
        <v>0</v>
      </c>
      <c r="AD250" s="106">
        <v>0</v>
      </c>
      <c r="AE250" s="106">
        <v>0</v>
      </c>
      <c r="AF250" s="106">
        <v>0</v>
      </c>
      <c r="AG250" s="106">
        <v>0</v>
      </c>
      <c r="AH250" s="106">
        <v>0</v>
      </c>
      <c r="AI250">
        <v>0</v>
      </c>
    </row>
    <row r="251" spans="1:35">
      <c r="A251" t="s">
        <v>225</v>
      </c>
      <c r="B251">
        <v>2019</v>
      </c>
      <c r="C251" s="10">
        <v>43800</v>
      </c>
      <c r="D251" t="s">
        <v>65</v>
      </c>
      <c r="E251" t="s">
        <v>63</v>
      </c>
      <c r="F251" t="s">
        <v>63</v>
      </c>
      <c r="G251" t="s">
        <v>981</v>
      </c>
      <c r="H251" t="s">
        <v>983</v>
      </c>
      <c r="I251" t="s">
        <v>149</v>
      </c>
      <c r="J251" s="11" t="e">
        <f>(C251-VLOOKUP(G251,Riders!$A$2:$E$8000,4,FALSE))/365</f>
        <v>#N/A</v>
      </c>
      <c r="K251" s="11" t="e">
        <f>(C251-VLOOKUP(H251,Riders!$A$2:$E$8000,4,FALSE))/365</f>
        <v>#N/A</v>
      </c>
      <c r="L251" t="s">
        <v>606</v>
      </c>
      <c r="M251" s="106">
        <v>0</v>
      </c>
      <c r="N251" s="106">
        <v>0</v>
      </c>
      <c r="O251" s="106">
        <v>0</v>
      </c>
      <c r="P251" s="106">
        <v>0</v>
      </c>
      <c r="Q251" s="106">
        <v>0</v>
      </c>
      <c r="R251" s="106">
        <v>0</v>
      </c>
      <c r="S251" s="106">
        <v>0</v>
      </c>
      <c r="T251" s="106">
        <v>0</v>
      </c>
      <c r="U251" s="106">
        <v>0</v>
      </c>
      <c r="V251" s="106">
        <v>0</v>
      </c>
      <c r="W251" s="106">
        <v>0</v>
      </c>
      <c r="X251" s="106">
        <v>0</v>
      </c>
      <c r="Y251" s="106">
        <v>0</v>
      </c>
      <c r="Z251" s="106">
        <v>0</v>
      </c>
      <c r="AA251" s="106">
        <v>0</v>
      </c>
      <c r="AB251" s="106">
        <v>0</v>
      </c>
      <c r="AC251" s="106">
        <v>0</v>
      </c>
      <c r="AD251" s="106">
        <v>0</v>
      </c>
      <c r="AE251" s="106">
        <v>0</v>
      </c>
      <c r="AF251" s="106">
        <v>0</v>
      </c>
      <c r="AG251" s="106">
        <v>0</v>
      </c>
      <c r="AH251">
        <v>40</v>
      </c>
      <c r="AI251" t="s">
        <v>606</v>
      </c>
    </row>
    <row r="252" spans="1:35">
      <c r="A252" t="s">
        <v>225</v>
      </c>
      <c r="B252">
        <v>2019</v>
      </c>
      <c r="C252" s="10">
        <v>43800</v>
      </c>
      <c r="D252" t="s">
        <v>65</v>
      </c>
      <c r="E252" t="s">
        <v>63</v>
      </c>
      <c r="F252" t="s">
        <v>63</v>
      </c>
      <c r="G252" t="s">
        <v>934</v>
      </c>
      <c r="H252" t="s">
        <v>971</v>
      </c>
      <c r="I252" t="s">
        <v>38</v>
      </c>
      <c r="J252" s="11">
        <f>(C252-VLOOKUP(G252,Riders!$A$2:$E$8000,4,FALSE))/365</f>
        <v>20.950684931506849</v>
      </c>
      <c r="K252" s="11">
        <f>(C252-VLOOKUP(H252,Riders!$A$2:$E$8000,4,FALSE))/365</f>
        <v>25.632876712328766</v>
      </c>
      <c r="L252" t="s">
        <v>606</v>
      </c>
      <c r="M252" s="106">
        <v>0</v>
      </c>
      <c r="N252" s="106">
        <v>0</v>
      </c>
      <c r="O252" s="106">
        <v>0</v>
      </c>
      <c r="P252" s="106">
        <v>0</v>
      </c>
      <c r="Q252" s="106">
        <v>0</v>
      </c>
      <c r="R252" s="106">
        <v>0</v>
      </c>
      <c r="S252" s="106">
        <v>0</v>
      </c>
      <c r="T252" s="106">
        <v>0</v>
      </c>
      <c r="U252" s="106">
        <v>0</v>
      </c>
      <c r="V252" s="106">
        <v>0</v>
      </c>
      <c r="W252" s="106">
        <v>0</v>
      </c>
      <c r="X252" s="106">
        <v>0</v>
      </c>
      <c r="Y252" s="106">
        <v>0</v>
      </c>
      <c r="Z252" s="106">
        <v>0</v>
      </c>
      <c r="AA252" s="106">
        <v>0</v>
      </c>
      <c r="AB252" s="106">
        <v>0</v>
      </c>
      <c r="AC252" s="106">
        <v>0</v>
      </c>
      <c r="AD252" s="106">
        <v>0</v>
      </c>
      <c r="AE252" s="106">
        <v>0</v>
      </c>
      <c r="AF252" s="106">
        <v>0</v>
      </c>
      <c r="AG252" s="106">
        <v>0</v>
      </c>
      <c r="AH252">
        <v>40</v>
      </c>
      <c r="AI252" t="s">
        <v>606</v>
      </c>
    </row>
    <row r="253" spans="1:35">
      <c r="A253" t="s">
        <v>64</v>
      </c>
      <c r="B253">
        <v>2019</v>
      </c>
      <c r="C253" s="10">
        <v>43799</v>
      </c>
      <c r="D253" t="s">
        <v>65</v>
      </c>
      <c r="E253" t="s">
        <v>63</v>
      </c>
      <c r="F253" t="s">
        <v>63</v>
      </c>
      <c r="G253" t="s">
        <v>926</v>
      </c>
      <c r="H253" t="s">
        <v>927</v>
      </c>
      <c r="I253" t="s">
        <v>177</v>
      </c>
      <c r="J253" s="11">
        <f>(C253-VLOOKUP(G253,Riders!$A$2:$E$8000,4,FALSE))/365</f>
        <v>23.424657534246574</v>
      </c>
      <c r="K253" s="11">
        <f>(C253-VLOOKUP(H253,Riders!$A$2:$E$8000,4,FALSE))/365</f>
        <v>27.153424657534245</v>
      </c>
      <c r="L253">
        <v>12</v>
      </c>
      <c r="M253" s="106">
        <v>0</v>
      </c>
      <c r="N253" s="106">
        <v>0</v>
      </c>
      <c r="O253" s="106">
        <v>0</v>
      </c>
      <c r="P253" s="106">
        <v>0</v>
      </c>
      <c r="Q253" s="106">
        <v>0</v>
      </c>
      <c r="R253" s="106">
        <v>0</v>
      </c>
      <c r="S253" s="106">
        <v>0</v>
      </c>
      <c r="T253" s="106">
        <v>0</v>
      </c>
      <c r="U253">
        <v>5</v>
      </c>
      <c r="V253" s="106">
        <v>0</v>
      </c>
      <c r="W253" s="106">
        <v>0</v>
      </c>
      <c r="X253" s="106">
        <v>0</v>
      </c>
      <c r="Y253" s="106">
        <v>0</v>
      </c>
      <c r="Z253" s="106">
        <v>0</v>
      </c>
      <c r="AA253">
        <v>2</v>
      </c>
      <c r="AB253" s="106">
        <v>0</v>
      </c>
      <c r="AC253" s="106">
        <v>0</v>
      </c>
      <c r="AD253" s="106">
        <v>0</v>
      </c>
      <c r="AE253">
        <v>3</v>
      </c>
      <c r="AF253" s="106">
        <v>0</v>
      </c>
      <c r="AG253" s="106">
        <v>0</v>
      </c>
      <c r="AH253" s="106">
        <v>0</v>
      </c>
      <c r="AI253">
        <v>10</v>
      </c>
    </row>
    <row r="254" spans="1:35">
      <c r="A254" t="s">
        <v>64</v>
      </c>
      <c r="B254">
        <v>2019</v>
      </c>
      <c r="C254" s="10">
        <v>43797</v>
      </c>
      <c r="D254" t="s">
        <v>65</v>
      </c>
      <c r="E254" t="s">
        <v>63</v>
      </c>
      <c r="F254" t="s">
        <v>63</v>
      </c>
      <c r="G254" t="s">
        <v>591</v>
      </c>
      <c r="H254" t="s">
        <v>848</v>
      </c>
      <c r="I254" t="s">
        <v>22</v>
      </c>
      <c r="J254" s="11">
        <f>(C254-VLOOKUP(G254,Riders!$A$2:$E$8000,4,FALSE))/365</f>
        <v>25.290410958904111</v>
      </c>
      <c r="K254" s="11">
        <f>(C254-VLOOKUP(H254,Riders!$A$2:$E$8000,4,FALSE))/365</f>
        <v>30.482191780821918</v>
      </c>
      <c r="L254">
        <v>11</v>
      </c>
      <c r="M254" s="106">
        <v>0</v>
      </c>
      <c r="N254">
        <v>5</v>
      </c>
      <c r="O254" s="106">
        <v>0</v>
      </c>
      <c r="P254">
        <v>1</v>
      </c>
      <c r="Q254">
        <v>5</v>
      </c>
      <c r="R254" s="106">
        <v>0</v>
      </c>
      <c r="S254" s="106">
        <v>0</v>
      </c>
      <c r="T254">
        <v>2</v>
      </c>
      <c r="U254" s="106">
        <v>0</v>
      </c>
      <c r="V254" s="106">
        <v>0</v>
      </c>
      <c r="W254" s="106">
        <v>0</v>
      </c>
      <c r="X254" s="106">
        <v>0</v>
      </c>
      <c r="Y254" s="106">
        <v>0</v>
      </c>
      <c r="Z254" s="106">
        <v>0</v>
      </c>
      <c r="AA254" s="106">
        <v>0</v>
      </c>
      <c r="AB254" s="106">
        <v>0</v>
      </c>
      <c r="AC254" s="106">
        <v>0</v>
      </c>
      <c r="AD254" s="106">
        <v>0</v>
      </c>
      <c r="AE254" s="106">
        <v>0</v>
      </c>
      <c r="AF254" s="106">
        <v>0</v>
      </c>
      <c r="AG254" s="106">
        <v>0</v>
      </c>
      <c r="AH254" s="106">
        <v>0</v>
      </c>
      <c r="AI254">
        <v>13</v>
      </c>
    </row>
    <row r="255" spans="1:35">
      <c r="A255" t="s">
        <v>64</v>
      </c>
      <c r="B255">
        <v>2019</v>
      </c>
      <c r="C255" s="10">
        <v>43795</v>
      </c>
      <c r="D255" t="s">
        <v>65</v>
      </c>
      <c r="E255" t="s">
        <v>63</v>
      </c>
      <c r="F255" t="s">
        <v>63</v>
      </c>
      <c r="G255" t="s">
        <v>603</v>
      </c>
      <c r="H255" t="s">
        <v>853</v>
      </c>
      <c r="I255" t="s">
        <v>84</v>
      </c>
      <c r="J255" s="11">
        <f>(C255-VLOOKUP(G255,Riders!$A$2:$E$8000,4,FALSE))/365</f>
        <v>23.227397260273971</v>
      </c>
      <c r="K255" s="11">
        <f>(C255-VLOOKUP(H255,Riders!$A$2:$E$8000,4,FALSE))/365</f>
        <v>23.339726027397262</v>
      </c>
      <c r="L255">
        <v>10</v>
      </c>
      <c r="M255">
        <v>2</v>
      </c>
      <c r="N255">
        <v>1</v>
      </c>
      <c r="O255">
        <v>2</v>
      </c>
      <c r="P255">
        <v>3</v>
      </c>
      <c r="Q255" s="106">
        <v>0</v>
      </c>
      <c r="R255" s="106">
        <v>0</v>
      </c>
      <c r="S255">
        <v>2</v>
      </c>
      <c r="T255" s="106">
        <v>0</v>
      </c>
      <c r="U255" s="106">
        <v>0</v>
      </c>
      <c r="V255" s="106">
        <v>0</v>
      </c>
      <c r="W255" s="106">
        <v>0</v>
      </c>
      <c r="X255" s="106">
        <v>0</v>
      </c>
      <c r="Y255" s="106">
        <v>0</v>
      </c>
      <c r="Z255" s="106">
        <v>0</v>
      </c>
      <c r="AA255" s="106">
        <v>0</v>
      </c>
      <c r="AB255">
        <v>1</v>
      </c>
      <c r="AC255" s="106">
        <v>0</v>
      </c>
      <c r="AD255" s="106">
        <v>0</v>
      </c>
      <c r="AE255" s="106">
        <v>0</v>
      </c>
      <c r="AF255">
        <v>2</v>
      </c>
      <c r="AG255">
        <v>20</v>
      </c>
      <c r="AH255">
        <v>20</v>
      </c>
      <c r="AI255">
        <v>13</v>
      </c>
    </row>
    <row r="256" spans="1:35">
      <c r="A256" t="s">
        <v>64</v>
      </c>
      <c r="B256">
        <v>2019</v>
      </c>
      <c r="C256" s="10">
        <v>43793</v>
      </c>
      <c r="D256" t="s">
        <v>65</v>
      </c>
      <c r="E256" t="s">
        <v>63</v>
      </c>
      <c r="F256" t="s">
        <v>63</v>
      </c>
      <c r="G256" t="s">
        <v>820</v>
      </c>
      <c r="H256" t="s">
        <v>819</v>
      </c>
      <c r="I256" t="s">
        <v>479</v>
      </c>
      <c r="J256" s="11" t="e">
        <f>(C256-VLOOKUP(G256,Riders!$A$2:$E$8000,4,FALSE))/365</f>
        <v>#N/A</v>
      </c>
      <c r="K256" s="11" t="e">
        <f>(C256-VLOOKUP(H256,Riders!$A$2:$E$8000,4,FALSE))/365</f>
        <v>#N/A</v>
      </c>
      <c r="L256">
        <v>9</v>
      </c>
      <c r="M256" s="106">
        <v>0</v>
      </c>
      <c r="N256">
        <v>2</v>
      </c>
      <c r="O256" s="106">
        <v>0</v>
      </c>
      <c r="P256" s="106">
        <v>0</v>
      </c>
      <c r="Q256" s="106">
        <v>0</v>
      </c>
      <c r="R256" s="106">
        <v>0</v>
      </c>
      <c r="S256" s="106">
        <v>0</v>
      </c>
      <c r="T256" s="106">
        <v>0</v>
      </c>
      <c r="U256" s="106">
        <v>0</v>
      </c>
      <c r="V256" s="106">
        <v>0</v>
      </c>
      <c r="W256" s="106">
        <v>0</v>
      </c>
      <c r="X256" s="106">
        <v>0</v>
      </c>
      <c r="Y256" s="106">
        <v>0</v>
      </c>
      <c r="Z256" s="106">
        <v>0</v>
      </c>
      <c r="AA256">
        <v>1</v>
      </c>
      <c r="AB256" s="106">
        <v>0</v>
      </c>
      <c r="AC256" s="106">
        <v>0</v>
      </c>
      <c r="AD256">
        <v>2</v>
      </c>
      <c r="AE256" s="106">
        <v>0</v>
      </c>
      <c r="AF256" s="106">
        <v>0</v>
      </c>
      <c r="AG256">
        <v>20</v>
      </c>
      <c r="AH256" s="106">
        <v>0</v>
      </c>
      <c r="AI256">
        <v>25</v>
      </c>
    </row>
    <row r="257" spans="1:39">
      <c r="A257" t="s">
        <v>64</v>
      </c>
      <c r="B257">
        <v>2019</v>
      </c>
      <c r="C257" s="10">
        <v>43791</v>
      </c>
      <c r="D257" t="s">
        <v>65</v>
      </c>
      <c r="E257" t="s">
        <v>63</v>
      </c>
      <c r="F257" t="s">
        <v>63</v>
      </c>
      <c r="G257" t="s">
        <v>796</v>
      </c>
      <c r="H257" t="s">
        <v>904</v>
      </c>
      <c r="I257" t="s">
        <v>645</v>
      </c>
      <c r="J257" s="11">
        <f>(C257-VLOOKUP(G257,Riders!$A$2:$E$8000,4,FALSE))/365</f>
        <v>34.315068493150683</v>
      </c>
      <c r="K257" s="11" t="e">
        <f>(C257-VLOOKUP(H257,Riders!$A$2:$E$8000,4,FALSE))/365</f>
        <v>#N/A</v>
      </c>
      <c r="L257">
        <v>8</v>
      </c>
      <c r="M257" s="106">
        <v>0</v>
      </c>
      <c r="N257" s="106">
        <v>0</v>
      </c>
      <c r="O257" s="106">
        <v>0</v>
      </c>
      <c r="P257">
        <v>2</v>
      </c>
      <c r="Q257">
        <v>1</v>
      </c>
      <c r="R257" s="106">
        <v>0</v>
      </c>
      <c r="S257" s="106">
        <v>0</v>
      </c>
      <c r="T257" s="106">
        <v>0</v>
      </c>
      <c r="U257" s="106">
        <v>0</v>
      </c>
      <c r="V257">
        <v>2</v>
      </c>
      <c r="W257" s="106">
        <v>0</v>
      </c>
      <c r="X257" s="106">
        <v>0</v>
      </c>
      <c r="Y257" s="106">
        <v>0</v>
      </c>
      <c r="Z257">
        <v>2</v>
      </c>
      <c r="AA257" s="106">
        <v>0</v>
      </c>
      <c r="AB257" s="106">
        <v>0</v>
      </c>
      <c r="AC257">
        <v>1</v>
      </c>
      <c r="AD257">
        <v>1</v>
      </c>
      <c r="AE257" s="106">
        <v>0</v>
      </c>
      <c r="AF257" s="106">
        <v>0</v>
      </c>
      <c r="AG257">
        <v>20</v>
      </c>
      <c r="AH257" s="106">
        <v>0</v>
      </c>
      <c r="AI257">
        <v>29</v>
      </c>
    </row>
    <row r="258" spans="1:39">
      <c r="A258" t="s">
        <v>64</v>
      </c>
      <c r="B258">
        <v>2019</v>
      </c>
      <c r="C258" s="10">
        <v>43789</v>
      </c>
      <c r="D258" t="s">
        <v>65</v>
      </c>
      <c r="E258" t="s">
        <v>63</v>
      </c>
      <c r="F258" t="s">
        <v>63</v>
      </c>
      <c r="G258" t="s">
        <v>595</v>
      </c>
      <c r="H258" t="s">
        <v>942</v>
      </c>
      <c r="I258" t="s">
        <v>28</v>
      </c>
      <c r="J258" s="11">
        <f>(C258-VLOOKUP(G258,Riders!$A$2:$E$8000,4,FALSE))/365</f>
        <v>33.81095890410959</v>
      </c>
      <c r="K258" s="11">
        <f>(C258-VLOOKUP(H258,Riders!$A$2:$E$8000,4,FALSE))/365</f>
        <v>25.912328767123288</v>
      </c>
      <c r="L258">
        <v>7</v>
      </c>
      <c r="M258" s="106">
        <v>0</v>
      </c>
      <c r="N258" s="106">
        <v>0</v>
      </c>
      <c r="O258" s="106">
        <v>0</v>
      </c>
      <c r="P258" s="106">
        <v>0</v>
      </c>
      <c r="Q258" s="106">
        <v>0</v>
      </c>
      <c r="R258" s="106">
        <v>0</v>
      </c>
      <c r="S258" s="106">
        <v>0</v>
      </c>
      <c r="T258" s="106">
        <v>0</v>
      </c>
      <c r="U258" s="106">
        <v>0</v>
      </c>
      <c r="V258" s="106">
        <v>0</v>
      </c>
      <c r="W258">
        <v>2</v>
      </c>
      <c r="X258">
        <v>5</v>
      </c>
      <c r="Y258">
        <v>2</v>
      </c>
      <c r="Z258" s="106">
        <v>0</v>
      </c>
      <c r="AA258" s="106">
        <v>0</v>
      </c>
      <c r="AB258" s="106">
        <v>0</v>
      </c>
      <c r="AC258" s="106">
        <v>0</v>
      </c>
      <c r="AD258" s="106">
        <v>0</v>
      </c>
      <c r="AE258">
        <v>5</v>
      </c>
      <c r="AF258" s="106">
        <v>0</v>
      </c>
      <c r="AG258">
        <v>20</v>
      </c>
      <c r="AH258" s="106">
        <v>0</v>
      </c>
      <c r="AI258">
        <v>34</v>
      </c>
      <c r="AM258" s="27"/>
    </row>
    <row r="259" spans="1:39">
      <c r="A259" t="s">
        <v>64</v>
      </c>
      <c r="B259">
        <v>2019</v>
      </c>
      <c r="C259" s="10">
        <v>43787</v>
      </c>
      <c r="D259" t="s">
        <v>65</v>
      </c>
      <c r="E259" t="s">
        <v>63</v>
      </c>
      <c r="F259" t="s">
        <v>63</v>
      </c>
      <c r="G259" t="s">
        <v>797</v>
      </c>
      <c r="H259" t="s">
        <v>776</v>
      </c>
      <c r="I259" t="s">
        <v>77</v>
      </c>
      <c r="J259" s="11">
        <f>(C259-VLOOKUP(G259,Riders!$A$2:$E$8000,4,FALSE))/365</f>
        <v>34.476712328767121</v>
      </c>
      <c r="K259" s="11">
        <f>(C259-VLOOKUP(H259,Riders!$A$2:$E$8000,4,FALSE))/365</f>
        <v>22.865753424657534</v>
      </c>
      <c r="L259">
        <v>6</v>
      </c>
      <c r="M259" s="106">
        <v>0</v>
      </c>
      <c r="N259" s="106">
        <v>0</v>
      </c>
      <c r="O259" s="106">
        <v>0</v>
      </c>
      <c r="P259" s="106">
        <v>0</v>
      </c>
      <c r="Q259" s="106">
        <v>0</v>
      </c>
      <c r="R259" s="106">
        <v>0</v>
      </c>
      <c r="S259">
        <v>1</v>
      </c>
      <c r="T259" s="106">
        <v>0</v>
      </c>
      <c r="U259" s="106">
        <v>0</v>
      </c>
      <c r="V259">
        <v>5</v>
      </c>
      <c r="W259" s="106">
        <v>0</v>
      </c>
      <c r="X259" s="106">
        <v>0</v>
      </c>
      <c r="Y259" s="106">
        <v>0</v>
      </c>
      <c r="Z259" s="106">
        <v>0</v>
      </c>
      <c r="AA259" s="106">
        <v>0</v>
      </c>
      <c r="AB259" s="106">
        <v>0</v>
      </c>
      <c r="AC259" s="106">
        <v>0</v>
      </c>
      <c r="AD259">
        <v>3</v>
      </c>
      <c r="AE259" s="106">
        <v>0</v>
      </c>
      <c r="AF259" s="106">
        <v>0</v>
      </c>
      <c r="AG259">
        <v>40</v>
      </c>
      <c r="AH259" s="106">
        <v>0</v>
      </c>
      <c r="AI259">
        <v>49</v>
      </c>
    </row>
    <row r="260" spans="1:39">
      <c r="A260" t="s">
        <v>64</v>
      </c>
      <c r="B260">
        <v>2019</v>
      </c>
      <c r="C260" s="10">
        <v>43785</v>
      </c>
      <c r="D260" t="s">
        <v>65</v>
      </c>
      <c r="E260" t="s">
        <v>63</v>
      </c>
      <c r="F260" t="s">
        <v>63</v>
      </c>
      <c r="G260" t="s">
        <v>588</v>
      </c>
      <c r="H260" t="s">
        <v>589</v>
      </c>
      <c r="I260" t="s">
        <v>24</v>
      </c>
      <c r="J260" s="11">
        <f>(C260-VLOOKUP(G260,Riders!$A$2:$E$8000,4,FALSE))/365</f>
        <v>25.194520547945206</v>
      </c>
      <c r="K260" s="11">
        <f>(C260-VLOOKUP(H260,Riders!$A$2:$E$8000,4,FALSE))/365</f>
        <v>27.86849315068493</v>
      </c>
      <c r="L260">
        <v>5</v>
      </c>
      <c r="M260">
        <v>3</v>
      </c>
      <c r="N260" s="106">
        <v>0</v>
      </c>
      <c r="O260" s="106">
        <v>0</v>
      </c>
      <c r="P260" s="106">
        <v>0</v>
      </c>
      <c r="Q260" s="106">
        <v>0</v>
      </c>
      <c r="R260" s="106">
        <v>0</v>
      </c>
      <c r="S260" s="106">
        <v>0</v>
      </c>
      <c r="T260" s="106">
        <v>0</v>
      </c>
      <c r="U260">
        <v>3</v>
      </c>
      <c r="V260" s="106">
        <v>0</v>
      </c>
      <c r="W260">
        <v>1</v>
      </c>
      <c r="X260">
        <v>3</v>
      </c>
      <c r="Y260">
        <v>3</v>
      </c>
      <c r="Z260">
        <v>5</v>
      </c>
      <c r="AA260">
        <v>3</v>
      </c>
      <c r="AB260">
        <v>2</v>
      </c>
      <c r="AC260">
        <v>3</v>
      </c>
      <c r="AD260" s="106">
        <v>0</v>
      </c>
      <c r="AE260" s="106">
        <v>0</v>
      </c>
      <c r="AF260" s="106">
        <v>0</v>
      </c>
      <c r="AG260">
        <v>40</v>
      </c>
      <c r="AH260" s="106">
        <v>0</v>
      </c>
      <c r="AI260">
        <v>66</v>
      </c>
    </row>
    <row r="261" spans="1:39">
      <c r="A261" t="s">
        <v>64</v>
      </c>
      <c r="B261">
        <v>2019</v>
      </c>
      <c r="C261" s="10">
        <v>43783</v>
      </c>
      <c r="D261" t="s">
        <v>65</v>
      </c>
      <c r="E261" t="s">
        <v>63</v>
      </c>
      <c r="F261" t="s">
        <v>63</v>
      </c>
      <c r="G261" t="s">
        <v>925</v>
      </c>
      <c r="H261" t="s">
        <v>616</v>
      </c>
      <c r="I261" t="s">
        <v>36</v>
      </c>
      <c r="J261" s="11">
        <f>(C261-VLOOKUP(G261,Riders!$A$2:$E$8000,4,FALSE))/365</f>
        <v>29.572602739726026</v>
      </c>
      <c r="K261" s="11">
        <f>(C261-VLOOKUP(H261,Riders!$A$2:$E$8000,4,FALSE))/365</f>
        <v>31.756164383561643</v>
      </c>
      <c r="L261">
        <v>4</v>
      </c>
      <c r="M261" s="106">
        <v>0</v>
      </c>
      <c r="N261" s="106">
        <v>0</v>
      </c>
      <c r="O261" s="106">
        <v>0</v>
      </c>
      <c r="P261">
        <v>5</v>
      </c>
      <c r="Q261" s="106">
        <v>0</v>
      </c>
      <c r="R261" s="106">
        <v>0</v>
      </c>
      <c r="S261" s="106">
        <v>0</v>
      </c>
      <c r="T261" s="106">
        <v>0</v>
      </c>
      <c r="U261">
        <v>2</v>
      </c>
      <c r="V261">
        <v>3</v>
      </c>
      <c r="W261">
        <v>5</v>
      </c>
      <c r="X261" s="106">
        <v>0</v>
      </c>
      <c r="Y261" s="106">
        <v>0</v>
      </c>
      <c r="Z261" s="106">
        <v>0</v>
      </c>
      <c r="AA261">
        <v>5</v>
      </c>
      <c r="AB261" s="106">
        <v>0</v>
      </c>
      <c r="AC261">
        <v>2</v>
      </c>
      <c r="AD261" s="106">
        <v>0</v>
      </c>
      <c r="AE261" s="106">
        <v>0</v>
      </c>
      <c r="AF261">
        <v>4</v>
      </c>
      <c r="AG261">
        <v>40</v>
      </c>
      <c r="AH261" s="106">
        <v>0</v>
      </c>
      <c r="AI261">
        <v>66</v>
      </c>
    </row>
    <row r="262" spans="1:39">
      <c r="A262" t="s">
        <v>64</v>
      </c>
      <c r="B262">
        <v>2019</v>
      </c>
      <c r="C262" s="10">
        <v>43781</v>
      </c>
      <c r="D262" t="s">
        <v>65</v>
      </c>
      <c r="E262" t="s">
        <v>63</v>
      </c>
      <c r="F262" t="s">
        <v>63</v>
      </c>
      <c r="G262" t="s">
        <v>600</v>
      </c>
      <c r="H262" t="s">
        <v>949</v>
      </c>
      <c r="I262" t="s">
        <v>101</v>
      </c>
      <c r="J262" s="11">
        <f>(C262-VLOOKUP(G262,Riders!$A$2:$E$8000,4,FALSE))/365</f>
        <v>23.830136986301369</v>
      </c>
      <c r="K262" s="11">
        <f>(C262-VLOOKUP(H262,Riders!$A$2:$E$8000,4,FALSE))/365</f>
        <v>30.087671232876712</v>
      </c>
      <c r="L262">
        <v>3</v>
      </c>
      <c r="M262" s="106">
        <v>0</v>
      </c>
      <c r="N262" s="106">
        <v>0</v>
      </c>
      <c r="O262" s="106">
        <v>0</v>
      </c>
      <c r="P262" s="106">
        <v>0</v>
      </c>
      <c r="Q262" s="106">
        <v>0</v>
      </c>
      <c r="R262" s="106">
        <v>0</v>
      </c>
      <c r="S262" s="106">
        <v>0</v>
      </c>
      <c r="T262">
        <v>5</v>
      </c>
      <c r="U262" s="106">
        <v>0</v>
      </c>
      <c r="V262" s="106">
        <v>0</v>
      </c>
      <c r="W262" s="106">
        <v>0</v>
      </c>
      <c r="X262">
        <v>2</v>
      </c>
      <c r="Y262">
        <v>5</v>
      </c>
      <c r="Z262" s="106">
        <v>0</v>
      </c>
      <c r="AA262" s="106">
        <v>0</v>
      </c>
      <c r="AB262" s="106">
        <v>0</v>
      </c>
      <c r="AC262" s="106">
        <v>0</v>
      </c>
      <c r="AD262" s="106">
        <v>0</v>
      </c>
      <c r="AE262">
        <v>2</v>
      </c>
      <c r="AF262">
        <v>10</v>
      </c>
      <c r="AG262">
        <v>60</v>
      </c>
      <c r="AH262" s="106">
        <v>0</v>
      </c>
      <c r="AI262">
        <v>84</v>
      </c>
    </row>
    <row r="263" spans="1:39">
      <c r="A263" t="s">
        <v>64</v>
      </c>
      <c r="B263">
        <v>2019</v>
      </c>
      <c r="C263" s="10">
        <v>43779</v>
      </c>
      <c r="D263" t="s">
        <v>65</v>
      </c>
      <c r="E263" t="s">
        <v>63</v>
      </c>
      <c r="F263" t="s">
        <v>63</v>
      </c>
      <c r="G263" t="s">
        <v>584</v>
      </c>
      <c r="H263" t="s">
        <v>585</v>
      </c>
      <c r="I263" t="s">
        <v>112</v>
      </c>
      <c r="J263" s="11">
        <f>(C263-VLOOKUP(G263,Riders!$A$2:$E$8000,4,FALSE))/365</f>
        <v>21.158904109589042</v>
      </c>
      <c r="K263" s="11">
        <f>(C263-VLOOKUP(H263,Riders!$A$2:$E$8000,4,FALSE))/365</f>
        <v>23.972602739726028</v>
      </c>
      <c r="L263">
        <v>2</v>
      </c>
      <c r="M263" s="106">
        <v>0</v>
      </c>
      <c r="N263" s="106">
        <v>0</v>
      </c>
      <c r="O263">
        <v>3</v>
      </c>
      <c r="P263" s="106">
        <v>0</v>
      </c>
      <c r="Q263" s="106">
        <v>0</v>
      </c>
      <c r="R263">
        <v>5</v>
      </c>
      <c r="S263">
        <v>3</v>
      </c>
      <c r="T263" s="106">
        <v>0</v>
      </c>
      <c r="U263" s="106">
        <v>0</v>
      </c>
      <c r="V263" s="106">
        <v>0</v>
      </c>
      <c r="W263" s="106">
        <v>0</v>
      </c>
      <c r="X263" s="106">
        <v>0</v>
      </c>
      <c r="Y263" s="106">
        <v>0</v>
      </c>
      <c r="Z263">
        <v>1</v>
      </c>
      <c r="AA263" s="106">
        <v>0</v>
      </c>
      <c r="AB263">
        <v>3</v>
      </c>
      <c r="AC263" s="106">
        <v>0</v>
      </c>
      <c r="AD263">
        <v>5</v>
      </c>
      <c r="AE263" s="106">
        <v>0</v>
      </c>
      <c r="AF263">
        <v>6</v>
      </c>
      <c r="AG263">
        <v>60</v>
      </c>
      <c r="AH263" s="106">
        <v>0</v>
      </c>
      <c r="AI263">
        <v>86</v>
      </c>
    </row>
    <row r="264" spans="1:39">
      <c r="A264" t="s">
        <v>64</v>
      </c>
      <c r="B264">
        <v>2019</v>
      </c>
      <c r="C264" s="10">
        <v>43777</v>
      </c>
      <c r="D264" t="s">
        <v>65</v>
      </c>
      <c r="E264" t="s">
        <v>63</v>
      </c>
      <c r="F264" t="s">
        <v>63</v>
      </c>
      <c r="G264" t="s">
        <v>583</v>
      </c>
      <c r="H264" t="s">
        <v>923</v>
      </c>
      <c r="I264" t="s">
        <v>26</v>
      </c>
      <c r="J264" s="11">
        <f>(C264-VLOOKUP(G264,Riders!$A$2:$E$8000,4,FALSE))/365</f>
        <v>24.172602739726027</v>
      </c>
      <c r="K264" s="11" t="e">
        <f>(C264-VLOOKUP(H264,Riders!$A$2:$E$8000,4,FALSE))/365</f>
        <v>#N/A</v>
      </c>
      <c r="L264">
        <v>1</v>
      </c>
      <c r="M264" s="106">
        <v>0</v>
      </c>
      <c r="N264">
        <v>3</v>
      </c>
      <c r="O264">
        <v>5</v>
      </c>
      <c r="P264" s="106">
        <v>0</v>
      </c>
      <c r="Q264" s="106">
        <v>0</v>
      </c>
      <c r="R264">
        <v>3</v>
      </c>
      <c r="S264">
        <v>5</v>
      </c>
      <c r="T264" s="106">
        <v>0</v>
      </c>
      <c r="U264">
        <v>1</v>
      </c>
      <c r="V264">
        <v>1</v>
      </c>
      <c r="W264">
        <v>3</v>
      </c>
      <c r="X264">
        <v>1</v>
      </c>
      <c r="Y264" s="106">
        <v>0</v>
      </c>
      <c r="Z264">
        <v>3</v>
      </c>
      <c r="AA264" s="106">
        <v>0</v>
      </c>
      <c r="AB264">
        <v>5</v>
      </c>
      <c r="AC264">
        <v>5</v>
      </c>
      <c r="AD264" s="106">
        <v>0</v>
      </c>
      <c r="AE264">
        <v>1</v>
      </c>
      <c r="AF264" s="106">
        <v>0</v>
      </c>
      <c r="AG264">
        <v>60</v>
      </c>
      <c r="AH264" s="106">
        <v>0</v>
      </c>
      <c r="AI264">
        <v>96</v>
      </c>
      <c r="AJ264" s="7">
        <v>2.0854166666666667</v>
      </c>
      <c r="AK264">
        <v>59.920999999999999</v>
      </c>
    </row>
    <row r="265" spans="1:39">
      <c r="A265" t="s">
        <v>232</v>
      </c>
      <c r="B265">
        <v>2019</v>
      </c>
      <c r="C265" s="10">
        <v>43772</v>
      </c>
      <c r="D265" t="s">
        <v>65</v>
      </c>
      <c r="E265" t="s">
        <v>63</v>
      </c>
      <c r="F265" t="s">
        <v>63</v>
      </c>
      <c r="G265" t="s">
        <v>654</v>
      </c>
      <c r="H265" t="s">
        <v>806</v>
      </c>
      <c r="I265" t="s">
        <v>483</v>
      </c>
      <c r="J265" s="11">
        <f>(C265-VLOOKUP(G265,Riders!$A$2:$E$8000,4,FALSE))/365</f>
        <v>27.745205479452054</v>
      </c>
      <c r="K265" s="11" t="e">
        <f>(C265-VLOOKUP(H265,Riders!$A$2:$E$8000,4,FALSE))/365</f>
        <v>#N/A</v>
      </c>
      <c r="L265">
        <v>1</v>
      </c>
      <c r="M265" s="106">
        <v>0</v>
      </c>
      <c r="N265" s="106">
        <v>0</v>
      </c>
      <c r="O265">
        <v>2</v>
      </c>
      <c r="P265">
        <v>3</v>
      </c>
      <c r="Q265">
        <v>3</v>
      </c>
      <c r="R265">
        <v>1</v>
      </c>
      <c r="S265" s="106">
        <v>0</v>
      </c>
      <c r="T265" s="106">
        <v>0</v>
      </c>
      <c r="U265">
        <v>3</v>
      </c>
      <c r="V265">
        <v>5</v>
      </c>
      <c r="W265" s="106">
        <v>0</v>
      </c>
      <c r="X265">
        <v>1</v>
      </c>
      <c r="Y265" s="106">
        <v>0</v>
      </c>
      <c r="Z265" s="106">
        <v>0</v>
      </c>
      <c r="AA265">
        <v>2</v>
      </c>
      <c r="AB265">
        <v>5</v>
      </c>
      <c r="AC265" s="106">
        <v>0</v>
      </c>
      <c r="AD265">
        <v>2</v>
      </c>
      <c r="AE265">
        <v>5</v>
      </c>
      <c r="AF265" s="106">
        <v>0</v>
      </c>
      <c r="AG265">
        <v>20</v>
      </c>
      <c r="AH265" s="106">
        <v>0</v>
      </c>
      <c r="AI265">
        <v>52</v>
      </c>
      <c r="AJ265" s="7">
        <v>2.151388888888889</v>
      </c>
      <c r="AK265">
        <v>58.101999999999997</v>
      </c>
    </row>
    <row r="266" spans="1:39">
      <c r="A266" t="s">
        <v>232</v>
      </c>
      <c r="B266">
        <v>2019</v>
      </c>
      <c r="C266" s="10">
        <v>43772</v>
      </c>
      <c r="D266" t="s">
        <v>65</v>
      </c>
      <c r="E266" t="s">
        <v>63</v>
      </c>
      <c r="F266" t="s">
        <v>63</v>
      </c>
      <c r="G266" t="s">
        <v>937</v>
      </c>
      <c r="H266" t="s">
        <v>583</v>
      </c>
      <c r="I266" t="s">
        <v>26</v>
      </c>
      <c r="J266" s="11">
        <f>(C266-VLOOKUP(G266,Riders!$A$2:$E$8000,4,FALSE))/365</f>
        <v>27.542465753424658</v>
      </c>
      <c r="K266" s="11">
        <f>(C266-VLOOKUP(H266,Riders!$A$2:$E$8000,4,FALSE))/365</f>
        <v>24.158904109589042</v>
      </c>
      <c r="L266">
        <v>2</v>
      </c>
      <c r="M266" s="106">
        <v>0</v>
      </c>
      <c r="N266" s="106">
        <v>0</v>
      </c>
      <c r="O266">
        <v>3</v>
      </c>
      <c r="P266" s="106">
        <v>0</v>
      </c>
      <c r="Q266" s="106">
        <v>0</v>
      </c>
      <c r="R266">
        <v>2</v>
      </c>
      <c r="S266">
        <v>5</v>
      </c>
      <c r="T266" s="106">
        <v>0</v>
      </c>
      <c r="U266" s="106">
        <v>0</v>
      </c>
      <c r="V266">
        <v>2</v>
      </c>
      <c r="W266">
        <v>3</v>
      </c>
      <c r="X266">
        <v>2</v>
      </c>
      <c r="Y266">
        <v>1</v>
      </c>
      <c r="Z266" s="106">
        <v>0</v>
      </c>
      <c r="AA266" s="106">
        <v>0</v>
      </c>
      <c r="AB266">
        <v>3</v>
      </c>
      <c r="AC266" s="106">
        <v>0</v>
      </c>
      <c r="AD266" s="106">
        <v>0</v>
      </c>
      <c r="AE266">
        <v>3</v>
      </c>
      <c r="AF266" s="106">
        <v>0</v>
      </c>
      <c r="AG266">
        <v>20</v>
      </c>
      <c r="AH266" s="106">
        <v>0</v>
      </c>
      <c r="AI266">
        <v>44</v>
      </c>
    </row>
    <row r="267" spans="1:39">
      <c r="A267" t="s">
        <v>232</v>
      </c>
      <c r="B267">
        <v>2019</v>
      </c>
      <c r="C267" s="10">
        <v>43772</v>
      </c>
      <c r="D267" t="s">
        <v>65</v>
      </c>
      <c r="E267" t="s">
        <v>63</v>
      </c>
      <c r="F267" t="s">
        <v>63</v>
      </c>
      <c r="G267" t="s">
        <v>925</v>
      </c>
      <c r="H267" t="s">
        <v>616</v>
      </c>
      <c r="I267" t="s">
        <v>36</v>
      </c>
      <c r="J267" s="11">
        <f>(C267-VLOOKUP(G267,Riders!$A$2:$E$8000,4,FALSE))/365</f>
        <v>29.542465753424658</v>
      </c>
      <c r="K267" s="11">
        <f>(C267-VLOOKUP(H267,Riders!$A$2:$E$8000,4,FALSE))/365</f>
        <v>31.726027397260275</v>
      </c>
      <c r="L267">
        <v>3</v>
      </c>
      <c r="M267" s="106">
        <v>0</v>
      </c>
      <c r="N267" s="106">
        <v>0</v>
      </c>
      <c r="O267" s="106">
        <v>0</v>
      </c>
      <c r="P267" s="106">
        <v>0</v>
      </c>
      <c r="Q267" s="106">
        <v>0</v>
      </c>
      <c r="R267" s="106">
        <v>0</v>
      </c>
      <c r="S267" s="106">
        <v>0</v>
      </c>
      <c r="T267">
        <v>5</v>
      </c>
      <c r="U267" s="106">
        <v>0</v>
      </c>
      <c r="V267" s="106">
        <v>0</v>
      </c>
      <c r="W267">
        <v>5</v>
      </c>
      <c r="X267" s="106">
        <v>0</v>
      </c>
      <c r="Y267">
        <v>3</v>
      </c>
      <c r="Z267">
        <v>5</v>
      </c>
      <c r="AA267" s="106">
        <v>0</v>
      </c>
      <c r="AB267" s="106">
        <v>0</v>
      </c>
      <c r="AC267" s="106">
        <v>0</v>
      </c>
      <c r="AD267">
        <v>3</v>
      </c>
      <c r="AE267" s="106">
        <v>0</v>
      </c>
      <c r="AF267" s="106">
        <v>0</v>
      </c>
      <c r="AG267">
        <v>20</v>
      </c>
      <c r="AH267" s="106">
        <v>0</v>
      </c>
      <c r="AI267">
        <v>41</v>
      </c>
    </row>
    <row r="268" spans="1:39">
      <c r="A268" t="s">
        <v>232</v>
      </c>
      <c r="B268">
        <v>2019</v>
      </c>
      <c r="C268" s="10">
        <v>43772</v>
      </c>
      <c r="D268" t="s">
        <v>65</v>
      </c>
      <c r="E268" t="s">
        <v>63</v>
      </c>
      <c r="F268" t="s">
        <v>63</v>
      </c>
      <c r="G268" t="s">
        <v>862</v>
      </c>
      <c r="H268" t="s">
        <v>776</v>
      </c>
      <c r="I268" t="s">
        <v>77</v>
      </c>
      <c r="J268" s="11">
        <f>(C268-VLOOKUP(G268,Riders!$A$2:$E$8000,4,FALSE))/365</f>
        <v>34.435616438356163</v>
      </c>
      <c r="K268" s="11">
        <f>(C268-VLOOKUP(H268,Riders!$A$2:$E$8000,4,FALSE))/365</f>
        <v>22.824657534246576</v>
      </c>
      <c r="L268">
        <v>4</v>
      </c>
      <c r="M268" s="106">
        <v>0</v>
      </c>
      <c r="N268">
        <v>3</v>
      </c>
      <c r="O268" s="106">
        <v>0</v>
      </c>
      <c r="P268" s="106">
        <v>0</v>
      </c>
      <c r="Q268" s="106">
        <v>0</v>
      </c>
      <c r="R268">
        <v>3</v>
      </c>
      <c r="S268">
        <v>3</v>
      </c>
      <c r="T268" s="106">
        <v>0</v>
      </c>
      <c r="U268" s="106">
        <v>0</v>
      </c>
      <c r="V268" s="106">
        <v>0</v>
      </c>
      <c r="W268" s="106">
        <v>0</v>
      </c>
      <c r="X268" s="106">
        <v>0</v>
      </c>
      <c r="Y268" s="106">
        <v>0</v>
      </c>
      <c r="Z268" s="106">
        <v>0</v>
      </c>
      <c r="AA268" s="106">
        <v>0</v>
      </c>
      <c r="AB268" s="106">
        <v>0</v>
      </c>
      <c r="AC268" s="106">
        <v>0</v>
      </c>
      <c r="AD268">
        <v>5</v>
      </c>
      <c r="AE268" s="106">
        <v>0</v>
      </c>
      <c r="AF268">
        <v>6</v>
      </c>
      <c r="AG268">
        <v>20</v>
      </c>
      <c r="AH268" s="106">
        <v>0</v>
      </c>
      <c r="AI268">
        <v>40</v>
      </c>
    </row>
    <row r="269" spans="1:39">
      <c r="A269" t="s">
        <v>232</v>
      </c>
      <c r="B269">
        <v>2019</v>
      </c>
      <c r="C269" s="10">
        <v>43772</v>
      </c>
      <c r="D269" t="s">
        <v>65</v>
      </c>
      <c r="E269" t="s">
        <v>63</v>
      </c>
      <c r="F269" t="s">
        <v>63</v>
      </c>
      <c r="G269" t="s">
        <v>778</v>
      </c>
      <c r="H269" t="s">
        <v>939</v>
      </c>
      <c r="I269" t="s">
        <v>112</v>
      </c>
      <c r="J269" s="11">
        <f>(C269-VLOOKUP(G269,Riders!$A$2:$E$8000,4,FALSE))/365</f>
        <v>21.553424657534247</v>
      </c>
      <c r="K269" s="11">
        <f>(C269-VLOOKUP(H269,Riders!$A$2:$E$8000,4,FALSE))/365</f>
        <v>36.843835616438355</v>
      </c>
      <c r="L269">
        <v>5</v>
      </c>
      <c r="M269" s="106">
        <v>0</v>
      </c>
      <c r="N269" s="106">
        <v>0</v>
      </c>
      <c r="O269" s="106">
        <v>0</v>
      </c>
      <c r="P269">
        <v>2</v>
      </c>
      <c r="Q269">
        <v>2</v>
      </c>
      <c r="R269">
        <v>5</v>
      </c>
      <c r="S269">
        <v>2</v>
      </c>
      <c r="T269" s="106">
        <v>0</v>
      </c>
      <c r="U269" s="106">
        <v>0</v>
      </c>
      <c r="V269">
        <v>3</v>
      </c>
      <c r="W269" s="106">
        <v>0</v>
      </c>
      <c r="X269">
        <v>5</v>
      </c>
      <c r="Y269" s="106">
        <v>0</v>
      </c>
      <c r="Z269" s="106">
        <v>0</v>
      </c>
      <c r="AA269" s="106">
        <v>0</v>
      </c>
      <c r="AB269">
        <v>1</v>
      </c>
      <c r="AC269">
        <v>3</v>
      </c>
      <c r="AD269" s="106">
        <v>0</v>
      </c>
      <c r="AE269" s="106">
        <v>0</v>
      </c>
      <c r="AF269">
        <v>10</v>
      </c>
      <c r="AG269" s="106">
        <v>0</v>
      </c>
      <c r="AH269" s="106">
        <v>0</v>
      </c>
      <c r="AI269">
        <v>33</v>
      </c>
    </row>
    <row r="270" spans="1:39">
      <c r="A270" t="s">
        <v>232</v>
      </c>
      <c r="B270">
        <v>2019</v>
      </c>
      <c r="C270" s="10">
        <v>43772</v>
      </c>
      <c r="D270" t="s">
        <v>65</v>
      </c>
      <c r="E270" t="s">
        <v>63</v>
      </c>
      <c r="F270" t="s">
        <v>63</v>
      </c>
      <c r="G270" t="s">
        <v>748</v>
      </c>
      <c r="H270" t="s">
        <v>590</v>
      </c>
      <c r="I270" t="s">
        <v>22</v>
      </c>
      <c r="J270" s="11">
        <f>(C270-VLOOKUP(G270,Riders!$A$2:$E$8000,4,FALSE))/365</f>
        <v>25.221917808219178</v>
      </c>
      <c r="K270" s="11">
        <f>(C270-VLOOKUP(H270,Riders!$A$2:$E$8000,4,FALSE))/365</f>
        <v>28.723287671232878</v>
      </c>
      <c r="L270">
        <v>6</v>
      </c>
      <c r="M270">
        <v>3</v>
      </c>
      <c r="N270">
        <v>5</v>
      </c>
      <c r="O270" s="106">
        <v>0</v>
      </c>
      <c r="P270" s="106">
        <v>0</v>
      </c>
      <c r="Q270">
        <v>5</v>
      </c>
      <c r="R270" s="106">
        <v>0</v>
      </c>
      <c r="S270" s="106">
        <v>0</v>
      </c>
      <c r="T270">
        <v>3</v>
      </c>
      <c r="U270">
        <v>5</v>
      </c>
      <c r="V270" s="106">
        <v>0</v>
      </c>
      <c r="W270">
        <v>2</v>
      </c>
      <c r="X270" s="106">
        <v>0</v>
      </c>
      <c r="Y270">
        <v>2</v>
      </c>
      <c r="Z270">
        <v>2</v>
      </c>
      <c r="AA270" s="106">
        <v>0</v>
      </c>
      <c r="AB270" s="106">
        <v>0</v>
      </c>
      <c r="AC270">
        <v>5</v>
      </c>
      <c r="AD270">
        <v>1</v>
      </c>
      <c r="AE270" s="106">
        <v>0</v>
      </c>
      <c r="AF270" s="106">
        <v>0</v>
      </c>
      <c r="AG270" s="106">
        <v>0</v>
      </c>
      <c r="AH270" s="106">
        <v>0</v>
      </c>
      <c r="AI270">
        <v>33</v>
      </c>
    </row>
    <row r="271" spans="1:39">
      <c r="A271" t="s">
        <v>232</v>
      </c>
      <c r="B271">
        <v>2019</v>
      </c>
      <c r="C271" s="10">
        <v>43772</v>
      </c>
      <c r="D271" t="s">
        <v>65</v>
      </c>
      <c r="E271" t="s">
        <v>63</v>
      </c>
      <c r="F271" t="s">
        <v>63</v>
      </c>
      <c r="G271" t="s">
        <v>472</v>
      </c>
      <c r="H271" t="s">
        <v>588</v>
      </c>
      <c r="I271" t="s">
        <v>24</v>
      </c>
      <c r="J271" s="11">
        <f>(C271-VLOOKUP(G271,Riders!$A$2:$E$8000,4,FALSE))/365</f>
        <v>30.756164383561643</v>
      </c>
      <c r="K271" s="11">
        <f>(C271-VLOOKUP(H271,Riders!$A$2:$E$8000,4,FALSE))/365</f>
        <v>25.158904109589042</v>
      </c>
      <c r="L271">
        <v>7</v>
      </c>
      <c r="M271">
        <v>5</v>
      </c>
      <c r="N271" s="106">
        <v>0</v>
      </c>
      <c r="O271">
        <v>5</v>
      </c>
      <c r="P271" s="106">
        <v>0</v>
      </c>
      <c r="Q271">
        <v>1</v>
      </c>
      <c r="R271" s="106">
        <v>0</v>
      </c>
      <c r="S271" s="106">
        <v>0</v>
      </c>
      <c r="T271">
        <v>2</v>
      </c>
      <c r="U271">
        <v>2</v>
      </c>
      <c r="V271" s="106">
        <v>0</v>
      </c>
      <c r="W271" s="106">
        <v>0</v>
      </c>
      <c r="X271">
        <v>3</v>
      </c>
      <c r="Y271">
        <v>5</v>
      </c>
      <c r="Z271" s="106">
        <v>0</v>
      </c>
      <c r="AA271" s="106">
        <v>0</v>
      </c>
      <c r="AB271" s="106">
        <v>0</v>
      </c>
      <c r="AC271" s="106">
        <v>0</v>
      </c>
      <c r="AD271" s="106">
        <v>0</v>
      </c>
      <c r="AE271" s="106">
        <v>0</v>
      </c>
      <c r="AF271">
        <v>4</v>
      </c>
      <c r="AG271" s="106">
        <v>0</v>
      </c>
      <c r="AH271" s="106">
        <v>0</v>
      </c>
      <c r="AI271">
        <v>27</v>
      </c>
    </row>
    <row r="272" spans="1:39">
      <c r="A272" t="s">
        <v>232</v>
      </c>
      <c r="B272">
        <v>2019</v>
      </c>
      <c r="C272" s="10">
        <v>43772</v>
      </c>
      <c r="D272" t="s">
        <v>65</v>
      </c>
      <c r="E272" t="s">
        <v>63</v>
      </c>
      <c r="F272" t="s">
        <v>63</v>
      </c>
      <c r="G272" t="s">
        <v>942</v>
      </c>
      <c r="H272" t="s">
        <v>596</v>
      </c>
      <c r="I272" t="s">
        <v>28</v>
      </c>
      <c r="J272" s="11">
        <f>(C272-VLOOKUP(G272,Riders!$A$2:$E$8000,4,FALSE))/365</f>
        <v>25.865753424657534</v>
      </c>
      <c r="K272" s="11">
        <f>(C272-VLOOKUP(H272,Riders!$A$2:$E$8000,4,FALSE))/365</f>
        <v>29.147945205479452</v>
      </c>
      <c r="L272">
        <v>8</v>
      </c>
      <c r="M272">
        <v>1</v>
      </c>
      <c r="N272" s="106">
        <v>0</v>
      </c>
      <c r="O272" s="106">
        <v>0</v>
      </c>
      <c r="P272" s="106">
        <v>0</v>
      </c>
      <c r="Q272" s="106">
        <v>0</v>
      </c>
      <c r="R272" s="106">
        <v>0</v>
      </c>
      <c r="S272">
        <v>1</v>
      </c>
      <c r="T272" s="106">
        <v>0</v>
      </c>
      <c r="U272" s="106">
        <v>0</v>
      </c>
      <c r="V272" s="106">
        <v>0</v>
      </c>
      <c r="W272" s="106">
        <v>0</v>
      </c>
      <c r="X272" s="106">
        <v>0</v>
      </c>
      <c r="Y272" s="106">
        <v>0</v>
      </c>
      <c r="Z272" s="106">
        <v>0</v>
      </c>
      <c r="AA272">
        <v>5</v>
      </c>
      <c r="AB272" s="106">
        <v>0</v>
      </c>
      <c r="AC272" s="106">
        <v>0</v>
      </c>
      <c r="AD272" s="106">
        <v>0</v>
      </c>
      <c r="AE272" s="106">
        <v>0</v>
      </c>
      <c r="AF272">
        <v>2</v>
      </c>
      <c r="AG272" s="106">
        <v>0</v>
      </c>
      <c r="AH272" s="106">
        <v>0</v>
      </c>
      <c r="AI272">
        <v>9</v>
      </c>
    </row>
    <row r="273" spans="1:37">
      <c r="A273" t="s">
        <v>232</v>
      </c>
      <c r="B273">
        <v>2019</v>
      </c>
      <c r="C273" s="10">
        <v>43772</v>
      </c>
      <c r="D273" t="s">
        <v>65</v>
      </c>
      <c r="E273" t="s">
        <v>63</v>
      </c>
      <c r="F273" t="s">
        <v>63</v>
      </c>
      <c r="G273" t="s">
        <v>829</v>
      </c>
      <c r="H273" t="s">
        <v>852</v>
      </c>
      <c r="I273" t="s">
        <v>84</v>
      </c>
      <c r="J273" s="11">
        <f>(C273-VLOOKUP(G273,Riders!$A$2:$E$8000,4,FALSE))/365</f>
        <v>21.06027397260274</v>
      </c>
      <c r="K273" s="11">
        <f>(C273-VLOOKUP(H273,Riders!$A$2:$E$8000,4,FALSE))/365</f>
        <v>32.221917808219175</v>
      </c>
      <c r="L273">
        <v>9</v>
      </c>
      <c r="M273" s="106">
        <v>0</v>
      </c>
      <c r="N273" s="106">
        <v>0</v>
      </c>
      <c r="O273">
        <v>1</v>
      </c>
      <c r="P273" s="106">
        <v>0</v>
      </c>
      <c r="Q273" s="106">
        <v>0</v>
      </c>
      <c r="R273" s="106">
        <v>0</v>
      </c>
      <c r="S273" s="106">
        <v>0</v>
      </c>
      <c r="T273" s="106">
        <v>0</v>
      </c>
      <c r="U273" s="106">
        <v>0</v>
      </c>
      <c r="V273">
        <v>1</v>
      </c>
      <c r="W273" s="106">
        <v>0</v>
      </c>
      <c r="X273" s="106">
        <v>0</v>
      </c>
      <c r="Y273" s="106">
        <v>0</v>
      </c>
      <c r="Z273">
        <v>1</v>
      </c>
      <c r="AA273">
        <v>1</v>
      </c>
      <c r="AB273">
        <v>2</v>
      </c>
      <c r="AC273" s="106">
        <v>0</v>
      </c>
      <c r="AD273" s="106">
        <v>0</v>
      </c>
      <c r="AE273" s="106">
        <v>0</v>
      </c>
      <c r="AF273" s="106">
        <v>0</v>
      </c>
      <c r="AG273" s="106">
        <v>0</v>
      </c>
      <c r="AH273" s="106">
        <v>0</v>
      </c>
      <c r="AI273">
        <v>6</v>
      </c>
    </row>
    <row r="274" spans="1:37">
      <c r="A274" t="s">
        <v>232</v>
      </c>
      <c r="B274">
        <v>2019</v>
      </c>
      <c r="C274" s="10">
        <v>43772</v>
      </c>
      <c r="D274" t="s">
        <v>65</v>
      </c>
      <c r="E274" t="s">
        <v>63</v>
      </c>
      <c r="F274" t="s">
        <v>63</v>
      </c>
      <c r="G274" t="s">
        <v>820</v>
      </c>
      <c r="H274" t="s">
        <v>819</v>
      </c>
      <c r="I274" t="s">
        <v>479</v>
      </c>
      <c r="J274" s="11" t="e">
        <f>(C274-VLOOKUP(G274,Riders!$A$2:$E$8000,4,FALSE))/365</f>
        <v>#N/A</v>
      </c>
      <c r="K274" s="11" t="e">
        <f>(C274-VLOOKUP(H274,Riders!$A$2:$E$8000,4,FALSE))/365</f>
        <v>#N/A</v>
      </c>
      <c r="L274">
        <v>10</v>
      </c>
      <c r="M274" s="106">
        <v>0</v>
      </c>
      <c r="N274" s="106">
        <v>0</v>
      </c>
      <c r="O274" s="106">
        <v>0</v>
      </c>
      <c r="P274" s="106">
        <v>0</v>
      </c>
      <c r="Q274" s="106">
        <v>0</v>
      </c>
      <c r="R274" s="106">
        <v>0</v>
      </c>
      <c r="S274" s="106">
        <v>0</v>
      </c>
      <c r="T274">
        <v>1</v>
      </c>
      <c r="U274" s="106">
        <v>0</v>
      </c>
      <c r="V274" s="106">
        <v>0</v>
      </c>
      <c r="W274">
        <v>1</v>
      </c>
      <c r="X274" s="106">
        <v>0</v>
      </c>
      <c r="Y274" s="106">
        <v>0</v>
      </c>
      <c r="Z274" s="106">
        <v>0</v>
      </c>
      <c r="AA274" s="106">
        <v>0</v>
      </c>
      <c r="AB274" s="106">
        <v>0</v>
      </c>
      <c r="AC274">
        <v>1</v>
      </c>
      <c r="AD274" s="106">
        <v>0</v>
      </c>
      <c r="AE274">
        <v>2</v>
      </c>
      <c r="AF274" s="106">
        <v>0</v>
      </c>
      <c r="AG274" s="106">
        <v>0</v>
      </c>
      <c r="AH274" s="106">
        <v>0</v>
      </c>
      <c r="AI274">
        <v>5</v>
      </c>
    </row>
    <row r="275" spans="1:37">
      <c r="A275" t="s">
        <v>232</v>
      </c>
      <c r="B275">
        <v>2019</v>
      </c>
      <c r="C275" s="10">
        <v>43772</v>
      </c>
      <c r="D275" t="s">
        <v>65</v>
      </c>
      <c r="E275" t="s">
        <v>63</v>
      </c>
      <c r="F275" t="s">
        <v>63</v>
      </c>
      <c r="G275" t="s">
        <v>796</v>
      </c>
      <c r="H275" t="s">
        <v>904</v>
      </c>
      <c r="I275" t="s">
        <v>645</v>
      </c>
      <c r="J275" s="11">
        <f>(C275-VLOOKUP(G275,Riders!$A$2:$E$8000,4,FALSE))/365</f>
        <v>34.263013698630139</v>
      </c>
      <c r="K275" s="11" t="e">
        <f>(C275-VLOOKUP(H275,Riders!$A$2:$E$8000,4,FALSE))/365</f>
        <v>#N/A</v>
      </c>
      <c r="L275">
        <v>11</v>
      </c>
      <c r="M275" s="106">
        <v>0</v>
      </c>
      <c r="N275" s="106">
        <v>0</v>
      </c>
      <c r="O275" s="106">
        <v>0</v>
      </c>
      <c r="P275" s="106">
        <v>0</v>
      </c>
      <c r="Q275" s="106">
        <v>0</v>
      </c>
      <c r="R275" s="106">
        <v>0</v>
      </c>
      <c r="S275" s="106">
        <v>0</v>
      </c>
      <c r="T275" s="106">
        <v>0</v>
      </c>
      <c r="U275" s="106">
        <v>0</v>
      </c>
      <c r="V275" s="106">
        <v>0</v>
      </c>
      <c r="W275" s="106">
        <v>0</v>
      </c>
      <c r="X275" s="106">
        <v>0</v>
      </c>
      <c r="Y275" s="106">
        <v>0</v>
      </c>
      <c r="Z275" s="106">
        <v>0</v>
      </c>
      <c r="AA275">
        <v>3</v>
      </c>
      <c r="AB275" s="106">
        <v>0</v>
      </c>
      <c r="AC275" s="106">
        <v>0</v>
      </c>
      <c r="AD275" s="106">
        <v>0</v>
      </c>
      <c r="AE275">
        <v>1</v>
      </c>
      <c r="AF275" s="106">
        <v>0</v>
      </c>
      <c r="AG275" s="106">
        <v>0</v>
      </c>
      <c r="AH275" s="106">
        <v>0</v>
      </c>
      <c r="AI275">
        <v>4</v>
      </c>
    </row>
    <row r="276" spans="1:37">
      <c r="A276" t="s">
        <v>232</v>
      </c>
      <c r="B276">
        <v>2019</v>
      </c>
      <c r="C276" s="10">
        <v>43772</v>
      </c>
      <c r="D276" t="s">
        <v>65</v>
      </c>
      <c r="E276" t="s">
        <v>63</v>
      </c>
      <c r="F276" t="s">
        <v>63</v>
      </c>
      <c r="G276" t="s">
        <v>931</v>
      </c>
      <c r="H276" t="s">
        <v>713</v>
      </c>
      <c r="I276" t="s">
        <v>151</v>
      </c>
      <c r="J276" s="11">
        <f>(C276-VLOOKUP(G276,Riders!$A$2:$E$8000,4,FALSE))/365</f>
        <v>28.753424657534246</v>
      </c>
      <c r="K276" s="11">
        <f>(C276-VLOOKUP(H276,Riders!$A$2:$E$8000,4,FALSE))/365</f>
        <v>25.802739726027397</v>
      </c>
      <c r="L276">
        <v>12</v>
      </c>
      <c r="M276" s="106">
        <v>0</v>
      </c>
      <c r="N276" s="106">
        <v>0</v>
      </c>
      <c r="O276" s="106">
        <v>0</v>
      </c>
      <c r="P276" s="106">
        <v>0</v>
      </c>
      <c r="Q276" s="106">
        <v>0</v>
      </c>
      <c r="R276" s="106">
        <v>0</v>
      </c>
      <c r="S276" s="106">
        <v>0</v>
      </c>
      <c r="T276" s="106">
        <v>0</v>
      </c>
      <c r="U276" s="106">
        <v>0</v>
      </c>
      <c r="V276" s="106">
        <v>0</v>
      </c>
      <c r="W276" s="106">
        <v>0</v>
      </c>
      <c r="X276" s="106">
        <v>0</v>
      </c>
      <c r="Y276" s="106">
        <v>0</v>
      </c>
      <c r="Z276">
        <v>3</v>
      </c>
      <c r="AA276" s="106">
        <v>0</v>
      </c>
      <c r="AB276" s="106">
        <v>0</v>
      </c>
      <c r="AC276" s="106">
        <v>0</v>
      </c>
      <c r="AD276" s="106">
        <v>0</v>
      </c>
      <c r="AE276" s="106">
        <v>0</v>
      </c>
      <c r="AF276" s="106">
        <v>0</v>
      </c>
      <c r="AG276" s="106">
        <v>0</v>
      </c>
      <c r="AH276" s="106">
        <v>0</v>
      </c>
      <c r="AI276">
        <v>3</v>
      </c>
    </row>
    <row r="277" spans="1:37">
      <c r="A277" t="s">
        <v>232</v>
      </c>
      <c r="B277">
        <v>2019</v>
      </c>
      <c r="C277" s="10">
        <v>43772</v>
      </c>
      <c r="D277" t="s">
        <v>65</v>
      </c>
      <c r="E277" t="s">
        <v>63</v>
      </c>
      <c r="F277" t="s">
        <v>63</v>
      </c>
      <c r="G277" t="s">
        <v>933</v>
      </c>
      <c r="H277" t="s">
        <v>799</v>
      </c>
      <c r="I277" t="s">
        <v>187</v>
      </c>
      <c r="J277" s="11">
        <f>(C277-VLOOKUP(G277,Riders!$A$2:$E$8000,4,FALSE))/365</f>
        <v>24.936986301369863</v>
      </c>
      <c r="K277" s="11">
        <f>(C277-VLOOKUP(H277,Riders!$A$2:$E$8000,4,FALSE))/365</f>
        <v>23.416438356164385</v>
      </c>
      <c r="L277">
        <v>13</v>
      </c>
      <c r="M277" s="106">
        <v>0</v>
      </c>
      <c r="N277">
        <v>1</v>
      </c>
      <c r="O277" s="106">
        <v>0</v>
      </c>
      <c r="P277">
        <v>5</v>
      </c>
      <c r="Q277" s="106">
        <v>0</v>
      </c>
      <c r="R277" s="106">
        <v>0</v>
      </c>
      <c r="S277" s="106">
        <v>0</v>
      </c>
      <c r="T277" s="106">
        <v>0</v>
      </c>
      <c r="U277" s="106">
        <v>0</v>
      </c>
      <c r="V277" s="106">
        <v>0</v>
      </c>
      <c r="W277" s="106">
        <v>0</v>
      </c>
      <c r="X277" s="106">
        <v>0</v>
      </c>
      <c r="Y277" s="106">
        <v>0</v>
      </c>
      <c r="Z277" s="106">
        <v>0</v>
      </c>
      <c r="AA277" s="106">
        <v>0</v>
      </c>
      <c r="AB277" s="106">
        <v>0</v>
      </c>
      <c r="AC277">
        <v>2</v>
      </c>
      <c r="AD277" s="106">
        <v>0</v>
      </c>
      <c r="AE277" s="106">
        <v>0</v>
      </c>
      <c r="AF277" s="106">
        <v>0</v>
      </c>
      <c r="AG277" s="106">
        <v>0</v>
      </c>
      <c r="AH277">
        <v>20</v>
      </c>
      <c r="AI277">
        <v>-12</v>
      </c>
    </row>
    <row r="278" spans="1:37">
      <c r="A278" t="s">
        <v>232</v>
      </c>
      <c r="B278">
        <v>2019</v>
      </c>
      <c r="C278" s="10">
        <v>43772</v>
      </c>
      <c r="D278" t="s">
        <v>65</v>
      </c>
      <c r="E278" t="s">
        <v>63</v>
      </c>
      <c r="F278" t="s">
        <v>63</v>
      </c>
      <c r="G278" t="s">
        <v>486</v>
      </c>
      <c r="H278" t="s">
        <v>1002</v>
      </c>
      <c r="I278" t="s">
        <v>163</v>
      </c>
      <c r="J278" s="11">
        <f>(C278-VLOOKUP(G278,Riders!$A$2:$E$8000,4,FALSE))/365</f>
        <v>22.326027397260273</v>
      </c>
      <c r="K278" s="11">
        <f>(C278-VLOOKUP(H278,Riders!$A$2:$E$8000,4,FALSE))/365</f>
        <v>30.704109589041096</v>
      </c>
      <c r="L278">
        <v>14</v>
      </c>
      <c r="M278" s="106">
        <v>0</v>
      </c>
      <c r="N278" s="106">
        <v>0</v>
      </c>
      <c r="O278" s="106">
        <v>0</v>
      </c>
      <c r="P278" s="106">
        <v>0</v>
      </c>
      <c r="Q278" s="106">
        <v>0</v>
      </c>
      <c r="R278" s="106">
        <v>0</v>
      </c>
      <c r="S278" s="106">
        <v>0</v>
      </c>
      <c r="T278" s="106">
        <v>0</v>
      </c>
      <c r="U278" s="106">
        <v>0</v>
      </c>
      <c r="V278" s="106">
        <v>0</v>
      </c>
      <c r="W278" s="106">
        <v>0</v>
      </c>
      <c r="X278" s="106">
        <v>0</v>
      </c>
      <c r="Y278" s="106">
        <v>0</v>
      </c>
      <c r="Z278" s="106">
        <v>0</v>
      </c>
      <c r="AA278" s="106">
        <v>0</v>
      </c>
      <c r="AB278" s="106">
        <v>0</v>
      </c>
      <c r="AC278" s="106">
        <v>0</v>
      </c>
      <c r="AD278" s="106">
        <v>0</v>
      </c>
      <c r="AE278" s="106">
        <v>0</v>
      </c>
      <c r="AF278" s="106">
        <v>0</v>
      </c>
      <c r="AG278" s="106">
        <v>0</v>
      </c>
      <c r="AH278">
        <v>20</v>
      </c>
      <c r="AI278">
        <v>-20</v>
      </c>
    </row>
    <row r="279" spans="1:37">
      <c r="A279" t="s">
        <v>232</v>
      </c>
      <c r="B279">
        <v>2019</v>
      </c>
      <c r="C279" s="10">
        <v>43772</v>
      </c>
      <c r="D279" t="s">
        <v>65</v>
      </c>
      <c r="E279" t="s">
        <v>63</v>
      </c>
      <c r="F279" t="s">
        <v>63</v>
      </c>
      <c r="G279" t="s">
        <v>833</v>
      </c>
      <c r="H279" t="s">
        <v>832</v>
      </c>
      <c r="I279" t="s">
        <v>206</v>
      </c>
      <c r="J279" s="11">
        <f>(C279-VLOOKUP(G279,Riders!$A$2:$E$8000,4,FALSE))/365</f>
        <v>24.597260273972601</v>
      </c>
      <c r="K279" s="11">
        <f>(C279-VLOOKUP(H279,Riders!$A$2:$E$8000,4,FALSE))/365</f>
        <v>24.076712328767123</v>
      </c>
      <c r="L279">
        <v>15</v>
      </c>
      <c r="M279" s="106">
        <v>0</v>
      </c>
      <c r="N279" s="106">
        <v>0</v>
      </c>
      <c r="O279" s="106">
        <v>0</v>
      </c>
      <c r="P279" s="106">
        <v>0</v>
      </c>
      <c r="Q279" s="106">
        <v>0</v>
      </c>
      <c r="R279" s="106">
        <v>0</v>
      </c>
      <c r="S279" s="106">
        <v>0</v>
      </c>
      <c r="T279" s="106">
        <v>0</v>
      </c>
      <c r="U279" s="106">
        <v>0</v>
      </c>
      <c r="V279" s="106">
        <v>0</v>
      </c>
      <c r="W279" s="106">
        <v>0</v>
      </c>
      <c r="X279" s="106">
        <v>0</v>
      </c>
      <c r="Y279" s="106">
        <v>0</v>
      </c>
      <c r="Z279" s="106">
        <v>0</v>
      </c>
      <c r="AA279" s="106">
        <v>0</v>
      </c>
      <c r="AB279" s="106">
        <v>0</v>
      </c>
      <c r="AC279" s="106">
        <v>0</v>
      </c>
      <c r="AD279" s="106">
        <v>0</v>
      </c>
      <c r="AE279" s="106">
        <v>0</v>
      </c>
      <c r="AF279" s="106">
        <v>0</v>
      </c>
      <c r="AG279" s="106">
        <v>0</v>
      </c>
      <c r="AH279">
        <v>40</v>
      </c>
      <c r="AI279">
        <v>-40</v>
      </c>
    </row>
    <row r="280" spans="1:37">
      <c r="A280" t="s">
        <v>232</v>
      </c>
      <c r="B280">
        <v>2019</v>
      </c>
      <c r="C280" s="10">
        <v>43772</v>
      </c>
      <c r="D280" t="s">
        <v>65</v>
      </c>
      <c r="E280" t="s">
        <v>63</v>
      </c>
      <c r="F280" t="s">
        <v>63</v>
      </c>
      <c r="G280" t="s">
        <v>845</v>
      </c>
      <c r="H280" t="s">
        <v>1028</v>
      </c>
      <c r="I280" t="s">
        <v>177</v>
      </c>
      <c r="J280" s="11" t="e">
        <f>(C280-VLOOKUP(G280,Riders!$A$2:$E$8000,4,FALSE))/365</f>
        <v>#N/A</v>
      </c>
      <c r="K280" s="11">
        <f>(C280-VLOOKUP(H280,Riders!$A$2:$E$8000,4,FALSE))/365</f>
        <v>28.084931506849315</v>
      </c>
      <c r="L280">
        <v>16</v>
      </c>
      <c r="M280" s="106">
        <v>0</v>
      </c>
      <c r="N280" s="106">
        <v>0</v>
      </c>
      <c r="O280" s="106">
        <v>0</v>
      </c>
      <c r="P280" s="106">
        <v>0</v>
      </c>
      <c r="Q280" s="106">
        <v>0</v>
      </c>
      <c r="R280" s="106">
        <v>0</v>
      </c>
      <c r="S280" s="106">
        <v>0</v>
      </c>
      <c r="T280" s="106">
        <v>0</v>
      </c>
      <c r="U280">
        <v>1</v>
      </c>
      <c r="V280" s="106">
        <v>0</v>
      </c>
      <c r="W280" s="106">
        <v>0</v>
      </c>
      <c r="X280" s="106">
        <v>0</v>
      </c>
      <c r="Y280" s="106">
        <v>0</v>
      </c>
      <c r="Z280" s="106">
        <v>0</v>
      </c>
      <c r="AA280" s="106">
        <v>0</v>
      </c>
      <c r="AB280" s="106">
        <v>0</v>
      </c>
      <c r="AC280" s="106">
        <v>0</v>
      </c>
      <c r="AD280" s="106">
        <v>0</v>
      </c>
      <c r="AE280" s="106">
        <v>0</v>
      </c>
      <c r="AF280" s="106">
        <v>0</v>
      </c>
      <c r="AG280" s="106">
        <v>0</v>
      </c>
      <c r="AH280">
        <v>60</v>
      </c>
      <c r="AI280">
        <v>-59</v>
      </c>
    </row>
    <row r="281" spans="1:37">
      <c r="A281" t="s">
        <v>232</v>
      </c>
      <c r="B281">
        <v>2019</v>
      </c>
      <c r="C281" s="10">
        <v>43772</v>
      </c>
      <c r="D281" t="s">
        <v>65</v>
      </c>
      <c r="E281" t="s">
        <v>63</v>
      </c>
      <c r="F281" t="s">
        <v>63</v>
      </c>
      <c r="G281" t="s">
        <v>484</v>
      </c>
      <c r="H281" t="s">
        <v>745</v>
      </c>
      <c r="I281" t="s">
        <v>45</v>
      </c>
      <c r="J281" s="11">
        <f>(C281-VLOOKUP(G281,Riders!$A$2:$E$8000,4,FALSE))/365</f>
        <v>19.243835616438357</v>
      </c>
      <c r="K281" s="11">
        <f>(C281-VLOOKUP(H281,Riders!$A$2:$E$8000,4,FALSE))/365</f>
        <v>22.512328767123286</v>
      </c>
      <c r="L281" t="s">
        <v>606</v>
      </c>
      <c r="M281" s="106">
        <v>0</v>
      </c>
      <c r="N281" s="106">
        <v>0</v>
      </c>
      <c r="O281" s="106">
        <v>0</v>
      </c>
      <c r="P281">
        <v>1</v>
      </c>
      <c r="Q281" s="106">
        <v>0</v>
      </c>
      <c r="R281" s="106">
        <v>0</v>
      </c>
      <c r="S281" s="106">
        <v>0</v>
      </c>
      <c r="T281" s="106">
        <v>0</v>
      </c>
      <c r="U281" s="106">
        <v>0</v>
      </c>
      <c r="V281" s="106">
        <v>0</v>
      </c>
      <c r="W281" s="106">
        <v>0</v>
      </c>
      <c r="X281" s="106">
        <v>0</v>
      </c>
      <c r="Y281" s="106">
        <v>0</v>
      </c>
      <c r="Z281" s="106">
        <v>0</v>
      </c>
      <c r="AA281" s="106">
        <v>0</v>
      </c>
      <c r="AB281" s="106">
        <v>0</v>
      </c>
      <c r="AC281" s="106">
        <v>0</v>
      </c>
      <c r="AD281" s="106">
        <v>0</v>
      </c>
      <c r="AE281" s="106">
        <v>0</v>
      </c>
      <c r="AF281" s="106">
        <v>0</v>
      </c>
      <c r="AG281" s="106">
        <v>0</v>
      </c>
      <c r="AH281">
        <v>60</v>
      </c>
      <c r="AI281" t="s">
        <v>606</v>
      </c>
    </row>
    <row r="282" spans="1:37">
      <c r="A282" t="s">
        <v>232</v>
      </c>
      <c r="B282">
        <v>2019</v>
      </c>
      <c r="C282" s="10">
        <v>43772</v>
      </c>
      <c r="D282" t="s">
        <v>65</v>
      </c>
      <c r="E282" t="s">
        <v>63</v>
      </c>
      <c r="F282" t="s">
        <v>63</v>
      </c>
      <c r="G282" t="s">
        <v>825</v>
      </c>
      <c r="H282" t="s">
        <v>1015</v>
      </c>
      <c r="I282" t="s">
        <v>197</v>
      </c>
      <c r="J282" s="11">
        <f>(C282-VLOOKUP(G282,Riders!$A$2:$E$8000,4,FALSE))/365</f>
        <v>22.435616438356163</v>
      </c>
      <c r="K282" s="11" t="e">
        <f>(C282-VLOOKUP(H282,Riders!$A$2:$E$8000,4,FALSE))/365</f>
        <v>#N/A</v>
      </c>
      <c r="L282" t="s">
        <v>606</v>
      </c>
      <c r="M282">
        <v>2</v>
      </c>
      <c r="N282">
        <v>2</v>
      </c>
      <c r="O282" s="106">
        <v>0</v>
      </c>
      <c r="P282" s="106">
        <v>0</v>
      </c>
      <c r="Q282" s="106">
        <v>0</v>
      </c>
      <c r="R282" s="106">
        <v>0</v>
      </c>
      <c r="S282" s="106">
        <v>0</v>
      </c>
      <c r="T282" s="106">
        <v>0</v>
      </c>
      <c r="U282" s="106">
        <v>0</v>
      </c>
      <c r="V282" s="106">
        <v>0</v>
      </c>
      <c r="W282" s="106">
        <v>0</v>
      </c>
      <c r="X282" s="106">
        <v>0</v>
      </c>
      <c r="Y282" s="106">
        <v>0</v>
      </c>
      <c r="Z282" s="106">
        <v>0</v>
      </c>
      <c r="AA282" s="106">
        <v>0</v>
      </c>
      <c r="AB282" s="106">
        <v>0</v>
      </c>
      <c r="AC282" s="106">
        <v>0</v>
      </c>
      <c r="AD282" s="106">
        <v>0</v>
      </c>
      <c r="AE282" s="106">
        <v>0</v>
      </c>
      <c r="AF282" s="106">
        <v>0</v>
      </c>
      <c r="AG282" s="106">
        <v>0</v>
      </c>
      <c r="AH282">
        <v>60</v>
      </c>
      <c r="AI282" t="s">
        <v>606</v>
      </c>
    </row>
    <row r="283" spans="1:37">
      <c r="A283" t="s">
        <v>280</v>
      </c>
      <c r="B283">
        <v>2019</v>
      </c>
      <c r="C283" s="10">
        <v>43527</v>
      </c>
      <c r="D283" t="s">
        <v>19</v>
      </c>
      <c r="E283" t="s">
        <v>63</v>
      </c>
      <c r="F283" t="s">
        <v>63</v>
      </c>
      <c r="G283" t="s">
        <v>595</v>
      </c>
      <c r="H283" t="s">
        <v>596</v>
      </c>
      <c r="I283" t="s">
        <v>28</v>
      </c>
      <c r="J283" s="11">
        <f>(C283-VLOOKUP(G283,Riders!$A$2:$E$8000,4,FALSE))/365</f>
        <v>33.093150684931508</v>
      </c>
      <c r="K283" s="11">
        <f>(C283-VLOOKUP(H283,Riders!$A$2:$E$8000,4,FALSE))/365</f>
        <v>28.476712328767125</v>
      </c>
      <c r="L283">
        <v>1</v>
      </c>
      <c r="M283" s="106">
        <v>0</v>
      </c>
      <c r="N283" s="106">
        <v>0</v>
      </c>
      <c r="O283" s="106">
        <v>0</v>
      </c>
      <c r="P283">
        <v>5</v>
      </c>
      <c r="Q283" s="106">
        <v>0</v>
      </c>
      <c r="R283">
        <v>5</v>
      </c>
      <c r="S283">
        <v>5</v>
      </c>
      <c r="T283" s="106">
        <v>0</v>
      </c>
      <c r="U283" s="106">
        <v>0</v>
      </c>
      <c r="V283">
        <v>5</v>
      </c>
      <c r="W283">
        <v>5</v>
      </c>
      <c r="X283">
        <v>5</v>
      </c>
      <c r="Y283">
        <v>3</v>
      </c>
      <c r="Z283" s="106">
        <v>0</v>
      </c>
      <c r="AA283">
        <v>1</v>
      </c>
      <c r="AB283">
        <v>2</v>
      </c>
      <c r="AC283">
        <v>3</v>
      </c>
      <c r="AD283">
        <v>1</v>
      </c>
      <c r="AE283">
        <v>5</v>
      </c>
      <c r="AF283" s="106">
        <v>0</v>
      </c>
      <c r="AG283">
        <v>60</v>
      </c>
      <c r="AH283" s="106">
        <v>0</v>
      </c>
      <c r="AI283">
        <v>105</v>
      </c>
      <c r="AJ283" s="7">
        <v>2.1097222222222221</v>
      </c>
      <c r="AK283" s="27">
        <v>59.243000000000002</v>
      </c>
    </row>
    <row r="284" spans="1:37">
      <c r="A284" t="s">
        <v>280</v>
      </c>
      <c r="B284">
        <v>2019</v>
      </c>
      <c r="C284" s="10">
        <v>43527</v>
      </c>
      <c r="D284" t="s">
        <v>19</v>
      </c>
      <c r="E284" t="s">
        <v>63</v>
      </c>
      <c r="F284" t="s">
        <v>63</v>
      </c>
      <c r="G284" t="s">
        <v>654</v>
      </c>
      <c r="H284" t="s">
        <v>1037</v>
      </c>
      <c r="I284" t="s">
        <v>483</v>
      </c>
      <c r="J284" s="11">
        <f>(C284-VLOOKUP(G284,Riders!$A$2:$E$8000,4,FALSE))/365</f>
        <v>27.073972602739726</v>
      </c>
      <c r="K284" s="11">
        <f>(C284-VLOOKUP(H284,Riders!$A$2:$E$8000,4,FALSE))/365</f>
        <v>25.942465753424656</v>
      </c>
      <c r="L284">
        <v>2</v>
      </c>
      <c r="M284">
        <v>1</v>
      </c>
      <c r="N284" s="106">
        <v>0</v>
      </c>
      <c r="O284" s="106">
        <v>0</v>
      </c>
      <c r="P284" s="106">
        <v>0</v>
      </c>
      <c r="Q284" s="106">
        <v>0</v>
      </c>
      <c r="R284">
        <v>2</v>
      </c>
      <c r="S284">
        <v>3</v>
      </c>
      <c r="T284" s="106">
        <v>0</v>
      </c>
      <c r="U284">
        <v>1</v>
      </c>
      <c r="V284">
        <v>2</v>
      </c>
      <c r="W284" s="106">
        <v>0</v>
      </c>
      <c r="X284" s="106">
        <v>0</v>
      </c>
      <c r="Y284" s="106">
        <v>0</v>
      </c>
      <c r="Z284">
        <v>5</v>
      </c>
      <c r="AA284" s="106">
        <v>0</v>
      </c>
      <c r="AB284" s="106">
        <v>0</v>
      </c>
      <c r="AC284">
        <v>5</v>
      </c>
      <c r="AD284">
        <v>5</v>
      </c>
      <c r="AE284" s="106">
        <v>0</v>
      </c>
      <c r="AF284" s="106">
        <v>0</v>
      </c>
      <c r="AG284">
        <v>60</v>
      </c>
      <c r="AH284" s="106">
        <v>0</v>
      </c>
      <c r="AI284">
        <v>84</v>
      </c>
    </row>
    <row r="285" spans="1:37">
      <c r="A285" t="s">
        <v>280</v>
      </c>
      <c r="B285">
        <v>2019</v>
      </c>
      <c r="C285" s="10">
        <v>43527</v>
      </c>
      <c r="D285" t="s">
        <v>19</v>
      </c>
      <c r="E285" t="s">
        <v>63</v>
      </c>
      <c r="F285" t="s">
        <v>63</v>
      </c>
      <c r="G285" t="s">
        <v>862</v>
      </c>
      <c r="H285" t="s">
        <v>776</v>
      </c>
      <c r="I285" t="s">
        <v>77</v>
      </c>
      <c r="J285" s="11">
        <f>(C285-VLOOKUP(G285,Riders!$A$2:$E$8000,4,FALSE))/365</f>
        <v>33.764383561643832</v>
      </c>
      <c r="K285" s="11">
        <f>(C285-VLOOKUP(H285,Riders!$A$2:$E$8000,4,FALSE))/365</f>
        <v>22.153424657534245</v>
      </c>
      <c r="L285">
        <v>3</v>
      </c>
      <c r="M285" s="106">
        <v>0</v>
      </c>
      <c r="N285" s="106">
        <v>0</v>
      </c>
      <c r="O285" s="106">
        <v>0</v>
      </c>
      <c r="P285">
        <v>1</v>
      </c>
      <c r="Q285" s="106">
        <v>0</v>
      </c>
      <c r="R285" s="106">
        <v>0</v>
      </c>
      <c r="S285">
        <v>2</v>
      </c>
      <c r="T285" s="106">
        <v>0</v>
      </c>
      <c r="U285" s="106">
        <v>0</v>
      </c>
      <c r="V285">
        <v>1</v>
      </c>
      <c r="W285">
        <v>2</v>
      </c>
      <c r="X285">
        <v>3</v>
      </c>
      <c r="Y285">
        <v>5</v>
      </c>
      <c r="Z285" s="106">
        <v>0</v>
      </c>
      <c r="AA285" s="106">
        <v>0</v>
      </c>
      <c r="AB285">
        <v>3</v>
      </c>
      <c r="AC285" s="106">
        <v>0</v>
      </c>
      <c r="AD285">
        <v>2</v>
      </c>
      <c r="AE285">
        <v>3</v>
      </c>
      <c r="AF285" s="106">
        <v>0</v>
      </c>
      <c r="AG285">
        <v>60</v>
      </c>
      <c r="AH285" s="106">
        <v>0</v>
      </c>
      <c r="AI285">
        <v>82</v>
      </c>
    </row>
    <row r="286" spans="1:37">
      <c r="A286" t="s">
        <v>280</v>
      </c>
      <c r="B286">
        <v>2019</v>
      </c>
      <c r="C286" s="10">
        <v>43527</v>
      </c>
      <c r="D286" t="s">
        <v>19</v>
      </c>
      <c r="E286" t="s">
        <v>63</v>
      </c>
      <c r="F286" t="s">
        <v>63</v>
      </c>
      <c r="G286" t="s">
        <v>949</v>
      </c>
      <c r="H286" t="s">
        <v>928</v>
      </c>
      <c r="I286" t="s">
        <v>101</v>
      </c>
      <c r="J286" s="11">
        <f>(C286-VLOOKUP(G286,Riders!$A$2:$E$8000,4,FALSE))/365</f>
        <v>29.391780821917809</v>
      </c>
      <c r="K286" s="11">
        <f>(C286-VLOOKUP(H286,Riders!$A$2:$E$8000,4,FALSE))/365</f>
        <v>31.161643835616438</v>
      </c>
      <c r="L286">
        <v>4</v>
      </c>
      <c r="M286" s="106">
        <v>0</v>
      </c>
      <c r="N286">
        <v>5</v>
      </c>
      <c r="O286" s="106">
        <v>0</v>
      </c>
      <c r="P286">
        <v>3</v>
      </c>
      <c r="Q286" s="106">
        <v>0</v>
      </c>
      <c r="R286" s="106">
        <v>0</v>
      </c>
      <c r="S286" s="106">
        <v>0</v>
      </c>
      <c r="T286">
        <v>5</v>
      </c>
      <c r="U286" s="106">
        <v>0</v>
      </c>
      <c r="V286" s="106">
        <v>0</v>
      </c>
      <c r="W286">
        <v>3</v>
      </c>
      <c r="X286">
        <v>1</v>
      </c>
      <c r="Y286">
        <v>2</v>
      </c>
      <c r="Z286" s="106">
        <v>0</v>
      </c>
      <c r="AA286" s="106">
        <v>0</v>
      </c>
      <c r="AB286" s="106">
        <v>0</v>
      </c>
      <c r="AC286">
        <v>1</v>
      </c>
      <c r="AD286">
        <v>3</v>
      </c>
      <c r="AE286">
        <v>2</v>
      </c>
      <c r="AF286">
        <v>6</v>
      </c>
      <c r="AG286">
        <v>40</v>
      </c>
      <c r="AH286" s="106">
        <v>0</v>
      </c>
      <c r="AI286">
        <v>71</v>
      </c>
    </row>
    <row r="287" spans="1:37">
      <c r="A287" t="s">
        <v>280</v>
      </c>
      <c r="B287">
        <v>2019</v>
      </c>
      <c r="C287" s="10">
        <v>43527</v>
      </c>
      <c r="D287" t="s">
        <v>19</v>
      </c>
      <c r="E287" t="s">
        <v>63</v>
      </c>
      <c r="F287" t="s">
        <v>63</v>
      </c>
      <c r="G287" t="s">
        <v>925</v>
      </c>
      <c r="H287" t="s">
        <v>616</v>
      </c>
      <c r="I287" t="s">
        <v>36</v>
      </c>
      <c r="J287" s="11">
        <f>(C287-VLOOKUP(G287,Riders!$A$2:$E$8000,4,FALSE))/365</f>
        <v>28.87123287671233</v>
      </c>
      <c r="K287" s="11">
        <f>(C287-VLOOKUP(H287,Riders!$A$2:$E$8000,4,FALSE))/365</f>
        <v>31.054794520547944</v>
      </c>
      <c r="L287">
        <v>5</v>
      </c>
      <c r="M287" s="106">
        <v>0</v>
      </c>
      <c r="N287" s="106">
        <v>0</v>
      </c>
      <c r="O287" s="106">
        <v>0</v>
      </c>
      <c r="P287" s="106">
        <v>0</v>
      </c>
      <c r="Q287">
        <v>3</v>
      </c>
      <c r="R287" s="106">
        <v>0</v>
      </c>
      <c r="S287" s="106">
        <v>0</v>
      </c>
      <c r="T287">
        <v>3</v>
      </c>
      <c r="U287" s="106">
        <v>0</v>
      </c>
      <c r="V287">
        <v>3</v>
      </c>
      <c r="W287" s="106">
        <v>0</v>
      </c>
      <c r="X287" s="106">
        <v>0</v>
      </c>
      <c r="Y287" s="106">
        <v>0</v>
      </c>
      <c r="Z287" s="106">
        <v>0</v>
      </c>
      <c r="AA287" s="106">
        <v>0</v>
      </c>
      <c r="AB287" s="106">
        <v>0</v>
      </c>
      <c r="AC287" s="106">
        <v>0</v>
      </c>
      <c r="AD287" s="106">
        <v>0</v>
      </c>
      <c r="AE287">
        <v>1</v>
      </c>
      <c r="AF287">
        <v>10</v>
      </c>
      <c r="AG287">
        <v>20</v>
      </c>
      <c r="AH287" s="106">
        <v>0</v>
      </c>
      <c r="AI287">
        <v>40</v>
      </c>
    </row>
    <row r="288" spans="1:37">
      <c r="A288" t="s">
        <v>280</v>
      </c>
      <c r="B288">
        <v>2019</v>
      </c>
      <c r="C288" s="10">
        <v>43527</v>
      </c>
      <c r="D288" t="s">
        <v>19</v>
      </c>
      <c r="E288" t="s">
        <v>63</v>
      </c>
      <c r="F288" t="s">
        <v>63</v>
      </c>
      <c r="G288" t="s">
        <v>583</v>
      </c>
      <c r="H288" t="s">
        <v>937</v>
      </c>
      <c r="I288" t="s">
        <v>26</v>
      </c>
      <c r="J288" s="11">
        <f>(C288-VLOOKUP(G288,Riders!$A$2:$E$8000,4,FALSE))/365</f>
        <v>23.487671232876714</v>
      </c>
      <c r="K288" s="11">
        <f>(C288-VLOOKUP(H288,Riders!$A$2:$E$8000,4,FALSE))/365</f>
        <v>26.87123287671233</v>
      </c>
      <c r="L288">
        <v>6</v>
      </c>
      <c r="M288">
        <v>5</v>
      </c>
      <c r="N288" s="106">
        <v>0</v>
      </c>
      <c r="O288" s="106">
        <v>0</v>
      </c>
      <c r="P288" s="106">
        <v>0</v>
      </c>
      <c r="Q288">
        <v>1</v>
      </c>
      <c r="R288" s="106">
        <v>0</v>
      </c>
      <c r="S288" s="106">
        <v>0</v>
      </c>
      <c r="T288">
        <v>2</v>
      </c>
      <c r="U288" s="106">
        <v>0</v>
      </c>
      <c r="V288" s="106">
        <v>0</v>
      </c>
      <c r="W288">
        <v>1</v>
      </c>
      <c r="X288">
        <v>2</v>
      </c>
      <c r="Y288">
        <v>1</v>
      </c>
      <c r="Z288" s="106">
        <v>0</v>
      </c>
      <c r="AA288" s="106">
        <v>0</v>
      </c>
      <c r="AB288" s="106">
        <v>0</v>
      </c>
      <c r="AC288" s="106">
        <v>0</v>
      </c>
      <c r="AD288" s="106">
        <v>0</v>
      </c>
      <c r="AE288" s="106">
        <v>0</v>
      </c>
      <c r="AF288" s="106">
        <v>0</v>
      </c>
      <c r="AG288">
        <v>20</v>
      </c>
      <c r="AH288" s="106">
        <v>0</v>
      </c>
      <c r="AI288">
        <v>32</v>
      </c>
    </row>
    <row r="289" spans="1:37">
      <c r="A289" t="s">
        <v>280</v>
      </c>
      <c r="B289">
        <v>2019</v>
      </c>
      <c r="C289" s="10">
        <v>43527</v>
      </c>
      <c r="D289" t="s">
        <v>19</v>
      </c>
      <c r="E289" t="s">
        <v>63</v>
      </c>
      <c r="F289" t="s">
        <v>63</v>
      </c>
      <c r="G289" t="s">
        <v>584</v>
      </c>
      <c r="H289" t="s">
        <v>585</v>
      </c>
      <c r="I289" t="s">
        <v>112</v>
      </c>
      <c r="J289" s="11">
        <f>(C289-VLOOKUP(G289,Riders!$A$2:$E$8000,4,FALSE))/365</f>
        <v>20.468493150684932</v>
      </c>
      <c r="K289" s="11">
        <f>(C289-VLOOKUP(H289,Riders!$A$2:$E$8000,4,FALSE))/365</f>
        <v>23.282191780821918</v>
      </c>
      <c r="L289">
        <v>7</v>
      </c>
      <c r="M289" s="106">
        <v>0</v>
      </c>
      <c r="N289" s="106">
        <v>0</v>
      </c>
      <c r="O289" s="106">
        <v>0</v>
      </c>
      <c r="P289">
        <v>2</v>
      </c>
      <c r="Q289" s="106">
        <v>0</v>
      </c>
      <c r="R289">
        <v>1</v>
      </c>
      <c r="S289">
        <v>1</v>
      </c>
      <c r="T289" s="106">
        <v>0</v>
      </c>
      <c r="U289">
        <v>3</v>
      </c>
      <c r="V289" s="106">
        <v>0</v>
      </c>
      <c r="W289" s="106">
        <v>0</v>
      </c>
      <c r="X289" s="106">
        <v>0</v>
      </c>
      <c r="Y289" s="106">
        <v>0</v>
      </c>
      <c r="Z289" s="106">
        <v>0</v>
      </c>
      <c r="AA289" s="106">
        <v>0</v>
      </c>
      <c r="AB289" s="106">
        <v>0</v>
      </c>
      <c r="AC289" s="106">
        <v>0</v>
      </c>
      <c r="AD289" s="106">
        <v>0</v>
      </c>
      <c r="AE289" s="106">
        <v>0</v>
      </c>
      <c r="AF289">
        <v>4</v>
      </c>
      <c r="AG289">
        <v>20</v>
      </c>
      <c r="AH289" s="106">
        <v>0</v>
      </c>
      <c r="AI289">
        <v>31</v>
      </c>
    </row>
    <row r="290" spans="1:37">
      <c r="A290" t="s">
        <v>280</v>
      </c>
      <c r="B290">
        <v>2019</v>
      </c>
      <c r="C290" s="10">
        <v>43527</v>
      </c>
      <c r="D290" t="s">
        <v>19</v>
      </c>
      <c r="E290" t="s">
        <v>63</v>
      </c>
      <c r="F290" t="s">
        <v>63</v>
      </c>
      <c r="G290" t="s">
        <v>631</v>
      </c>
      <c r="H290" t="s">
        <v>745</v>
      </c>
      <c r="I290" t="s">
        <v>45</v>
      </c>
      <c r="J290" s="11">
        <f>(C290-VLOOKUP(G290,Riders!$A$2:$E$8000,4,FALSE))/365</f>
        <v>27.87123287671233</v>
      </c>
      <c r="K290" s="11">
        <f>(C290-VLOOKUP(H290,Riders!$A$2:$E$8000,4,FALSE))/365</f>
        <v>21.841095890410958</v>
      </c>
      <c r="L290">
        <v>8</v>
      </c>
      <c r="M290">
        <v>3</v>
      </c>
      <c r="N290" s="106">
        <v>0</v>
      </c>
      <c r="O290" s="106">
        <v>0</v>
      </c>
      <c r="P290" s="106">
        <v>0</v>
      </c>
      <c r="Q290">
        <v>5</v>
      </c>
      <c r="R290">
        <v>3</v>
      </c>
      <c r="S290" s="106">
        <v>0</v>
      </c>
      <c r="T290" s="106">
        <v>0</v>
      </c>
      <c r="U290" s="106">
        <v>0</v>
      </c>
      <c r="V290" s="106">
        <v>0</v>
      </c>
      <c r="W290" s="106">
        <v>0</v>
      </c>
      <c r="X290" s="106">
        <v>0</v>
      </c>
      <c r="Y290" s="106">
        <v>0</v>
      </c>
      <c r="Z290" s="106">
        <v>0</v>
      </c>
      <c r="AA290" s="106">
        <v>0</v>
      </c>
      <c r="AB290" s="106">
        <v>0</v>
      </c>
      <c r="AC290" s="106">
        <v>0</v>
      </c>
      <c r="AD290" s="106">
        <v>0</v>
      </c>
      <c r="AE290" s="106">
        <v>0</v>
      </c>
      <c r="AF290" s="106">
        <v>0</v>
      </c>
      <c r="AG290">
        <v>20</v>
      </c>
      <c r="AH290" s="106">
        <v>0</v>
      </c>
      <c r="AI290">
        <v>31</v>
      </c>
    </row>
    <row r="291" spans="1:37">
      <c r="A291" t="s">
        <v>280</v>
      </c>
      <c r="B291">
        <v>2019</v>
      </c>
      <c r="C291" s="10">
        <v>43527</v>
      </c>
      <c r="D291" t="s">
        <v>19</v>
      </c>
      <c r="E291" t="s">
        <v>63</v>
      </c>
      <c r="F291" t="s">
        <v>63</v>
      </c>
      <c r="G291" t="s">
        <v>588</v>
      </c>
      <c r="H291" t="s">
        <v>589</v>
      </c>
      <c r="I291" t="s">
        <v>24</v>
      </c>
      <c r="J291" s="11">
        <f>(C291-VLOOKUP(G291,Riders!$A$2:$E$8000,4,FALSE))/365</f>
        <v>24.487671232876714</v>
      </c>
      <c r="K291" s="11">
        <f>(C291-VLOOKUP(H291,Riders!$A$2:$E$8000,4,FALSE))/365</f>
        <v>27.161643835616438</v>
      </c>
      <c r="L291">
        <v>9</v>
      </c>
      <c r="M291" s="106">
        <v>0</v>
      </c>
      <c r="N291">
        <v>1</v>
      </c>
      <c r="O291">
        <v>5</v>
      </c>
      <c r="P291" s="106">
        <v>0</v>
      </c>
      <c r="Q291" s="106">
        <v>0</v>
      </c>
      <c r="R291" s="106">
        <v>0</v>
      </c>
      <c r="S291" s="106">
        <v>0</v>
      </c>
      <c r="T291" s="106">
        <v>0</v>
      </c>
      <c r="U291" s="106">
        <v>0</v>
      </c>
      <c r="V291" s="106">
        <v>0</v>
      </c>
      <c r="W291" s="106">
        <v>0</v>
      </c>
      <c r="X291" s="106">
        <v>0</v>
      </c>
      <c r="Y291" s="106">
        <v>0</v>
      </c>
      <c r="Z291">
        <v>1</v>
      </c>
      <c r="AA291">
        <v>5</v>
      </c>
      <c r="AB291">
        <v>5</v>
      </c>
      <c r="AC291" s="106">
        <v>0</v>
      </c>
      <c r="AD291" s="106">
        <v>0</v>
      </c>
      <c r="AE291" s="106">
        <v>0</v>
      </c>
      <c r="AF291" s="106">
        <v>0</v>
      </c>
      <c r="AG291" s="106">
        <v>0</v>
      </c>
      <c r="AH291" s="106">
        <v>0</v>
      </c>
      <c r="AI291">
        <v>17</v>
      </c>
    </row>
    <row r="292" spans="1:37">
      <c r="A292" t="s">
        <v>280</v>
      </c>
      <c r="B292">
        <v>2019</v>
      </c>
      <c r="C292" s="10">
        <v>43527</v>
      </c>
      <c r="D292" t="s">
        <v>19</v>
      </c>
      <c r="E292" t="s">
        <v>63</v>
      </c>
      <c r="F292" t="s">
        <v>63</v>
      </c>
      <c r="G292" t="s">
        <v>829</v>
      </c>
      <c r="H292" t="s">
        <v>853</v>
      </c>
      <c r="I292" t="s">
        <v>84</v>
      </c>
      <c r="J292" s="11">
        <f>(C292-VLOOKUP(G292,Riders!$A$2:$E$8000,4,FALSE))/365</f>
        <v>20.389041095890413</v>
      </c>
      <c r="K292" s="11">
        <f>(C292-VLOOKUP(H292,Riders!$A$2:$E$8000,4,FALSE))/365</f>
        <v>22.605479452054794</v>
      </c>
      <c r="L292">
        <v>10</v>
      </c>
      <c r="M292" s="106">
        <v>0</v>
      </c>
      <c r="N292">
        <v>2</v>
      </c>
      <c r="O292" s="106">
        <v>0</v>
      </c>
      <c r="P292" s="106">
        <v>0</v>
      </c>
      <c r="Q292">
        <v>2</v>
      </c>
      <c r="R292" s="106">
        <v>0</v>
      </c>
      <c r="S292" s="106">
        <v>0</v>
      </c>
      <c r="T292" s="106">
        <v>0</v>
      </c>
      <c r="U292">
        <v>5</v>
      </c>
      <c r="V292" s="106">
        <v>0</v>
      </c>
      <c r="W292" s="106">
        <v>0</v>
      </c>
      <c r="X292" s="106">
        <v>0</v>
      </c>
      <c r="Y292" s="106">
        <v>0</v>
      </c>
      <c r="Z292" s="106">
        <v>0</v>
      </c>
      <c r="AA292">
        <v>3</v>
      </c>
      <c r="AB292" s="106">
        <v>0</v>
      </c>
      <c r="AC292" s="106">
        <v>0</v>
      </c>
      <c r="AD292" s="106">
        <v>0</v>
      </c>
      <c r="AE292" s="106">
        <v>0</v>
      </c>
      <c r="AF292">
        <v>2</v>
      </c>
      <c r="AG292" s="106">
        <v>0</v>
      </c>
      <c r="AH292" s="106">
        <v>0</v>
      </c>
      <c r="AI292">
        <v>14</v>
      </c>
    </row>
    <row r="293" spans="1:37">
      <c r="A293" t="s">
        <v>280</v>
      </c>
      <c r="B293">
        <v>2019</v>
      </c>
      <c r="C293" s="10">
        <v>43527</v>
      </c>
      <c r="D293" t="s">
        <v>19</v>
      </c>
      <c r="E293" t="s">
        <v>63</v>
      </c>
      <c r="F293" t="s">
        <v>63</v>
      </c>
      <c r="G293" t="s">
        <v>926</v>
      </c>
      <c r="H293" t="s">
        <v>927</v>
      </c>
      <c r="I293" t="s">
        <v>177</v>
      </c>
      <c r="J293" s="11">
        <f>(C293-VLOOKUP(G293,Riders!$A$2:$E$8000,4,FALSE))/365</f>
        <v>22.67945205479452</v>
      </c>
      <c r="K293" s="11">
        <f>(C293-VLOOKUP(H293,Riders!$A$2:$E$8000,4,FALSE))/365</f>
        <v>26.408219178082192</v>
      </c>
      <c r="L293">
        <v>11</v>
      </c>
      <c r="M293" s="106">
        <v>0</v>
      </c>
      <c r="N293">
        <v>3</v>
      </c>
      <c r="O293" s="106">
        <v>0</v>
      </c>
      <c r="P293" s="106">
        <v>0</v>
      </c>
      <c r="Q293" s="106">
        <v>0</v>
      </c>
      <c r="R293" s="106">
        <v>0</v>
      </c>
      <c r="S293" s="106">
        <v>0</v>
      </c>
      <c r="T293" s="106">
        <v>0</v>
      </c>
      <c r="U293" s="106">
        <v>0</v>
      </c>
      <c r="V293" s="106">
        <v>0</v>
      </c>
      <c r="W293" s="106">
        <v>0</v>
      </c>
      <c r="X293" s="106">
        <v>0</v>
      </c>
      <c r="Y293" s="106">
        <v>0</v>
      </c>
      <c r="Z293">
        <v>2</v>
      </c>
      <c r="AA293">
        <v>2</v>
      </c>
      <c r="AB293" s="106">
        <v>0</v>
      </c>
      <c r="AC293" s="106">
        <v>0</v>
      </c>
      <c r="AD293" s="106">
        <v>0</v>
      </c>
      <c r="AE293" s="106">
        <v>0</v>
      </c>
      <c r="AF293" s="106">
        <v>0</v>
      </c>
      <c r="AG293" s="106">
        <v>0</v>
      </c>
      <c r="AH293" s="106">
        <v>0</v>
      </c>
      <c r="AI293">
        <v>7</v>
      </c>
    </row>
    <row r="294" spans="1:37">
      <c r="A294" t="s">
        <v>280</v>
      </c>
      <c r="B294">
        <v>2019</v>
      </c>
      <c r="C294" s="10">
        <v>43527</v>
      </c>
      <c r="D294" t="s">
        <v>19</v>
      </c>
      <c r="E294" t="s">
        <v>63</v>
      </c>
      <c r="F294" t="s">
        <v>63</v>
      </c>
      <c r="G294" t="s">
        <v>796</v>
      </c>
      <c r="H294" t="s">
        <v>904</v>
      </c>
      <c r="I294" t="s">
        <v>645</v>
      </c>
      <c r="J294" s="11">
        <f>(C294-VLOOKUP(G294,Riders!$A$2:$E$8000,4,FALSE))/365</f>
        <v>33.591780821917808</v>
      </c>
      <c r="K294" s="11" t="e">
        <f>(C294-VLOOKUP(H294,Riders!$A$2:$E$8000,4,FALSE))/365</f>
        <v>#N/A</v>
      </c>
      <c r="L294">
        <v>12</v>
      </c>
      <c r="M294" s="106">
        <v>0</v>
      </c>
      <c r="N294" s="106">
        <v>0</v>
      </c>
      <c r="O294">
        <v>2</v>
      </c>
      <c r="P294" s="106">
        <v>0</v>
      </c>
      <c r="Q294" s="106">
        <v>0</v>
      </c>
      <c r="R294" s="106">
        <v>0</v>
      </c>
      <c r="S294" s="106">
        <v>0</v>
      </c>
      <c r="T294" s="106">
        <v>0</v>
      </c>
      <c r="U294">
        <v>2</v>
      </c>
      <c r="V294" s="106">
        <v>0</v>
      </c>
      <c r="W294" s="106">
        <v>0</v>
      </c>
      <c r="X294" s="106">
        <v>0</v>
      </c>
      <c r="Y294" s="106">
        <v>0</v>
      </c>
      <c r="Z294" s="106">
        <v>0</v>
      </c>
      <c r="AA294" s="106">
        <v>0</v>
      </c>
      <c r="AB294" s="106">
        <v>0</v>
      </c>
      <c r="AC294">
        <v>2</v>
      </c>
      <c r="AD294" s="106">
        <v>0</v>
      </c>
      <c r="AE294" s="106">
        <v>0</v>
      </c>
      <c r="AF294" s="106">
        <v>0</v>
      </c>
      <c r="AG294" s="106">
        <v>0</v>
      </c>
      <c r="AH294" s="106">
        <v>0</v>
      </c>
      <c r="AI294">
        <v>6</v>
      </c>
    </row>
    <row r="295" spans="1:37">
      <c r="A295" t="s">
        <v>280</v>
      </c>
      <c r="B295">
        <v>2019</v>
      </c>
      <c r="C295" s="10">
        <v>43527</v>
      </c>
      <c r="D295" t="s">
        <v>19</v>
      </c>
      <c r="E295" t="s">
        <v>63</v>
      </c>
      <c r="F295" t="s">
        <v>63</v>
      </c>
      <c r="G295" t="s">
        <v>933</v>
      </c>
      <c r="H295" t="s">
        <v>799</v>
      </c>
      <c r="I295" t="s">
        <v>187</v>
      </c>
      <c r="J295" s="11">
        <f>(C295-VLOOKUP(G295,Riders!$A$2:$E$8000,4,FALSE))/365</f>
        <v>24.265753424657536</v>
      </c>
      <c r="K295" s="11">
        <f>(C295-VLOOKUP(H295,Riders!$A$2:$E$8000,4,FALSE))/365</f>
        <v>22.745205479452054</v>
      </c>
      <c r="L295">
        <v>13</v>
      </c>
      <c r="M295" s="106">
        <v>0</v>
      </c>
      <c r="N295" s="106">
        <v>0</v>
      </c>
      <c r="O295" s="106">
        <v>0</v>
      </c>
      <c r="P295" s="106">
        <v>0</v>
      </c>
      <c r="Q295" s="106">
        <v>0</v>
      </c>
      <c r="R295" s="106">
        <v>0</v>
      </c>
      <c r="S295" s="106">
        <v>0</v>
      </c>
      <c r="T295" s="106">
        <v>0</v>
      </c>
      <c r="U295" s="106">
        <v>0</v>
      </c>
      <c r="V295" s="106">
        <v>0</v>
      </c>
      <c r="W295" s="106">
        <v>0</v>
      </c>
      <c r="X295" s="106">
        <v>0</v>
      </c>
      <c r="Y295" s="106">
        <v>0</v>
      </c>
      <c r="Z295">
        <v>3</v>
      </c>
      <c r="AA295" s="106">
        <v>0</v>
      </c>
      <c r="AB295" s="106">
        <v>0</v>
      </c>
      <c r="AC295" s="106">
        <v>0</v>
      </c>
      <c r="AD295" s="106">
        <v>0</v>
      </c>
      <c r="AE295" s="106">
        <v>0</v>
      </c>
      <c r="AF295" s="106">
        <v>0</v>
      </c>
      <c r="AG295" s="106">
        <v>0</v>
      </c>
      <c r="AH295" s="106">
        <v>0</v>
      </c>
      <c r="AI295">
        <v>3</v>
      </c>
    </row>
    <row r="296" spans="1:37">
      <c r="A296" t="s">
        <v>280</v>
      </c>
      <c r="B296">
        <v>2019</v>
      </c>
      <c r="C296" s="10">
        <v>43527</v>
      </c>
      <c r="D296" t="s">
        <v>19</v>
      </c>
      <c r="E296" t="s">
        <v>63</v>
      </c>
      <c r="F296" t="s">
        <v>63</v>
      </c>
      <c r="G296" t="s">
        <v>931</v>
      </c>
      <c r="H296" t="s">
        <v>713</v>
      </c>
      <c r="I296" t="s">
        <v>151</v>
      </c>
      <c r="J296" s="11">
        <f>(C296-VLOOKUP(G296,Riders!$A$2:$E$8000,4,FALSE))/365</f>
        <v>28.082191780821919</v>
      </c>
      <c r="K296" s="11">
        <f>(C296-VLOOKUP(H296,Riders!$A$2:$E$8000,4,FALSE))/365</f>
        <v>25.13150684931507</v>
      </c>
      <c r="L296">
        <v>14</v>
      </c>
      <c r="M296">
        <v>2</v>
      </c>
      <c r="N296" s="106">
        <v>0</v>
      </c>
      <c r="O296" s="106">
        <v>0</v>
      </c>
      <c r="P296" s="106">
        <v>0</v>
      </c>
      <c r="Q296" s="106">
        <v>0</v>
      </c>
      <c r="R296" s="106">
        <v>0</v>
      </c>
      <c r="S296" s="106">
        <v>0</v>
      </c>
      <c r="T296" s="106">
        <v>0</v>
      </c>
      <c r="U296" s="106">
        <v>0</v>
      </c>
      <c r="V296" s="106">
        <v>0</v>
      </c>
      <c r="W296" s="106">
        <v>0</v>
      </c>
      <c r="X296" s="106">
        <v>0</v>
      </c>
      <c r="Y296" s="106">
        <v>0</v>
      </c>
      <c r="Z296" s="106">
        <v>0</v>
      </c>
      <c r="AA296" s="106">
        <v>0</v>
      </c>
      <c r="AB296" s="106">
        <v>0</v>
      </c>
      <c r="AC296" s="106">
        <v>0</v>
      </c>
      <c r="AD296" s="106">
        <v>0</v>
      </c>
      <c r="AE296" s="106">
        <v>0</v>
      </c>
      <c r="AF296" s="106">
        <v>0</v>
      </c>
      <c r="AG296" s="106">
        <v>0</v>
      </c>
      <c r="AH296" s="106">
        <v>0</v>
      </c>
      <c r="AI296">
        <v>2</v>
      </c>
    </row>
    <row r="297" spans="1:37">
      <c r="A297" t="s">
        <v>280</v>
      </c>
      <c r="B297">
        <v>2019</v>
      </c>
      <c r="C297" s="10">
        <v>43527</v>
      </c>
      <c r="D297" t="s">
        <v>19</v>
      </c>
      <c r="E297" t="s">
        <v>63</v>
      </c>
      <c r="F297" t="s">
        <v>63</v>
      </c>
      <c r="G297" t="s">
        <v>929</v>
      </c>
      <c r="H297" t="s">
        <v>930</v>
      </c>
      <c r="I297" t="s">
        <v>163</v>
      </c>
      <c r="J297" s="11">
        <f>(C297-VLOOKUP(G297,Riders!$A$2:$E$8000,4,FALSE))/365</f>
        <v>31.805479452054794</v>
      </c>
      <c r="K297" s="11">
        <f>(C297-VLOOKUP(H297,Riders!$A$2:$E$8000,4,FALSE))/365</f>
        <v>35.180821917808217</v>
      </c>
      <c r="L297">
        <v>15</v>
      </c>
      <c r="M297" s="106">
        <v>0</v>
      </c>
      <c r="N297" s="106">
        <v>0</v>
      </c>
      <c r="O297" s="106">
        <v>0</v>
      </c>
      <c r="P297" s="106">
        <v>0</v>
      </c>
      <c r="Q297" s="106">
        <v>0</v>
      </c>
      <c r="R297" s="106">
        <v>0</v>
      </c>
      <c r="S297" s="106">
        <v>0</v>
      </c>
      <c r="T297">
        <v>1</v>
      </c>
      <c r="U297" s="106">
        <v>0</v>
      </c>
      <c r="V297" s="106">
        <v>0</v>
      </c>
      <c r="W297" s="106">
        <v>0</v>
      </c>
      <c r="X297" s="106">
        <v>0</v>
      </c>
      <c r="Y297" s="106">
        <v>0</v>
      </c>
      <c r="Z297" s="106">
        <v>0</v>
      </c>
      <c r="AA297" s="106">
        <v>0</v>
      </c>
      <c r="AB297">
        <v>1</v>
      </c>
      <c r="AC297" s="106">
        <v>0</v>
      </c>
      <c r="AD297" s="106">
        <v>0</v>
      </c>
      <c r="AE297" s="106">
        <v>0</v>
      </c>
      <c r="AF297" s="106">
        <v>0</v>
      </c>
      <c r="AG297" s="106">
        <v>0</v>
      </c>
      <c r="AH297" s="106">
        <v>0</v>
      </c>
      <c r="AI297">
        <v>2</v>
      </c>
    </row>
    <row r="298" spans="1:37">
      <c r="A298" t="s">
        <v>280</v>
      </c>
      <c r="B298">
        <v>2019</v>
      </c>
      <c r="C298" s="10">
        <v>43527</v>
      </c>
      <c r="D298" t="s">
        <v>19</v>
      </c>
      <c r="E298" t="s">
        <v>63</v>
      </c>
      <c r="F298" t="s">
        <v>63</v>
      </c>
      <c r="G298" t="s">
        <v>903</v>
      </c>
      <c r="H298" t="s">
        <v>935</v>
      </c>
      <c r="I298" t="s">
        <v>197</v>
      </c>
      <c r="J298" s="11">
        <f>(C298-VLOOKUP(G298,Riders!$A$2:$E$8000,4,FALSE))/365</f>
        <v>29.008219178082193</v>
      </c>
      <c r="K298" s="11">
        <f>(C298-VLOOKUP(H298,Riders!$A$2:$E$8000,4,FALSE))/365</f>
        <v>26.747945205479454</v>
      </c>
      <c r="L298">
        <v>16</v>
      </c>
      <c r="M298" s="106">
        <v>0</v>
      </c>
      <c r="N298" s="106">
        <v>0</v>
      </c>
      <c r="O298">
        <v>1</v>
      </c>
      <c r="P298" s="106">
        <v>0</v>
      </c>
      <c r="Q298" s="106">
        <v>0</v>
      </c>
      <c r="R298" s="106">
        <v>0</v>
      </c>
      <c r="S298" s="106">
        <v>0</v>
      </c>
      <c r="T298" s="106">
        <v>0</v>
      </c>
      <c r="U298" s="106">
        <v>0</v>
      </c>
      <c r="V298" s="106">
        <v>0</v>
      </c>
      <c r="W298" s="106">
        <v>0</v>
      </c>
      <c r="X298" s="106">
        <v>0</v>
      </c>
      <c r="Y298" s="106">
        <v>0</v>
      </c>
      <c r="Z298" s="106">
        <v>0</v>
      </c>
      <c r="AA298" s="106">
        <v>0</v>
      </c>
      <c r="AB298" s="106">
        <v>0</v>
      </c>
      <c r="AC298" s="106">
        <v>0</v>
      </c>
      <c r="AD298" s="106">
        <v>0</v>
      </c>
      <c r="AE298" s="106">
        <v>0</v>
      </c>
      <c r="AF298" s="106">
        <v>0</v>
      </c>
      <c r="AG298" s="106">
        <v>0</v>
      </c>
      <c r="AH298">
        <v>40</v>
      </c>
      <c r="AI298">
        <v>-39</v>
      </c>
    </row>
    <row r="299" spans="1:37">
      <c r="A299" t="s">
        <v>280</v>
      </c>
      <c r="B299">
        <v>2019</v>
      </c>
      <c r="C299" s="10">
        <v>43527</v>
      </c>
      <c r="D299" t="s">
        <v>19</v>
      </c>
      <c r="E299" t="s">
        <v>63</v>
      </c>
      <c r="F299" t="s">
        <v>63</v>
      </c>
      <c r="G299" t="s">
        <v>919</v>
      </c>
      <c r="H299" t="s">
        <v>820</v>
      </c>
      <c r="I299" t="s">
        <v>479</v>
      </c>
      <c r="J299" s="11" t="e">
        <f>(C299-VLOOKUP(G299,Riders!$A$2:$E$8000,4,FALSE))/365</f>
        <v>#N/A</v>
      </c>
      <c r="K299" s="11" t="e">
        <f>(C299-VLOOKUP(H299,Riders!$A$2:$E$8000,4,FALSE))/365</f>
        <v>#N/A</v>
      </c>
      <c r="L299">
        <v>17</v>
      </c>
      <c r="M299" s="106">
        <v>0</v>
      </c>
      <c r="N299" s="106">
        <v>0</v>
      </c>
      <c r="O299">
        <v>3</v>
      </c>
      <c r="P299" s="106">
        <v>0</v>
      </c>
      <c r="Q299" s="106">
        <v>0</v>
      </c>
      <c r="R299" s="106">
        <v>0</v>
      </c>
      <c r="S299" s="106">
        <v>0</v>
      </c>
      <c r="T299" s="106">
        <v>0</v>
      </c>
      <c r="U299" s="106">
        <v>0</v>
      </c>
      <c r="V299" s="106">
        <v>0</v>
      </c>
      <c r="W299" s="106">
        <v>0</v>
      </c>
      <c r="X299" s="106">
        <v>0</v>
      </c>
      <c r="Y299" s="106">
        <v>0</v>
      </c>
      <c r="Z299" s="106">
        <v>0</v>
      </c>
      <c r="AA299" s="106">
        <v>0</v>
      </c>
      <c r="AB299" s="106">
        <v>0</v>
      </c>
      <c r="AC299" s="106">
        <v>0</v>
      </c>
      <c r="AD299" s="106">
        <v>0</v>
      </c>
      <c r="AE299" s="106">
        <v>0</v>
      </c>
      <c r="AF299" s="106">
        <v>0</v>
      </c>
      <c r="AG299" s="106">
        <v>0</v>
      </c>
      <c r="AH299">
        <v>60</v>
      </c>
      <c r="AI299">
        <v>-57</v>
      </c>
    </row>
    <row r="300" spans="1:37">
      <c r="A300" t="s">
        <v>280</v>
      </c>
      <c r="B300">
        <v>2019</v>
      </c>
      <c r="C300" s="10">
        <v>43527</v>
      </c>
      <c r="D300" t="s">
        <v>19</v>
      </c>
      <c r="E300" t="s">
        <v>63</v>
      </c>
      <c r="F300" t="s">
        <v>63</v>
      </c>
      <c r="G300" t="s">
        <v>978</v>
      </c>
      <c r="H300" t="s">
        <v>742</v>
      </c>
      <c r="I300" t="s">
        <v>255</v>
      </c>
      <c r="J300" s="11">
        <f>(C300-VLOOKUP(G300,Riders!$A$2:$E$8000,4,FALSE))/365</f>
        <v>25.989041095890411</v>
      </c>
      <c r="K300" s="11">
        <f>(C300-VLOOKUP(H300,Riders!$A$2:$E$8000,4,FALSE))/365</f>
        <v>27.506849315068493</v>
      </c>
      <c r="L300" t="s">
        <v>606</v>
      </c>
      <c r="M300" s="106">
        <v>0</v>
      </c>
      <c r="N300" s="106">
        <v>0</v>
      </c>
      <c r="O300" s="106">
        <v>0</v>
      </c>
      <c r="P300" s="106">
        <v>0</v>
      </c>
      <c r="Q300" s="106">
        <v>0</v>
      </c>
      <c r="R300" s="106">
        <v>0</v>
      </c>
      <c r="S300" s="106">
        <v>0</v>
      </c>
      <c r="T300" s="106">
        <v>0</v>
      </c>
      <c r="U300" s="106">
        <v>0</v>
      </c>
      <c r="V300" s="106">
        <v>0</v>
      </c>
      <c r="W300" s="106">
        <v>0</v>
      </c>
      <c r="X300" s="106">
        <v>0</v>
      </c>
      <c r="Y300" s="106">
        <v>0</v>
      </c>
      <c r="Z300" s="106">
        <v>0</v>
      </c>
      <c r="AA300" s="106">
        <v>0</v>
      </c>
      <c r="AB300" s="106">
        <v>0</v>
      </c>
      <c r="AC300" s="106">
        <v>0</v>
      </c>
      <c r="AD300" s="106">
        <v>0</v>
      </c>
      <c r="AE300" s="106">
        <v>0</v>
      </c>
      <c r="AF300" s="106">
        <v>0</v>
      </c>
      <c r="AG300" s="106">
        <v>0</v>
      </c>
      <c r="AH300">
        <v>60</v>
      </c>
      <c r="AI300" t="s">
        <v>606</v>
      </c>
    </row>
    <row r="301" spans="1:37">
      <c r="A301" s="3" t="s">
        <v>225</v>
      </c>
      <c r="B301" s="3">
        <v>2019</v>
      </c>
      <c r="C301" s="88">
        <v>43492</v>
      </c>
      <c r="D301" s="3" t="s">
        <v>65</v>
      </c>
      <c r="E301" t="s">
        <v>63</v>
      </c>
      <c r="F301" t="s">
        <v>63</v>
      </c>
      <c r="G301" s="3" t="s">
        <v>504</v>
      </c>
      <c r="H301" t="s">
        <v>597</v>
      </c>
      <c r="I301" t="s">
        <v>34</v>
      </c>
      <c r="J301" s="11">
        <f>(C301-VLOOKUP(G301,Riders!$A$2:$E$8000,4,FALSE))/365</f>
        <v>20.202739726027396</v>
      </c>
      <c r="K301" s="11">
        <f>(C301-VLOOKUP(H301,Riders!$A$2:$E$8000,4,FALSE))/365</f>
        <v>20.726027397260275</v>
      </c>
      <c r="L301" s="3">
        <v>1</v>
      </c>
      <c r="M301">
        <v>5</v>
      </c>
      <c r="N301" s="106">
        <v>0</v>
      </c>
      <c r="O301">
        <v>2</v>
      </c>
      <c r="P301" s="106">
        <v>0</v>
      </c>
      <c r="Q301">
        <v>5</v>
      </c>
      <c r="R301" s="106">
        <v>0</v>
      </c>
      <c r="S301">
        <v>1</v>
      </c>
      <c r="T301" s="106">
        <v>0</v>
      </c>
      <c r="U301">
        <v>2</v>
      </c>
      <c r="V301">
        <v>5</v>
      </c>
      <c r="W301">
        <v>3</v>
      </c>
      <c r="X301">
        <v>10</v>
      </c>
      <c r="Y301" s="106">
        <v>0</v>
      </c>
      <c r="Z301" s="106">
        <v>0</v>
      </c>
      <c r="AA301" s="106">
        <v>0</v>
      </c>
      <c r="AB301" s="106">
        <v>0</v>
      </c>
      <c r="AC301" s="106">
        <v>0</v>
      </c>
      <c r="AD301" s="106">
        <v>0</v>
      </c>
      <c r="AE301" s="106">
        <v>0</v>
      </c>
      <c r="AF301" s="106">
        <v>0</v>
      </c>
      <c r="AG301" s="106">
        <v>0</v>
      </c>
      <c r="AH301" s="106">
        <v>0</v>
      </c>
      <c r="AI301">
        <v>33</v>
      </c>
      <c r="AJ301" s="7">
        <v>1.28125</v>
      </c>
      <c r="AK301">
        <v>58.521999999999998</v>
      </c>
    </row>
    <row r="302" spans="1:37">
      <c r="A302" s="3" t="s">
        <v>225</v>
      </c>
      <c r="B302" s="3">
        <v>2019</v>
      </c>
      <c r="C302" s="88">
        <v>43492</v>
      </c>
      <c r="D302" s="3" t="s">
        <v>65</v>
      </c>
      <c r="E302" t="s">
        <v>63</v>
      </c>
      <c r="F302" t="s">
        <v>63</v>
      </c>
      <c r="G302" s="3" t="s">
        <v>600</v>
      </c>
      <c r="H302" t="s">
        <v>599</v>
      </c>
      <c r="I302" t="s">
        <v>101</v>
      </c>
      <c r="J302" s="11">
        <f>(C302-VLOOKUP(G302,Riders!$A$2:$E$8000,4,FALSE))/365</f>
        <v>23.038356164383561</v>
      </c>
      <c r="K302" s="11">
        <f>(C302-VLOOKUP(H302,Riders!$A$2:$E$8000,4,FALSE))/365</f>
        <v>20.698630136986303</v>
      </c>
      <c r="L302" s="3">
        <v>2</v>
      </c>
      <c r="M302" s="106">
        <v>0</v>
      </c>
      <c r="N302">
        <v>5</v>
      </c>
      <c r="O302" s="106">
        <v>0</v>
      </c>
      <c r="P302" s="106">
        <v>0</v>
      </c>
      <c r="Q302" s="106">
        <v>0</v>
      </c>
      <c r="R302">
        <v>2</v>
      </c>
      <c r="S302" s="106">
        <v>0</v>
      </c>
      <c r="T302" s="106">
        <v>0</v>
      </c>
      <c r="U302" s="106">
        <v>0</v>
      </c>
      <c r="V302" s="106">
        <v>0</v>
      </c>
      <c r="W302" s="106">
        <v>0</v>
      </c>
      <c r="X302">
        <v>2</v>
      </c>
      <c r="Y302" s="106">
        <v>0</v>
      </c>
      <c r="Z302" s="106">
        <v>0</v>
      </c>
      <c r="AA302" s="106">
        <v>0</v>
      </c>
      <c r="AB302" s="106">
        <v>0</v>
      </c>
      <c r="AC302" s="106">
        <v>0</v>
      </c>
      <c r="AD302" s="106">
        <v>0</v>
      </c>
      <c r="AE302" s="106">
        <v>0</v>
      </c>
      <c r="AF302" s="106">
        <v>0</v>
      </c>
      <c r="AG302">
        <v>20</v>
      </c>
      <c r="AH302" s="106">
        <v>0</v>
      </c>
      <c r="AI302">
        <v>29</v>
      </c>
    </row>
    <row r="303" spans="1:37">
      <c r="A303" s="3" t="s">
        <v>225</v>
      </c>
      <c r="B303" s="3">
        <v>2019</v>
      </c>
      <c r="C303" s="88">
        <v>43492</v>
      </c>
      <c r="D303" s="3" t="s">
        <v>65</v>
      </c>
      <c r="E303" t="s">
        <v>63</v>
      </c>
      <c r="F303" t="s">
        <v>63</v>
      </c>
      <c r="G303" s="3" t="s">
        <v>583</v>
      </c>
      <c r="H303" t="s">
        <v>1001</v>
      </c>
      <c r="I303" t="s">
        <v>26</v>
      </c>
      <c r="J303" s="11">
        <f>(C303-VLOOKUP(G303,Riders!$A$2:$E$8000,4,FALSE))/365</f>
        <v>23.391780821917809</v>
      </c>
      <c r="K303" s="11">
        <f>(C303-VLOOKUP(H303,Riders!$A$2:$E$8000,4,FALSE))/365</f>
        <v>22.413698630136988</v>
      </c>
      <c r="L303" s="3">
        <v>3</v>
      </c>
      <c r="M303" s="106">
        <v>0</v>
      </c>
      <c r="N303">
        <v>3</v>
      </c>
      <c r="O303">
        <v>3</v>
      </c>
      <c r="P303">
        <v>2</v>
      </c>
      <c r="Q303">
        <v>3</v>
      </c>
      <c r="R303" s="106">
        <v>0</v>
      </c>
      <c r="S303" s="106">
        <v>0</v>
      </c>
      <c r="T303">
        <v>2</v>
      </c>
      <c r="U303" s="106">
        <v>0</v>
      </c>
      <c r="V303">
        <v>2</v>
      </c>
      <c r="W303" s="106">
        <v>0</v>
      </c>
      <c r="X303">
        <v>6</v>
      </c>
      <c r="Y303" s="106">
        <v>0</v>
      </c>
      <c r="Z303" s="106">
        <v>0</v>
      </c>
      <c r="AA303" s="106">
        <v>0</v>
      </c>
      <c r="AB303" s="106">
        <v>0</v>
      </c>
      <c r="AC303" s="106">
        <v>0</v>
      </c>
      <c r="AD303" s="106">
        <v>0</v>
      </c>
      <c r="AE303" s="106">
        <v>0</v>
      </c>
      <c r="AF303" s="106">
        <v>0</v>
      </c>
      <c r="AG303" s="106">
        <v>0</v>
      </c>
      <c r="AH303" s="106">
        <v>0</v>
      </c>
      <c r="AI303">
        <v>21</v>
      </c>
    </row>
    <row r="304" spans="1:37">
      <c r="A304" s="3" t="s">
        <v>225</v>
      </c>
      <c r="B304" s="3">
        <v>2019</v>
      </c>
      <c r="C304" s="88">
        <v>43492</v>
      </c>
      <c r="D304" s="3" t="s">
        <v>65</v>
      </c>
      <c r="E304" t="s">
        <v>63</v>
      </c>
      <c r="F304" t="s">
        <v>63</v>
      </c>
      <c r="G304" s="3" t="s">
        <v>1048</v>
      </c>
      <c r="H304" t="s">
        <v>782</v>
      </c>
      <c r="I304" t="s">
        <v>479</v>
      </c>
      <c r="J304" s="11">
        <f>(C304-VLOOKUP(G304,Riders!$A$2:$E$8000,4,FALSE))/365</f>
        <v>22.408219178082192</v>
      </c>
      <c r="K304" s="11" t="e">
        <f>(C304-VLOOKUP(H304,Riders!$A$2:$E$8000,4,FALSE))/365</f>
        <v>#N/A</v>
      </c>
      <c r="L304" s="3">
        <v>4</v>
      </c>
      <c r="M304" s="106">
        <v>0</v>
      </c>
      <c r="N304">
        <v>1</v>
      </c>
      <c r="O304" s="106">
        <v>0</v>
      </c>
      <c r="P304">
        <v>1</v>
      </c>
      <c r="Q304">
        <v>2</v>
      </c>
      <c r="R304" s="106">
        <v>0</v>
      </c>
      <c r="S304">
        <v>3</v>
      </c>
      <c r="T304">
        <v>5</v>
      </c>
      <c r="U304">
        <v>5</v>
      </c>
      <c r="V304" s="106">
        <v>0</v>
      </c>
      <c r="W304">
        <v>2</v>
      </c>
      <c r="X304" s="106">
        <v>0</v>
      </c>
      <c r="Y304" s="106">
        <v>0</v>
      </c>
      <c r="Z304" s="106">
        <v>0</v>
      </c>
      <c r="AA304" s="106">
        <v>0</v>
      </c>
      <c r="AB304" s="106">
        <v>0</v>
      </c>
      <c r="AC304" s="106">
        <v>0</v>
      </c>
      <c r="AD304" s="106">
        <v>0</v>
      </c>
      <c r="AE304" s="106">
        <v>0</v>
      </c>
      <c r="AF304" s="106">
        <v>0</v>
      </c>
      <c r="AG304" s="106">
        <v>0</v>
      </c>
      <c r="AH304" s="106">
        <v>0</v>
      </c>
      <c r="AI304">
        <v>19</v>
      </c>
    </row>
    <row r="305" spans="1:37">
      <c r="A305" s="3" t="s">
        <v>225</v>
      </c>
      <c r="B305" s="3">
        <v>2019</v>
      </c>
      <c r="C305" s="88">
        <v>43492</v>
      </c>
      <c r="D305" s="3" t="s">
        <v>65</v>
      </c>
      <c r="E305" t="s">
        <v>63</v>
      </c>
      <c r="F305" t="s">
        <v>63</v>
      </c>
      <c r="G305" s="3" t="s">
        <v>852</v>
      </c>
      <c r="H305" t="s">
        <v>853</v>
      </c>
      <c r="I305" t="s">
        <v>84</v>
      </c>
      <c r="J305" s="11">
        <f>(C305-VLOOKUP(G305,Riders!$A$2:$E$8000,4,FALSE))/365</f>
        <v>31.454794520547946</v>
      </c>
      <c r="K305" s="11">
        <f>(C305-VLOOKUP(H305,Riders!$A$2:$E$8000,4,FALSE))/365</f>
        <v>22.509589041095889</v>
      </c>
      <c r="L305" s="3">
        <v>5</v>
      </c>
      <c r="M305" s="106">
        <v>0</v>
      </c>
      <c r="N305" s="106">
        <v>0</v>
      </c>
      <c r="O305">
        <v>1</v>
      </c>
      <c r="P305">
        <v>3</v>
      </c>
      <c r="Q305" s="106">
        <v>0</v>
      </c>
      <c r="R305" s="106">
        <v>0</v>
      </c>
      <c r="S305" s="106">
        <v>0</v>
      </c>
      <c r="T305" s="106">
        <v>0</v>
      </c>
      <c r="U305">
        <v>3</v>
      </c>
      <c r="V305">
        <v>3</v>
      </c>
      <c r="W305" s="106">
        <v>0</v>
      </c>
      <c r="X305">
        <v>4</v>
      </c>
      <c r="Y305" s="106">
        <v>0</v>
      </c>
      <c r="Z305" s="106">
        <v>0</v>
      </c>
      <c r="AA305" s="106">
        <v>0</v>
      </c>
      <c r="AB305" s="106">
        <v>0</v>
      </c>
      <c r="AC305" s="106">
        <v>0</v>
      </c>
      <c r="AD305" s="106">
        <v>0</v>
      </c>
      <c r="AE305" s="106">
        <v>0</v>
      </c>
      <c r="AF305" s="106">
        <v>0</v>
      </c>
      <c r="AG305" s="106">
        <v>0</v>
      </c>
      <c r="AH305" s="106">
        <v>0</v>
      </c>
      <c r="AI305">
        <v>14</v>
      </c>
    </row>
    <row r="306" spans="1:37">
      <c r="A306" s="3" t="s">
        <v>225</v>
      </c>
      <c r="B306" s="3">
        <v>2019</v>
      </c>
      <c r="C306" s="88">
        <v>43492</v>
      </c>
      <c r="D306" s="3" t="s">
        <v>65</v>
      </c>
      <c r="E306" t="s">
        <v>63</v>
      </c>
      <c r="F306" t="s">
        <v>63</v>
      </c>
      <c r="G306" s="3" t="s">
        <v>929</v>
      </c>
      <c r="H306" t="s">
        <v>930</v>
      </c>
      <c r="I306" t="s">
        <v>163</v>
      </c>
      <c r="J306" s="11">
        <f>(C306-VLOOKUP(G306,Riders!$A$2:$E$8000,4,FALSE))/365</f>
        <v>31.709589041095889</v>
      </c>
      <c r="K306" s="11">
        <f>(C306-VLOOKUP(H306,Riders!$A$2:$E$8000,4,FALSE))/365</f>
        <v>35.084931506849315</v>
      </c>
      <c r="L306" s="3">
        <v>6</v>
      </c>
      <c r="M306" s="106">
        <v>0</v>
      </c>
      <c r="N306" s="106">
        <v>0</v>
      </c>
      <c r="O306" s="106">
        <v>0</v>
      </c>
      <c r="P306" s="106">
        <v>0</v>
      </c>
      <c r="Q306" s="106">
        <v>0</v>
      </c>
      <c r="R306">
        <v>5</v>
      </c>
      <c r="S306">
        <v>5</v>
      </c>
      <c r="T306" s="106">
        <v>0</v>
      </c>
      <c r="U306" s="106">
        <v>0</v>
      </c>
      <c r="V306" s="106">
        <v>0</v>
      </c>
      <c r="W306" s="106">
        <v>0</v>
      </c>
      <c r="X306" s="106">
        <v>0</v>
      </c>
      <c r="Y306" s="106">
        <v>0</v>
      </c>
      <c r="Z306" s="106">
        <v>0</v>
      </c>
      <c r="AA306" s="106">
        <v>0</v>
      </c>
      <c r="AB306" s="106">
        <v>0</v>
      </c>
      <c r="AC306" s="106">
        <v>0</v>
      </c>
      <c r="AD306" s="106">
        <v>0</v>
      </c>
      <c r="AE306" s="106">
        <v>0</v>
      </c>
      <c r="AF306" s="106">
        <v>0</v>
      </c>
      <c r="AG306" s="106">
        <v>0</v>
      </c>
      <c r="AH306" s="106">
        <v>0</v>
      </c>
      <c r="AI306">
        <v>10</v>
      </c>
    </row>
    <row r="307" spans="1:37">
      <c r="A307" s="3" t="s">
        <v>225</v>
      </c>
      <c r="B307" s="3">
        <v>2019</v>
      </c>
      <c r="C307" s="88">
        <v>43492</v>
      </c>
      <c r="D307" s="3" t="s">
        <v>65</v>
      </c>
      <c r="E307" t="s">
        <v>63</v>
      </c>
      <c r="F307" t="s">
        <v>63</v>
      </c>
      <c r="G307" s="3" t="s">
        <v>686</v>
      </c>
      <c r="H307" t="s">
        <v>589</v>
      </c>
      <c r="I307" t="s">
        <v>24</v>
      </c>
      <c r="J307" s="11">
        <f>(C307-VLOOKUP(G307,Riders!$A$2:$E$8000,4,FALSE))/365</f>
        <v>26.961643835616439</v>
      </c>
      <c r="K307" s="11">
        <f>(C307-VLOOKUP(H307,Riders!$A$2:$E$8000,4,FALSE))/365</f>
        <v>27.065753424657533</v>
      </c>
      <c r="L307" s="3">
        <v>7</v>
      </c>
      <c r="M307">
        <v>3</v>
      </c>
      <c r="N307" s="106">
        <v>0</v>
      </c>
      <c r="O307" s="106">
        <v>0</v>
      </c>
      <c r="P307" s="106">
        <v>0</v>
      </c>
      <c r="Q307" s="106">
        <v>0</v>
      </c>
      <c r="R307">
        <v>3</v>
      </c>
      <c r="S307" s="106">
        <v>0</v>
      </c>
      <c r="T307" s="106">
        <v>0</v>
      </c>
      <c r="U307" s="106">
        <v>0</v>
      </c>
      <c r="V307" s="106">
        <v>0</v>
      </c>
      <c r="W307" s="106">
        <v>0</v>
      </c>
      <c r="X307" s="106">
        <v>0</v>
      </c>
      <c r="Y307" s="106">
        <v>0</v>
      </c>
      <c r="Z307" s="106">
        <v>0</v>
      </c>
      <c r="AA307" s="106">
        <v>0</v>
      </c>
      <c r="AB307" s="106">
        <v>0</v>
      </c>
      <c r="AC307" s="106">
        <v>0</v>
      </c>
      <c r="AD307" s="106">
        <v>0</v>
      </c>
      <c r="AE307" s="106">
        <v>0</v>
      </c>
      <c r="AF307" s="106">
        <v>0</v>
      </c>
      <c r="AG307" s="106">
        <v>0</v>
      </c>
      <c r="AH307" s="106">
        <v>0</v>
      </c>
      <c r="AI307">
        <v>6</v>
      </c>
    </row>
    <row r="308" spans="1:37">
      <c r="A308" s="3" t="s">
        <v>225</v>
      </c>
      <c r="B308" s="3">
        <v>2019</v>
      </c>
      <c r="C308" s="88">
        <v>43492</v>
      </c>
      <c r="D308" s="3" t="s">
        <v>65</v>
      </c>
      <c r="E308" t="s">
        <v>63</v>
      </c>
      <c r="F308" t="s">
        <v>63</v>
      </c>
      <c r="G308" s="3" t="s">
        <v>895</v>
      </c>
      <c r="H308" t="s">
        <v>933</v>
      </c>
      <c r="I308" t="s">
        <v>187</v>
      </c>
      <c r="J308" s="11">
        <f>(C308-VLOOKUP(G308,Riders!$A$2:$E$8000,4,FALSE))/365</f>
        <v>24.536986301369861</v>
      </c>
      <c r="K308" s="11">
        <f>(C308-VLOOKUP(H308,Riders!$A$2:$E$8000,4,FALSE))/365</f>
        <v>24.169863013698631</v>
      </c>
      <c r="L308" s="3">
        <v>8</v>
      </c>
      <c r="M308" s="106">
        <v>0</v>
      </c>
      <c r="N308">
        <v>2</v>
      </c>
      <c r="O308" s="106">
        <v>0</v>
      </c>
      <c r="P308" s="106">
        <v>0</v>
      </c>
      <c r="Q308" s="106">
        <v>0</v>
      </c>
      <c r="R308" s="106">
        <v>0</v>
      </c>
      <c r="S308" s="106">
        <v>0</v>
      </c>
      <c r="T308">
        <v>3</v>
      </c>
      <c r="U308" s="106">
        <v>0</v>
      </c>
      <c r="V308">
        <v>1</v>
      </c>
      <c r="W308" s="106">
        <v>0</v>
      </c>
      <c r="X308" s="106">
        <v>0</v>
      </c>
      <c r="Y308" s="106">
        <v>0</v>
      </c>
      <c r="Z308" s="106">
        <v>0</v>
      </c>
      <c r="AA308" s="106">
        <v>0</v>
      </c>
      <c r="AB308" s="106">
        <v>0</v>
      </c>
      <c r="AC308" s="106">
        <v>0</v>
      </c>
      <c r="AD308" s="106">
        <v>0</v>
      </c>
      <c r="AE308" s="106">
        <v>0</v>
      </c>
      <c r="AF308" s="106">
        <v>0</v>
      </c>
      <c r="AG308" s="106">
        <v>0</v>
      </c>
      <c r="AH308" s="106">
        <v>0</v>
      </c>
      <c r="AI308">
        <v>6</v>
      </c>
    </row>
    <row r="309" spans="1:37">
      <c r="A309" s="3" t="s">
        <v>225</v>
      </c>
      <c r="B309" s="3">
        <v>2019</v>
      </c>
      <c r="C309" s="88">
        <v>43492</v>
      </c>
      <c r="D309" s="3" t="s">
        <v>65</v>
      </c>
      <c r="E309" t="s">
        <v>63</v>
      </c>
      <c r="F309" t="s">
        <v>63</v>
      </c>
      <c r="G309" s="3" t="s">
        <v>903</v>
      </c>
      <c r="H309" t="s">
        <v>935</v>
      </c>
      <c r="I309" t="s">
        <v>197</v>
      </c>
      <c r="J309" s="11">
        <f>(C309-VLOOKUP(G309,Riders!$A$2:$E$8000,4,FALSE))/365</f>
        <v>28.912328767123288</v>
      </c>
      <c r="K309" s="11">
        <f>(C309-VLOOKUP(H309,Riders!$A$2:$E$8000,4,FALSE))/365</f>
        <v>26.652054794520549</v>
      </c>
      <c r="L309" s="3">
        <v>9</v>
      </c>
      <c r="M309" s="106">
        <v>0</v>
      </c>
      <c r="N309" s="106">
        <v>0</v>
      </c>
      <c r="O309" s="106">
        <v>0</v>
      </c>
      <c r="P309">
        <v>5</v>
      </c>
      <c r="Q309" s="106">
        <v>0</v>
      </c>
      <c r="R309" s="106">
        <v>0</v>
      </c>
      <c r="S309" s="106">
        <v>0</v>
      </c>
      <c r="T309" s="106">
        <v>0</v>
      </c>
      <c r="U309" s="106">
        <v>0</v>
      </c>
      <c r="V309" s="106">
        <v>0</v>
      </c>
      <c r="W309" s="106">
        <v>0</v>
      </c>
      <c r="X309" s="106">
        <v>0</v>
      </c>
      <c r="Y309" s="106">
        <v>0</v>
      </c>
      <c r="Z309" s="106">
        <v>0</v>
      </c>
      <c r="AA309" s="106">
        <v>0</v>
      </c>
      <c r="AB309" s="106">
        <v>0</v>
      </c>
      <c r="AC309" s="106">
        <v>0</v>
      </c>
      <c r="AD309" s="106">
        <v>0</v>
      </c>
      <c r="AE309" s="106">
        <v>0</v>
      </c>
      <c r="AF309" s="106">
        <v>0</v>
      </c>
      <c r="AG309" s="106">
        <v>0</v>
      </c>
      <c r="AH309" s="106">
        <v>0</v>
      </c>
      <c r="AI309">
        <v>5</v>
      </c>
    </row>
    <row r="310" spans="1:37">
      <c r="A310" s="3" t="s">
        <v>225</v>
      </c>
      <c r="B310" s="3">
        <v>2019</v>
      </c>
      <c r="C310" s="88">
        <v>43492</v>
      </c>
      <c r="D310" s="3" t="s">
        <v>65</v>
      </c>
      <c r="E310" t="s">
        <v>63</v>
      </c>
      <c r="F310" t="s">
        <v>63</v>
      </c>
      <c r="G310" s="3" t="s">
        <v>927</v>
      </c>
      <c r="H310" t="s">
        <v>926</v>
      </c>
      <c r="I310" t="s">
        <v>177</v>
      </c>
      <c r="J310" s="11">
        <f>(C310-VLOOKUP(G310,Riders!$A$2:$E$8000,4,FALSE))/365</f>
        <v>26.312328767123287</v>
      </c>
      <c r="K310" s="11">
        <f>(C310-VLOOKUP(H310,Riders!$A$2:$E$8000,4,FALSE))/365</f>
        <v>22.583561643835615</v>
      </c>
      <c r="L310" s="3">
        <v>10</v>
      </c>
      <c r="M310" s="106">
        <v>0</v>
      </c>
      <c r="N310" s="106">
        <v>0</v>
      </c>
      <c r="O310">
        <v>5</v>
      </c>
      <c r="P310" s="106">
        <v>0</v>
      </c>
      <c r="Q310" s="106">
        <v>0</v>
      </c>
      <c r="R310" s="106">
        <v>0</v>
      </c>
      <c r="S310" s="106">
        <v>0</v>
      </c>
      <c r="T310" s="106">
        <v>0</v>
      </c>
      <c r="U310" s="106">
        <v>0</v>
      </c>
      <c r="V310" s="106">
        <v>0</v>
      </c>
      <c r="W310" s="106">
        <v>0</v>
      </c>
      <c r="X310" s="106">
        <v>0</v>
      </c>
      <c r="Y310" s="106">
        <v>0</v>
      </c>
      <c r="Z310" s="106">
        <v>0</v>
      </c>
      <c r="AA310" s="106">
        <v>0</v>
      </c>
      <c r="AB310" s="106">
        <v>0</v>
      </c>
      <c r="AC310" s="106">
        <v>0</v>
      </c>
      <c r="AD310" s="106">
        <v>0</v>
      </c>
      <c r="AE310" s="106">
        <v>0</v>
      </c>
      <c r="AF310" s="106">
        <v>0</v>
      </c>
      <c r="AG310" s="106">
        <v>0</v>
      </c>
      <c r="AH310" s="106">
        <v>0</v>
      </c>
      <c r="AI310">
        <v>5</v>
      </c>
    </row>
    <row r="311" spans="1:37">
      <c r="A311" s="3" t="s">
        <v>225</v>
      </c>
      <c r="B311" s="3">
        <v>2019</v>
      </c>
      <c r="C311" s="88">
        <v>43492</v>
      </c>
      <c r="D311" s="3" t="s">
        <v>65</v>
      </c>
      <c r="E311" t="s">
        <v>63</v>
      </c>
      <c r="F311" t="s">
        <v>63</v>
      </c>
      <c r="G311" s="3" t="s">
        <v>848</v>
      </c>
      <c r="H311" t="s">
        <v>590</v>
      </c>
      <c r="I311" t="s">
        <v>22</v>
      </c>
      <c r="J311" s="11">
        <f>(C311-VLOOKUP(G311,Riders!$A$2:$E$8000,4,FALSE))/365</f>
        <v>29.646575342465752</v>
      </c>
      <c r="K311" s="11">
        <f>(C311-VLOOKUP(H311,Riders!$A$2:$E$8000,4,FALSE))/365</f>
        <v>27.956164383561642</v>
      </c>
      <c r="L311" s="3">
        <v>11</v>
      </c>
      <c r="M311" s="106">
        <v>0</v>
      </c>
      <c r="N311" s="106">
        <v>0</v>
      </c>
      <c r="O311" s="106">
        <v>0</v>
      </c>
      <c r="P311" s="106">
        <v>0</v>
      </c>
      <c r="Q311">
        <v>1</v>
      </c>
      <c r="R311">
        <v>1</v>
      </c>
      <c r="S311" s="106">
        <v>0</v>
      </c>
      <c r="T311" s="106">
        <v>0</v>
      </c>
      <c r="U311" s="106">
        <v>0</v>
      </c>
      <c r="V311" s="106">
        <v>0</v>
      </c>
      <c r="W311" s="106">
        <v>0</v>
      </c>
      <c r="X311" s="106">
        <v>0</v>
      </c>
      <c r="Y311" s="106">
        <v>0</v>
      </c>
      <c r="Z311" s="106">
        <v>0</v>
      </c>
      <c r="AA311" s="106">
        <v>0</v>
      </c>
      <c r="AB311" s="106">
        <v>0</v>
      </c>
      <c r="AC311" s="106">
        <v>0</v>
      </c>
      <c r="AD311" s="106">
        <v>0</v>
      </c>
      <c r="AE311" s="106">
        <v>0</v>
      </c>
      <c r="AF311" s="106">
        <v>0</v>
      </c>
      <c r="AG311" s="106">
        <v>0</v>
      </c>
      <c r="AH311" s="106">
        <v>0</v>
      </c>
      <c r="AI311">
        <v>2</v>
      </c>
    </row>
    <row r="312" spans="1:37">
      <c r="A312" s="3" t="s">
        <v>225</v>
      </c>
      <c r="B312" s="3">
        <v>2019</v>
      </c>
      <c r="C312" s="88">
        <v>43492</v>
      </c>
      <c r="D312" s="3" t="s">
        <v>65</v>
      </c>
      <c r="E312" t="s">
        <v>63</v>
      </c>
      <c r="F312" t="s">
        <v>63</v>
      </c>
      <c r="G312" s="3" t="s">
        <v>832</v>
      </c>
      <c r="H312" t="s">
        <v>833</v>
      </c>
      <c r="I312" t="s">
        <v>206</v>
      </c>
      <c r="J312" s="11">
        <f>(C312-VLOOKUP(G312,Riders!$A$2:$E$8000,4,FALSE))/365</f>
        <v>23.30958904109589</v>
      </c>
      <c r="K312" s="11">
        <f>(C312-VLOOKUP(H312,Riders!$A$2:$E$8000,4,FALSE))/365</f>
        <v>23.830136986301369</v>
      </c>
      <c r="L312" s="3">
        <v>12</v>
      </c>
      <c r="M312" s="106">
        <v>0</v>
      </c>
      <c r="N312" s="106">
        <v>0</v>
      </c>
      <c r="O312" s="106">
        <v>0</v>
      </c>
      <c r="P312" s="106">
        <v>0</v>
      </c>
      <c r="Q312" s="106">
        <v>0</v>
      </c>
      <c r="R312" s="106">
        <v>0</v>
      </c>
      <c r="S312" s="106">
        <v>0</v>
      </c>
      <c r="T312" s="106">
        <v>0</v>
      </c>
      <c r="U312">
        <v>1</v>
      </c>
      <c r="V312" s="106">
        <v>0</v>
      </c>
      <c r="W312" s="106">
        <v>0</v>
      </c>
      <c r="X312" s="106">
        <v>0</v>
      </c>
      <c r="Y312" s="106">
        <v>0</v>
      </c>
      <c r="Z312" s="106">
        <v>0</v>
      </c>
      <c r="AA312" s="106">
        <v>0</v>
      </c>
      <c r="AB312" s="106">
        <v>0</v>
      </c>
      <c r="AC312" s="106">
        <v>0</v>
      </c>
      <c r="AD312" s="106">
        <v>0</v>
      </c>
      <c r="AE312" s="106">
        <v>0</v>
      </c>
      <c r="AF312" s="106">
        <v>0</v>
      </c>
      <c r="AG312" s="106">
        <v>0</v>
      </c>
      <c r="AH312" s="106">
        <v>0</v>
      </c>
      <c r="AI312">
        <v>1</v>
      </c>
    </row>
    <row r="313" spans="1:37">
      <c r="A313" s="3" t="s">
        <v>225</v>
      </c>
      <c r="B313" s="3">
        <v>2019</v>
      </c>
      <c r="C313" s="88">
        <v>43492</v>
      </c>
      <c r="D313" s="3" t="s">
        <v>65</v>
      </c>
      <c r="E313" t="s">
        <v>63</v>
      </c>
      <c r="F313" t="s">
        <v>63</v>
      </c>
      <c r="G313" s="3" t="s">
        <v>647</v>
      </c>
      <c r="H313" t="s">
        <v>512</v>
      </c>
      <c r="I313" t="s">
        <v>28</v>
      </c>
      <c r="J313" s="11">
        <f>(C313-VLOOKUP(G313,Riders!$A$2:$E$8000,4,FALSE))/365</f>
        <v>21.512328767123286</v>
      </c>
      <c r="K313" s="11">
        <f>(C313-VLOOKUP(H313,Riders!$A$2:$E$8000,4,FALSE))/365</f>
        <v>23.734246575342464</v>
      </c>
      <c r="L313" s="3">
        <v>13</v>
      </c>
      <c r="M313">
        <v>2</v>
      </c>
      <c r="N313" s="106">
        <v>0</v>
      </c>
      <c r="O313" s="106">
        <v>0</v>
      </c>
      <c r="P313" s="106">
        <v>0</v>
      </c>
      <c r="Q313" s="106">
        <v>0</v>
      </c>
      <c r="R313" s="106">
        <v>0</v>
      </c>
      <c r="S313" s="106">
        <v>0</v>
      </c>
      <c r="T313" s="106">
        <v>0</v>
      </c>
      <c r="U313" s="106">
        <v>0</v>
      </c>
      <c r="V313" s="106">
        <v>0</v>
      </c>
      <c r="W313" s="106">
        <v>0</v>
      </c>
      <c r="X313" s="106">
        <v>0</v>
      </c>
      <c r="Y313" s="106">
        <v>0</v>
      </c>
      <c r="Z313" s="106">
        <v>0</v>
      </c>
      <c r="AA313" s="106">
        <v>0</v>
      </c>
      <c r="AB313" s="106">
        <v>0</v>
      </c>
      <c r="AC313" s="106">
        <v>0</v>
      </c>
      <c r="AD313" s="106">
        <v>0</v>
      </c>
      <c r="AE313" s="106">
        <v>0</v>
      </c>
      <c r="AF313" s="106">
        <v>0</v>
      </c>
      <c r="AG313" s="106">
        <v>0</v>
      </c>
      <c r="AH313">
        <v>20</v>
      </c>
      <c r="AI313">
        <v>-18</v>
      </c>
    </row>
    <row r="314" spans="1:37">
      <c r="A314" s="3" t="s">
        <v>225</v>
      </c>
      <c r="B314" s="3">
        <v>2019</v>
      </c>
      <c r="C314" s="88">
        <v>43492</v>
      </c>
      <c r="D314" s="3" t="s">
        <v>65</v>
      </c>
      <c r="E314" t="s">
        <v>63</v>
      </c>
      <c r="F314" t="s">
        <v>63</v>
      </c>
      <c r="G314" s="3" t="s">
        <v>713</v>
      </c>
      <c r="H314" t="s">
        <v>931</v>
      </c>
      <c r="I314" t="s">
        <v>151</v>
      </c>
      <c r="J314" s="11">
        <f>(C314-VLOOKUP(G314,Riders!$A$2:$E$8000,4,FALSE))/365</f>
        <v>25.035616438356165</v>
      </c>
      <c r="K314" s="11">
        <f>(C314-VLOOKUP(H314,Riders!$A$2:$E$8000,4,FALSE))/365</f>
        <v>27.986301369863014</v>
      </c>
      <c r="L314" s="3">
        <v>14</v>
      </c>
      <c r="M314" s="106">
        <v>0</v>
      </c>
      <c r="N314" s="106">
        <v>0</v>
      </c>
      <c r="O314" s="106">
        <v>0</v>
      </c>
      <c r="P314" s="106">
        <v>0</v>
      </c>
      <c r="Q314" s="106">
        <v>0</v>
      </c>
      <c r="R314" s="106">
        <v>0</v>
      </c>
      <c r="S314">
        <v>2</v>
      </c>
      <c r="T314" s="106">
        <v>0</v>
      </c>
      <c r="U314" s="106">
        <v>0</v>
      </c>
      <c r="V314" s="106">
        <v>0</v>
      </c>
      <c r="W314" s="106">
        <v>0</v>
      </c>
      <c r="X314" s="106">
        <v>0</v>
      </c>
      <c r="Y314" s="106">
        <v>0</v>
      </c>
      <c r="Z314" s="106">
        <v>0</v>
      </c>
      <c r="AA314" s="106">
        <v>0</v>
      </c>
      <c r="AB314" s="106">
        <v>0</v>
      </c>
      <c r="AC314" s="106">
        <v>0</v>
      </c>
      <c r="AD314" s="106">
        <v>0</v>
      </c>
      <c r="AE314" s="106">
        <v>0</v>
      </c>
      <c r="AF314" s="106">
        <v>0</v>
      </c>
      <c r="AG314" s="106">
        <v>0</v>
      </c>
      <c r="AH314">
        <v>20</v>
      </c>
      <c r="AI314">
        <v>-18</v>
      </c>
    </row>
    <row r="315" spans="1:37">
      <c r="A315" s="3" t="s">
        <v>225</v>
      </c>
      <c r="B315" s="3">
        <v>2019</v>
      </c>
      <c r="C315" s="88">
        <v>43492</v>
      </c>
      <c r="D315" s="3" t="s">
        <v>65</v>
      </c>
      <c r="E315" t="s">
        <v>63</v>
      </c>
      <c r="F315" t="s">
        <v>63</v>
      </c>
      <c r="G315" s="3" t="s">
        <v>940</v>
      </c>
      <c r="H315" t="s">
        <v>890</v>
      </c>
      <c r="I315" t="s">
        <v>645</v>
      </c>
      <c r="J315" s="11">
        <f>(C315-VLOOKUP(G315,Riders!$A$2:$E$8000,4,FALSE))/365</f>
        <v>23.824657534246576</v>
      </c>
      <c r="K315" s="11">
        <f>(C315-VLOOKUP(H315,Riders!$A$2:$E$8000,4,FALSE))/365</f>
        <v>25.778082191780822</v>
      </c>
      <c r="L315">
        <v>15</v>
      </c>
      <c r="M315" s="106">
        <v>0</v>
      </c>
      <c r="N315" s="106">
        <v>0</v>
      </c>
      <c r="O315" s="106">
        <v>0</v>
      </c>
      <c r="P315" s="106">
        <v>0</v>
      </c>
      <c r="Q315" s="106">
        <v>0</v>
      </c>
      <c r="R315" s="106">
        <v>0</v>
      </c>
      <c r="S315" s="106">
        <v>0</v>
      </c>
      <c r="T315" s="106">
        <v>0</v>
      </c>
      <c r="U315" s="106">
        <v>0</v>
      </c>
      <c r="V315" s="106">
        <v>0</v>
      </c>
      <c r="W315">
        <v>1</v>
      </c>
      <c r="X315" s="106">
        <v>0</v>
      </c>
      <c r="Y315" s="106">
        <v>0</v>
      </c>
      <c r="Z315" s="106">
        <v>0</v>
      </c>
      <c r="AA315" s="106">
        <v>0</v>
      </c>
      <c r="AB315" s="106">
        <v>0</v>
      </c>
      <c r="AC315" s="106">
        <v>0</v>
      </c>
      <c r="AD315" s="106">
        <v>0</v>
      </c>
      <c r="AE315" s="106">
        <v>0</v>
      </c>
      <c r="AF315" s="106">
        <v>0</v>
      </c>
      <c r="AG315" s="106">
        <v>0</v>
      </c>
      <c r="AH315">
        <v>20</v>
      </c>
      <c r="AI315">
        <v>-19</v>
      </c>
    </row>
    <row r="316" spans="1:37">
      <c r="A316" s="3" t="s">
        <v>225</v>
      </c>
      <c r="B316" s="3">
        <v>2019</v>
      </c>
      <c r="C316" s="88">
        <v>43492</v>
      </c>
      <c r="D316" s="3" t="s">
        <v>65</v>
      </c>
      <c r="E316" t="s">
        <v>63</v>
      </c>
      <c r="F316" t="s">
        <v>63</v>
      </c>
      <c r="G316" s="3" t="s">
        <v>766</v>
      </c>
      <c r="H316" t="s">
        <v>605</v>
      </c>
      <c r="I316" t="s">
        <v>45</v>
      </c>
      <c r="J316" s="11">
        <f>(C316-VLOOKUP(G316,Riders!$A$2:$E$8000,4,FALSE))/365</f>
        <v>20.484931506849314</v>
      </c>
      <c r="K316" s="11">
        <f>(C316-VLOOKUP(H316,Riders!$A$2:$E$8000,4,FALSE))/365</f>
        <v>20.372602739726027</v>
      </c>
      <c r="L316">
        <v>16</v>
      </c>
      <c r="M316" s="106">
        <v>0</v>
      </c>
      <c r="N316" s="106">
        <v>0</v>
      </c>
      <c r="O316" s="106">
        <v>0</v>
      </c>
      <c r="P316" s="106">
        <v>0</v>
      </c>
      <c r="Q316" s="106">
        <v>0</v>
      </c>
      <c r="R316" s="106">
        <v>0</v>
      </c>
      <c r="S316" s="106">
        <v>0</v>
      </c>
      <c r="T316">
        <v>1</v>
      </c>
      <c r="U316" s="106">
        <v>0</v>
      </c>
      <c r="V316" s="106">
        <v>0</v>
      </c>
      <c r="W316" s="106">
        <v>0</v>
      </c>
      <c r="X316" s="106">
        <v>0</v>
      </c>
      <c r="Y316" s="106">
        <v>0</v>
      </c>
      <c r="Z316" s="106">
        <v>0</v>
      </c>
      <c r="AA316" s="106">
        <v>0</v>
      </c>
      <c r="AB316" s="106">
        <v>0</v>
      </c>
      <c r="AC316" s="106">
        <v>0</v>
      </c>
      <c r="AD316" s="106">
        <v>0</v>
      </c>
      <c r="AE316" s="106">
        <v>0</v>
      </c>
      <c r="AF316" s="106">
        <v>0</v>
      </c>
      <c r="AG316" s="106">
        <v>0</v>
      </c>
      <c r="AH316">
        <v>20</v>
      </c>
      <c r="AI316">
        <v>-19</v>
      </c>
    </row>
    <row r="317" spans="1:37">
      <c r="A317" s="3" t="s">
        <v>225</v>
      </c>
      <c r="B317" s="3">
        <v>2019</v>
      </c>
      <c r="C317" s="88">
        <v>43492</v>
      </c>
      <c r="D317" s="3" t="s">
        <v>65</v>
      </c>
      <c r="E317" t="s">
        <v>63</v>
      </c>
      <c r="F317" t="s">
        <v>63</v>
      </c>
      <c r="G317" s="3" t="s">
        <v>521</v>
      </c>
      <c r="H317" t="s">
        <v>1034</v>
      </c>
      <c r="I317" t="s">
        <v>57</v>
      </c>
      <c r="J317" s="11">
        <f>(C317-VLOOKUP(G317,Riders!$A$2:$E$8000,4,FALSE))/365</f>
        <v>27.271232876712329</v>
      </c>
      <c r="K317" s="11">
        <f>(C317-VLOOKUP(H317,Riders!$A$2:$E$8000,4,FALSE))/365</f>
        <v>24.6</v>
      </c>
      <c r="L317">
        <v>17</v>
      </c>
      <c r="M317" s="106">
        <v>0</v>
      </c>
      <c r="N317" s="106">
        <v>0</v>
      </c>
      <c r="O317" s="106">
        <v>0</v>
      </c>
      <c r="P317" s="106">
        <v>0</v>
      </c>
      <c r="Q317" s="106">
        <v>0</v>
      </c>
      <c r="R317" s="106">
        <v>0</v>
      </c>
      <c r="S317" s="106">
        <v>0</v>
      </c>
      <c r="T317" s="106">
        <v>0</v>
      </c>
      <c r="U317" s="106">
        <v>0</v>
      </c>
      <c r="V317" s="106">
        <v>0</v>
      </c>
      <c r="W317">
        <v>5</v>
      </c>
      <c r="X317" s="106">
        <v>0</v>
      </c>
      <c r="Y317" s="106">
        <v>0</v>
      </c>
      <c r="Z317" s="106">
        <v>0</v>
      </c>
      <c r="AA317" s="106">
        <v>0</v>
      </c>
      <c r="AB317" s="106">
        <v>0</v>
      </c>
      <c r="AC317" s="106">
        <v>0</v>
      </c>
      <c r="AD317" s="106">
        <v>0</v>
      </c>
      <c r="AE317" s="106">
        <v>0</v>
      </c>
      <c r="AF317" s="106">
        <v>0</v>
      </c>
      <c r="AG317" s="106">
        <v>0</v>
      </c>
      <c r="AH317">
        <v>40</v>
      </c>
      <c r="AI317">
        <v>-35</v>
      </c>
    </row>
    <row r="318" spans="1:37">
      <c r="A318" s="9" t="s">
        <v>225</v>
      </c>
      <c r="B318" s="9">
        <v>2019</v>
      </c>
      <c r="C318" s="96">
        <v>43492</v>
      </c>
      <c r="D318" s="9" t="s">
        <v>65</v>
      </c>
      <c r="E318" t="s">
        <v>63</v>
      </c>
      <c r="F318" t="s">
        <v>63</v>
      </c>
      <c r="G318" s="9" t="s">
        <v>807</v>
      </c>
      <c r="H318" t="s">
        <v>960</v>
      </c>
      <c r="I318" t="s">
        <v>36</v>
      </c>
      <c r="J318" s="11">
        <f>(C318-VLOOKUP(G318,Riders!$A$2:$E$8000,4,FALSE))/365</f>
        <v>28.958904109589042</v>
      </c>
      <c r="K318" s="11">
        <f>(C318-VLOOKUP(H318,Riders!$A$2:$E$8000,4,FALSE))/365</f>
        <v>24.67945205479452</v>
      </c>
      <c r="L318">
        <v>18</v>
      </c>
      <c r="M318" s="9">
        <v>1</v>
      </c>
      <c r="N318" s="123">
        <v>0</v>
      </c>
      <c r="O318" s="123">
        <v>0</v>
      </c>
      <c r="P318" s="123">
        <v>0</v>
      </c>
      <c r="Q318" s="123">
        <v>0</v>
      </c>
      <c r="R318" s="123">
        <v>0</v>
      </c>
      <c r="S318" s="123">
        <v>0</v>
      </c>
      <c r="T318" s="123">
        <v>0</v>
      </c>
      <c r="U318" s="123">
        <v>0</v>
      </c>
      <c r="V318" s="123">
        <v>0</v>
      </c>
      <c r="W318" s="123">
        <v>0</v>
      </c>
      <c r="X318" s="123">
        <v>0</v>
      </c>
      <c r="Y318" s="123">
        <v>0</v>
      </c>
      <c r="Z318" s="123">
        <v>0</v>
      </c>
      <c r="AA318" s="123">
        <v>0</v>
      </c>
      <c r="AB318" s="123">
        <v>0</v>
      </c>
      <c r="AC318" s="123">
        <v>0</v>
      </c>
      <c r="AD318" s="123">
        <v>0</v>
      </c>
      <c r="AE318" s="123">
        <v>0</v>
      </c>
      <c r="AF318" s="123">
        <v>0</v>
      </c>
      <c r="AG318" s="123">
        <v>0</v>
      </c>
      <c r="AH318">
        <v>60</v>
      </c>
      <c r="AI318">
        <v>-59</v>
      </c>
    </row>
    <row r="319" spans="1:37">
      <c r="A319" s="4" t="s">
        <v>1193</v>
      </c>
      <c r="B319" s="4">
        <v>2021</v>
      </c>
      <c r="C319" s="5">
        <v>44415</v>
      </c>
      <c r="D319" s="4" t="s">
        <v>190</v>
      </c>
      <c r="E319" s="4" t="s">
        <v>63</v>
      </c>
      <c r="F319" s="4" t="s">
        <v>63</v>
      </c>
      <c r="G319" s="4" t="s">
        <v>654</v>
      </c>
      <c r="H319" s="4" t="s">
        <v>806</v>
      </c>
      <c r="I319" s="4" t="s">
        <v>483</v>
      </c>
      <c r="J319" s="11">
        <f>(C319-VLOOKUP(G319,Riders!$A$2:$E$8000,4,FALSE))/365</f>
        <v>29.506849315068493</v>
      </c>
      <c r="K319" s="11" t="e">
        <f>(C319-VLOOKUP(H319,Riders!$A$2:$E$8000,4,FALSE))/365</f>
        <v>#N/A</v>
      </c>
      <c r="L319" s="4">
        <v>1</v>
      </c>
      <c r="M319" s="4"/>
      <c r="N319" s="4">
        <v>3</v>
      </c>
      <c r="O319" s="4"/>
      <c r="P319" s="4">
        <v>3</v>
      </c>
      <c r="Q319" s="4"/>
      <c r="R319" s="4">
        <v>5</v>
      </c>
      <c r="S319" s="4">
        <v>3</v>
      </c>
      <c r="T319" s="4"/>
      <c r="U319" s="4"/>
      <c r="V319" s="4">
        <v>5</v>
      </c>
      <c r="W319" s="4">
        <v>3</v>
      </c>
      <c r="X319" s="4">
        <v>3</v>
      </c>
      <c r="Y319" s="4">
        <v>2</v>
      </c>
      <c r="Z319" s="4">
        <v>1</v>
      </c>
      <c r="AA319" s="4">
        <v>5</v>
      </c>
      <c r="AB319" s="4">
        <v>3</v>
      </c>
      <c r="AC319" s="4"/>
      <c r="AD319" s="4">
        <v>3</v>
      </c>
      <c r="AE319" s="4">
        <v>2</v>
      </c>
      <c r="AF319" s="4">
        <v>2</v>
      </c>
      <c r="AG319" s="4"/>
      <c r="AH319" s="4"/>
      <c r="AI319" s="4">
        <v>43</v>
      </c>
      <c r="AJ319" s="7">
        <v>2.09375</v>
      </c>
      <c r="AK319" s="33">
        <v>59.69</v>
      </c>
    </row>
    <row r="320" spans="1:37">
      <c r="A320" s="4" t="s">
        <v>1193</v>
      </c>
      <c r="B320" s="4">
        <v>2021</v>
      </c>
      <c r="C320" s="5">
        <v>44415</v>
      </c>
      <c r="D320" s="4" t="s">
        <v>190</v>
      </c>
      <c r="E320" s="4" t="s">
        <v>63</v>
      </c>
      <c r="F320" s="4" t="s">
        <v>63</v>
      </c>
      <c r="G320" s="4" t="s">
        <v>584</v>
      </c>
      <c r="H320" s="4" t="s">
        <v>778</v>
      </c>
      <c r="I320" s="4" t="s">
        <v>112</v>
      </c>
      <c r="J320" s="11">
        <f>(C320-VLOOKUP(G320,Riders!$A$2:$E$8000,4,FALSE))/365</f>
        <v>22.901369863013699</v>
      </c>
      <c r="K320" s="11">
        <f>(C320-VLOOKUP(H320,Riders!$A$2:$E$8000,4,FALSE))/365</f>
        <v>23.315068493150687</v>
      </c>
      <c r="L320" s="4">
        <v>2</v>
      </c>
      <c r="M320" s="4">
        <v>3</v>
      </c>
      <c r="N320" s="4">
        <v>2</v>
      </c>
      <c r="O320" s="4">
        <v>5</v>
      </c>
      <c r="P320" s="4"/>
      <c r="Q320" s="4">
        <v>3</v>
      </c>
      <c r="R320" s="4">
        <v>2</v>
      </c>
      <c r="S320" s="4"/>
      <c r="T320" s="4"/>
      <c r="U320" s="4">
        <v>3</v>
      </c>
      <c r="V320" s="4">
        <v>2</v>
      </c>
      <c r="W320" s="4">
        <v>2</v>
      </c>
      <c r="X320" s="4">
        <v>1</v>
      </c>
      <c r="Y320" s="4">
        <v>1</v>
      </c>
      <c r="Z320" s="4"/>
      <c r="AA320" s="4">
        <v>2</v>
      </c>
      <c r="AB320" s="4"/>
      <c r="AC320" s="4"/>
      <c r="AD320" s="4">
        <v>1</v>
      </c>
      <c r="AE320" s="4">
        <v>3</v>
      </c>
      <c r="AF320" s="4">
        <v>10</v>
      </c>
      <c r="AG320" s="4"/>
      <c r="AH320" s="4"/>
      <c r="AI320" s="4">
        <v>40</v>
      </c>
      <c r="AK320" s="33"/>
    </row>
    <row r="321" spans="1:39">
      <c r="A321" s="4" t="s">
        <v>1193</v>
      </c>
      <c r="B321" s="4">
        <v>2021</v>
      </c>
      <c r="C321" s="5">
        <v>44415</v>
      </c>
      <c r="D321" s="4" t="s">
        <v>190</v>
      </c>
      <c r="E321" s="4" t="s">
        <v>63</v>
      </c>
      <c r="F321" s="4" t="s">
        <v>63</v>
      </c>
      <c r="G321" s="4" t="s">
        <v>583</v>
      </c>
      <c r="H321" s="4" t="s">
        <v>582</v>
      </c>
      <c r="I321" s="4" t="s">
        <v>26</v>
      </c>
      <c r="J321" s="11">
        <f>(C321-VLOOKUP(G321,Riders!$A$2:$E$8000,4,FALSE))/365</f>
        <v>25.920547945205481</v>
      </c>
      <c r="K321" s="11">
        <f>(C321-VLOOKUP(H321,Riders!$A$2:$E$8000,4,FALSE))/365</f>
        <v>20.876712328767123</v>
      </c>
      <c r="L321" s="4">
        <v>3</v>
      </c>
      <c r="M321" s="4">
        <v>5</v>
      </c>
      <c r="N321" s="4">
        <v>5</v>
      </c>
      <c r="O321" s="4"/>
      <c r="P321" s="4"/>
      <c r="Q321" s="4">
        <v>1</v>
      </c>
      <c r="R321" s="4"/>
      <c r="S321" s="4"/>
      <c r="T321" s="4">
        <v>3</v>
      </c>
      <c r="U321" s="4"/>
      <c r="V321" s="4"/>
      <c r="W321" s="4">
        <v>5</v>
      </c>
      <c r="X321" s="4">
        <v>5</v>
      </c>
      <c r="Y321" s="4">
        <v>5</v>
      </c>
      <c r="Z321" s="4">
        <v>3</v>
      </c>
      <c r="AA321" s="4"/>
      <c r="AB321" s="4">
        <v>1</v>
      </c>
      <c r="AC321" s="4">
        <v>2</v>
      </c>
      <c r="AD321" s="4"/>
      <c r="AE321" s="4">
        <v>1</v>
      </c>
      <c r="AF321" s="4">
        <v>4</v>
      </c>
      <c r="AG321" s="4"/>
      <c r="AH321" s="4"/>
      <c r="AI321" s="4">
        <v>40</v>
      </c>
      <c r="AK321" s="33"/>
    </row>
    <row r="322" spans="1:39">
      <c r="A322" s="4" t="s">
        <v>1193</v>
      </c>
      <c r="B322" s="4">
        <v>2021</v>
      </c>
      <c r="C322" s="5">
        <v>44415</v>
      </c>
      <c r="D322" s="4" t="s">
        <v>190</v>
      </c>
      <c r="E322" s="4" t="s">
        <v>63</v>
      </c>
      <c r="F322" s="4" t="s">
        <v>63</v>
      </c>
      <c r="G322" s="4" t="s">
        <v>862</v>
      </c>
      <c r="H322" s="4" t="s">
        <v>776</v>
      </c>
      <c r="I322" s="4" t="s">
        <v>77</v>
      </c>
      <c r="J322" s="11">
        <f>(C322-VLOOKUP(G322,Riders!$A$2:$E$8000,4,FALSE))/365</f>
        <v>36.197260273972603</v>
      </c>
      <c r="K322" s="11">
        <f>(C322-VLOOKUP(H322,Riders!$A$2:$E$8000,4,FALSE))/365</f>
        <v>24.586301369863012</v>
      </c>
      <c r="L322" s="4">
        <v>4</v>
      </c>
      <c r="M322" s="4"/>
      <c r="N322" s="4"/>
      <c r="O322" s="4"/>
      <c r="P322" s="4">
        <v>1</v>
      </c>
      <c r="Q322" s="4">
        <v>5</v>
      </c>
      <c r="R322" s="4"/>
      <c r="S322" s="4"/>
      <c r="T322" s="4">
        <v>5</v>
      </c>
      <c r="U322" s="4"/>
      <c r="V322" s="4"/>
      <c r="W322" s="4"/>
      <c r="X322" s="4"/>
      <c r="Y322" s="4">
        <v>3</v>
      </c>
      <c r="Z322" s="4">
        <v>2</v>
      </c>
      <c r="AA322" s="4"/>
      <c r="AB322" s="4"/>
      <c r="AC322" s="4"/>
      <c r="AD322" s="4">
        <v>5</v>
      </c>
      <c r="AE322" s="4">
        <v>5</v>
      </c>
      <c r="AF322" s="4">
        <v>6</v>
      </c>
      <c r="AG322" s="4"/>
      <c r="AH322" s="4"/>
      <c r="AI322" s="4">
        <v>32</v>
      </c>
      <c r="AK322" s="33"/>
      <c r="AM322" s="27"/>
    </row>
    <row r="323" spans="1:39">
      <c r="A323" s="4" t="s">
        <v>1193</v>
      </c>
      <c r="B323" s="4">
        <v>2021</v>
      </c>
      <c r="C323" s="5">
        <v>44415</v>
      </c>
      <c r="D323" s="4" t="s">
        <v>190</v>
      </c>
      <c r="E323" s="4" t="s">
        <v>63</v>
      </c>
      <c r="F323" s="4" t="s">
        <v>63</v>
      </c>
      <c r="G323" s="4" t="s">
        <v>590</v>
      </c>
      <c r="H323" s="4" t="s">
        <v>748</v>
      </c>
      <c r="I323" s="4" t="s">
        <v>22</v>
      </c>
      <c r="J323" s="11">
        <f>(C323-VLOOKUP(G323,Riders!$A$2:$E$8000,4,FALSE))/365</f>
        <v>30.484931506849314</v>
      </c>
      <c r="K323" s="11">
        <f>(C323-VLOOKUP(H323,Riders!$A$2:$E$8000,4,FALSE))/365</f>
        <v>26.983561643835618</v>
      </c>
      <c r="L323" s="4">
        <v>5</v>
      </c>
      <c r="M323" s="4">
        <v>2</v>
      </c>
      <c r="N323" s="4"/>
      <c r="O323" s="4"/>
      <c r="P323" s="4">
        <v>5</v>
      </c>
      <c r="Q323" s="4">
        <v>2</v>
      </c>
      <c r="R323" s="4">
        <v>1</v>
      </c>
      <c r="S323" s="4"/>
      <c r="T323" s="4">
        <v>2</v>
      </c>
      <c r="U323" s="4">
        <v>1</v>
      </c>
      <c r="V323" s="4">
        <v>1</v>
      </c>
      <c r="W323" s="4"/>
      <c r="X323" s="4">
        <v>2</v>
      </c>
      <c r="Y323" s="4"/>
      <c r="Z323" s="4"/>
      <c r="AA323" s="4">
        <v>1</v>
      </c>
      <c r="AB323" s="4"/>
      <c r="AC323" s="4"/>
      <c r="AD323" s="4"/>
      <c r="AE323" s="4"/>
      <c r="AF323" s="4"/>
      <c r="AG323" s="4"/>
      <c r="AH323" s="4"/>
      <c r="AI323" s="4">
        <v>17</v>
      </c>
      <c r="AK323" s="33"/>
    </row>
    <row r="324" spans="1:39">
      <c r="A324" s="4" t="s">
        <v>1193</v>
      </c>
      <c r="B324" s="4">
        <v>2021</v>
      </c>
      <c r="C324" s="5">
        <v>44415</v>
      </c>
      <c r="D324" s="4" t="s">
        <v>190</v>
      </c>
      <c r="E324" s="4" t="s">
        <v>63</v>
      </c>
      <c r="F324" s="4" t="s">
        <v>63</v>
      </c>
      <c r="G324" s="4" t="s">
        <v>616</v>
      </c>
      <c r="H324" s="4" t="s">
        <v>925</v>
      </c>
      <c r="I324" s="4" t="s">
        <v>36</v>
      </c>
      <c r="J324" s="11">
        <f>(C324-VLOOKUP(G324,Riders!$A$2:$E$8000,4,FALSE))/365</f>
        <v>33.487671232876714</v>
      </c>
      <c r="K324" s="11">
        <f>(C324-VLOOKUP(H324,Riders!$A$2:$E$8000,4,FALSE))/365</f>
        <v>31.304109589041097</v>
      </c>
      <c r="L324" s="4">
        <v>6</v>
      </c>
      <c r="M324" s="4"/>
      <c r="N324" s="4"/>
      <c r="O324" s="4">
        <v>2</v>
      </c>
      <c r="P324" s="4"/>
      <c r="Q324" s="4"/>
      <c r="R324" s="4"/>
      <c r="S324" s="4">
        <v>1</v>
      </c>
      <c r="T324" s="4"/>
      <c r="U324" s="4">
        <v>2</v>
      </c>
      <c r="V324" s="4"/>
      <c r="W324" s="4"/>
      <c r="X324" s="4"/>
      <c r="Y324" s="4"/>
      <c r="Z324" s="4"/>
      <c r="AA324" s="4"/>
      <c r="AB324" s="4">
        <v>2</v>
      </c>
      <c r="AC324" s="4">
        <v>5</v>
      </c>
      <c r="AD324" s="4">
        <v>2</v>
      </c>
      <c r="AE324" s="4"/>
      <c r="AF324" s="4"/>
      <c r="AG324" s="4"/>
      <c r="AH324" s="4"/>
      <c r="AI324" s="4">
        <v>14</v>
      </c>
      <c r="AK324" s="33"/>
    </row>
    <row r="325" spans="1:39">
      <c r="A325" s="4" t="s">
        <v>1193</v>
      </c>
      <c r="B325" s="4">
        <v>2021</v>
      </c>
      <c r="C325" s="5">
        <v>44415</v>
      </c>
      <c r="D325" s="4" t="s">
        <v>190</v>
      </c>
      <c r="E325" s="4" t="s">
        <v>63</v>
      </c>
      <c r="F325" s="4" t="s">
        <v>63</v>
      </c>
      <c r="G325" s="4" t="s">
        <v>829</v>
      </c>
      <c r="H325" s="4" t="s">
        <v>924</v>
      </c>
      <c r="I325" s="4" t="s">
        <v>84</v>
      </c>
      <c r="J325" s="11">
        <f>(C325-VLOOKUP(G325,Riders!$A$2:$E$8000,4,FALSE))/365</f>
        <v>22.82191780821918</v>
      </c>
      <c r="K325" s="11">
        <f>(C325-VLOOKUP(H325,Riders!$A$2:$E$8000,4,FALSE))/365</f>
        <v>28.484931506849314</v>
      </c>
      <c r="L325" s="4">
        <v>7</v>
      </c>
      <c r="M325" s="4"/>
      <c r="N325" s="4"/>
      <c r="O325" s="4"/>
      <c r="P325" s="4"/>
      <c r="Q325" s="4"/>
      <c r="R325" s="4"/>
      <c r="S325" s="4">
        <v>2</v>
      </c>
      <c r="T325" s="4"/>
      <c r="U325" s="4"/>
      <c r="V325" s="4"/>
      <c r="W325" s="4">
        <v>1</v>
      </c>
      <c r="X325" s="4"/>
      <c r="Y325" s="4"/>
      <c r="Z325" s="4"/>
      <c r="AA325" s="4"/>
      <c r="AB325" s="4">
        <v>5</v>
      </c>
      <c r="AC325" s="4"/>
      <c r="AD325" s="4"/>
      <c r="AE325" s="4"/>
      <c r="AF325" s="4"/>
      <c r="AG325" s="4"/>
      <c r="AH325" s="4"/>
      <c r="AI325" s="4">
        <v>8</v>
      </c>
      <c r="AK325" s="33"/>
    </row>
    <row r="326" spans="1:39">
      <c r="A326" s="4" t="s">
        <v>1193</v>
      </c>
      <c r="B326" s="4">
        <v>2021</v>
      </c>
      <c r="C326" s="5">
        <v>44415</v>
      </c>
      <c r="D326" s="4" t="s">
        <v>190</v>
      </c>
      <c r="E326" s="4" t="s">
        <v>63</v>
      </c>
      <c r="F326" s="4" t="s">
        <v>63</v>
      </c>
      <c r="G326" s="4" t="s">
        <v>607</v>
      </c>
      <c r="H326" s="4" t="s">
        <v>745</v>
      </c>
      <c r="I326" s="4" t="s">
        <v>45</v>
      </c>
      <c r="J326" s="11">
        <f>(C326-VLOOKUP(G326,Riders!$A$2:$E$8000,4,FALSE))/365</f>
        <v>23.969863013698632</v>
      </c>
      <c r="K326" s="11">
        <f>(C326-VLOOKUP(H326,Riders!$A$2:$E$8000,4,FALSE))/365</f>
        <v>24.273972602739725</v>
      </c>
      <c r="L326" s="4">
        <v>8</v>
      </c>
      <c r="M326" s="4"/>
      <c r="N326" s="4"/>
      <c r="O326" s="4"/>
      <c r="P326" s="4"/>
      <c r="Q326" s="4"/>
      <c r="R326" s="4"/>
      <c r="S326" s="4"/>
      <c r="T326" s="4"/>
      <c r="U326" s="4"/>
      <c r="V326" s="4"/>
      <c r="W326" s="4"/>
      <c r="X326" s="4"/>
      <c r="Y326" s="4"/>
      <c r="Z326" s="4"/>
      <c r="AA326" s="4"/>
      <c r="AB326" s="4"/>
      <c r="AC326" s="4"/>
      <c r="AD326" s="4"/>
      <c r="AE326" s="4"/>
      <c r="AF326" s="4"/>
      <c r="AG326" s="4"/>
      <c r="AH326" s="4"/>
      <c r="AI326" s="4">
        <v>0</v>
      </c>
      <c r="AK326" s="33"/>
    </row>
    <row r="327" spans="1:39">
      <c r="A327" s="4" t="s">
        <v>1193</v>
      </c>
      <c r="B327" s="4">
        <v>2021</v>
      </c>
      <c r="C327" s="5">
        <v>44415</v>
      </c>
      <c r="D327" s="4" t="s">
        <v>190</v>
      </c>
      <c r="E327" s="4" t="s">
        <v>63</v>
      </c>
      <c r="F327" s="4" t="s">
        <v>63</v>
      </c>
      <c r="G327" s="4" t="s">
        <v>595</v>
      </c>
      <c r="H327" s="4" t="s">
        <v>596</v>
      </c>
      <c r="I327" s="4" t="s">
        <v>28</v>
      </c>
      <c r="J327" s="11">
        <f>(C327-VLOOKUP(G327,Riders!$A$2:$E$8000,4,FALSE))/365</f>
        <v>35.526027397260272</v>
      </c>
      <c r="K327" s="11">
        <f>(C327-VLOOKUP(H327,Riders!$A$2:$E$8000,4,FALSE))/365</f>
        <v>30.909589041095892</v>
      </c>
      <c r="L327" s="4">
        <v>9</v>
      </c>
      <c r="M327" s="4"/>
      <c r="N327" s="4"/>
      <c r="O327" s="4"/>
      <c r="P327" s="4">
        <v>2</v>
      </c>
      <c r="Q327" s="4"/>
      <c r="R327" s="4">
        <v>3</v>
      </c>
      <c r="S327" s="4"/>
      <c r="T327" s="4">
        <v>1</v>
      </c>
      <c r="U327" s="4"/>
      <c r="V327" s="4"/>
      <c r="W327" s="4"/>
      <c r="X327" s="4"/>
      <c r="Y327" s="4"/>
      <c r="Z327" s="4">
        <v>5</v>
      </c>
      <c r="AA327" s="4">
        <v>3</v>
      </c>
      <c r="AB327" s="4"/>
      <c r="AC327" s="4"/>
      <c r="AD327" s="4"/>
      <c r="AE327" s="4"/>
      <c r="AF327" s="4"/>
      <c r="AG327" s="4">
        <v>20</v>
      </c>
      <c r="AH327" s="4">
        <v>-20</v>
      </c>
      <c r="AI327" s="4">
        <v>-6</v>
      </c>
      <c r="AK327" s="33"/>
    </row>
    <row r="328" spans="1:39">
      <c r="A328" s="4" t="s">
        <v>1193</v>
      </c>
      <c r="B328" s="4">
        <v>2021</v>
      </c>
      <c r="C328" s="5">
        <v>44415</v>
      </c>
      <c r="D328" s="4" t="s">
        <v>190</v>
      </c>
      <c r="E328" s="4" t="s">
        <v>63</v>
      </c>
      <c r="F328" s="4" t="s">
        <v>63</v>
      </c>
      <c r="G328" s="4" t="s">
        <v>588</v>
      </c>
      <c r="H328" s="4" t="s">
        <v>472</v>
      </c>
      <c r="I328" s="4" t="s">
        <v>24</v>
      </c>
      <c r="J328" s="11">
        <f>(C328-VLOOKUP(G328,Riders!$A$2:$E$8000,4,FALSE))/365</f>
        <v>26.920547945205481</v>
      </c>
      <c r="K328" s="11">
        <f>(C328-VLOOKUP(H328,Riders!$A$2:$E$8000,4,FALSE))/365</f>
        <v>32.517808219178079</v>
      </c>
      <c r="L328" s="4">
        <v>10</v>
      </c>
      <c r="M328" s="4">
        <v>1</v>
      </c>
      <c r="N328" s="4">
        <v>1</v>
      </c>
      <c r="O328" s="4"/>
      <c r="P328" s="4"/>
      <c r="Q328" s="4"/>
      <c r="R328" s="4"/>
      <c r="S328" s="4">
        <v>5</v>
      </c>
      <c r="T328" s="4"/>
      <c r="U328" s="4"/>
      <c r="V328" s="4">
        <v>3</v>
      </c>
      <c r="W328" s="4"/>
      <c r="X328" s="4"/>
      <c r="Y328" s="4"/>
      <c r="Z328" s="4"/>
      <c r="AA328" s="4"/>
      <c r="AB328" s="4"/>
      <c r="AC328" s="4">
        <v>1</v>
      </c>
      <c r="AD328" s="4"/>
      <c r="AE328" s="4"/>
      <c r="AF328" s="4"/>
      <c r="AG328" s="4">
        <v>20</v>
      </c>
      <c r="AH328" s="4">
        <v>-20</v>
      </c>
      <c r="AI328" s="4">
        <v>-9</v>
      </c>
      <c r="AK328" s="33"/>
    </row>
    <row r="329" spans="1:39">
      <c r="A329" s="4" t="s">
        <v>1193</v>
      </c>
      <c r="B329" s="4">
        <v>2021</v>
      </c>
      <c r="C329" s="5">
        <v>44415</v>
      </c>
      <c r="D329" s="4" t="s">
        <v>190</v>
      </c>
      <c r="E329" s="4" t="s">
        <v>63</v>
      </c>
      <c r="F329" s="4" t="s">
        <v>63</v>
      </c>
      <c r="G329" s="4" t="s">
        <v>597</v>
      </c>
      <c r="H329" s="4" t="s">
        <v>473</v>
      </c>
      <c r="I329" s="4" t="s">
        <v>34</v>
      </c>
      <c r="J329" s="11">
        <f>(C329-VLOOKUP(G329,Riders!$A$2:$E$8000,4,FALSE))/365</f>
        <v>23.254794520547946</v>
      </c>
      <c r="K329" s="11">
        <f>(C329-VLOOKUP(H329,Riders!$A$2:$E$8000,4,FALSE))/365</f>
        <v>21.284931506849315</v>
      </c>
      <c r="L329" s="4">
        <v>11</v>
      </c>
      <c r="M329" s="4"/>
      <c r="N329" s="4"/>
      <c r="O329" s="4"/>
      <c r="P329" s="4"/>
      <c r="Q329" s="4"/>
      <c r="R329" s="4"/>
      <c r="S329" s="4"/>
      <c r="T329" s="4"/>
      <c r="U329" s="4"/>
      <c r="V329" s="4"/>
      <c r="W329" s="4"/>
      <c r="X329" s="4"/>
      <c r="Y329" s="4"/>
      <c r="Z329" s="4"/>
      <c r="AA329" s="4"/>
      <c r="AB329" s="4"/>
      <c r="AC329" s="4">
        <v>3</v>
      </c>
      <c r="AD329" s="4"/>
      <c r="AE329" s="4"/>
      <c r="AF329" s="4"/>
      <c r="AG329" s="4">
        <v>20</v>
      </c>
      <c r="AH329" s="4">
        <v>-20</v>
      </c>
      <c r="AI329" s="4">
        <v>-17</v>
      </c>
      <c r="AK329" s="33"/>
    </row>
    <row r="330" spans="1:39">
      <c r="A330" s="4" t="s">
        <v>1193</v>
      </c>
      <c r="B330" s="4">
        <v>2021</v>
      </c>
      <c r="C330" s="5">
        <v>44415</v>
      </c>
      <c r="D330" s="4" t="s">
        <v>190</v>
      </c>
      <c r="E330" s="4" t="s">
        <v>63</v>
      </c>
      <c r="F330" s="4" t="s">
        <v>63</v>
      </c>
      <c r="G330" s="4" t="s">
        <v>599</v>
      </c>
      <c r="H330" s="4" t="s">
        <v>949</v>
      </c>
      <c r="I330" s="4" t="s">
        <v>101</v>
      </c>
      <c r="J330" s="11">
        <f>(C330-VLOOKUP(G330,Riders!$A$2:$E$8000,4,FALSE))/365</f>
        <v>23.227397260273971</v>
      </c>
      <c r="K330" s="11">
        <f>(C330-VLOOKUP(H330,Riders!$A$2:$E$8000,4,FALSE))/365</f>
        <v>31.824657534246576</v>
      </c>
      <c r="L330" s="4" t="s">
        <v>606</v>
      </c>
      <c r="M330" s="4"/>
      <c r="N330" s="4"/>
      <c r="O330" s="4">
        <v>3</v>
      </c>
      <c r="P330" s="4"/>
      <c r="Q330" s="4"/>
      <c r="R330" s="4"/>
      <c r="S330" s="4"/>
      <c r="T330" s="4"/>
      <c r="U330" s="4"/>
      <c r="V330" s="4"/>
      <c r="W330" s="4"/>
      <c r="X330" s="4"/>
      <c r="Y330" s="4"/>
      <c r="Z330" s="4"/>
      <c r="AA330" s="4"/>
      <c r="AB330" s="4"/>
      <c r="AC330" s="4"/>
      <c r="AD330" s="4"/>
      <c r="AE330" s="4"/>
      <c r="AF330" s="4"/>
      <c r="AG330" s="4">
        <v>20</v>
      </c>
      <c r="AH330" s="4">
        <v>-20</v>
      </c>
      <c r="AI330" s="4" t="s">
        <v>606</v>
      </c>
      <c r="AK330" s="33"/>
    </row>
    <row r="331" spans="1:39">
      <c r="A331" s="4" t="s">
        <v>1193</v>
      </c>
      <c r="B331" s="4">
        <v>2021</v>
      </c>
      <c r="C331" s="5">
        <v>44415</v>
      </c>
      <c r="D331" s="4" t="s">
        <v>190</v>
      </c>
      <c r="E331" s="4" t="s">
        <v>63</v>
      </c>
      <c r="F331" s="4" t="s">
        <v>63</v>
      </c>
      <c r="G331" s="4" t="s">
        <v>930</v>
      </c>
      <c r="H331" s="4" t="s">
        <v>486</v>
      </c>
      <c r="I331" s="4" t="s">
        <v>163</v>
      </c>
      <c r="J331" s="11">
        <f>(C331-VLOOKUP(G331,Riders!$A$2:$E$8000,4,FALSE))/365</f>
        <v>37.613698630136987</v>
      </c>
      <c r="K331" s="11">
        <f>(C331-VLOOKUP(H331,Riders!$A$2:$E$8000,4,FALSE))/365</f>
        <v>24.087671232876712</v>
      </c>
      <c r="L331" s="4" t="s">
        <v>606</v>
      </c>
      <c r="M331" s="4"/>
      <c r="N331" s="4"/>
      <c r="O331" s="4">
        <v>1</v>
      </c>
      <c r="P331" s="4"/>
      <c r="Q331" s="4"/>
      <c r="R331" s="4"/>
      <c r="S331" s="4"/>
      <c r="T331" s="4"/>
      <c r="U331" s="4">
        <v>5</v>
      </c>
      <c r="V331" s="4"/>
      <c r="W331" s="4"/>
      <c r="X331" s="4"/>
      <c r="Y331" s="4"/>
      <c r="Z331" s="4"/>
      <c r="AA331" s="4"/>
      <c r="AB331" s="4"/>
      <c r="AC331" s="4"/>
      <c r="AD331" s="4"/>
      <c r="AE331" s="4"/>
      <c r="AF331" s="4"/>
      <c r="AG331" s="4"/>
      <c r="AH331" s="4"/>
      <c r="AI331" s="4" t="s">
        <v>606</v>
      </c>
      <c r="AK331" s="33"/>
    </row>
    <row r="332" spans="1:39">
      <c r="A332" s="4" t="s">
        <v>1193</v>
      </c>
      <c r="B332" s="4">
        <v>2021</v>
      </c>
      <c r="C332" s="5">
        <v>44415</v>
      </c>
      <c r="D332" s="4" t="s">
        <v>190</v>
      </c>
      <c r="E332" s="4" t="s">
        <v>63</v>
      </c>
      <c r="F332" s="4" t="s">
        <v>63</v>
      </c>
      <c r="G332" s="4" t="s">
        <v>796</v>
      </c>
      <c r="H332" s="4" t="s">
        <v>1205</v>
      </c>
      <c r="I332" s="4" t="s">
        <v>645</v>
      </c>
      <c r="J332" s="11">
        <f>(C332-VLOOKUP(G332,Riders!$A$2:$E$8000,4,FALSE))/365</f>
        <v>36.024657534246572</v>
      </c>
      <c r="K332" s="11" t="e">
        <f>(C332-VLOOKUP(H332,Riders!$A$2:$E$8000,4,FALSE))/365</f>
        <v>#N/A</v>
      </c>
      <c r="L332" s="4" t="s">
        <v>606</v>
      </c>
      <c r="M332" s="4"/>
      <c r="N332" s="4"/>
      <c r="O332" s="4"/>
      <c r="P332" s="4"/>
      <c r="Q332" s="4"/>
      <c r="R332" s="4"/>
      <c r="S332" s="4"/>
      <c r="T332" s="4"/>
      <c r="U332" s="4"/>
      <c r="V332" s="4"/>
      <c r="W332" s="4"/>
      <c r="X332" s="4"/>
      <c r="Y332" s="4"/>
      <c r="Z332" s="4"/>
      <c r="AA332" s="4"/>
      <c r="AB332" s="4"/>
      <c r="AC332" s="4"/>
      <c r="AD332" s="4"/>
      <c r="AE332" s="4"/>
      <c r="AF332" s="4"/>
      <c r="AG332" s="4">
        <v>20</v>
      </c>
      <c r="AH332" s="4">
        <v>-20</v>
      </c>
      <c r="AI332" s="4" t="s">
        <v>606</v>
      </c>
      <c r="AK332" s="33"/>
    </row>
    <row r="333" spans="1:39">
      <c r="A333" s="4" t="s">
        <v>1193</v>
      </c>
      <c r="B333" s="4">
        <v>2021</v>
      </c>
      <c r="C333" s="5">
        <v>44415</v>
      </c>
      <c r="D333" s="4" t="s">
        <v>190</v>
      </c>
      <c r="E333" s="4" t="s">
        <v>63</v>
      </c>
      <c r="F333" s="4" t="s">
        <v>63</v>
      </c>
      <c r="G333" s="4" t="s">
        <v>926</v>
      </c>
      <c r="H333" s="4" t="s">
        <v>927</v>
      </c>
      <c r="I333" s="4" t="s">
        <v>177</v>
      </c>
      <c r="J333" s="11">
        <f>(C333-VLOOKUP(G333,Riders!$A$2:$E$8000,4,FALSE))/365</f>
        <v>25.112328767123287</v>
      </c>
      <c r="K333" s="11">
        <f>(C333-VLOOKUP(H333,Riders!$A$2:$E$8000,4,FALSE))/365</f>
        <v>28.841095890410958</v>
      </c>
      <c r="L333" s="4" t="s">
        <v>606</v>
      </c>
      <c r="M333" s="4"/>
      <c r="N333" s="4"/>
      <c r="O333" s="4"/>
      <c r="P333" s="4"/>
      <c r="Q333" s="4"/>
      <c r="R333" s="4"/>
      <c r="S333" s="4"/>
      <c r="T333" s="4"/>
      <c r="U333" s="4"/>
      <c r="V333" s="4"/>
      <c r="W333" s="4"/>
      <c r="X333" s="4"/>
      <c r="Y333" s="4"/>
      <c r="Z333" s="4"/>
      <c r="AA333" s="4"/>
      <c r="AB333" s="4"/>
      <c r="AC333" s="4"/>
      <c r="AD333" s="4"/>
      <c r="AE333" s="4"/>
      <c r="AF333" s="4"/>
      <c r="AG333" s="4">
        <v>40</v>
      </c>
      <c r="AH333" s="4">
        <v>-40</v>
      </c>
      <c r="AI333" s="4" t="s">
        <v>606</v>
      </c>
      <c r="AK333" s="33"/>
    </row>
    <row r="334" spans="1:39">
      <c r="A334" s="4" t="s">
        <v>1193</v>
      </c>
      <c r="B334" s="4">
        <v>2021</v>
      </c>
      <c r="C334" s="5">
        <v>44415</v>
      </c>
      <c r="D334" s="4" t="s">
        <v>190</v>
      </c>
      <c r="E334" s="4" t="s">
        <v>63</v>
      </c>
      <c r="F334" s="4" t="s">
        <v>63</v>
      </c>
      <c r="G334" s="4" t="s">
        <v>693</v>
      </c>
      <c r="H334" s="4" t="s">
        <v>802</v>
      </c>
      <c r="I334" s="4" t="s">
        <v>32</v>
      </c>
      <c r="J334" s="11">
        <f>(C334-VLOOKUP(G334,Riders!$A$2:$E$8000,4,FALSE))/365</f>
        <v>22.583561643835615</v>
      </c>
      <c r="K334" s="11">
        <f>(C334-VLOOKUP(H334,Riders!$A$2:$E$8000,4,FALSE))/365</f>
        <v>24.027397260273972</v>
      </c>
      <c r="L334" s="4" t="s">
        <v>606</v>
      </c>
      <c r="M334" s="4"/>
      <c r="N334" s="4"/>
      <c r="O334" s="4"/>
      <c r="P334" s="4"/>
      <c r="Q334" s="4"/>
      <c r="R334" s="4"/>
      <c r="S334" s="4"/>
      <c r="T334" s="4"/>
      <c r="U334" s="4"/>
      <c r="V334" s="4"/>
      <c r="W334" s="4"/>
      <c r="X334" s="4"/>
      <c r="Y334" s="4"/>
      <c r="Z334" s="4"/>
      <c r="AA334" s="4"/>
      <c r="AB334" s="4"/>
      <c r="AC334" s="4"/>
      <c r="AD334" s="4"/>
      <c r="AE334" s="4"/>
      <c r="AF334" s="4"/>
      <c r="AG334" s="4">
        <v>20</v>
      </c>
      <c r="AH334" s="4">
        <v>-20</v>
      </c>
      <c r="AI334" s="4" t="s">
        <v>606</v>
      </c>
      <c r="AK334" s="33"/>
    </row>
    <row r="335" spans="1:39">
      <c r="A335" s="29"/>
      <c r="B335" s="29"/>
      <c r="C335" s="10"/>
      <c r="D335" s="29"/>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98"/>
      <c r="AG335" s="98"/>
      <c r="AH335" s="98"/>
      <c r="AI335" s="33"/>
      <c r="AJ335" s="33"/>
      <c r="AK335" s="33"/>
    </row>
    <row r="336" spans="1:39">
      <c r="A336" s="29"/>
      <c r="B336" s="29"/>
      <c r="C336" s="10"/>
      <c r="D336" s="29"/>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33"/>
      <c r="AJ336" s="33"/>
      <c r="AK336" s="33"/>
    </row>
    <row r="337" spans="1:39">
      <c r="A337" s="29"/>
      <c r="B337" s="29"/>
      <c r="C337" s="10"/>
      <c r="D337" s="29"/>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33"/>
      <c r="AJ337" s="33"/>
      <c r="AK337" s="33"/>
    </row>
    <row r="338" spans="1:39">
      <c r="A338" s="29"/>
      <c r="B338" s="29"/>
      <c r="C338" s="10"/>
      <c r="D338" s="29"/>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33"/>
      <c r="AJ338" s="33"/>
      <c r="AK338" s="33"/>
    </row>
    <row r="339" spans="1:39">
      <c r="A339" s="29"/>
      <c r="B339" s="29"/>
      <c r="C339" s="10"/>
      <c r="D339" s="29"/>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33"/>
      <c r="AJ339" s="33"/>
      <c r="AK339" s="33"/>
    </row>
    <row r="340" spans="1:39">
      <c r="A340" s="29"/>
      <c r="B340" s="29"/>
      <c r="C340" s="10"/>
      <c r="D340" s="29"/>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33"/>
      <c r="AJ340" s="33"/>
      <c r="AK340" s="33"/>
    </row>
    <row r="341" spans="1:39">
      <c r="A341" s="29"/>
      <c r="B341" s="29"/>
      <c r="C341" s="10"/>
      <c r="D341" s="29"/>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33"/>
      <c r="AJ341" s="33"/>
      <c r="AK341" s="33"/>
    </row>
    <row r="342" spans="1:39">
      <c r="A342" s="29"/>
      <c r="B342" s="29"/>
      <c r="C342" s="10"/>
      <c r="D342" s="29"/>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33"/>
      <c r="AJ342" s="33"/>
      <c r="AK342" s="33"/>
    </row>
    <row r="343" spans="1:39">
      <c r="A343" s="29"/>
      <c r="B343" s="29"/>
      <c r="C343" s="10"/>
      <c r="D343" s="29"/>
      <c r="G343" s="97"/>
      <c r="H343" s="97"/>
      <c r="I343" s="97"/>
      <c r="J343" s="97"/>
      <c r="K343" s="97"/>
      <c r="L343" s="97"/>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33"/>
      <c r="AJ343" s="33"/>
      <c r="AK343" s="33"/>
    </row>
    <row r="344" spans="1:39">
      <c r="A344" s="29"/>
      <c r="B344" s="29"/>
      <c r="C344" s="10"/>
      <c r="D344" s="29"/>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33"/>
      <c r="AJ344" s="33"/>
      <c r="AK344" s="33"/>
    </row>
    <row r="345" spans="1:39">
      <c r="A345" s="29"/>
      <c r="B345" s="29"/>
      <c r="C345" s="10"/>
      <c r="D345" s="29"/>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33"/>
      <c r="AJ345" s="33"/>
      <c r="AK345" s="33"/>
    </row>
    <row r="346" spans="1:39">
      <c r="A346" s="29"/>
      <c r="B346" s="29"/>
      <c r="C346" s="10"/>
      <c r="D346" s="29"/>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33"/>
      <c r="AJ346" s="33"/>
      <c r="AK346" s="33"/>
    </row>
    <row r="347" spans="1:39">
      <c r="A347" s="29"/>
      <c r="B347" s="29"/>
      <c r="C347" s="10"/>
      <c r="D347" s="29"/>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33"/>
      <c r="AJ347" s="33"/>
      <c r="AK347" s="33"/>
    </row>
    <row r="348" spans="1:39">
      <c r="A348" s="29"/>
      <c r="B348" s="29"/>
      <c r="C348" s="10"/>
      <c r="D348" s="29"/>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33"/>
      <c r="AJ348" s="33"/>
      <c r="AK348" s="33"/>
    </row>
    <row r="349" spans="1:39">
      <c r="A349" s="29"/>
      <c r="B349" s="29"/>
      <c r="C349" s="10"/>
      <c r="D349" s="29"/>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33"/>
      <c r="AJ349" s="33"/>
      <c r="AK349" s="33"/>
    </row>
    <row r="350" spans="1:39">
      <c r="A350" s="29"/>
      <c r="B350" s="29"/>
      <c r="C350" s="10"/>
      <c r="D350" s="29"/>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33"/>
      <c r="AJ350" s="33"/>
      <c r="AK350" s="33"/>
    </row>
    <row r="351" spans="1:39">
      <c r="A351" s="29"/>
      <c r="B351" s="29"/>
      <c r="C351" s="10"/>
      <c r="D351" s="29"/>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33"/>
      <c r="AJ351" s="33"/>
      <c r="AK351" s="33"/>
    </row>
    <row r="352" spans="1:39">
      <c r="A352" s="29"/>
      <c r="B352" s="29"/>
      <c r="C352" s="10"/>
      <c r="D352" s="29"/>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33"/>
      <c r="AJ352" s="33"/>
      <c r="AK352" s="33"/>
      <c r="AM352" s="27"/>
    </row>
    <row r="353" spans="1:37">
      <c r="A353" s="29"/>
      <c r="B353" s="29"/>
      <c r="C353" s="10"/>
      <c r="D353" s="29"/>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33"/>
      <c r="AJ353" s="33"/>
      <c r="AK353" s="33"/>
    </row>
    <row r="354" spans="1:37">
      <c r="A354" s="29"/>
      <c r="B354" s="29"/>
      <c r="C354" s="10"/>
      <c r="D354" s="29"/>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33"/>
      <c r="AJ354" s="33"/>
      <c r="AK354" s="33"/>
    </row>
    <row r="355" spans="1:37">
      <c r="A355" s="29"/>
      <c r="B355" s="29"/>
      <c r="C355" s="10"/>
      <c r="D355" s="29"/>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33"/>
      <c r="AJ355" s="33"/>
      <c r="AK355" s="33"/>
    </row>
    <row r="356" spans="1:37">
      <c r="A356" s="29"/>
      <c r="B356" s="29"/>
      <c r="C356" s="10"/>
      <c r="D356" s="29"/>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33"/>
      <c r="AJ356" s="33"/>
      <c r="AK356" s="33"/>
    </row>
    <row r="357" spans="1:37">
      <c r="A357" s="29"/>
      <c r="B357" s="29"/>
      <c r="C357" s="10"/>
      <c r="D357" s="29"/>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33"/>
      <c r="AJ357" s="33"/>
      <c r="AK357" s="33"/>
    </row>
    <row r="358" spans="1:37">
      <c r="A358" s="29"/>
      <c r="B358" s="29"/>
      <c r="C358" s="10"/>
      <c r="D358" s="29"/>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33"/>
      <c r="AJ358" s="33"/>
      <c r="AK358" s="33"/>
    </row>
    <row r="359" spans="1:37">
      <c r="A359" s="29"/>
      <c r="B359" s="29"/>
      <c r="C359" s="10"/>
      <c r="D359" s="29"/>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33"/>
      <c r="AJ359" s="33"/>
      <c r="AK359" s="33"/>
    </row>
    <row r="360" spans="1:37">
      <c r="A360" s="29"/>
      <c r="B360" s="29"/>
      <c r="C360" s="10"/>
      <c r="D360" s="29"/>
      <c r="G360" s="97"/>
      <c r="H360" s="97"/>
      <c r="I360" s="97"/>
      <c r="J360" s="97"/>
      <c r="K360" s="97"/>
      <c r="L360" s="97"/>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33"/>
      <c r="AJ360" s="33"/>
      <c r="AK360" s="33"/>
    </row>
    <row r="361" spans="1:37">
      <c r="A361" s="29"/>
      <c r="B361" s="29"/>
      <c r="C361" s="10"/>
      <c r="D361" s="29"/>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33"/>
      <c r="AJ361" s="33"/>
      <c r="AK361" s="33"/>
    </row>
    <row r="362" spans="1:37">
      <c r="A362" s="29"/>
      <c r="B362" s="29"/>
      <c r="C362" s="10"/>
      <c r="D362" s="29"/>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33"/>
      <c r="AJ362" s="33"/>
      <c r="AK362" s="33"/>
    </row>
    <row r="363" spans="1:37">
      <c r="A363" s="29"/>
      <c r="B363" s="29"/>
      <c r="C363" s="10"/>
      <c r="D363" s="29"/>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33"/>
      <c r="AJ363" s="33"/>
      <c r="AK363" s="33"/>
    </row>
    <row r="364" spans="1:37">
      <c r="A364" s="29"/>
      <c r="B364" s="29"/>
      <c r="C364" s="10"/>
      <c r="D364" s="29"/>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33"/>
      <c r="AJ364" s="33"/>
      <c r="AK364" s="33"/>
    </row>
    <row r="365" spans="1:37">
      <c r="A365" s="29"/>
      <c r="B365" s="29"/>
      <c r="C365" s="10"/>
      <c r="D365" s="29"/>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33"/>
      <c r="AJ365" s="33"/>
      <c r="AK365" s="33"/>
    </row>
    <row r="366" spans="1:37">
      <c r="A366" s="29"/>
      <c r="B366" s="29"/>
      <c r="C366" s="10"/>
      <c r="D366" s="29"/>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33"/>
      <c r="AJ366" s="33"/>
      <c r="AK366" s="33"/>
    </row>
    <row r="367" spans="1:37">
      <c r="A367" s="29"/>
      <c r="B367" s="29"/>
      <c r="C367" s="10"/>
      <c r="D367" s="29"/>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33"/>
      <c r="AJ367" s="33"/>
      <c r="AK367" s="33"/>
    </row>
    <row r="368" spans="1:37">
      <c r="A368" s="29"/>
      <c r="B368" s="29"/>
      <c r="C368" s="10"/>
      <c r="D368" s="29"/>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33"/>
      <c r="AJ368" s="33"/>
      <c r="AK368" s="33"/>
    </row>
    <row r="369" spans="1:37">
      <c r="A369" s="29"/>
      <c r="B369" s="29"/>
      <c r="C369" s="10"/>
      <c r="D369" s="29"/>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33"/>
      <c r="AJ369" s="33"/>
      <c r="AK369" s="33"/>
    </row>
    <row r="370" spans="1:37">
      <c r="A370" s="29"/>
      <c r="B370" s="29"/>
      <c r="C370" s="10"/>
      <c r="D370" s="29"/>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33"/>
      <c r="AJ370" s="33"/>
      <c r="AK370" s="33"/>
    </row>
    <row r="371" spans="1:37">
      <c r="A371" s="29"/>
      <c r="B371" s="29"/>
      <c r="C371" s="10"/>
      <c r="D371" s="29"/>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33"/>
      <c r="AJ371" s="33"/>
      <c r="AK371" s="33"/>
    </row>
    <row r="372" spans="1:37">
      <c r="A372" s="29"/>
      <c r="B372" s="29"/>
      <c r="C372" s="10"/>
      <c r="D372" s="29"/>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33"/>
      <c r="AJ372" s="33"/>
      <c r="AK372" s="33"/>
    </row>
    <row r="373" spans="1:37">
      <c r="A373" s="29"/>
      <c r="B373" s="29"/>
      <c r="C373" s="10"/>
      <c r="D373" s="29"/>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33"/>
      <c r="AJ373" s="33"/>
      <c r="AK373" s="33"/>
    </row>
    <row r="374" spans="1:37">
      <c r="A374" s="29"/>
      <c r="B374" s="29"/>
      <c r="C374" s="10"/>
      <c r="D374" s="29"/>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33"/>
      <c r="AJ374" s="33"/>
      <c r="AK374" s="33"/>
    </row>
    <row r="375" spans="1:37">
      <c r="A375" s="29"/>
      <c r="B375" s="29"/>
      <c r="C375" s="10"/>
      <c r="D375" s="29"/>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33"/>
      <c r="AJ375" s="33"/>
      <c r="AK375" s="33"/>
    </row>
    <row r="376" spans="1:37">
      <c r="A376" s="29"/>
      <c r="B376" s="29"/>
      <c r="C376" s="10"/>
      <c r="D376" s="29"/>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33"/>
      <c r="AJ376" s="33"/>
      <c r="AK376" s="33"/>
    </row>
    <row r="377" spans="1:37">
      <c r="A377" s="29"/>
      <c r="B377" s="29"/>
      <c r="C377" s="10"/>
      <c r="D377" s="29"/>
      <c r="G377" s="97"/>
      <c r="H377" s="97"/>
      <c r="I377" s="97"/>
      <c r="J377" s="97"/>
      <c r="K377" s="97"/>
      <c r="L377" s="97"/>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33"/>
      <c r="AJ377" s="33"/>
      <c r="AK377" s="33"/>
    </row>
    <row r="378" spans="1:37">
      <c r="A378" s="29"/>
      <c r="B378" s="29"/>
      <c r="C378" s="10"/>
      <c r="D378" s="29"/>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33"/>
      <c r="AJ378" s="33"/>
      <c r="AK378" s="33"/>
    </row>
    <row r="379" spans="1:37">
      <c r="A379" s="29"/>
      <c r="B379" s="29"/>
      <c r="C379" s="10"/>
      <c r="D379" s="29"/>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33"/>
      <c r="AJ379" s="33"/>
      <c r="AK379" s="33"/>
    </row>
    <row r="380" spans="1:37">
      <c r="A380" s="29"/>
      <c r="B380" s="29"/>
      <c r="C380" s="10"/>
      <c r="D380" s="29"/>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33"/>
      <c r="AJ380" s="33"/>
      <c r="AK380" s="33"/>
    </row>
    <row r="381" spans="1:37">
      <c r="A381" s="29"/>
      <c r="B381" s="29"/>
      <c r="C381" s="10"/>
      <c r="D381" s="29"/>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33"/>
      <c r="AJ381" s="33"/>
      <c r="AK381" s="33"/>
    </row>
    <row r="382" spans="1:37">
      <c r="A382" s="29"/>
      <c r="B382" s="29"/>
      <c r="C382" s="10"/>
      <c r="D382" s="29"/>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33"/>
      <c r="AJ382" s="33"/>
      <c r="AK382" s="33"/>
    </row>
    <row r="383" spans="1:37">
      <c r="A383" s="29"/>
      <c r="B383" s="29"/>
      <c r="C383" s="10"/>
      <c r="D383" s="29"/>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33"/>
      <c r="AJ383" s="33"/>
      <c r="AK383" s="33"/>
    </row>
    <row r="384" spans="1:37">
      <c r="A384" s="29"/>
      <c r="B384" s="29"/>
      <c r="C384" s="10"/>
      <c r="D384" s="29"/>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33"/>
      <c r="AJ384" s="33"/>
      <c r="AK384" s="33"/>
    </row>
    <row r="385" spans="1:37">
      <c r="A385" s="29"/>
      <c r="B385" s="29"/>
      <c r="C385" s="10"/>
      <c r="D385" s="29"/>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33"/>
      <c r="AJ385" s="33"/>
      <c r="AK385" s="33"/>
    </row>
    <row r="386" spans="1:37">
      <c r="A386" s="29"/>
      <c r="B386" s="29"/>
      <c r="C386" s="10"/>
      <c r="D386" s="29"/>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33"/>
      <c r="AJ386" s="33"/>
      <c r="AK386" s="33"/>
    </row>
    <row r="387" spans="1:37">
      <c r="A387" s="29"/>
      <c r="B387" s="29"/>
      <c r="C387" s="10"/>
      <c r="D387" s="29"/>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33"/>
      <c r="AJ387" s="33"/>
      <c r="AK387" s="33"/>
    </row>
    <row r="388" spans="1:37">
      <c r="A388" s="29"/>
      <c r="B388" s="29"/>
      <c r="C388" s="10"/>
      <c r="D388" s="29"/>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33"/>
      <c r="AJ388" s="33"/>
      <c r="AK388" s="33"/>
    </row>
    <row r="389" spans="1:37">
      <c r="A389" s="29"/>
      <c r="B389" s="29"/>
      <c r="C389" s="10"/>
      <c r="D389" s="29"/>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33"/>
      <c r="AJ389" s="33"/>
      <c r="AK389" s="33"/>
    </row>
    <row r="390" spans="1:37">
      <c r="A390" s="29"/>
      <c r="B390" s="29"/>
      <c r="C390" s="10"/>
      <c r="D390" s="29"/>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33"/>
      <c r="AJ390" s="33"/>
      <c r="AK390" s="33"/>
    </row>
    <row r="391" spans="1:37">
      <c r="A391" s="29"/>
      <c r="B391" s="29"/>
      <c r="C391" s="10"/>
      <c r="D391" s="29"/>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33"/>
      <c r="AJ391" s="33"/>
      <c r="AK391" s="33"/>
    </row>
    <row r="392" spans="1:37">
      <c r="A392" s="29"/>
      <c r="B392" s="29"/>
      <c r="C392" s="10"/>
      <c r="D392" s="29"/>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33"/>
      <c r="AJ392" s="33"/>
      <c r="AK392" s="33"/>
    </row>
    <row r="393" spans="1:37">
      <c r="A393" s="29"/>
      <c r="B393" s="29"/>
      <c r="C393" s="10"/>
      <c r="D393" s="29"/>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33"/>
      <c r="AJ393" s="33"/>
      <c r="AK393" s="33"/>
    </row>
    <row r="394" spans="1:37">
      <c r="A394" s="29"/>
      <c r="B394" s="29"/>
      <c r="C394" s="10"/>
      <c r="D394" s="29"/>
      <c r="G394" s="97"/>
      <c r="H394" s="97"/>
      <c r="I394" s="97"/>
      <c r="J394" s="97"/>
      <c r="K394" s="97"/>
      <c r="L394" s="97"/>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33"/>
      <c r="AJ394" s="33"/>
      <c r="AK394" s="33"/>
    </row>
    <row r="395" spans="1:37">
      <c r="A395" s="29"/>
      <c r="B395" s="29"/>
      <c r="C395" s="10"/>
      <c r="D395" s="29"/>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33"/>
      <c r="AJ395" s="33"/>
      <c r="AK395" s="33"/>
    </row>
    <row r="396" spans="1:37">
      <c r="A396" s="29"/>
      <c r="B396" s="29"/>
      <c r="C396" s="10"/>
      <c r="D396" s="29"/>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33"/>
      <c r="AJ396" s="33"/>
      <c r="AK396" s="33"/>
    </row>
    <row r="397" spans="1:37">
      <c r="A397" s="29"/>
      <c r="B397" s="29"/>
      <c r="C397" s="10"/>
      <c r="D397" s="29"/>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33"/>
      <c r="AJ397" s="33"/>
      <c r="AK397" s="33"/>
    </row>
    <row r="398" spans="1:37">
      <c r="A398" s="29"/>
      <c r="B398" s="29"/>
      <c r="C398" s="10"/>
      <c r="D398" s="29"/>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33"/>
      <c r="AJ398" s="33"/>
      <c r="AK398" s="33"/>
    </row>
    <row r="399" spans="1:37">
      <c r="A399" s="29"/>
      <c r="B399" s="29"/>
      <c r="C399" s="10"/>
      <c r="D399" s="29"/>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33"/>
      <c r="AJ399" s="33"/>
      <c r="AK399" s="33"/>
    </row>
    <row r="400" spans="1:37">
      <c r="A400" s="29"/>
      <c r="B400" s="29"/>
      <c r="C400" s="10"/>
      <c r="D400" s="29"/>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33"/>
      <c r="AJ400" s="33"/>
      <c r="AK400" s="33"/>
    </row>
    <row r="401" spans="1:37">
      <c r="A401" s="29"/>
      <c r="B401" s="29"/>
      <c r="C401" s="10"/>
      <c r="D401" s="29"/>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33"/>
      <c r="AJ401" s="33"/>
      <c r="AK401" s="33"/>
    </row>
    <row r="402" spans="1:37">
      <c r="A402" s="29"/>
      <c r="B402" s="29"/>
      <c r="C402" s="10"/>
      <c r="D402" s="29"/>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33"/>
      <c r="AJ402" s="33"/>
      <c r="AK402" s="33"/>
    </row>
    <row r="403" spans="1:37">
      <c r="A403" s="29"/>
      <c r="B403" s="29"/>
      <c r="C403" s="10"/>
      <c r="D403" s="29"/>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33"/>
      <c r="AJ403" s="33"/>
      <c r="AK403" s="33"/>
    </row>
    <row r="404" spans="1:37">
      <c r="A404" s="29"/>
      <c r="B404" s="29"/>
      <c r="C404" s="10"/>
      <c r="D404" s="29"/>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33"/>
      <c r="AJ404" s="33"/>
      <c r="AK404" s="33"/>
    </row>
    <row r="405" spans="1:37">
      <c r="A405" s="29"/>
      <c r="B405" s="29"/>
      <c r="C405" s="10"/>
      <c r="D405" s="29"/>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33"/>
      <c r="AJ405" s="33"/>
      <c r="AK405" s="33"/>
    </row>
    <row r="406" spans="1:37">
      <c r="A406" s="29"/>
      <c r="B406" s="29"/>
      <c r="C406" s="10"/>
      <c r="D406" s="29"/>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33"/>
      <c r="AJ406" s="33"/>
      <c r="AK406" s="33"/>
    </row>
    <row r="407" spans="1:37">
      <c r="A407" s="29"/>
      <c r="B407" s="29"/>
      <c r="C407" s="10"/>
      <c r="D407" s="29"/>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33"/>
      <c r="AJ407" s="33"/>
      <c r="AK407" s="33"/>
    </row>
    <row r="408" spans="1:37">
      <c r="A408" s="29"/>
      <c r="B408" s="29"/>
      <c r="C408" s="10"/>
      <c r="D408" s="29"/>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33"/>
      <c r="AJ408" s="33"/>
      <c r="AK408" s="33"/>
    </row>
    <row r="409" spans="1:37">
      <c r="A409" s="29"/>
      <c r="B409" s="29"/>
      <c r="C409" s="10"/>
      <c r="D409" s="29"/>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33"/>
      <c r="AJ409" s="33"/>
      <c r="AK409" s="33"/>
    </row>
    <row r="410" spans="1:37">
      <c r="A410" s="29"/>
      <c r="B410" s="29"/>
      <c r="C410" s="10"/>
      <c r="D410" s="29"/>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33"/>
      <c r="AJ410" s="33"/>
      <c r="AK410" s="33"/>
    </row>
    <row r="411" spans="1:37">
      <c r="A411" s="29"/>
      <c r="B411" s="29"/>
      <c r="C411" s="10"/>
      <c r="D411" s="29"/>
      <c r="G411" s="97"/>
      <c r="H411" s="97"/>
      <c r="I411" s="97"/>
      <c r="J411" s="97"/>
      <c r="K411" s="97"/>
      <c r="L411" s="97"/>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33"/>
      <c r="AJ411" s="33"/>
      <c r="AK411" s="33"/>
    </row>
    <row r="412" spans="1:37">
      <c r="A412" s="29"/>
      <c r="B412" s="29"/>
      <c r="C412" s="10"/>
      <c r="D412" s="29"/>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33"/>
      <c r="AJ412" s="33"/>
      <c r="AK412" s="33"/>
    </row>
    <row r="413" spans="1:37">
      <c r="A413" s="29"/>
      <c r="B413" s="29"/>
      <c r="C413" s="10"/>
      <c r="D413" s="29"/>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33"/>
      <c r="AJ413" s="33"/>
      <c r="AK413" s="33"/>
    </row>
    <row r="414" spans="1:37">
      <c r="A414" s="29"/>
      <c r="B414" s="29"/>
      <c r="C414" s="10"/>
      <c r="D414" s="29"/>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33"/>
      <c r="AJ414" s="33"/>
      <c r="AK414" s="33"/>
    </row>
    <row r="415" spans="1:37">
      <c r="A415" s="29"/>
      <c r="B415" s="29"/>
      <c r="C415" s="10"/>
      <c r="D415" s="29"/>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33"/>
      <c r="AJ415" s="33"/>
      <c r="AK415" s="33"/>
    </row>
    <row r="416" spans="1:37">
      <c r="A416" s="29"/>
      <c r="B416" s="29"/>
      <c r="C416" s="10"/>
      <c r="D416" s="29"/>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33"/>
      <c r="AJ416" s="33"/>
      <c r="AK416" s="33"/>
    </row>
    <row r="417" spans="1:37">
      <c r="A417" s="29"/>
      <c r="B417" s="29"/>
      <c r="C417" s="10"/>
      <c r="D417" s="29"/>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33"/>
      <c r="AJ417" s="33"/>
      <c r="AK417" s="33"/>
    </row>
    <row r="418" spans="1:37">
      <c r="A418" s="29"/>
      <c r="B418" s="29"/>
      <c r="C418" s="10"/>
      <c r="D418" s="29"/>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33"/>
      <c r="AJ418" s="33"/>
      <c r="AK418" s="33"/>
    </row>
    <row r="419" spans="1:37">
      <c r="A419" s="29"/>
      <c r="B419" s="29"/>
      <c r="C419" s="10"/>
      <c r="D419" s="29"/>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33"/>
      <c r="AJ419" s="33"/>
      <c r="AK419" s="33"/>
    </row>
    <row r="420" spans="1:37">
      <c r="A420" s="29"/>
      <c r="B420" s="29"/>
      <c r="C420" s="10"/>
      <c r="D420" s="29"/>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33"/>
      <c r="AJ420" s="33"/>
      <c r="AK420" s="33"/>
    </row>
    <row r="421" spans="1:37">
      <c r="A421" s="29"/>
      <c r="B421" s="29"/>
      <c r="C421" s="10"/>
      <c r="D421" s="29"/>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33"/>
      <c r="AJ421" s="33"/>
      <c r="AK421" s="33"/>
    </row>
    <row r="422" spans="1:37">
      <c r="A422" s="29"/>
      <c r="B422" s="29"/>
      <c r="C422" s="10"/>
      <c r="D422" s="29"/>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33"/>
      <c r="AJ422" s="33"/>
      <c r="AK422" s="33"/>
    </row>
    <row r="423" spans="1:37">
      <c r="A423" s="29"/>
      <c r="B423" s="29"/>
      <c r="C423" s="10"/>
      <c r="D423" s="29"/>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33"/>
      <c r="AJ423" s="33"/>
      <c r="AK423" s="33"/>
    </row>
    <row r="424" spans="1:37">
      <c r="A424" s="29"/>
      <c r="B424" s="29"/>
      <c r="C424" s="10"/>
      <c r="D424" s="29"/>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33"/>
      <c r="AJ424" s="33"/>
      <c r="AK424" s="33"/>
    </row>
    <row r="425" spans="1:37">
      <c r="A425" s="29"/>
      <c r="B425" s="29"/>
      <c r="C425" s="10"/>
      <c r="D425" s="29"/>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33"/>
      <c r="AJ425" s="33"/>
      <c r="AK425" s="33"/>
    </row>
    <row r="426" spans="1:37">
      <c r="A426" s="29"/>
      <c r="B426" s="29"/>
      <c r="C426" s="10"/>
      <c r="D426" s="29"/>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33"/>
      <c r="AJ426" s="33"/>
      <c r="AK426" s="33"/>
    </row>
    <row r="427" spans="1:37">
      <c r="A427" s="29"/>
      <c r="B427" s="29"/>
      <c r="C427" s="10"/>
      <c r="D427" s="29"/>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33"/>
      <c r="AJ427" s="33"/>
      <c r="AK427" s="33"/>
    </row>
    <row r="428" spans="1:37">
      <c r="A428" s="29"/>
      <c r="B428" s="29"/>
      <c r="C428" s="10"/>
      <c r="D428" s="29"/>
      <c r="G428" s="97"/>
      <c r="H428" s="97"/>
      <c r="I428" s="97"/>
      <c r="J428" s="97"/>
      <c r="K428" s="97"/>
      <c r="L428" s="97"/>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33"/>
      <c r="AJ428" s="33"/>
      <c r="AK428" s="33"/>
    </row>
    <row r="429" spans="1:37">
      <c r="A429" s="29"/>
      <c r="B429" s="29"/>
      <c r="C429" s="10"/>
      <c r="D429" s="29"/>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33"/>
      <c r="AJ429" s="33"/>
      <c r="AK429" s="33"/>
    </row>
    <row r="430" spans="1:37">
      <c r="A430" s="29"/>
      <c r="B430" s="29"/>
      <c r="C430" s="10"/>
      <c r="D430" s="29"/>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33"/>
      <c r="AJ430" s="33"/>
      <c r="AK430" s="33"/>
    </row>
    <row r="431" spans="1:37">
      <c r="A431" s="29"/>
      <c r="B431" s="29"/>
      <c r="C431" s="10"/>
      <c r="D431" s="29"/>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33"/>
      <c r="AJ431" s="33"/>
      <c r="AK431" s="33"/>
    </row>
    <row r="432" spans="1:37">
      <c r="A432" s="29"/>
      <c r="B432" s="29"/>
      <c r="C432" s="10"/>
      <c r="D432" s="29"/>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33"/>
      <c r="AJ432" s="33"/>
      <c r="AK432" s="33"/>
    </row>
    <row r="433" spans="1:37">
      <c r="A433" s="29"/>
      <c r="B433" s="29"/>
      <c r="C433" s="10"/>
      <c r="D433" s="29"/>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33"/>
      <c r="AJ433" s="33"/>
      <c r="AK433" s="33"/>
    </row>
    <row r="434" spans="1:37">
      <c r="A434" s="29"/>
      <c r="B434" s="29"/>
      <c r="C434" s="10"/>
      <c r="D434" s="29"/>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33"/>
      <c r="AJ434" s="33"/>
      <c r="AK434" s="33"/>
    </row>
    <row r="435" spans="1:37">
      <c r="A435" s="29"/>
      <c r="B435" s="29"/>
      <c r="C435" s="10"/>
      <c r="D435" s="29"/>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33"/>
      <c r="AJ435" s="33"/>
      <c r="AK435" s="33"/>
    </row>
    <row r="436" spans="1:37">
      <c r="A436" s="29"/>
      <c r="B436" s="29"/>
      <c r="C436" s="10"/>
      <c r="D436" s="29"/>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33"/>
      <c r="AJ436" s="33"/>
      <c r="AK436" s="33"/>
    </row>
    <row r="437" spans="1:37">
      <c r="A437" s="29"/>
      <c r="B437" s="29"/>
      <c r="C437" s="10"/>
      <c r="D437" s="29"/>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33"/>
      <c r="AJ437" s="33"/>
      <c r="AK437" s="33"/>
    </row>
    <row r="438" spans="1:37">
      <c r="A438" s="29"/>
      <c r="B438" s="29"/>
      <c r="C438" s="10"/>
      <c r="D438" s="29"/>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33"/>
      <c r="AJ438" s="33"/>
      <c r="AK438" s="33"/>
    </row>
    <row r="439" spans="1:37">
      <c r="A439" s="29"/>
      <c r="B439" s="29"/>
      <c r="C439" s="10"/>
      <c r="D439" s="29"/>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33"/>
      <c r="AJ439" s="33"/>
      <c r="AK439" s="33"/>
    </row>
    <row r="440" spans="1:37">
      <c r="A440" s="29"/>
      <c r="B440" s="29"/>
      <c r="C440" s="10"/>
      <c r="D440" s="29"/>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33"/>
      <c r="AJ440" s="33"/>
      <c r="AK440" s="33"/>
    </row>
    <row r="441" spans="1:37">
      <c r="A441" s="29"/>
      <c r="B441" s="29"/>
      <c r="C441" s="10"/>
      <c r="D441" s="29"/>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33"/>
      <c r="AJ441" s="33"/>
      <c r="AK441" s="33"/>
    </row>
    <row r="442" spans="1:37">
      <c r="A442" s="29"/>
      <c r="B442" s="29"/>
      <c r="C442" s="10"/>
      <c r="D442" s="29"/>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33"/>
      <c r="AJ442" s="33"/>
      <c r="AK442" s="33"/>
    </row>
    <row r="443" spans="1:37">
      <c r="A443" s="29"/>
      <c r="B443" s="29"/>
      <c r="C443" s="10"/>
      <c r="D443" s="29"/>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33"/>
      <c r="AJ443" s="33"/>
      <c r="AK443" s="33"/>
    </row>
    <row r="444" spans="1:37">
      <c r="A444" s="29"/>
      <c r="B444" s="29"/>
      <c r="C444" s="10"/>
      <c r="D444" s="29"/>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33"/>
      <c r="AJ444" s="33"/>
      <c r="AK444" s="33"/>
    </row>
    <row r="445" spans="1:37">
      <c r="A445" s="29"/>
      <c r="B445" s="29"/>
      <c r="C445" s="10"/>
      <c r="D445" s="29"/>
      <c r="G445" s="97"/>
      <c r="H445" s="97"/>
      <c r="I445" s="97"/>
      <c r="J445" s="97"/>
      <c r="K445" s="97"/>
      <c r="L445" s="97"/>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33"/>
      <c r="AJ445" s="33"/>
      <c r="AK445" s="33"/>
    </row>
    <row r="446" spans="1:37">
      <c r="A446" s="29"/>
      <c r="B446" s="29"/>
      <c r="C446" s="10"/>
      <c r="D446" s="29"/>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33"/>
      <c r="AJ446" s="33"/>
      <c r="AK446" s="33"/>
    </row>
    <row r="447" spans="1:37">
      <c r="A447" s="29"/>
      <c r="B447" s="29"/>
      <c r="C447" s="10"/>
      <c r="D447" s="29"/>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33"/>
      <c r="AJ447" s="33"/>
      <c r="AK447" s="33"/>
    </row>
    <row r="448" spans="1:37">
      <c r="A448" s="29"/>
      <c r="B448" s="29"/>
      <c r="C448" s="10"/>
      <c r="D448" s="29"/>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33"/>
      <c r="AJ448" s="33"/>
      <c r="AK448" s="33"/>
    </row>
    <row r="449" spans="1:37">
      <c r="A449" s="29"/>
      <c r="B449" s="29"/>
      <c r="C449" s="10"/>
      <c r="D449" s="29"/>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33"/>
      <c r="AJ449" s="33"/>
      <c r="AK449" s="33"/>
    </row>
    <row r="450" spans="1:37">
      <c r="A450" s="29"/>
      <c r="B450" s="29"/>
      <c r="C450" s="10"/>
      <c r="D450" s="29"/>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33"/>
      <c r="AJ450" s="33"/>
      <c r="AK450" s="33"/>
    </row>
    <row r="451" spans="1:37">
      <c r="A451" s="29"/>
      <c r="B451" s="29"/>
      <c r="C451" s="10"/>
      <c r="D451" s="29"/>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33"/>
      <c r="AJ451" s="33"/>
      <c r="AK451" s="33"/>
    </row>
    <row r="452" spans="1:37">
      <c r="A452" s="29"/>
      <c r="B452" s="29"/>
      <c r="C452" s="10"/>
      <c r="D452" s="29"/>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33"/>
      <c r="AJ452" s="33"/>
      <c r="AK452" s="33"/>
    </row>
    <row r="453" spans="1:37">
      <c r="A453" s="29"/>
      <c r="B453" s="29"/>
      <c r="C453" s="10"/>
      <c r="D453" s="29"/>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33"/>
      <c r="AJ453" s="33"/>
      <c r="AK453" s="33"/>
    </row>
    <row r="454" spans="1:37">
      <c r="A454" s="29"/>
      <c r="B454" s="29"/>
      <c r="C454" s="10"/>
      <c r="D454" s="29"/>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33"/>
      <c r="AJ454" s="33"/>
      <c r="AK454" s="33"/>
    </row>
    <row r="455" spans="1:37">
      <c r="A455" s="29"/>
      <c r="B455" s="29"/>
      <c r="C455" s="10"/>
      <c r="D455" s="29"/>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33"/>
      <c r="AJ455" s="33"/>
      <c r="AK455" s="33"/>
    </row>
    <row r="456" spans="1:37">
      <c r="A456" s="29"/>
      <c r="B456" s="29"/>
      <c r="C456" s="10"/>
      <c r="D456" s="29"/>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33"/>
      <c r="AJ456" s="33"/>
      <c r="AK456" s="33"/>
    </row>
    <row r="457" spans="1:37">
      <c r="A457" s="29"/>
      <c r="B457" s="29"/>
      <c r="C457" s="10"/>
      <c r="D457" s="29"/>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33"/>
      <c r="AJ457" s="33"/>
      <c r="AK457" s="33"/>
    </row>
    <row r="458" spans="1:37">
      <c r="A458" s="29"/>
      <c r="B458" s="29"/>
      <c r="C458" s="10"/>
      <c r="D458" s="29"/>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33"/>
      <c r="AJ458" s="33"/>
      <c r="AK458" s="33"/>
    </row>
    <row r="459" spans="1:37">
      <c r="A459" s="29"/>
      <c r="B459" s="29"/>
      <c r="C459" s="10"/>
      <c r="D459" s="29"/>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33"/>
      <c r="AJ459" s="33"/>
      <c r="AK459" s="33"/>
    </row>
    <row r="460" spans="1:37">
      <c r="A460" s="29"/>
      <c r="B460" s="29"/>
      <c r="C460" s="10"/>
      <c r="D460" s="29"/>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33"/>
      <c r="AJ460" s="33"/>
      <c r="AK460" s="33"/>
    </row>
    <row r="461" spans="1:37">
      <c r="A461" s="29"/>
      <c r="B461" s="29"/>
      <c r="C461" s="10"/>
      <c r="D461" s="29"/>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33"/>
      <c r="AJ461" s="33"/>
      <c r="AK461" s="33"/>
    </row>
    <row r="462" spans="1:37">
      <c r="A462" s="29"/>
      <c r="B462" s="29"/>
      <c r="C462" s="10"/>
      <c r="D462" s="29"/>
      <c r="G462" s="97"/>
      <c r="H462" s="97"/>
      <c r="I462" s="97"/>
      <c r="J462" s="97"/>
      <c r="K462" s="97"/>
      <c r="L462" s="97"/>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33"/>
      <c r="AJ462" s="33"/>
      <c r="AK462" s="33"/>
    </row>
    <row r="463" spans="1:37">
      <c r="A463" s="29"/>
      <c r="B463" s="29"/>
      <c r="C463" s="10"/>
      <c r="D463" s="29"/>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33"/>
      <c r="AJ463" s="33"/>
      <c r="AK463" s="33"/>
    </row>
    <row r="464" spans="1:37">
      <c r="A464" s="29"/>
      <c r="B464" s="29"/>
      <c r="C464" s="10"/>
      <c r="D464" s="29"/>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33"/>
      <c r="AJ464" s="33"/>
      <c r="AK464" s="33"/>
    </row>
    <row r="465" spans="1:37">
      <c r="A465" s="29"/>
      <c r="B465" s="29"/>
      <c r="C465" s="10"/>
      <c r="D465" s="29"/>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33"/>
      <c r="AJ465" s="33"/>
      <c r="AK465" s="33"/>
    </row>
    <row r="466" spans="1:37">
      <c r="A466" s="29"/>
      <c r="B466" s="29"/>
      <c r="C466" s="10"/>
      <c r="D466" s="29"/>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33"/>
      <c r="AJ466" s="33"/>
      <c r="AK466" s="33"/>
    </row>
    <row r="467" spans="1:37">
      <c r="A467" s="29"/>
      <c r="B467" s="29"/>
      <c r="C467" s="10"/>
      <c r="D467" s="29"/>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33"/>
      <c r="AJ467" s="33"/>
      <c r="AK467" s="33"/>
    </row>
    <row r="468" spans="1:37">
      <c r="A468" s="29"/>
      <c r="B468" s="29"/>
      <c r="C468" s="10"/>
      <c r="D468" s="29"/>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33"/>
      <c r="AJ468" s="33"/>
      <c r="AK468" s="33"/>
    </row>
    <row r="469" spans="1:37">
      <c r="A469" s="29"/>
      <c r="B469" s="29"/>
      <c r="C469" s="10"/>
      <c r="D469" s="29"/>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33"/>
      <c r="AJ469" s="33"/>
      <c r="AK469" s="33"/>
    </row>
    <row r="470" spans="1:37">
      <c r="A470" s="29"/>
      <c r="B470" s="29"/>
      <c r="C470" s="10"/>
      <c r="D470" s="29"/>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33"/>
      <c r="AJ470" s="33"/>
      <c r="AK470" s="33"/>
    </row>
    <row r="471" spans="1:37">
      <c r="A471" s="29"/>
      <c r="B471" s="29"/>
      <c r="C471" s="10"/>
      <c r="D471" s="29"/>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33"/>
      <c r="AJ471" s="33"/>
      <c r="AK471" s="33"/>
    </row>
    <row r="472" spans="1:37">
      <c r="A472" s="29"/>
      <c r="B472" s="29"/>
      <c r="C472" s="10"/>
      <c r="D472" s="29"/>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33"/>
      <c r="AJ472" s="33"/>
      <c r="AK472" s="33"/>
    </row>
    <row r="473" spans="1:37">
      <c r="A473" s="29"/>
      <c r="B473" s="29"/>
      <c r="C473" s="10"/>
      <c r="D473" s="29"/>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33"/>
      <c r="AJ473" s="33"/>
      <c r="AK473" s="33"/>
    </row>
    <row r="474" spans="1:37">
      <c r="A474" s="29"/>
      <c r="B474" s="29"/>
      <c r="C474" s="10"/>
      <c r="D474" s="29"/>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33"/>
      <c r="AJ474" s="33"/>
      <c r="AK474" s="33"/>
    </row>
    <row r="475" spans="1:37">
      <c r="A475" s="29"/>
      <c r="B475" s="29"/>
      <c r="C475" s="10"/>
      <c r="D475" s="29"/>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33"/>
      <c r="AJ475" s="33"/>
      <c r="AK475" s="33"/>
    </row>
    <row r="476" spans="1:37">
      <c r="A476" s="29"/>
      <c r="B476" s="29"/>
      <c r="C476" s="10"/>
      <c r="D476" s="29"/>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33"/>
      <c r="AJ476" s="33"/>
      <c r="AK476" s="33"/>
    </row>
    <row r="477" spans="1:37">
      <c r="A477" s="29"/>
      <c r="B477" s="29"/>
      <c r="C477" s="10"/>
      <c r="D477" s="29"/>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33"/>
      <c r="AJ477" s="33"/>
      <c r="AK477" s="33"/>
    </row>
    <row r="478" spans="1:37">
      <c r="A478" s="29"/>
      <c r="B478" s="29"/>
      <c r="C478" s="10"/>
      <c r="D478" s="29"/>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33"/>
      <c r="AJ478" s="33"/>
      <c r="AK478" s="33"/>
    </row>
    <row r="479" spans="1:37">
      <c r="A479" s="29"/>
      <c r="B479" s="29"/>
      <c r="C479" s="10"/>
      <c r="D479" s="29"/>
      <c r="G479" s="97"/>
      <c r="H479" s="97"/>
      <c r="I479" s="97"/>
      <c r="J479" s="97"/>
      <c r="K479" s="97"/>
      <c r="L479" s="97"/>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33"/>
      <c r="AJ479" s="33"/>
      <c r="AK479" s="33"/>
    </row>
    <row r="480" spans="1:37">
      <c r="A480" s="29"/>
      <c r="B480" s="29"/>
      <c r="C480" s="10"/>
      <c r="D480" s="29"/>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33"/>
      <c r="AJ480" s="33"/>
      <c r="AK480" s="33"/>
    </row>
    <row r="481" spans="1:37">
      <c r="A481" s="29"/>
      <c r="B481" s="29"/>
      <c r="C481" s="10"/>
      <c r="D481" s="29"/>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33"/>
      <c r="AJ481" s="33"/>
      <c r="AK481" s="33"/>
    </row>
    <row r="482" spans="1:37">
      <c r="A482" s="29"/>
      <c r="B482" s="29"/>
      <c r="C482" s="10"/>
      <c r="D482" s="29"/>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33"/>
      <c r="AJ482" s="33"/>
      <c r="AK482" s="33"/>
    </row>
    <row r="483" spans="1:37">
      <c r="A483" s="29"/>
      <c r="B483" s="29"/>
      <c r="C483" s="10"/>
      <c r="D483" s="29"/>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33"/>
      <c r="AJ483" s="33"/>
      <c r="AK483" s="33"/>
    </row>
    <row r="484" spans="1:37">
      <c r="A484" s="29"/>
      <c r="B484" s="29"/>
      <c r="C484" s="10"/>
      <c r="D484" s="29"/>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33"/>
      <c r="AJ484" s="33"/>
      <c r="AK484" s="33"/>
    </row>
    <row r="485" spans="1:37">
      <c r="A485" s="29"/>
      <c r="B485" s="29"/>
      <c r="C485" s="10"/>
      <c r="D485" s="29"/>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33"/>
      <c r="AJ485" s="33"/>
      <c r="AK485" s="33"/>
    </row>
    <row r="486" spans="1:37">
      <c r="A486" s="29"/>
      <c r="B486" s="29"/>
      <c r="C486" s="10"/>
      <c r="D486" s="29"/>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33"/>
      <c r="AJ486" s="33"/>
      <c r="AK486" s="33"/>
    </row>
    <row r="487" spans="1:37">
      <c r="A487" s="29"/>
      <c r="B487" s="29"/>
      <c r="C487" s="10"/>
      <c r="D487" s="29"/>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33"/>
      <c r="AJ487" s="33"/>
      <c r="AK487" s="33"/>
    </row>
    <row r="488" spans="1:37">
      <c r="A488" s="29"/>
      <c r="B488" s="29"/>
      <c r="C488" s="10"/>
      <c r="D488" s="29"/>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33"/>
      <c r="AJ488" s="33"/>
      <c r="AK488" s="33"/>
    </row>
    <row r="489" spans="1:37">
      <c r="A489" s="29"/>
      <c r="B489" s="29"/>
      <c r="C489" s="10"/>
      <c r="D489" s="29"/>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33"/>
      <c r="AJ489" s="33"/>
      <c r="AK489" s="33"/>
    </row>
    <row r="490" spans="1:37">
      <c r="A490" s="29"/>
      <c r="B490" s="29"/>
      <c r="C490" s="10"/>
      <c r="D490" s="29"/>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33"/>
      <c r="AJ490" s="33"/>
      <c r="AK490" s="33"/>
    </row>
    <row r="491" spans="1:37">
      <c r="A491" s="29"/>
      <c r="B491" s="29"/>
      <c r="C491" s="10"/>
      <c r="D491" s="29"/>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33"/>
      <c r="AJ491" s="33"/>
      <c r="AK491" s="33"/>
    </row>
    <row r="492" spans="1:37">
      <c r="A492" s="29"/>
      <c r="B492" s="29"/>
      <c r="C492" s="10"/>
      <c r="D492" s="29"/>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33"/>
      <c r="AJ492" s="33"/>
      <c r="AK492" s="33"/>
    </row>
    <row r="493" spans="1:37">
      <c r="A493" s="29"/>
      <c r="B493" s="29"/>
      <c r="C493" s="10"/>
      <c r="D493" s="29"/>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33"/>
      <c r="AJ493" s="33"/>
      <c r="AK493" s="33"/>
    </row>
    <row r="494" spans="1:37">
      <c r="A494" s="29"/>
      <c r="B494" s="29"/>
      <c r="C494" s="10"/>
      <c r="D494" s="29"/>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33"/>
      <c r="AJ494" s="33"/>
      <c r="AK494" s="33"/>
    </row>
    <row r="495" spans="1:37">
      <c r="A495" s="29"/>
      <c r="B495" s="29"/>
      <c r="C495" s="10"/>
      <c r="D495" s="29"/>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33"/>
      <c r="AJ495" s="33"/>
      <c r="AK495" s="33"/>
    </row>
    <row r="496" spans="1:37">
      <c r="A496" s="29"/>
      <c r="B496" s="29"/>
      <c r="C496" s="10"/>
      <c r="D496" s="29"/>
      <c r="G496" s="97"/>
      <c r="H496" s="97"/>
      <c r="I496" s="97"/>
      <c r="J496" s="97"/>
      <c r="K496" s="97"/>
      <c r="L496" s="97"/>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33"/>
      <c r="AJ496" s="33"/>
      <c r="AK496" s="33"/>
    </row>
    <row r="497" spans="1:37">
      <c r="A497" s="29"/>
      <c r="B497" s="29"/>
      <c r="C497" s="10"/>
      <c r="D497" s="29"/>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33"/>
      <c r="AJ497" s="33"/>
      <c r="AK497" s="33"/>
    </row>
    <row r="498" spans="1:37">
      <c r="A498" s="29"/>
      <c r="B498" s="29"/>
      <c r="C498" s="10"/>
      <c r="D498" s="29"/>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33"/>
      <c r="AJ498" s="33"/>
      <c r="AK498" s="33"/>
    </row>
    <row r="499" spans="1:37">
      <c r="A499" s="29"/>
      <c r="B499" s="29"/>
      <c r="C499" s="10"/>
      <c r="D499" s="29"/>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33"/>
      <c r="AJ499" s="33"/>
      <c r="AK499" s="33"/>
    </row>
    <row r="500" spans="1:37">
      <c r="A500" s="29"/>
      <c r="B500" s="29"/>
      <c r="C500" s="10"/>
      <c r="D500" s="29"/>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33"/>
      <c r="AJ500" s="33"/>
      <c r="AK500" s="33"/>
    </row>
    <row r="501" spans="1:37">
      <c r="A501" s="29"/>
      <c r="B501" s="29"/>
      <c r="C501" s="10"/>
      <c r="D501" s="29"/>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33"/>
      <c r="AJ501" s="33"/>
      <c r="AK501" s="33"/>
    </row>
    <row r="502" spans="1:37">
      <c r="A502" s="29"/>
      <c r="B502" s="29"/>
      <c r="C502" s="10"/>
      <c r="D502" s="29"/>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33"/>
      <c r="AJ502" s="33"/>
      <c r="AK502" s="33"/>
    </row>
    <row r="503" spans="1:37">
      <c r="A503" s="29"/>
      <c r="B503" s="29"/>
      <c r="C503" s="10"/>
      <c r="D503" s="29"/>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33"/>
      <c r="AJ503" s="33"/>
      <c r="AK503" s="33"/>
    </row>
    <row r="504" spans="1:37">
      <c r="A504" s="29"/>
      <c r="B504" s="29"/>
      <c r="C504" s="10"/>
      <c r="D504" s="29"/>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33"/>
      <c r="AJ504" s="33"/>
      <c r="AK504" s="33"/>
    </row>
    <row r="505" spans="1:37">
      <c r="A505" s="29"/>
      <c r="B505" s="29"/>
      <c r="C505" s="10"/>
      <c r="D505" s="29"/>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33"/>
      <c r="AJ505" s="33"/>
      <c r="AK505" s="33"/>
    </row>
    <row r="506" spans="1:37">
      <c r="A506" s="29"/>
      <c r="B506" s="29"/>
      <c r="C506" s="10"/>
      <c r="D506" s="29"/>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33"/>
      <c r="AJ506" s="33"/>
      <c r="AK506" s="33"/>
    </row>
    <row r="507" spans="1:37">
      <c r="A507" s="29"/>
      <c r="B507" s="29"/>
      <c r="C507" s="10"/>
      <c r="D507" s="29"/>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33"/>
      <c r="AJ507" s="33"/>
      <c r="AK507" s="33"/>
    </row>
    <row r="508" spans="1:37">
      <c r="A508" s="29"/>
      <c r="B508" s="29"/>
      <c r="C508" s="10"/>
      <c r="D508" s="29"/>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33"/>
      <c r="AJ508" s="33"/>
      <c r="AK508" s="33"/>
    </row>
    <row r="509" spans="1:37">
      <c r="A509" s="29"/>
      <c r="B509" s="29"/>
      <c r="C509" s="10"/>
      <c r="D509" s="29"/>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33"/>
      <c r="AJ509" s="33"/>
      <c r="AK509" s="33"/>
    </row>
    <row r="510" spans="1:37">
      <c r="A510" s="29"/>
      <c r="B510" s="29"/>
      <c r="C510" s="10"/>
      <c r="D510" s="29"/>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33"/>
      <c r="AJ510" s="33"/>
      <c r="AK510" s="33"/>
    </row>
    <row r="511" spans="1:37">
      <c r="A511" s="29"/>
      <c r="B511" s="29"/>
      <c r="C511" s="10"/>
      <c r="D511" s="29"/>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33"/>
      <c r="AJ511" s="33"/>
      <c r="AK511" s="33"/>
    </row>
    <row r="512" spans="1:37">
      <c r="A512" s="29"/>
      <c r="B512" s="29"/>
      <c r="C512" s="10"/>
      <c r="D512" s="29"/>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33"/>
      <c r="AJ512" s="33"/>
      <c r="AK512" s="33"/>
    </row>
    <row r="513" spans="1:37">
      <c r="A513" s="29"/>
      <c r="B513" s="29"/>
      <c r="C513" s="10"/>
      <c r="D513" s="29"/>
      <c r="G513" s="97"/>
      <c r="H513" s="97"/>
      <c r="I513" s="97"/>
      <c r="J513" s="97"/>
      <c r="K513" s="97"/>
      <c r="L513" s="97"/>
      <c r="M513" s="97"/>
      <c r="N513" s="97"/>
      <c r="O513" s="97"/>
      <c r="P513" s="97"/>
      <c r="Q513" s="97"/>
      <c r="R513" s="97"/>
      <c r="S513" s="97"/>
      <c r="T513" s="97"/>
      <c r="U513" s="97"/>
      <c r="V513" s="97"/>
      <c r="W513" s="97"/>
      <c r="X513" s="97"/>
      <c r="Y513" s="97"/>
      <c r="Z513" s="97"/>
      <c r="AA513" s="97"/>
      <c r="AB513" s="97"/>
      <c r="AC513" s="97"/>
      <c r="AD513" s="97"/>
      <c r="AE513" s="97"/>
      <c r="AF513" s="97"/>
      <c r="AG513" s="97"/>
      <c r="AH513" s="97"/>
      <c r="AI513" s="33"/>
      <c r="AJ513" s="33"/>
      <c r="AK513" s="33"/>
    </row>
    <row r="514" spans="1:37">
      <c r="A514" s="29"/>
      <c r="B514" s="29"/>
      <c r="C514" s="10"/>
      <c r="D514" s="29"/>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33"/>
      <c r="AJ514" s="33"/>
      <c r="AK514" s="33"/>
    </row>
    <row r="515" spans="1:37">
      <c r="A515" s="29"/>
      <c r="B515" s="29"/>
      <c r="C515" s="10"/>
      <c r="D515" s="29"/>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33"/>
      <c r="AJ515" s="33"/>
      <c r="AK515" s="33"/>
    </row>
    <row r="516" spans="1:37">
      <c r="A516" s="29"/>
      <c r="B516" s="29"/>
      <c r="C516" s="10"/>
      <c r="D516" s="29"/>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33"/>
      <c r="AJ516" s="33"/>
      <c r="AK516" s="33"/>
    </row>
    <row r="517" spans="1:37">
      <c r="A517" s="29"/>
      <c r="B517" s="29"/>
      <c r="C517" s="10"/>
      <c r="D517" s="29"/>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33"/>
      <c r="AJ517" s="33"/>
      <c r="AK517" s="33"/>
    </row>
    <row r="518" spans="1:37">
      <c r="A518" s="29"/>
      <c r="B518" s="29"/>
      <c r="C518" s="10"/>
      <c r="D518" s="29"/>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33"/>
      <c r="AJ518" s="33"/>
      <c r="AK518" s="33"/>
    </row>
    <row r="519" spans="1:37">
      <c r="A519" s="29"/>
      <c r="B519" s="29"/>
      <c r="C519" s="10"/>
      <c r="D519" s="29"/>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33"/>
      <c r="AJ519" s="33"/>
      <c r="AK519" s="33"/>
    </row>
    <row r="520" spans="1:37">
      <c r="A520" s="29"/>
      <c r="B520" s="29"/>
      <c r="C520" s="10"/>
      <c r="D520" s="29"/>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33"/>
      <c r="AJ520" s="33"/>
      <c r="AK520" s="33"/>
    </row>
    <row r="521" spans="1:37">
      <c r="A521" s="29"/>
      <c r="B521" s="29"/>
      <c r="C521" s="10"/>
      <c r="D521" s="29"/>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33"/>
      <c r="AJ521" s="33"/>
      <c r="AK521" s="33"/>
    </row>
    <row r="522" spans="1:37">
      <c r="A522" s="29"/>
      <c r="B522" s="29"/>
      <c r="C522" s="10"/>
      <c r="D522" s="29"/>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33"/>
      <c r="AJ522" s="33"/>
      <c r="AK522" s="33"/>
    </row>
    <row r="523" spans="1:37">
      <c r="A523" s="29"/>
      <c r="B523" s="29"/>
      <c r="C523" s="10"/>
      <c r="D523" s="29"/>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33"/>
      <c r="AJ523" s="33"/>
      <c r="AK523" s="33"/>
    </row>
    <row r="524" spans="1:37">
      <c r="A524" s="29"/>
      <c r="B524" s="29"/>
      <c r="C524" s="10"/>
      <c r="D524" s="29"/>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33"/>
      <c r="AJ524" s="33"/>
      <c r="AK524" s="33"/>
    </row>
    <row r="525" spans="1:37">
      <c r="A525" s="29"/>
      <c r="B525" s="29"/>
      <c r="C525" s="10"/>
      <c r="D525" s="29"/>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33"/>
      <c r="AJ525" s="33"/>
      <c r="AK525" s="33"/>
    </row>
    <row r="526" spans="1:37">
      <c r="A526" s="29"/>
      <c r="B526" s="29"/>
      <c r="C526" s="10"/>
      <c r="D526" s="29"/>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33"/>
      <c r="AJ526" s="33"/>
      <c r="AK526" s="33"/>
    </row>
    <row r="527" spans="1:37">
      <c r="A527" s="29"/>
      <c r="B527" s="29"/>
      <c r="C527" s="10"/>
      <c r="D527" s="29"/>
      <c r="G527" s="97"/>
      <c r="H527" s="97"/>
      <c r="I527" s="97"/>
      <c r="J527" s="97"/>
      <c r="K527" s="97"/>
      <c r="L527" s="97"/>
      <c r="M527" s="97"/>
      <c r="N527" s="97"/>
      <c r="O527" s="97"/>
      <c r="P527" s="97"/>
      <c r="Q527" s="97"/>
      <c r="R527" s="97"/>
      <c r="S527" s="97"/>
      <c r="T527" s="97"/>
      <c r="U527" s="97"/>
      <c r="V527" s="97"/>
      <c r="W527" s="97"/>
      <c r="X527" s="99"/>
      <c r="Y527" s="99"/>
      <c r="Z527" s="99"/>
      <c r="AA527" s="99"/>
      <c r="AB527" s="99"/>
      <c r="AC527" s="99"/>
      <c r="AD527" s="99"/>
      <c r="AE527" s="99"/>
      <c r="AF527" s="97"/>
      <c r="AG527" s="97"/>
      <c r="AH527" s="97"/>
      <c r="AI527" s="33"/>
      <c r="AJ527" s="33"/>
      <c r="AK527" s="33"/>
    </row>
    <row r="528" spans="1:37">
      <c r="A528" s="29"/>
      <c r="B528" s="29"/>
      <c r="C528" s="10"/>
      <c r="D528" s="29"/>
      <c r="G528" s="97"/>
      <c r="H528" s="97"/>
      <c r="I528" s="97"/>
      <c r="J528" s="97"/>
      <c r="K528" s="97"/>
      <c r="L528" s="97"/>
      <c r="M528" s="97"/>
      <c r="N528" s="97"/>
      <c r="O528" s="97"/>
      <c r="P528" s="97"/>
      <c r="Q528" s="97"/>
      <c r="R528" s="97"/>
      <c r="S528" s="97"/>
      <c r="T528" s="97"/>
      <c r="U528" s="97"/>
      <c r="V528" s="97"/>
      <c r="W528" s="100"/>
      <c r="X528" s="33"/>
      <c r="Y528" s="33"/>
      <c r="Z528" s="33"/>
      <c r="AA528" s="33"/>
      <c r="AB528" s="33"/>
      <c r="AC528" s="33"/>
      <c r="AD528" s="33"/>
      <c r="AE528" s="33"/>
      <c r="AF528" s="101"/>
      <c r="AG528" s="97"/>
      <c r="AH528" s="97"/>
      <c r="AI528" s="33"/>
      <c r="AJ528" s="33"/>
      <c r="AK528" s="33"/>
    </row>
    <row r="529" spans="1:37">
      <c r="A529" s="29"/>
      <c r="B529" s="29"/>
      <c r="C529" s="10"/>
      <c r="D529" s="29"/>
      <c r="G529" s="97"/>
      <c r="H529" s="97"/>
      <c r="I529" s="97"/>
      <c r="J529" s="97"/>
      <c r="K529" s="97"/>
      <c r="L529" s="97"/>
      <c r="M529" s="97"/>
      <c r="N529" s="97"/>
      <c r="O529" s="97"/>
      <c r="P529" s="97"/>
      <c r="Q529" s="97"/>
      <c r="R529" s="97"/>
      <c r="S529" s="97"/>
      <c r="T529" s="97"/>
      <c r="U529" s="97"/>
      <c r="V529" s="97"/>
      <c r="W529" s="100"/>
      <c r="X529" s="33"/>
      <c r="Y529" s="33"/>
      <c r="Z529" s="33"/>
      <c r="AA529" s="33"/>
      <c r="AB529" s="33"/>
      <c r="AC529" s="33"/>
      <c r="AD529" s="33"/>
      <c r="AE529" s="33"/>
      <c r="AF529" s="101"/>
      <c r="AG529" s="97"/>
      <c r="AH529" s="97"/>
      <c r="AI529" s="33"/>
      <c r="AJ529" s="33"/>
      <c r="AK529" s="33"/>
    </row>
    <row r="530" spans="1:37">
      <c r="A530" s="29"/>
      <c r="B530" s="29"/>
      <c r="C530" s="10"/>
      <c r="D530" s="29"/>
      <c r="G530" s="97"/>
      <c r="H530" s="97"/>
      <c r="I530" s="97"/>
      <c r="J530" s="97"/>
      <c r="K530" s="97"/>
      <c r="L530" s="97"/>
      <c r="M530" s="97"/>
      <c r="N530" s="97"/>
      <c r="O530" s="97"/>
      <c r="P530" s="97"/>
      <c r="Q530" s="97"/>
      <c r="R530" s="97"/>
      <c r="S530" s="97"/>
      <c r="T530" s="97"/>
      <c r="U530" s="97"/>
      <c r="V530" s="97"/>
      <c r="W530" s="100"/>
      <c r="X530" s="33"/>
      <c r="Y530" s="33"/>
      <c r="Z530" s="33"/>
      <c r="AA530" s="33"/>
      <c r="AB530" s="33"/>
      <c r="AC530" s="33"/>
      <c r="AD530" s="33"/>
      <c r="AE530" s="33"/>
      <c r="AF530" s="101"/>
      <c r="AG530" s="97"/>
      <c r="AH530" s="97"/>
      <c r="AI530" s="33"/>
      <c r="AJ530" s="33"/>
      <c r="AK530" s="33"/>
    </row>
    <row r="531" spans="1:37">
      <c r="A531" s="29"/>
      <c r="B531" s="29"/>
      <c r="C531" s="10"/>
      <c r="D531" s="29"/>
      <c r="G531" s="97"/>
      <c r="H531" s="97"/>
      <c r="I531" s="97"/>
      <c r="J531" s="97"/>
      <c r="K531" s="97"/>
      <c r="L531" s="97"/>
      <c r="M531" s="97"/>
      <c r="N531" s="97"/>
      <c r="O531" s="97"/>
      <c r="P531" s="97"/>
      <c r="Q531" s="97"/>
      <c r="R531" s="97"/>
      <c r="S531" s="97"/>
      <c r="T531" s="97"/>
      <c r="U531" s="97"/>
      <c r="V531" s="97"/>
      <c r="W531" s="100"/>
      <c r="X531" s="33"/>
      <c r="Y531" s="33"/>
      <c r="Z531" s="33"/>
      <c r="AA531" s="33"/>
      <c r="AB531" s="33"/>
      <c r="AC531" s="33"/>
      <c r="AD531" s="33"/>
      <c r="AE531" s="33"/>
      <c r="AF531" s="101"/>
      <c r="AG531" s="97"/>
      <c r="AH531" s="97"/>
      <c r="AI531" s="33"/>
      <c r="AJ531" s="33"/>
      <c r="AK531" s="33"/>
    </row>
    <row r="532" spans="1:37">
      <c r="A532" s="29"/>
      <c r="B532" s="29"/>
      <c r="C532" s="10"/>
      <c r="D532" s="29"/>
      <c r="G532" s="97"/>
      <c r="H532" s="97"/>
      <c r="I532" s="97"/>
      <c r="J532" s="97"/>
      <c r="K532" s="97"/>
      <c r="L532" s="97"/>
      <c r="M532" s="97"/>
      <c r="N532" s="97"/>
      <c r="O532" s="97"/>
      <c r="P532" s="97"/>
      <c r="Q532" s="97"/>
      <c r="R532" s="97"/>
      <c r="S532" s="97"/>
      <c r="T532" s="97"/>
      <c r="U532" s="97"/>
      <c r="V532" s="97"/>
      <c r="W532" s="100"/>
      <c r="X532" s="33"/>
      <c r="Y532" s="33"/>
      <c r="Z532" s="33"/>
      <c r="AA532" s="33"/>
      <c r="AB532" s="33"/>
      <c r="AC532" s="33"/>
      <c r="AD532" s="33"/>
      <c r="AE532" s="33"/>
      <c r="AF532" s="101"/>
      <c r="AG532" s="97"/>
      <c r="AH532" s="97"/>
      <c r="AI532" s="33"/>
      <c r="AJ532" s="33"/>
      <c r="AK532" s="33"/>
    </row>
    <row r="533" spans="1:37">
      <c r="A533" s="29"/>
      <c r="B533" s="29"/>
      <c r="C533" s="10"/>
      <c r="D533" s="29"/>
      <c r="G533" s="97"/>
      <c r="H533" s="97"/>
      <c r="I533" s="97"/>
      <c r="J533" s="97"/>
      <c r="K533" s="97"/>
      <c r="L533" s="97"/>
      <c r="M533" s="97"/>
      <c r="N533" s="97"/>
      <c r="O533" s="97"/>
      <c r="P533" s="97"/>
      <c r="Q533" s="97"/>
      <c r="R533" s="97"/>
      <c r="S533" s="97"/>
      <c r="T533" s="97"/>
      <c r="U533" s="97"/>
      <c r="V533" s="97"/>
      <c r="W533" s="100"/>
      <c r="X533" s="33"/>
      <c r="Y533" s="33"/>
      <c r="Z533" s="33"/>
      <c r="AA533" s="33"/>
      <c r="AB533" s="33"/>
      <c r="AC533" s="33"/>
      <c r="AD533" s="33"/>
      <c r="AE533" s="33"/>
      <c r="AF533" s="101"/>
      <c r="AG533" s="97"/>
      <c r="AH533" s="97"/>
      <c r="AI533" s="33"/>
      <c r="AJ533" s="33"/>
      <c r="AK533" s="33"/>
    </row>
    <row r="534" spans="1:37">
      <c r="A534" s="29"/>
      <c r="B534" s="29"/>
      <c r="C534" s="10"/>
      <c r="D534" s="29"/>
      <c r="G534" s="97"/>
      <c r="H534" s="97"/>
      <c r="I534" s="97"/>
      <c r="J534" s="97"/>
      <c r="K534" s="97"/>
      <c r="L534" s="97"/>
      <c r="M534" s="97"/>
      <c r="N534" s="97"/>
      <c r="O534" s="97"/>
      <c r="P534" s="97"/>
      <c r="Q534" s="97"/>
      <c r="R534" s="97"/>
      <c r="S534" s="97"/>
      <c r="T534" s="97"/>
      <c r="U534" s="97"/>
      <c r="V534" s="97"/>
      <c r="W534" s="100"/>
      <c r="X534" s="33"/>
      <c r="Y534" s="33"/>
      <c r="Z534" s="33"/>
      <c r="AA534" s="33"/>
      <c r="AB534" s="33"/>
      <c r="AC534" s="33"/>
      <c r="AD534" s="33"/>
      <c r="AE534" s="33"/>
      <c r="AF534" s="101"/>
      <c r="AG534" s="97"/>
      <c r="AH534" s="97"/>
      <c r="AI534" s="33"/>
      <c r="AJ534" s="33"/>
      <c r="AK534" s="33"/>
    </row>
    <row r="535" spans="1:37">
      <c r="A535" s="29"/>
      <c r="B535" s="29"/>
      <c r="C535" s="10"/>
      <c r="D535" s="29"/>
      <c r="G535" s="97"/>
      <c r="H535" s="97"/>
      <c r="I535" s="97"/>
      <c r="J535" s="97"/>
      <c r="K535" s="97"/>
      <c r="L535" s="97"/>
      <c r="M535" s="97"/>
      <c r="N535" s="97"/>
      <c r="O535" s="97"/>
      <c r="P535" s="97"/>
      <c r="Q535" s="97"/>
      <c r="R535" s="97"/>
      <c r="S535" s="97"/>
      <c r="T535" s="97"/>
      <c r="U535" s="97"/>
      <c r="V535" s="97"/>
      <c r="W535" s="100"/>
      <c r="X535" s="33"/>
      <c r="Y535" s="33"/>
      <c r="Z535" s="33"/>
      <c r="AA535" s="33"/>
      <c r="AB535" s="33"/>
      <c r="AC535" s="33"/>
      <c r="AD535" s="33"/>
      <c r="AE535" s="33"/>
      <c r="AF535" s="101"/>
      <c r="AG535" s="97"/>
      <c r="AH535" s="97"/>
      <c r="AI535" s="33"/>
      <c r="AJ535" s="33"/>
      <c r="AK535" s="33"/>
    </row>
    <row r="536" spans="1:37">
      <c r="A536" s="29"/>
      <c r="B536" s="29"/>
      <c r="C536" s="10"/>
      <c r="D536" s="29"/>
      <c r="G536" s="97"/>
      <c r="H536" s="97"/>
      <c r="I536" s="97"/>
      <c r="J536" s="97"/>
      <c r="K536" s="97"/>
      <c r="L536" s="97"/>
      <c r="M536" s="97"/>
      <c r="N536" s="97"/>
      <c r="O536" s="97"/>
      <c r="P536" s="97"/>
      <c r="Q536" s="97"/>
      <c r="R536" s="97"/>
      <c r="S536" s="97"/>
      <c r="T536" s="97"/>
      <c r="U536" s="97"/>
      <c r="V536" s="97"/>
      <c r="W536" s="100"/>
      <c r="X536" s="33"/>
      <c r="Y536" s="33"/>
      <c r="Z536" s="33"/>
      <c r="AA536" s="33"/>
      <c r="AB536" s="33"/>
      <c r="AC536" s="33"/>
      <c r="AD536" s="33"/>
      <c r="AE536" s="33"/>
      <c r="AF536" s="101"/>
      <c r="AG536" s="97"/>
      <c r="AH536" s="97"/>
      <c r="AI536" s="33"/>
      <c r="AJ536" s="33"/>
      <c r="AK536" s="33"/>
    </row>
    <row r="537" spans="1:37">
      <c r="A537" s="29"/>
      <c r="B537" s="29"/>
      <c r="C537" s="10"/>
      <c r="D537" s="29"/>
      <c r="G537" s="97"/>
      <c r="H537" s="97"/>
      <c r="I537" s="97"/>
      <c r="J537" s="97"/>
      <c r="K537" s="97"/>
      <c r="L537" s="97"/>
      <c r="M537" s="97"/>
      <c r="N537" s="97"/>
      <c r="O537" s="97"/>
      <c r="P537" s="97"/>
      <c r="Q537" s="97"/>
      <c r="R537" s="97"/>
      <c r="S537" s="97"/>
      <c r="T537" s="97"/>
      <c r="U537" s="97"/>
      <c r="V537" s="97"/>
      <c r="W537" s="100"/>
      <c r="X537" s="33"/>
      <c r="Y537" s="33"/>
      <c r="Z537" s="33"/>
      <c r="AA537" s="33"/>
      <c r="AB537" s="33"/>
      <c r="AC537" s="33"/>
      <c r="AD537" s="33"/>
      <c r="AE537" s="33"/>
      <c r="AF537" s="101"/>
      <c r="AG537" s="97"/>
      <c r="AH537" s="97"/>
      <c r="AI537" s="33"/>
      <c r="AJ537" s="33"/>
      <c r="AK537" s="33"/>
    </row>
    <row r="538" spans="1:37">
      <c r="A538" s="29"/>
      <c r="B538" s="29"/>
      <c r="C538" s="10"/>
      <c r="D538" s="29"/>
      <c r="G538" s="97"/>
      <c r="H538" s="97"/>
      <c r="I538" s="97"/>
      <c r="J538" s="97"/>
      <c r="K538" s="97"/>
      <c r="L538" s="97"/>
      <c r="M538" s="97"/>
      <c r="N538" s="97"/>
      <c r="O538" s="97"/>
      <c r="P538" s="97"/>
      <c r="Q538" s="97"/>
      <c r="R538" s="97"/>
      <c r="S538" s="97"/>
      <c r="T538" s="97"/>
      <c r="U538" s="97"/>
      <c r="V538" s="97"/>
      <c r="W538" s="100"/>
      <c r="X538" s="33"/>
      <c r="Y538" s="33"/>
      <c r="Z538" s="33"/>
      <c r="AA538" s="33"/>
      <c r="AB538" s="33"/>
      <c r="AC538" s="33"/>
      <c r="AD538" s="33"/>
      <c r="AE538" s="33"/>
      <c r="AF538" s="101"/>
      <c r="AG538" s="97"/>
      <c r="AH538" s="97"/>
      <c r="AI538" s="33"/>
      <c r="AJ538" s="33"/>
      <c r="AK538" s="33"/>
    </row>
    <row r="539" spans="1:37">
      <c r="A539" s="29"/>
      <c r="B539" s="29"/>
      <c r="C539" s="10"/>
      <c r="D539" s="29"/>
      <c r="G539" s="97"/>
      <c r="H539" s="97"/>
      <c r="I539" s="97"/>
      <c r="J539" s="97"/>
      <c r="K539" s="97"/>
      <c r="L539" s="97"/>
      <c r="M539" s="97"/>
      <c r="N539" s="97"/>
      <c r="O539" s="97"/>
      <c r="P539" s="97"/>
      <c r="Q539" s="97"/>
      <c r="R539" s="97"/>
      <c r="S539" s="97"/>
      <c r="T539" s="97"/>
      <c r="U539" s="97"/>
      <c r="V539" s="97"/>
      <c r="W539" s="100"/>
      <c r="X539" s="33"/>
      <c r="Y539" s="33"/>
      <c r="Z539" s="33"/>
      <c r="AA539" s="33"/>
      <c r="AB539" s="33"/>
      <c r="AC539" s="33"/>
      <c r="AD539" s="33"/>
      <c r="AE539" s="33"/>
      <c r="AF539" s="101"/>
      <c r="AG539" s="97"/>
      <c r="AH539" s="97"/>
      <c r="AI539" s="33"/>
      <c r="AJ539" s="33"/>
      <c r="AK539" s="33"/>
    </row>
    <row r="540" spans="1:37">
      <c r="A540" s="29"/>
      <c r="B540" s="29"/>
      <c r="C540" s="10"/>
      <c r="D540" s="29"/>
      <c r="G540" s="97"/>
      <c r="H540" s="97"/>
      <c r="I540" s="97"/>
      <c r="J540" s="97"/>
      <c r="K540" s="97"/>
      <c r="L540" s="97"/>
      <c r="M540" s="97"/>
      <c r="N540" s="97"/>
      <c r="O540" s="97"/>
      <c r="P540" s="97"/>
      <c r="Q540" s="97"/>
      <c r="R540" s="97"/>
      <c r="S540" s="97"/>
      <c r="T540" s="97"/>
      <c r="U540" s="97"/>
      <c r="V540" s="97"/>
      <c r="W540" s="100"/>
      <c r="X540" s="33"/>
      <c r="Y540" s="33"/>
      <c r="Z540" s="33"/>
      <c r="AA540" s="33"/>
      <c r="AB540" s="33"/>
      <c r="AC540" s="33"/>
      <c r="AD540" s="33"/>
      <c r="AE540" s="33"/>
      <c r="AF540" s="101"/>
      <c r="AG540" s="97"/>
      <c r="AH540" s="97"/>
      <c r="AI540" s="33"/>
      <c r="AJ540" s="33"/>
      <c r="AK540" s="33"/>
    </row>
    <row r="541" spans="1:37">
      <c r="A541" s="29"/>
      <c r="B541" s="29"/>
      <c r="C541" s="10"/>
      <c r="D541" s="29"/>
      <c r="G541" s="97"/>
      <c r="H541" s="97"/>
      <c r="I541" s="97"/>
      <c r="J541" s="97"/>
      <c r="K541" s="97"/>
      <c r="L541" s="97"/>
      <c r="M541" s="97"/>
      <c r="N541" s="97"/>
      <c r="O541" s="97"/>
      <c r="P541" s="97"/>
      <c r="Q541" s="97"/>
      <c r="R541" s="97"/>
      <c r="S541" s="97"/>
      <c r="T541" s="97"/>
      <c r="U541" s="97"/>
      <c r="V541" s="97"/>
      <c r="W541" s="100"/>
      <c r="X541" s="33"/>
      <c r="Y541" s="33"/>
      <c r="Z541" s="33"/>
      <c r="AA541" s="33"/>
      <c r="AB541" s="33"/>
      <c r="AC541" s="33"/>
      <c r="AD541" s="33"/>
      <c r="AE541" s="33"/>
      <c r="AF541" s="101"/>
      <c r="AG541" s="97"/>
      <c r="AH541" s="97"/>
      <c r="AI541" s="33"/>
      <c r="AJ541" s="33"/>
      <c r="AK541" s="33"/>
    </row>
    <row r="542" spans="1:37">
      <c r="A542" s="29"/>
      <c r="B542" s="29"/>
      <c r="C542" s="10"/>
      <c r="D542" s="29"/>
      <c r="G542" s="97"/>
      <c r="H542" s="97"/>
      <c r="I542" s="97"/>
      <c r="J542" s="97"/>
      <c r="K542" s="97"/>
      <c r="L542" s="97"/>
      <c r="M542" s="97"/>
      <c r="N542" s="97"/>
      <c r="O542" s="97"/>
      <c r="P542" s="97"/>
      <c r="Q542" s="97"/>
      <c r="R542" s="97"/>
      <c r="S542" s="97"/>
      <c r="T542" s="97"/>
      <c r="U542" s="97"/>
      <c r="V542" s="97"/>
      <c r="W542" s="100"/>
      <c r="X542" s="33"/>
      <c r="Y542" s="33"/>
      <c r="Z542" s="33"/>
      <c r="AA542" s="33"/>
      <c r="AB542" s="33"/>
      <c r="AC542" s="33"/>
      <c r="AD542" s="33"/>
      <c r="AE542" s="33"/>
      <c r="AF542" s="101"/>
      <c r="AG542" s="97"/>
      <c r="AH542" s="97"/>
      <c r="AI542" s="33"/>
      <c r="AJ542" s="33"/>
      <c r="AK542" s="33"/>
    </row>
    <row r="543" spans="1:37">
      <c r="A543" s="29"/>
      <c r="B543" s="29"/>
      <c r="C543" s="10"/>
      <c r="D543" s="29"/>
      <c r="G543" s="97"/>
      <c r="H543" s="97"/>
      <c r="I543" s="97"/>
      <c r="J543" s="97"/>
      <c r="K543" s="97"/>
      <c r="L543" s="97"/>
      <c r="M543" s="97"/>
      <c r="N543" s="97"/>
      <c r="O543" s="97"/>
      <c r="P543" s="97"/>
      <c r="Q543" s="97"/>
      <c r="R543" s="97"/>
      <c r="S543" s="97"/>
      <c r="T543" s="97"/>
      <c r="U543" s="97"/>
      <c r="V543" s="97"/>
      <c r="W543" s="100"/>
      <c r="X543" s="33"/>
      <c r="Y543" s="33"/>
      <c r="Z543" s="33"/>
      <c r="AA543" s="33"/>
      <c r="AB543" s="33"/>
      <c r="AC543" s="33"/>
      <c r="AD543" s="33"/>
      <c r="AE543" s="33"/>
      <c r="AF543" s="101"/>
      <c r="AG543" s="97"/>
      <c r="AH543" s="97"/>
      <c r="AI543" s="33"/>
      <c r="AJ543" s="33"/>
      <c r="AK543" s="33"/>
    </row>
    <row r="544" spans="1:37">
      <c r="A544" s="29"/>
      <c r="B544" s="29"/>
      <c r="C544" s="10"/>
      <c r="D544" s="29"/>
      <c r="G544" s="97"/>
      <c r="H544" s="97"/>
      <c r="I544" s="97"/>
      <c r="J544" s="97"/>
      <c r="K544" s="97"/>
      <c r="L544" s="97"/>
      <c r="M544" s="97"/>
      <c r="N544" s="97"/>
      <c r="O544" s="97"/>
      <c r="P544" s="97"/>
      <c r="Q544" s="97"/>
      <c r="R544" s="97"/>
      <c r="S544" s="97"/>
      <c r="T544" s="97"/>
      <c r="U544" s="97"/>
      <c r="V544" s="97"/>
      <c r="W544" s="100"/>
      <c r="X544" s="33"/>
      <c r="Y544" s="33"/>
      <c r="Z544" s="33"/>
      <c r="AA544" s="33"/>
      <c r="AB544" s="33"/>
      <c r="AC544" s="33"/>
      <c r="AD544" s="33"/>
      <c r="AE544" s="33"/>
      <c r="AF544" s="101"/>
      <c r="AG544" s="97"/>
      <c r="AH544" s="97"/>
      <c r="AI544" s="33"/>
      <c r="AJ544" s="33"/>
      <c r="AK544" s="33"/>
    </row>
    <row r="545" spans="1:37">
      <c r="A545" s="29"/>
      <c r="B545" s="29"/>
      <c r="C545" s="10"/>
      <c r="D545" s="29"/>
      <c r="G545" s="97"/>
      <c r="H545" s="97"/>
      <c r="I545" s="97"/>
      <c r="J545" s="97"/>
      <c r="K545" s="97"/>
      <c r="L545" s="97"/>
      <c r="M545" s="97"/>
      <c r="N545" s="97"/>
      <c r="O545" s="97"/>
      <c r="P545" s="97"/>
      <c r="Q545" s="97"/>
      <c r="R545" s="97"/>
      <c r="S545" s="97"/>
      <c r="T545" s="97"/>
      <c r="U545" s="97"/>
      <c r="V545" s="97"/>
      <c r="W545" s="100"/>
      <c r="X545" s="33"/>
      <c r="Y545" s="33"/>
      <c r="Z545" s="33"/>
      <c r="AA545" s="33"/>
      <c r="AB545" s="33"/>
      <c r="AC545" s="33"/>
      <c r="AD545" s="33"/>
      <c r="AE545" s="33"/>
      <c r="AF545" s="101"/>
      <c r="AG545" s="97"/>
      <c r="AH545" s="97"/>
      <c r="AI545" s="33"/>
      <c r="AJ545" s="33"/>
      <c r="AK545" s="33"/>
    </row>
    <row r="546" spans="1:37">
      <c r="A546" s="29"/>
      <c r="B546" s="29"/>
      <c r="C546" s="10"/>
      <c r="D546" s="29"/>
      <c r="G546" s="97"/>
      <c r="H546" s="97"/>
      <c r="I546" s="97"/>
      <c r="J546" s="97"/>
      <c r="K546" s="97"/>
      <c r="L546" s="97"/>
      <c r="M546" s="97"/>
      <c r="N546" s="97"/>
      <c r="O546" s="97"/>
      <c r="P546" s="97"/>
      <c r="Q546" s="97"/>
      <c r="R546" s="97"/>
      <c r="S546" s="97"/>
      <c r="T546" s="97"/>
      <c r="U546" s="97"/>
      <c r="V546" s="97"/>
      <c r="W546" s="100"/>
      <c r="X546" s="33"/>
      <c r="Y546" s="33"/>
      <c r="Z546" s="33"/>
      <c r="AA546" s="33"/>
      <c r="AB546" s="33"/>
      <c r="AC546" s="33"/>
      <c r="AD546" s="33"/>
      <c r="AE546" s="33"/>
      <c r="AF546" s="101"/>
      <c r="AG546" s="97"/>
      <c r="AH546" s="97"/>
      <c r="AI546" s="33"/>
      <c r="AJ546" s="33"/>
      <c r="AK546" s="33"/>
    </row>
    <row r="547" spans="1:37">
      <c r="A547" s="29"/>
      <c r="B547" s="29"/>
      <c r="C547" s="10"/>
      <c r="D547" s="29"/>
      <c r="G547" s="97"/>
      <c r="H547" s="97"/>
      <c r="I547" s="97"/>
      <c r="J547" s="97"/>
      <c r="K547" s="97"/>
      <c r="L547" s="97"/>
      <c r="M547" s="97"/>
      <c r="N547" s="97"/>
      <c r="O547" s="97"/>
      <c r="P547" s="97"/>
      <c r="Q547" s="97"/>
      <c r="R547" s="97"/>
      <c r="S547" s="97"/>
      <c r="T547" s="97"/>
      <c r="U547" s="97"/>
      <c r="V547" s="97"/>
      <c r="W547" s="100"/>
      <c r="X547" s="33"/>
      <c r="Y547" s="33"/>
      <c r="Z547" s="33"/>
      <c r="AA547" s="33"/>
      <c r="AB547" s="33"/>
      <c r="AC547" s="33"/>
      <c r="AD547" s="33"/>
      <c r="AE547" s="33"/>
      <c r="AF547" s="101"/>
      <c r="AG547" s="97"/>
      <c r="AH547" s="97"/>
      <c r="AI547" s="33"/>
      <c r="AJ547" s="33"/>
      <c r="AK547" s="33"/>
    </row>
    <row r="548" spans="1:37">
      <c r="A548" s="29"/>
      <c r="B548" s="29"/>
      <c r="C548" s="10"/>
      <c r="D548" s="29"/>
      <c r="G548" s="97"/>
      <c r="H548" s="97"/>
      <c r="I548" s="97"/>
      <c r="J548" s="97"/>
      <c r="K548" s="97"/>
      <c r="L548" s="97"/>
      <c r="M548" s="97"/>
      <c r="N548" s="97"/>
      <c r="O548" s="97"/>
      <c r="P548" s="97"/>
      <c r="Q548" s="97"/>
      <c r="R548" s="97"/>
      <c r="S548" s="97"/>
      <c r="T548" s="97"/>
      <c r="U548" s="97"/>
      <c r="V548" s="97"/>
      <c r="W548" s="100"/>
      <c r="X548" s="33"/>
      <c r="Y548" s="33"/>
      <c r="Z548" s="33"/>
      <c r="AA548" s="33"/>
      <c r="AB548" s="33"/>
      <c r="AC548" s="33"/>
      <c r="AD548" s="33"/>
      <c r="AE548" s="33"/>
      <c r="AF548" s="101"/>
      <c r="AG548" s="97"/>
      <c r="AH548" s="97"/>
      <c r="AI548" s="33"/>
      <c r="AJ548" s="33"/>
      <c r="AK548" s="33"/>
    </row>
    <row r="549" spans="1:37">
      <c r="A549" s="29"/>
      <c r="B549" s="29"/>
      <c r="C549" s="10"/>
      <c r="D549" s="29"/>
      <c r="G549" s="97"/>
      <c r="H549" s="97"/>
      <c r="I549" s="97"/>
      <c r="J549" s="97"/>
      <c r="K549" s="97"/>
      <c r="L549" s="97"/>
      <c r="M549" s="97"/>
      <c r="N549" s="97"/>
      <c r="O549" s="97"/>
      <c r="P549" s="97"/>
      <c r="Q549" s="97"/>
      <c r="R549" s="97"/>
      <c r="S549" s="97"/>
      <c r="T549" s="97"/>
      <c r="U549" s="97"/>
      <c r="V549" s="97"/>
      <c r="W549" s="100"/>
      <c r="X549" s="33"/>
      <c r="Y549" s="33"/>
      <c r="Z549" s="33"/>
      <c r="AA549" s="33"/>
      <c r="AB549" s="33"/>
      <c r="AC549" s="33"/>
      <c r="AD549" s="33"/>
      <c r="AE549" s="33"/>
      <c r="AF549" s="101"/>
      <c r="AG549" s="97"/>
      <c r="AH549" s="97"/>
      <c r="AI549" s="33"/>
      <c r="AJ549" s="33"/>
      <c r="AK549" s="33"/>
    </row>
    <row r="550" spans="1:37">
      <c r="A550" s="29"/>
      <c r="B550" s="29"/>
      <c r="C550" s="10"/>
      <c r="D550" s="29"/>
      <c r="G550" s="97"/>
      <c r="H550" s="97"/>
      <c r="I550" s="97"/>
      <c r="J550" s="97"/>
      <c r="K550" s="97"/>
      <c r="L550" s="97"/>
      <c r="M550" s="97"/>
      <c r="N550" s="97"/>
      <c r="O550" s="97"/>
      <c r="P550" s="97"/>
      <c r="Q550" s="97"/>
      <c r="R550" s="97"/>
      <c r="S550" s="97"/>
      <c r="T550" s="97"/>
      <c r="U550" s="97"/>
      <c r="V550" s="97"/>
      <c r="W550" s="100"/>
      <c r="X550" s="33"/>
      <c r="Y550" s="33"/>
      <c r="Z550" s="33"/>
      <c r="AA550" s="33"/>
      <c r="AB550" s="33"/>
      <c r="AC550" s="33"/>
      <c r="AD550" s="33"/>
      <c r="AE550" s="33"/>
      <c r="AF550" s="101"/>
      <c r="AG550" s="97"/>
      <c r="AH550" s="97"/>
      <c r="AI550" s="33"/>
      <c r="AJ550" s="33"/>
      <c r="AK550" s="33"/>
    </row>
    <row r="551" spans="1:37">
      <c r="A551" s="29"/>
      <c r="B551" s="29"/>
      <c r="C551" s="10"/>
      <c r="D551" s="29"/>
      <c r="G551" s="97"/>
      <c r="H551" s="97"/>
      <c r="I551" s="97"/>
      <c r="J551" s="97"/>
      <c r="K551" s="97"/>
      <c r="L551" s="97"/>
      <c r="M551" s="97"/>
      <c r="N551" s="97"/>
      <c r="O551" s="97"/>
      <c r="P551" s="97"/>
      <c r="Q551" s="97"/>
      <c r="R551" s="97"/>
      <c r="S551" s="97"/>
      <c r="T551" s="97"/>
      <c r="U551" s="97"/>
      <c r="V551" s="97"/>
      <c r="W551" s="100"/>
      <c r="X551" s="33"/>
      <c r="Y551" s="33"/>
      <c r="Z551" s="33"/>
      <c r="AA551" s="33"/>
      <c r="AB551" s="33"/>
      <c r="AC551" s="33"/>
      <c r="AD551" s="33"/>
      <c r="AE551" s="33"/>
      <c r="AF551" s="101"/>
      <c r="AG551" s="97"/>
      <c r="AH551" s="97"/>
      <c r="AI551" s="33"/>
      <c r="AJ551" s="33"/>
      <c r="AK551" s="33"/>
    </row>
    <row r="552" spans="1:37">
      <c r="A552" s="29"/>
      <c r="B552" s="29"/>
      <c r="C552" s="10"/>
      <c r="D552" s="29"/>
      <c r="G552" s="97"/>
      <c r="H552" s="97"/>
      <c r="I552" s="97"/>
      <c r="J552" s="97"/>
      <c r="K552" s="97"/>
      <c r="L552" s="97"/>
      <c r="M552" s="97"/>
      <c r="N552" s="97"/>
      <c r="O552" s="97"/>
      <c r="P552" s="97"/>
      <c r="Q552" s="97"/>
      <c r="R552" s="97"/>
      <c r="S552" s="97"/>
      <c r="T552" s="97"/>
      <c r="U552" s="97"/>
      <c r="V552" s="97"/>
      <c r="W552" s="100"/>
      <c r="X552" s="33"/>
      <c r="Y552" s="33"/>
      <c r="Z552" s="33"/>
      <c r="AA552" s="33"/>
      <c r="AB552" s="33"/>
      <c r="AC552" s="33"/>
      <c r="AD552" s="33"/>
      <c r="AE552" s="33"/>
      <c r="AF552" s="101"/>
      <c r="AG552" s="97"/>
      <c r="AH552" s="97"/>
      <c r="AI552" s="33"/>
      <c r="AJ552" s="33"/>
      <c r="AK552" s="33"/>
    </row>
    <row r="553" spans="1:37">
      <c r="A553" s="29"/>
      <c r="B553" s="29"/>
      <c r="C553" s="10"/>
      <c r="D553" s="29"/>
      <c r="G553" s="97"/>
      <c r="H553" s="97"/>
      <c r="I553" s="97"/>
      <c r="J553" s="97"/>
      <c r="K553" s="97"/>
      <c r="L553" s="97"/>
      <c r="M553" s="97"/>
      <c r="N553" s="97"/>
      <c r="O553" s="97"/>
      <c r="P553" s="97"/>
      <c r="Q553" s="97"/>
      <c r="R553" s="97"/>
      <c r="S553" s="97"/>
      <c r="T553" s="97"/>
      <c r="U553" s="97"/>
      <c r="V553" s="97"/>
      <c r="W553" s="100"/>
      <c r="X553" s="33"/>
      <c r="Y553" s="33"/>
      <c r="Z553" s="33"/>
      <c r="AA553" s="33"/>
      <c r="AB553" s="33"/>
      <c r="AC553" s="33"/>
      <c r="AD553" s="33"/>
      <c r="AE553" s="33"/>
      <c r="AF553" s="101"/>
      <c r="AG553" s="97"/>
      <c r="AH553" s="97"/>
      <c r="AI553" s="33"/>
      <c r="AJ553" s="33"/>
      <c r="AK553" s="33"/>
    </row>
    <row r="554" spans="1:37">
      <c r="A554" s="29"/>
      <c r="B554" s="29"/>
      <c r="C554" s="10"/>
      <c r="D554" s="29"/>
      <c r="G554" s="97"/>
      <c r="H554" s="97"/>
      <c r="I554" s="97"/>
      <c r="J554" s="97"/>
      <c r="K554" s="97"/>
      <c r="L554" s="97"/>
      <c r="M554" s="97"/>
      <c r="N554" s="97"/>
      <c r="O554" s="97"/>
      <c r="P554" s="97"/>
      <c r="Q554" s="97"/>
      <c r="R554" s="97"/>
      <c r="S554" s="97"/>
      <c r="T554" s="97"/>
      <c r="U554" s="97"/>
      <c r="V554" s="97"/>
      <c r="W554" s="100"/>
      <c r="X554" s="33"/>
      <c r="Y554" s="33"/>
      <c r="Z554" s="33"/>
      <c r="AA554" s="33"/>
      <c r="AB554" s="33"/>
      <c r="AC554" s="33"/>
      <c r="AD554" s="33"/>
      <c r="AE554" s="33"/>
      <c r="AF554" s="101"/>
      <c r="AG554" s="97"/>
      <c r="AH554" s="97"/>
      <c r="AI554" s="33"/>
      <c r="AJ554" s="33"/>
      <c r="AK554" s="33"/>
    </row>
    <row r="555" spans="1:37">
      <c r="A555" s="29"/>
      <c r="B555" s="29"/>
      <c r="C555" s="10"/>
      <c r="D555" s="29"/>
      <c r="G555" s="97"/>
      <c r="H555" s="97"/>
      <c r="I555" s="97"/>
      <c r="J555" s="97"/>
      <c r="K555" s="97"/>
      <c r="L555" s="97"/>
      <c r="M555" s="97"/>
      <c r="N555" s="97"/>
      <c r="O555" s="97"/>
      <c r="P555" s="97"/>
      <c r="Q555" s="97"/>
      <c r="R555" s="97"/>
      <c r="S555" s="97"/>
      <c r="T555" s="97"/>
      <c r="U555" s="97"/>
      <c r="V555" s="97"/>
      <c r="W555" s="100"/>
      <c r="X555" s="33"/>
      <c r="Y555" s="33"/>
      <c r="Z555" s="33"/>
      <c r="AA555" s="33"/>
      <c r="AB555" s="33"/>
      <c r="AC555" s="33"/>
      <c r="AD555" s="33"/>
      <c r="AE555" s="33"/>
      <c r="AF555" s="101"/>
      <c r="AG555" s="97"/>
      <c r="AH555" s="97"/>
      <c r="AI555" s="33"/>
      <c r="AJ555" s="33"/>
      <c r="AK555" s="33"/>
    </row>
    <row r="556" spans="1:37">
      <c r="A556" s="29"/>
      <c r="B556" s="29"/>
      <c r="C556" s="10"/>
      <c r="D556" s="29"/>
      <c r="G556" s="97"/>
      <c r="H556" s="97"/>
      <c r="I556" s="97"/>
      <c r="J556" s="97"/>
      <c r="K556" s="97"/>
      <c r="L556" s="97"/>
      <c r="M556" s="97"/>
      <c r="N556" s="97"/>
      <c r="O556" s="97"/>
      <c r="P556" s="97"/>
      <c r="Q556" s="97"/>
      <c r="R556" s="97"/>
      <c r="S556" s="97"/>
      <c r="T556" s="97"/>
      <c r="U556" s="97"/>
      <c r="V556" s="97"/>
      <c r="W556" s="100"/>
      <c r="X556" s="33"/>
      <c r="Y556" s="33"/>
      <c r="Z556" s="33"/>
      <c r="AA556" s="33"/>
      <c r="AB556" s="33"/>
      <c r="AC556" s="33"/>
      <c r="AD556" s="33"/>
      <c r="AE556" s="33"/>
      <c r="AF556" s="101"/>
      <c r="AG556" s="97"/>
      <c r="AH556" s="97"/>
      <c r="AI556" s="33"/>
      <c r="AJ556" s="33"/>
      <c r="AK556" s="33"/>
    </row>
    <row r="557" spans="1:37">
      <c r="A557" s="29"/>
      <c r="B557" s="29"/>
      <c r="C557" s="10"/>
      <c r="D557" s="29"/>
      <c r="G557" s="97"/>
      <c r="H557" s="97"/>
      <c r="I557" s="97"/>
      <c r="J557" s="97"/>
      <c r="K557" s="97"/>
      <c r="L557" s="97"/>
      <c r="M557" s="97"/>
      <c r="N557" s="97"/>
      <c r="O557" s="97"/>
      <c r="P557" s="97"/>
      <c r="Q557" s="97"/>
      <c r="R557" s="97"/>
      <c r="S557" s="97"/>
      <c r="T557" s="97"/>
      <c r="U557" s="97"/>
      <c r="V557" s="97"/>
      <c r="W557" s="100"/>
      <c r="X557" s="33"/>
      <c r="Y557" s="33"/>
      <c r="Z557" s="33"/>
      <c r="AA557" s="33"/>
      <c r="AB557" s="33"/>
      <c r="AC557" s="33"/>
      <c r="AD557" s="33"/>
      <c r="AE557" s="33"/>
      <c r="AF557" s="101"/>
      <c r="AG557" s="97"/>
      <c r="AH557" s="97"/>
      <c r="AI557" s="33"/>
      <c r="AJ557" s="33"/>
      <c r="AK557" s="33"/>
    </row>
    <row r="558" spans="1:37">
      <c r="A558" s="29"/>
      <c r="B558" s="29"/>
      <c r="C558" s="10"/>
      <c r="D558" s="29"/>
      <c r="G558" s="97"/>
      <c r="H558" s="97"/>
      <c r="I558" s="97"/>
      <c r="J558" s="97"/>
      <c r="K558" s="97"/>
      <c r="L558" s="97"/>
      <c r="M558" s="97"/>
      <c r="N558" s="97"/>
      <c r="O558" s="97"/>
      <c r="P558" s="97"/>
      <c r="Q558" s="97"/>
      <c r="R558" s="97"/>
      <c r="S558" s="97"/>
      <c r="T558" s="97"/>
      <c r="U558" s="97"/>
      <c r="V558" s="97"/>
      <c r="W558" s="100"/>
      <c r="X558" s="33"/>
      <c r="Y558" s="33"/>
      <c r="Z558" s="33"/>
      <c r="AA558" s="33"/>
      <c r="AB558" s="33"/>
      <c r="AC558" s="33"/>
      <c r="AD558" s="33"/>
      <c r="AE558" s="33"/>
      <c r="AF558" s="101"/>
      <c r="AG558" s="97"/>
      <c r="AH558" s="97"/>
      <c r="AI558" s="33"/>
      <c r="AJ558" s="33"/>
      <c r="AK558" s="33"/>
    </row>
    <row r="559" spans="1:37">
      <c r="A559" s="29"/>
      <c r="B559" s="29"/>
      <c r="C559" s="10"/>
      <c r="D559" s="29"/>
      <c r="G559" s="97"/>
      <c r="H559" s="97"/>
      <c r="I559" s="97"/>
      <c r="J559" s="97"/>
      <c r="K559" s="97"/>
      <c r="L559" s="97"/>
      <c r="M559" s="97"/>
      <c r="N559" s="97"/>
      <c r="O559" s="97"/>
      <c r="P559" s="97"/>
      <c r="Q559" s="97"/>
      <c r="R559" s="97"/>
      <c r="S559" s="97"/>
      <c r="T559" s="97"/>
      <c r="U559" s="97"/>
      <c r="V559" s="97"/>
      <c r="W559" s="100"/>
      <c r="X559" s="33"/>
      <c r="Y559" s="33"/>
      <c r="Z559" s="33"/>
      <c r="AA559" s="33"/>
      <c r="AB559" s="33"/>
      <c r="AC559" s="33"/>
      <c r="AD559" s="33"/>
      <c r="AE559" s="33"/>
      <c r="AF559" s="101"/>
      <c r="AG559" s="97"/>
      <c r="AH559" s="97"/>
      <c r="AI559" s="33"/>
      <c r="AJ559" s="33"/>
      <c r="AK559" s="33"/>
    </row>
    <row r="560" spans="1:37">
      <c r="A560" s="29"/>
      <c r="B560" s="29"/>
      <c r="C560" s="10"/>
      <c r="D560" s="29"/>
      <c r="G560" s="97"/>
      <c r="H560" s="97"/>
      <c r="I560" s="97"/>
      <c r="J560" s="97"/>
      <c r="K560" s="97"/>
      <c r="L560" s="97"/>
      <c r="M560" s="97"/>
      <c r="N560" s="97"/>
      <c r="O560" s="97"/>
      <c r="P560" s="97"/>
      <c r="Q560" s="97"/>
      <c r="R560" s="97"/>
      <c r="S560" s="97"/>
      <c r="T560" s="97"/>
      <c r="U560" s="97"/>
      <c r="V560" s="97"/>
      <c r="W560" s="100"/>
      <c r="X560" s="33"/>
      <c r="Y560" s="33"/>
      <c r="Z560" s="33"/>
      <c r="AA560" s="33"/>
      <c r="AB560" s="33"/>
      <c r="AC560" s="33"/>
      <c r="AD560" s="33"/>
      <c r="AE560" s="33"/>
      <c r="AF560" s="101"/>
      <c r="AG560" s="97"/>
      <c r="AH560" s="97"/>
      <c r="AI560" s="33"/>
      <c r="AJ560" s="33"/>
      <c r="AK560" s="33"/>
    </row>
    <row r="561" spans="1:37">
      <c r="A561" s="29"/>
      <c r="B561" s="29"/>
      <c r="C561" s="10"/>
      <c r="D561" s="29"/>
      <c r="G561" s="97"/>
      <c r="H561" s="97"/>
      <c r="I561" s="97"/>
      <c r="J561" s="97"/>
      <c r="K561" s="97"/>
      <c r="L561" s="97"/>
      <c r="M561" s="97"/>
      <c r="N561" s="97"/>
      <c r="O561" s="97"/>
      <c r="P561" s="97"/>
      <c r="Q561" s="97"/>
      <c r="R561" s="97"/>
      <c r="S561" s="97"/>
      <c r="T561" s="97"/>
      <c r="U561" s="97"/>
      <c r="V561" s="97"/>
      <c r="W561" s="100"/>
      <c r="X561" s="33"/>
      <c r="Y561" s="33"/>
      <c r="Z561" s="33"/>
      <c r="AA561" s="33"/>
      <c r="AB561" s="33"/>
      <c r="AC561" s="33"/>
      <c r="AD561" s="33"/>
      <c r="AE561" s="33"/>
      <c r="AF561" s="101"/>
      <c r="AG561" s="97"/>
      <c r="AH561" s="97"/>
      <c r="AI561" s="33"/>
      <c r="AJ561" s="33"/>
      <c r="AK561" s="33"/>
    </row>
    <row r="562" spans="1:37">
      <c r="A562" s="29"/>
      <c r="B562" s="29"/>
      <c r="C562" s="10"/>
      <c r="D562" s="29"/>
      <c r="G562" s="99"/>
      <c r="H562" s="99"/>
      <c r="I562" s="99"/>
      <c r="J562" s="99"/>
      <c r="K562" s="99"/>
      <c r="L562" s="99"/>
      <c r="M562" s="99"/>
      <c r="N562" s="99"/>
      <c r="O562" s="99"/>
      <c r="P562" s="99"/>
      <c r="Q562" s="99"/>
      <c r="R562" s="99"/>
      <c r="S562" s="99"/>
      <c r="T562" s="99"/>
      <c r="U562" s="99"/>
      <c r="V562" s="99"/>
      <c r="W562" s="102"/>
      <c r="X562" s="33"/>
      <c r="Y562" s="33"/>
      <c r="Z562" s="33"/>
      <c r="AA562" s="33"/>
      <c r="AB562" s="33"/>
      <c r="AC562" s="33"/>
      <c r="AD562" s="33"/>
      <c r="AE562" s="33"/>
      <c r="AF562" s="103"/>
      <c r="AG562" s="99"/>
      <c r="AH562" s="99"/>
      <c r="AI562" s="33"/>
      <c r="AJ562" s="33"/>
      <c r="AK562" s="33"/>
    </row>
    <row r="563" spans="1:37">
      <c r="A563" s="29"/>
      <c r="B563" s="29"/>
      <c r="C563" s="10"/>
      <c r="D563" s="29"/>
      <c r="G563" s="99"/>
      <c r="H563" s="99"/>
      <c r="I563" s="99"/>
      <c r="J563" s="99"/>
      <c r="K563" s="99"/>
      <c r="L563" s="99"/>
      <c r="M563" s="99"/>
      <c r="N563" s="99"/>
      <c r="O563" s="99"/>
      <c r="P563" s="99"/>
      <c r="Q563" s="99"/>
      <c r="R563" s="99"/>
      <c r="S563" s="99"/>
      <c r="T563" s="99"/>
      <c r="U563" s="99"/>
      <c r="V563" s="99"/>
      <c r="W563" s="99"/>
      <c r="X563" s="33"/>
      <c r="Y563" s="33"/>
      <c r="Z563" s="33"/>
      <c r="AA563" s="33"/>
      <c r="AB563" s="33"/>
      <c r="AC563" s="33"/>
      <c r="AD563" s="33"/>
      <c r="AE563" s="33"/>
      <c r="AF563" s="99"/>
      <c r="AG563" s="99"/>
      <c r="AH563" s="99"/>
      <c r="AI563" s="33"/>
      <c r="AJ563" s="33"/>
      <c r="AK563" s="33"/>
    </row>
    <row r="564" spans="1:37">
      <c r="A564" s="29"/>
      <c r="B564" s="29"/>
      <c r="C564" s="10"/>
      <c r="D564" s="29"/>
      <c r="G564" s="97"/>
      <c r="H564" s="97"/>
      <c r="I564" s="97"/>
      <c r="J564" s="97"/>
      <c r="K564" s="97"/>
      <c r="L564" s="97"/>
      <c r="M564" s="97"/>
      <c r="N564" s="97"/>
      <c r="O564" s="97"/>
      <c r="P564" s="97"/>
      <c r="Q564" s="97"/>
      <c r="R564" s="97"/>
      <c r="S564" s="97"/>
      <c r="T564" s="97"/>
      <c r="U564" s="97"/>
      <c r="V564" s="97"/>
      <c r="W564" s="97"/>
      <c r="X564" s="97"/>
      <c r="Y564" s="97"/>
      <c r="Z564" s="97"/>
      <c r="AA564" s="97"/>
      <c r="AB564" s="97"/>
      <c r="AC564" s="97"/>
      <c r="AD564" s="97"/>
      <c r="AE564" s="97"/>
      <c r="AF564" s="97"/>
      <c r="AG564" s="97"/>
      <c r="AH564" s="97"/>
      <c r="AI564" s="33"/>
      <c r="AJ564" s="33"/>
      <c r="AK564" s="33"/>
    </row>
    <row r="565" spans="1:37">
      <c r="A565" s="29"/>
      <c r="B565" s="29"/>
      <c r="C565" s="10"/>
      <c r="D565" s="29"/>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33"/>
      <c r="AJ565" s="33"/>
      <c r="AK565" s="33"/>
    </row>
    <row r="566" spans="1:37">
      <c r="A566" s="29"/>
      <c r="B566" s="29"/>
      <c r="C566" s="10"/>
      <c r="D566" s="29"/>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33"/>
      <c r="AJ566" s="33"/>
      <c r="AK566" s="33"/>
    </row>
    <row r="567" spans="1:37">
      <c r="A567" s="29"/>
      <c r="B567" s="29"/>
      <c r="C567" s="10"/>
      <c r="D567" s="29"/>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33"/>
      <c r="AJ567" s="33"/>
      <c r="AK567" s="33"/>
    </row>
    <row r="568" spans="1:37">
      <c r="A568" s="29"/>
      <c r="B568" s="29"/>
      <c r="C568" s="10"/>
      <c r="D568" s="29"/>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33"/>
      <c r="AJ568" s="33"/>
      <c r="AK568" s="33"/>
    </row>
    <row r="569" spans="1:37">
      <c r="A569" s="29"/>
      <c r="B569" s="29"/>
      <c r="C569" s="10"/>
      <c r="D569" s="29"/>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33"/>
      <c r="AJ569" s="33"/>
      <c r="AK569" s="33"/>
    </row>
    <row r="570" spans="1:37">
      <c r="A570" s="29"/>
      <c r="B570" s="29"/>
      <c r="C570" s="10"/>
      <c r="D570" s="29"/>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33"/>
      <c r="AJ570" s="33"/>
      <c r="AK570" s="33"/>
    </row>
    <row r="571" spans="1:37">
      <c r="A571" s="29"/>
      <c r="B571" s="29"/>
      <c r="C571" s="10"/>
      <c r="D571" s="29"/>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33"/>
      <c r="AJ571" s="33"/>
      <c r="AK571" s="33"/>
    </row>
    <row r="572" spans="1:37">
      <c r="A572" s="29"/>
      <c r="B572" s="29"/>
      <c r="C572" s="10"/>
      <c r="D572" s="29"/>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33"/>
      <c r="AJ572" s="33"/>
      <c r="AK572" s="33"/>
    </row>
    <row r="573" spans="1:37">
      <c r="A573" s="29"/>
      <c r="B573" s="29"/>
      <c r="C573" s="10"/>
      <c r="D573" s="29"/>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33"/>
      <c r="AJ573" s="33"/>
      <c r="AK573" s="33"/>
    </row>
    <row r="574" spans="1:37">
      <c r="A574" s="29"/>
      <c r="B574" s="29"/>
      <c r="C574" s="10"/>
      <c r="D574" s="29"/>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33"/>
      <c r="AJ574" s="33"/>
      <c r="AK574" s="33"/>
    </row>
    <row r="575" spans="1:37">
      <c r="A575" s="29"/>
      <c r="B575" s="29"/>
      <c r="C575" s="10"/>
      <c r="D575" s="29"/>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33"/>
      <c r="AJ575" s="33"/>
      <c r="AK575" s="33"/>
    </row>
    <row r="576" spans="1:37">
      <c r="A576" s="29"/>
      <c r="B576" s="29"/>
      <c r="C576" s="10"/>
      <c r="D576" s="29"/>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33"/>
      <c r="AJ576" s="33"/>
      <c r="AK576" s="33"/>
    </row>
    <row r="577" spans="1:37">
      <c r="A577" s="29"/>
      <c r="B577" s="29"/>
      <c r="C577" s="10"/>
      <c r="D577" s="29"/>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33"/>
      <c r="AJ577" s="33"/>
      <c r="AK577" s="33"/>
    </row>
    <row r="578" spans="1:37">
      <c r="A578" s="29"/>
      <c r="B578" s="29"/>
      <c r="C578" s="10"/>
      <c r="D578" s="29"/>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33"/>
      <c r="AJ578" s="33"/>
      <c r="AK578" s="33"/>
    </row>
    <row r="579" spans="1:37">
      <c r="A579" s="29"/>
      <c r="B579" s="29"/>
      <c r="C579" s="10"/>
      <c r="D579" s="29"/>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33"/>
      <c r="AJ579" s="33"/>
      <c r="AK579" s="33"/>
    </row>
    <row r="580" spans="1:37">
      <c r="A580" s="29"/>
      <c r="B580" s="29"/>
      <c r="C580" s="10"/>
      <c r="D580" s="29"/>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33"/>
      <c r="AJ580" s="33"/>
      <c r="AK580" s="33"/>
    </row>
    <row r="581" spans="1:37">
      <c r="A581" s="29"/>
      <c r="B581" s="29"/>
      <c r="C581" s="10"/>
      <c r="D581" s="29"/>
      <c r="G581" s="97"/>
      <c r="H581" s="97"/>
      <c r="I581" s="97"/>
      <c r="J581" s="97"/>
      <c r="K581" s="97"/>
      <c r="L581" s="97"/>
      <c r="M581" s="97"/>
      <c r="N581" s="97"/>
      <c r="O581" s="97"/>
      <c r="P581" s="97"/>
      <c r="Q581" s="97"/>
      <c r="R581" s="97"/>
      <c r="S581" s="97"/>
      <c r="T581" s="97"/>
      <c r="U581" s="97"/>
      <c r="V581" s="97"/>
      <c r="W581" s="97"/>
      <c r="X581" s="97"/>
      <c r="Y581" s="97"/>
      <c r="Z581" s="97"/>
      <c r="AA581" s="97"/>
      <c r="AB581" s="97"/>
      <c r="AC581" s="97"/>
      <c r="AD581" s="97"/>
      <c r="AE581" s="97"/>
      <c r="AF581" s="97"/>
      <c r="AG581" s="97"/>
      <c r="AH581" s="97"/>
      <c r="AI581" s="33"/>
      <c r="AJ581" s="33"/>
      <c r="AK581" s="33"/>
    </row>
    <row r="582" spans="1:37">
      <c r="A582" s="29"/>
      <c r="B582" s="29"/>
      <c r="C582" s="10"/>
      <c r="D582" s="29"/>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33"/>
      <c r="AJ582" s="33"/>
      <c r="AK582" s="33"/>
    </row>
    <row r="583" spans="1:37">
      <c r="A583" s="29"/>
      <c r="B583" s="29"/>
      <c r="C583" s="10"/>
      <c r="D583" s="29"/>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33"/>
      <c r="AJ583" s="33"/>
      <c r="AK583" s="33"/>
    </row>
    <row r="584" spans="1:37">
      <c r="A584" s="29"/>
      <c r="B584" s="29"/>
      <c r="C584" s="10"/>
      <c r="D584" s="29"/>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33"/>
      <c r="AJ584" s="33"/>
      <c r="AK584" s="33"/>
    </row>
    <row r="585" spans="1:37">
      <c r="A585" s="29"/>
      <c r="B585" s="29"/>
      <c r="C585" s="10"/>
      <c r="D585" s="29"/>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33"/>
      <c r="AJ585" s="33"/>
      <c r="AK585" s="33"/>
    </row>
    <row r="586" spans="1:37">
      <c r="A586" s="29"/>
      <c r="B586" s="29"/>
      <c r="C586" s="10"/>
      <c r="D586" s="29"/>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33"/>
      <c r="AJ586" s="33"/>
      <c r="AK586" s="33"/>
    </row>
    <row r="587" spans="1:37">
      <c r="A587" s="29"/>
      <c r="B587" s="29"/>
      <c r="C587" s="10"/>
      <c r="D587" s="29"/>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33"/>
      <c r="AJ587" s="33"/>
      <c r="AK587" s="33"/>
    </row>
    <row r="588" spans="1:37">
      <c r="A588" s="29"/>
      <c r="B588" s="29"/>
      <c r="C588" s="10"/>
      <c r="D588" s="29"/>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33"/>
      <c r="AJ588" s="33"/>
      <c r="AK588" s="33"/>
    </row>
    <row r="589" spans="1:37">
      <c r="A589" s="29"/>
      <c r="B589" s="29"/>
      <c r="C589" s="10"/>
      <c r="D589" s="29"/>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33"/>
      <c r="AJ589" s="33"/>
      <c r="AK589" s="33"/>
    </row>
    <row r="590" spans="1:37">
      <c r="A590" s="29"/>
      <c r="B590" s="29"/>
      <c r="C590" s="10"/>
      <c r="D590" s="29"/>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33"/>
      <c r="AJ590" s="33"/>
      <c r="AK590" s="33"/>
    </row>
    <row r="591" spans="1:37">
      <c r="A591" s="29"/>
      <c r="B591" s="29"/>
      <c r="C591" s="10"/>
      <c r="D591" s="29"/>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33"/>
      <c r="AJ591" s="33"/>
      <c r="AK591" s="33"/>
    </row>
    <row r="592" spans="1:37">
      <c r="A592" s="29"/>
      <c r="B592" s="29"/>
      <c r="C592" s="10"/>
      <c r="D592" s="29"/>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33"/>
      <c r="AJ592" s="33"/>
      <c r="AK592" s="33"/>
    </row>
    <row r="593" spans="1:37">
      <c r="A593" s="29"/>
      <c r="B593" s="29"/>
      <c r="C593" s="10"/>
      <c r="D593" s="29"/>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33"/>
      <c r="AJ593" s="33"/>
      <c r="AK593" s="33"/>
    </row>
    <row r="594" spans="1:37">
      <c r="A594" s="29"/>
      <c r="B594" s="29"/>
      <c r="C594" s="10"/>
      <c r="D594" s="29"/>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33"/>
      <c r="AJ594" s="33"/>
      <c r="AK594" s="33"/>
    </row>
    <row r="595" spans="1:37">
      <c r="A595" s="29"/>
      <c r="B595" s="29"/>
      <c r="C595" s="10"/>
      <c r="D595" s="29"/>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33"/>
      <c r="AJ595" s="33"/>
      <c r="AK595" s="33"/>
    </row>
    <row r="596" spans="1:37">
      <c r="A596" s="29"/>
      <c r="B596" s="29"/>
      <c r="C596" s="10"/>
      <c r="D596" s="29"/>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33"/>
      <c r="AJ596" s="33"/>
      <c r="AK596" s="33"/>
    </row>
    <row r="597" spans="1:37">
      <c r="A597" s="29"/>
      <c r="B597" s="29"/>
      <c r="C597" s="10"/>
      <c r="D597" s="29"/>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33"/>
      <c r="AJ597" s="33"/>
      <c r="AK597" s="33"/>
    </row>
    <row r="598" spans="1:37">
      <c r="A598" s="29"/>
      <c r="B598" s="29"/>
      <c r="C598" s="10"/>
      <c r="D598" s="29"/>
      <c r="G598" s="97"/>
      <c r="H598" s="97"/>
      <c r="I598" s="97"/>
      <c r="J598" s="97"/>
      <c r="K598" s="97"/>
      <c r="L598" s="97"/>
      <c r="M598" s="97"/>
      <c r="N598" s="97"/>
      <c r="O598" s="97"/>
      <c r="P598" s="97"/>
      <c r="Q598" s="97"/>
      <c r="R598" s="97"/>
      <c r="S598" s="97"/>
      <c r="T598" s="97"/>
      <c r="U598" s="97"/>
      <c r="V598" s="97"/>
      <c r="W598" s="97"/>
      <c r="X598" s="97"/>
      <c r="Y598" s="97"/>
      <c r="Z598" s="97"/>
      <c r="AA598" s="97"/>
      <c r="AB598" s="97"/>
      <c r="AC598" s="97"/>
      <c r="AD598" s="97"/>
      <c r="AE598" s="97"/>
      <c r="AF598" s="97"/>
      <c r="AG598" s="97"/>
      <c r="AH598" s="97"/>
      <c r="AI598" s="33"/>
      <c r="AJ598" s="33"/>
      <c r="AK598" s="33"/>
    </row>
    <row r="599" spans="1:37">
      <c r="A599" s="29"/>
      <c r="B599" s="29"/>
      <c r="C599" s="10"/>
      <c r="D599" s="29"/>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33"/>
      <c r="AJ599" s="33"/>
      <c r="AK599" s="33"/>
    </row>
    <row r="600" spans="1:37">
      <c r="A600" s="29"/>
      <c r="B600" s="29"/>
      <c r="C600" s="10"/>
      <c r="D600" s="29"/>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row>
  </sheetData>
  <autoFilter ref="A1:AM600" xr:uid="{5D26D5B0-5CBD-414B-8DF6-DA5B15AB173A}"/>
  <conditionalFormatting sqref="O58:O93">
    <cfRule type="cellIs" dxfId="207" priority="15" operator="between">
      <formula>1</formula>
      <formula>1</formula>
    </cfRule>
    <cfRule type="cellIs" dxfId="206" priority="16" operator="between">
      <formula>2</formula>
      <formula>2</formula>
    </cfRule>
    <cfRule type="cellIs" dxfId="205" priority="17" operator="between">
      <formula>3</formula>
      <formula>3</formula>
    </cfRule>
    <cfRule type="cellIs" dxfId="204" priority="18" operator="between">
      <formula>5</formula>
      <formula>5</formula>
    </cfRule>
  </conditionalFormatting>
  <conditionalFormatting sqref="AF2:AF331 AF333:AF2000">
    <cfRule type="cellIs" dxfId="203" priority="24" operator="between">
      <formula>2</formula>
      <formula>2</formula>
    </cfRule>
    <cfRule type="cellIs" dxfId="202" priority="25" operator="between">
      <formula>4</formula>
      <formula>4</formula>
    </cfRule>
    <cfRule type="cellIs" dxfId="201" priority="26" operator="between">
      <formula>6</formula>
      <formula>6</formula>
    </cfRule>
    <cfRule type="cellIs" dxfId="200" priority="27" operator="between">
      <formula>10</formula>
      <formula>10</formula>
    </cfRule>
  </conditionalFormatting>
  <conditionalFormatting sqref="M2:AE2000">
    <cfRule type="cellIs" dxfId="199" priority="20" operator="between">
      <formula>1</formula>
      <formula>1</formula>
    </cfRule>
    <cfRule type="cellIs" dxfId="198" priority="21" operator="between">
      <formula>2</formula>
      <formula>2</formula>
    </cfRule>
    <cfRule type="cellIs" dxfId="197" priority="22" operator="between">
      <formula>3</formula>
      <formula>3</formula>
    </cfRule>
    <cfRule type="cellIs" dxfId="196" priority="23" operator="between">
      <formula>5</formula>
      <formula>5</formula>
    </cfRule>
  </conditionalFormatting>
  <conditionalFormatting sqref="A319:D600">
    <cfRule type="expression" dxfId="195" priority="4">
      <formula>$E319="R1"</formula>
    </cfRule>
    <cfRule type="expression" dxfId="194" priority="5">
      <formula>$E319="F"</formula>
    </cfRule>
    <cfRule type="expression" dxfId="193" priority="6">
      <formula>$E319="Q"</formula>
    </cfRule>
  </conditionalFormatting>
  <conditionalFormatting sqref="J2:K334">
    <cfRule type="expression" dxfId="192" priority="1">
      <formula>$E2="R1"</formula>
    </cfRule>
    <cfRule type="expression" dxfId="191" priority="2">
      <formula>$E2="F"</formula>
    </cfRule>
    <cfRule type="expression" dxfId="190"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N15" sqref="N15"/>
    </sheetView>
  </sheetViews>
  <sheetFormatPr defaultRowHeight="14.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c r="A1" t="s">
        <v>0</v>
      </c>
      <c r="B1" t="s">
        <v>1</v>
      </c>
      <c r="C1" t="s">
        <v>2</v>
      </c>
      <c r="D1" t="s">
        <v>3</v>
      </c>
      <c r="E1" t="s">
        <v>558</v>
      </c>
      <c r="F1" t="s">
        <v>7</v>
      </c>
      <c r="G1" t="s">
        <v>6</v>
      </c>
      <c r="H1" t="s">
        <v>8</v>
      </c>
      <c r="I1" t="s">
        <v>471</v>
      </c>
      <c r="J1" t="s">
        <v>17</v>
      </c>
    </row>
    <row r="2" spans="1:11">
      <c r="A2" s="1" t="s">
        <v>1164</v>
      </c>
      <c r="B2" s="1">
        <v>2023</v>
      </c>
      <c r="C2" s="2">
        <v>45001</v>
      </c>
      <c r="D2" s="1" t="s">
        <v>65</v>
      </c>
      <c r="E2" s="3" t="s">
        <v>485</v>
      </c>
      <c r="F2" s="3" t="s">
        <v>26</v>
      </c>
      <c r="G2" s="11">
        <f>(C2-VLOOKUP(E2,Riders!$A$2:$E$8000,4,FALSE))/365</f>
        <v>29.073972602739726</v>
      </c>
      <c r="H2" s="4">
        <v>1</v>
      </c>
      <c r="I2" s="131">
        <v>7.8472222222222224E-3</v>
      </c>
      <c r="J2">
        <v>53.097000000000001</v>
      </c>
      <c r="K2" s="131"/>
    </row>
    <row r="3" spans="1:11">
      <c r="A3" s="1" t="s">
        <v>1164</v>
      </c>
      <c r="B3" s="1">
        <v>2023</v>
      </c>
      <c r="C3" s="2">
        <v>45001</v>
      </c>
      <c r="D3" s="1" t="s">
        <v>65</v>
      </c>
      <c r="E3" s="3" t="s">
        <v>643</v>
      </c>
      <c r="F3" s="3" t="s">
        <v>483</v>
      </c>
      <c r="G3" s="11">
        <f>(C3-VLOOKUP(E3,Riders!$A$2:$E$8000,4,FALSE))/365</f>
        <v>24.701369863013699</v>
      </c>
      <c r="H3" s="4">
        <v>2</v>
      </c>
      <c r="I3" s="131">
        <v>7.8472222222222224E-3</v>
      </c>
      <c r="J3">
        <v>53.097000000000001</v>
      </c>
      <c r="K3" s="131"/>
    </row>
    <row r="4" spans="1:11">
      <c r="A4" s="1" t="s">
        <v>1164</v>
      </c>
      <c r="B4" s="1">
        <v>2023</v>
      </c>
      <c r="C4" s="2">
        <v>45001</v>
      </c>
      <c r="D4" s="1" t="s">
        <v>65</v>
      </c>
      <c r="E4" s="3" t="s">
        <v>1163</v>
      </c>
      <c r="F4" s="3" t="s">
        <v>22</v>
      </c>
      <c r="G4" s="11">
        <f>(C4-VLOOKUP(E4,Riders!$A$2:$E$8000,4,FALSE))/365</f>
        <v>22.512328767123286</v>
      </c>
      <c r="H4" s="4">
        <v>3</v>
      </c>
      <c r="I4" s="131">
        <v>7.8472222222222207E-3</v>
      </c>
      <c r="J4">
        <v>53.097000000000001</v>
      </c>
      <c r="K4" s="131"/>
    </row>
    <row r="5" spans="1:11">
      <c r="A5" s="1" t="s">
        <v>1164</v>
      </c>
      <c r="B5" s="1">
        <v>2023</v>
      </c>
      <c r="C5" s="2">
        <v>45001</v>
      </c>
      <c r="D5" s="1" t="s">
        <v>65</v>
      </c>
      <c r="E5" s="3" t="s">
        <v>595</v>
      </c>
      <c r="F5" s="3" t="s">
        <v>28</v>
      </c>
      <c r="G5" s="11">
        <f>(C5-VLOOKUP(E5,Riders!$A$2:$E$8000,4,FALSE))/365</f>
        <v>37.131506849315066</v>
      </c>
      <c r="H5" s="4">
        <v>4</v>
      </c>
      <c r="I5" s="131">
        <v>7.8472222222222207E-3</v>
      </c>
      <c r="J5">
        <v>53.097000000000001</v>
      </c>
      <c r="K5" s="131"/>
    </row>
    <row r="6" spans="1:11">
      <c r="A6" s="1" t="s">
        <v>1164</v>
      </c>
      <c r="B6" s="1">
        <v>2023</v>
      </c>
      <c r="C6" s="2">
        <v>45001</v>
      </c>
      <c r="D6" s="1" t="s">
        <v>65</v>
      </c>
      <c r="E6" s="3" t="s">
        <v>472</v>
      </c>
      <c r="F6" s="3" t="s">
        <v>24</v>
      </c>
      <c r="G6" s="11">
        <f>(C6-VLOOKUP(E6,Riders!$A$2:$E$8000,4,FALSE))/365</f>
        <v>34.123287671232873</v>
      </c>
      <c r="H6" s="4">
        <v>5</v>
      </c>
      <c r="I6" s="131">
        <v>7.8472222222222207E-3</v>
      </c>
      <c r="J6">
        <v>53.097000000000001</v>
      </c>
      <c r="K6" s="131"/>
    </row>
    <row r="7" spans="1:11">
      <c r="A7" s="1" t="s">
        <v>1164</v>
      </c>
      <c r="B7" s="1">
        <v>2023</v>
      </c>
      <c r="C7" s="2">
        <v>45001</v>
      </c>
      <c r="D7" s="1" t="s">
        <v>65</v>
      </c>
      <c r="E7" s="3" t="s">
        <v>753</v>
      </c>
      <c r="F7" s="3" t="s">
        <v>112</v>
      </c>
      <c r="G7" s="11">
        <f>(C7-VLOOKUP(E7,Riders!$A$2:$E$8000,4,FALSE))/365</f>
        <v>22.912328767123288</v>
      </c>
      <c r="H7" s="4">
        <v>6</v>
      </c>
      <c r="I7" s="131">
        <v>7.8472222222222207E-3</v>
      </c>
      <c r="J7">
        <v>53.097000000000001</v>
      </c>
      <c r="K7" s="131"/>
    </row>
    <row r="8" spans="1:11">
      <c r="A8" s="1" t="s">
        <v>1164</v>
      </c>
      <c r="B8" s="1">
        <v>2023</v>
      </c>
      <c r="C8" s="2">
        <v>45001</v>
      </c>
      <c r="D8" s="1" t="s">
        <v>65</v>
      </c>
      <c r="E8" s="3" t="s">
        <v>499</v>
      </c>
      <c r="F8" s="3" t="s">
        <v>32</v>
      </c>
      <c r="G8" s="11">
        <f>(C8-VLOOKUP(E8,Riders!$A$2:$E$8000,4,FALSE))/365</f>
        <v>19.63013698630137</v>
      </c>
      <c r="H8" s="4">
        <v>7</v>
      </c>
      <c r="I8" s="131">
        <v>7.8472222222222207E-3</v>
      </c>
      <c r="J8">
        <v>53.097000000000001</v>
      </c>
      <c r="K8" s="131"/>
    </row>
    <row r="9" spans="1:11">
      <c r="A9" s="1" t="s">
        <v>1164</v>
      </c>
      <c r="B9" s="1">
        <v>2023</v>
      </c>
      <c r="C9" s="2">
        <v>45001</v>
      </c>
      <c r="D9" s="1" t="s">
        <v>65</v>
      </c>
      <c r="E9" s="3" t="s">
        <v>590</v>
      </c>
      <c r="F9" s="3" t="s">
        <v>227</v>
      </c>
      <c r="G9" s="11">
        <f>(C9-VLOOKUP(E9,Riders!$A$2:$E$8000,4,FALSE))/365</f>
        <v>32.090410958904108</v>
      </c>
      <c r="H9" s="4">
        <v>8</v>
      </c>
      <c r="I9" s="131">
        <v>7.8472222222222207E-3</v>
      </c>
      <c r="J9">
        <v>53.097000000000001</v>
      </c>
      <c r="K9" s="131"/>
    </row>
    <row r="10" spans="1:11">
      <c r="A10" s="1" t="s">
        <v>1164</v>
      </c>
      <c r="B10" s="1">
        <v>2023</v>
      </c>
      <c r="C10" s="2">
        <v>45001</v>
      </c>
      <c r="D10" s="1" t="s">
        <v>65</v>
      </c>
      <c r="E10" s="3" t="s">
        <v>1174</v>
      </c>
      <c r="F10" s="3" t="s">
        <v>153</v>
      </c>
      <c r="G10" s="11">
        <f>(C10-VLOOKUP(E10,Riders!$A$2:$E$8000,4,FALSE))/365</f>
        <v>32.320547945205476</v>
      </c>
      <c r="H10" s="4">
        <v>9</v>
      </c>
      <c r="I10" s="131">
        <v>7.8472222222222207E-3</v>
      </c>
      <c r="J10">
        <v>53.097000000000001</v>
      </c>
      <c r="K10" s="131"/>
    </row>
    <row r="11" spans="1:11">
      <c r="A11" s="1" t="s">
        <v>1164</v>
      </c>
      <c r="B11" s="1">
        <v>2023</v>
      </c>
      <c r="C11" s="2">
        <v>45001</v>
      </c>
      <c r="D11" s="1" t="s">
        <v>65</v>
      </c>
      <c r="E11" s="3" t="s">
        <v>1171</v>
      </c>
      <c r="F11" s="3" t="s">
        <v>645</v>
      </c>
      <c r="G11" s="11">
        <f>(C11-VLOOKUP(E11,Riders!$A$2:$E$8000,4,FALSE))/365</f>
        <v>18.364383561643837</v>
      </c>
      <c r="H11" s="4">
        <v>10</v>
      </c>
      <c r="I11" s="131">
        <v>7.8472222222222207E-3</v>
      </c>
      <c r="J11">
        <v>53.097000000000001</v>
      </c>
      <c r="K11" s="131"/>
    </row>
    <row r="12" spans="1:11">
      <c r="A12" s="1" t="s">
        <v>1164</v>
      </c>
      <c r="B12" s="1">
        <v>2023</v>
      </c>
      <c r="C12" s="2">
        <v>45001</v>
      </c>
      <c r="D12" s="1" t="s">
        <v>65</v>
      </c>
      <c r="E12" s="3" t="s">
        <v>616</v>
      </c>
      <c r="F12" s="3" t="s">
        <v>36</v>
      </c>
      <c r="G12" s="11">
        <f>(C12-VLOOKUP(E12,Riders!$A$2:$E$8000,4,FALSE))/365</f>
        <v>35.093150684931508</v>
      </c>
      <c r="H12" s="4">
        <v>11</v>
      </c>
      <c r="I12" s="131">
        <v>7.8472222222222207E-3</v>
      </c>
      <c r="J12">
        <v>53.097000000000001</v>
      </c>
      <c r="K12" s="131"/>
    </row>
    <row r="13" spans="1:11">
      <c r="A13" s="1" t="s">
        <v>1164</v>
      </c>
      <c r="B13" s="1">
        <v>2023</v>
      </c>
      <c r="C13" s="2">
        <v>45001</v>
      </c>
      <c r="D13" s="1" t="s">
        <v>65</v>
      </c>
      <c r="E13" s="3" t="s">
        <v>586</v>
      </c>
      <c r="F13" s="3" t="s">
        <v>77</v>
      </c>
      <c r="G13" s="11">
        <f>(C13-VLOOKUP(E13,Riders!$A$2:$E$8000,4,FALSE))/365</f>
        <v>22.495890410958904</v>
      </c>
      <c r="H13" s="4">
        <v>12</v>
      </c>
      <c r="I13" s="131">
        <v>7.8472222222222207E-3</v>
      </c>
      <c r="J13">
        <v>53.097000000000001</v>
      </c>
      <c r="K13" s="131"/>
    </row>
    <row r="14" spans="1:11">
      <c r="A14" s="1" t="s">
        <v>1164</v>
      </c>
      <c r="B14" s="1">
        <v>2023</v>
      </c>
      <c r="C14" s="2">
        <v>45001</v>
      </c>
      <c r="D14" s="1" t="s">
        <v>65</v>
      </c>
      <c r="E14" s="3" t="s">
        <v>632</v>
      </c>
      <c r="F14" s="3" t="s">
        <v>84</v>
      </c>
      <c r="G14" s="11">
        <f>(C14-VLOOKUP(E14,Riders!$A$2:$E$8000,4,FALSE))/365</f>
        <v>24.150684931506849</v>
      </c>
      <c r="H14" s="4">
        <v>13</v>
      </c>
      <c r="I14" s="131">
        <v>7.8472222222222207E-3</v>
      </c>
      <c r="J14">
        <v>53.097000000000001</v>
      </c>
      <c r="K14" s="131"/>
    </row>
    <row r="15" spans="1:11">
      <c r="A15" s="1" t="s">
        <v>1164</v>
      </c>
      <c r="B15" s="1">
        <v>2023</v>
      </c>
      <c r="C15" s="2">
        <v>45001</v>
      </c>
      <c r="D15" s="1" t="s">
        <v>65</v>
      </c>
      <c r="E15" s="3" t="s">
        <v>629</v>
      </c>
      <c r="F15" s="3" t="s">
        <v>630</v>
      </c>
      <c r="G15" s="11">
        <f>(C15-VLOOKUP(E15,Riders!$A$2:$E$8000,4,FALSE))/365</f>
        <v>23.887671232876713</v>
      </c>
      <c r="H15" s="4">
        <v>14</v>
      </c>
      <c r="I15" s="131">
        <v>7.8472222222222207E-3</v>
      </c>
      <c r="J15">
        <v>53.097000000000001</v>
      </c>
      <c r="K15" s="131"/>
    </row>
    <row r="16" spans="1:11">
      <c r="A16" s="1" t="s">
        <v>1164</v>
      </c>
      <c r="B16" s="1">
        <v>2023</v>
      </c>
      <c r="C16" s="2">
        <v>45001</v>
      </c>
      <c r="D16" s="1" t="s">
        <v>65</v>
      </c>
      <c r="E16" s="3" t="s">
        <v>1113</v>
      </c>
      <c r="F16" s="3" t="s">
        <v>41</v>
      </c>
      <c r="G16" s="11">
        <f>(C16-VLOOKUP(E16,Riders!$A$2:$E$8000,4,FALSE))/365</f>
        <v>18.895890410958906</v>
      </c>
      <c r="H16" s="4">
        <v>15</v>
      </c>
      <c r="I16" s="131">
        <v>7.8472222222222207E-3</v>
      </c>
      <c r="J16">
        <v>53.097000000000001</v>
      </c>
      <c r="K16" s="131"/>
    </row>
    <row r="17" spans="1:11">
      <c r="A17" s="1" t="s">
        <v>1164</v>
      </c>
      <c r="B17" s="1">
        <v>2023</v>
      </c>
      <c r="C17" s="2">
        <v>45001</v>
      </c>
      <c r="D17" s="1" t="s">
        <v>65</v>
      </c>
      <c r="E17" s="3" t="s">
        <v>593</v>
      </c>
      <c r="F17" s="3" t="s">
        <v>30</v>
      </c>
      <c r="G17" s="11">
        <f>(C17-VLOOKUP(E17,Riders!$A$2:$E$8000,4,FALSE))/365</f>
        <v>25.098630136986301</v>
      </c>
      <c r="H17" s="4">
        <v>16</v>
      </c>
      <c r="I17" s="131">
        <v>7.8472222222222207E-3</v>
      </c>
      <c r="J17">
        <v>53.097000000000001</v>
      </c>
      <c r="K17" s="131"/>
    </row>
    <row r="18" spans="1:11">
      <c r="A18" s="1" t="s">
        <v>1164</v>
      </c>
      <c r="B18" s="1">
        <v>2023</v>
      </c>
      <c r="C18" s="2">
        <v>45001</v>
      </c>
      <c r="D18" s="1" t="s">
        <v>65</v>
      </c>
      <c r="E18" s="3" t="s">
        <v>1175</v>
      </c>
      <c r="F18" s="3" t="s">
        <v>81</v>
      </c>
      <c r="G18" s="11">
        <f>(C18-VLOOKUP(E18,Riders!$A$2:$E$8000,4,FALSE))/365</f>
        <v>19.586301369863012</v>
      </c>
      <c r="H18" s="4">
        <v>17</v>
      </c>
      <c r="I18" s="131">
        <v>7.8472222222222207E-3</v>
      </c>
      <c r="J18">
        <v>53.097000000000001</v>
      </c>
      <c r="K18" s="131"/>
    </row>
    <row r="19" spans="1:11">
      <c r="A19" s="1" t="s">
        <v>1164</v>
      </c>
      <c r="B19" s="1">
        <v>2023</v>
      </c>
      <c r="C19" s="2">
        <v>45001</v>
      </c>
      <c r="D19" s="1" t="s">
        <v>65</v>
      </c>
      <c r="E19" s="3" t="s">
        <v>504</v>
      </c>
      <c r="F19" s="3" t="s">
        <v>34</v>
      </c>
      <c r="G19" s="11">
        <f>(C19-VLOOKUP(E19,Riders!$A$2:$E$8000,4,FALSE))/365</f>
        <v>24.336986301369862</v>
      </c>
      <c r="H19" s="4">
        <v>18</v>
      </c>
      <c r="I19" s="131">
        <v>7.8472222222222207E-3</v>
      </c>
      <c r="J19">
        <v>53.097000000000001</v>
      </c>
      <c r="K19" s="131"/>
    </row>
    <row r="20" spans="1:11">
      <c r="A20" s="1" t="s">
        <v>1164</v>
      </c>
      <c r="B20" s="1">
        <v>2023</v>
      </c>
      <c r="C20" s="2">
        <v>45001</v>
      </c>
      <c r="D20" s="1" t="s">
        <v>65</v>
      </c>
      <c r="E20" s="3" t="s">
        <v>1176</v>
      </c>
      <c r="F20" s="3" t="s">
        <v>94</v>
      </c>
      <c r="G20" s="11">
        <f>(C20-VLOOKUP(E20,Riders!$A$2:$E$8000,4,FALSE))/365</f>
        <v>20.509589041095889</v>
      </c>
      <c r="H20" s="4">
        <v>19</v>
      </c>
      <c r="I20" s="131">
        <v>7.8472222222222207E-3</v>
      </c>
      <c r="J20">
        <v>53.097000000000001</v>
      </c>
      <c r="K20" s="131"/>
    </row>
    <row r="21" spans="1:11">
      <c r="A21" s="1" t="s">
        <v>1164</v>
      </c>
      <c r="B21" s="1">
        <v>2023</v>
      </c>
      <c r="C21" s="2">
        <v>45001</v>
      </c>
      <c r="D21" s="1" t="s">
        <v>65</v>
      </c>
      <c r="E21" s="3" t="s">
        <v>628</v>
      </c>
      <c r="F21" s="3" t="s">
        <v>163</v>
      </c>
      <c r="G21" s="11">
        <f>(C21-VLOOKUP(E21,Riders!$A$2:$E$8000,4,FALSE))/365</f>
        <v>29.147945205479452</v>
      </c>
      <c r="H21" s="4">
        <v>20</v>
      </c>
      <c r="I21" s="131">
        <v>7.8472222222222207E-3</v>
      </c>
      <c r="J21">
        <v>53.097000000000001</v>
      </c>
      <c r="K21" s="131"/>
    </row>
    <row r="22" spans="1:11">
      <c r="A22" s="1" t="s">
        <v>1164</v>
      </c>
      <c r="B22" s="1">
        <v>2023</v>
      </c>
      <c r="C22" s="2">
        <v>45001</v>
      </c>
      <c r="D22" s="1" t="s">
        <v>65</v>
      </c>
      <c r="E22" s="3" t="s">
        <v>688</v>
      </c>
      <c r="F22" s="3" t="s">
        <v>144</v>
      </c>
      <c r="G22" s="11">
        <f>(C22-VLOOKUP(E22,Riders!$A$2:$E$8000,4,FALSE))/365</f>
        <v>24.484931506849314</v>
      </c>
      <c r="H22" s="4">
        <v>21</v>
      </c>
      <c r="I22" s="131">
        <v>7.8472222222222207E-3</v>
      </c>
      <c r="J22">
        <v>53.097000000000001</v>
      </c>
      <c r="K22" s="131"/>
    </row>
    <row r="23" spans="1:11">
      <c r="A23" s="1" t="s">
        <v>1164</v>
      </c>
      <c r="B23" s="1">
        <v>2023</v>
      </c>
      <c r="C23" s="2">
        <v>45001</v>
      </c>
      <c r="D23" s="1" t="s">
        <v>65</v>
      </c>
      <c r="E23" s="3" t="s">
        <v>476</v>
      </c>
      <c r="F23" s="3" t="s">
        <v>477</v>
      </c>
      <c r="G23" s="11">
        <f>(C23-VLOOKUP(E23,Riders!$A$2:$E$8000,4,FALSE))/365</f>
        <v>21.975342465753425</v>
      </c>
      <c r="H23" s="4">
        <v>22</v>
      </c>
      <c r="I23" s="131">
        <v>7.8472222222222207E-3</v>
      </c>
      <c r="J23">
        <v>53.097000000000001</v>
      </c>
      <c r="K23" s="131"/>
    </row>
    <row r="24" spans="1:11">
      <c r="A24" s="1" t="s">
        <v>1164</v>
      </c>
      <c r="B24" s="1">
        <v>2023</v>
      </c>
      <c r="C24" s="2">
        <v>45001</v>
      </c>
      <c r="D24" s="1" t="s">
        <v>65</v>
      </c>
      <c r="E24" s="3" t="s">
        <v>1177</v>
      </c>
      <c r="F24" s="3" t="s">
        <v>754</v>
      </c>
      <c r="G24" s="11">
        <f>(C24-VLOOKUP(E24,Riders!$A$2:$E$8000,4,FALSE))/365</f>
        <v>26.8</v>
      </c>
      <c r="H24" s="4">
        <v>23</v>
      </c>
      <c r="I24" s="131">
        <v>7.8472222222222207E-3</v>
      </c>
      <c r="J24">
        <v>53.097000000000001</v>
      </c>
      <c r="K24" s="131"/>
    </row>
    <row r="25" spans="1:11">
      <c r="A25" s="1" t="s">
        <v>1164</v>
      </c>
      <c r="B25" s="1">
        <v>2023</v>
      </c>
      <c r="C25" s="2">
        <v>45001</v>
      </c>
      <c r="D25" s="1" t="s">
        <v>65</v>
      </c>
      <c r="E25" s="3" t="s">
        <v>1178</v>
      </c>
      <c r="F25" s="3" t="s">
        <v>1179</v>
      </c>
      <c r="G25" s="11">
        <f>(C25-VLOOKUP(E25,Riders!$A$2:$E$8000,4,FALSE))/365</f>
        <v>33.205479452054796</v>
      </c>
      <c r="H25" s="4">
        <v>24</v>
      </c>
      <c r="I25" s="131">
        <v>7.8472222222222207E-3</v>
      </c>
      <c r="J25">
        <v>53.097000000000001</v>
      </c>
      <c r="K25" s="131"/>
    </row>
    <row r="26" spans="1:11">
      <c r="A26" s="1" t="s">
        <v>1100</v>
      </c>
      <c r="B26" s="1">
        <v>2023</v>
      </c>
      <c r="C26" s="2">
        <v>44982</v>
      </c>
      <c r="D26" s="1" t="s">
        <v>65</v>
      </c>
      <c r="E26" s="1" t="s">
        <v>587</v>
      </c>
      <c r="F26" s="1" t="s">
        <v>77</v>
      </c>
      <c r="G26" s="11">
        <f>(C26-VLOOKUP(E26,Riders!$A$2:$E$8000,4,FALSE))/365</f>
        <v>27.761643835616439</v>
      </c>
      <c r="H26" s="1">
        <v>1</v>
      </c>
      <c r="I26" s="131">
        <v>7.9861111111111122E-3</v>
      </c>
      <c r="J26">
        <v>52.173999999999999</v>
      </c>
      <c r="K26" s="131"/>
    </row>
    <row r="27" spans="1:11">
      <c r="A27" s="1" t="s">
        <v>1100</v>
      </c>
      <c r="B27" s="1">
        <v>2023</v>
      </c>
      <c r="C27" s="2">
        <v>44982</v>
      </c>
      <c r="D27" s="1" t="s">
        <v>65</v>
      </c>
      <c r="E27" s="1" t="s">
        <v>753</v>
      </c>
      <c r="F27" s="1" t="s">
        <v>74</v>
      </c>
      <c r="G27" s="11">
        <f>(C27-VLOOKUP(E27,Riders!$A$2:$E$8000,4,FALSE))/365</f>
        <v>22.860273972602741</v>
      </c>
      <c r="H27" s="1">
        <v>2</v>
      </c>
      <c r="I27" s="131">
        <v>7.9861111111111122E-3</v>
      </c>
      <c r="J27">
        <v>52.173999999999999</v>
      </c>
      <c r="K27" s="131"/>
    </row>
    <row r="28" spans="1:11">
      <c r="A28" s="1" t="s">
        <v>1100</v>
      </c>
      <c r="B28" s="1">
        <v>2023</v>
      </c>
      <c r="C28" s="2">
        <v>44982</v>
      </c>
      <c r="D28" s="1" t="s">
        <v>65</v>
      </c>
      <c r="E28" s="1" t="s">
        <v>616</v>
      </c>
      <c r="F28" s="1" t="s">
        <v>36</v>
      </c>
      <c r="G28" s="11">
        <f>(C28-VLOOKUP(E28,Riders!$A$2:$E$8000,4,FALSE))/365</f>
        <v>35.041095890410958</v>
      </c>
      <c r="H28" s="1">
        <v>3</v>
      </c>
      <c r="I28" s="131">
        <v>7.9861111111111105E-3</v>
      </c>
      <c r="J28">
        <v>52.173999999999999</v>
      </c>
      <c r="K28" s="131"/>
    </row>
    <row r="29" spans="1:11">
      <c r="A29" s="1" t="s">
        <v>1100</v>
      </c>
      <c r="B29" s="1">
        <v>2023</v>
      </c>
      <c r="C29" s="2">
        <v>44982</v>
      </c>
      <c r="D29" s="1" t="s">
        <v>65</v>
      </c>
      <c r="E29" s="1" t="s">
        <v>485</v>
      </c>
      <c r="F29" s="1" t="s">
        <v>26</v>
      </c>
      <c r="G29" s="11">
        <f>(C29-VLOOKUP(E29,Riders!$A$2:$E$8000,4,FALSE))/365</f>
        <v>29.021917808219179</v>
      </c>
      <c r="H29" s="1">
        <v>4</v>
      </c>
      <c r="I29" s="131">
        <v>7.9861111111111105E-3</v>
      </c>
      <c r="J29">
        <v>52.173999999999999</v>
      </c>
      <c r="K29" s="131"/>
    </row>
    <row r="30" spans="1:11">
      <c r="A30" s="1" t="s">
        <v>1100</v>
      </c>
      <c r="B30" s="1">
        <v>2023</v>
      </c>
      <c r="C30" s="2">
        <v>44982</v>
      </c>
      <c r="D30" s="1" t="s">
        <v>65</v>
      </c>
      <c r="E30" s="1" t="s">
        <v>585</v>
      </c>
      <c r="F30" s="1" t="s">
        <v>112</v>
      </c>
      <c r="G30" s="11">
        <f>(C30-VLOOKUP(E30,Riders!$A$2:$E$8000,4,FALSE))/365</f>
        <v>27.268493150684932</v>
      </c>
      <c r="H30" s="1">
        <v>5</v>
      </c>
      <c r="I30" s="131">
        <v>7.9861111111111105E-3</v>
      </c>
      <c r="J30">
        <v>52.173999999999999</v>
      </c>
      <c r="K30" s="131"/>
    </row>
    <row r="31" spans="1:11">
      <c r="A31" s="1" t="s">
        <v>1100</v>
      </c>
      <c r="B31" s="1">
        <v>2023</v>
      </c>
      <c r="C31" s="2">
        <v>44982</v>
      </c>
      <c r="D31" s="1" t="s">
        <v>65</v>
      </c>
      <c r="E31" s="1" t="s">
        <v>597</v>
      </c>
      <c r="F31" s="1" t="s">
        <v>34</v>
      </c>
      <c r="G31" s="11">
        <f>(C31-VLOOKUP(E31,Riders!$A$2:$E$8000,4,FALSE))/365</f>
        <v>24.80821917808219</v>
      </c>
      <c r="H31" s="1">
        <v>6</v>
      </c>
      <c r="I31" s="131">
        <v>7.9861111111111105E-3</v>
      </c>
      <c r="J31">
        <v>52.173999999999999</v>
      </c>
      <c r="K31" s="131"/>
    </row>
    <row r="32" spans="1:11">
      <c r="A32" s="1" t="s">
        <v>1100</v>
      </c>
      <c r="B32" s="1">
        <v>2023</v>
      </c>
      <c r="C32" s="2">
        <v>44982</v>
      </c>
      <c r="D32" s="1" t="s">
        <v>65</v>
      </c>
      <c r="E32" s="1" t="s">
        <v>756</v>
      </c>
      <c r="F32" s="1" t="s">
        <v>724</v>
      </c>
      <c r="G32" s="11">
        <f>(C32-VLOOKUP(E32,Riders!$A$2:$E$8000,4,FALSE))/365</f>
        <v>23.926027397260274</v>
      </c>
      <c r="H32" s="1">
        <v>7</v>
      </c>
      <c r="I32" s="131">
        <v>7.9861111111111105E-3</v>
      </c>
      <c r="J32">
        <v>52.173999999999999</v>
      </c>
      <c r="K32" s="131"/>
    </row>
    <row r="33" spans="1:11">
      <c r="A33" s="1" t="s">
        <v>1100</v>
      </c>
      <c r="B33" s="1">
        <v>2023</v>
      </c>
      <c r="C33" s="2">
        <v>44982</v>
      </c>
      <c r="D33" s="1" t="s">
        <v>65</v>
      </c>
      <c r="E33" s="1" t="s">
        <v>482</v>
      </c>
      <c r="F33" s="1" t="s">
        <v>483</v>
      </c>
      <c r="G33" s="11">
        <f>(C33-VLOOKUP(E33,Riders!$A$2:$E$8000,4,FALSE))/365</f>
        <v>20.978082191780821</v>
      </c>
      <c r="H33" s="1">
        <v>8</v>
      </c>
      <c r="I33" s="131">
        <v>7.9861111111111105E-3</v>
      </c>
      <c r="J33">
        <v>52.173999999999999</v>
      </c>
      <c r="K33" s="131"/>
    </row>
    <row r="34" spans="1:11">
      <c r="A34" s="1" t="s">
        <v>1100</v>
      </c>
      <c r="B34" s="1">
        <v>2023</v>
      </c>
      <c r="C34" s="2">
        <v>44982</v>
      </c>
      <c r="D34" s="1" t="s">
        <v>65</v>
      </c>
      <c r="E34" s="1" t="s">
        <v>614</v>
      </c>
      <c r="F34" s="1" t="s">
        <v>227</v>
      </c>
      <c r="G34" s="11">
        <f>(C34-VLOOKUP(E34,Riders!$A$2:$E$8000,4,FALSE))/365</f>
        <v>24.079452054794519</v>
      </c>
      <c r="H34" s="1">
        <v>9</v>
      </c>
      <c r="I34" s="131">
        <v>7.9861111111111105E-3</v>
      </c>
      <c r="J34">
        <v>52.173999999999999</v>
      </c>
      <c r="K34" s="131"/>
    </row>
    <row r="35" spans="1:11">
      <c r="A35" s="1" t="s">
        <v>1100</v>
      </c>
      <c r="B35" s="1">
        <v>2023</v>
      </c>
      <c r="C35" s="2">
        <v>44982</v>
      </c>
      <c r="D35" s="1" t="s">
        <v>65</v>
      </c>
      <c r="E35" s="1" t="s">
        <v>612</v>
      </c>
      <c r="F35" s="1" t="s">
        <v>55</v>
      </c>
      <c r="G35" s="11">
        <f>(C35-VLOOKUP(E35,Riders!$A$2:$E$8000,4,FALSE))/365</f>
        <v>21.671232876712327</v>
      </c>
      <c r="H35" s="1">
        <v>10</v>
      </c>
      <c r="I35" s="131">
        <v>7.9861111111111105E-3</v>
      </c>
      <c r="J35">
        <v>52.173999999999999</v>
      </c>
      <c r="K35" s="131"/>
    </row>
    <row r="36" spans="1:11">
      <c r="A36" s="1" t="s">
        <v>1100</v>
      </c>
      <c r="B36" s="1">
        <v>2023</v>
      </c>
      <c r="C36" s="2">
        <v>44982</v>
      </c>
      <c r="D36" s="1" t="s">
        <v>65</v>
      </c>
      <c r="E36" s="1" t="s">
        <v>604</v>
      </c>
      <c r="F36" s="1" t="s">
        <v>32</v>
      </c>
      <c r="G36" s="11">
        <f>(C36-VLOOKUP(E36,Riders!$A$2:$E$8000,4,FALSE))/365</f>
        <v>21.12876712328767</v>
      </c>
      <c r="H36" s="1">
        <v>11</v>
      </c>
      <c r="I36" s="131">
        <v>7.9861111111111105E-3</v>
      </c>
      <c r="J36">
        <v>52.173999999999999</v>
      </c>
      <c r="K36" s="131"/>
    </row>
    <row r="37" spans="1:11">
      <c r="A37" s="1" t="s">
        <v>1100</v>
      </c>
      <c r="B37" s="1">
        <v>2023</v>
      </c>
      <c r="C37" s="2">
        <v>44982</v>
      </c>
      <c r="D37" s="1" t="s">
        <v>65</v>
      </c>
      <c r="E37" s="1" t="s">
        <v>478</v>
      </c>
      <c r="F37" s="1" t="s">
        <v>479</v>
      </c>
      <c r="G37" s="11">
        <f>(C37-VLOOKUP(E37,Riders!$A$2:$E$8000,4,FALSE))/365</f>
        <v>31.775342465753425</v>
      </c>
      <c r="H37" s="1">
        <v>12</v>
      </c>
      <c r="I37" s="131">
        <v>7.9861111111111105E-3</v>
      </c>
      <c r="J37">
        <v>52.173999999999999</v>
      </c>
      <c r="K37" s="131"/>
    </row>
    <row r="38" spans="1:11">
      <c r="A38" s="1" t="s">
        <v>1100</v>
      </c>
      <c r="B38" s="1">
        <v>2023</v>
      </c>
      <c r="C38" s="2">
        <v>44982</v>
      </c>
      <c r="D38" s="1" t="s">
        <v>65</v>
      </c>
      <c r="E38" s="1" t="s">
        <v>731</v>
      </c>
      <c r="F38" s="1" t="s">
        <v>101</v>
      </c>
      <c r="G38" s="11">
        <f>(C38-VLOOKUP(E38,Riders!$A$2:$E$8000,4,FALSE))/365</f>
        <v>22.076712328767123</v>
      </c>
      <c r="H38" s="1">
        <v>13</v>
      </c>
      <c r="I38" s="131">
        <v>7.9861111111111105E-3</v>
      </c>
      <c r="J38">
        <v>52.173999999999999</v>
      </c>
      <c r="K38" s="131"/>
    </row>
    <row r="39" spans="1:11">
      <c r="A39" s="1" t="s">
        <v>1100</v>
      </c>
      <c r="B39" s="1">
        <v>2023</v>
      </c>
      <c r="C39" s="2">
        <v>44982</v>
      </c>
      <c r="D39" s="1" t="s">
        <v>65</v>
      </c>
      <c r="E39" s="1" t="s">
        <v>481</v>
      </c>
      <c r="F39" s="1" t="s">
        <v>22</v>
      </c>
      <c r="G39" s="11">
        <f>(C39-VLOOKUP(E39,Riders!$A$2:$E$8000,4,FALSE))/365</f>
        <v>22.769863013698629</v>
      </c>
      <c r="H39" s="1">
        <v>14</v>
      </c>
      <c r="I39" s="131">
        <v>7.9861111111111105E-3</v>
      </c>
      <c r="J39">
        <v>52.173999999999999</v>
      </c>
      <c r="K39" s="131"/>
    </row>
    <row r="40" spans="1:11">
      <c r="A40" s="1" t="s">
        <v>1100</v>
      </c>
      <c r="B40" s="1">
        <v>2023</v>
      </c>
      <c r="C40" s="2">
        <v>44982</v>
      </c>
      <c r="D40" s="1" t="s">
        <v>65</v>
      </c>
      <c r="E40" s="1" t="s">
        <v>644</v>
      </c>
      <c r="F40" s="1" t="s">
        <v>645</v>
      </c>
      <c r="G40" s="11">
        <f>(C40-VLOOKUP(E40,Riders!$A$2:$E$8000,4,FALSE))/365</f>
        <v>21.090410958904108</v>
      </c>
      <c r="H40" s="1">
        <v>15</v>
      </c>
      <c r="I40" s="131">
        <v>7.9861111111111105E-3</v>
      </c>
      <c r="J40">
        <v>52.173999999999999</v>
      </c>
      <c r="K40" s="131"/>
    </row>
    <row r="41" spans="1:11">
      <c r="A41" s="1" t="s">
        <v>1100</v>
      </c>
      <c r="B41" s="1">
        <v>2023</v>
      </c>
      <c r="C41" s="2">
        <v>44982</v>
      </c>
      <c r="D41" s="1" t="s">
        <v>65</v>
      </c>
      <c r="E41" s="1" t="s">
        <v>875</v>
      </c>
      <c r="F41" s="1" t="s">
        <v>51</v>
      </c>
      <c r="G41" s="11">
        <f>(C41-VLOOKUP(E41,Riders!$A$2:$E$8000,4,FALSE))/365</f>
        <v>20.391780821917809</v>
      </c>
      <c r="H41" s="1">
        <v>16</v>
      </c>
      <c r="I41" s="131">
        <v>7.9861111111111105E-3</v>
      </c>
      <c r="J41">
        <v>52.173999999999999</v>
      </c>
      <c r="K41" s="131"/>
    </row>
    <row r="42" spans="1:11">
      <c r="A42" s="1" t="s">
        <v>1100</v>
      </c>
      <c r="B42" s="1">
        <v>2023</v>
      </c>
      <c r="C42" s="2">
        <v>44982</v>
      </c>
      <c r="D42" s="1" t="s">
        <v>65</v>
      </c>
      <c r="E42" s="1" t="s">
        <v>492</v>
      </c>
      <c r="F42" s="1" t="s">
        <v>751</v>
      </c>
      <c r="G42" s="11">
        <f>(C42-VLOOKUP(E42,Riders!$A$2:$E$8000,4,FALSE))/365</f>
        <v>29.216438356164385</v>
      </c>
      <c r="H42" s="1">
        <v>17</v>
      </c>
      <c r="I42" s="131">
        <v>7.9861111111111105E-3</v>
      </c>
      <c r="J42">
        <v>52.173999999999999</v>
      </c>
      <c r="K42" s="131"/>
    </row>
    <row r="43" spans="1:11">
      <c r="A43" s="1" t="s">
        <v>1100</v>
      </c>
      <c r="B43" s="1">
        <v>2023</v>
      </c>
      <c r="C43" s="2">
        <v>44982</v>
      </c>
      <c r="D43" s="1" t="s">
        <v>65</v>
      </c>
      <c r="E43" s="1" t="s">
        <v>632</v>
      </c>
      <c r="F43" s="1" t="s">
        <v>84</v>
      </c>
      <c r="G43" s="11">
        <f>(C43-VLOOKUP(E43,Riders!$A$2:$E$8000,4,FALSE))/365</f>
        <v>24.098630136986301</v>
      </c>
      <c r="H43" s="1">
        <v>18</v>
      </c>
      <c r="I43" s="131">
        <v>7.9861111111111105E-3</v>
      </c>
      <c r="J43">
        <v>52.173999999999999</v>
      </c>
      <c r="K43" s="131"/>
    </row>
    <row r="44" spans="1:11">
      <c r="A44" s="1" t="s">
        <v>1100</v>
      </c>
      <c r="B44" s="1">
        <v>2023</v>
      </c>
      <c r="C44" s="2">
        <v>44982</v>
      </c>
      <c r="D44" s="1" t="s">
        <v>65</v>
      </c>
      <c r="E44" s="1" t="s">
        <v>52</v>
      </c>
      <c r="F44" s="1" t="s">
        <v>24</v>
      </c>
      <c r="G44" s="11">
        <f>(C44-VLOOKUP(E44,Riders!$A$2:$E$8000,4,FALSE))/365</f>
        <v>22.635616438356163</v>
      </c>
      <c r="H44" s="1">
        <v>19</v>
      </c>
      <c r="I44" s="131">
        <v>7.9861111111111105E-3</v>
      </c>
      <c r="J44">
        <v>52.173999999999999</v>
      </c>
      <c r="K44" s="131"/>
    </row>
    <row r="45" spans="1:11">
      <c r="A45" s="1" t="s">
        <v>1100</v>
      </c>
      <c r="B45" s="1">
        <v>2023</v>
      </c>
      <c r="C45" s="2">
        <v>44982</v>
      </c>
      <c r="D45" s="1" t="s">
        <v>65</v>
      </c>
      <c r="E45" s="1" t="s">
        <v>476</v>
      </c>
      <c r="F45" s="1" t="s">
        <v>477</v>
      </c>
      <c r="G45" s="11">
        <f>(C45-VLOOKUP(E45,Riders!$A$2:$E$8000,4,FALSE))/365</f>
        <v>21.923287671232877</v>
      </c>
      <c r="H45" s="1">
        <v>20</v>
      </c>
      <c r="I45" s="131">
        <v>7.9861111111111105E-3</v>
      </c>
      <c r="J45">
        <v>52.173999999999999</v>
      </c>
      <c r="K45" s="131"/>
    </row>
    <row r="46" spans="1:11">
      <c r="A46" s="1" t="s">
        <v>1100</v>
      </c>
      <c r="B46" s="1">
        <v>2023</v>
      </c>
      <c r="C46" s="2">
        <v>44982</v>
      </c>
      <c r="D46" s="1" t="s">
        <v>65</v>
      </c>
      <c r="E46" s="1" t="s">
        <v>518</v>
      </c>
      <c r="F46" s="1" t="s">
        <v>249</v>
      </c>
      <c r="G46" s="11">
        <f>(C46-VLOOKUP(E46,Riders!$A$2:$E$8000,4,FALSE))/365</f>
        <v>32.123287671232873</v>
      </c>
      <c r="H46" s="1">
        <v>21</v>
      </c>
      <c r="I46" s="131">
        <v>7.9861111111111105E-3</v>
      </c>
      <c r="J46">
        <v>52.173999999999999</v>
      </c>
      <c r="K46" s="131"/>
    </row>
    <row r="47" spans="1:11">
      <c r="A47" s="1" t="s">
        <v>1100</v>
      </c>
      <c r="B47" s="1">
        <v>2023</v>
      </c>
      <c r="C47" s="2">
        <v>44982</v>
      </c>
      <c r="D47" s="1" t="s">
        <v>65</v>
      </c>
      <c r="E47" s="1" t="s">
        <v>595</v>
      </c>
      <c r="F47" s="1" t="s">
        <v>28</v>
      </c>
      <c r="G47" s="11">
        <f>(C47-VLOOKUP(E47,Riders!$A$2:$E$8000,4,FALSE))/365</f>
        <v>37.079452054794523</v>
      </c>
      <c r="H47" s="1">
        <v>22</v>
      </c>
      <c r="I47" s="131">
        <v>7.9861111111111105E-3</v>
      </c>
      <c r="J47">
        <v>52.173999999999999</v>
      </c>
      <c r="K47" s="131"/>
    </row>
    <row r="48" spans="1:11">
      <c r="A48" s="1" t="s">
        <v>1100</v>
      </c>
      <c r="B48" s="1">
        <v>2023</v>
      </c>
      <c r="C48" s="2">
        <v>44982</v>
      </c>
      <c r="D48" s="1" t="s">
        <v>65</v>
      </c>
      <c r="E48" s="1" t="s">
        <v>521</v>
      </c>
      <c r="F48" s="1" t="s">
        <v>57</v>
      </c>
      <c r="G48" s="11">
        <f>(C48-VLOOKUP(E48,Riders!$A$2:$E$8000,4,FALSE))/365</f>
        <v>31.353424657534248</v>
      </c>
      <c r="H48" s="1" t="s">
        <v>535</v>
      </c>
      <c r="I48" s="131">
        <v>7.9861111111111105E-3</v>
      </c>
      <c r="J48">
        <v>52.173999999999999</v>
      </c>
      <c r="K48" s="131"/>
    </row>
    <row r="49" spans="1:11">
      <c r="A49" s="1" t="s">
        <v>1100</v>
      </c>
      <c r="B49" s="1">
        <v>2023</v>
      </c>
      <c r="C49" s="2">
        <v>44982</v>
      </c>
      <c r="D49" s="1" t="s">
        <v>65</v>
      </c>
      <c r="E49" s="1" t="s">
        <v>593</v>
      </c>
      <c r="F49" s="1" t="s">
        <v>30</v>
      </c>
      <c r="G49" s="11">
        <f>(C49-VLOOKUP(E49,Riders!$A$2:$E$8000,4,FALSE))/365</f>
        <v>25.046575342465754</v>
      </c>
      <c r="H49" s="1" t="s">
        <v>606</v>
      </c>
      <c r="I49" s="131">
        <v>7.9861111111111105E-3</v>
      </c>
      <c r="J49">
        <v>52.173999999999999</v>
      </c>
      <c r="K49" s="131"/>
    </row>
    <row r="50" spans="1:11">
      <c r="A50" s="4" t="s">
        <v>18</v>
      </c>
      <c r="B50" s="4">
        <v>2022</v>
      </c>
      <c r="C50" s="5">
        <v>44849</v>
      </c>
      <c r="D50" s="4" t="s">
        <v>19</v>
      </c>
      <c r="E50" s="4" t="s">
        <v>598</v>
      </c>
      <c r="F50" s="4" t="s">
        <v>34</v>
      </c>
      <c r="G50" s="11">
        <f>(C50-VLOOKUP(E50,Riders!$A$2:$E$8000,4,FALSE))/365</f>
        <v>31.906849315068492</v>
      </c>
      <c r="H50" s="4">
        <v>1</v>
      </c>
      <c r="I50" s="131"/>
      <c r="K50" s="131"/>
    </row>
    <row r="51" spans="1:11">
      <c r="A51" s="4" t="s">
        <v>18</v>
      </c>
      <c r="B51" s="4">
        <v>2022</v>
      </c>
      <c r="C51" s="5">
        <v>44849</v>
      </c>
      <c r="D51" s="4" t="s">
        <v>19</v>
      </c>
      <c r="E51" s="4" t="s">
        <v>593</v>
      </c>
      <c r="F51" s="4" t="s">
        <v>30</v>
      </c>
      <c r="G51" s="11">
        <f>(C51-VLOOKUP(E51,Riders!$A$2:$E$8000,4,FALSE))/365</f>
        <v>24.682191780821917</v>
      </c>
      <c r="H51" s="4">
        <v>2</v>
      </c>
      <c r="I51" s="131"/>
      <c r="K51" s="131"/>
    </row>
    <row r="52" spans="1:11">
      <c r="A52" s="4" t="s">
        <v>18</v>
      </c>
      <c r="B52" s="4">
        <v>2022</v>
      </c>
      <c r="C52" s="5">
        <v>44849</v>
      </c>
      <c r="D52" s="4" t="s">
        <v>19</v>
      </c>
      <c r="E52" s="4" t="s">
        <v>599</v>
      </c>
      <c r="F52" s="4" t="s">
        <v>101</v>
      </c>
      <c r="G52" s="11">
        <f>(C52-VLOOKUP(E52,Riders!$A$2:$E$8000,4,FALSE))/365</f>
        <v>24.416438356164385</v>
      </c>
      <c r="H52" s="4">
        <v>3</v>
      </c>
      <c r="I52" s="131"/>
      <c r="K52" s="131"/>
    </row>
    <row r="53" spans="1:11">
      <c r="A53" s="4" t="s">
        <v>18</v>
      </c>
      <c r="B53" s="4">
        <v>2022</v>
      </c>
      <c r="C53" s="5">
        <v>44849</v>
      </c>
      <c r="D53" s="4" t="s">
        <v>19</v>
      </c>
      <c r="E53" s="4" t="s">
        <v>584</v>
      </c>
      <c r="F53" s="4" t="s">
        <v>112</v>
      </c>
      <c r="G53" s="11">
        <f>(C53-VLOOKUP(E53,Riders!$A$2:$E$8000,4,FALSE))/365</f>
        <v>24.090410958904108</v>
      </c>
      <c r="H53" s="4">
        <v>4</v>
      </c>
      <c r="I53" s="131"/>
      <c r="K53" s="131"/>
    </row>
    <row r="54" spans="1:11">
      <c r="A54" s="4" t="s">
        <v>18</v>
      </c>
      <c r="B54" s="4">
        <v>2022</v>
      </c>
      <c r="C54" s="5">
        <v>44849</v>
      </c>
      <c r="D54" s="4" t="s">
        <v>19</v>
      </c>
      <c r="E54" s="4" t="s">
        <v>472</v>
      </c>
      <c r="F54" s="4" t="s">
        <v>24</v>
      </c>
      <c r="G54" s="11">
        <f>(C54-VLOOKUP(E54,Riders!$A$2:$E$8000,4,FALSE))/365</f>
        <v>33.706849315068496</v>
      </c>
      <c r="H54" s="4">
        <v>5</v>
      </c>
      <c r="I54" s="131"/>
      <c r="K54" s="131"/>
    </row>
    <row r="55" spans="1:11">
      <c r="A55" s="4" t="s">
        <v>18</v>
      </c>
      <c r="B55" s="4">
        <v>2022</v>
      </c>
      <c r="C55" s="5">
        <v>44849</v>
      </c>
      <c r="D55" s="4" t="s">
        <v>19</v>
      </c>
      <c r="E55" s="4" t="s">
        <v>583</v>
      </c>
      <c r="F55" s="4" t="s">
        <v>26</v>
      </c>
      <c r="G55" s="11">
        <f>(C55-VLOOKUP(E55,Riders!$A$2:$E$8000,4,FALSE))/365</f>
        <v>27.109589041095891</v>
      </c>
      <c r="H55" s="4">
        <v>6</v>
      </c>
      <c r="I55" s="131"/>
      <c r="K55" s="131"/>
    </row>
    <row r="56" spans="1:11">
      <c r="A56" s="4" t="s">
        <v>18</v>
      </c>
      <c r="B56" s="4">
        <v>2022</v>
      </c>
      <c r="C56" s="5">
        <v>44849</v>
      </c>
      <c r="D56" s="4" t="s">
        <v>19</v>
      </c>
      <c r="E56" s="4" t="s">
        <v>499</v>
      </c>
      <c r="F56" s="4" t="s">
        <v>32</v>
      </c>
      <c r="G56" s="11">
        <f>(C56-VLOOKUP(E56,Riders!$A$2:$E$8000,4,FALSE))/365</f>
        <v>19.213698630136985</v>
      </c>
      <c r="H56" s="4">
        <v>7</v>
      </c>
      <c r="I56" s="131"/>
      <c r="K56" s="131"/>
    </row>
    <row r="57" spans="1:11">
      <c r="A57" s="4" t="s">
        <v>18</v>
      </c>
      <c r="B57" s="4">
        <v>2022</v>
      </c>
      <c r="C57" s="5">
        <v>44849</v>
      </c>
      <c r="D57" s="4" t="s">
        <v>19</v>
      </c>
      <c r="E57" s="4" t="s">
        <v>614</v>
      </c>
      <c r="F57" s="4" t="s">
        <v>22</v>
      </c>
      <c r="G57" s="11">
        <f>(C57-VLOOKUP(E57,Riders!$A$2:$E$8000,4,FALSE))/365</f>
        <v>23.715068493150685</v>
      </c>
      <c r="H57" s="4">
        <v>8</v>
      </c>
      <c r="I57" s="131"/>
      <c r="K57" s="131"/>
    </row>
    <row r="58" spans="1:11">
      <c r="A58" s="4" t="s">
        <v>18</v>
      </c>
      <c r="B58" s="4">
        <v>2022</v>
      </c>
      <c r="C58" s="5">
        <v>44849</v>
      </c>
      <c r="D58" s="4" t="s">
        <v>19</v>
      </c>
      <c r="E58" s="4" t="s">
        <v>495</v>
      </c>
      <c r="F58" s="4" t="s">
        <v>84</v>
      </c>
      <c r="G58" s="11">
        <f>(C58-VLOOKUP(E58,Riders!$A$2:$E$8000,4,FALSE))/365</f>
        <v>27.756164383561643</v>
      </c>
      <c r="H58" s="4">
        <v>9</v>
      </c>
      <c r="I58" s="131"/>
      <c r="K58" s="131"/>
    </row>
    <row r="59" spans="1:11">
      <c r="A59" s="4" t="s">
        <v>18</v>
      </c>
      <c r="B59" s="4">
        <v>2022</v>
      </c>
      <c r="C59" s="5">
        <v>44849</v>
      </c>
      <c r="D59" s="4" t="s">
        <v>19</v>
      </c>
      <c r="E59" s="4" t="s">
        <v>602</v>
      </c>
      <c r="F59" s="4" t="s">
        <v>483</v>
      </c>
      <c r="G59" s="11">
        <f>(C59-VLOOKUP(E59,Riders!$A$2:$E$8000,4,FALSE))/365</f>
        <v>25.583561643835615</v>
      </c>
      <c r="H59" s="4">
        <v>10</v>
      </c>
      <c r="I59" s="131"/>
      <c r="K59" s="131"/>
    </row>
    <row r="60" spans="1:11">
      <c r="A60" s="4" t="s">
        <v>18</v>
      </c>
      <c r="B60" s="4">
        <v>2022</v>
      </c>
      <c r="C60" s="5">
        <v>44849</v>
      </c>
      <c r="D60" s="4" t="s">
        <v>19</v>
      </c>
      <c r="E60" s="4" t="s">
        <v>480</v>
      </c>
      <c r="F60" s="4" t="s">
        <v>28</v>
      </c>
      <c r="G60" s="11">
        <f>(C60-VLOOKUP(E60,Riders!$A$2:$E$8000,4,FALSE))/365</f>
        <v>20.336986301369862</v>
      </c>
      <c r="H60" s="4">
        <v>11</v>
      </c>
      <c r="I60" s="131"/>
      <c r="K60" s="131"/>
    </row>
    <row r="61" spans="1:11">
      <c r="A61" s="4" t="s">
        <v>18</v>
      </c>
      <c r="B61" s="4">
        <v>2022</v>
      </c>
      <c r="C61" s="5">
        <v>44849</v>
      </c>
      <c r="D61" s="4" t="s">
        <v>19</v>
      </c>
      <c r="E61" s="4" t="s">
        <v>615</v>
      </c>
      <c r="F61" s="4" t="s">
        <v>45</v>
      </c>
      <c r="G61" s="11">
        <f>(C61-VLOOKUP(E61,Riders!$A$2:$E$8000,4,FALSE))/365</f>
        <v>24.975342465753425</v>
      </c>
      <c r="H61" s="4">
        <v>12</v>
      </c>
      <c r="I61" s="131"/>
      <c r="K61" s="131"/>
    </row>
    <row r="62" spans="1:11">
      <c r="A62" s="4" t="s">
        <v>18</v>
      </c>
      <c r="B62" s="4">
        <v>2022</v>
      </c>
      <c r="C62" s="5">
        <v>44849</v>
      </c>
      <c r="D62" s="4" t="s">
        <v>19</v>
      </c>
      <c r="E62" s="4" t="s">
        <v>486</v>
      </c>
      <c r="F62" s="4" t="s">
        <v>163</v>
      </c>
      <c r="G62" s="11">
        <f>(C62-VLOOKUP(E62,Riders!$A$2:$E$8000,4,FALSE))/365</f>
        <v>25.276712328767122</v>
      </c>
      <c r="H62" s="4">
        <v>13</v>
      </c>
      <c r="I62" s="131"/>
      <c r="K62" s="131"/>
    </row>
    <row r="63" spans="1:11">
      <c r="A63" s="4" t="s">
        <v>18</v>
      </c>
      <c r="B63" s="4">
        <v>2022</v>
      </c>
      <c r="C63" s="5">
        <v>44849</v>
      </c>
      <c r="D63" s="4" t="s">
        <v>19</v>
      </c>
      <c r="E63" s="4" t="s">
        <v>475</v>
      </c>
      <c r="F63" s="4" t="s">
        <v>77</v>
      </c>
      <c r="G63" s="11">
        <f>(C63-VLOOKUP(E63,Riders!$A$2:$E$8000,4,FALSE))/365</f>
        <v>23.942465753424656</v>
      </c>
      <c r="H63" s="4">
        <v>14</v>
      </c>
      <c r="I63" s="131"/>
      <c r="K63" s="131"/>
    </row>
    <row r="64" spans="1:11">
      <c r="A64" s="4" t="s">
        <v>18</v>
      </c>
      <c r="B64" s="4">
        <v>2022</v>
      </c>
      <c r="C64" s="5">
        <v>44849</v>
      </c>
      <c r="D64" s="4" t="s">
        <v>19</v>
      </c>
      <c r="E64" s="4" t="s">
        <v>616</v>
      </c>
      <c r="F64" s="4" t="s">
        <v>36</v>
      </c>
      <c r="G64" s="11">
        <f>(C64-VLOOKUP(E64,Riders!$A$2:$E$8000,4,FALSE))/365</f>
        <v>34.676712328767124</v>
      </c>
      <c r="H64" s="4">
        <v>15</v>
      </c>
      <c r="I64" s="131"/>
      <c r="K64" s="131"/>
    </row>
    <row r="65" spans="1:11">
      <c r="A65" s="4" t="s">
        <v>18</v>
      </c>
      <c r="B65" s="4">
        <v>2022</v>
      </c>
      <c r="C65" s="5">
        <v>44849</v>
      </c>
      <c r="D65" s="4" t="s">
        <v>19</v>
      </c>
      <c r="E65" s="4" t="s">
        <v>617</v>
      </c>
      <c r="F65" s="4" t="s">
        <v>618</v>
      </c>
      <c r="G65" s="11">
        <f>(C65-VLOOKUP(E65,Riders!$A$2:$E$8000,4,FALSE))/365</f>
        <v>25.117808219178084</v>
      </c>
      <c r="H65" s="4">
        <v>16</v>
      </c>
      <c r="I65" s="131"/>
      <c r="K65" s="131"/>
    </row>
    <row r="66" spans="1:11">
      <c r="A66" s="4" t="s">
        <v>18</v>
      </c>
      <c r="B66" s="4">
        <v>2022</v>
      </c>
      <c r="C66" s="5">
        <v>44849</v>
      </c>
      <c r="D66" s="4" t="s">
        <v>19</v>
      </c>
      <c r="E66" s="4" t="s">
        <v>619</v>
      </c>
      <c r="F66" s="4" t="s">
        <v>153</v>
      </c>
      <c r="G66" s="11">
        <f>(C66-VLOOKUP(E66,Riders!$A$2:$E$8000,4,FALSE))/365</f>
        <v>33.706849315068496</v>
      </c>
      <c r="H66" s="4">
        <v>17</v>
      </c>
      <c r="I66" s="131"/>
      <c r="K66" s="131"/>
    </row>
    <row r="67" spans="1:11">
      <c r="A67" s="4" t="s">
        <v>18</v>
      </c>
      <c r="B67" s="4">
        <v>2022</v>
      </c>
      <c r="C67" s="5">
        <v>44849</v>
      </c>
      <c r="D67" s="4" t="s">
        <v>19</v>
      </c>
      <c r="E67" s="4" t="s">
        <v>521</v>
      </c>
      <c r="F67" s="4" t="s">
        <v>57</v>
      </c>
      <c r="G67" s="11">
        <f>(C67-VLOOKUP(E67,Riders!$A$2:$E$8000,4,FALSE))/365</f>
        <v>30.989041095890411</v>
      </c>
      <c r="H67" s="4">
        <v>18</v>
      </c>
      <c r="I67" s="131"/>
      <c r="K67" s="131"/>
    </row>
    <row r="68" spans="1:11">
      <c r="A68" s="4" t="s">
        <v>18</v>
      </c>
      <c r="B68" s="4">
        <v>2022</v>
      </c>
      <c r="C68" s="5">
        <v>44849</v>
      </c>
      <c r="D68" s="4" t="s">
        <v>19</v>
      </c>
      <c r="E68" s="4" t="s">
        <v>478</v>
      </c>
      <c r="F68" s="4" t="s">
        <v>479</v>
      </c>
      <c r="G68" s="11">
        <f>(C68-VLOOKUP(E68,Riders!$A$2:$E$8000,4,FALSE))/365</f>
        <v>31.410958904109588</v>
      </c>
      <c r="H68" s="4">
        <v>19</v>
      </c>
      <c r="I68" s="131"/>
      <c r="K68" s="131"/>
    </row>
    <row r="69" spans="1:11">
      <c r="A69" s="4" t="s">
        <v>18</v>
      </c>
      <c r="B69" s="4">
        <v>2022</v>
      </c>
      <c r="C69" s="5">
        <v>44849</v>
      </c>
      <c r="D69" s="4" t="s">
        <v>19</v>
      </c>
      <c r="E69" s="4" t="s">
        <v>612</v>
      </c>
      <c r="F69" s="4" t="s">
        <v>55</v>
      </c>
      <c r="G69" s="11">
        <f>(C69-VLOOKUP(E69,Riders!$A$2:$E$8000,4,FALSE))/365</f>
        <v>21.306849315068494</v>
      </c>
      <c r="H69" s="4">
        <v>20</v>
      </c>
      <c r="I69" s="131"/>
      <c r="K69" s="131"/>
    </row>
    <row r="70" spans="1:11">
      <c r="A70" s="4" t="s">
        <v>18</v>
      </c>
      <c r="B70" s="4">
        <v>2022</v>
      </c>
      <c r="C70" s="5">
        <v>44849</v>
      </c>
      <c r="D70" s="4" t="s">
        <v>19</v>
      </c>
      <c r="E70" s="4" t="s">
        <v>620</v>
      </c>
      <c r="F70" s="4" t="s">
        <v>43</v>
      </c>
      <c r="G70" s="11">
        <f>(C70-VLOOKUP(E70,Riders!$A$2:$E$8000,4,FALSE))/365</f>
        <v>36.041095890410958</v>
      </c>
      <c r="H70" s="4">
        <v>21</v>
      </c>
      <c r="I70" s="131"/>
      <c r="K70" s="131"/>
    </row>
    <row r="71" spans="1:11">
      <c r="A71" s="4" t="s">
        <v>18</v>
      </c>
      <c r="B71" s="4">
        <v>2022</v>
      </c>
      <c r="C71" s="5">
        <v>44849</v>
      </c>
      <c r="D71" s="4" t="s">
        <v>19</v>
      </c>
      <c r="E71" s="4" t="s">
        <v>494</v>
      </c>
      <c r="F71" s="4" t="s">
        <v>103</v>
      </c>
      <c r="G71" s="11">
        <f>(C71-VLOOKUP(E71,Riders!$A$2:$E$8000,4,FALSE))/365</f>
        <v>26.720547945205478</v>
      </c>
      <c r="H71" s="4">
        <v>22</v>
      </c>
      <c r="I71" s="131"/>
      <c r="K71" s="131"/>
    </row>
    <row r="72" spans="1:11">
      <c r="A72" s="4" t="s">
        <v>18</v>
      </c>
      <c r="B72" s="4">
        <v>2022</v>
      </c>
      <c r="C72" s="5">
        <v>44849</v>
      </c>
      <c r="D72" s="4" t="s">
        <v>19</v>
      </c>
      <c r="E72" s="4" t="s">
        <v>518</v>
      </c>
      <c r="F72" s="4" t="s">
        <v>249</v>
      </c>
      <c r="G72" s="11">
        <f>(C72-VLOOKUP(E72,Riders!$A$2:$E$8000,4,FALSE))/365</f>
        <v>31.758904109589039</v>
      </c>
      <c r="H72" s="4">
        <v>23</v>
      </c>
      <c r="I72" s="131"/>
      <c r="K72" s="131"/>
    </row>
    <row r="73" spans="1:11">
      <c r="A73" s="4" t="s">
        <v>18</v>
      </c>
      <c r="B73" s="4">
        <v>2022</v>
      </c>
      <c r="C73" s="5">
        <v>44849</v>
      </c>
      <c r="D73" s="4" t="s">
        <v>19</v>
      </c>
      <c r="E73" s="4" t="s">
        <v>490</v>
      </c>
      <c r="F73" s="4" t="s">
        <v>491</v>
      </c>
      <c r="G73" s="11">
        <f>(C73-VLOOKUP(E73,Riders!$A$2:$E$8000,4,FALSE))/365</f>
        <v>26.92876712328767</v>
      </c>
      <c r="H73" s="4">
        <v>24</v>
      </c>
      <c r="I73" s="131"/>
      <c r="K73" s="131"/>
    </row>
    <row r="74" spans="1:11">
      <c r="A74" s="1" t="s">
        <v>138</v>
      </c>
      <c r="B74" s="1">
        <v>2022</v>
      </c>
      <c r="C74" s="2">
        <v>44752</v>
      </c>
      <c r="D74" s="1" t="s">
        <v>65</v>
      </c>
      <c r="E74" s="1" t="s">
        <v>628</v>
      </c>
      <c r="F74" s="1" t="s">
        <v>722</v>
      </c>
      <c r="G74" s="11">
        <f>(C74-VLOOKUP(E74,Riders!$A$2:$E$8000,4,FALSE))/365</f>
        <v>28.465753424657535</v>
      </c>
      <c r="H74" s="1">
        <v>1</v>
      </c>
      <c r="I74" s="131">
        <v>7.9166666666666673E-3</v>
      </c>
      <c r="J74">
        <v>52.631999999999998</v>
      </c>
      <c r="K74" s="131"/>
    </row>
    <row r="75" spans="1:11">
      <c r="A75" s="1" t="s">
        <v>138</v>
      </c>
      <c r="B75" s="1">
        <v>2022</v>
      </c>
      <c r="C75" s="2">
        <v>44752</v>
      </c>
      <c r="D75" s="1" t="s">
        <v>65</v>
      </c>
      <c r="E75" s="1" t="s">
        <v>518</v>
      </c>
      <c r="F75" s="1" t="s">
        <v>249</v>
      </c>
      <c r="G75" s="11">
        <f>(C75-VLOOKUP(E75,Riders!$A$2:$E$8000,4,FALSE))/365</f>
        <v>31.493150684931507</v>
      </c>
      <c r="H75" s="1">
        <v>2</v>
      </c>
      <c r="I75" s="131">
        <v>7.9166666666666673E-3</v>
      </c>
      <c r="J75">
        <v>52.631999999999998</v>
      </c>
      <c r="K75" s="131"/>
    </row>
    <row r="76" spans="1:11">
      <c r="A76" s="1" t="s">
        <v>138</v>
      </c>
      <c r="B76" s="1">
        <v>2022</v>
      </c>
      <c r="C76" s="2">
        <v>44752</v>
      </c>
      <c r="D76" s="1" t="s">
        <v>65</v>
      </c>
      <c r="E76" s="1" t="s">
        <v>710</v>
      </c>
      <c r="F76" s="1" t="s">
        <v>724</v>
      </c>
      <c r="G76" s="11">
        <f>(C76-VLOOKUP(E76,Riders!$A$2:$E$8000,4,FALSE))/365</f>
        <v>27.331506849315069</v>
      </c>
      <c r="H76" s="1">
        <v>3</v>
      </c>
      <c r="I76" s="131">
        <v>7.9166666666666708E-3</v>
      </c>
      <c r="J76">
        <v>52.631999999999998</v>
      </c>
      <c r="K76" s="131"/>
    </row>
    <row r="77" spans="1:11">
      <c r="A77" s="1" t="s">
        <v>138</v>
      </c>
      <c r="B77" s="1">
        <v>2022</v>
      </c>
      <c r="C77" s="2">
        <v>44752</v>
      </c>
      <c r="D77" s="1" t="s">
        <v>65</v>
      </c>
      <c r="E77" s="1" t="s">
        <v>608</v>
      </c>
      <c r="F77" s="1" t="s">
        <v>163</v>
      </c>
      <c r="G77" s="11">
        <f>(C77-VLOOKUP(E77,Riders!$A$2:$E$8000,4,FALSE))/365</f>
        <v>20.975342465753425</v>
      </c>
      <c r="H77" s="1">
        <v>4</v>
      </c>
      <c r="I77" s="131">
        <v>7.9166666666666708E-3</v>
      </c>
      <c r="J77">
        <v>52.631999999999998</v>
      </c>
      <c r="K77" s="131"/>
    </row>
    <row r="78" spans="1:11">
      <c r="A78" s="1" t="s">
        <v>138</v>
      </c>
      <c r="B78" s="1">
        <v>2022</v>
      </c>
      <c r="C78" s="2">
        <v>44752</v>
      </c>
      <c r="D78" s="1" t="s">
        <v>65</v>
      </c>
      <c r="E78" s="1" t="s">
        <v>696</v>
      </c>
      <c r="F78" s="1" t="s">
        <v>38</v>
      </c>
      <c r="G78" s="11">
        <f>(C78-VLOOKUP(E78,Riders!$A$2:$E$8000,4,FALSE))/365</f>
        <v>28.372602739726027</v>
      </c>
      <c r="H78" s="1">
        <v>5</v>
      </c>
      <c r="I78" s="131">
        <v>7.9166666666666708E-3</v>
      </c>
      <c r="J78">
        <v>52.631999999999998</v>
      </c>
      <c r="K78" s="131"/>
    </row>
    <row r="79" spans="1:11">
      <c r="A79" s="1" t="s">
        <v>138</v>
      </c>
      <c r="B79" s="1">
        <v>2022</v>
      </c>
      <c r="C79" s="2">
        <v>44752</v>
      </c>
      <c r="D79" s="1" t="s">
        <v>65</v>
      </c>
      <c r="E79" s="1" t="s">
        <v>620</v>
      </c>
      <c r="F79" s="1" t="s">
        <v>43</v>
      </c>
      <c r="G79" s="11">
        <f>(C79-VLOOKUP(E79,Riders!$A$2:$E$8000,4,FALSE))/365</f>
        <v>35.775342465753425</v>
      </c>
      <c r="H79" s="1">
        <v>6</v>
      </c>
      <c r="I79" s="131">
        <v>7.9166666666666708E-3</v>
      </c>
      <c r="J79">
        <v>52.631999999999998</v>
      </c>
      <c r="K79" s="131"/>
    </row>
    <row r="80" spans="1:11">
      <c r="A80" s="1" t="s">
        <v>138</v>
      </c>
      <c r="B80" s="1">
        <v>2022</v>
      </c>
      <c r="C80" s="2">
        <v>44752</v>
      </c>
      <c r="D80" s="1" t="s">
        <v>65</v>
      </c>
      <c r="E80" s="1" t="s">
        <v>617</v>
      </c>
      <c r="F80" s="1" t="s">
        <v>618</v>
      </c>
      <c r="G80" s="11">
        <f>(C80-VLOOKUP(E80,Riders!$A$2:$E$8000,4,FALSE))/365</f>
        <v>24.852054794520548</v>
      </c>
      <c r="H80" s="1">
        <v>7</v>
      </c>
      <c r="I80" s="131">
        <v>7.9166666666666708E-3</v>
      </c>
      <c r="J80">
        <v>52.631999999999998</v>
      </c>
      <c r="K80" s="131"/>
    </row>
    <row r="81" spans="1:11">
      <c r="A81" s="1" t="s">
        <v>138</v>
      </c>
      <c r="B81" s="1">
        <v>2022</v>
      </c>
      <c r="C81" s="2">
        <v>44752</v>
      </c>
      <c r="D81" s="1" t="s">
        <v>65</v>
      </c>
      <c r="E81" s="1" t="s">
        <v>493</v>
      </c>
      <c r="F81" s="1" t="s">
        <v>36</v>
      </c>
      <c r="G81" s="11">
        <f>(C81-VLOOKUP(E81,Riders!$A$2:$E$8000,4,FALSE))/365</f>
        <v>24.054794520547944</v>
      </c>
      <c r="H81" s="1">
        <v>8</v>
      </c>
      <c r="I81" s="131">
        <v>7.9166666666666708E-3</v>
      </c>
      <c r="J81">
        <v>52.631999999999998</v>
      </c>
      <c r="K81" s="131"/>
    </row>
    <row r="82" spans="1:11">
      <c r="A82" s="1" t="s">
        <v>138</v>
      </c>
      <c r="B82" s="1">
        <v>2022</v>
      </c>
      <c r="C82" s="2">
        <v>44752</v>
      </c>
      <c r="D82" s="1" t="s">
        <v>65</v>
      </c>
      <c r="E82" s="1" t="s">
        <v>688</v>
      </c>
      <c r="F82" s="1" t="s">
        <v>144</v>
      </c>
      <c r="G82" s="11">
        <f>(C82-VLOOKUP(E82,Riders!$A$2:$E$8000,4,FALSE))/365</f>
        <v>23.802739726027397</v>
      </c>
      <c r="H82" s="1">
        <v>9</v>
      </c>
      <c r="I82" s="131">
        <v>7.9166666666666708E-3</v>
      </c>
      <c r="J82">
        <v>52.631999999999998</v>
      </c>
      <c r="K82" s="131"/>
    </row>
    <row r="83" spans="1:11">
      <c r="A83" s="1" t="s">
        <v>138</v>
      </c>
      <c r="B83" s="1">
        <v>2022</v>
      </c>
      <c r="C83" s="2">
        <v>44752</v>
      </c>
      <c r="D83" s="1" t="s">
        <v>65</v>
      </c>
      <c r="E83" s="1" t="s">
        <v>604</v>
      </c>
      <c r="F83" s="1" t="s">
        <v>32</v>
      </c>
      <c r="G83" s="11">
        <f>(C83-VLOOKUP(E83,Riders!$A$2:$E$8000,4,FALSE))/365</f>
        <v>20.4986301369863</v>
      </c>
      <c r="H83" s="1">
        <v>10</v>
      </c>
      <c r="I83" s="131">
        <v>7.9166666666666708E-3</v>
      </c>
      <c r="J83">
        <v>52.631999999999998</v>
      </c>
      <c r="K83" s="131"/>
    </row>
    <row r="84" spans="1:11">
      <c r="A84" s="1" t="s">
        <v>138</v>
      </c>
      <c r="B84" s="1">
        <v>2022</v>
      </c>
      <c r="C84" s="2">
        <v>44752</v>
      </c>
      <c r="D84" s="1" t="s">
        <v>65</v>
      </c>
      <c r="E84" s="1" t="s">
        <v>612</v>
      </c>
      <c r="F84" s="1" t="s">
        <v>55</v>
      </c>
      <c r="G84" s="11">
        <f>(C84-VLOOKUP(E84,Riders!$A$2:$E$8000,4,FALSE))/365</f>
        <v>21.041095890410958</v>
      </c>
      <c r="H84" s="1">
        <v>11</v>
      </c>
      <c r="I84" s="131">
        <v>7.9166666666666708E-3</v>
      </c>
      <c r="J84">
        <v>52.631999999999998</v>
      </c>
      <c r="K84" s="131"/>
    </row>
    <row r="85" spans="1:11">
      <c r="A85" s="1" t="s">
        <v>138</v>
      </c>
      <c r="B85" s="1">
        <v>2022</v>
      </c>
      <c r="C85" s="2">
        <v>44752</v>
      </c>
      <c r="D85" s="1" t="s">
        <v>65</v>
      </c>
      <c r="E85" s="1" t="s">
        <v>718</v>
      </c>
      <c r="F85" s="1" t="s">
        <v>726</v>
      </c>
      <c r="G85" s="11">
        <f>(C85-VLOOKUP(E85,Riders!$A$2:$E$8000,4,FALSE))/365</f>
        <v>25.895890410958906</v>
      </c>
      <c r="H85" s="1">
        <v>12</v>
      </c>
      <c r="I85" s="131">
        <v>7.9166666666666708E-3</v>
      </c>
      <c r="J85">
        <v>52.631999999999998</v>
      </c>
      <c r="K85" s="131"/>
    </row>
    <row r="86" spans="1:11">
      <c r="A86" s="1" t="s">
        <v>138</v>
      </c>
      <c r="B86" s="1">
        <v>2022</v>
      </c>
      <c r="C86" s="2">
        <v>44752</v>
      </c>
      <c r="D86" s="1" t="s">
        <v>65</v>
      </c>
      <c r="E86" s="1" t="s">
        <v>714</v>
      </c>
      <c r="F86" s="1" t="s">
        <v>151</v>
      </c>
      <c r="G86" s="11">
        <f>(C86-VLOOKUP(E86,Riders!$A$2:$E$8000,4,FALSE))/365</f>
        <v>26.134246575342466</v>
      </c>
      <c r="H86" s="1">
        <v>13</v>
      </c>
      <c r="I86" s="131">
        <v>7.9166666666666708E-3</v>
      </c>
      <c r="J86">
        <v>52.631999999999998</v>
      </c>
      <c r="K86" s="131"/>
    </row>
    <row r="87" spans="1:11">
      <c r="A87" s="1" t="s">
        <v>138</v>
      </c>
      <c r="B87" s="1">
        <v>2022</v>
      </c>
      <c r="C87" s="2">
        <v>44752</v>
      </c>
      <c r="D87" s="1" t="s">
        <v>65</v>
      </c>
      <c r="E87" s="1" t="s">
        <v>690</v>
      </c>
      <c r="F87" s="1" t="s">
        <v>723</v>
      </c>
      <c r="G87" s="11">
        <f>(C87-VLOOKUP(E87,Riders!$A$2:$E$8000,4,FALSE))/365</f>
        <v>28.306849315068494</v>
      </c>
      <c r="H87" s="1">
        <v>14</v>
      </c>
      <c r="I87" s="131">
        <v>7.9166666666666708E-3</v>
      </c>
      <c r="J87">
        <v>52.631999999999998</v>
      </c>
      <c r="K87" s="131"/>
    </row>
    <row r="88" spans="1:11">
      <c r="A88" s="1" t="s">
        <v>138</v>
      </c>
      <c r="B88" s="1">
        <v>2022</v>
      </c>
      <c r="C88" s="2">
        <v>44752</v>
      </c>
      <c r="D88" s="1" t="s">
        <v>65</v>
      </c>
      <c r="E88" s="1" t="s">
        <v>494</v>
      </c>
      <c r="F88" s="1" t="s">
        <v>103</v>
      </c>
      <c r="G88" s="11">
        <f>(C88-VLOOKUP(E88,Riders!$A$2:$E$8000,4,FALSE))/365</f>
        <v>26.454794520547946</v>
      </c>
      <c r="H88" s="1">
        <v>15</v>
      </c>
      <c r="I88" s="131">
        <v>7.9166666666666708E-3</v>
      </c>
      <c r="J88">
        <v>52.631999999999998</v>
      </c>
      <c r="K88" s="131"/>
    </row>
    <row r="89" spans="1:11">
      <c r="A89" s="1" t="s">
        <v>138</v>
      </c>
      <c r="B89" s="1">
        <v>2022</v>
      </c>
      <c r="C89" s="2">
        <v>44752</v>
      </c>
      <c r="D89" s="1" t="s">
        <v>65</v>
      </c>
      <c r="E89" s="1" t="s">
        <v>521</v>
      </c>
      <c r="F89" s="1" t="s">
        <v>57</v>
      </c>
      <c r="G89" s="11">
        <f>(C89-VLOOKUP(E89,Riders!$A$2:$E$8000,4,FALSE))/365</f>
        <v>30.723287671232878</v>
      </c>
      <c r="H89" s="1">
        <v>16</v>
      </c>
      <c r="I89" s="131">
        <v>7.9166666666666708E-3</v>
      </c>
      <c r="J89">
        <v>52.631999999999998</v>
      </c>
      <c r="K89" s="131"/>
    </row>
    <row r="90" spans="1:11">
      <c r="A90" s="1" t="s">
        <v>138</v>
      </c>
      <c r="B90" s="1">
        <v>2022</v>
      </c>
      <c r="C90" s="2">
        <v>44752</v>
      </c>
      <c r="D90" s="1" t="s">
        <v>65</v>
      </c>
      <c r="E90" s="1" t="s">
        <v>661</v>
      </c>
      <c r="F90" s="1" t="s">
        <v>720</v>
      </c>
      <c r="G90" s="11">
        <f>(C90-VLOOKUP(E90,Riders!$A$2:$E$8000,4,FALSE))/365</f>
        <v>21.586301369863012</v>
      </c>
      <c r="H90" s="1">
        <v>17</v>
      </c>
      <c r="I90" s="131">
        <v>7.9166666666666708E-3</v>
      </c>
      <c r="J90">
        <v>52.631999999999998</v>
      </c>
      <c r="K90" s="131"/>
    </row>
    <row r="91" spans="1:11">
      <c r="A91" s="1" t="s">
        <v>138</v>
      </c>
      <c r="B91" s="1">
        <v>2022</v>
      </c>
      <c r="C91" s="2">
        <v>44752</v>
      </c>
      <c r="D91" s="1" t="s">
        <v>65</v>
      </c>
      <c r="E91" s="1" t="s">
        <v>694</v>
      </c>
      <c r="F91" s="1" t="s">
        <v>149</v>
      </c>
      <c r="G91" s="11">
        <f>(C91-VLOOKUP(E91,Riders!$A$2:$E$8000,4,FALSE))/365</f>
        <v>28.728767123287671</v>
      </c>
      <c r="H91" s="1">
        <v>18</v>
      </c>
      <c r="I91" s="131">
        <v>7.9166666666666708E-3</v>
      </c>
      <c r="J91">
        <v>52.631999999999998</v>
      </c>
      <c r="K91" s="131"/>
    </row>
    <row r="92" spans="1:11">
      <c r="A92" s="1" t="s">
        <v>138</v>
      </c>
      <c r="B92" s="1">
        <v>2022</v>
      </c>
      <c r="C92" s="2">
        <v>44752</v>
      </c>
      <c r="D92" s="1" t="s">
        <v>65</v>
      </c>
      <c r="E92" s="1" t="s">
        <v>619</v>
      </c>
      <c r="F92" s="1" t="s">
        <v>153</v>
      </c>
      <c r="G92" s="11">
        <f>(C92-VLOOKUP(E92,Riders!$A$2:$E$8000,4,FALSE))/365</f>
        <v>33.441095890410956</v>
      </c>
      <c r="H92" s="1">
        <v>19</v>
      </c>
      <c r="I92" s="131">
        <v>7.9166666666666708E-3</v>
      </c>
      <c r="J92">
        <v>52.631999999999998</v>
      </c>
      <c r="K92" s="131"/>
    </row>
    <row r="93" spans="1:11">
      <c r="A93" s="1" t="s">
        <v>138</v>
      </c>
      <c r="B93" s="1">
        <v>2022</v>
      </c>
      <c r="C93" s="2">
        <v>44752</v>
      </c>
      <c r="D93" s="1" t="s">
        <v>65</v>
      </c>
      <c r="E93" s="1" t="s">
        <v>677</v>
      </c>
      <c r="F93" s="1" t="s">
        <v>24</v>
      </c>
      <c r="G93" s="11">
        <f>(C93-VLOOKUP(E93,Riders!$A$2:$E$8000,4,FALSE))/365</f>
        <v>24.290410958904111</v>
      </c>
      <c r="H93" s="1">
        <v>20</v>
      </c>
      <c r="I93" s="131">
        <v>7.9166666666666708E-3</v>
      </c>
      <c r="J93">
        <v>52.631999999999998</v>
      </c>
      <c r="K93" s="131"/>
    </row>
    <row r="94" spans="1:11">
      <c r="A94" s="1" t="s">
        <v>138</v>
      </c>
      <c r="B94" s="1">
        <v>2022</v>
      </c>
      <c r="C94" s="2">
        <v>44752</v>
      </c>
      <c r="D94" s="1" t="s">
        <v>65</v>
      </c>
      <c r="E94" s="1" t="s">
        <v>691</v>
      </c>
      <c r="F94" s="1" t="s">
        <v>721</v>
      </c>
      <c r="G94" s="11">
        <f>(C94-VLOOKUP(E94,Riders!$A$2:$E$8000,4,FALSE))/365</f>
        <v>29.041095890410958</v>
      </c>
      <c r="H94" s="1">
        <v>21</v>
      </c>
      <c r="I94" s="131">
        <v>7.9166666666666708E-3</v>
      </c>
      <c r="J94">
        <v>52.631999999999998</v>
      </c>
      <c r="K94" s="131"/>
    </row>
    <row r="95" spans="1:11">
      <c r="A95" s="1" t="s">
        <v>138</v>
      </c>
      <c r="B95" s="1">
        <v>2022</v>
      </c>
      <c r="C95" s="2">
        <v>44752</v>
      </c>
      <c r="D95" s="1" t="s">
        <v>65</v>
      </c>
      <c r="E95" s="1" t="s">
        <v>716</v>
      </c>
      <c r="F95" s="1" t="s">
        <v>725</v>
      </c>
      <c r="G95" s="11">
        <f>(C95-VLOOKUP(E95,Riders!$A$2:$E$8000,4,FALSE))/365</f>
        <v>43.010958904109586</v>
      </c>
      <c r="H95" s="1">
        <v>22</v>
      </c>
      <c r="I95" s="131">
        <v>7.9166666666666708E-3</v>
      </c>
      <c r="J95">
        <v>52.631999999999998</v>
      </c>
      <c r="K95" s="131"/>
    </row>
    <row r="96" spans="1:11">
      <c r="A96" s="1" t="s">
        <v>138</v>
      </c>
      <c r="B96" s="1">
        <v>2022</v>
      </c>
      <c r="C96" s="2">
        <v>44752</v>
      </c>
      <c r="D96" s="1" t="s">
        <v>65</v>
      </c>
      <c r="E96" s="1" t="s">
        <v>712</v>
      </c>
      <c r="F96" s="1" t="s">
        <v>160</v>
      </c>
      <c r="G96" s="11">
        <f>(C96-VLOOKUP(E96,Riders!$A$2:$E$8000,4,FALSE))/365</f>
        <v>20.602739726027398</v>
      </c>
      <c r="H96" s="1">
        <v>23</v>
      </c>
      <c r="I96" s="131">
        <v>7.9166666666666708E-3</v>
      </c>
      <c r="J96">
        <v>52.631999999999998</v>
      </c>
      <c r="K96" s="131"/>
    </row>
    <row r="97" spans="1:11">
      <c r="A97" s="4" t="s">
        <v>161</v>
      </c>
      <c r="B97" s="4">
        <v>2022</v>
      </c>
      <c r="C97" s="5">
        <v>44696</v>
      </c>
      <c r="D97" s="4" t="s">
        <v>65</v>
      </c>
      <c r="E97" s="4" t="s">
        <v>584</v>
      </c>
      <c r="F97" s="4" t="s">
        <v>112</v>
      </c>
      <c r="G97" s="11">
        <f>(C97-VLOOKUP(E97,Riders!$A$2:$E$8000,4,FALSE))/365</f>
        <v>23.671232876712327</v>
      </c>
      <c r="H97" s="4">
        <v>1</v>
      </c>
      <c r="I97" s="131">
        <v>7.8472222222222224E-3</v>
      </c>
      <c r="J97">
        <v>53.097000000000001</v>
      </c>
      <c r="K97" s="131"/>
    </row>
    <row r="98" spans="1:11">
      <c r="A98" s="4" t="s">
        <v>161</v>
      </c>
      <c r="B98" s="4">
        <v>2022</v>
      </c>
      <c r="C98" s="5">
        <v>44696</v>
      </c>
      <c r="D98" s="4" t="s">
        <v>65</v>
      </c>
      <c r="E98" s="4" t="s">
        <v>591</v>
      </c>
      <c r="F98" s="4" t="s">
        <v>22</v>
      </c>
      <c r="G98" s="11">
        <f>(C98-VLOOKUP(E98,Riders!$A$2:$E$8000,4,FALSE))/365</f>
        <v>27.753424657534246</v>
      </c>
      <c r="H98" s="4">
        <v>2</v>
      </c>
      <c r="I98" s="131">
        <v>7.8472222222222224E-3</v>
      </c>
      <c r="J98">
        <v>53.097000000000001</v>
      </c>
      <c r="K98" s="131"/>
    </row>
    <row r="99" spans="1:11">
      <c r="A99" s="4" t="s">
        <v>161</v>
      </c>
      <c r="B99" s="4">
        <v>2022</v>
      </c>
      <c r="C99" s="5">
        <v>44696</v>
      </c>
      <c r="D99" s="4" t="s">
        <v>65</v>
      </c>
      <c r="E99" s="4" t="s">
        <v>731</v>
      </c>
      <c r="F99" s="4" t="s">
        <v>101</v>
      </c>
      <c r="G99" s="11">
        <f>(C99-VLOOKUP(E99,Riders!$A$2:$E$8000,4,FALSE))/365</f>
        <v>21.293150684931508</v>
      </c>
      <c r="H99" s="4">
        <v>3</v>
      </c>
      <c r="I99" s="131">
        <v>7.8472222222222207E-3</v>
      </c>
      <c r="J99">
        <v>53.097000000000001</v>
      </c>
      <c r="K99" s="131"/>
    </row>
    <row r="100" spans="1:11">
      <c r="A100" s="4" t="s">
        <v>161</v>
      </c>
      <c r="B100" s="4">
        <v>2022</v>
      </c>
      <c r="C100" s="5">
        <v>44696</v>
      </c>
      <c r="D100" s="4" t="s">
        <v>65</v>
      </c>
      <c r="E100" s="4" t="s">
        <v>745</v>
      </c>
      <c r="F100" s="4" t="s">
        <v>45</v>
      </c>
      <c r="G100" s="11">
        <f>(C100-VLOOKUP(E100,Riders!$A$2:$E$8000,4,FALSE))/365</f>
        <v>25.043835616438358</v>
      </c>
      <c r="H100" s="4">
        <v>4</v>
      </c>
      <c r="I100" s="131">
        <v>7.8472222222222207E-3</v>
      </c>
      <c r="J100">
        <v>53.097000000000001</v>
      </c>
      <c r="K100" s="131"/>
    </row>
    <row r="101" spans="1:11">
      <c r="A101" s="4" t="s">
        <v>161</v>
      </c>
      <c r="B101" s="4">
        <v>2022</v>
      </c>
      <c r="C101" s="5">
        <v>44696</v>
      </c>
      <c r="D101" s="4" t="s">
        <v>65</v>
      </c>
      <c r="E101" s="4" t="s">
        <v>475</v>
      </c>
      <c r="F101" s="4" t="s">
        <v>77</v>
      </c>
      <c r="G101" s="11">
        <f>(C101-VLOOKUP(E101,Riders!$A$2:$E$8000,4,FALSE))/365</f>
        <v>23.523287671232875</v>
      </c>
      <c r="H101" s="4">
        <v>5</v>
      </c>
      <c r="I101" s="131">
        <v>7.8472222222222207E-3</v>
      </c>
      <c r="J101">
        <v>53.097000000000001</v>
      </c>
      <c r="K101" s="131"/>
    </row>
    <row r="102" spans="1:11">
      <c r="A102" s="4" t="s">
        <v>161</v>
      </c>
      <c r="B102" s="4">
        <v>2022</v>
      </c>
      <c r="C102" s="5">
        <v>44696</v>
      </c>
      <c r="D102" s="4" t="s">
        <v>65</v>
      </c>
      <c r="E102" s="4" t="s">
        <v>486</v>
      </c>
      <c r="F102" s="4" t="s">
        <v>163</v>
      </c>
      <c r="G102" s="11">
        <f>(C102-VLOOKUP(E102,Riders!$A$2:$E$8000,4,FALSE))/365</f>
        <v>24.857534246575341</v>
      </c>
      <c r="H102" s="4">
        <v>6</v>
      </c>
      <c r="I102" s="131">
        <v>7.8472222222222207E-3</v>
      </c>
      <c r="J102">
        <v>53.097000000000001</v>
      </c>
      <c r="K102" s="131"/>
    </row>
    <row r="103" spans="1:11">
      <c r="A103" s="4" t="s">
        <v>161</v>
      </c>
      <c r="B103" s="4">
        <v>2022</v>
      </c>
      <c r="C103" s="5">
        <v>44696</v>
      </c>
      <c r="D103" s="4" t="s">
        <v>65</v>
      </c>
      <c r="E103" s="4" t="s">
        <v>480</v>
      </c>
      <c r="F103" s="4" t="s">
        <v>28</v>
      </c>
      <c r="G103" s="11">
        <f>(C103-VLOOKUP(E103,Riders!$A$2:$E$8000,4,FALSE))/365</f>
        <v>19.917808219178081</v>
      </c>
      <c r="H103" s="4">
        <v>7</v>
      </c>
      <c r="I103" s="131">
        <v>7.8472222222222207E-3</v>
      </c>
      <c r="J103">
        <v>53.097000000000001</v>
      </c>
      <c r="K103" s="131"/>
    </row>
    <row r="104" spans="1:11">
      <c r="A104" s="4" t="s">
        <v>161</v>
      </c>
      <c r="B104" s="4">
        <v>2022</v>
      </c>
      <c r="C104" s="5">
        <v>44696</v>
      </c>
      <c r="D104" s="4" t="s">
        <v>65</v>
      </c>
      <c r="E104" s="4" t="s">
        <v>987</v>
      </c>
      <c r="F104" s="4" t="s">
        <v>34</v>
      </c>
      <c r="G104" s="11">
        <f>(C104-VLOOKUP(E104,Riders!$A$2:$E$8000,4,FALSE))/365</f>
        <v>22.246575342465754</v>
      </c>
      <c r="H104" s="4">
        <v>8</v>
      </c>
      <c r="I104" s="131">
        <v>7.8472222222222207E-3</v>
      </c>
      <c r="J104">
        <v>53.097000000000001</v>
      </c>
      <c r="K104" s="131"/>
    </row>
    <row r="105" spans="1:11">
      <c r="A105" s="4" t="s">
        <v>161</v>
      </c>
      <c r="B105" s="4">
        <v>2022</v>
      </c>
      <c r="C105" s="5">
        <v>44696</v>
      </c>
      <c r="D105" s="4" t="s">
        <v>65</v>
      </c>
      <c r="E105" s="4" t="s">
        <v>495</v>
      </c>
      <c r="F105" s="4" t="s">
        <v>84</v>
      </c>
      <c r="G105" s="11">
        <f>(C105-VLOOKUP(E105,Riders!$A$2:$E$8000,4,FALSE))/365</f>
        <v>27.336986301369862</v>
      </c>
      <c r="H105" s="4">
        <v>9</v>
      </c>
      <c r="I105" s="131">
        <v>7.8472222222222207E-3</v>
      </c>
      <c r="J105">
        <v>53.097000000000001</v>
      </c>
      <c r="K105" s="131"/>
    </row>
    <row r="106" spans="1:11">
      <c r="A106" s="4" t="s">
        <v>161</v>
      </c>
      <c r="B106" s="4">
        <v>2022</v>
      </c>
      <c r="C106" s="5">
        <v>44696</v>
      </c>
      <c r="D106" s="4" t="s">
        <v>65</v>
      </c>
      <c r="E106" s="4" t="s">
        <v>696</v>
      </c>
      <c r="F106" s="4" t="s">
        <v>38</v>
      </c>
      <c r="G106" s="11">
        <f>(C106-VLOOKUP(E106,Riders!$A$2:$E$8000,4,FALSE))/365</f>
        <v>28.219178082191782</v>
      </c>
      <c r="H106" s="4">
        <v>10</v>
      </c>
      <c r="I106" s="131">
        <v>7.8472222222222207E-3</v>
      </c>
      <c r="J106">
        <v>53.097000000000001</v>
      </c>
      <c r="K106" s="131"/>
    </row>
    <row r="107" spans="1:11">
      <c r="A107" s="4" t="s">
        <v>161</v>
      </c>
      <c r="B107" s="4">
        <v>2022</v>
      </c>
      <c r="C107" s="5">
        <v>44696</v>
      </c>
      <c r="D107" s="4" t="s">
        <v>65</v>
      </c>
      <c r="E107" s="4" t="s">
        <v>736</v>
      </c>
      <c r="F107" s="4" t="s">
        <v>32</v>
      </c>
      <c r="G107" s="11">
        <f>(C107-VLOOKUP(E107,Riders!$A$2:$E$8000,4,FALSE))/365</f>
        <v>21.232876712328768</v>
      </c>
      <c r="H107" s="4">
        <v>11</v>
      </c>
      <c r="I107" s="131">
        <v>7.8472222222222207E-3</v>
      </c>
      <c r="J107">
        <v>53.097000000000001</v>
      </c>
      <c r="K107" s="131"/>
    </row>
    <row r="108" spans="1:11">
      <c r="A108" s="4" t="s">
        <v>161</v>
      </c>
      <c r="B108" s="4">
        <v>2022</v>
      </c>
      <c r="C108" s="5">
        <v>44696</v>
      </c>
      <c r="D108" s="4" t="s">
        <v>65</v>
      </c>
      <c r="E108" s="4" t="s">
        <v>620</v>
      </c>
      <c r="F108" s="4" t="s">
        <v>43</v>
      </c>
      <c r="G108" s="11">
        <f>(C108-VLOOKUP(E108,Riders!$A$2:$E$8000,4,FALSE))/365</f>
        <v>35.62191780821918</v>
      </c>
      <c r="H108" s="4">
        <v>12</v>
      </c>
      <c r="I108" s="131">
        <v>7.8472222222222207E-3</v>
      </c>
      <c r="J108">
        <v>53.097000000000001</v>
      </c>
      <c r="K108" s="131"/>
    </row>
    <row r="109" spans="1:11">
      <c r="A109" s="4" t="s">
        <v>161</v>
      </c>
      <c r="B109" s="4">
        <v>2022</v>
      </c>
      <c r="C109" s="5">
        <v>44696</v>
      </c>
      <c r="D109" s="4" t="s">
        <v>65</v>
      </c>
      <c r="E109" s="4" t="s">
        <v>478</v>
      </c>
      <c r="F109" s="4" t="s">
        <v>479</v>
      </c>
      <c r="G109" s="11">
        <f>(C109-VLOOKUP(E109,Riders!$A$2:$E$8000,4,FALSE))/365</f>
        <v>30.991780821917807</v>
      </c>
      <c r="H109" s="4">
        <v>13</v>
      </c>
      <c r="I109" s="131">
        <v>7.8472222222222207E-3</v>
      </c>
      <c r="J109">
        <v>53.097000000000001</v>
      </c>
      <c r="K109" s="131"/>
    </row>
    <row r="110" spans="1:11">
      <c r="A110" s="4" t="s">
        <v>161</v>
      </c>
      <c r="B110" s="4">
        <v>2022</v>
      </c>
      <c r="C110" s="5">
        <v>44696</v>
      </c>
      <c r="D110" s="4" t="s">
        <v>65</v>
      </c>
      <c r="E110" s="4" t="s">
        <v>493</v>
      </c>
      <c r="F110" s="4" t="s">
        <v>36</v>
      </c>
      <c r="G110" s="11">
        <f>(C110-VLOOKUP(E110,Riders!$A$2:$E$8000,4,FALSE))/365</f>
        <v>23.901369863013699</v>
      </c>
      <c r="H110" s="4">
        <v>14</v>
      </c>
      <c r="I110" s="131">
        <v>7.8472222222222207E-3</v>
      </c>
      <c r="J110">
        <v>53.097000000000001</v>
      </c>
      <c r="K110" s="131"/>
    </row>
    <row r="111" spans="1:11">
      <c r="A111" s="4" t="s">
        <v>161</v>
      </c>
      <c r="B111" s="4">
        <v>2022</v>
      </c>
      <c r="C111" s="5">
        <v>44696</v>
      </c>
      <c r="D111" s="4" t="s">
        <v>65</v>
      </c>
      <c r="E111" s="4" t="s">
        <v>614</v>
      </c>
      <c r="F111" s="4" t="s">
        <v>227</v>
      </c>
      <c r="G111" s="11">
        <f>(C111-VLOOKUP(E111,Riders!$A$2:$E$8000,4,FALSE))/365</f>
        <v>23.295890410958904</v>
      </c>
      <c r="H111" s="4">
        <v>15</v>
      </c>
      <c r="I111" s="131">
        <v>7.8472222222222207E-3</v>
      </c>
      <c r="J111">
        <v>53.097000000000001</v>
      </c>
      <c r="K111" s="131"/>
    </row>
    <row r="112" spans="1:11">
      <c r="A112" s="4" t="s">
        <v>161</v>
      </c>
      <c r="B112" s="4">
        <v>2022</v>
      </c>
      <c r="C112" s="5">
        <v>44696</v>
      </c>
      <c r="D112" s="4" t="s">
        <v>65</v>
      </c>
      <c r="E112" s="4" t="s">
        <v>710</v>
      </c>
      <c r="F112" s="4" t="s">
        <v>724</v>
      </c>
      <c r="G112" s="11">
        <f>(C112-VLOOKUP(E112,Riders!$A$2:$E$8000,4,FALSE))/365</f>
        <v>27.17808219178082</v>
      </c>
      <c r="H112" s="4">
        <v>16</v>
      </c>
      <c r="I112" s="131">
        <v>7.8472222222222207E-3</v>
      </c>
      <c r="J112">
        <v>53.097000000000001</v>
      </c>
      <c r="K112" s="131"/>
    </row>
    <row r="113" spans="1:11">
      <c r="A113" s="4" t="s">
        <v>161</v>
      </c>
      <c r="B113" s="4">
        <v>2022</v>
      </c>
      <c r="C113" s="5">
        <v>44696</v>
      </c>
      <c r="D113" s="4" t="s">
        <v>65</v>
      </c>
      <c r="E113" s="4" t="s">
        <v>594</v>
      </c>
      <c r="F113" s="4" t="s">
        <v>30</v>
      </c>
      <c r="G113" s="11">
        <f>(C113-VLOOKUP(E113,Riders!$A$2:$E$8000,4,FALSE))/365</f>
        <v>32.961643835616435</v>
      </c>
      <c r="H113" s="4">
        <v>17</v>
      </c>
      <c r="I113" s="131">
        <v>7.8472222222222207E-3</v>
      </c>
      <c r="J113">
        <v>53.097000000000001</v>
      </c>
      <c r="K113" s="131"/>
    </row>
    <row r="114" spans="1:11">
      <c r="A114" s="4" t="s">
        <v>161</v>
      </c>
      <c r="B114" s="4">
        <v>2022</v>
      </c>
      <c r="C114" s="5">
        <v>44696</v>
      </c>
      <c r="D114" s="4" t="s">
        <v>65</v>
      </c>
      <c r="E114" s="4" t="s">
        <v>52</v>
      </c>
      <c r="F114" s="4" t="s">
        <v>24</v>
      </c>
      <c r="G114" s="11">
        <f>(C114-VLOOKUP(E114,Riders!$A$2:$E$8000,4,FALSE))/365</f>
        <v>21.852054794520548</v>
      </c>
      <c r="H114" s="4">
        <v>18</v>
      </c>
      <c r="I114" s="131">
        <v>7.8472222222222207E-3</v>
      </c>
      <c r="J114">
        <v>53.097000000000001</v>
      </c>
      <c r="K114" s="131"/>
    </row>
    <row r="115" spans="1:11">
      <c r="A115" s="4" t="s">
        <v>161</v>
      </c>
      <c r="B115" s="4">
        <v>2022</v>
      </c>
      <c r="C115" s="5">
        <v>44696</v>
      </c>
      <c r="D115" s="4" t="s">
        <v>65</v>
      </c>
      <c r="E115" s="4" t="s">
        <v>518</v>
      </c>
      <c r="F115" s="4" t="s">
        <v>249</v>
      </c>
      <c r="G115" s="11">
        <f>(C115-VLOOKUP(E115,Riders!$A$2:$E$8000,4,FALSE))/365</f>
        <v>31.339726027397262</v>
      </c>
      <c r="H115" s="4">
        <v>19</v>
      </c>
      <c r="I115" s="131">
        <v>7.8472222222222207E-3</v>
      </c>
      <c r="J115">
        <v>53.097000000000001</v>
      </c>
      <c r="K115" s="131"/>
    </row>
    <row r="116" spans="1:11">
      <c r="A116" s="4" t="s">
        <v>161</v>
      </c>
      <c r="B116" s="4">
        <v>2022</v>
      </c>
      <c r="C116" s="5">
        <v>44696</v>
      </c>
      <c r="D116" s="4" t="s">
        <v>65</v>
      </c>
      <c r="E116" s="4" t="s">
        <v>612</v>
      </c>
      <c r="F116" s="4" t="s">
        <v>55</v>
      </c>
      <c r="G116" s="11">
        <f>(C116-VLOOKUP(E116,Riders!$A$2:$E$8000,4,FALSE))/365</f>
        <v>20.887671232876713</v>
      </c>
      <c r="H116" s="4">
        <v>20</v>
      </c>
      <c r="I116" s="131">
        <v>7.8472222222222207E-3</v>
      </c>
      <c r="J116">
        <v>53.097000000000001</v>
      </c>
      <c r="K116" s="131"/>
    </row>
    <row r="117" spans="1:11">
      <c r="A117" s="4" t="s">
        <v>161</v>
      </c>
      <c r="B117" s="4">
        <v>2022</v>
      </c>
      <c r="C117" s="5">
        <v>44696</v>
      </c>
      <c r="D117" s="4" t="s">
        <v>65</v>
      </c>
      <c r="E117" s="4" t="s">
        <v>737</v>
      </c>
      <c r="F117" s="4" t="s">
        <v>149</v>
      </c>
      <c r="G117" s="11">
        <f>(C117-VLOOKUP(E117,Riders!$A$2:$E$8000,4,FALSE))/365</f>
        <v>19.545205479452054</v>
      </c>
      <c r="H117" s="4">
        <v>21</v>
      </c>
      <c r="I117" s="131">
        <v>7.8472222222222207E-3</v>
      </c>
      <c r="J117">
        <v>53.097000000000001</v>
      </c>
      <c r="K117" s="131"/>
    </row>
    <row r="118" spans="1:11">
      <c r="A118" s="4" t="s">
        <v>161</v>
      </c>
      <c r="B118" s="4">
        <v>2022</v>
      </c>
      <c r="C118" s="5">
        <v>44696</v>
      </c>
      <c r="D118" s="4" t="s">
        <v>65</v>
      </c>
      <c r="E118" s="4" t="s">
        <v>522</v>
      </c>
      <c r="F118" s="4" t="s">
        <v>523</v>
      </c>
      <c r="G118" s="11">
        <f>(C118-VLOOKUP(E118,Riders!$A$2:$E$8000,4,FALSE))/365</f>
        <v>21.556164383561644</v>
      </c>
      <c r="H118" s="4">
        <v>22</v>
      </c>
      <c r="I118" s="131">
        <v>7.8472222222222207E-3</v>
      </c>
      <c r="J118">
        <v>53.097000000000001</v>
      </c>
      <c r="K118" s="131"/>
    </row>
    <row r="119" spans="1:11">
      <c r="A119" s="1" t="s">
        <v>64</v>
      </c>
      <c r="B119" s="1">
        <v>2022</v>
      </c>
      <c r="C119" s="2">
        <v>44675</v>
      </c>
      <c r="D119" s="1" t="s">
        <v>65</v>
      </c>
      <c r="E119" s="1" t="s">
        <v>585</v>
      </c>
      <c r="F119" s="1" t="s">
        <v>74</v>
      </c>
      <c r="G119" s="11">
        <f>(C119-VLOOKUP(E119,Riders!$A$2:$E$8000,4,FALSE))/365</f>
        <v>26.427397260273974</v>
      </c>
      <c r="H119" s="1">
        <v>1</v>
      </c>
      <c r="I119" s="131">
        <v>7.6388888888888886E-3</v>
      </c>
      <c r="J119">
        <v>54.545000000000002</v>
      </c>
      <c r="K119" s="131"/>
    </row>
    <row r="120" spans="1:11">
      <c r="A120" s="1" t="s">
        <v>64</v>
      </c>
      <c r="B120" s="1">
        <v>2022</v>
      </c>
      <c r="C120" s="2">
        <v>44675</v>
      </c>
      <c r="D120" s="1" t="s">
        <v>65</v>
      </c>
      <c r="E120" s="1" t="s">
        <v>616</v>
      </c>
      <c r="F120" s="1" t="s">
        <v>36</v>
      </c>
      <c r="G120" s="11">
        <f>(C120-VLOOKUP(E120,Riders!$A$2:$E$8000,4,FALSE))/365</f>
        <v>34.200000000000003</v>
      </c>
      <c r="H120" s="1">
        <v>2</v>
      </c>
      <c r="I120" s="131">
        <v>7.6388888888888886E-3</v>
      </c>
      <c r="J120">
        <v>54.545000000000002</v>
      </c>
      <c r="K120" s="131"/>
    </row>
    <row r="121" spans="1:11">
      <c r="A121" s="1" t="s">
        <v>64</v>
      </c>
      <c r="B121" s="1">
        <v>2022</v>
      </c>
      <c r="C121" s="2">
        <v>44675</v>
      </c>
      <c r="D121" s="1" t="s">
        <v>65</v>
      </c>
      <c r="E121" s="1" t="s">
        <v>778</v>
      </c>
      <c r="F121" s="1" t="s">
        <v>112</v>
      </c>
      <c r="G121" s="11">
        <f>(C121-VLOOKUP(E121,Riders!$A$2:$E$8000,4,FALSE))/365</f>
        <v>24.027397260273972</v>
      </c>
      <c r="H121" s="1">
        <v>3</v>
      </c>
      <c r="I121" s="131">
        <v>7.6388888888888904E-3</v>
      </c>
      <c r="J121">
        <v>54.545000000000002</v>
      </c>
      <c r="K121" s="131"/>
    </row>
    <row r="122" spans="1:11">
      <c r="A122" s="1" t="s">
        <v>64</v>
      </c>
      <c r="B122" s="1">
        <v>2022</v>
      </c>
      <c r="C122" s="2">
        <v>44675</v>
      </c>
      <c r="D122" s="1" t="s">
        <v>65</v>
      </c>
      <c r="E122" s="1" t="s">
        <v>615</v>
      </c>
      <c r="F122" s="1" t="s">
        <v>45</v>
      </c>
      <c r="G122" s="11">
        <f>(C122-VLOOKUP(E122,Riders!$A$2:$E$8000,4,FALSE))/365</f>
        <v>24.4986301369863</v>
      </c>
      <c r="H122" s="1">
        <v>4</v>
      </c>
      <c r="I122" s="131">
        <v>7.6388888888888904E-3</v>
      </c>
      <c r="J122">
        <v>54.545000000000002</v>
      </c>
      <c r="K122" s="131"/>
    </row>
    <row r="123" spans="1:11">
      <c r="A123" s="1" t="s">
        <v>64</v>
      </c>
      <c r="B123" s="1">
        <v>2022</v>
      </c>
      <c r="C123" s="2">
        <v>44675</v>
      </c>
      <c r="D123" s="1" t="s">
        <v>65</v>
      </c>
      <c r="E123" s="1" t="s">
        <v>586</v>
      </c>
      <c r="F123" s="1" t="s">
        <v>77</v>
      </c>
      <c r="G123" s="11">
        <f>(C123-VLOOKUP(E123,Riders!$A$2:$E$8000,4,FALSE))/365</f>
        <v>21.602739726027398</v>
      </c>
      <c r="H123" s="1">
        <v>5</v>
      </c>
      <c r="I123" s="131">
        <v>7.6388888888888904E-3</v>
      </c>
      <c r="J123">
        <v>54.545000000000002</v>
      </c>
      <c r="K123" s="131"/>
    </row>
    <row r="124" spans="1:11">
      <c r="A124" s="1" t="s">
        <v>64</v>
      </c>
      <c r="B124" s="1">
        <v>2022</v>
      </c>
      <c r="C124" s="2">
        <v>44675</v>
      </c>
      <c r="D124" s="1" t="s">
        <v>65</v>
      </c>
      <c r="E124" s="1" t="s">
        <v>486</v>
      </c>
      <c r="F124" s="1" t="s">
        <v>163</v>
      </c>
      <c r="G124" s="11">
        <f>(C124-VLOOKUP(E124,Riders!$A$2:$E$8000,4,FALSE))/365</f>
        <v>24.8</v>
      </c>
      <c r="H124" s="1">
        <v>6</v>
      </c>
      <c r="I124" s="131">
        <v>7.6388888888888904E-3</v>
      </c>
      <c r="J124">
        <v>54.545000000000002</v>
      </c>
      <c r="K124" s="131"/>
    </row>
    <row r="125" spans="1:11">
      <c r="A125" s="1" t="s">
        <v>64</v>
      </c>
      <c r="B125" s="1">
        <v>2022</v>
      </c>
      <c r="C125" s="2">
        <v>44675</v>
      </c>
      <c r="D125" s="1" t="s">
        <v>65</v>
      </c>
      <c r="E125" s="1" t="s">
        <v>478</v>
      </c>
      <c r="F125" s="1" t="s">
        <v>479</v>
      </c>
      <c r="G125" s="11">
        <f>(C125-VLOOKUP(E125,Riders!$A$2:$E$8000,4,FALSE))/365</f>
        <v>30.934246575342467</v>
      </c>
      <c r="H125" s="1">
        <v>7</v>
      </c>
      <c r="I125" s="131">
        <v>7.6388888888888904E-3</v>
      </c>
      <c r="J125">
        <v>54.545000000000002</v>
      </c>
      <c r="K125" s="131"/>
    </row>
    <row r="126" spans="1:11">
      <c r="A126" s="1" t="s">
        <v>64</v>
      </c>
      <c r="B126" s="1">
        <v>2022</v>
      </c>
      <c r="C126" s="2">
        <v>44675</v>
      </c>
      <c r="D126" s="1" t="s">
        <v>65</v>
      </c>
      <c r="E126" s="1" t="s">
        <v>482</v>
      </c>
      <c r="F126" s="1" t="s">
        <v>483</v>
      </c>
      <c r="G126" s="11">
        <f>(C126-VLOOKUP(E126,Riders!$A$2:$E$8000,4,FALSE))/365</f>
        <v>20.136986301369863</v>
      </c>
      <c r="H126" s="1">
        <v>8</v>
      </c>
      <c r="I126" s="131">
        <v>7.6388888888888904E-3</v>
      </c>
      <c r="J126">
        <v>54.545000000000002</v>
      </c>
      <c r="K126" s="131"/>
    </row>
    <row r="127" spans="1:11">
      <c r="A127" s="1" t="s">
        <v>64</v>
      </c>
      <c r="B127" s="1">
        <v>2022</v>
      </c>
      <c r="C127" s="2">
        <v>44675</v>
      </c>
      <c r="D127" s="1" t="s">
        <v>65</v>
      </c>
      <c r="E127" s="1" t="s">
        <v>627</v>
      </c>
      <c r="F127" s="1" t="s">
        <v>754</v>
      </c>
      <c r="G127" s="11">
        <f>(C127-VLOOKUP(E127,Riders!$A$2:$E$8000,4,FALSE))/365</f>
        <v>25.684931506849313</v>
      </c>
      <c r="H127" s="1">
        <v>9</v>
      </c>
      <c r="I127" s="131">
        <v>7.6388888888888904E-3</v>
      </c>
      <c r="J127">
        <v>54.545000000000002</v>
      </c>
      <c r="K127" s="131"/>
    </row>
    <row r="128" spans="1:11">
      <c r="A128" s="1" t="s">
        <v>64</v>
      </c>
      <c r="B128" s="1">
        <v>2022</v>
      </c>
      <c r="C128" s="2">
        <v>44675</v>
      </c>
      <c r="D128" s="1" t="s">
        <v>65</v>
      </c>
      <c r="E128" s="1" t="s">
        <v>590</v>
      </c>
      <c r="F128" s="1" t="s">
        <v>227</v>
      </c>
      <c r="G128" s="11">
        <f>(C128-VLOOKUP(E128,Riders!$A$2:$E$8000,4,FALSE))/365</f>
        <v>31.197260273972603</v>
      </c>
      <c r="H128" s="1">
        <v>10</v>
      </c>
      <c r="I128" s="131">
        <v>7.6388888888888904E-3</v>
      </c>
      <c r="J128">
        <v>54.545000000000002</v>
      </c>
      <c r="K128" s="131"/>
    </row>
    <row r="129" spans="1:11">
      <c r="A129" s="1" t="s">
        <v>64</v>
      </c>
      <c r="B129" s="1">
        <v>2022</v>
      </c>
      <c r="C129" s="2">
        <v>44675</v>
      </c>
      <c r="D129" s="1" t="s">
        <v>65</v>
      </c>
      <c r="E129" s="1" t="s">
        <v>480</v>
      </c>
      <c r="F129" s="1" t="s">
        <v>28</v>
      </c>
      <c r="G129" s="11">
        <f>(C129-VLOOKUP(E129,Riders!$A$2:$E$8000,4,FALSE))/365</f>
        <v>19.860273972602741</v>
      </c>
      <c r="H129" s="1">
        <v>11</v>
      </c>
      <c r="I129" s="131">
        <v>7.6388888888888904E-3</v>
      </c>
      <c r="J129">
        <v>54.545000000000002</v>
      </c>
      <c r="K129" s="131"/>
    </row>
    <row r="130" spans="1:11">
      <c r="A130" s="1" t="s">
        <v>64</v>
      </c>
      <c r="B130" s="1">
        <v>2022</v>
      </c>
      <c r="C130" s="2">
        <v>44675</v>
      </c>
      <c r="D130" s="1" t="s">
        <v>65</v>
      </c>
      <c r="E130" s="1" t="s">
        <v>757</v>
      </c>
      <c r="F130" s="1" t="s">
        <v>177</v>
      </c>
      <c r="G130" s="11">
        <f>(C130-VLOOKUP(E130,Riders!$A$2:$E$8000,4,FALSE))/365</f>
        <v>22.520547945205479</v>
      </c>
      <c r="H130" s="1">
        <v>12</v>
      </c>
      <c r="I130" s="131">
        <v>7.6388888888888904E-3</v>
      </c>
      <c r="J130">
        <v>54.545000000000002</v>
      </c>
      <c r="K130" s="131"/>
    </row>
    <row r="131" spans="1:11">
      <c r="A131" s="1" t="s">
        <v>64</v>
      </c>
      <c r="B131" s="1">
        <v>2022</v>
      </c>
      <c r="C131" s="2">
        <v>44675</v>
      </c>
      <c r="D131" s="1" t="s">
        <v>65</v>
      </c>
      <c r="E131" s="1" t="s">
        <v>593</v>
      </c>
      <c r="F131" s="1" t="s">
        <v>30</v>
      </c>
      <c r="G131" s="11">
        <f>(C131-VLOOKUP(E131,Riders!$A$2:$E$8000,4,FALSE))/365</f>
        <v>24.205479452054796</v>
      </c>
      <c r="H131" s="1">
        <v>13</v>
      </c>
      <c r="I131" s="131">
        <v>7.6388888888888904E-3</v>
      </c>
      <c r="J131">
        <v>54.545000000000002</v>
      </c>
      <c r="K131" s="131"/>
    </row>
    <row r="132" spans="1:11">
      <c r="A132" s="1" t="s">
        <v>64</v>
      </c>
      <c r="B132" s="1">
        <v>2022</v>
      </c>
      <c r="C132" s="2">
        <v>44675</v>
      </c>
      <c r="D132" s="1" t="s">
        <v>65</v>
      </c>
      <c r="E132" s="1" t="s">
        <v>583</v>
      </c>
      <c r="F132" s="1" t="s">
        <v>26</v>
      </c>
      <c r="G132" s="11">
        <f>(C132-VLOOKUP(E132,Riders!$A$2:$E$8000,4,FALSE))/365</f>
        <v>26.632876712328766</v>
      </c>
      <c r="H132" s="1">
        <v>14</v>
      </c>
      <c r="I132" s="131">
        <v>7.6388888888888904E-3</v>
      </c>
      <c r="J132">
        <v>54.545000000000002</v>
      </c>
      <c r="K132" s="131"/>
    </row>
    <row r="133" spans="1:11">
      <c r="A133" s="1" t="s">
        <v>64</v>
      </c>
      <c r="B133" s="1">
        <v>2022</v>
      </c>
      <c r="C133" s="2">
        <v>44675</v>
      </c>
      <c r="D133" s="1" t="s">
        <v>65</v>
      </c>
      <c r="E133" s="1" t="s">
        <v>658</v>
      </c>
      <c r="F133" s="1" t="s">
        <v>751</v>
      </c>
      <c r="G133" s="11">
        <f>(C133-VLOOKUP(E133,Riders!$A$2:$E$8000,4,FALSE))/365</f>
        <v>21.490410958904111</v>
      </c>
      <c r="H133" s="1">
        <v>15</v>
      </c>
      <c r="I133" s="131">
        <v>7.6388888888888904E-3</v>
      </c>
      <c r="J133">
        <v>54.545000000000002</v>
      </c>
      <c r="K133" s="131"/>
    </row>
    <row r="134" spans="1:11">
      <c r="A134" s="1" t="s">
        <v>64</v>
      </c>
      <c r="B134" s="1">
        <v>2022</v>
      </c>
      <c r="C134" s="2">
        <v>44675</v>
      </c>
      <c r="D134" s="1" t="s">
        <v>65</v>
      </c>
      <c r="E134" s="1" t="s">
        <v>495</v>
      </c>
      <c r="F134" s="1" t="s">
        <v>84</v>
      </c>
      <c r="G134" s="11">
        <f>(C134-VLOOKUP(E134,Riders!$A$2:$E$8000,4,FALSE))/365</f>
        <v>27.279452054794522</v>
      </c>
      <c r="H134" s="1">
        <v>16</v>
      </c>
      <c r="I134" s="131">
        <v>7.6388888888888904E-3</v>
      </c>
      <c r="J134">
        <v>54.545000000000002</v>
      </c>
      <c r="K134" s="131"/>
    </row>
    <row r="135" spans="1:11">
      <c r="A135" s="1" t="s">
        <v>64</v>
      </c>
      <c r="B135" s="1">
        <v>2022</v>
      </c>
      <c r="C135" s="2">
        <v>44675</v>
      </c>
      <c r="D135" s="1" t="s">
        <v>65</v>
      </c>
      <c r="E135" s="1" t="s">
        <v>591</v>
      </c>
      <c r="F135" s="1" t="s">
        <v>22</v>
      </c>
      <c r="G135" s="11">
        <f>(C135-VLOOKUP(E135,Riders!$A$2:$E$8000,4,FALSE))/365</f>
        <v>27.695890410958903</v>
      </c>
      <c r="H135" s="1">
        <v>17</v>
      </c>
      <c r="I135" s="131">
        <v>7.6388888888888904E-3</v>
      </c>
      <c r="J135">
        <v>54.545000000000002</v>
      </c>
      <c r="K135" s="131"/>
    </row>
    <row r="136" spans="1:11">
      <c r="A136" s="1" t="s">
        <v>64</v>
      </c>
      <c r="B136" s="1">
        <v>2022</v>
      </c>
      <c r="C136" s="2">
        <v>44675</v>
      </c>
      <c r="D136" s="1" t="s">
        <v>65</v>
      </c>
      <c r="E136" s="1" t="s">
        <v>646</v>
      </c>
      <c r="F136" s="1" t="s">
        <v>72</v>
      </c>
      <c r="G136" s="11">
        <f>(C136-VLOOKUP(E136,Riders!$A$2:$E$8000,4,FALSE))/365</f>
        <v>22.964383561643835</v>
      </c>
      <c r="H136" s="1">
        <v>18</v>
      </c>
      <c r="I136" s="131">
        <v>7.6388888888888904E-3</v>
      </c>
      <c r="J136">
        <v>54.545000000000002</v>
      </c>
      <c r="K136" s="131"/>
    </row>
    <row r="137" spans="1:11">
      <c r="A137" s="1" t="s">
        <v>64</v>
      </c>
      <c r="B137" s="1">
        <v>2022</v>
      </c>
      <c r="C137" s="2">
        <v>44675</v>
      </c>
      <c r="D137" s="1" t="s">
        <v>65</v>
      </c>
      <c r="E137" s="1" t="s">
        <v>521</v>
      </c>
      <c r="F137" s="1" t="s">
        <v>57</v>
      </c>
      <c r="G137" s="11">
        <f>(C137-VLOOKUP(E137,Riders!$A$2:$E$8000,4,FALSE))/365</f>
        <v>30.512328767123286</v>
      </c>
      <c r="H137" s="1">
        <v>19</v>
      </c>
      <c r="I137" s="131">
        <v>7.6388888888888904E-3</v>
      </c>
      <c r="J137">
        <v>54.545000000000002</v>
      </c>
      <c r="K137" s="131"/>
    </row>
    <row r="138" spans="1:11">
      <c r="A138" s="1" t="s">
        <v>64</v>
      </c>
      <c r="B138" s="1">
        <v>2022</v>
      </c>
      <c r="C138" s="2">
        <v>44675</v>
      </c>
      <c r="D138" s="1" t="s">
        <v>65</v>
      </c>
      <c r="E138" s="1" t="s">
        <v>597</v>
      </c>
      <c r="F138" s="1" t="s">
        <v>34</v>
      </c>
      <c r="G138" s="11">
        <f>(C138-VLOOKUP(E138,Riders!$A$2:$E$8000,4,FALSE))/365</f>
        <v>23.967123287671232</v>
      </c>
      <c r="H138" s="1">
        <v>20</v>
      </c>
      <c r="I138" s="131">
        <v>7.6388888888888904E-3</v>
      </c>
      <c r="J138">
        <v>54.545000000000002</v>
      </c>
      <c r="K138" s="131"/>
    </row>
    <row r="139" spans="1:11">
      <c r="A139" s="1" t="s">
        <v>64</v>
      </c>
      <c r="B139" s="1">
        <v>2022</v>
      </c>
      <c r="C139" s="2">
        <v>44675</v>
      </c>
      <c r="D139" s="1" t="s">
        <v>65</v>
      </c>
      <c r="E139" s="1" t="s">
        <v>604</v>
      </c>
      <c r="F139" s="1" t="s">
        <v>32</v>
      </c>
      <c r="G139" s="11">
        <f>(C139-VLOOKUP(E139,Riders!$A$2:$E$8000,4,FALSE))/365</f>
        <v>20.287671232876711</v>
      </c>
      <c r="H139" s="1">
        <v>21</v>
      </c>
      <c r="I139" s="131">
        <v>7.6388888888888904E-3</v>
      </c>
      <c r="J139">
        <v>54.545000000000002</v>
      </c>
      <c r="K139" s="131"/>
    </row>
    <row r="140" spans="1:11">
      <c r="A140" s="1" t="s">
        <v>64</v>
      </c>
      <c r="B140" s="1">
        <v>2022</v>
      </c>
      <c r="C140" s="2">
        <v>44675</v>
      </c>
      <c r="D140" s="1" t="s">
        <v>65</v>
      </c>
      <c r="E140" s="1" t="s">
        <v>472</v>
      </c>
      <c r="F140" s="1" t="s">
        <v>24</v>
      </c>
      <c r="G140" s="11">
        <f>(C140-VLOOKUP(E140,Riders!$A$2:$E$8000,4,FALSE))/365</f>
        <v>33.230136986301368</v>
      </c>
      <c r="H140" s="1">
        <v>22</v>
      </c>
      <c r="I140" s="131">
        <v>7.6388888888888904E-3</v>
      </c>
      <c r="J140">
        <v>54.545000000000002</v>
      </c>
      <c r="K140" s="131"/>
    </row>
    <row r="141" spans="1:11">
      <c r="A141" s="1" t="s">
        <v>64</v>
      </c>
      <c r="B141" s="1">
        <v>2022</v>
      </c>
      <c r="C141" s="2">
        <v>44675</v>
      </c>
      <c r="D141" s="1" t="s">
        <v>65</v>
      </c>
      <c r="E141" s="1" t="s">
        <v>620</v>
      </c>
      <c r="F141" s="1" t="s">
        <v>43</v>
      </c>
      <c r="G141" s="11">
        <f>(C141-VLOOKUP(E141,Riders!$A$2:$E$8000,4,FALSE))/365</f>
        <v>35.564383561643837</v>
      </c>
      <c r="H141" s="1">
        <v>23</v>
      </c>
      <c r="I141" s="131">
        <v>7.6388888888888904E-3</v>
      </c>
      <c r="J141">
        <v>54.545000000000002</v>
      </c>
      <c r="K141" s="131"/>
    </row>
    <row r="142" spans="1:11">
      <c r="A142" s="1" t="s">
        <v>64</v>
      </c>
      <c r="B142" s="1">
        <v>2022</v>
      </c>
      <c r="C142" s="2">
        <v>44675</v>
      </c>
      <c r="D142" s="1" t="s">
        <v>65</v>
      </c>
      <c r="E142" s="1" t="s">
        <v>498</v>
      </c>
      <c r="F142" s="1" t="s">
        <v>144</v>
      </c>
      <c r="G142" s="11">
        <f>(C142-VLOOKUP(E142,Riders!$A$2:$E$8000,4,FALSE))/365</f>
        <v>30.235616438356164</v>
      </c>
      <c r="H142" s="1">
        <v>24</v>
      </c>
      <c r="I142" s="131">
        <v>7.6388888888888904E-3</v>
      </c>
      <c r="J142">
        <v>54.545000000000002</v>
      </c>
      <c r="K142" s="131"/>
    </row>
    <row r="143" spans="1:11">
      <c r="A143" s="4" t="s">
        <v>181</v>
      </c>
      <c r="B143" s="4">
        <v>2021</v>
      </c>
      <c r="C143" s="5">
        <v>44492</v>
      </c>
      <c r="D143" s="4" t="s">
        <v>19</v>
      </c>
      <c r="E143" s="4" t="s">
        <v>584</v>
      </c>
      <c r="F143" s="4" t="s">
        <v>112</v>
      </c>
      <c r="G143" s="11">
        <f>(C143-VLOOKUP(E143,Riders!$A$2:$E$8000,4,FALSE))/365</f>
        <v>23.112328767123287</v>
      </c>
      <c r="H143" s="4">
        <v>1</v>
      </c>
      <c r="I143" s="131">
        <v>7.5115740740740742E-3</v>
      </c>
      <c r="J143">
        <v>55.47</v>
      </c>
      <c r="K143" s="131"/>
    </row>
    <row r="144" spans="1:11">
      <c r="A144" s="4" t="s">
        <v>181</v>
      </c>
      <c r="B144" s="4">
        <v>2021</v>
      </c>
      <c r="C144" s="5">
        <v>44492</v>
      </c>
      <c r="D144" s="4" t="s">
        <v>19</v>
      </c>
      <c r="E144" s="4" t="s">
        <v>582</v>
      </c>
      <c r="F144" s="4" t="s">
        <v>26</v>
      </c>
      <c r="G144" s="11">
        <f>(C144-VLOOKUP(E144,Riders!$A$2:$E$8000,4,FALSE))/365</f>
        <v>21.087671232876712</v>
      </c>
      <c r="H144" s="4">
        <v>2</v>
      </c>
      <c r="I144" s="131">
        <v>7.5115740740740742E-3</v>
      </c>
      <c r="J144">
        <v>55.47</v>
      </c>
      <c r="K144" s="131"/>
    </row>
    <row r="145" spans="1:11">
      <c r="A145" s="4" t="s">
        <v>181</v>
      </c>
      <c r="B145" s="4">
        <v>2021</v>
      </c>
      <c r="C145" s="5">
        <v>44492</v>
      </c>
      <c r="D145" s="4" t="s">
        <v>19</v>
      </c>
      <c r="E145" s="4" t="s">
        <v>472</v>
      </c>
      <c r="F145" s="4" t="s">
        <v>24</v>
      </c>
      <c r="G145" s="11">
        <f>(C145-VLOOKUP(E145,Riders!$A$2:$E$8000,4,FALSE))/365</f>
        <v>32.728767123287675</v>
      </c>
      <c r="H145" s="4">
        <v>3</v>
      </c>
      <c r="I145" s="131">
        <v>7.5115740740740698E-3</v>
      </c>
      <c r="J145">
        <v>55.47</v>
      </c>
      <c r="K145" s="131"/>
    </row>
    <row r="146" spans="1:11">
      <c r="A146" s="4" t="s">
        <v>181</v>
      </c>
      <c r="B146" s="4">
        <v>2021</v>
      </c>
      <c r="C146" s="5">
        <v>44492</v>
      </c>
      <c r="D146" s="4" t="s">
        <v>19</v>
      </c>
      <c r="E146" s="4" t="s">
        <v>819</v>
      </c>
      <c r="F146" s="4" t="s">
        <v>479</v>
      </c>
      <c r="G146" s="11" t="e">
        <f>(C146-VLOOKUP(E146,Riders!$A$2:$E$8000,4,FALSE))/365</f>
        <v>#N/A</v>
      </c>
      <c r="H146" s="4">
        <v>4</v>
      </c>
      <c r="I146" s="131">
        <v>7.5115740740740698E-3</v>
      </c>
      <c r="J146">
        <v>55.47</v>
      </c>
      <c r="K146" s="131"/>
    </row>
    <row r="147" spans="1:11">
      <c r="A147" s="4" t="s">
        <v>181</v>
      </c>
      <c r="B147" s="4">
        <v>2021</v>
      </c>
      <c r="C147" s="5">
        <v>44492</v>
      </c>
      <c r="D147" s="4" t="s">
        <v>19</v>
      </c>
      <c r="E147" s="4" t="s">
        <v>598</v>
      </c>
      <c r="F147" s="4" t="s">
        <v>34</v>
      </c>
      <c r="G147" s="11">
        <f>(C147-VLOOKUP(E147,Riders!$A$2:$E$8000,4,FALSE))/365</f>
        <v>30.92876712328767</v>
      </c>
      <c r="H147" s="4">
        <v>5</v>
      </c>
      <c r="I147" s="131">
        <v>7.5115740740740698E-3</v>
      </c>
      <c r="J147">
        <v>55.47</v>
      </c>
      <c r="K147" s="131"/>
    </row>
    <row r="148" spans="1:11">
      <c r="A148" s="4" t="s">
        <v>181</v>
      </c>
      <c r="B148" s="4">
        <v>2021</v>
      </c>
      <c r="C148" s="5">
        <v>44492</v>
      </c>
      <c r="D148" s="4" t="s">
        <v>19</v>
      </c>
      <c r="E148" s="4" t="s">
        <v>805</v>
      </c>
      <c r="F148" s="4" t="s">
        <v>483</v>
      </c>
      <c r="G148" s="11">
        <f>(C148-VLOOKUP(E148,Riders!$A$2:$E$8000,4,FALSE))/365</f>
        <v>21.158904109589042</v>
      </c>
      <c r="H148" s="4">
        <v>6</v>
      </c>
      <c r="I148" s="131">
        <v>7.5115740740740698E-3</v>
      </c>
      <c r="J148">
        <v>55.47</v>
      </c>
      <c r="K148" s="131"/>
    </row>
    <row r="149" spans="1:11">
      <c r="A149" s="4" t="s">
        <v>181</v>
      </c>
      <c r="B149" s="4">
        <v>2021</v>
      </c>
      <c r="C149" s="5">
        <v>44492</v>
      </c>
      <c r="D149" s="4" t="s">
        <v>19</v>
      </c>
      <c r="E149" s="4" t="s">
        <v>492</v>
      </c>
      <c r="F149" s="4" t="s">
        <v>30</v>
      </c>
      <c r="G149" s="11">
        <f>(C149-VLOOKUP(E149,Riders!$A$2:$E$8000,4,FALSE))/365</f>
        <v>27.873972602739727</v>
      </c>
      <c r="H149" s="4">
        <v>7</v>
      </c>
      <c r="I149" s="131">
        <v>7.5115740740740698E-3</v>
      </c>
      <c r="J149">
        <v>55.47</v>
      </c>
      <c r="K149" s="131"/>
    </row>
    <row r="150" spans="1:11">
      <c r="A150" s="4" t="s">
        <v>181</v>
      </c>
      <c r="B150" s="4">
        <v>2021</v>
      </c>
      <c r="C150" s="5">
        <v>44492</v>
      </c>
      <c r="D150" s="4" t="s">
        <v>19</v>
      </c>
      <c r="E150" s="4" t="s">
        <v>802</v>
      </c>
      <c r="F150" s="4" t="s">
        <v>32</v>
      </c>
      <c r="G150" s="11">
        <f>(C150-VLOOKUP(E150,Riders!$A$2:$E$8000,4,FALSE))/365</f>
        <v>24.238356164383561</v>
      </c>
      <c r="H150" s="4">
        <v>8</v>
      </c>
      <c r="I150" s="131">
        <v>7.5115740740740698E-3</v>
      </c>
      <c r="J150">
        <v>55.47</v>
      </c>
      <c r="K150" s="131"/>
    </row>
    <row r="151" spans="1:11">
      <c r="A151" s="4" t="s">
        <v>181</v>
      </c>
      <c r="B151" s="4">
        <v>2021</v>
      </c>
      <c r="C151" s="5">
        <v>44492</v>
      </c>
      <c r="D151" s="4" t="s">
        <v>19</v>
      </c>
      <c r="E151" s="4" t="s">
        <v>648</v>
      </c>
      <c r="F151" s="4" t="s">
        <v>84</v>
      </c>
      <c r="G151" s="11">
        <f>(C151-VLOOKUP(E151,Riders!$A$2:$E$8000,4,FALSE))/365</f>
        <v>22.24931506849315</v>
      </c>
      <c r="H151" s="4">
        <v>9</v>
      </c>
      <c r="I151" s="131">
        <v>7.5115740740740698E-3</v>
      </c>
      <c r="J151">
        <v>55.47</v>
      </c>
      <c r="K151" s="131"/>
    </row>
    <row r="152" spans="1:11">
      <c r="A152" s="4" t="s">
        <v>181</v>
      </c>
      <c r="B152" s="4">
        <v>2021</v>
      </c>
      <c r="C152" s="5">
        <v>44492</v>
      </c>
      <c r="D152" s="4" t="s">
        <v>19</v>
      </c>
      <c r="E152" s="4" t="s">
        <v>493</v>
      </c>
      <c r="F152" s="4" t="s">
        <v>36</v>
      </c>
      <c r="G152" s="11">
        <f>(C152-VLOOKUP(E152,Riders!$A$2:$E$8000,4,FALSE))/365</f>
        <v>23.342465753424658</v>
      </c>
      <c r="H152" s="4">
        <v>10</v>
      </c>
      <c r="I152" s="131">
        <v>7.5115740740740698E-3</v>
      </c>
      <c r="J152">
        <v>55.47</v>
      </c>
      <c r="K152" s="131"/>
    </row>
    <row r="153" spans="1:11">
      <c r="A153" s="4" t="s">
        <v>181</v>
      </c>
      <c r="B153" s="4">
        <v>2021</v>
      </c>
      <c r="C153" s="5">
        <v>44492</v>
      </c>
      <c r="D153" s="4" t="s">
        <v>19</v>
      </c>
      <c r="E153" s="4" t="s">
        <v>586</v>
      </c>
      <c r="F153" s="4" t="s">
        <v>77</v>
      </c>
      <c r="G153" s="11">
        <f>(C153-VLOOKUP(E153,Riders!$A$2:$E$8000,4,FALSE))/365</f>
        <v>21.101369863013698</v>
      </c>
      <c r="H153" s="4">
        <v>11</v>
      </c>
      <c r="I153" s="131">
        <v>7.5115740740740698E-3</v>
      </c>
      <c r="J153">
        <v>55.47</v>
      </c>
      <c r="K153" s="131"/>
    </row>
    <row r="154" spans="1:11">
      <c r="A154" s="4" t="s">
        <v>181</v>
      </c>
      <c r="B154" s="4">
        <v>2021</v>
      </c>
      <c r="C154" s="5">
        <v>44492</v>
      </c>
      <c r="D154" s="4" t="s">
        <v>19</v>
      </c>
      <c r="E154" s="4" t="s">
        <v>640</v>
      </c>
      <c r="F154" s="4" t="s">
        <v>22</v>
      </c>
      <c r="G154" s="11" t="e">
        <f>(C154-VLOOKUP(E154,Riders!$A$2:$E$8000,4,FALSE))/365</f>
        <v>#N/A</v>
      </c>
      <c r="H154" s="4">
        <v>12</v>
      </c>
      <c r="I154" s="131">
        <v>7.5115740740740698E-3</v>
      </c>
      <c r="J154">
        <v>55.47</v>
      </c>
      <c r="K154" s="131"/>
    </row>
    <row r="155" spans="1:11">
      <c r="A155" s="4" t="s">
        <v>181</v>
      </c>
      <c r="B155" s="4">
        <v>2021</v>
      </c>
      <c r="C155" s="5">
        <v>44492</v>
      </c>
      <c r="D155" s="4" t="s">
        <v>19</v>
      </c>
      <c r="E155" s="4" t="s">
        <v>799</v>
      </c>
      <c r="F155" s="4" t="s">
        <v>187</v>
      </c>
      <c r="G155" s="11">
        <f>(C155-VLOOKUP(E155,Riders!$A$2:$E$8000,4,FALSE))/365</f>
        <v>25.389041095890413</v>
      </c>
      <c r="H155" s="4">
        <v>13</v>
      </c>
      <c r="I155" s="131">
        <v>7.5115740740740698E-3</v>
      </c>
      <c r="J155">
        <v>55.47</v>
      </c>
      <c r="K155" s="131"/>
    </row>
    <row r="156" spans="1:11">
      <c r="A156" s="4" t="s">
        <v>181</v>
      </c>
      <c r="B156" s="4">
        <v>2021</v>
      </c>
      <c r="C156" s="5">
        <v>44492</v>
      </c>
      <c r="D156" s="4" t="s">
        <v>19</v>
      </c>
      <c r="E156" s="4" t="s">
        <v>620</v>
      </c>
      <c r="F156" s="4" t="s">
        <v>43</v>
      </c>
      <c r="G156" s="11">
        <f>(C156-VLOOKUP(E156,Riders!$A$2:$E$8000,4,FALSE))/365</f>
        <v>35.063013698630137</v>
      </c>
      <c r="H156" s="4">
        <v>14</v>
      </c>
      <c r="I156" s="131">
        <v>7.5115740740740698E-3</v>
      </c>
      <c r="J156">
        <v>55.47</v>
      </c>
      <c r="K156" s="131"/>
    </row>
    <row r="157" spans="1:11">
      <c r="A157" s="4" t="s">
        <v>181</v>
      </c>
      <c r="B157" s="4">
        <v>2021</v>
      </c>
      <c r="C157" s="5">
        <v>44492</v>
      </c>
      <c r="D157" s="4" t="s">
        <v>19</v>
      </c>
      <c r="E157" s="4" t="s">
        <v>489</v>
      </c>
      <c r="F157" s="4" t="s">
        <v>41</v>
      </c>
      <c r="G157" s="11">
        <f>(C157-VLOOKUP(E157,Riders!$A$2:$E$8000,4,FALSE))/365</f>
        <v>28.575342465753426</v>
      </c>
      <c r="H157" s="4">
        <v>15</v>
      </c>
      <c r="I157" s="131">
        <v>7.5115740740740698E-3</v>
      </c>
      <c r="J157">
        <v>55.47</v>
      </c>
      <c r="K157" s="131"/>
    </row>
    <row r="158" spans="1:11">
      <c r="A158" s="4" t="s">
        <v>181</v>
      </c>
      <c r="B158" s="4">
        <v>2021</v>
      </c>
      <c r="C158" s="5">
        <v>44492</v>
      </c>
      <c r="D158" s="4" t="s">
        <v>19</v>
      </c>
      <c r="E158" s="4" t="s">
        <v>615</v>
      </c>
      <c r="F158" s="4" t="s">
        <v>45</v>
      </c>
      <c r="G158" s="11">
        <f>(C158-VLOOKUP(E158,Riders!$A$2:$E$8000,4,FALSE))/365</f>
        <v>23.997260273972604</v>
      </c>
      <c r="H158" s="4">
        <v>16</v>
      </c>
      <c r="I158" s="131">
        <v>7.5115740740740698E-3</v>
      </c>
      <c r="J158">
        <v>55.47</v>
      </c>
      <c r="K158" s="131"/>
    </row>
    <row r="159" spans="1:11">
      <c r="A159" s="4" t="s">
        <v>181</v>
      </c>
      <c r="B159" s="4">
        <v>2021</v>
      </c>
      <c r="C159" s="5">
        <v>44492</v>
      </c>
      <c r="D159" s="4" t="s">
        <v>19</v>
      </c>
      <c r="E159" s="4" t="s">
        <v>486</v>
      </c>
      <c r="F159" s="4" t="s">
        <v>163</v>
      </c>
      <c r="G159" s="11">
        <f>(C159-VLOOKUP(E159,Riders!$A$2:$E$8000,4,FALSE))/365</f>
        <v>24.298630136986301</v>
      </c>
      <c r="H159" s="4">
        <v>17</v>
      </c>
      <c r="I159" s="131">
        <v>7.5115740740740698E-3</v>
      </c>
      <c r="J159">
        <v>55.47</v>
      </c>
      <c r="K159" s="131"/>
    </row>
    <row r="160" spans="1:11">
      <c r="A160" s="4" t="s">
        <v>181</v>
      </c>
      <c r="B160" s="4">
        <v>2021</v>
      </c>
      <c r="C160" s="5">
        <v>44492</v>
      </c>
      <c r="D160" s="4" t="s">
        <v>19</v>
      </c>
      <c r="E160" s="4" t="s">
        <v>599</v>
      </c>
      <c r="F160" s="4" t="s">
        <v>101</v>
      </c>
      <c r="G160" s="11">
        <f>(C160-VLOOKUP(E160,Riders!$A$2:$E$8000,4,FALSE))/365</f>
        <v>23.438356164383563</v>
      </c>
      <c r="H160" s="4">
        <v>18</v>
      </c>
      <c r="I160" s="131">
        <v>7.5115740740740698E-3</v>
      </c>
      <c r="J160">
        <v>55.47</v>
      </c>
      <c r="K160" s="131"/>
    </row>
    <row r="161" spans="1:11">
      <c r="A161" s="4" t="s">
        <v>181</v>
      </c>
      <c r="B161" s="4">
        <v>2021</v>
      </c>
      <c r="C161" s="5">
        <v>44492</v>
      </c>
      <c r="D161" s="4" t="s">
        <v>19</v>
      </c>
      <c r="E161" s="4" t="s">
        <v>827</v>
      </c>
      <c r="F161" s="4" t="s">
        <v>184</v>
      </c>
      <c r="G161" s="11">
        <f>(C161-VLOOKUP(E161,Riders!$A$2:$E$8000,4,FALSE))/365</f>
        <v>21.539726027397261</v>
      </c>
      <c r="H161" s="4">
        <v>19</v>
      </c>
      <c r="I161" s="131">
        <v>7.5115740740740698E-3</v>
      </c>
      <c r="J161">
        <v>55.47</v>
      </c>
      <c r="K161" s="131"/>
    </row>
    <row r="162" spans="1:11">
      <c r="A162" s="4" t="s">
        <v>181</v>
      </c>
      <c r="B162" s="4">
        <v>2021</v>
      </c>
      <c r="C162" s="5">
        <v>44492</v>
      </c>
      <c r="D162" s="4" t="s">
        <v>19</v>
      </c>
      <c r="E162" s="4" t="s">
        <v>480</v>
      </c>
      <c r="F162" s="4" t="s">
        <v>28</v>
      </c>
      <c r="G162" s="11">
        <f>(C162-VLOOKUP(E162,Riders!$A$2:$E$8000,4,FALSE))/365</f>
        <v>19.358904109589041</v>
      </c>
      <c r="H162" s="4">
        <v>20</v>
      </c>
      <c r="I162" s="131">
        <v>7.5115740740740698E-3</v>
      </c>
      <c r="J162">
        <v>55.47</v>
      </c>
      <c r="K162" s="131"/>
    </row>
    <row r="163" spans="1:11">
      <c r="A163" s="4" t="s">
        <v>181</v>
      </c>
      <c r="B163" s="4">
        <v>2021</v>
      </c>
      <c r="C163" s="5">
        <v>44492</v>
      </c>
      <c r="D163" s="4" t="s">
        <v>19</v>
      </c>
      <c r="E163" s="4" t="s">
        <v>810</v>
      </c>
      <c r="F163" s="4" t="s">
        <v>81</v>
      </c>
      <c r="G163" s="11" t="e">
        <f>(C163-VLOOKUP(E163,Riders!$A$2:$E$8000,4,FALSE))/365</f>
        <v>#N/A</v>
      </c>
      <c r="H163" s="4">
        <v>21</v>
      </c>
      <c r="I163" s="131">
        <v>7.5115740740740698E-3</v>
      </c>
      <c r="J163">
        <v>55.47</v>
      </c>
      <c r="K163" s="131"/>
    </row>
    <row r="164" spans="1:11">
      <c r="A164" s="4" t="s">
        <v>181</v>
      </c>
      <c r="B164" s="4">
        <v>2021</v>
      </c>
      <c r="C164" s="5">
        <v>44492</v>
      </c>
      <c r="D164" s="4" t="s">
        <v>19</v>
      </c>
      <c r="E164" s="4" t="s">
        <v>518</v>
      </c>
      <c r="F164" s="4" t="s">
        <v>249</v>
      </c>
      <c r="G164" s="11">
        <f>(C164-VLOOKUP(E164,Riders!$A$2:$E$8000,4,FALSE))/365</f>
        <v>30.780821917808218</v>
      </c>
      <c r="H164" s="4">
        <v>22</v>
      </c>
      <c r="I164" s="131">
        <v>7.5115740740740698E-3</v>
      </c>
      <c r="J164">
        <v>55.47</v>
      </c>
      <c r="K164" s="131"/>
    </row>
    <row r="165" spans="1:11">
      <c r="A165" s="4" t="s">
        <v>181</v>
      </c>
      <c r="B165" s="4">
        <v>2021</v>
      </c>
      <c r="C165" s="5">
        <v>44492</v>
      </c>
      <c r="D165" s="4" t="s">
        <v>19</v>
      </c>
      <c r="E165" s="4" t="s">
        <v>612</v>
      </c>
      <c r="F165" s="4" t="s">
        <v>55</v>
      </c>
      <c r="G165" s="11">
        <f>(C165-VLOOKUP(E165,Riders!$A$2:$E$8000,4,FALSE))/365</f>
        <v>20.328767123287673</v>
      </c>
      <c r="H165" s="4">
        <v>23</v>
      </c>
      <c r="I165" s="131">
        <v>7.5115740740740698E-3</v>
      </c>
      <c r="J165">
        <v>55.47</v>
      </c>
      <c r="K165" s="131"/>
    </row>
    <row r="166" spans="1:11">
      <c r="A166" s="4" t="s">
        <v>181</v>
      </c>
      <c r="B166" s="4">
        <v>2021</v>
      </c>
      <c r="C166" s="5">
        <v>44492</v>
      </c>
      <c r="D166" s="4" t="s">
        <v>19</v>
      </c>
      <c r="E166" s="4" t="s">
        <v>494</v>
      </c>
      <c r="F166" s="4" t="s">
        <v>103</v>
      </c>
      <c r="G166" s="11">
        <f>(C166-VLOOKUP(E166,Riders!$A$2:$E$8000,4,FALSE))/365</f>
        <v>25.742465753424657</v>
      </c>
      <c r="H166" s="4">
        <v>24</v>
      </c>
      <c r="I166" s="131">
        <v>7.5115740740740698E-3</v>
      </c>
      <c r="J166">
        <v>55.47</v>
      </c>
      <c r="K166" s="131"/>
    </row>
    <row r="167" spans="1:11">
      <c r="A167" s="1" t="s">
        <v>138</v>
      </c>
      <c r="B167" s="1">
        <v>2021</v>
      </c>
      <c r="C167" s="2">
        <v>44451</v>
      </c>
      <c r="D167" s="1" t="s">
        <v>65</v>
      </c>
      <c r="E167" s="1" t="s">
        <v>518</v>
      </c>
      <c r="F167" s="1" t="s">
        <v>249</v>
      </c>
      <c r="G167" s="11">
        <f>(C167-VLOOKUP(E167,Riders!$A$2:$E$8000,4,FALSE))/365</f>
        <v>30.668493150684931</v>
      </c>
      <c r="H167" s="1">
        <v>1</v>
      </c>
      <c r="I167" s="131">
        <v>8.0787037037037043E-3</v>
      </c>
      <c r="J167">
        <v>51.551000000000002</v>
      </c>
      <c r="K167" s="131"/>
    </row>
    <row r="168" spans="1:11">
      <c r="A168" s="1" t="s">
        <v>138</v>
      </c>
      <c r="B168" s="1">
        <v>2021</v>
      </c>
      <c r="C168" s="2">
        <v>44451</v>
      </c>
      <c r="D168" s="1" t="s">
        <v>65</v>
      </c>
      <c r="E168" s="1" t="s">
        <v>693</v>
      </c>
      <c r="F168" s="1" t="s">
        <v>32</v>
      </c>
      <c r="G168" s="11">
        <f>(C168-VLOOKUP(E168,Riders!$A$2:$E$8000,4,FALSE))/365</f>
        <v>22.682191780821917</v>
      </c>
      <c r="H168" s="1">
        <v>2</v>
      </c>
      <c r="I168" s="131">
        <v>8.0787037037037043E-3</v>
      </c>
      <c r="J168">
        <v>51.551000000000002</v>
      </c>
      <c r="K168" s="131"/>
    </row>
    <row r="169" spans="1:11">
      <c r="A169" s="1" t="s">
        <v>138</v>
      </c>
      <c r="B169" s="1">
        <v>2021</v>
      </c>
      <c r="C169" s="2">
        <v>44451</v>
      </c>
      <c r="D169" s="1" t="s">
        <v>65</v>
      </c>
      <c r="E169" s="1" t="s">
        <v>612</v>
      </c>
      <c r="F169" s="1" t="s">
        <v>55</v>
      </c>
      <c r="G169" s="11">
        <f>(C169-VLOOKUP(E169,Riders!$A$2:$E$8000,4,FALSE))/365</f>
        <v>20.216438356164385</v>
      </c>
      <c r="H169" s="1">
        <v>3</v>
      </c>
      <c r="I169" s="131">
        <v>8.0787037037037008E-3</v>
      </c>
      <c r="J169">
        <v>51.551000000000002</v>
      </c>
      <c r="K169" s="131"/>
    </row>
    <row r="170" spans="1:11">
      <c r="A170" s="1" t="s">
        <v>138</v>
      </c>
      <c r="B170" s="1">
        <v>2021</v>
      </c>
      <c r="C170" s="2">
        <v>44451</v>
      </c>
      <c r="D170" s="1" t="s">
        <v>65</v>
      </c>
      <c r="E170" s="1" t="s">
        <v>709</v>
      </c>
      <c r="F170" s="1" t="s">
        <v>163</v>
      </c>
      <c r="G170" s="11">
        <f>(C170-VLOOKUP(E170,Riders!$A$2:$E$8000,4,FALSE))/365</f>
        <v>28.076712328767123</v>
      </c>
      <c r="H170" s="1">
        <v>4</v>
      </c>
      <c r="I170" s="131">
        <v>8.0787037037037008E-3</v>
      </c>
      <c r="J170">
        <v>51.551000000000002</v>
      </c>
      <c r="K170" s="131"/>
    </row>
    <row r="171" spans="1:11">
      <c r="A171" s="1" t="s">
        <v>138</v>
      </c>
      <c r="B171" s="1">
        <v>2021</v>
      </c>
      <c r="C171" s="2">
        <v>44451</v>
      </c>
      <c r="D171" s="1" t="s">
        <v>65</v>
      </c>
      <c r="E171" s="1" t="s">
        <v>869</v>
      </c>
      <c r="F171" s="1" t="s">
        <v>43</v>
      </c>
      <c r="G171" s="11" t="e">
        <f>(C171-VLOOKUP(E171,Riders!$A$2:$E$8000,4,FALSE))/365</f>
        <v>#N/A</v>
      </c>
      <c r="H171" s="1">
        <v>5</v>
      </c>
      <c r="I171" s="131">
        <v>8.0787037037037008E-3</v>
      </c>
      <c r="J171">
        <v>51.551000000000002</v>
      </c>
      <c r="K171" s="131"/>
    </row>
    <row r="172" spans="1:11">
      <c r="A172" s="1" t="s">
        <v>138</v>
      </c>
      <c r="B172" s="1">
        <v>2021</v>
      </c>
      <c r="C172" s="2">
        <v>44451</v>
      </c>
      <c r="D172" s="1" t="s">
        <v>65</v>
      </c>
      <c r="E172" s="1" t="s">
        <v>737</v>
      </c>
      <c r="F172" s="1" t="s">
        <v>149</v>
      </c>
      <c r="G172" s="11">
        <f>(C172-VLOOKUP(E172,Riders!$A$2:$E$8000,4,FALSE))/365</f>
        <v>18.873972602739727</v>
      </c>
      <c r="H172" s="1">
        <v>6</v>
      </c>
      <c r="I172" s="131">
        <v>8.0787037037037008E-3</v>
      </c>
      <c r="J172">
        <v>51.551000000000002</v>
      </c>
      <c r="K172" s="131"/>
    </row>
    <row r="173" spans="1:11">
      <c r="A173" s="1" t="s">
        <v>138</v>
      </c>
      <c r="B173" s="1">
        <v>2021</v>
      </c>
      <c r="C173" s="2">
        <v>44451</v>
      </c>
      <c r="D173" s="1" t="s">
        <v>65</v>
      </c>
      <c r="E173" s="1" t="s">
        <v>633</v>
      </c>
      <c r="F173" s="1" t="s">
        <v>206</v>
      </c>
      <c r="G173" s="11">
        <f>(C173-VLOOKUP(E173,Riders!$A$2:$E$8000,4,FALSE))/365</f>
        <v>20.591780821917808</v>
      </c>
      <c r="H173" s="1">
        <v>7</v>
      </c>
      <c r="I173" s="131">
        <v>8.0787037037037008E-3</v>
      </c>
      <c r="J173">
        <v>51.551000000000002</v>
      </c>
      <c r="K173" s="131"/>
    </row>
    <row r="174" spans="1:11">
      <c r="A174" s="1" t="s">
        <v>138</v>
      </c>
      <c r="B174" s="1">
        <v>2021</v>
      </c>
      <c r="C174" s="2">
        <v>44451</v>
      </c>
      <c r="D174" s="1" t="s">
        <v>65</v>
      </c>
      <c r="E174" s="1" t="s">
        <v>494</v>
      </c>
      <c r="F174" s="1" t="s">
        <v>103</v>
      </c>
      <c r="G174" s="11">
        <f>(C174-VLOOKUP(E174,Riders!$A$2:$E$8000,4,FALSE))/365</f>
        <v>25.63013698630137</v>
      </c>
      <c r="H174" s="1">
        <v>8</v>
      </c>
      <c r="I174" s="131">
        <v>8.0787037037037008E-3</v>
      </c>
      <c r="J174">
        <v>51.551000000000002</v>
      </c>
      <c r="K174" s="131"/>
    </row>
    <row r="175" spans="1:11">
      <c r="A175" s="1" t="s">
        <v>138</v>
      </c>
      <c r="B175" s="1">
        <v>2021</v>
      </c>
      <c r="C175" s="2">
        <v>44451</v>
      </c>
      <c r="D175" s="1" t="s">
        <v>65</v>
      </c>
      <c r="E175" s="1" t="s">
        <v>343</v>
      </c>
      <c r="F175" s="1" t="s">
        <v>153</v>
      </c>
      <c r="G175" s="11" t="e">
        <f>(C175-VLOOKUP(E175,Riders!$A$2:$E$8000,4,FALSE))/365</f>
        <v>#N/A</v>
      </c>
      <c r="H175" s="1">
        <v>9</v>
      </c>
      <c r="I175" s="131">
        <v>8.0787037037037008E-3</v>
      </c>
      <c r="J175">
        <v>51.551000000000002</v>
      </c>
      <c r="K175" s="131"/>
    </row>
    <row r="176" spans="1:11">
      <c r="A176" s="1" t="s">
        <v>138</v>
      </c>
      <c r="B176" s="1">
        <v>2021</v>
      </c>
      <c r="C176" s="2">
        <v>44451</v>
      </c>
      <c r="D176" s="1" t="s">
        <v>65</v>
      </c>
      <c r="E176" s="1" t="s">
        <v>807</v>
      </c>
      <c r="F176" s="1" t="s">
        <v>165</v>
      </c>
      <c r="G176" s="11">
        <f>(C176-VLOOKUP(E176,Riders!$A$2:$E$8000,4,FALSE))/365</f>
        <v>31.586301369863012</v>
      </c>
      <c r="H176" s="1">
        <v>10</v>
      </c>
      <c r="I176" s="131">
        <v>8.0787037037037008E-3</v>
      </c>
      <c r="J176">
        <v>51.551000000000002</v>
      </c>
      <c r="K176" s="131"/>
    </row>
    <row r="177" spans="1:11">
      <c r="A177" s="1" t="s">
        <v>138</v>
      </c>
      <c r="B177" s="1">
        <v>2021</v>
      </c>
      <c r="C177" s="2">
        <v>44451</v>
      </c>
      <c r="D177" s="1" t="s">
        <v>65</v>
      </c>
      <c r="E177" s="1" t="s">
        <v>865</v>
      </c>
      <c r="F177" s="1" t="s">
        <v>223</v>
      </c>
      <c r="G177" s="11">
        <f>(C177-VLOOKUP(E177,Riders!$A$2:$E$8000,4,FALSE))/365</f>
        <v>23.783561643835615</v>
      </c>
      <c r="H177" s="1">
        <v>11</v>
      </c>
      <c r="I177" s="131">
        <v>8.0787037037037008E-3</v>
      </c>
      <c r="J177">
        <v>51.551000000000002</v>
      </c>
      <c r="K177" s="131"/>
    </row>
    <row r="178" spans="1:11">
      <c r="A178" s="1" t="s">
        <v>138</v>
      </c>
      <c r="B178" s="1">
        <v>2021</v>
      </c>
      <c r="C178" s="2">
        <v>44451</v>
      </c>
      <c r="D178" s="1" t="s">
        <v>65</v>
      </c>
      <c r="E178" s="1" t="s">
        <v>874</v>
      </c>
      <c r="F178" s="1" t="s">
        <v>51</v>
      </c>
      <c r="G178" s="11">
        <f>(C178-VLOOKUP(E178,Riders!$A$2:$E$8000,4,FALSE))/365</f>
        <v>21.463013698630139</v>
      </c>
      <c r="H178" s="1">
        <v>12</v>
      </c>
      <c r="I178" s="131">
        <v>8.0787037037037008E-3</v>
      </c>
      <c r="J178">
        <v>51.551000000000002</v>
      </c>
      <c r="K178" s="131"/>
    </row>
    <row r="179" spans="1:11">
      <c r="A179" s="1" t="s">
        <v>138</v>
      </c>
      <c r="B179" s="1">
        <v>2021</v>
      </c>
      <c r="C179" s="2">
        <v>44451</v>
      </c>
      <c r="D179" s="1" t="s">
        <v>65</v>
      </c>
      <c r="E179" s="1" t="s">
        <v>691</v>
      </c>
      <c r="F179" s="1" t="s">
        <v>721</v>
      </c>
      <c r="G179" s="11">
        <f>(C179-VLOOKUP(E179,Riders!$A$2:$E$8000,4,FALSE))/365</f>
        <v>28.216438356164385</v>
      </c>
      <c r="H179" s="1">
        <v>13</v>
      </c>
      <c r="I179" s="131">
        <v>8.0787037037037008E-3</v>
      </c>
      <c r="J179">
        <v>51.551000000000002</v>
      </c>
      <c r="K179" s="131"/>
    </row>
    <row r="180" spans="1:11">
      <c r="A180" s="1" t="s">
        <v>138</v>
      </c>
      <c r="B180" s="1">
        <v>2021</v>
      </c>
      <c r="C180" s="2">
        <v>44451</v>
      </c>
      <c r="D180" s="1" t="s">
        <v>65</v>
      </c>
      <c r="E180" s="1" t="s">
        <v>641</v>
      </c>
      <c r="F180" s="1" t="s">
        <v>77</v>
      </c>
      <c r="G180" s="11">
        <f>(C180-VLOOKUP(E180,Riders!$A$2:$E$8000,4,FALSE))/365</f>
        <v>21.227397260273971</v>
      </c>
      <c r="H180" s="1">
        <v>14</v>
      </c>
      <c r="I180" s="131">
        <v>8.0787037037037008E-3</v>
      </c>
      <c r="J180">
        <v>51.551000000000002</v>
      </c>
      <c r="K180" s="131"/>
    </row>
    <row r="181" spans="1:11">
      <c r="A181" s="1" t="s">
        <v>138</v>
      </c>
      <c r="B181" s="1">
        <v>2021</v>
      </c>
      <c r="C181" s="2">
        <v>44451</v>
      </c>
      <c r="D181" s="1" t="s">
        <v>65</v>
      </c>
      <c r="E181" s="1" t="s">
        <v>522</v>
      </c>
      <c r="F181" s="1" t="s">
        <v>523</v>
      </c>
      <c r="G181" s="11">
        <f>(C181-VLOOKUP(E181,Riders!$A$2:$E$8000,4,FALSE))/365</f>
        <v>20.884931506849316</v>
      </c>
      <c r="H181" s="1">
        <v>15</v>
      </c>
      <c r="I181" s="131">
        <v>8.0787037037037008E-3</v>
      </c>
      <c r="J181">
        <v>51.551000000000002</v>
      </c>
      <c r="K181" s="131"/>
    </row>
    <row r="182" spans="1:11">
      <c r="A182" s="1" t="s">
        <v>138</v>
      </c>
      <c r="B182" s="1">
        <v>2021</v>
      </c>
      <c r="C182" s="2">
        <v>44451</v>
      </c>
      <c r="D182" s="1" t="s">
        <v>65</v>
      </c>
      <c r="E182" s="1" t="s">
        <v>866</v>
      </c>
      <c r="F182" s="1" t="s">
        <v>62</v>
      </c>
      <c r="G182" s="11">
        <f>(C182-VLOOKUP(E182,Riders!$A$2:$E$8000,4,FALSE))/365</f>
        <v>22.646575342465752</v>
      </c>
      <c r="H182" s="1">
        <v>16</v>
      </c>
      <c r="I182" s="131">
        <v>8.0787037037037008E-3</v>
      </c>
      <c r="J182">
        <v>51.551000000000002</v>
      </c>
      <c r="K182" s="131"/>
    </row>
    <row r="183" spans="1:11">
      <c r="A183" s="4" t="s">
        <v>878</v>
      </c>
      <c r="B183" s="4">
        <v>2021</v>
      </c>
      <c r="C183" s="5">
        <v>44388</v>
      </c>
      <c r="D183" s="4" t="s">
        <v>65</v>
      </c>
      <c r="E183" s="4" t="s">
        <v>819</v>
      </c>
      <c r="F183" s="4" t="s">
        <v>479</v>
      </c>
      <c r="G183" s="11" t="e">
        <f>(C183-VLOOKUP(E183,Riders!$A$2:$E$8000,4,FALSE))/365</f>
        <v>#N/A</v>
      </c>
      <c r="H183" s="4">
        <v>1</v>
      </c>
      <c r="I183" s="131">
        <v>7.7314814814814815E-3</v>
      </c>
      <c r="J183">
        <v>53.85</v>
      </c>
      <c r="K183" s="131"/>
    </row>
    <row r="184" spans="1:11">
      <c r="A184" s="4" t="s">
        <v>878</v>
      </c>
      <c r="B184" s="4">
        <v>2021</v>
      </c>
      <c r="C184" s="5">
        <v>44388</v>
      </c>
      <c r="D184" s="4" t="s">
        <v>65</v>
      </c>
      <c r="E184" s="4" t="s">
        <v>507</v>
      </c>
      <c r="F184" s="4" t="s">
        <v>84</v>
      </c>
      <c r="G184" s="11">
        <f>(C184-VLOOKUP(E184,Riders!$A$2:$E$8000,4,FALSE))/365</f>
        <v>30.81095890410959</v>
      </c>
      <c r="H184" s="4">
        <v>2</v>
      </c>
      <c r="I184" s="131">
        <v>7.7314814814814815E-3</v>
      </c>
      <c r="J184">
        <v>53.85</v>
      </c>
      <c r="K184" s="131"/>
    </row>
    <row r="185" spans="1:11">
      <c r="A185" s="4" t="s">
        <v>878</v>
      </c>
      <c r="B185" s="4">
        <v>2021</v>
      </c>
      <c r="C185" s="5">
        <v>44388</v>
      </c>
      <c r="D185" s="4" t="s">
        <v>65</v>
      </c>
      <c r="E185" s="4" t="s">
        <v>339</v>
      </c>
      <c r="F185" s="4" t="s">
        <v>141</v>
      </c>
      <c r="G185" s="11">
        <f>(C185-VLOOKUP(E185,Riders!$A$2:$E$8000,4,FALSE))/365</f>
        <v>33.317808219178083</v>
      </c>
      <c r="H185" s="4">
        <v>3</v>
      </c>
      <c r="I185" s="131">
        <v>7.7314814814814798E-3</v>
      </c>
      <c r="J185">
        <v>53.85</v>
      </c>
      <c r="K185" s="131"/>
    </row>
    <row r="186" spans="1:11">
      <c r="A186" s="4" t="s">
        <v>878</v>
      </c>
      <c r="B186" s="4">
        <v>2021</v>
      </c>
      <c r="C186" s="5">
        <v>44388</v>
      </c>
      <c r="D186" s="4" t="s">
        <v>65</v>
      </c>
      <c r="E186" s="4" t="s">
        <v>799</v>
      </c>
      <c r="F186" s="4" t="s">
        <v>187</v>
      </c>
      <c r="G186" s="11">
        <f>(C186-VLOOKUP(E186,Riders!$A$2:$E$8000,4,FALSE))/365</f>
        <v>25.104109589041094</v>
      </c>
      <c r="H186" s="4">
        <v>4</v>
      </c>
      <c r="I186" s="131">
        <v>7.7314814814814798E-3</v>
      </c>
      <c r="J186">
        <v>53.85</v>
      </c>
      <c r="K186" s="131"/>
    </row>
    <row r="187" spans="1:11">
      <c r="A187" s="4" t="s">
        <v>878</v>
      </c>
      <c r="B187" s="4">
        <v>2021</v>
      </c>
      <c r="C187" s="5">
        <v>44388</v>
      </c>
      <c r="D187" s="4" t="s">
        <v>65</v>
      </c>
      <c r="E187" s="4" t="s">
        <v>827</v>
      </c>
      <c r="F187" s="4" t="s">
        <v>197</v>
      </c>
      <c r="G187" s="11">
        <f>(C187-VLOOKUP(E187,Riders!$A$2:$E$8000,4,FALSE))/365</f>
        <v>21.254794520547946</v>
      </c>
      <c r="H187" s="4">
        <v>5</v>
      </c>
      <c r="I187" s="131">
        <v>7.7314814814814798E-3</v>
      </c>
      <c r="J187">
        <v>53.85</v>
      </c>
      <c r="K187" s="131"/>
    </row>
    <row r="188" spans="1:11">
      <c r="A188" s="4" t="s">
        <v>878</v>
      </c>
      <c r="B188" s="4">
        <v>2021</v>
      </c>
      <c r="C188" s="5">
        <v>44388</v>
      </c>
      <c r="D188" s="4" t="s">
        <v>65</v>
      </c>
      <c r="E188" s="4" t="s">
        <v>811</v>
      </c>
      <c r="F188" s="4" t="s">
        <v>81</v>
      </c>
      <c r="G188" s="11" t="e">
        <f>(C188-VLOOKUP(E188,Riders!$A$2:$E$8000,4,FALSE))/365</f>
        <v>#N/A</v>
      </c>
      <c r="H188" s="4">
        <v>6</v>
      </c>
      <c r="I188" s="131">
        <v>7.7314814814814798E-3</v>
      </c>
      <c r="J188">
        <v>53.85</v>
      </c>
      <c r="K188" s="131"/>
    </row>
    <row r="189" spans="1:11">
      <c r="A189" s="4" t="s">
        <v>878</v>
      </c>
      <c r="B189" s="4">
        <v>2021</v>
      </c>
      <c r="C189" s="5">
        <v>44388</v>
      </c>
      <c r="D189" s="4" t="s">
        <v>65</v>
      </c>
      <c r="E189" s="4" t="s">
        <v>845</v>
      </c>
      <c r="F189" s="4" t="s">
        <v>177</v>
      </c>
      <c r="G189" s="11" t="e">
        <f>(C189-VLOOKUP(E189,Riders!$A$2:$E$8000,4,FALSE))/365</f>
        <v>#N/A</v>
      </c>
      <c r="H189" s="4">
        <v>7</v>
      </c>
      <c r="I189" s="131">
        <v>7.7314814814814798E-3</v>
      </c>
      <c r="J189">
        <v>53.85</v>
      </c>
      <c r="K189" s="131"/>
    </row>
    <row r="190" spans="1:11">
      <c r="A190" s="4" t="s">
        <v>878</v>
      </c>
      <c r="B190" s="4">
        <v>2021</v>
      </c>
      <c r="C190" s="5">
        <v>44388</v>
      </c>
      <c r="D190" s="4" t="s">
        <v>65</v>
      </c>
      <c r="E190" s="4" t="s">
        <v>903</v>
      </c>
      <c r="F190" s="4" t="s">
        <v>880</v>
      </c>
      <c r="G190" s="11">
        <f>(C190-VLOOKUP(E190,Riders!$A$2:$E$8000,4,FALSE))/365</f>
        <v>31.367123287671234</v>
      </c>
      <c r="H190" s="4">
        <v>8</v>
      </c>
      <c r="I190" s="131">
        <v>7.7314814814814798E-3</v>
      </c>
      <c r="J190">
        <v>53.85</v>
      </c>
      <c r="K190" s="131"/>
    </row>
    <row r="191" spans="1:11">
      <c r="A191" s="4" t="s">
        <v>878</v>
      </c>
      <c r="B191" s="4">
        <v>2021</v>
      </c>
      <c r="C191" s="5">
        <v>44388</v>
      </c>
      <c r="D191" s="4" t="s">
        <v>65</v>
      </c>
      <c r="E191" s="4" t="s">
        <v>518</v>
      </c>
      <c r="F191" s="4" t="s">
        <v>249</v>
      </c>
      <c r="G191" s="11">
        <f>(C191-VLOOKUP(E191,Riders!$A$2:$E$8000,4,FALSE))/365</f>
        <v>30.495890410958904</v>
      </c>
      <c r="H191" s="4">
        <v>9</v>
      </c>
      <c r="I191" s="131">
        <v>7.7314814814814798E-3</v>
      </c>
      <c r="J191">
        <v>53.85</v>
      </c>
      <c r="K191" s="131"/>
    </row>
    <row r="192" spans="1:11">
      <c r="A192" s="4" t="s">
        <v>878</v>
      </c>
      <c r="B192" s="4">
        <v>2021</v>
      </c>
      <c r="C192" s="5">
        <v>44388</v>
      </c>
      <c r="D192" s="4" t="s">
        <v>65</v>
      </c>
      <c r="E192" s="4" t="s">
        <v>770</v>
      </c>
      <c r="F192" s="4" t="s">
        <v>892</v>
      </c>
      <c r="G192" s="11">
        <f>(C192-VLOOKUP(E192,Riders!$A$2:$E$8000,4,FALSE))/365</f>
        <v>32.978082191780821</v>
      </c>
      <c r="H192" s="4">
        <v>10</v>
      </c>
      <c r="I192" s="131">
        <v>7.7314814814814798E-3</v>
      </c>
      <c r="J192">
        <v>53.85</v>
      </c>
      <c r="K192" s="131"/>
    </row>
    <row r="193" spans="1:11">
      <c r="A193" s="4" t="s">
        <v>878</v>
      </c>
      <c r="B193" s="4">
        <v>2021</v>
      </c>
      <c r="C193" s="5">
        <v>44388</v>
      </c>
      <c r="D193" s="4" t="s">
        <v>65</v>
      </c>
      <c r="E193" s="4" t="s">
        <v>907</v>
      </c>
      <c r="F193" s="4" t="s">
        <v>24</v>
      </c>
      <c r="G193" s="11" t="e">
        <f>(C193-VLOOKUP(E193,Riders!$A$2:$E$8000,4,FALSE))/365</f>
        <v>#N/A</v>
      </c>
      <c r="H193" s="4">
        <v>11</v>
      </c>
      <c r="I193" s="131">
        <v>7.7314814814814798E-3</v>
      </c>
      <c r="J193">
        <v>53.85</v>
      </c>
      <c r="K193" s="131"/>
    </row>
    <row r="194" spans="1:11">
      <c r="A194" s="4" t="s">
        <v>878</v>
      </c>
      <c r="B194" s="4">
        <v>2021</v>
      </c>
      <c r="C194" s="5">
        <v>44388</v>
      </c>
      <c r="D194" s="4" t="s">
        <v>65</v>
      </c>
      <c r="E194" s="4" t="s">
        <v>835</v>
      </c>
      <c r="F194" s="4" t="s">
        <v>206</v>
      </c>
      <c r="G194" s="11">
        <f>(C194-VLOOKUP(E194,Riders!$A$2:$E$8000,4,FALSE))/365</f>
        <v>31.263013698630136</v>
      </c>
      <c r="H194" s="4">
        <v>12</v>
      </c>
      <c r="I194" s="131">
        <v>7.7314814814814798E-3</v>
      </c>
      <c r="J194">
        <v>53.85</v>
      </c>
      <c r="K194" s="131"/>
    </row>
    <row r="195" spans="1:11">
      <c r="A195" s="4" t="s">
        <v>878</v>
      </c>
      <c r="B195" s="4">
        <v>2021</v>
      </c>
      <c r="C195" s="5">
        <v>44388</v>
      </c>
      <c r="D195" s="4" t="s">
        <v>65</v>
      </c>
      <c r="E195" s="4" t="s">
        <v>890</v>
      </c>
      <c r="F195" s="4" t="s">
        <v>645</v>
      </c>
      <c r="G195" s="11">
        <f>(C195-VLOOKUP(E195,Riders!$A$2:$E$8000,4,FALSE))/365</f>
        <v>28.232876712328768</v>
      </c>
      <c r="H195" s="4">
        <v>13</v>
      </c>
      <c r="I195" s="131">
        <v>7.7314814814814798E-3</v>
      </c>
      <c r="J195">
        <v>53.85</v>
      </c>
      <c r="K195" s="131"/>
    </row>
    <row r="196" spans="1:11">
      <c r="A196" s="4" t="s">
        <v>878</v>
      </c>
      <c r="B196" s="4">
        <v>2021</v>
      </c>
      <c r="C196" s="5">
        <v>44388</v>
      </c>
      <c r="D196" s="4" t="s">
        <v>65</v>
      </c>
      <c r="E196" s="4" t="s">
        <v>489</v>
      </c>
      <c r="F196" s="4" t="s">
        <v>41</v>
      </c>
      <c r="G196" s="11">
        <f>(C196-VLOOKUP(E196,Riders!$A$2:$E$8000,4,FALSE))/365</f>
        <v>28.290410958904111</v>
      </c>
      <c r="H196" s="4">
        <v>14</v>
      </c>
      <c r="I196" s="131">
        <v>7.7314814814814798E-3</v>
      </c>
      <c r="J196">
        <v>53.85</v>
      </c>
      <c r="K196" s="131"/>
    </row>
    <row r="197" spans="1:11">
      <c r="A197" s="4" t="s">
        <v>878</v>
      </c>
      <c r="B197" s="4">
        <v>2021</v>
      </c>
      <c r="C197" s="5">
        <v>44388</v>
      </c>
      <c r="D197" s="4" t="s">
        <v>65</v>
      </c>
      <c r="E197" s="4" t="s">
        <v>490</v>
      </c>
      <c r="F197" s="4" t="s">
        <v>491</v>
      </c>
      <c r="G197" s="11">
        <f>(C197-VLOOKUP(E197,Riders!$A$2:$E$8000,4,FALSE))/365</f>
        <v>25.665753424657535</v>
      </c>
      <c r="H197" s="4">
        <v>15</v>
      </c>
      <c r="I197" s="131">
        <v>7.7314814814814798E-3</v>
      </c>
      <c r="J197">
        <v>53.85</v>
      </c>
      <c r="K197" s="131"/>
    </row>
    <row r="198" spans="1:11">
      <c r="A198" s="4" t="s">
        <v>878</v>
      </c>
      <c r="B198" s="4">
        <v>2021</v>
      </c>
      <c r="C198" s="5">
        <v>44388</v>
      </c>
      <c r="D198" s="4" t="s">
        <v>65</v>
      </c>
      <c r="E198" s="4" t="s">
        <v>889</v>
      </c>
      <c r="F198" s="4" t="s">
        <v>57</v>
      </c>
      <c r="G198" s="11">
        <f>(C198-VLOOKUP(E198,Riders!$A$2:$E$8000,4,FALSE))/365</f>
        <v>22.306849315068494</v>
      </c>
      <c r="H198" s="4">
        <v>16</v>
      </c>
      <c r="I198" s="131">
        <v>7.7314814814814798E-3</v>
      </c>
      <c r="J198">
        <v>53.85</v>
      </c>
      <c r="K198" s="131"/>
    </row>
    <row r="199" spans="1:11">
      <c r="A199" s="4" t="s">
        <v>878</v>
      </c>
      <c r="B199" s="4">
        <v>2021</v>
      </c>
      <c r="C199" s="5">
        <v>44388</v>
      </c>
      <c r="D199" s="4" t="s">
        <v>65</v>
      </c>
      <c r="E199" s="4" t="s">
        <v>47</v>
      </c>
      <c r="F199" s="4" t="s">
        <v>26</v>
      </c>
      <c r="G199" s="11">
        <f>(C199-VLOOKUP(E199,Riders!$A$2:$E$8000,4,FALSE))/365</f>
        <v>30.668493150684931</v>
      </c>
      <c r="H199" s="4">
        <v>17</v>
      </c>
      <c r="I199" s="131">
        <v>7.7314814814814798E-3</v>
      </c>
      <c r="J199">
        <v>53.85</v>
      </c>
      <c r="K199" s="131"/>
    </row>
    <row r="200" spans="1:11">
      <c r="A200" s="4" t="s">
        <v>878</v>
      </c>
      <c r="B200" s="4">
        <v>2021</v>
      </c>
      <c r="C200" s="5">
        <v>44388</v>
      </c>
      <c r="D200" s="4" t="s">
        <v>65</v>
      </c>
      <c r="E200" s="4" t="s">
        <v>887</v>
      </c>
      <c r="F200" s="4" t="s">
        <v>886</v>
      </c>
      <c r="G200" s="11">
        <f>(C200-VLOOKUP(E200,Riders!$A$2:$E$8000,4,FALSE))/365</f>
        <v>23.934246575342467</v>
      </c>
      <c r="H200" s="4">
        <v>18</v>
      </c>
      <c r="I200" s="131">
        <v>7.7314814814814798E-3</v>
      </c>
      <c r="J200">
        <v>53.85</v>
      </c>
      <c r="K200" s="131"/>
    </row>
    <row r="201" spans="1:11">
      <c r="A201" s="4" t="s">
        <v>878</v>
      </c>
      <c r="B201" s="4">
        <v>2021</v>
      </c>
      <c r="C201" s="5">
        <v>44388</v>
      </c>
      <c r="D201" s="4" t="s">
        <v>65</v>
      </c>
      <c r="E201" s="4" t="s">
        <v>888</v>
      </c>
      <c r="F201" s="4" t="s">
        <v>368</v>
      </c>
      <c r="G201" s="11">
        <f>(C201-VLOOKUP(E201,Riders!$A$2:$E$8000,4,FALSE))/365</f>
        <v>22.356164383561644</v>
      </c>
      <c r="H201" s="4">
        <v>19</v>
      </c>
      <c r="I201" s="131">
        <v>7.7314814814814798E-3</v>
      </c>
      <c r="J201">
        <v>53.85</v>
      </c>
      <c r="K201" s="131"/>
    </row>
    <row r="202" spans="1:11">
      <c r="A202" s="1" t="s">
        <v>216</v>
      </c>
      <c r="B202" s="1">
        <v>2020</v>
      </c>
      <c r="C202" s="2">
        <v>43890</v>
      </c>
      <c r="D202" s="1" t="s">
        <v>19</v>
      </c>
      <c r="E202" s="1" t="s">
        <v>583</v>
      </c>
      <c r="F202" s="1" t="s">
        <v>26</v>
      </c>
      <c r="G202" s="11">
        <f>(C202-VLOOKUP(E202,Riders!$A$2:$E$8000,4,FALSE))/365</f>
        <v>24.482191780821918</v>
      </c>
      <c r="H202" s="1">
        <v>1</v>
      </c>
      <c r="I202" s="131"/>
      <c r="K202" s="131"/>
    </row>
    <row r="203" spans="1:11">
      <c r="A203" s="1" t="s">
        <v>216</v>
      </c>
      <c r="B203" s="1">
        <v>2020</v>
      </c>
      <c r="C203" s="2">
        <v>43890</v>
      </c>
      <c r="D203" s="1" t="s">
        <v>19</v>
      </c>
      <c r="E203" s="1" t="s">
        <v>778</v>
      </c>
      <c r="F203" s="1" t="s">
        <v>112</v>
      </c>
      <c r="G203" s="11">
        <f>(C203-VLOOKUP(E203,Riders!$A$2:$E$8000,4,FALSE))/365</f>
        <v>21.876712328767123</v>
      </c>
      <c r="H203" s="1">
        <v>2</v>
      </c>
      <c r="I203" s="131"/>
      <c r="K203" s="131"/>
    </row>
    <row r="204" spans="1:11">
      <c r="A204" s="1" t="s">
        <v>216</v>
      </c>
      <c r="B204" s="1">
        <v>2020</v>
      </c>
      <c r="C204" s="2">
        <v>43890</v>
      </c>
      <c r="D204" s="1" t="s">
        <v>19</v>
      </c>
      <c r="E204" s="1" t="s">
        <v>654</v>
      </c>
      <c r="F204" s="1" t="s">
        <v>483</v>
      </c>
      <c r="G204" s="11">
        <f>(C204-VLOOKUP(E204,Riders!$A$2:$E$8000,4,FALSE))/365</f>
        <v>28.068493150684933</v>
      </c>
      <c r="H204" s="1">
        <v>3</v>
      </c>
      <c r="I204" s="131"/>
      <c r="K204" s="131"/>
    </row>
    <row r="205" spans="1:11">
      <c r="A205" s="1" t="s">
        <v>216</v>
      </c>
      <c r="B205" s="1">
        <v>2020</v>
      </c>
      <c r="C205" s="2">
        <v>43890</v>
      </c>
      <c r="D205" s="1" t="s">
        <v>19</v>
      </c>
      <c r="E205" s="1" t="s">
        <v>521</v>
      </c>
      <c r="F205" s="1" t="s">
        <v>57</v>
      </c>
      <c r="G205" s="11">
        <f>(C205-VLOOKUP(E205,Riders!$A$2:$E$8000,4,FALSE))/365</f>
        <v>28.361643835616437</v>
      </c>
      <c r="H205" s="1">
        <v>4</v>
      </c>
      <c r="I205" s="131"/>
      <c r="K205" s="131"/>
    </row>
    <row r="206" spans="1:11">
      <c r="A206" s="1" t="s">
        <v>216</v>
      </c>
      <c r="B206" s="1">
        <v>2020</v>
      </c>
      <c r="C206" s="2">
        <v>43890</v>
      </c>
      <c r="D206" s="1" t="s">
        <v>19</v>
      </c>
      <c r="E206" s="1" t="s">
        <v>339</v>
      </c>
      <c r="F206" s="1" t="s">
        <v>141</v>
      </c>
      <c r="G206" s="11">
        <f>(C206-VLOOKUP(E206,Riders!$A$2:$E$8000,4,FALSE))/365</f>
        <v>31.953424657534246</v>
      </c>
      <c r="H206" s="1">
        <v>5</v>
      </c>
      <c r="I206" s="131"/>
      <c r="K206" s="131"/>
    </row>
    <row r="207" spans="1:11">
      <c r="A207" s="1" t="s">
        <v>216</v>
      </c>
      <c r="B207" s="1">
        <v>2020</v>
      </c>
      <c r="C207" s="2">
        <v>43890</v>
      </c>
      <c r="D207" s="1" t="s">
        <v>19</v>
      </c>
      <c r="E207" s="1" t="s">
        <v>597</v>
      </c>
      <c r="F207" s="1" t="s">
        <v>34</v>
      </c>
      <c r="G207" s="11">
        <f>(C207-VLOOKUP(E207,Riders!$A$2:$E$8000,4,FALSE))/365</f>
        <v>21.816438356164383</v>
      </c>
      <c r="H207" s="1">
        <v>6</v>
      </c>
      <c r="I207" s="131"/>
      <c r="K207" s="131"/>
    </row>
    <row r="208" spans="1:11">
      <c r="A208" s="1" t="s">
        <v>216</v>
      </c>
      <c r="B208" s="1">
        <v>2020</v>
      </c>
      <c r="C208" s="2">
        <v>43890</v>
      </c>
      <c r="D208" s="1" t="s">
        <v>19</v>
      </c>
      <c r="E208" s="1" t="s">
        <v>591</v>
      </c>
      <c r="F208" s="1" t="s">
        <v>22</v>
      </c>
      <c r="G208" s="11">
        <f>(C208-VLOOKUP(E208,Riders!$A$2:$E$8000,4,FALSE))/365</f>
        <v>25.545205479452054</v>
      </c>
      <c r="H208" s="1">
        <v>7</v>
      </c>
      <c r="I208" s="131"/>
      <c r="K208" s="131"/>
    </row>
    <row r="209" spans="1:11">
      <c r="A209" s="1" t="s">
        <v>216</v>
      </c>
      <c r="B209" s="1">
        <v>2020</v>
      </c>
      <c r="C209" s="2">
        <v>43890</v>
      </c>
      <c r="D209" s="1" t="s">
        <v>19</v>
      </c>
      <c r="E209" s="1" t="s">
        <v>486</v>
      </c>
      <c r="F209" s="1" t="s">
        <v>163</v>
      </c>
      <c r="G209" s="11">
        <f>(C209-VLOOKUP(E209,Riders!$A$2:$E$8000,4,FALSE))/365</f>
        <v>22.649315068493152</v>
      </c>
      <c r="H209" s="1">
        <v>8</v>
      </c>
      <c r="I209" s="131"/>
      <c r="K209" s="131"/>
    </row>
    <row r="210" spans="1:11">
      <c r="A210" s="1" t="s">
        <v>216</v>
      </c>
      <c r="B210" s="1">
        <v>2020</v>
      </c>
      <c r="C210" s="2">
        <v>43890</v>
      </c>
      <c r="D210" s="1" t="s">
        <v>19</v>
      </c>
      <c r="E210" s="1" t="s">
        <v>472</v>
      </c>
      <c r="F210" s="1" t="s">
        <v>24</v>
      </c>
      <c r="G210" s="11">
        <f>(C210-VLOOKUP(E210,Riders!$A$2:$E$8000,4,FALSE))/365</f>
        <v>31.079452054794519</v>
      </c>
      <c r="H210" s="1">
        <v>9</v>
      </c>
      <c r="I210" s="131"/>
      <c r="K210" s="131"/>
    </row>
    <row r="211" spans="1:11">
      <c r="A211" s="1" t="s">
        <v>216</v>
      </c>
      <c r="B211" s="1">
        <v>2020</v>
      </c>
      <c r="C211" s="2">
        <v>43890</v>
      </c>
      <c r="D211" s="1" t="s">
        <v>19</v>
      </c>
      <c r="E211" s="1" t="s">
        <v>492</v>
      </c>
      <c r="F211" s="1" t="s">
        <v>30</v>
      </c>
      <c r="G211" s="11">
        <f>(C211-VLOOKUP(E211,Riders!$A$2:$E$8000,4,FALSE))/365</f>
        <v>26.224657534246575</v>
      </c>
      <c r="H211" s="1">
        <v>10</v>
      </c>
      <c r="I211" s="131"/>
      <c r="K211" s="131"/>
    </row>
    <row r="212" spans="1:11">
      <c r="A212" s="1" t="s">
        <v>216</v>
      </c>
      <c r="B212" s="1">
        <v>2020</v>
      </c>
      <c r="C212" s="2">
        <v>43890</v>
      </c>
      <c r="D212" s="1" t="s">
        <v>19</v>
      </c>
      <c r="E212" s="1" t="s">
        <v>595</v>
      </c>
      <c r="F212" s="1" t="s">
        <v>28</v>
      </c>
      <c r="G212" s="11">
        <f>(C212-VLOOKUP(E212,Riders!$A$2:$E$8000,4,FALSE))/365</f>
        <v>34.087671232876716</v>
      </c>
      <c r="H212" s="1">
        <v>11</v>
      </c>
      <c r="I212" s="131"/>
      <c r="K212" s="131"/>
    </row>
    <row r="213" spans="1:11">
      <c r="A213" s="1" t="s">
        <v>216</v>
      </c>
      <c r="B213" s="1">
        <v>2020</v>
      </c>
      <c r="C213" s="2">
        <v>43890</v>
      </c>
      <c r="D213" s="1" t="s">
        <v>19</v>
      </c>
      <c r="E213" s="1" t="s">
        <v>745</v>
      </c>
      <c r="F213" s="1" t="s">
        <v>45</v>
      </c>
      <c r="G213" s="11">
        <f>(C213-VLOOKUP(E213,Riders!$A$2:$E$8000,4,FALSE))/365</f>
        <v>22.835616438356166</v>
      </c>
      <c r="H213" s="1">
        <v>12</v>
      </c>
      <c r="I213" s="131"/>
      <c r="K213" s="131"/>
    </row>
    <row r="214" spans="1:11">
      <c r="A214" s="1" t="s">
        <v>216</v>
      </c>
      <c r="B214" s="1">
        <v>2020</v>
      </c>
      <c r="C214" s="2">
        <v>43890</v>
      </c>
      <c r="D214" s="1" t="s">
        <v>19</v>
      </c>
      <c r="E214" s="1" t="s">
        <v>802</v>
      </c>
      <c r="F214" s="1" t="s">
        <v>32</v>
      </c>
      <c r="G214" s="11">
        <f>(C214-VLOOKUP(E214,Riders!$A$2:$E$8000,4,FALSE))/365</f>
        <v>22.589041095890412</v>
      </c>
      <c r="H214" s="1">
        <v>13</v>
      </c>
      <c r="I214" s="131"/>
      <c r="K214" s="131"/>
    </row>
    <row r="215" spans="1:11">
      <c r="A215" s="1" t="s">
        <v>216</v>
      </c>
      <c r="B215" s="1">
        <v>2020</v>
      </c>
      <c r="C215" s="2">
        <v>43890</v>
      </c>
      <c r="D215" s="1" t="s">
        <v>19</v>
      </c>
      <c r="E215" s="1" t="s">
        <v>928</v>
      </c>
      <c r="F215" s="1" t="s">
        <v>101</v>
      </c>
      <c r="G215" s="11">
        <f>(C215-VLOOKUP(E215,Riders!$A$2:$E$8000,4,FALSE))/365</f>
        <v>32.156164383561645</v>
      </c>
      <c r="H215" s="1">
        <v>14</v>
      </c>
      <c r="I215" s="131"/>
      <c r="K215" s="131"/>
    </row>
    <row r="216" spans="1:11">
      <c r="A216" s="1" t="s">
        <v>216</v>
      </c>
      <c r="B216" s="1">
        <v>2020</v>
      </c>
      <c r="C216" s="2">
        <v>43890</v>
      </c>
      <c r="D216" s="1" t="s">
        <v>19</v>
      </c>
      <c r="E216" s="1" t="s">
        <v>714</v>
      </c>
      <c r="F216" s="1" t="s">
        <v>151</v>
      </c>
      <c r="G216" s="11">
        <f>(C216-VLOOKUP(E216,Riders!$A$2:$E$8000,4,FALSE))/365</f>
        <v>23.772602739726029</v>
      </c>
      <c r="H216" s="1">
        <v>15</v>
      </c>
      <c r="I216" s="131"/>
      <c r="K216" s="131"/>
    </row>
    <row r="217" spans="1:11">
      <c r="A217" s="1" t="s">
        <v>216</v>
      </c>
      <c r="B217" s="1">
        <v>2020</v>
      </c>
      <c r="C217" s="2">
        <v>43890</v>
      </c>
      <c r="D217" s="1" t="s">
        <v>19</v>
      </c>
      <c r="E217" s="1" t="s">
        <v>782</v>
      </c>
      <c r="F217" s="1" t="s">
        <v>479</v>
      </c>
      <c r="G217" s="11" t="e">
        <f>(C217-VLOOKUP(E217,Riders!$A$2:$E$8000,4,FALSE))/365</f>
        <v>#N/A</v>
      </c>
      <c r="H217" s="1">
        <v>16</v>
      </c>
      <c r="I217" s="131"/>
      <c r="K217" s="131"/>
    </row>
    <row r="218" spans="1:11">
      <c r="A218" s="1" t="s">
        <v>216</v>
      </c>
      <c r="B218" s="1">
        <v>2020</v>
      </c>
      <c r="C218" s="2">
        <v>43890</v>
      </c>
      <c r="D218" s="1" t="s">
        <v>19</v>
      </c>
      <c r="E218" s="1" t="s">
        <v>586</v>
      </c>
      <c r="F218" s="1" t="s">
        <v>77</v>
      </c>
      <c r="G218" s="11">
        <f>(C218-VLOOKUP(E218,Riders!$A$2:$E$8000,4,FALSE))/365</f>
        <v>19.452054794520549</v>
      </c>
      <c r="H218" s="1">
        <v>17</v>
      </c>
      <c r="I218" s="131"/>
      <c r="K218" s="131"/>
    </row>
    <row r="219" spans="1:11">
      <c r="A219" s="1" t="s">
        <v>216</v>
      </c>
      <c r="B219" s="1">
        <v>2020</v>
      </c>
      <c r="C219" s="2">
        <v>43890</v>
      </c>
      <c r="D219" s="1" t="s">
        <v>19</v>
      </c>
      <c r="E219" s="1" t="s">
        <v>932</v>
      </c>
      <c r="F219" s="1" t="s">
        <v>55</v>
      </c>
      <c r="G219" s="11" t="e">
        <f>(C219-VLOOKUP(E219,Riders!$A$2:$E$8000,4,FALSE))/365</f>
        <v>#N/A</v>
      </c>
      <c r="H219" s="1">
        <v>18</v>
      </c>
      <c r="I219" s="131"/>
      <c r="K219" s="131"/>
    </row>
    <row r="220" spans="1:11">
      <c r="A220" s="1" t="s">
        <v>216</v>
      </c>
      <c r="B220" s="1">
        <v>2020</v>
      </c>
      <c r="C220" s="2">
        <v>43890</v>
      </c>
      <c r="D220" s="1" t="s">
        <v>19</v>
      </c>
      <c r="E220" s="1" t="s">
        <v>924</v>
      </c>
      <c r="F220" s="1" t="s">
        <v>84</v>
      </c>
      <c r="G220" s="11">
        <f>(C220-VLOOKUP(E220,Riders!$A$2:$E$8000,4,FALSE))/365</f>
        <v>27.046575342465754</v>
      </c>
      <c r="H220" s="1">
        <v>19</v>
      </c>
      <c r="I220" s="131"/>
      <c r="K220" s="131"/>
    </row>
    <row r="221" spans="1:11">
      <c r="A221" s="1" t="s">
        <v>216</v>
      </c>
      <c r="B221" s="1">
        <v>2020</v>
      </c>
      <c r="C221" s="2">
        <v>43890</v>
      </c>
      <c r="D221" s="1" t="s">
        <v>19</v>
      </c>
      <c r="E221" s="1" t="s">
        <v>807</v>
      </c>
      <c r="F221" s="1" t="s">
        <v>36</v>
      </c>
      <c r="G221" s="11">
        <f>(C221-VLOOKUP(E221,Riders!$A$2:$E$8000,4,FALSE))/365</f>
        <v>30.049315068493151</v>
      </c>
      <c r="H221" s="1">
        <v>20</v>
      </c>
      <c r="I221" s="131"/>
      <c r="K221" s="131"/>
    </row>
    <row r="222" spans="1:11">
      <c r="A222" s="1" t="s">
        <v>216</v>
      </c>
      <c r="B222" s="1">
        <v>2020</v>
      </c>
      <c r="C222" s="2">
        <v>43890</v>
      </c>
      <c r="D222" s="1" t="s">
        <v>19</v>
      </c>
      <c r="E222" s="1" t="s">
        <v>933</v>
      </c>
      <c r="F222" s="1" t="s">
        <v>187</v>
      </c>
      <c r="G222" s="11">
        <f>(C222-VLOOKUP(E222,Riders!$A$2:$E$8000,4,FALSE))/365</f>
        <v>25.260273972602739</v>
      </c>
      <c r="H222" s="1">
        <v>21</v>
      </c>
      <c r="I222" s="131"/>
      <c r="K222" s="131"/>
    </row>
    <row r="223" spans="1:11">
      <c r="A223" s="1" t="s">
        <v>216</v>
      </c>
      <c r="B223" s="1">
        <v>2020</v>
      </c>
      <c r="C223" s="2">
        <v>43890</v>
      </c>
      <c r="D223" s="1" t="s">
        <v>19</v>
      </c>
      <c r="E223" s="1" t="s">
        <v>831</v>
      </c>
      <c r="F223" s="1" t="s">
        <v>206</v>
      </c>
      <c r="G223" s="11">
        <f>(C223-VLOOKUP(E223,Riders!$A$2:$E$8000,4,FALSE))/365</f>
        <v>26.704109589041096</v>
      </c>
      <c r="H223" s="1">
        <v>22</v>
      </c>
      <c r="I223" s="131"/>
      <c r="K223" s="131"/>
    </row>
    <row r="224" spans="1:11">
      <c r="A224" s="1" t="s">
        <v>216</v>
      </c>
      <c r="B224" s="1">
        <v>2020</v>
      </c>
      <c r="C224" s="2">
        <v>43890</v>
      </c>
      <c r="D224" s="1" t="s">
        <v>19</v>
      </c>
      <c r="E224" s="1" t="s">
        <v>934</v>
      </c>
      <c r="F224" s="1" t="s">
        <v>38</v>
      </c>
      <c r="G224" s="11">
        <f>(C224-VLOOKUP(E224,Riders!$A$2:$E$8000,4,FALSE))/365</f>
        <v>21.197260273972603</v>
      </c>
      <c r="H224" s="1">
        <v>23</v>
      </c>
      <c r="I224" s="131"/>
      <c r="K224" s="131"/>
    </row>
    <row r="225" spans="1:11">
      <c r="A225" s="1" t="s">
        <v>216</v>
      </c>
      <c r="B225" s="1">
        <v>2020</v>
      </c>
      <c r="C225" s="2">
        <v>43890</v>
      </c>
      <c r="D225" s="1" t="s">
        <v>19</v>
      </c>
      <c r="E225" s="1" t="s">
        <v>811</v>
      </c>
      <c r="F225" s="1" t="s">
        <v>81</v>
      </c>
      <c r="G225" s="11" t="e">
        <f>(C225-VLOOKUP(E225,Riders!$A$2:$E$8000,4,FALSE))/365</f>
        <v>#N/A</v>
      </c>
      <c r="H225" s="1">
        <v>24</v>
      </c>
      <c r="I225" s="131"/>
      <c r="K225" s="131"/>
    </row>
    <row r="226" spans="1:11">
      <c r="A226" s="4" t="s">
        <v>161</v>
      </c>
      <c r="B226" s="4">
        <v>2020</v>
      </c>
      <c r="C226" s="5">
        <v>43855</v>
      </c>
      <c r="D226" s="4" t="s">
        <v>65</v>
      </c>
      <c r="E226" s="4" t="s">
        <v>933</v>
      </c>
      <c r="F226" s="4" t="s">
        <v>187</v>
      </c>
      <c r="G226" s="11">
        <f>(C226-VLOOKUP(E226,Riders!$A$2:$E$8000,4,FALSE))/365</f>
        <v>25.164383561643834</v>
      </c>
      <c r="H226" s="4">
        <v>1</v>
      </c>
      <c r="I226" s="131">
        <v>7.743055555555556E-3</v>
      </c>
      <c r="J226">
        <v>53.784999999999997</v>
      </c>
      <c r="K226" s="131"/>
    </row>
    <row r="227" spans="1:11">
      <c r="A227" s="4" t="s">
        <v>161</v>
      </c>
      <c r="B227" s="4">
        <v>2020</v>
      </c>
      <c r="C227" s="5">
        <v>43855</v>
      </c>
      <c r="D227" s="4" t="s">
        <v>65</v>
      </c>
      <c r="E227" s="4" t="s">
        <v>591</v>
      </c>
      <c r="F227" s="4" t="s">
        <v>22</v>
      </c>
      <c r="G227" s="11">
        <f>(C227-VLOOKUP(E227,Riders!$A$2:$E$8000,4,FALSE))/365</f>
        <v>25.449315068493149</v>
      </c>
      <c r="H227" s="4">
        <v>2</v>
      </c>
      <c r="I227" s="131">
        <v>7.743055555555556E-3</v>
      </c>
      <c r="J227">
        <v>53.784999999999997</v>
      </c>
      <c r="K227" s="131"/>
    </row>
    <row r="228" spans="1:11">
      <c r="A228" s="4" t="s">
        <v>161</v>
      </c>
      <c r="B228" s="4">
        <v>2020</v>
      </c>
      <c r="C228" s="5">
        <v>43855</v>
      </c>
      <c r="D228" s="4" t="s">
        <v>65</v>
      </c>
      <c r="E228" s="4" t="s">
        <v>486</v>
      </c>
      <c r="F228" s="4" t="s">
        <v>163</v>
      </c>
      <c r="G228" s="11">
        <f>(C228-VLOOKUP(E228,Riders!$A$2:$E$8000,4,FALSE))/365</f>
        <v>22.553424657534247</v>
      </c>
      <c r="H228" s="4">
        <v>3</v>
      </c>
      <c r="I228" s="131">
        <v>7.7430555555555603E-3</v>
      </c>
      <c r="J228">
        <v>53.784999999999997</v>
      </c>
      <c r="K228" s="131"/>
    </row>
    <row r="229" spans="1:11">
      <c r="A229" s="4" t="s">
        <v>161</v>
      </c>
      <c r="B229" s="4">
        <v>2020</v>
      </c>
      <c r="C229" s="5">
        <v>43855</v>
      </c>
      <c r="D229" s="4" t="s">
        <v>65</v>
      </c>
      <c r="E229" s="4" t="s">
        <v>745</v>
      </c>
      <c r="F229" s="4" t="s">
        <v>45</v>
      </c>
      <c r="G229" s="11">
        <f>(C229-VLOOKUP(E229,Riders!$A$2:$E$8000,4,FALSE))/365</f>
        <v>22.739726027397261</v>
      </c>
      <c r="H229" s="4">
        <v>4</v>
      </c>
      <c r="I229" s="131">
        <v>7.7430555555555603E-3</v>
      </c>
      <c r="J229">
        <v>53.784999999999997</v>
      </c>
      <c r="K229" s="131"/>
    </row>
    <row r="230" spans="1:11">
      <c r="A230" s="4" t="s">
        <v>161</v>
      </c>
      <c r="B230" s="4">
        <v>2020</v>
      </c>
      <c r="C230" s="5">
        <v>43855</v>
      </c>
      <c r="D230" s="4" t="s">
        <v>65</v>
      </c>
      <c r="E230" s="4" t="s">
        <v>932</v>
      </c>
      <c r="F230" s="4" t="s">
        <v>55</v>
      </c>
      <c r="G230" s="11" t="e">
        <f>(C230-VLOOKUP(E230,Riders!$A$2:$E$8000,4,FALSE))/365</f>
        <v>#N/A</v>
      </c>
      <c r="H230" s="4">
        <v>5</v>
      </c>
      <c r="I230" s="131">
        <v>7.7430555555555603E-3</v>
      </c>
      <c r="J230">
        <v>53.784999999999997</v>
      </c>
      <c r="K230" s="131"/>
    </row>
    <row r="231" spans="1:11">
      <c r="A231" s="4" t="s">
        <v>161</v>
      </c>
      <c r="B231" s="4">
        <v>2020</v>
      </c>
      <c r="C231" s="5">
        <v>43855</v>
      </c>
      <c r="D231" s="4" t="s">
        <v>65</v>
      </c>
      <c r="E231" s="4" t="s">
        <v>584</v>
      </c>
      <c r="F231" s="4" t="s">
        <v>112</v>
      </c>
      <c r="G231" s="11">
        <f>(C231-VLOOKUP(E231,Riders!$A$2:$E$8000,4,FALSE))/365</f>
        <v>21.367123287671234</v>
      </c>
      <c r="H231" s="4">
        <v>6</v>
      </c>
      <c r="I231" s="131">
        <v>7.7430555555555603E-3</v>
      </c>
      <c r="J231">
        <v>53.784999999999997</v>
      </c>
      <c r="K231" s="131"/>
    </row>
    <row r="232" spans="1:11">
      <c r="A232" s="4" t="s">
        <v>161</v>
      </c>
      <c r="B232" s="4">
        <v>2020</v>
      </c>
      <c r="C232" s="5">
        <v>43855</v>
      </c>
      <c r="D232" s="4" t="s">
        <v>65</v>
      </c>
      <c r="E232" s="4" t="s">
        <v>339</v>
      </c>
      <c r="F232" s="4" t="s">
        <v>141</v>
      </c>
      <c r="G232" s="11">
        <f>(C232-VLOOKUP(E232,Riders!$A$2:$E$8000,4,FALSE))/365</f>
        <v>31.857534246575341</v>
      </c>
      <c r="H232" s="4">
        <v>7</v>
      </c>
      <c r="I232" s="131">
        <v>7.7430555555555603E-3</v>
      </c>
      <c r="J232">
        <v>53.784999999999997</v>
      </c>
      <c r="K232" s="131"/>
    </row>
    <row r="233" spans="1:11">
      <c r="A233" s="4" t="s">
        <v>161</v>
      </c>
      <c r="B233" s="4">
        <v>2020</v>
      </c>
      <c r="C233" s="5">
        <v>43855</v>
      </c>
      <c r="D233" s="4" t="s">
        <v>65</v>
      </c>
      <c r="E233" s="4" t="s">
        <v>583</v>
      </c>
      <c r="F233" s="4" t="s">
        <v>26</v>
      </c>
      <c r="G233" s="11">
        <f>(C233-VLOOKUP(E233,Riders!$A$2:$E$8000,4,FALSE))/365</f>
        <v>24.386301369863013</v>
      </c>
      <c r="H233" s="4">
        <v>8</v>
      </c>
      <c r="I233" s="131">
        <v>7.7430555555555603E-3</v>
      </c>
      <c r="J233">
        <v>53.784999999999997</v>
      </c>
      <c r="K233" s="131"/>
    </row>
    <row r="234" spans="1:11">
      <c r="A234" s="4" t="s">
        <v>161</v>
      </c>
      <c r="B234" s="4">
        <v>2020</v>
      </c>
      <c r="C234" s="5">
        <v>43855</v>
      </c>
      <c r="D234" s="4" t="s">
        <v>65</v>
      </c>
      <c r="E234" s="4" t="s">
        <v>942</v>
      </c>
      <c r="F234" s="4" t="s">
        <v>28</v>
      </c>
      <c r="G234" s="11">
        <f>(C234-VLOOKUP(E234,Riders!$A$2:$E$8000,4,FALSE))/365</f>
        <v>26.093150684931508</v>
      </c>
      <c r="H234" s="4">
        <v>9</v>
      </c>
      <c r="I234" s="131">
        <v>7.7430555555555603E-3</v>
      </c>
      <c r="J234">
        <v>53.784999999999997</v>
      </c>
      <c r="K234" s="131"/>
    </row>
    <row r="235" spans="1:11">
      <c r="A235" s="4" t="s">
        <v>161</v>
      </c>
      <c r="B235" s="4">
        <v>2020</v>
      </c>
      <c r="C235" s="5">
        <v>43855</v>
      </c>
      <c r="D235" s="4" t="s">
        <v>65</v>
      </c>
      <c r="E235" s="4" t="s">
        <v>852</v>
      </c>
      <c r="F235" s="4" t="s">
        <v>84</v>
      </c>
      <c r="G235" s="11">
        <f>(C235-VLOOKUP(E235,Riders!$A$2:$E$8000,4,FALSE))/365</f>
        <v>32.449315068493149</v>
      </c>
      <c r="H235" s="4">
        <v>10</v>
      </c>
      <c r="I235" s="131">
        <v>7.7430555555555603E-3</v>
      </c>
      <c r="J235">
        <v>53.784999999999997</v>
      </c>
      <c r="K235" s="131"/>
    </row>
    <row r="236" spans="1:11">
      <c r="A236" s="4" t="s">
        <v>161</v>
      </c>
      <c r="B236" s="4">
        <v>2020</v>
      </c>
      <c r="C236" s="5">
        <v>43855</v>
      </c>
      <c r="D236" s="4" t="s">
        <v>65</v>
      </c>
      <c r="E236" s="4" t="s">
        <v>736</v>
      </c>
      <c r="F236" s="4" t="s">
        <v>32</v>
      </c>
      <c r="G236" s="11">
        <f>(C236-VLOOKUP(E236,Riders!$A$2:$E$8000,4,FALSE))/365</f>
        <v>18.92876712328767</v>
      </c>
      <c r="H236" s="4">
        <v>11</v>
      </c>
      <c r="I236" s="131">
        <v>7.7430555555555603E-3</v>
      </c>
      <c r="J236">
        <v>53.784999999999997</v>
      </c>
      <c r="K236" s="131"/>
    </row>
    <row r="237" spans="1:11">
      <c r="A237" s="4" t="s">
        <v>161</v>
      </c>
      <c r="B237" s="4">
        <v>2020</v>
      </c>
      <c r="C237" s="5">
        <v>43855</v>
      </c>
      <c r="D237" s="4" t="s">
        <v>65</v>
      </c>
      <c r="E237" s="4" t="s">
        <v>919</v>
      </c>
      <c r="F237" s="4" t="s">
        <v>479</v>
      </c>
      <c r="G237" s="11" t="e">
        <f>(C237-VLOOKUP(E237,Riders!$A$2:$E$8000,4,FALSE))/365</f>
        <v>#N/A</v>
      </c>
      <c r="H237" s="4">
        <v>12</v>
      </c>
      <c r="I237" s="131">
        <v>7.7430555555555603E-3</v>
      </c>
      <c r="J237">
        <v>53.784999999999997</v>
      </c>
      <c r="K237" s="131"/>
    </row>
    <row r="238" spans="1:11">
      <c r="A238" s="4" t="s">
        <v>161</v>
      </c>
      <c r="B238" s="4">
        <v>2020</v>
      </c>
      <c r="C238" s="5">
        <v>43855</v>
      </c>
      <c r="D238" s="4" t="s">
        <v>65</v>
      </c>
      <c r="E238" s="4" t="s">
        <v>811</v>
      </c>
      <c r="F238" s="4" t="s">
        <v>81</v>
      </c>
      <c r="G238" s="11" t="e">
        <f>(C238-VLOOKUP(E238,Riders!$A$2:$E$8000,4,FALSE))/365</f>
        <v>#N/A</v>
      </c>
      <c r="H238" s="4">
        <v>13</v>
      </c>
      <c r="I238" s="131">
        <v>7.7430555555555603E-3</v>
      </c>
      <c r="J238">
        <v>53.784999999999997</v>
      </c>
      <c r="K238" s="131"/>
    </row>
    <row r="239" spans="1:11">
      <c r="A239" s="4" t="s">
        <v>161</v>
      </c>
      <c r="B239" s="4">
        <v>2020</v>
      </c>
      <c r="C239" s="5">
        <v>43855</v>
      </c>
      <c r="D239" s="4" t="s">
        <v>65</v>
      </c>
      <c r="E239" s="4" t="s">
        <v>832</v>
      </c>
      <c r="F239" s="4" t="s">
        <v>206</v>
      </c>
      <c r="G239" s="11">
        <f>(C239-VLOOKUP(E239,Riders!$A$2:$E$8000,4,FALSE))/365</f>
        <v>24.304109589041097</v>
      </c>
      <c r="H239" s="4">
        <v>14</v>
      </c>
      <c r="I239" s="131">
        <v>7.7430555555555603E-3</v>
      </c>
      <c r="J239">
        <v>53.784999999999997</v>
      </c>
      <c r="K239" s="131"/>
    </row>
    <row r="240" spans="1:11">
      <c r="A240" s="4" t="s">
        <v>161</v>
      </c>
      <c r="B240" s="4">
        <v>2020</v>
      </c>
      <c r="C240" s="5">
        <v>43855</v>
      </c>
      <c r="D240" s="4" t="s">
        <v>65</v>
      </c>
      <c r="E240" s="4" t="s">
        <v>490</v>
      </c>
      <c r="F240" s="4" t="s">
        <v>491</v>
      </c>
      <c r="G240" s="11">
        <f>(C240-VLOOKUP(E240,Riders!$A$2:$E$8000,4,FALSE))/365</f>
        <v>24.205479452054796</v>
      </c>
      <c r="H240" s="4">
        <v>15</v>
      </c>
      <c r="I240" s="131">
        <v>7.7430555555555603E-3</v>
      </c>
      <c r="J240">
        <v>53.784999999999997</v>
      </c>
      <c r="K240" s="131"/>
    </row>
    <row r="241" spans="1:11">
      <c r="A241" s="4" t="s">
        <v>161</v>
      </c>
      <c r="B241" s="4">
        <v>2020</v>
      </c>
      <c r="C241" s="5">
        <v>43855</v>
      </c>
      <c r="D241" s="4" t="s">
        <v>65</v>
      </c>
      <c r="E241" s="4" t="s">
        <v>807</v>
      </c>
      <c r="F241" s="4" t="s">
        <v>36</v>
      </c>
      <c r="G241" s="11">
        <f>(C241-VLOOKUP(E241,Riders!$A$2:$E$8000,4,FALSE))/365</f>
        <v>29.953424657534246</v>
      </c>
      <c r="H241" s="4">
        <v>16</v>
      </c>
      <c r="I241" s="131">
        <v>7.7430555555555603E-3</v>
      </c>
      <c r="J241">
        <v>53.784999999999997</v>
      </c>
      <c r="K241" s="131"/>
    </row>
    <row r="242" spans="1:11">
      <c r="A242" s="4" t="s">
        <v>161</v>
      </c>
      <c r="B242" s="4">
        <v>2020</v>
      </c>
      <c r="C242" s="5">
        <v>43855</v>
      </c>
      <c r="D242" s="4" t="s">
        <v>65</v>
      </c>
      <c r="E242" s="4" t="s">
        <v>934</v>
      </c>
      <c r="F242" s="4" t="s">
        <v>38</v>
      </c>
      <c r="G242" s="11">
        <f>(C242-VLOOKUP(E242,Riders!$A$2:$E$8000,4,FALSE))/365</f>
        <v>21.101369863013698</v>
      </c>
      <c r="H242" s="4">
        <v>17</v>
      </c>
      <c r="I242" s="131">
        <v>7.7430555555555603E-3</v>
      </c>
      <c r="J242">
        <v>53.784999999999997</v>
      </c>
      <c r="K242" s="131"/>
    </row>
    <row r="243" spans="1:11">
      <c r="A243" s="4" t="s">
        <v>161</v>
      </c>
      <c r="B243" s="4">
        <v>2020</v>
      </c>
      <c r="C243" s="5">
        <v>43855</v>
      </c>
      <c r="D243" s="4" t="s">
        <v>65</v>
      </c>
      <c r="E243" s="4" t="s">
        <v>714</v>
      </c>
      <c r="F243" s="4" t="s">
        <v>151</v>
      </c>
      <c r="G243" s="11">
        <f>(C243-VLOOKUP(E243,Riders!$A$2:$E$8000,4,FALSE))/365</f>
        <v>23.676712328767124</v>
      </c>
      <c r="H243" s="4">
        <v>18</v>
      </c>
      <c r="I243" s="131">
        <v>7.7430555555555603E-3</v>
      </c>
      <c r="J243">
        <v>53.784999999999997</v>
      </c>
      <c r="K243" s="131"/>
    </row>
    <row r="244" spans="1:11">
      <c r="A244" s="4" t="s">
        <v>161</v>
      </c>
      <c r="B244" s="4">
        <v>2020</v>
      </c>
      <c r="C244" s="5">
        <v>43855</v>
      </c>
      <c r="D244" s="4" t="s">
        <v>65</v>
      </c>
      <c r="E244" s="4" t="s">
        <v>498</v>
      </c>
      <c r="F244" s="4" t="s">
        <v>962</v>
      </c>
      <c r="G244" s="11">
        <f>(C244-VLOOKUP(E244,Riders!$A$2:$E$8000,4,FALSE))/365</f>
        <v>27.989041095890411</v>
      </c>
      <c r="H244" s="4">
        <v>19</v>
      </c>
      <c r="I244" s="131">
        <v>7.7430555555555603E-3</v>
      </c>
      <c r="J244">
        <v>53.784999999999997</v>
      </c>
      <c r="K244" s="131"/>
    </row>
    <row r="245" spans="1:11">
      <c r="A245" s="4" t="s">
        <v>161</v>
      </c>
      <c r="B245" s="4">
        <v>2020</v>
      </c>
      <c r="C245" s="5">
        <v>43855</v>
      </c>
      <c r="D245" s="4" t="s">
        <v>65</v>
      </c>
      <c r="E245" s="4" t="s">
        <v>678</v>
      </c>
      <c r="F245" s="4" t="s">
        <v>24</v>
      </c>
      <c r="G245" s="11">
        <f>(C245-VLOOKUP(E245,Riders!$A$2:$E$8000,4,FALSE))/365</f>
        <v>22.608219178082191</v>
      </c>
      <c r="H245" s="4">
        <v>20</v>
      </c>
      <c r="I245" s="131">
        <v>7.7430555555555603E-3</v>
      </c>
      <c r="J245">
        <v>53.784999999999997</v>
      </c>
      <c r="K245" s="131"/>
    </row>
    <row r="246" spans="1:11">
      <c r="A246" s="4" t="s">
        <v>161</v>
      </c>
      <c r="B246" s="4">
        <v>2020</v>
      </c>
      <c r="C246" s="5">
        <v>43855</v>
      </c>
      <c r="D246" s="4" t="s">
        <v>65</v>
      </c>
      <c r="E246" s="4" t="s">
        <v>963</v>
      </c>
      <c r="F246" s="4" t="s">
        <v>211</v>
      </c>
      <c r="G246" s="11">
        <f>(C246-VLOOKUP(E246,Riders!$A$2:$E$8000,4,FALSE))/365</f>
        <v>21.383561643835616</v>
      </c>
      <c r="H246" s="4">
        <v>21</v>
      </c>
      <c r="I246" s="131">
        <v>7.7430555555555603E-3</v>
      </c>
      <c r="J246">
        <v>53.784999999999997</v>
      </c>
      <c r="K246" s="131"/>
    </row>
    <row r="247" spans="1:11">
      <c r="A247" s="4" t="s">
        <v>161</v>
      </c>
      <c r="B247" s="4">
        <v>2020</v>
      </c>
      <c r="C247" s="5">
        <v>43855</v>
      </c>
      <c r="D247" s="4" t="s">
        <v>65</v>
      </c>
      <c r="E247" s="4" t="s">
        <v>964</v>
      </c>
      <c r="F247" s="4" t="s">
        <v>57</v>
      </c>
      <c r="G247" s="11">
        <f>(C247-VLOOKUP(E247,Riders!$A$2:$E$8000,4,FALSE))/365</f>
        <v>29.304109589041097</v>
      </c>
      <c r="H247" s="4">
        <v>22</v>
      </c>
      <c r="I247" s="131">
        <v>7.7430555555555603E-3</v>
      </c>
      <c r="J247">
        <v>53.784999999999997</v>
      </c>
      <c r="K247" s="131"/>
    </row>
    <row r="248" spans="1:11">
      <c r="A248" s="1" t="s">
        <v>221</v>
      </c>
      <c r="B248" s="1">
        <v>2019</v>
      </c>
      <c r="C248" s="2">
        <v>43813</v>
      </c>
      <c r="D248" s="1" t="s">
        <v>65</v>
      </c>
      <c r="E248" s="1" t="s">
        <v>492</v>
      </c>
      <c r="F248" s="1" t="s">
        <v>751</v>
      </c>
      <c r="G248" s="11">
        <f>(C248-VLOOKUP(E248,Riders!$A$2:$E$8000,4,FALSE))/365</f>
        <v>26.013698630136986</v>
      </c>
      <c r="H248" s="1">
        <v>1</v>
      </c>
      <c r="I248" s="131">
        <v>7.7314814814814815E-3</v>
      </c>
      <c r="J248">
        <v>53.875</v>
      </c>
      <c r="K248" s="131"/>
    </row>
    <row r="249" spans="1:11">
      <c r="A249" s="1" t="s">
        <v>221</v>
      </c>
      <c r="B249" s="1">
        <v>2019</v>
      </c>
      <c r="C249" s="2">
        <v>43813</v>
      </c>
      <c r="D249" s="1" t="s">
        <v>65</v>
      </c>
      <c r="E249" s="1" t="s">
        <v>598</v>
      </c>
      <c r="F249" s="1" t="s">
        <v>34</v>
      </c>
      <c r="G249" s="11">
        <f>(C249-VLOOKUP(E249,Riders!$A$2:$E$8000,4,FALSE))/365</f>
        <v>29.068493150684933</v>
      </c>
      <c r="H249" s="1">
        <v>2</v>
      </c>
      <c r="I249" s="131">
        <v>7.7314814814814815E-3</v>
      </c>
      <c r="J249">
        <v>53.875</v>
      </c>
      <c r="K249" s="131"/>
    </row>
    <row r="250" spans="1:11">
      <c r="A250" s="1" t="s">
        <v>221</v>
      </c>
      <c r="B250" s="1">
        <v>2019</v>
      </c>
      <c r="C250" s="2">
        <v>43813</v>
      </c>
      <c r="D250" s="1" t="s">
        <v>65</v>
      </c>
      <c r="E250" s="1" t="s">
        <v>595</v>
      </c>
      <c r="F250" s="1" t="s">
        <v>28</v>
      </c>
      <c r="G250" s="11">
        <f>(C250-VLOOKUP(E250,Riders!$A$2:$E$8000,4,FALSE))/365</f>
        <v>33.876712328767127</v>
      </c>
      <c r="H250" s="1">
        <v>3</v>
      </c>
      <c r="I250" s="131">
        <v>7.7314814814814798E-3</v>
      </c>
      <c r="J250">
        <v>53.875</v>
      </c>
      <c r="K250" s="131"/>
    </row>
    <row r="251" spans="1:11">
      <c r="A251" s="1" t="s">
        <v>221</v>
      </c>
      <c r="B251" s="1">
        <v>2019</v>
      </c>
      <c r="C251" s="2">
        <v>43813</v>
      </c>
      <c r="D251" s="1" t="s">
        <v>65</v>
      </c>
      <c r="E251" s="1" t="s">
        <v>808</v>
      </c>
      <c r="F251" s="1" t="s">
        <v>26</v>
      </c>
      <c r="G251" s="11">
        <f>(C251-VLOOKUP(E251,Riders!$A$2:$E$8000,4,FALSE))/365</f>
        <v>32.30958904109589</v>
      </c>
      <c r="H251" s="1">
        <v>4</v>
      </c>
      <c r="I251" s="131">
        <v>7.7314814814814798E-3</v>
      </c>
      <c r="J251">
        <v>53.875</v>
      </c>
      <c r="K251" s="131"/>
    </row>
    <row r="252" spans="1:11">
      <c r="A252" s="1" t="s">
        <v>221</v>
      </c>
      <c r="B252" s="1">
        <v>2019</v>
      </c>
      <c r="C252" s="2">
        <v>43813</v>
      </c>
      <c r="D252" s="1" t="s">
        <v>65</v>
      </c>
      <c r="E252" s="1" t="s">
        <v>521</v>
      </c>
      <c r="F252" s="1" t="s">
        <v>57</v>
      </c>
      <c r="G252" s="11">
        <f>(C252-VLOOKUP(E252,Riders!$A$2:$E$8000,4,FALSE))/365</f>
        <v>28.150684931506849</v>
      </c>
      <c r="H252" s="1">
        <v>5</v>
      </c>
      <c r="I252" s="131">
        <v>7.7314814814814798E-3</v>
      </c>
      <c r="J252">
        <v>53.875</v>
      </c>
      <c r="K252" s="131"/>
    </row>
    <row r="253" spans="1:11">
      <c r="A253" s="1" t="s">
        <v>221</v>
      </c>
      <c r="B253" s="1">
        <v>2019</v>
      </c>
      <c r="C253" s="2">
        <v>43813</v>
      </c>
      <c r="D253" s="1" t="s">
        <v>65</v>
      </c>
      <c r="E253" s="1" t="s">
        <v>832</v>
      </c>
      <c r="F253" s="1" t="s">
        <v>206</v>
      </c>
      <c r="G253" s="11">
        <f>(C253-VLOOKUP(E253,Riders!$A$2:$E$8000,4,FALSE))/365</f>
        <v>24.18904109589041</v>
      </c>
      <c r="H253" s="1">
        <v>6</v>
      </c>
      <c r="I253" s="131">
        <v>7.7314814814814798E-3</v>
      </c>
      <c r="J253">
        <v>53.875</v>
      </c>
      <c r="K253" s="131"/>
    </row>
    <row r="254" spans="1:11">
      <c r="A254" s="1" t="s">
        <v>221</v>
      </c>
      <c r="B254" s="1">
        <v>2019</v>
      </c>
      <c r="C254" s="2">
        <v>43813</v>
      </c>
      <c r="D254" s="1" t="s">
        <v>65</v>
      </c>
      <c r="E254" s="1" t="s">
        <v>679</v>
      </c>
      <c r="F254" s="1" t="s">
        <v>24</v>
      </c>
      <c r="G254" s="11">
        <f>(C254-VLOOKUP(E254,Riders!$A$2:$E$8000,4,FALSE))/365</f>
        <v>23.405479452054795</v>
      </c>
      <c r="H254" s="1">
        <v>7</v>
      </c>
      <c r="I254" s="131">
        <v>7.7314814814814798E-3</v>
      </c>
      <c r="J254">
        <v>53.875</v>
      </c>
      <c r="K254" s="131"/>
    </row>
    <row r="255" spans="1:11">
      <c r="A255" s="1" t="s">
        <v>221</v>
      </c>
      <c r="B255" s="1">
        <v>2019</v>
      </c>
      <c r="C255" s="2">
        <v>43813</v>
      </c>
      <c r="D255" s="1" t="s">
        <v>65</v>
      </c>
      <c r="E255" s="1" t="s">
        <v>972</v>
      </c>
      <c r="F255" s="1" t="s">
        <v>144</v>
      </c>
      <c r="G255" s="11">
        <f>(C255-VLOOKUP(E255,Riders!$A$2:$E$8000,4,FALSE))/365</f>
        <v>26.463013698630139</v>
      </c>
      <c r="H255" s="1">
        <v>8</v>
      </c>
      <c r="I255" s="131">
        <v>7.7314814814814798E-3</v>
      </c>
      <c r="J255">
        <v>53.875</v>
      </c>
      <c r="K255" s="131"/>
    </row>
    <row r="256" spans="1:11">
      <c r="A256" s="1" t="s">
        <v>221</v>
      </c>
      <c r="B256" s="1">
        <v>2019</v>
      </c>
      <c r="C256" s="2">
        <v>43813</v>
      </c>
      <c r="D256" s="1" t="s">
        <v>65</v>
      </c>
      <c r="E256" s="1" t="s">
        <v>714</v>
      </c>
      <c r="F256" s="1" t="s">
        <v>151</v>
      </c>
      <c r="G256" s="11">
        <f>(C256-VLOOKUP(E256,Riders!$A$2:$E$8000,4,FALSE))/365</f>
        <v>23.561643835616437</v>
      </c>
      <c r="H256" s="1">
        <v>9</v>
      </c>
      <c r="I256" s="131">
        <v>7.7314814814814798E-3</v>
      </c>
      <c r="J256">
        <v>53.875</v>
      </c>
      <c r="K256" s="131"/>
    </row>
    <row r="257" spans="1:11">
      <c r="A257" s="1" t="s">
        <v>221</v>
      </c>
      <c r="B257" s="1">
        <v>2019</v>
      </c>
      <c r="C257" s="2">
        <v>43813</v>
      </c>
      <c r="D257" s="1" t="s">
        <v>65</v>
      </c>
      <c r="E257" s="1" t="s">
        <v>782</v>
      </c>
      <c r="F257" s="1" t="s">
        <v>479</v>
      </c>
      <c r="G257" s="11" t="e">
        <f>(C257-VLOOKUP(E257,Riders!$A$2:$E$8000,4,FALSE))/365</f>
        <v>#N/A</v>
      </c>
      <c r="H257" s="1">
        <v>10</v>
      </c>
      <c r="I257" s="131">
        <v>7.7314814814814798E-3</v>
      </c>
      <c r="J257">
        <v>53.875</v>
      </c>
      <c r="K257" s="131"/>
    </row>
    <row r="258" spans="1:11">
      <c r="A258" s="1" t="s">
        <v>221</v>
      </c>
      <c r="B258" s="1">
        <v>2019</v>
      </c>
      <c r="C258" s="2">
        <v>43813</v>
      </c>
      <c r="D258" s="1" t="s">
        <v>65</v>
      </c>
      <c r="E258" s="1" t="s">
        <v>507</v>
      </c>
      <c r="F258" s="1" t="s">
        <v>84</v>
      </c>
      <c r="G258" s="11">
        <f>(C258-VLOOKUP(E258,Riders!$A$2:$E$8000,4,FALSE))/365</f>
        <v>29.235616438356164</v>
      </c>
      <c r="H258" s="1">
        <v>11</v>
      </c>
      <c r="I258" s="131">
        <v>7.7314814814814798E-3</v>
      </c>
      <c r="J258">
        <v>53.875</v>
      </c>
      <c r="K258" s="131"/>
    </row>
    <row r="259" spans="1:11">
      <c r="A259" s="1" t="s">
        <v>221</v>
      </c>
      <c r="B259" s="1">
        <v>2019</v>
      </c>
      <c r="C259" s="2">
        <v>43813</v>
      </c>
      <c r="D259" s="1" t="s">
        <v>65</v>
      </c>
      <c r="E259" s="1" t="s">
        <v>928</v>
      </c>
      <c r="F259" s="1" t="s">
        <v>101</v>
      </c>
      <c r="G259" s="11">
        <f>(C259-VLOOKUP(E259,Riders!$A$2:$E$8000,4,FALSE))/365</f>
        <v>31.945205479452056</v>
      </c>
      <c r="H259" s="1">
        <v>12</v>
      </c>
      <c r="I259" s="131">
        <v>7.7314814814814798E-3</v>
      </c>
      <c r="J259">
        <v>53.875</v>
      </c>
      <c r="K259" s="131"/>
    </row>
    <row r="260" spans="1:11">
      <c r="A260" s="1" t="s">
        <v>221</v>
      </c>
      <c r="B260" s="1">
        <v>2019</v>
      </c>
      <c r="C260" s="2">
        <v>43813</v>
      </c>
      <c r="D260" s="1" t="s">
        <v>65</v>
      </c>
      <c r="E260" s="1" t="s">
        <v>745</v>
      </c>
      <c r="F260" s="1" t="s">
        <v>45</v>
      </c>
      <c r="G260" s="11">
        <f>(C260-VLOOKUP(E260,Riders!$A$2:$E$8000,4,FALSE))/365</f>
        <v>22.624657534246577</v>
      </c>
      <c r="H260" s="1">
        <v>13</v>
      </c>
      <c r="I260" s="131">
        <v>7.7314814814814798E-3</v>
      </c>
      <c r="J260">
        <v>53.875</v>
      </c>
      <c r="K260" s="131"/>
    </row>
    <row r="261" spans="1:11">
      <c r="A261" s="1" t="s">
        <v>221</v>
      </c>
      <c r="B261" s="1">
        <v>2019</v>
      </c>
      <c r="C261" s="2">
        <v>43813</v>
      </c>
      <c r="D261" s="1" t="s">
        <v>65</v>
      </c>
      <c r="E261" s="1" t="s">
        <v>799</v>
      </c>
      <c r="F261" s="1" t="s">
        <v>187</v>
      </c>
      <c r="G261" s="11">
        <f>(C261-VLOOKUP(E261,Riders!$A$2:$E$8000,4,FALSE))/365</f>
        <v>23.528767123287672</v>
      </c>
      <c r="H261" s="1">
        <v>14</v>
      </c>
      <c r="I261" s="131">
        <v>7.7314814814814798E-3</v>
      </c>
      <c r="J261">
        <v>53.875</v>
      </c>
      <c r="K261" s="131"/>
    </row>
    <row r="262" spans="1:11">
      <c r="A262" s="1" t="s">
        <v>221</v>
      </c>
      <c r="B262" s="1">
        <v>2019</v>
      </c>
      <c r="C262" s="2">
        <v>43813</v>
      </c>
      <c r="D262" s="1" t="s">
        <v>65</v>
      </c>
      <c r="E262" s="1" t="s">
        <v>339</v>
      </c>
      <c r="F262" s="1" t="s">
        <v>141</v>
      </c>
      <c r="G262" s="11">
        <f>(C262-VLOOKUP(E262,Riders!$A$2:$E$8000,4,FALSE))/365</f>
        <v>31.742465753424657</v>
      </c>
      <c r="H262" s="1">
        <v>15</v>
      </c>
      <c r="I262" s="131">
        <v>7.7314814814814798E-3</v>
      </c>
      <c r="J262">
        <v>53.875</v>
      </c>
      <c r="K262" s="131"/>
    </row>
    <row r="263" spans="1:11">
      <c r="A263" s="1" t="s">
        <v>221</v>
      </c>
      <c r="B263" s="1">
        <v>2019</v>
      </c>
      <c r="C263" s="2">
        <v>43813</v>
      </c>
      <c r="D263" s="1" t="s">
        <v>65</v>
      </c>
      <c r="E263" s="1" t="s">
        <v>934</v>
      </c>
      <c r="F263" s="1" t="s">
        <v>38</v>
      </c>
      <c r="G263" s="11">
        <f>(C263-VLOOKUP(E263,Riders!$A$2:$E$8000,4,FALSE))/365</f>
        <v>20.986301369863014</v>
      </c>
      <c r="H263" s="1">
        <v>16</v>
      </c>
      <c r="I263" s="131">
        <v>7.7314814814814798E-3</v>
      </c>
      <c r="J263">
        <v>53.875</v>
      </c>
      <c r="K263" s="131"/>
    </row>
    <row r="264" spans="1:11">
      <c r="A264" s="1" t="s">
        <v>221</v>
      </c>
      <c r="B264" s="1">
        <v>2019</v>
      </c>
      <c r="C264" s="2">
        <v>43813</v>
      </c>
      <c r="D264" s="1" t="s">
        <v>65</v>
      </c>
      <c r="E264" s="1" t="s">
        <v>929</v>
      </c>
      <c r="F264" s="1" t="s">
        <v>163</v>
      </c>
      <c r="G264" s="11">
        <f>(C264-VLOOKUP(E264,Riders!$A$2:$E$8000,4,FALSE))/365</f>
        <v>32.589041095890408</v>
      </c>
      <c r="H264" s="1">
        <v>17</v>
      </c>
      <c r="I264" s="131">
        <v>7.7314814814814798E-3</v>
      </c>
      <c r="J264">
        <v>53.875</v>
      </c>
      <c r="K264" s="131"/>
    </row>
    <row r="265" spans="1:11">
      <c r="A265" s="1" t="s">
        <v>221</v>
      </c>
      <c r="B265" s="1">
        <v>2019</v>
      </c>
      <c r="C265" s="2">
        <v>43813</v>
      </c>
      <c r="D265" s="1" t="s">
        <v>65</v>
      </c>
      <c r="E265" s="1" t="s">
        <v>810</v>
      </c>
      <c r="F265" s="1" t="s">
        <v>81</v>
      </c>
      <c r="G265" s="11" t="e">
        <f>(C265-VLOOKUP(E265,Riders!$A$2:$E$8000,4,FALSE))/365</f>
        <v>#N/A</v>
      </c>
      <c r="H265" s="1">
        <v>18</v>
      </c>
      <c r="I265" s="131">
        <v>7.7314814814814798E-3</v>
      </c>
      <c r="J265">
        <v>53.875</v>
      </c>
      <c r="K265" s="131"/>
    </row>
    <row r="266" spans="1:11">
      <c r="A266" s="1" t="s">
        <v>221</v>
      </c>
      <c r="B266" s="1">
        <v>2019</v>
      </c>
      <c r="C266" s="2">
        <v>43813</v>
      </c>
      <c r="D266" s="1" t="s">
        <v>65</v>
      </c>
      <c r="E266" s="1" t="s">
        <v>802</v>
      </c>
      <c r="F266" s="1" t="s">
        <v>32</v>
      </c>
      <c r="G266" s="11">
        <f>(C266-VLOOKUP(E266,Riders!$A$2:$E$8000,4,FALSE))/365</f>
        <v>22.378082191780823</v>
      </c>
      <c r="H266" s="1">
        <v>19</v>
      </c>
      <c r="I266" s="131">
        <v>7.7314814814814798E-3</v>
      </c>
      <c r="J266">
        <v>53.875</v>
      </c>
      <c r="K266" s="131"/>
    </row>
    <row r="267" spans="1:11">
      <c r="A267" s="1" t="s">
        <v>221</v>
      </c>
      <c r="B267" s="1">
        <v>2019</v>
      </c>
      <c r="C267" s="2">
        <v>43813</v>
      </c>
      <c r="D267" s="1" t="s">
        <v>65</v>
      </c>
      <c r="E267" s="1" t="s">
        <v>973</v>
      </c>
      <c r="F267" s="1" t="s">
        <v>211</v>
      </c>
      <c r="G267" s="11">
        <f>(C267-VLOOKUP(E267,Riders!$A$2:$E$8000,4,FALSE))/365</f>
        <v>26.117808219178084</v>
      </c>
      <c r="H267" s="1">
        <v>20</v>
      </c>
      <c r="I267" s="131">
        <v>7.7314814814814798E-3</v>
      </c>
      <c r="J267">
        <v>53.875</v>
      </c>
      <c r="K267" s="131"/>
    </row>
    <row r="268" spans="1:11">
      <c r="A268" s="1" t="s">
        <v>221</v>
      </c>
      <c r="B268" s="1">
        <v>2019</v>
      </c>
      <c r="C268" s="2">
        <v>43813</v>
      </c>
      <c r="D268" s="1" t="s">
        <v>65</v>
      </c>
      <c r="E268" s="1" t="s">
        <v>932</v>
      </c>
      <c r="F268" s="1" t="s">
        <v>55</v>
      </c>
      <c r="G268" s="11" t="e">
        <f>(C268-VLOOKUP(E268,Riders!$A$2:$E$8000,4,FALSE))/365</f>
        <v>#N/A</v>
      </c>
      <c r="H268" s="1">
        <v>21</v>
      </c>
      <c r="I268" s="131">
        <v>7.7314814814814798E-3</v>
      </c>
      <c r="J268">
        <v>53.875</v>
      </c>
      <c r="K268" s="131"/>
    </row>
    <row r="269" spans="1:11">
      <c r="A269" s="1" t="s">
        <v>221</v>
      </c>
      <c r="B269" s="1">
        <v>2019</v>
      </c>
      <c r="C269" s="2">
        <v>43813</v>
      </c>
      <c r="D269" s="1" t="s">
        <v>65</v>
      </c>
      <c r="E269" s="1" t="s">
        <v>974</v>
      </c>
      <c r="F269" s="1" t="s">
        <v>523</v>
      </c>
      <c r="G269" s="11">
        <f>(C269-VLOOKUP(E269,Riders!$A$2:$E$8000,4,FALSE))/365</f>
        <v>37.534246575342465</v>
      </c>
      <c r="H269" s="1">
        <v>22</v>
      </c>
      <c r="I269" s="131">
        <v>7.7314814814814798E-3</v>
      </c>
      <c r="J269">
        <v>53.875</v>
      </c>
      <c r="K269" s="131"/>
    </row>
    <row r="270" spans="1:11">
      <c r="A270" s="4" t="s">
        <v>224</v>
      </c>
      <c r="B270" s="4">
        <v>2019</v>
      </c>
      <c r="C270" s="5">
        <v>43806</v>
      </c>
      <c r="D270" s="4" t="s">
        <v>65</v>
      </c>
      <c r="E270" s="4" t="s">
        <v>933</v>
      </c>
      <c r="F270" s="4" t="s">
        <v>187</v>
      </c>
      <c r="G270" s="11">
        <f>(C270-VLOOKUP(E270,Riders!$A$2:$E$8000,4,FALSE))/365</f>
        <v>25.030136986301368</v>
      </c>
      <c r="H270" s="4">
        <v>1</v>
      </c>
      <c r="I270" s="131">
        <v>7.6851851851851847E-3</v>
      </c>
      <c r="J270">
        <v>54.192999999999998</v>
      </c>
      <c r="K270" s="131"/>
    </row>
    <row r="271" spans="1:11">
      <c r="A271" s="4" t="s">
        <v>224</v>
      </c>
      <c r="B271" s="4">
        <v>2019</v>
      </c>
      <c r="C271" s="5">
        <v>43806</v>
      </c>
      <c r="D271" s="4" t="s">
        <v>65</v>
      </c>
      <c r="E271" s="4" t="s">
        <v>339</v>
      </c>
      <c r="F271" s="4" t="s">
        <v>141</v>
      </c>
      <c r="G271" s="11">
        <f>(C271-VLOOKUP(E271,Riders!$A$2:$E$8000,4,FALSE))/365</f>
        <v>31.723287671232878</v>
      </c>
      <c r="H271" s="4">
        <v>2</v>
      </c>
      <c r="I271" s="131">
        <v>7.6851851851851847E-3</v>
      </c>
      <c r="J271">
        <v>54.192999999999998</v>
      </c>
      <c r="K271" s="131"/>
    </row>
    <row r="272" spans="1:11">
      <c r="A272" s="4" t="s">
        <v>224</v>
      </c>
      <c r="B272" s="4">
        <v>2019</v>
      </c>
      <c r="C272" s="5">
        <v>43806</v>
      </c>
      <c r="D272" s="4" t="s">
        <v>65</v>
      </c>
      <c r="E272" s="4" t="s">
        <v>595</v>
      </c>
      <c r="F272" s="4" t="s">
        <v>28</v>
      </c>
      <c r="G272" s="11">
        <f>(C272-VLOOKUP(E272,Riders!$A$2:$E$8000,4,FALSE))/365</f>
        <v>33.857534246575341</v>
      </c>
      <c r="H272" s="4">
        <v>3</v>
      </c>
      <c r="I272" s="131">
        <v>7.6851851851851803E-3</v>
      </c>
      <c r="J272">
        <v>54.192999999999998</v>
      </c>
      <c r="K272" s="131"/>
    </row>
    <row r="273" spans="1:11">
      <c r="A273" s="4" t="s">
        <v>224</v>
      </c>
      <c r="B273" s="4">
        <v>2019</v>
      </c>
      <c r="C273" s="5">
        <v>43806</v>
      </c>
      <c r="D273" s="4" t="s">
        <v>65</v>
      </c>
      <c r="E273" s="4" t="s">
        <v>640</v>
      </c>
      <c r="F273" s="4" t="s">
        <v>22</v>
      </c>
      <c r="G273" s="11" t="e">
        <f>(C273-VLOOKUP(E273,Riders!$A$2:$E$8000,4,FALSE))/365</f>
        <v>#N/A</v>
      </c>
      <c r="H273" s="4">
        <v>4</v>
      </c>
      <c r="I273" s="131">
        <v>7.6851851851851803E-3</v>
      </c>
      <c r="J273">
        <v>54.192999999999998</v>
      </c>
      <c r="K273" s="131"/>
    </row>
    <row r="274" spans="1:11">
      <c r="A274" s="4" t="s">
        <v>224</v>
      </c>
      <c r="B274" s="4">
        <v>2019</v>
      </c>
      <c r="C274" s="5">
        <v>43806</v>
      </c>
      <c r="D274" s="4" t="s">
        <v>65</v>
      </c>
      <c r="E274" s="4" t="s">
        <v>597</v>
      </c>
      <c r="F274" s="4" t="s">
        <v>34</v>
      </c>
      <c r="G274" s="11">
        <f>(C274-VLOOKUP(E274,Riders!$A$2:$E$8000,4,FALSE))/365</f>
        <v>21.586301369863012</v>
      </c>
      <c r="H274" s="4">
        <v>5</v>
      </c>
      <c r="I274" s="131">
        <v>7.6851851851851803E-3</v>
      </c>
      <c r="J274">
        <v>54.192999999999998</v>
      </c>
      <c r="K274" s="131"/>
    </row>
    <row r="275" spans="1:11">
      <c r="A275" s="4" t="s">
        <v>224</v>
      </c>
      <c r="B275" s="4">
        <v>2019</v>
      </c>
      <c r="C275" s="5">
        <v>43806</v>
      </c>
      <c r="D275" s="4" t="s">
        <v>65</v>
      </c>
      <c r="E275" s="4" t="s">
        <v>928</v>
      </c>
      <c r="F275" s="4" t="s">
        <v>101</v>
      </c>
      <c r="G275" s="11">
        <f>(C275-VLOOKUP(E275,Riders!$A$2:$E$8000,4,FALSE))/365</f>
        <v>31.926027397260274</v>
      </c>
      <c r="H275" s="4">
        <v>6</v>
      </c>
      <c r="I275" s="131">
        <v>7.6851851851851803E-3</v>
      </c>
      <c r="J275">
        <v>54.192999999999998</v>
      </c>
      <c r="K275" s="131"/>
    </row>
    <row r="276" spans="1:11">
      <c r="A276" s="4" t="s">
        <v>224</v>
      </c>
      <c r="B276" s="4">
        <v>2019</v>
      </c>
      <c r="C276" s="5">
        <v>43806</v>
      </c>
      <c r="D276" s="4" t="s">
        <v>65</v>
      </c>
      <c r="E276" s="4" t="s">
        <v>492</v>
      </c>
      <c r="F276" s="4" t="s">
        <v>30</v>
      </c>
      <c r="G276" s="11">
        <f>(C276-VLOOKUP(E276,Riders!$A$2:$E$8000,4,FALSE))/365</f>
        <v>25.994520547945207</v>
      </c>
      <c r="H276" s="4">
        <v>7</v>
      </c>
      <c r="I276" s="131">
        <v>7.6851851851851803E-3</v>
      </c>
      <c r="J276">
        <v>54.192999999999998</v>
      </c>
      <c r="K276" s="131"/>
    </row>
    <row r="277" spans="1:11">
      <c r="A277" s="4" t="s">
        <v>224</v>
      </c>
      <c r="B277" s="4">
        <v>2019</v>
      </c>
      <c r="C277" s="5">
        <v>43806</v>
      </c>
      <c r="D277" s="4" t="s">
        <v>65</v>
      </c>
      <c r="E277" s="4" t="s">
        <v>745</v>
      </c>
      <c r="F277" s="4" t="s">
        <v>45</v>
      </c>
      <c r="G277" s="11">
        <f>(C277-VLOOKUP(E277,Riders!$A$2:$E$8000,4,FALSE))/365</f>
        <v>22.605479452054794</v>
      </c>
      <c r="H277" s="4">
        <v>8</v>
      </c>
      <c r="I277" s="131">
        <v>7.6851851851851803E-3</v>
      </c>
      <c r="J277">
        <v>54.192999999999998</v>
      </c>
      <c r="K277" s="131"/>
    </row>
    <row r="278" spans="1:11">
      <c r="A278" s="4" t="s">
        <v>224</v>
      </c>
      <c r="B278" s="4">
        <v>2019</v>
      </c>
      <c r="C278" s="5">
        <v>43806</v>
      </c>
      <c r="D278" s="4" t="s">
        <v>65</v>
      </c>
      <c r="E278" s="4" t="s">
        <v>782</v>
      </c>
      <c r="F278" s="4" t="s">
        <v>479</v>
      </c>
      <c r="G278" s="11" t="e">
        <f>(C278-VLOOKUP(E278,Riders!$A$2:$E$8000,4,FALSE))/365</f>
        <v>#N/A</v>
      </c>
      <c r="H278" s="4">
        <v>9</v>
      </c>
      <c r="I278" s="131">
        <v>7.6851851851851803E-3</v>
      </c>
      <c r="J278">
        <v>54.192999999999998</v>
      </c>
      <c r="K278" s="131"/>
    </row>
    <row r="279" spans="1:11">
      <c r="A279" s="4" t="s">
        <v>224</v>
      </c>
      <c r="B279" s="4">
        <v>2019</v>
      </c>
      <c r="C279" s="5">
        <v>43806</v>
      </c>
      <c r="D279" s="4" t="s">
        <v>65</v>
      </c>
      <c r="E279" s="4" t="s">
        <v>507</v>
      </c>
      <c r="F279" s="4" t="s">
        <v>84</v>
      </c>
      <c r="G279" s="11">
        <f>(C279-VLOOKUP(E279,Riders!$A$2:$E$8000,4,FALSE))/365</f>
        <v>29.216438356164385</v>
      </c>
      <c r="H279" s="4">
        <v>10</v>
      </c>
      <c r="I279" s="131">
        <v>7.6851851851851803E-3</v>
      </c>
      <c r="J279">
        <v>54.192999999999998</v>
      </c>
      <c r="K279" s="131"/>
    </row>
    <row r="280" spans="1:11">
      <c r="A280" s="4" t="s">
        <v>224</v>
      </c>
      <c r="B280" s="4">
        <v>2019</v>
      </c>
      <c r="C280" s="5">
        <v>43806</v>
      </c>
      <c r="D280" s="4" t="s">
        <v>65</v>
      </c>
      <c r="E280" s="4" t="s">
        <v>929</v>
      </c>
      <c r="F280" s="4" t="s">
        <v>163</v>
      </c>
      <c r="G280" s="11">
        <f>(C280-VLOOKUP(E280,Riders!$A$2:$E$8000,4,FALSE))/365</f>
        <v>32.56986301369863</v>
      </c>
      <c r="H280" s="4">
        <v>11</v>
      </c>
      <c r="I280" s="131">
        <v>7.6851851851851803E-3</v>
      </c>
      <c r="J280">
        <v>54.192999999999998</v>
      </c>
      <c r="K280" s="131"/>
    </row>
    <row r="281" spans="1:11">
      <c r="A281" s="4" t="s">
        <v>224</v>
      </c>
      <c r="B281" s="4">
        <v>2019</v>
      </c>
      <c r="C281" s="5">
        <v>43806</v>
      </c>
      <c r="D281" s="4" t="s">
        <v>65</v>
      </c>
      <c r="E281" s="4" t="s">
        <v>686</v>
      </c>
      <c r="F281" s="4" t="s">
        <v>24</v>
      </c>
      <c r="G281" s="11">
        <f>(C281-VLOOKUP(E281,Riders!$A$2:$E$8000,4,FALSE))/365</f>
        <v>27.82191780821918</v>
      </c>
      <c r="H281" s="4">
        <v>12</v>
      </c>
      <c r="I281" s="131">
        <v>7.6851851851851803E-3</v>
      </c>
      <c r="J281">
        <v>54.192999999999998</v>
      </c>
      <c r="K281" s="131"/>
    </row>
    <row r="282" spans="1:11">
      <c r="A282" s="4" t="s">
        <v>224</v>
      </c>
      <c r="B282" s="4">
        <v>2019</v>
      </c>
      <c r="C282" s="5">
        <v>43806</v>
      </c>
      <c r="D282" s="4" t="s">
        <v>65</v>
      </c>
      <c r="E282" s="4" t="s">
        <v>521</v>
      </c>
      <c r="F282" s="4" t="s">
        <v>57</v>
      </c>
      <c r="G282" s="11">
        <f>(C282-VLOOKUP(E282,Riders!$A$2:$E$8000,4,FALSE))/365</f>
        <v>28.13150684931507</v>
      </c>
      <c r="H282" s="4">
        <v>13</v>
      </c>
      <c r="I282" s="131">
        <v>7.6851851851851803E-3</v>
      </c>
      <c r="J282">
        <v>54.192999999999998</v>
      </c>
      <c r="K282" s="131"/>
    </row>
    <row r="283" spans="1:11">
      <c r="A283" s="4" t="s">
        <v>224</v>
      </c>
      <c r="B283" s="4">
        <v>2019</v>
      </c>
      <c r="C283" s="5">
        <v>43806</v>
      </c>
      <c r="D283" s="4" t="s">
        <v>65</v>
      </c>
      <c r="E283" s="4" t="s">
        <v>932</v>
      </c>
      <c r="F283" s="4" t="s">
        <v>55</v>
      </c>
      <c r="G283" s="11" t="e">
        <f>(C283-VLOOKUP(E283,Riders!$A$2:$E$8000,4,FALSE))/365</f>
        <v>#N/A</v>
      </c>
      <c r="H283" s="4">
        <v>14</v>
      </c>
      <c r="I283" s="131">
        <v>7.6851851851851803E-3</v>
      </c>
      <c r="J283">
        <v>54.192999999999998</v>
      </c>
      <c r="K283" s="131"/>
    </row>
    <row r="284" spans="1:11">
      <c r="A284" s="4" t="s">
        <v>224</v>
      </c>
      <c r="B284" s="4">
        <v>2019</v>
      </c>
      <c r="C284" s="5">
        <v>43806</v>
      </c>
      <c r="D284" s="4" t="s">
        <v>65</v>
      </c>
      <c r="E284" s="4" t="s">
        <v>714</v>
      </c>
      <c r="F284" s="4" t="s">
        <v>151</v>
      </c>
      <c r="G284" s="11">
        <f>(C284-VLOOKUP(E284,Riders!$A$2:$E$8000,4,FALSE))/365</f>
        <v>23.542465753424658</v>
      </c>
      <c r="H284" s="4">
        <v>15</v>
      </c>
      <c r="I284" s="131">
        <v>7.6851851851851803E-3</v>
      </c>
      <c r="J284">
        <v>54.192999999999998</v>
      </c>
      <c r="K284" s="131"/>
    </row>
    <row r="285" spans="1:11">
      <c r="A285" s="4" t="s">
        <v>224</v>
      </c>
      <c r="B285" s="4">
        <v>2019</v>
      </c>
      <c r="C285" s="5">
        <v>43806</v>
      </c>
      <c r="D285" s="4" t="s">
        <v>65</v>
      </c>
      <c r="E285" s="4" t="s">
        <v>810</v>
      </c>
      <c r="F285" s="4" t="s">
        <v>81</v>
      </c>
      <c r="G285" s="11" t="e">
        <f>(C285-VLOOKUP(E285,Riders!$A$2:$E$8000,4,FALSE))/365</f>
        <v>#N/A</v>
      </c>
      <c r="H285" s="4">
        <v>16</v>
      </c>
      <c r="I285" s="131">
        <v>7.6851851851851803E-3</v>
      </c>
      <c r="J285">
        <v>54.192999999999998</v>
      </c>
      <c r="K285" s="131"/>
    </row>
    <row r="286" spans="1:11">
      <c r="A286" s="4" t="s">
        <v>224</v>
      </c>
      <c r="B286" s="4">
        <v>2019</v>
      </c>
      <c r="C286" s="5">
        <v>43806</v>
      </c>
      <c r="D286" s="4" t="s">
        <v>65</v>
      </c>
      <c r="E286" s="4" t="s">
        <v>972</v>
      </c>
      <c r="F286" s="4" t="s">
        <v>144</v>
      </c>
      <c r="G286" s="11">
        <f>(C286-VLOOKUP(E286,Riders!$A$2:$E$8000,4,FALSE))/365</f>
        <v>26.443835616438356</v>
      </c>
      <c r="H286" s="4">
        <v>17</v>
      </c>
      <c r="I286" s="131">
        <v>7.6851851851851803E-3</v>
      </c>
      <c r="J286">
        <v>54.192999999999998</v>
      </c>
      <c r="K286" s="131"/>
    </row>
    <row r="287" spans="1:11">
      <c r="A287" s="4" t="s">
        <v>224</v>
      </c>
      <c r="B287" s="4">
        <v>2019</v>
      </c>
      <c r="C287" s="5">
        <v>43806</v>
      </c>
      <c r="D287" s="4" t="s">
        <v>65</v>
      </c>
      <c r="E287" s="4" t="s">
        <v>934</v>
      </c>
      <c r="F287" s="4" t="s">
        <v>38</v>
      </c>
      <c r="G287" s="11">
        <f>(C287-VLOOKUP(E287,Riders!$A$2:$E$8000,4,FALSE))/365</f>
        <v>20.967123287671232</v>
      </c>
      <c r="H287" s="4">
        <v>18</v>
      </c>
      <c r="I287" s="131">
        <v>7.6851851851851803E-3</v>
      </c>
      <c r="J287">
        <v>54.192999999999998</v>
      </c>
      <c r="K287" s="131"/>
    </row>
    <row r="288" spans="1:11">
      <c r="A288" s="4" t="s">
        <v>224</v>
      </c>
      <c r="B288" s="4">
        <v>2019</v>
      </c>
      <c r="C288" s="5">
        <v>43806</v>
      </c>
      <c r="D288" s="4" t="s">
        <v>65</v>
      </c>
      <c r="E288" s="4" t="s">
        <v>832</v>
      </c>
      <c r="F288" s="4" t="s">
        <v>206</v>
      </c>
      <c r="G288" s="11">
        <f>(C288-VLOOKUP(E288,Riders!$A$2:$E$8000,4,FALSE))/365</f>
        <v>24.169863013698631</v>
      </c>
      <c r="H288" s="4">
        <v>19</v>
      </c>
      <c r="I288" s="131">
        <v>7.6851851851851803E-3</v>
      </c>
      <c r="J288">
        <v>54.192999999999998</v>
      </c>
      <c r="K288" s="131"/>
    </row>
    <row r="289" spans="1:11">
      <c r="A289" s="4" t="s">
        <v>224</v>
      </c>
      <c r="B289" s="4">
        <v>2019</v>
      </c>
      <c r="C289" s="5">
        <v>43806</v>
      </c>
      <c r="D289" s="4" t="s">
        <v>65</v>
      </c>
      <c r="E289" s="4" t="s">
        <v>973</v>
      </c>
      <c r="F289" s="4" t="s">
        <v>211</v>
      </c>
      <c r="G289" s="11">
        <f>(C289-VLOOKUP(E289,Riders!$A$2:$E$8000,4,FALSE))/365</f>
        <v>26.098630136986301</v>
      </c>
      <c r="H289" s="4">
        <v>20</v>
      </c>
      <c r="I289" s="131">
        <v>7.6851851851851803E-3</v>
      </c>
      <c r="J289">
        <v>54.192999999999998</v>
      </c>
      <c r="K289" s="131"/>
    </row>
    <row r="290" spans="1:11">
      <c r="A290" s="4" t="s">
        <v>224</v>
      </c>
      <c r="B290" s="4">
        <v>2019</v>
      </c>
      <c r="C290" s="5">
        <v>43806</v>
      </c>
      <c r="D290" s="4" t="s">
        <v>65</v>
      </c>
      <c r="E290" s="4" t="s">
        <v>974</v>
      </c>
      <c r="F290" s="4" t="s">
        <v>523</v>
      </c>
      <c r="G290" s="11">
        <f>(C290-VLOOKUP(E290,Riders!$A$2:$E$8000,4,FALSE))/365</f>
        <v>37.515068493150686</v>
      </c>
      <c r="H290" s="4">
        <v>21</v>
      </c>
      <c r="I290" s="131">
        <v>7.6851851851851803E-3</v>
      </c>
      <c r="J290">
        <v>54.192999999999998</v>
      </c>
      <c r="K290" s="131"/>
    </row>
    <row r="291" spans="1:11">
      <c r="A291" s="4" t="s">
        <v>224</v>
      </c>
      <c r="B291" s="4">
        <v>2019</v>
      </c>
      <c r="C291" s="5">
        <v>43806</v>
      </c>
      <c r="D291" s="4" t="s">
        <v>65</v>
      </c>
      <c r="E291" s="4" t="s">
        <v>693</v>
      </c>
      <c r="F291" s="4" t="s">
        <v>32</v>
      </c>
      <c r="G291" s="11">
        <f>(C291-VLOOKUP(E291,Riders!$A$2:$E$8000,4,FALSE))/365</f>
        <v>20.915068493150685</v>
      </c>
      <c r="H291" s="4">
        <v>22</v>
      </c>
      <c r="I291" s="131">
        <v>7.6851851851851803E-3</v>
      </c>
      <c r="J291">
        <v>54.192999999999998</v>
      </c>
      <c r="K291" s="131"/>
    </row>
    <row r="292" spans="1:11">
      <c r="A292" s="1" t="s">
        <v>225</v>
      </c>
      <c r="B292" s="1">
        <v>2019</v>
      </c>
      <c r="C292" s="2">
        <v>43799</v>
      </c>
      <c r="D292" s="1" t="s">
        <v>65</v>
      </c>
      <c r="E292" s="1" t="s">
        <v>616</v>
      </c>
      <c r="F292" s="1" t="s">
        <v>36</v>
      </c>
      <c r="G292" s="11">
        <f>(C292-VLOOKUP(E292,Riders!$A$2:$E$8000,4,FALSE))/365</f>
        <v>31.8</v>
      </c>
      <c r="H292" s="1">
        <v>1</v>
      </c>
      <c r="I292" s="131">
        <v>7.743055555555556E-3</v>
      </c>
      <c r="J292">
        <v>53.749000000000002</v>
      </c>
      <c r="K292" s="131"/>
    </row>
    <row r="293" spans="1:11">
      <c r="A293" s="1" t="s">
        <v>225</v>
      </c>
      <c r="B293" s="1">
        <v>2019</v>
      </c>
      <c r="C293" s="2">
        <v>43799</v>
      </c>
      <c r="D293" s="1" t="s">
        <v>65</v>
      </c>
      <c r="E293" s="1" t="s">
        <v>932</v>
      </c>
      <c r="F293" s="1" t="s">
        <v>55</v>
      </c>
      <c r="G293" s="11" t="e">
        <f>(C293-VLOOKUP(E293,Riders!$A$2:$E$8000,4,FALSE))/365</f>
        <v>#N/A</v>
      </c>
      <c r="H293" s="1">
        <v>2</v>
      </c>
      <c r="I293" s="131">
        <v>7.743055555555556E-3</v>
      </c>
      <c r="J293">
        <v>53.749000000000002</v>
      </c>
      <c r="K293" s="131"/>
    </row>
    <row r="294" spans="1:11">
      <c r="A294" s="1" t="s">
        <v>225</v>
      </c>
      <c r="B294" s="1">
        <v>2019</v>
      </c>
      <c r="C294" s="2">
        <v>43799</v>
      </c>
      <c r="D294" s="1" t="s">
        <v>65</v>
      </c>
      <c r="E294" s="1" t="s">
        <v>924</v>
      </c>
      <c r="F294" s="1" t="s">
        <v>84</v>
      </c>
      <c r="G294" s="11">
        <f>(C294-VLOOKUP(E294,Riders!$A$2:$E$8000,4,FALSE))/365</f>
        <v>26.797260273972604</v>
      </c>
      <c r="H294" s="1">
        <v>3</v>
      </c>
      <c r="I294" s="131">
        <v>7.7430555555555603E-3</v>
      </c>
      <c r="J294">
        <v>53.749000000000002</v>
      </c>
      <c r="K294" s="131"/>
    </row>
    <row r="295" spans="1:11">
      <c r="A295" s="1" t="s">
        <v>225</v>
      </c>
      <c r="B295" s="1">
        <v>2019</v>
      </c>
      <c r="C295" s="2">
        <v>43799</v>
      </c>
      <c r="D295" s="1" t="s">
        <v>65</v>
      </c>
      <c r="E295" s="1" t="s">
        <v>939</v>
      </c>
      <c r="F295" s="1" t="s">
        <v>112</v>
      </c>
      <c r="G295" s="11">
        <f>(C295-VLOOKUP(E295,Riders!$A$2:$E$8000,4,FALSE))/365</f>
        <v>36.917808219178085</v>
      </c>
      <c r="H295" s="1">
        <v>4</v>
      </c>
      <c r="I295" s="131">
        <v>7.7430555555555603E-3</v>
      </c>
      <c r="J295">
        <v>53.749000000000002</v>
      </c>
      <c r="K295" s="131"/>
    </row>
    <row r="296" spans="1:11">
      <c r="A296" s="1" t="s">
        <v>225</v>
      </c>
      <c r="B296" s="1">
        <v>2019</v>
      </c>
      <c r="C296" s="2">
        <v>43799</v>
      </c>
      <c r="D296" s="1" t="s">
        <v>65</v>
      </c>
      <c r="E296" s="1" t="s">
        <v>339</v>
      </c>
      <c r="F296" s="1" t="s">
        <v>141</v>
      </c>
      <c r="G296" s="11">
        <f>(C296-VLOOKUP(E296,Riders!$A$2:$E$8000,4,FALSE))/365</f>
        <v>31.704109589041096</v>
      </c>
      <c r="H296" s="1">
        <v>5</v>
      </c>
      <c r="I296" s="131">
        <v>7.7430555555555603E-3</v>
      </c>
      <c r="J296">
        <v>53.749000000000002</v>
      </c>
      <c r="K296" s="131"/>
    </row>
    <row r="297" spans="1:11">
      <c r="A297" s="1" t="s">
        <v>225</v>
      </c>
      <c r="B297" s="1">
        <v>2019</v>
      </c>
      <c r="C297" s="2">
        <v>43799</v>
      </c>
      <c r="D297" s="1" t="s">
        <v>65</v>
      </c>
      <c r="E297" s="1" t="s">
        <v>597</v>
      </c>
      <c r="F297" s="1" t="s">
        <v>34</v>
      </c>
      <c r="G297" s="11">
        <f>(C297-VLOOKUP(E297,Riders!$A$2:$E$8000,4,FALSE))/365</f>
        <v>21.567123287671233</v>
      </c>
      <c r="H297" s="1">
        <v>6</v>
      </c>
      <c r="I297" s="131">
        <v>7.7430555555555603E-3</v>
      </c>
      <c r="J297">
        <v>53.749000000000002</v>
      </c>
      <c r="K297" s="131"/>
    </row>
    <row r="298" spans="1:11">
      <c r="A298" s="1" t="s">
        <v>225</v>
      </c>
      <c r="B298" s="1">
        <v>2019</v>
      </c>
      <c r="C298" s="2">
        <v>43799</v>
      </c>
      <c r="D298" s="1" t="s">
        <v>65</v>
      </c>
      <c r="E298" s="1" t="s">
        <v>595</v>
      </c>
      <c r="F298" s="1" t="s">
        <v>28</v>
      </c>
      <c r="G298" s="11">
        <f>(C298-VLOOKUP(E298,Riders!$A$2:$E$8000,4,FALSE))/365</f>
        <v>33.838356164383562</v>
      </c>
      <c r="H298" s="1">
        <v>7</v>
      </c>
      <c r="I298" s="131">
        <v>7.7430555555555603E-3</v>
      </c>
      <c r="J298">
        <v>53.749000000000002</v>
      </c>
      <c r="K298" s="131"/>
    </row>
    <row r="299" spans="1:11">
      <c r="A299" s="1" t="s">
        <v>225</v>
      </c>
      <c r="B299" s="1">
        <v>2019</v>
      </c>
      <c r="C299" s="2">
        <v>43799</v>
      </c>
      <c r="D299" s="1" t="s">
        <v>65</v>
      </c>
      <c r="E299" s="1" t="s">
        <v>590</v>
      </c>
      <c r="F299" s="1" t="s">
        <v>22</v>
      </c>
      <c r="G299" s="11">
        <f>(C299-VLOOKUP(E299,Riders!$A$2:$E$8000,4,FALSE))/365</f>
        <v>28.797260273972604</v>
      </c>
      <c r="H299" s="1">
        <v>8</v>
      </c>
      <c r="I299" s="131">
        <v>7.7430555555555603E-3</v>
      </c>
      <c r="J299">
        <v>53.749000000000002</v>
      </c>
      <c r="K299" s="131"/>
    </row>
    <row r="300" spans="1:11">
      <c r="A300" s="1" t="s">
        <v>225</v>
      </c>
      <c r="B300" s="1">
        <v>2019</v>
      </c>
      <c r="C300" s="2">
        <v>43799</v>
      </c>
      <c r="D300" s="1" t="s">
        <v>65</v>
      </c>
      <c r="E300" s="1" t="s">
        <v>805</v>
      </c>
      <c r="F300" s="1" t="s">
        <v>483</v>
      </c>
      <c r="G300" s="11">
        <f>(C300-VLOOKUP(E300,Riders!$A$2:$E$8000,4,FALSE))/365</f>
        <v>19.260273972602739</v>
      </c>
      <c r="H300" s="1">
        <v>9</v>
      </c>
      <c r="I300" s="131">
        <v>7.7430555555555603E-3</v>
      </c>
      <c r="J300">
        <v>53.749000000000002</v>
      </c>
      <c r="K300" s="131"/>
    </row>
    <row r="301" spans="1:11">
      <c r="A301" s="1" t="s">
        <v>225</v>
      </c>
      <c r="B301" s="1">
        <v>2019</v>
      </c>
      <c r="C301" s="2">
        <v>43799</v>
      </c>
      <c r="D301" s="1" t="s">
        <v>65</v>
      </c>
      <c r="E301" s="1" t="s">
        <v>819</v>
      </c>
      <c r="F301" s="1" t="s">
        <v>479</v>
      </c>
      <c r="G301" s="11" t="e">
        <f>(C301-VLOOKUP(E301,Riders!$A$2:$E$8000,4,FALSE))/365</f>
        <v>#N/A</v>
      </c>
      <c r="H301" s="1">
        <v>10</v>
      </c>
      <c r="I301" s="131">
        <v>7.7430555555555603E-3</v>
      </c>
      <c r="J301">
        <v>53.749000000000002</v>
      </c>
      <c r="K301" s="131"/>
    </row>
    <row r="302" spans="1:11">
      <c r="A302" s="1" t="s">
        <v>225</v>
      </c>
      <c r="B302" s="1">
        <v>2019</v>
      </c>
      <c r="C302" s="2">
        <v>43799</v>
      </c>
      <c r="D302" s="1" t="s">
        <v>65</v>
      </c>
      <c r="E302" s="1" t="s">
        <v>486</v>
      </c>
      <c r="F302" s="1" t="s">
        <v>163</v>
      </c>
      <c r="G302" s="11">
        <f>(C302-VLOOKUP(E302,Riders!$A$2:$E$8000,4,FALSE))/365</f>
        <v>22.4</v>
      </c>
      <c r="H302" s="1">
        <v>11</v>
      </c>
      <c r="I302" s="131">
        <v>7.7430555555555603E-3</v>
      </c>
      <c r="J302">
        <v>53.749000000000002</v>
      </c>
      <c r="K302" s="131"/>
    </row>
    <row r="303" spans="1:11">
      <c r="A303" s="1" t="s">
        <v>225</v>
      </c>
      <c r="B303" s="1">
        <v>2019</v>
      </c>
      <c r="C303" s="2">
        <v>43799</v>
      </c>
      <c r="D303" s="1" t="s">
        <v>65</v>
      </c>
      <c r="E303" s="1" t="s">
        <v>587</v>
      </c>
      <c r="F303" s="1" t="s">
        <v>77</v>
      </c>
      <c r="G303" s="11">
        <f>(C303-VLOOKUP(E303,Riders!$A$2:$E$8000,4,FALSE))/365</f>
        <v>24.520547945205479</v>
      </c>
      <c r="H303" s="1">
        <v>12</v>
      </c>
      <c r="I303" s="131">
        <v>7.7430555555555603E-3</v>
      </c>
      <c r="J303">
        <v>53.749000000000002</v>
      </c>
      <c r="K303" s="131"/>
    </row>
    <row r="304" spans="1:11">
      <c r="A304" s="1" t="s">
        <v>225</v>
      </c>
      <c r="B304" s="1">
        <v>2019</v>
      </c>
      <c r="C304" s="2">
        <v>43799</v>
      </c>
      <c r="D304" s="1" t="s">
        <v>65</v>
      </c>
      <c r="E304" s="1" t="s">
        <v>68</v>
      </c>
      <c r="F304" s="1" t="s">
        <v>24</v>
      </c>
      <c r="G304" s="11">
        <f>(C304-VLOOKUP(E304,Riders!$A$2:$E$8000,4,FALSE))/365</f>
        <v>25.832876712328765</v>
      </c>
      <c r="H304" s="1">
        <v>13</v>
      </c>
      <c r="I304" s="131">
        <v>7.7430555555555603E-3</v>
      </c>
      <c r="J304">
        <v>53.749000000000002</v>
      </c>
      <c r="K304" s="131"/>
    </row>
    <row r="305" spans="1:11">
      <c r="A305" s="1" t="s">
        <v>225</v>
      </c>
      <c r="B305" s="1">
        <v>2019</v>
      </c>
      <c r="C305" s="2">
        <v>43799</v>
      </c>
      <c r="D305" s="1" t="s">
        <v>65</v>
      </c>
      <c r="E305" s="1" t="s">
        <v>605</v>
      </c>
      <c r="F305" s="1" t="s">
        <v>45</v>
      </c>
      <c r="G305" s="11">
        <f>(C305-VLOOKUP(E305,Riders!$A$2:$E$8000,4,FALSE))/365</f>
        <v>21.213698630136985</v>
      </c>
      <c r="H305" s="1">
        <v>14</v>
      </c>
      <c r="I305" s="131">
        <v>7.7430555555555603E-3</v>
      </c>
      <c r="J305">
        <v>53.749000000000002</v>
      </c>
      <c r="K305" s="131"/>
    </row>
    <row r="306" spans="1:11">
      <c r="A306" s="1" t="s">
        <v>225</v>
      </c>
      <c r="B306" s="1">
        <v>2019</v>
      </c>
      <c r="C306" s="2">
        <v>43799</v>
      </c>
      <c r="D306" s="1" t="s">
        <v>65</v>
      </c>
      <c r="E306" s="1" t="s">
        <v>802</v>
      </c>
      <c r="F306" s="1" t="s">
        <v>32</v>
      </c>
      <c r="G306" s="11">
        <f>(C306-VLOOKUP(E306,Riders!$A$2:$E$8000,4,FALSE))/365</f>
        <v>22.339726027397262</v>
      </c>
      <c r="H306" s="1">
        <v>15</v>
      </c>
      <c r="I306" s="131">
        <v>7.7430555555555603E-3</v>
      </c>
      <c r="J306">
        <v>53.749000000000002</v>
      </c>
      <c r="K306" s="131"/>
    </row>
    <row r="307" spans="1:11">
      <c r="A307" s="1" t="s">
        <v>225</v>
      </c>
      <c r="B307" s="1">
        <v>2019</v>
      </c>
      <c r="C307" s="2">
        <v>43799</v>
      </c>
      <c r="D307" s="1" t="s">
        <v>65</v>
      </c>
      <c r="E307" s="1" t="s">
        <v>972</v>
      </c>
      <c r="F307" s="1" t="s">
        <v>144</v>
      </c>
      <c r="G307" s="11">
        <f>(C307-VLOOKUP(E307,Riders!$A$2:$E$8000,4,FALSE))/365</f>
        <v>26.424657534246574</v>
      </c>
      <c r="H307" s="1">
        <v>16</v>
      </c>
      <c r="I307" s="131">
        <v>7.7430555555555603E-3</v>
      </c>
      <c r="J307">
        <v>53.749000000000002</v>
      </c>
      <c r="K307" s="131"/>
    </row>
    <row r="308" spans="1:11">
      <c r="A308" s="1" t="s">
        <v>225</v>
      </c>
      <c r="B308" s="1">
        <v>2019</v>
      </c>
      <c r="C308" s="2">
        <v>43799</v>
      </c>
      <c r="D308" s="1" t="s">
        <v>65</v>
      </c>
      <c r="E308" s="1" t="s">
        <v>521</v>
      </c>
      <c r="F308" s="1" t="s">
        <v>57</v>
      </c>
      <c r="G308" s="11">
        <f>(C308-VLOOKUP(E308,Riders!$A$2:$E$8000,4,FALSE))/365</f>
        <v>28.112328767123287</v>
      </c>
      <c r="H308" s="1">
        <v>17</v>
      </c>
      <c r="I308" s="131">
        <v>7.7430555555555603E-3</v>
      </c>
      <c r="J308">
        <v>53.749000000000002</v>
      </c>
      <c r="K308" s="131"/>
    </row>
    <row r="309" spans="1:11">
      <c r="A309" s="1" t="s">
        <v>225</v>
      </c>
      <c r="B309" s="1">
        <v>2019</v>
      </c>
      <c r="C309" s="2">
        <v>43799</v>
      </c>
      <c r="D309" s="1" t="s">
        <v>65</v>
      </c>
      <c r="E309" s="1" t="s">
        <v>933</v>
      </c>
      <c r="F309" s="1" t="s">
        <v>187</v>
      </c>
      <c r="G309" s="11">
        <f>(C309-VLOOKUP(E309,Riders!$A$2:$E$8000,4,FALSE))/365</f>
        <v>25.010958904109589</v>
      </c>
      <c r="H309" s="1">
        <v>18</v>
      </c>
      <c r="I309" s="131">
        <v>7.7430555555555603E-3</v>
      </c>
      <c r="J309">
        <v>53.749000000000002</v>
      </c>
      <c r="K309" s="131"/>
    </row>
    <row r="310" spans="1:11">
      <c r="A310" s="1" t="s">
        <v>225</v>
      </c>
      <c r="B310" s="1">
        <v>2019</v>
      </c>
      <c r="C310" s="2">
        <v>43799</v>
      </c>
      <c r="D310" s="1" t="s">
        <v>65</v>
      </c>
      <c r="E310" s="1" t="s">
        <v>594</v>
      </c>
      <c r="F310" s="1" t="s">
        <v>751</v>
      </c>
      <c r="G310" s="11">
        <f>(C310-VLOOKUP(E310,Riders!$A$2:$E$8000,4,FALSE))/365</f>
        <v>30.504109589041096</v>
      </c>
      <c r="H310" s="1">
        <v>19</v>
      </c>
      <c r="I310" s="131">
        <v>7.7430555555555603E-3</v>
      </c>
      <c r="J310">
        <v>53.749000000000002</v>
      </c>
      <c r="K310" s="131"/>
    </row>
    <row r="311" spans="1:11">
      <c r="A311" s="1" t="s">
        <v>225</v>
      </c>
      <c r="B311" s="1">
        <v>2019</v>
      </c>
      <c r="C311" s="2">
        <v>43799</v>
      </c>
      <c r="D311" s="1" t="s">
        <v>65</v>
      </c>
      <c r="E311" s="1" t="s">
        <v>714</v>
      </c>
      <c r="F311" s="1" t="s">
        <v>151</v>
      </c>
      <c r="G311" s="11">
        <f>(C311-VLOOKUP(E311,Riders!$A$2:$E$8000,4,FALSE))/365</f>
        <v>23.523287671232875</v>
      </c>
      <c r="H311" s="1">
        <v>20</v>
      </c>
      <c r="I311" s="131">
        <v>7.7430555555555603E-3</v>
      </c>
      <c r="J311">
        <v>53.749000000000002</v>
      </c>
      <c r="K311" s="131"/>
    </row>
    <row r="312" spans="1:11">
      <c r="A312" s="18" t="s">
        <v>225</v>
      </c>
      <c r="B312" s="18">
        <v>2019</v>
      </c>
      <c r="C312" s="19">
        <v>43799</v>
      </c>
      <c r="D312" s="18" t="s">
        <v>65</v>
      </c>
      <c r="E312" s="18" t="s">
        <v>810</v>
      </c>
      <c r="F312" s="18" t="s">
        <v>81</v>
      </c>
      <c r="G312" s="11" t="e">
        <f>(C312-VLOOKUP(E312,Riders!$A$2:$E$8000,4,FALSE))/365</f>
        <v>#N/A</v>
      </c>
      <c r="H312" s="18">
        <v>21</v>
      </c>
      <c r="I312" s="131">
        <v>7.7430555555555603E-3</v>
      </c>
      <c r="J312">
        <v>53.749000000000002</v>
      </c>
      <c r="K312" s="131"/>
    </row>
    <row r="313" spans="1:11">
      <c r="A313" s="1" t="s">
        <v>225</v>
      </c>
      <c r="B313" s="1">
        <v>2019</v>
      </c>
      <c r="C313" s="2">
        <v>43799</v>
      </c>
      <c r="D313" s="1" t="s">
        <v>65</v>
      </c>
      <c r="E313" s="1" t="s">
        <v>974</v>
      </c>
      <c r="F313" s="1" t="s">
        <v>523</v>
      </c>
      <c r="G313" s="11">
        <f>(C313-VLOOKUP(E313,Riders!$A$2:$E$8000,4,FALSE))/365</f>
        <v>37.495890410958907</v>
      </c>
      <c r="H313" s="1">
        <v>22</v>
      </c>
      <c r="I313" s="131">
        <v>7.7430555555555603E-3</v>
      </c>
      <c r="J313">
        <v>53.749000000000002</v>
      </c>
      <c r="K313" s="131"/>
    </row>
    <row r="314" spans="1:11">
      <c r="A314" s="1" t="s">
        <v>225</v>
      </c>
      <c r="B314" s="1">
        <v>2019</v>
      </c>
      <c r="C314" s="2">
        <v>43799</v>
      </c>
      <c r="D314" s="1" t="s">
        <v>65</v>
      </c>
      <c r="E314" s="1" t="s">
        <v>971</v>
      </c>
      <c r="F314" s="1" t="s">
        <v>38</v>
      </c>
      <c r="G314" s="11">
        <f>(C314-VLOOKUP(E314,Riders!$A$2:$E$8000,4,FALSE))/365</f>
        <v>25.63013698630137</v>
      </c>
      <c r="H314" s="1">
        <v>23</v>
      </c>
      <c r="I314" s="131">
        <v>7.7430555555555603E-3</v>
      </c>
      <c r="J314">
        <v>53.749000000000002</v>
      </c>
      <c r="K314" s="131"/>
    </row>
    <row r="315" spans="1:11">
      <c r="A315" s="1" t="s">
        <v>225</v>
      </c>
      <c r="B315" s="1">
        <v>2019</v>
      </c>
      <c r="C315" s="2">
        <v>43799</v>
      </c>
      <c r="D315" s="1" t="s">
        <v>65</v>
      </c>
      <c r="E315" s="1" t="s">
        <v>963</v>
      </c>
      <c r="F315" s="1" t="s">
        <v>211</v>
      </c>
      <c r="G315" s="11">
        <f>(C315-VLOOKUP(E315,Riders!$A$2:$E$8000,4,FALSE))/365</f>
        <v>21.230136986301371</v>
      </c>
      <c r="H315" s="1">
        <v>24</v>
      </c>
      <c r="I315" s="131">
        <v>7.7430555555555603E-3</v>
      </c>
      <c r="J315">
        <v>53.749000000000002</v>
      </c>
      <c r="K315" s="131"/>
    </row>
    <row r="316" spans="1:11">
      <c r="A316" s="4" t="s">
        <v>64</v>
      </c>
      <c r="B316" s="4">
        <v>2019</v>
      </c>
      <c r="C316" s="5">
        <v>43779</v>
      </c>
      <c r="D316" s="4" t="s">
        <v>65</v>
      </c>
      <c r="E316" s="4" t="s">
        <v>600</v>
      </c>
      <c r="F316" s="4" t="s">
        <v>101</v>
      </c>
      <c r="G316" s="11">
        <f>(C316-VLOOKUP(E316,Riders!$A$2:$E$8000,4,FALSE))/365</f>
        <v>23.824657534246576</v>
      </c>
      <c r="H316" s="4">
        <v>1</v>
      </c>
      <c r="I316" s="131"/>
      <c r="K316" s="131"/>
    </row>
    <row r="317" spans="1:11">
      <c r="A317" s="4" t="s">
        <v>64</v>
      </c>
      <c r="B317" s="4">
        <v>2019</v>
      </c>
      <c r="C317" s="5">
        <v>43779</v>
      </c>
      <c r="D317" s="4" t="s">
        <v>65</v>
      </c>
      <c r="E317" s="4" t="s">
        <v>68</v>
      </c>
      <c r="F317" s="4" t="s">
        <v>24</v>
      </c>
      <c r="G317" s="11">
        <f>(C317-VLOOKUP(E317,Riders!$A$2:$E$8000,4,FALSE))/365</f>
        <v>25.778082191780822</v>
      </c>
      <c r="H317" s="4">
        <v>2</v>
      </c>
      <c r="I317" s="131"/>
      <c r="K317" s="131"/>
    </row>
    <row r="318" spans="1:11">
      <c r="A318" s="4" t="s">
        <v>64</v>
      </c>
      <c r="B318" s="4">
        <v>2019</v>
      </c>
      <c r="C318" s="5">
        <v>43779</v>
      </c>
      <c r="D318" s="4" t="s">
        <v>65</v>
      </c>
      <c r="E318" s="4" t="s">
        <v>339</v>
      </c>
      <c r="F318" s="4" t="s">
        <v>141</v>
      </c>
      <c r="G318" s="11">
        <f>(C318-VLOOKUP(E318,Riders!$A$2:$E$8000,4,FALSE))/365</f>
        <v>31.649315068493152</v>
      </c>
      <c r="H318" s="4">
        <v>3</v>
      </c>
      <c r="I318" s="131"/>
      <c r="K318" s="131"/>
    </row>
    <row r="319" spans="1:11">
      <c r="A319" s="4" t="s">
        <v>64</v>
      </c>
      <c r="B319" s="4">
        <v>2019</v>
      </c>
      <c r="C319" s="5">
        <v>43779</v>
      </c>
      <c r="D319" s="4" t="s">
        <v>65</v>
      </c>
      <c r="E319" s="4" t="s">
        <v>583</v>
      </c>
      <c r="F319" s="4" t="s">
        <v>26</v>
      </c>
      <c r="G319" s="11">
        <f>(C319-VLOOKUP(E319,Riders!$A$2:$E$8000,4,FALSE))/365</f>
        <v>24.17808219178082</v>
      </c>
      <c r="H319" s="4">
        <v>4</v>
      </c>
      <c r="I319" s="131"/>
      <c r="K319" s="131"/>
    </row>
    <row r="320" spans="1:11">
      <c r="A320" s="4" t="s">
        <v>64</v>
      </c>
      <c r="B320" s="4">
        <v>2019</v>
      </c>
      <c r="C320" s="5">
        <v>43779</v>
      </c>
      <c r="D320" s="4" t="s">
        <v>65</v>
      </c>
      <c r="E320" s="4" t="s">
        <v>593</v>
      </c>
      <c r="F320" s="4" t="s">
        <v>30</v>
      </c>
      <c r="G320" s="11">
        <f>(C320-VLOOKUP(E320,Riders!$A$2:$E$8000,4,FALSE))/365</f>
        <v>21.75068493150685</v>
      </c>
      <c r="H320" s="4">
        <v>5</v>
      </c>
      <c r="I320" s="131"/>
      <c r="K320" s="131"/>
    </row>
    <row r="321" spans="1:11">
      <c r="A321" s="4" t="s">
        <v>64</v>
      </c>
      <c r="B321" s="4">
        <v>2019</v>
      </c>
      <c r="C321" s="5">
        <v>43779</v>
      </c>
      <c r="D321" s="4" t="s">
        <v>65</v>
      </c>
      <c r="E321" s="4" t="s">
        <v>939</v>
      </c>
      <c r="F321" s="4" t="s">
        <v>112</v>
      </c>
      <c r="G321" s="11">
        <f>(C321-VLOOKUP(E321,Riders!$A$2:$E$8000,4,FALSE))/365</f>
        <v>36.863013698630134</v>
      </c>
      <c r="H321" s="4">
        <v>6</v>
      </c>
      <c r="I321" s="131"/>
      <c r="K321" s="131"/>
    </row>
    <row r="322" spans="1:11">
      <c r="A322" s="4" t="s">
        <v>64</v>
      </c>
      <c r="B322" s="4">
        <v>2019</v>
      </c>
      <c r="C322" s="5">
        <v>43779</v>
      </c>
      <c r="D322" s="4" t="s">
        <v>65</v>
      </c>
      <c r="E322" s="4" t="s">
        <v>820</v>
      </c>
      <c r="F322" s="4" t="s">
        <v>479</v>
      </c>
      <c r="G322" s="11" t="e">
        <f>(C322-VLOOKUP(E322,Riders!$A$2:$E$8000,4,FALSE))/365</f>
        <v>#N/A</v>
      </c>
      <c r="H322" s="4">
        <v>7</v>
      </c>
      <c r="I322" s="131"/>
      <c r="K322" s="131"/>
    </row>
    <row r="323" spans="1:11">
      <c r="A323" s="4" t="s">
        <v>64</v>
      </c>
      <c r="B323" s="4">
        <v>2019</v>
      </c>
      <c r="C323" s="5">
        <v>43779</v>
      </c>
      <c r="D323" s="4" t="s">
        <v>65</v>
      </c>
      <c r="E323" s="4" t="s">
        <v>932</v>
      </c>
      <c r="F323" s="4" t="s">
        <v>55</v>
      </c>
      <c r="G323" s="11" t="e">
        <f>(C323-VLOOKUP(E323,Riders!$A$2:$E$8000,4,FALSE))/365</f>
        <v>#N/A</v>
      </c>
      <c r="H323" s="4">
        <v>8</v>
      </c>
      <c r="I323" s="131"/>
      <c r="K323" s="131"/>
    </row>
    <row r="324" spans="1:11">
      <c r="A324" s="4" t="s">
        <v>64</v>
      </c>
      <c r="B324" s="4">
        <v>2019</v>
      </c>
      <c r="C324" s="5">
        <v>43779</v>
      </c>
      <c r="D324" s="4" t="s">
        <v>65</v>
      </c>
      <c r="E324" s="4" t="s">
        <v>486</v>
      </c>
      <c r="F324" s="4" t="s">
        <v>163</v>
      </c>
      <c r="G324" s="11">
        <f>(C324-VLOOKUP(E324,Riders!$A$2:$E$8000,4,FALSE))/365</f>
        <v>22.345205479452055</v>
      </c>
      <c r="H324" s="4">
        <v>9</v>
      </c>
      <c r="I324" s="131"/>
      <c r="K324" s="131"/>
    </row>
    <row r="325" spans="1:11">
      <c r="A325" s="4" t="s">
        <v>64</v>
      </c>
      <c r="B325" s="4">
        <v>2019</v>
      </c>
      <c r="C325" s="5">
        <v>43779</v>
      </c>
      <c r="D325" s="4" t="s">
        <v>65</v>
      </c>
      <c r="E325" s="4" t="s">
        <v>924</v>
      </c>
      <c r="F325" s="4" t="s">
        <v>84</v>
      </c>
      <c r="G325" s="11">
        <f>(C325-VLOOKUP(E325,Riders!$A$2:$E$8000,4,FALSE))/365</f>
        <v>26.742465753424657</v>
      </c>
      <c r="H325" s="4">
        <v>10</v>
      </c>
      <c r="I325" s="131"/>
      <c r="K325" s="131"/>
    </row>
    <row r="326" spans="1:11">
      <c r="A326" s="4" t="s">
        <v>64</v>
      </c>
      <c r="B326" s="4">
        <v>2019</v>
      </c>
      <c r="C326" s="5">
        <v>43779</v>
      </c>
      <c r="D326" s="4" t="s">
        <v>65</v>
      </c>
      <c r="E326" s="4" t="s">
        <v>654</v>
      </c>
      <c r="F326" s="4" t="s">
        <v>483</v>
      </c>
      <c r="G326" s="11">
        <f>(C326-VLOOKUP(E326,Riders!$A$2:$E$8000,4,FALSE))/365</f>
        <v>27.764383561643836</v>
      </c>
      <c r="H326" s="4">
        <v>11</v>
      </c>
      <c r="I326" s="131"/>
      <c r="K326" s="131"/>
    </row>
    <row r="327" spans="1:11">
      <c r="A327" s="4" t="s">
        <v>64</v>
      </c>
      <c r="B327" s="4">
        <v>2019</v>
      </c>
      <c r="C327" s="5">
        <v>43779</v>
      </c>
      <c r="D327" s="4" t="s">
        <v>65</v>
      </c>
      <c r="E327" s="4" t="s">
        <v>925</v>
      </c>
      <c r="F327" s="4" t="s">
        <v>36</v>
      </c>
      <c r="G327" s="11">
        <f>(C327-VLOOKUP(E327,Riders!$A$2:$E$8000,4,FALSE))/365</f>
        <v>29.561643835616437</v>
      </c>
      <c r="H327" s="4">
        <v>12</v>
      </c>
      <c r="I327" s="131"/>
      <c r="K327" s="131"/>
    </row>
    <row r="328" spans="1:11">
      <c r="A328" s="4" t="s">
        <v>64</v>
      </c>
      <c r="B328" s="4">
        <v>2019</v>
      </c>
      <c r="C328" s="5">
        <v>43779</v>
      </c>
      <c r="D328" s="4" t="s">
        <v>65</v>
      </c>
      <c r="E328" s="4" t="s">
        <v>598</v>
      </c>
      <c r="F328" s="4" t="s">
        <v>34</v>
      </c>
      <c r="G328" s="11">
        <f>(C328-VLOOKUP(E328,Riders!$A$2:$E$8000,4,FALSE))/365</f>
        <v>28.975342465753425</v>
      </c>
      <c r="H328" s="4">
        <v>13</v>
      </c>
      <c r="I328" s="131"/>
      <c r="K328" s="131"/>
    </row>
    <row r="329" spans="1:11">
      <c r="A329" s="4" t="s">
        <v>64</v>
      </c>
      <c r="B329" s="4">
        <v>2019</v>
      </c>
      <c r="C329" s="5">
        <v>43779</v>
      </c>
      <c r="D329" s="4" t="s">
        <v>65</v>
      </c>
      <c r="E329" s="4" t="s">
        <v>802</v>
      </c>
      <c r="F329" s="4" t="s">
        <v>32</v>
      </c>
      <c r="G329" s="11">
        <f>(C329-VLOOKUP(E329,Riders!$A$2:$E$8000,4,FALSE))/365</f>
        <v>22.284931506849315</v>
      </c>
      <c r="H329" s="4">
        <v>14</v>
      </c>
      <c r="I329" s="131"/>
      <c r="K329" s="131"/>
    </row>
    <row r="330" spans="1:11">
      <c r="A330" s="4" t="s">
        <v>64</v>
      </c>
      <c r="B330" s="4">
        <v>2019</v>
      </c>
      <c r="C330" s="5">
        <v>43779</v>
      </c>
      <c r="D330" s="4" t="s">
        <v>65</v>
      </c>
      <c r="E330" s="4" t="s">
        <v>591</v>
      </c>
      <c r="F330" s="4" t="s">
        <v>22</v>
      </c>
      <c r="G330" s="11">
        <f>(C330-VLOOKUP(E330,Riders!$A$2:$E$8000,4,FALSE))/365</f>
        <v>25.241095890410961</v>
      </c>
      <c r="H330" s="4">
        <v>15</v>
      </c>
      <c r="I330" s="131"/>
      <c r="K330" s="131"/>
    </row>
    <row r="331" spans="1:11">
      <c r="A331" s="4" t="s">
        <v>64</v>
      </c>
      <c r="B331" s="4">
        <v>2019</v>
      </c>
      <c r="C331" s="5">
        <v>43779</v>
      </c>
      <c r="D331" s="4" t="s">
        <v>65</v>
      </c>
      <c r="E331" s="4" t="s">
        <v>595</v>
      </c>
      <c r="F331" s="4" t="s">
        <v>28</v>
      </c>
      <c r="G331" s="11">
        <f>(C331-VLOOKUP(E331,Riders!$A$2:$E$8000,4,FALSE))/365</f>
        <v>33.783561643835618</v>
      </c>
      <c r="H331" s="4">
        <v>16</v>
      </c>
      <c r="I331" s="131"/>
      <c r="K331" s="131"/>
    </row>
    <row r="332" spans="1:11">
      <c r="A332" s="4" t="s">
        <v>64</v>
      </c>
      <c r="B332" s="4">
        <v>2019</v>
      </c>
      <c r="C332" s="5">
        <v>43779</v>
      </c>
      <c r="D332" s="4" t="s">
        <v>65</v>
      </c>
      <c r="E332" s="4" t="s">
        <v>934</v>
      </c>
      <c r="F332" s="4" t="s">
        <v>38</v>
      </c>
      <c r="G332" s="11">
        <f>(C332-VLOOKUP(E332,Riders!$A$2:$E$8000,4,FALSE))/365</f>
        <v>20.893150684931506</v>
      </c>
      <c r="H332" s="4">
        <v>17</v>
      </c>
      <c r="I332" s="131"/>
      <c r="K332" s="131"/>
    </row>
    <row r="333" spans="1:11">
      <c r="A333" s="4" t="s">
        <v>64</v>
      </c>
      <c r="B333" s="4">
        <v>2019</v>
      </c>
      <c r="C333" s="5">
        <v>43779</v>
      </c>
      <c r="D333" s="4" t="s">
        <v>65</v>
      </c>
      <c r="E333" s="4" t="s">
        <v>974</v>
      </c>
      <c r="F333" s="4" t="s">
        <v>523</v>
      </c>
      <c r="G333" s="11">
        <f>(C333-VLOOKUP(E333,Riders!$A$2:$E$8000,4,FALSE))/365</f>
        <v>37.441095890410956</v>
      </c>
      <c r="H333" s="4">
        <v>18</v>
      </c>
      <c r="I333" s="131"/>
      <c r="K333" s="131"/>
    </row>
    <row r="334" spans="1:11">
      <c r="A334" s="4" t="s">
        <v>64</v>
      </c>
      <c r="B334" s="4">
        <v>2019</v>
      </c>
      <c r="C334" s="5">
        <v>43779</v>
      </c>
      <c r="D334" s="4" t="s">
        <v>65</v>
      </c>
      <c r="E334" s="4" t="s">
        <v>714</v>
      </c>
      <c r="F334" s="4" t="s">
        <v>151</v>
      </c>
      <c r="G334" s="11">
        <f>(C334-VLOOKUP(E334,Riders!$A$2:$E$8000,4,FALSE))/365</f>
        <v>23.468493150684932</v>
      </c>
      <c r="H334" s="4">
        <v>19</v>
      </c>
      <c r="I334" s="131"/>
      <c r="K334" s="131"/>
    </row>
    <row r="335" spans="1:11">
      <c r="A335" s="4" t="s">
        <v>64</v>
      </c>
      <c r="B335" s="4">
        <v>2019</v>
      </c>
      <c r="C335" s="5">
        <v>43779</v>
      </c>
      <c r="D335" s="4" t="s">
        <v>65</v>
      </c>
      <c r="E335" s="4" t="s">
        <v>895</v>
      </c>
      <c r="F335" s="4" t="s">
        <v>187</v>
      </c>
      <c r="G335" s="11">
        <f>(C335-VLOOKUP(E335,Riders!$A$2:$E$8000,4,FALSE))/365</f>
        <v>25.323287671232876</v>
      </c>
      <c r="H335" s="4">
        <v>20</v>
      </c>
      <c r="I335" s="131"/>
      <c r="K335" s="131"/>
    </row>
    <row r="336" spans="1:11">
      <c r="A336" s="4" t="s">
        <v>64</v>
      </c>
      <c r="B336" s="4">
        <v>2019</v>
      </c>
      <c r="C336" s="5">
        <v>43779</v>
      </c>
      <c r="D336" s="4" t="s">
        <v>65</v>
      </c>
      <c r="E336" s="4" t="s">
        <v>587</v>
      </c>
      <c r="F336" s="4" t="s">
        <v>77</v>
      </c>
      <c r="G336" s="11">
        <f>(C336-VLOOKUP(E336,Riders!$A$2:$E$8000,4,FALSE))/365</f>
        <v>24.465753424657535</v>
      </c>
      <c r="H336" s="4">
        <v>21</v>
      </c>
      <c r="I336" s="131"/>
      <c r="K336" s="131"/>
    </row>
    <row r="337" spans="1:11">
      <c r="A337" s="4" t="s">
        <v>64</v>
      </c>
      <c r="B337" s="4">
        <v>2019</v>
      </c>
      <c r="C337" s="5">
        <v>43779</v>
      </c>
      <c r="D337" s="4" t="s">
        <v>65</v>
      </c>
      <c r="E337" s="4" t="s">
        <v>833</v>
      </c>
      <c r="F337" s="4" t="s">
        <v>206</v>
      </c>
      <c r="G337" s="11">
        <f>(C337-VLOOKUP(E337,Riders!$A$2:$E$8000,4,FALSE))/365</f>
        <v>24.616438356164384</v>
      </c>
      <c r="H337" s="4">
        <v>22</v>
      </c>
      <c r="I337" s="131"/>
      <c r="K337" s="131"/>
    </row>
    <row r="338" spans="1:11">
      <c r="A338" s="4" t="s">
        <v>64</v>
      </c>
      <c r="B338" s="4">
        <v>2019</v>
      </c>
      <c r="C338" s="5">
        <v>43779</v>
      </c>
      <c r="D338" s="4" t="s">
        <v>65</v>
      </c>
      <c r="E338" s="4" t="s">
        <v>810</v>
      </c>
      <c r="F338" s="4" t="s">
        <v>81</v>
      </c>
      <c r="G338" s="11" t="e">
        <f>(C338-VLOOKUP(E338,Riders!$A$2:$E$8000,4,FALSE))/365</f>
        <v>#N/A</v>
      </c>
      <c r="H338" s="4">
        <v>23</v>
      </c>
      <c r="I338" s="131"/>
      <c r="K338" s="131"/>
    </row>
    <row r="339" spans="1:11">
      <c r="A339" s="4" t="s">
        <v>64</v>
      </c>
      <c r="B339" s="4">
        <v>2019</v>
      </c>
      <c r="C339" s="5">
        <v>43779</v>
      </c>
      <c r="D339" s="4" t="s">
        <v>65</v>
      </c>
      <c r="E339" s="4" t="s">
        <v>941</v>
      </c>
      <c r="F339" s="4" t="s">
        <v>57</v>
      </c>
      <c r="G339" s="11">
        <f>(C339-VLOOKUP(E339,Riders!$A$2:$E$8000,4,FALSE))/365</f>
        <v>23.104109589041094</v>
      </c>
      <c r="H339" s="4">
        <v>24</v>
      </c>
      <c r="I339" s="131"/>
      <c r="K339" s="131"/>
    </row>
    <row r="340" spans="1:11">
      <c r="A340" s="1" t="s">
        <v>232</v>
      </c>
      <c r="B340" s="1">
        <v>2019</v>
      </c>
      <c r="C340" s="2">
        <v>43771</v>
      </c>
      <c r="D340" s="1" t="s">
        <v>65</v>
      </c>
      <c r="E340" s="1" t="s">
        <v>778</v>
      </c>
      <c r="F340" s="1" t="s">
        <v>112</v>
      </c>
      <c r="G340" s="11">
        <f>(C340-VLOOKUP(E340,Riders!$A$2:$E$8000,4,FALSE))/365</f>
        <v>21.550684931506851</v>
      </c>
      <c r="H340" s="1">
        <v>1</v>
      </c>
      <c r="I340" s="131">
        <v>7.5462962962962966E-3</v>
      </c>
      <c r="J340">
        <v>55.021000000000001</v>
      </c>
      <c r="K340" s="131"/>
    </row>
    <row r="341" spans="1:11">
      <c r="A341" s="1" t="s">
        <v>232</v>
      </c>
      <c r="B341" s="1">
        <v>2019</v>
      </c>
      <c r="C341" s="2">
        <v>43771</v>
      </c>
      <c r="D341" s="1" t="s">
        <v>65</v>
      </c>
      <c r="E341" s="1" t="s">
        <v>820</v>
      </c>
      <c r="F341" s="1" t="s">
        <v>479</v>
      </c>
      <c r="G341" s="11" t="e">
        <f>(C341-VLOOKUP(E341,Riders!$A$2:$E$8000,4,FALSE))/365</f>
        <v>#N/A</v>
      </c>
      <c r="H341" s="1">
        <v>2</v>
      </c>
      <c r="I341" s="131">
        <v>7.5462962962962966E-3</v>
      </c>
      <c r="J341">
        <v>55.021000000000001</v>
      </c>
      <c r="K341" s="131"/>
    </row>
    <row r="342" spans="1:11">
      <c r="A342" s="1" t="s">
        <v>232</v>
      </c>
      <c r="B342" s="1">
        <v>2019</v>
      </c>
      <c r="C342" s="2">
        <v>43771</v>
      </c>
      <c r="D342" s="1" t="s">
        <v>65</v>
      </c>
      <c r="E342" s="1" t="s">
        <v>933</v>
      </c>
      <c r="F342" s="1" t="s">
        <v>187</v>
      </c>
      <c r="G342" s="11">
        <f>(C342-VLOOKUP(E342,Riders!$A$2:$E$8000,4,FALSE))/365</f>
        <v>24.934246575342467</v>
      </c>
      <c r="H342" s="1">
        <v>3</v>
      </c>
      <c r="I342" s="131">
        <v>7.5462962962963001E-3</v>
      </c>
      <c r="J342">
        <v>55.021000000000001</v>
      </c>
      <c r="K342" s="131"/>
    </row>
    <row r="343" spans="1:11">
      <c r="A343" s="1" t="s">
        <v>232</v>
      </c>
      <c r="B343" s="1">
        <v>2019</v>
      </c>
      <c r="C343" s="2">
        <v>43771</v>
      </c>
      <c r="D343" s="1" t="s">
        <v>65</v>
      </c>
      <c r="E343" s="1" t="s">
        <v>521</v>
      </c>
      <c r="F343" s="1" t="s">
        <v>57</v>
      </c>
      <c r="G343" s="11">
        <f>(C343-VLOOKUP(E343,Riders!$A$2:$E$8000,4,FALSE))/365</f>
        <v>28.035616438356165</v>
      </c>
      <c r="H343" s="1">
        <v>4</v>
      </c>
      <c r="I343" s="131">
        <v>7.5462962962963001E-3</v>
      </c>
      <c r="J343">
        <v>55.021000000000001</v>
      </c>
      <c r="K343" s="131"/>
    </row>
    <row r="344" spans="1:11">
      <c r="A344" s="1" t="s">
        <v>232</v>
      </c>
      <c r="B344" s="1">
        <v>2019</v>
      </c>
      <c r="C344" s="2">
        <v>43771</v>
      </c>
      <c r="D344" s="1" t="s">
        <v>65</v>
      </c>
      <c r="E344" s="1" t="s">
        <v>654</v>
      </c>
      <c r="F344" s="1" t="s">
        <v>483</v>
      </c>
      <c r="G344" s="11">
        <f>(C344-VLOOKUP(E344,Riders!$A$2:$E$8000,4,FALSE))/365</f>
        <v>27.742465753424657</v>
      </c>
      <c r="H344" s="1">
        <v>5</v>
      </c>
      <c r="I344" s="131">
        <v>7.5462962962963001E-3</v>
      </c>
      <c r="J344">
        <v>55.021000000000001</v>
      </c>
      <c r="K344" s="131"/>
    </row>
    <row r="345" spans="1:11">
      <c r="A345" s="1" t="s">
        <v>232</v>
      </c>
      <c r="B345" s="1">
        <v>2019</v>
      </c>
      <c r="C345" s="2">
        <v>43771</v>
      </c>
      <c r="D345" s="1" t="s">
        <v>65</v>
      </c>
      <c r="E345" s="1" t="s">
        <v>339</v>
      </c>
      <c r="F345" s="1" t="s">
        <v>141</v>
      </c>
      <c r="G345" s="11">
        <f>(C345-VLOOKUP(E345,Riders!$A$2:$E$8000,4,FALSE))/365</f>
        <v>31.627397260273973</v>
      </c>
      <c r="H345" s="1">
        <v>6</v>
      </c>
      <c r="I345" s="131">
        <v>7.5462962962963001E-3</v>
      </c>
      <c r="J345">
        <v>55.021000000000001</v>
      </c>
      <c r="K345" s="131"/>
    </row>
    <row r="346" spans="1:11">
      <c r="A346" s="1" t="s">
        <v>232</v>
      </c>
      <c r="B346" s="1">
        <v>2019</v>
      </c>
      <c r="C346" s="2">
        <v>43771</v>
      </c>
      <c r="D346" s="1" t="s">
        <v>65</v>
      </c>
      <c r="E346" s="1" t="s">
        <v>472</v>
      </c>
      <c r="F346" s="1" t="s">
        <v>24</v>
      </c>
      <c r="G346" s="11">
        <f>(C346-VLOOKUP(E346,Riders!$A$2:$E$8000,4,FALSE))/365</f>
        <v>30.753424657534246</v>
      </c>
      <c r="H346" s="1">
        <v>7</v>
      </c>
      <c r="I346" s="131">
        <v>7.5462962962963001E-3</v>
      </c>
      <c r="J346">
        <v>55.021000000000001</v>
      </c>
      <c r="K346" s="131"/>
    </row>
    <row r="347" spans="1:11">
      <c r="A347" s="1" t="s">
        <v>232</v>
      </c>
      <c r="B347" s="1">
        <v>2019</v>
      </c>
      <c r="C347" s="2">
        <v>43771</v>
      </c>
      <c r="D347" s="1" t="s">
        <v>65</v>
      </c>
      <c r="E347" s="1" t="s">
        <v>605</v>
      </c>
      <c r="F347" s="1" t="s">
        <v>45</v>
      </c>
      <c r="G347" s="11">
        <f>(C347-VLOOKUP(E347,Riders!$A$2:$E$8000,4,FALSE))/365</f>
        <v>21.136986301369863</v>
      </c>
      <c r="H347" s="1">
        <v>8</v>
      </c>
      <c r="I347" s="131">
        <v>7.5462962962963001E-3</v>
      </c>
      <c r="J347">
        <v>55.021000000000001</v>
      </c>
      <c r="K347" s="131"/>
    </row>
    <row r="348" spans="1:11">
      <c r="A348" s="1" t="s">
        <v>232</v>
      </c>
      <c r="B348" s="1">
        <v>2019</v>
      </c>
      <c r="C348" s="2">
        <v>43771</v>
      </c>
      <c r="D348" s="1" t="s">
        <v>65</v>
      </c>
      <c r="E348" s="1" t="s">
        <v>942</v>
      </c>
      <c r="F348" s="1" t="s">
        <v>28</v>
      </c>
      <c r="G348" s="11">
        <f>(C348-VLOOKUP(E348,Riders!$A$2:$E$8000,4,FALSE))/365</f>
        <v>25.863013698630137</v>
      </c>
      <c r="H348" s="1">
        <v>9</v>
      </c>
      <c r="I348" s="131">
        <v>7.5462962962963001E-3</v>
      </c>
      <c r="J348">
        <v>55.021000000000001</v>
      </c>
      <c r="K348" s="131"/>
    </row>
    <row r="349" spans="1:11">
      <c r="A349" s="1" t="s">
        <v>232</v>
      </c>
      <c r="B349" s="1">
        <v>2019</v>
      </c>
      <c r="C349" s="2">
        <v>43771</v>
      </c>
      <c r="D349" s="1" t="s">
        <v>65</v>
      </c>
      <c r="E349" s="1" t="s">
        <v>748</v>
      </c>
      <c r="F349" s="1" t="s">
        <v>22</v>
      </c>
      <c r="G349" s="11">
        <f>(C349-VLOOKUP(E349,Riders!$A$2:$E$8000,4,FALSE))/365</f>
        <v>25.219178082191782</v>
      </c>
      <c r="H349" s="1">
        <v>10</v>
      </c>
      <c r="I349" s="131">
        <v>7.5462962962963001E-3</v>
      </c>
      <c r="J349">
        <v>55.021000000000001</v>
      </c>
      <c r="K349" s="131"/>
    </row>
    <row r="350" spans="1:11">
      <c r="A350" s="1" t="s">
        <v>232</v>
      </c>
      <c r="B350" s="1">
        <v>2019</v>
      </c>
      <c r="C350" s="2">
        <v>43771</v>
      </c>
      <c r="D350" s="1" t="s">
        <v>65</v>
      </c>
      <c r="E350" s="1" t="s">
        <v>1012</v>
      </c>
      <c r="F350" s="1" t="s">
        <v>163</v>
      </c>
      <c r="G350" s="11">
        <f>(C350-VLOOKUP(E350,Riders!$A$2:$E$8000,4,FALSE))/365</f>
        <v>30.580821917808219</v>
      </c>
      <c r="H350" s="1">
        <v>11</v>
      </c>
      <c r="I350" s="131">
        <v>7.5462962962963001E-3</v>
      </c>
      <c r="J350">
        <v>55.021000000000001</v>
      </c>
      <c r="K350" s="131"/>
    </row>
    <row r="351" spans="1:11">
      <c r="A351" s="1" t="s">
        <v>232</v>
      </c>
      <c r="B351" s="1">
        <v>2019</v>
      </c>
      <c r="C351" s="2">
        <v>43771</v>
      </c>
      <c r="D351" s="1" t="s">
        <v>65</v>
      </c>
      <c r="E351" s="1" t="s">
        <v>923</v>
      </c>
      <c r="F351" s="1" t="s">
        <v>26</v>
      </c>
      <c r="G351" s="11" t="e">
        <f>(C351-VLOOKUP(E351,Riders!$A$2:$E$8000,4,FALSE))/365</f>
        <v>#N/A</v>
      </c>
      <c r="H351" s="1">
        <v>12</v>
      </c>
      <c r="I351" s="131">
        <v>7.5462962962963001E-3</v>
      </c>
      <c r="J351">
        <v>55.021000000000001</v>
      </c>
      <c r="K351" s="131"/>
    </row>
    <row r="352" spans="1:11">
      <c r="A352" s="1" t="s">
        <v>232</v>
      </c>
      <c r="B352" s="1">
        <v>2019</v>
      </c>
      <c r="C352" s="2">
        <v>43771</v>
      </c>
      <c r="D352" s="1" t="s">
        <v>65</v>
      </c>
      <c r="E352" s="1" t="s">
        <v>507</v>
      </c>
      <c r="F352" s="1" t="s">
        <v>84</v>
      </c>
      <c r="G352" s="11">
        <f>(C352-VLOOKUP(E352,Riders!$A$2:$E$8000,4,FALSE))/365</f>
        <v>29.12054794520548</v>
      </c>
      <c r="H352" s="1">
        <v>13</v>
      </c>
      <c r="I352" s="131">
        <v>7.5462962962963001E-3</v>
      </c>
      <c r="J352">
        <v>55.021000000000001</v>
      </c>
      <c r="K352" s="131"/>
    </row>
    <row r="353" spans="1:11">
      <c r="A353" s="1" t="s">
        <v>232</v>
      </c>
      <c r="B353" s="1">
        <v>2019</v>
      </c>
      <c r="C353" s="2">
        <v>43771</v>
      </c>
      <c r="D353" s="1" t="s">
        <v>65</v>
      </c>
      <c r="E353" s="1" t="s">
        <v>693</v>
      </c>
      <c r="F353" s="1" t="s">
        <v>32</v>
      </c>
      <c r="G353" s="11">
        <f>(C353-VLOOKUP(E353,Riders!$A$2:$E$8000,4,FALSE))/365</f>
        <v>20.81917808219178</v>
      </c>
      <c r="H353" s="1">
        <v>14</v>
      </c>
      <c r="I353" s="131">
        <v>7.5462962962963001E-3</v>
      </c>
      <c r="J353">
        <v>55.021000000000001</v>
      </c>
      <c r="K353" s="131"/>
    </row>
    <row r="354" spans="1:11">
      <c r="A354" s="1" t="s">
        <v>232</v>
      </c>
      <c r="B354" s="1">
        <v>2019</v>
      </c>
      <c r="C354" s="2">
        <v>43771</v>
      </c>
      <c r="D354" s="1" t="s">
        <v>65</v>
      </c>
      <c r="E354" s="1" t="s">
        <v>714</v>
      </c>
      <c r="F354" s="1" t="s">
        <v>151</v>
      </c>
      <c r="G354" s="11">
        <f>(C354-VLOOKUP(E354,Riders!$A$2:$E$8000,4,FALSE))/365</f>
        <v>23.446575342465753</v>
      </c>
      <c r="H354" s="1">
        <v>15</v>
      </c>
      <c r="I354" s="131">
        <v>7.5462962962963001E-3</v>
      </c>
      <c r="J354">
        <v>55.021000000000001</v>
      </c>
      <c r="K354" s="131"/>
    </row>
    <row r="355" spans="1:11">
      <c r="A355" s="1" t="s">
        <v>232</v>
      </c>
      <c r="B355" s="1">
        <v>2019</v>
      </c>
      <c r="C355" s="2">
        <v>43771</v>
      </c>
      <c r="D355" s="1" t="s">
        <v>65</v>
      </c>
      <c r="E355" s="1" t="s">
        <v>997</v>
      </c>
      <c r="F355" s="1" t="s">
        <v>77</v>
      </c>
      <c r="G355" s="11">
        <f>(C355-VLOOKUP(E355,Riders!$A$2:$E$8000,4,FALSE))/365</f>
        <v>24.443835616438356</v>
      </c>
      <c r="H355" s="1">
        <v>16</v>
      </c>
      <c r="I355" s="131">
        <v>7.5462962962963001E-3</v>
      </c>
      <c r="J355">
        <v>55.021000000000001</v>
      </c>
      <c r="K355" s="131"/>
    </row>
    <row r="356" spans="1:11">
      <c r="A356" s="1" t="s">
        <v>232</v>
      </c>
      <c r="B356" s="1">
        <v>2019</v>
      </c>
      <c r="C356" s="2">
        <v>43771</v>
      </c>
      <c r="D356" s="1" t="s">
        <v>65</v>
      </c>
      <c r="E356" s="1" t="s">
        <v>934</v>
      </c>
      <c r="F356" s="1" t="s">
        <v>38</v>
      </c>
      <c r="G356" s="11">
        <f>(C356-VLOOKUP(E356,Riders!$A$2:$E$8000,4,FALSE))/365</f>
        <v>20.87123287671233</v>
      </c>
      <c r="H356" s="1">
        <v>17</v>
      </c>
      <c r="I356" s="131">
        <v>7.5462962962963001E-3</v>
      </c>
      <c r="J356">
        <v>55.021000000000001</v>
      </c>
      <c r="K356" s="131"/>
    </row>
    <row r="357" spans="1:11">
      <c r="A357" s="1" t="s">
        <v>232</v>
      </c>
      <c r="B357" s="1">
        <v>2019</v>
      </c>
      <c r="C357" s="2">
        <v>43771</v>
      </c>
      <c r="D357" s="1" t="s">
        <v>65</v>
      </c>
      <c r="E357" s="1" t="s">
        <v>811</v>
      </c>
      <c r="F357" s="1" t="s">
        <v>81</v>
      </c>
      <c r="G357" s="11" t="e">
        <f>(C357-VLOOKUP(E357,Riders!$A$2:$E$8000,4,FALSE))/365</f>
        <v>#N/A</v>
      </c>
      <c r="H357" s="1">
        <v>18</v>
      </c>
      <c r="I357" s="131">
        <v>7.5462962962963001E-3</v>
      </c>
      <c r="J357">
        <v>55.021000000000001</v>
      </c>
      <c r="K357" s="131"/>
    </row>
    <row r="358" spans="1:11">
      <c r="A358" s="1" t="s">
        <v>232</v>
      </c>
      <c r="B358" s="1">
        <v>2019</v>
      </c>
      <c r="C358" s="2">
        <v>43771</v>
      </c>
      <c r="D358" s="1" t="s">
        <v>65</v>
      </c>
      <c r="E358" s="1" t="s">
        <v>974</v>
      </c>
      <c r="F358" s="1" t="s">
        <v>523</v>
      </c>
      <c r="G358" s="11">
        <f>(C358-VLOOKUP(E358,Riders!$A$2:$E$8000,4,FALSE))/365</f>
        <v>37.419178082191777</v>
      </c>
      <c r="H358" s="1">
        <v>19</v>
      </c>
      <c r="I358" s="131">
        <v>7.5462962962963001E-3</v>
      </c>
      <c r="J358">
        <v>55.021000000000001</v>
      </c>
      <c r="K358" s="131"/>
    </row>
    <row r="359" spans="1:11">
      <c r="A359" s="1" t="s">
        <v>232</v>
      </c>
      <c r="B359" s="1">
        <v>2019</v>
      </c>
      <c r="C359" s="2">
        <v>43771</v>
      </c>
      <c r="D359" s="1" t="s">
        <v>65</v>
      </c>
      <c r="E359" s="1" t="s">
        <v>831</v>
      </c>
      <c r="F359" s="1" t="s">
        <v>206</v>
      </c>
      <c r="G359" s="11">
        <f>(C359-VLOOKUP(E359,Riders!$A$2:$E$8000,4,FALSE))/365</f>
        <v>26.378082191780823</v>
      </c>
      <c r="H359" s="1">
        <v>20</v>
      </c>
      <c r="I359" s="131">
        <v>7.5462962962963001E-3</v>
      </c>
      <c r="J359">
        <v>55.021000000000001</v>
      </c>
      <c r="K359" s="131"/>
    </row>
    <row r="360" spans="1:11">
      <c r="A360" s="1" t="s">
        <v>232</v>
      </c>
      <c r="B360" s="1">
        <v>2019</v>
      </c>
      <c r="C360" s="2">
        <v>43771</v>
      </c>
      <c r="D360" s="1" t="s">
        <v>65</v>
      </c>
      <c r="E360" s="1" t="s">
        <v>925</v>
      </c>
      <c r="F360" s="1" t="s">
        <v>36</v>
      </c>
      <c r="G360" s="11">
        <f>(C360-VLOOKUP(E360,Riders!$A$2:$E$8000,4,FALSE))/365</f>
        <v>29.539726027397261</v>
      </c>
      <c r="H360" s="1">
        <v>21</v>
      </c>
      <c r="I360" s="131">
        <v>7.5462962962963001E-3</v>
      </c>
      <c r="J360">
        <v>55.021000000000001</v>
      </c>
      <c r="K360" s="131"/>
    </row>
    <row r="361" spans="1:11">
      <c r="A361" s="4" t="s">
        <v>280</v>
      </c>
      <c r="B361" s="4">
        <v>2019</v>
      </c>
      <c r="C361" s="5">
        <v>43526</v>
      </c>
      <c r="D361" s="4" t="s">
        <v>19</v>
      </c>
      <c r="E361" s="4" t="s">
        <v>925</v>
      </c>
      <c r="F361" s="4" t="s">
        <v>36</v>
      </c>
      <c r="G361" s="11">
        <f>(C361-VLOOKUP(E361,Riders!$A$2:$E$8000,4,FALSE))/365</f>
        <v>28.86849315068493</v>
      </c>
      <c r="H361" s="4">
        <v>1</v>
      </c>
      <c r="I361" s="131">
        <v>7.7083333333333335E-3</v>
      </c>
      <c r="J361">
        <v>53.996000000000002</v>
      </c>
      <c r="K361" s="131"/>
    </row>
    <row r="362" spans="1:11">
      <c r="A362" s="4" t="s">
        <v>280</v>
      </c>
      <c r="B362" s="4">
        <v>2019</v>
      </c>
      <c r="C362" s="5">
        <v>43526</v>
      </c>
      <c r="D362" s="4" t="s">
        <v>19</v>
      </c>
      <c r="E362" s="4" t="s">
        <v>600</v>
      </c>
      <c r="F362" s="4" t="s">
        <v>101</v>
      </c>
      <c r="G362" s="11">
        <f>(C362-VLOOKUP(E362,Riders!$A$2:$E$8000,4,FALSE))/365</f>
        <v>23.13150684931507</v>
      </c>
      <c r="H362" s="4">
        <v>2</v>
      </c>
      <c r="I362" s="131">
        <v>7.7083333333333335E-3</v>
      </c>
      <c r="J362">
        <v>53.996000000000002</v>
      </c>
      <c r="K362" s="131"/>
    </row>
    <row r="363" spans="1:11">
      <c r="A363" s="4" t="s">
        <v>280</v>
      </c>
      <c r="B363" s="4">
        <v>2019</v>
      </c>
      <c r="C363" s="5">
        <v>43526</v>
      </c>
      <c r="D363" s="4" t="s">
        <v>19</v>
      </c>
      <c r="E363" s="4" t="s">
        <v>597</v>
      </c>
      <c r="F363" s="4" t="s">
        <v>34</v>
      </c>
      <c r="G363" s="11">
        <f>(C363-VLOOKUP(E363,Riders!$A$2:$E$8000,4,FALSE))/365</f>
        <v>20.81917808219178</v>
      </c>
      <c r="H363" s="4">
        <v>3</v>
      </c>
      <c r="I363" s="131">
        <v>7.7083333333333301E-3</v>
      </c>
      <c r="J363">
        <v>53.996000000000002</v>
      </c>
      <c r="K363" s="131"/>
    </row>
    <row r="364" spans="1:11">
      <c r="A364" s="4" t="s">
        <v>280</v>
      </c>
      <c r="B364" s="4">
        <v>2019</v>
      </c>
      <c r="C364" s="5">
        <v>43526</v>
      </c>
      <c r="D364" s="4" t="s">
        <v>19</v>
      </c>
      <c r="E364" s="4" t="s">
        <v>584</v>
      </c>
      <c r="F364" s="4" t="s">
        <v>112</v>
      </c>
      <c r="G364" s="11">
        <f>(C364-VLOOKUP(E364,Riders!$A$2:$E$8000,4,FALSE))/365</f>
        <v>20.465753424657535</v>
      </c>
      <c r="H364" s="4">
        <v>4</v>
      </c>
      <c r="I364" s="131">
        <v>7.7083333333333301E-3</v>
      </c>
      <c r="J364">
        <v>53.996000000000002</v>
      </c>
      <c r="K364" s="131"/>
    </row>
    <row r="365" spans="1:11">
      <c r="A365" s="4" t="s">
        <v>280</v>
      </c>
      <c r="B365" s="4">
        <v>2019</v>
      </c>
      <c r="C365" s="5">
        <v>43526</v>
      </c>
      <c r="D365" s="4" t="s">
        <v>19</v>
      </c>
      <c r="E365" s="4" t="s">
        <v>588</v>
      </c>
      <c r="F365" s="4" t="s">
        <v>24</v>
      </c>
      <c r="G365" s="11">
        <f>(C365-VLOOKUP(E365,Riders!$A$2:$E$8000,4,FALSE))/365</f>
        <v>24.484931506849314</v>
      </c>
      <c r="H365" s="4">
        <v>5</v>
      </c>
      <c r="I365" s="131">
        <v>7.7083333333333301E-3</v>
      </c>
      <c r="J365">
        <v>53.996000000000002</v>
      </c>
      <c r="K365" s="131"/>
    </row>
    <row r="366" spans="1:11">
      <c r="A366" s="4" t="s">
        <v>280</v>
      </c>
      <c r="B366" s="4">
        <v>2019</v>
      </c>
      <c r="C366" s="5">
        <v>43526</v>
      </c>
      <c r="D366" s="4" t="s">
        <v>19</v>
      </c>
      <c r="E366" s="4" t="s">
        <v>748</v>
      </c>
      <c r="F366" s="4" t="s">
        <v>22</v>
      </c>
      <c r="G366" s="11">
        <f>(C366-VLOOKUP(E366,Riders!$A$2:$E$8000,4,FALSE))/365</f>
        <v>24.547945205479451</v>
      </c>
      <c r="H366" s="4">
        <v>6</v>
      </c>
      <c r="I366" s="131">
        <v>7.7083333333333301E-3</v>
      </c>
      <c r="J366">
        <v>53.996000000000002</v>
      </c>
      <c r="K366" s="131"/>
    </row>
    <row r="367" spans="1:11">
      <c r="A367" s="4" t="s">
        <v>280</v>
      </c>
      <c r="B367" s="4">
        <v>2019</v>
      </c>
      <c r="C367" s="5">
        <v>43526</v>
      </c>
      <c r="D367" s="4" t="s">
        <v>19</v>
      </c>
      <c r="E367" s="4" t="s">
        <v>492</v>
      </c>
      <c r="F367" s="4" t="s">
        <v>30</v>
      </c>
      <c r="G367" s="11">
        <f>(C367-VLOOKUP(E367,Riders!$A$2:$E$8000,4,FALSE))/365</f>
        <v>25.227397260273971</v>
      </c>
      <c r="H367" s="4">
        <v>7</v>
      </c>
      <c r="I367" s="131">
        <v>7.7083333333333301E-3</v>
      </c>
      <c r="J367">
        <v>53.996000000000002</v>
      </c>
      <c r="K367" s="131"/>
    </row>
    <row r="368" spans="1:11">
      <c r="A368" s="4" t="s">
        <v>280</v>
      </c>
      <c r="B368" s="4">
        <v>2019</v>
      </c>
      <c r="C368" s="5">
        <v>43526</v>
      </c>
      <c r="D368" s="4" t="s">
        <v>19</v>
      </c>
      <c r="E368" s="4" t="s">
        <v>997</v>
      </c>
      <c r="F368" s="4" t="s">
        <v>77</v>
      </c>
      <c r="G368" s="11">
        <f>(C368-VLOOKUP(E368,Riders!$A$2:$E$8000,4,FALSE))/365</f>
        <v>23.772602739726029</v>
      </c>
      <c r="H368" s="4">
        <v>8</v>
      </c>
      <c r="I368" s="131">
        <v>7.7083333333333301E-3</v>
      </c>
      <c r="J368">
        <v>53.996000000000002</v>
      </c>
      <c r="K368" s="131"/>
    </row>
    <row r="369" spans="1:11">
      <c r="A369" s="4" t="s">
        <v>280</v>
      </c>
      <c r="B369" s="4">
        <v>2019</v>
      </c>
      <c r="C369" s="5">
        <v>43526</v>
      </c>
      <c r="D369" s="4" t="s">
        <v>19</v>
      </c>
      <c r="E369" s="4" t="s">
        <v>933</v>
      </c>
      <c r="F369" s="4" t="s">
        <v>187</v>
      </c>
      <c r="G369" s="11">
        <f>(C369-VLOOKUP(E369,Riders!$A$2:$E$8000,4,FALSE))/365</f>
        <v>24.263013698630136</v>
      </c>
      <c r="H369" s="4">
        <v>9</v>
      </c>
      <c r="I369" s="131">
        <v>7.7083333333333301E-3</v>
      </c>
      <c r="J369">
        <v>53.996000000000002</v>
      </c>
      <c r="K369" s="131"/>
    </row>
    <row r="370" spans="1:11">
      <c r="A370" s="4" t="s">
        <v>280</v>
      </c>
      <c r="B370" s="4">
        <v>2019</v>
      </c>
      <c r="C370" s="5">
        <v>43526</v>
      </c>
      <c r="D370" s="4" t="s">
        <v>19</v>
      </c>
      <c r="E370" s="4" t="s">
        <v>929</v>
      </c>
      <c r="F370" s="4" t="s">
        <v>163</v>
      </c>
      <c r="G370" s="11">
        <f>(C370-VLOOKUP(E370,Riders!$A$2:$E$8000,4,FALSE))/365</f>
        <v>31.802739726027397</v>
      </c>
      <c r="H370" s="4">
        <v>10</v>
      </c>
      <c r="I370" s="131">
        <v>7.7083333333333301E-3</v>
      </c>
      <c r="J370">
        <v>53.996000000000002</v>
      </c>
      <c r="K370" s="131"/>
    </row>
    <row r="371" spans="1:11">
      <c r="A371" s="4" t="s">
        <v>280</v>
      </c>
      <c r="B371" s="4">
        <v>2019</v>
      </c>
      <c r="C371" s="5">
        <v>43526</v>
      </c>
      <c r="D371" s="4" t="s">
        <v>19</v>
      </c>
      <c r="E371" s="4" t="s">
        <v>339</v>
      </c>
      <c r="F371" s="4" t="s">
        <v>141</v>
      </c>
      <c r="G371" s="11">
        <f>(C371-VLOOKUP(E371,Riders!$A$2:$E$8000,4,FALSE))/365</f>
        <v>30.956164383561642</v>
      </c>
      <c r="H371" s="4">
        <v>11</v>
      </c>
      <c r="I371" s="131">
        <v>7.7083333333333301E-3</v>
      </c>
      <c r="J371">
        <v>53.996000000000002</v>
      </c>
      <c r="K371" s="131"/>
    </row>
    <row r="372" spans="1:11">
      <c r="A372" s="4" t="s">
        <v>280</v>
      </c>
      <c r="B372" s="4">
        <v>2019</v>
      </c>
      <c r="C372" s="5">
        <v>43526</v>
      </c>
      <c r="D372" s="4" t="s">
        <v>19</v>
      </c>
      <c r="E372" s="4" t="s">
        <v>602</v>
      </c>
      <c r="F372" s="4" t="s">
        <v>483</v>
      </c>
      <c r="G372" s="11">
        <f>(C372-VLOOKUP(E372,Riders!$A$2:$E$8000,4,FALSE))/365</f>
        <v>21.958904109589042</v>
      </c>
      <c r="H372" s="4">
        <v>12</v>
      </c>
      <c r="I372" s="131">
        <v>7.7083333333333301E-3</v>
      </c>
      <c r="J372">
        <v>53.996000000000002</v>
      </c>
      <c r="K372" s="131"/>
    </row>
    <row r="373" spans="1:11">
      <c r="A373" s="4" t="s">
        <v>280</v>
      </c>
      <c r="B373" s="4">
        <v>2019</v>
      </c>
      <c r="C373" s="5">
        <v>43526</v>
      </c>
      <c r="D373" s="4" t="s">
        <v>19</v>
      </c>
      <c r="E373" s="4" t="s">
        <v>607</v>
      </c>
      <c r="F373" s="4" t="s">
        <v>45</v>
      </c>
      <c r="G373" s="11">
        <f>(C373-VLOOKUP(E373,Riders!$A$2:$E$8000,4,FALSE))/365</f>
        <v>21.534246575342465</v>
      </c>
      <c r="H373" s="4">
        <v>13</v>
      </c>
      <c r="I373" s="131">
        <v>7.7083333333333301E-3</v>
      </c>
      <c r="J373">
        <v>53.996000000000002</v>
      </c>
      <c r="K373" s="131"/>
    </row>
    <row r="374" spans="1:11">
      <c r="A374" s="4" t="s">
        <v>280</v>
      </c>
      <c r="B374" s="4">
        <v>2019</v>
      </c>
      <c r="C374" s="5">
        <v>43526</v>
      </c>
      <c r="D374" s="4" t="s">
        <v>19</v>
      </c>
      <c r="E374" s="4" t="s">
        <v>932</v>
      </c>
      <c r="F374" s="4" t="s">
        <v>55</v>
      </c>
      <c r="G374" s="11" t="e">
        <f>(C374-VLOOKUP(E374,Riders!$A$2:$E$8000,4,FALSE))/365</f>
        <v>#N/A</v>
      </c>
      <c r="H374" s="4">
        <v>14</v>
      </c>
      <c r="I374" s="131">
        <v>7.7083333333333301E-3</v>
      </c>
      <c r="J374">
        <v>53.996000000000002</v>
      </c>
      <c r="K374" s="131"/>
    </row>
    <row r="375" spans="1:11">
      <c r="A375" s="4" t="s">
        <v>280</v>
      </c>
      <c r="B375" s="4">
        <v>2019</v>
      </c>
      <c r="C375" s="5">
        <v>43526</v>
      </c>
      <c r="D375" s="4" t="s">
        <v>19</v>
      </c>
      <c r="E375" s="4" t="s">
        <v>507</v>
      </c>
      <c r="F375" s="4" t="s">
        <v>84</v>
      </c>
      <c r="G375" s="11">
        <f>(C375-VLOOKUP(E375,Riders!$A$2:$E$8000,4,FALSE))/365</f>
        <v>28.449315068493149</v>
      </c>
      <c r="H375" s="4">
        <v>15</v>
      </c>
      <c r="I375" s="131">
        <v>7.7083333333333301E-3</v>
      </c>
      <c r="J375">
        <v>53.996000000000002</v>
      </c>
      <c r="K375" s="131"/>
    </row>
    <row r="376" spans="1:11">
      <c r="A376" s="4" t="s">
        <v>280</v>
      </c>
      <c r="B376" s="4">
        <v>2019</v>
      </c>
      <c r="C376" s="5">
        <v>43526</v>
      </c>
      <c r="D376" s="4" t="s">
        <v>19</v>
      </c>
      <c r="E376" s="4" t="s">
        <v>343</v>
      </c>
      <c r="F376" s="4" t="s">
        <v>153</v>
      </c>
      <c r="G376" s="11" t="e">
        <f>(C376-VLOOKUP(E376,Riders!$A$2:$E$8000,4,FALSE))/365</f>
        <v>#N/A</v>
      </c>
      <c r="H376" s="4">
        <v>16</v>
      </c>
      <c r="I376" s="131">
        <v>7.7083333333333301E-3</v>
      </c>
      <c r="J376">
        <v>53.996000000000002</v>
      </c>
      <c r="K376" s="131"/>
    </row>
    <row r="377" spans="1:11">
      <c r="A377" s="4" t="s">
        <v>280</v>
      </c>
      <c r="B377" s="4">
        <v>2019</v>
      </c>
      <c r="C377" s="5">
        <v>43526</v>
      </c>
      <c r="D377" s="4" t="s">
        <v>19</v>
      </c>
      <c r="E377" s="4" t="s">
        <v>802</v>
      </c>
      <c r="F377" s="4" t="s">
        <v>32</v>
      </c>
      <c r="G377" s="11">
        <f>(C377-VLOOKUP(E377,Riders!$A$2:$E$8000,4,FALSE))/365</f>
        <v>21.591780821917808</v>
      </c>
      <c r="H377" s="4">
        <v>17</v>
      </c>
      <c r="I377" s="131">
        <v>7.7083333333333301E-3</v>
      </c>
      <c r="J377">
        <v>53.996000000000002</v>
      </c>
      <c r="K377" s="131"/>
    </row>
    <row r="378" spans="1:11">
      <c r="A378" s="4" t="s">
        <v>280</v>
      </c>
      <c r="B378" s="4">
        <v>2019</v>
      </c>
      <c r="C378" s="5">
        <v>43526</v>
      </c>
      <c r="D378" s="4" t="s">
        <v>19</v>
      </c>
      <c r="E378" s="4" t="s">
        <v>782</v>
      </c>
      <c r="F378" s="4" t="s">
        <v>479</v>
      </c>
      <c r="G378" s="11" t="e">
        <f>(C378-VLOOKUP(E378,Riders!$A$2:$E$8000,4,FALSE))/365</f>
        <v>#N/A</v>
      </c>
      <c r="H378" s="4">
        <v>18</v>
      </c>
      <c r="I378" s="131">
        <v>7.7083333333333301E-3</v>
      </c>
      <c r="J378">
        <v>53.996000000000002</v>
      </c>
      <c r="K378" s="131"/>
    </row>
    <row r="379" spans="1:11">
      <c r="A379" s="4" t="s">
        <v>280</v>
      </c>
      <c r="B379" s="4">
        <v>2019</v>
      </c>
      <c r="C379" s="5">
        <v>43526</v>
      </c>
      <c r="D379" s="4" t="s">
        <v>19</v>
      </c>
      <c r="E379" s="4" t="s">
        <v>1038</v>
      </c>
      <c r="F379" s="4" t="s">
        <v>144</v>
      </c>
      <c r="G379" s="11">
        <f>(C379-VLOOKUP(E379,Riders!$A$2:$E$8000,4,FALSE))/365</f>
        <v>20.597260273972601</v>
      </c>
      <c r="H379" s="4">
        <v>19</v>
      </c>
      <c r="I379" s="131">
        <v>7.7083333333333301E-3</v>
      </c>
      <c r="J379">
        <v>53.996000000000002</v>
      </c>
      <c r="K379" s="131"/>
    </row>
    <row r="380" spans="1:11">
      <c r="A380" s="4" t="s">
        <v>280</v>
      </c>
      <c r="B380" s="4">
        <v>2019</v>
      </c>
      <c r="C380" s="5">
        <v>43526</v>
      </c>
      <c r="D380" s="4" t="s">
        <v>19</v>
      </c>
      <c r="E380" s="4" t="s">
        <v>521</v>
      </c>
      <c r="F380" s="4" t="s">
        <v>57</v>
      </c>
      <c r="G380" s="11">
        <f>(C380-VLOOKUP(E380,Riders!$A$2:$E$8000,4,FALSE))/365</f>
        <v>27.364383561643837</v>
      </c>
      <c r="H380" s="4">
        <v>20</v>
      </c>
      <c r="I380" s="131">
        <v>7.7083333333333301E-3</v>
      </c>
      <c r="J380">
        <v>53.996000000000002</v>
      </c>
      <c r="K380" s="131"/>
    </row>
    <row r="381" spans="1:11">
      <c r="A381" s="4" t="s">
        <v>280</v>
      </c>
      <c r="B381" s="4">
        <v>2019</v>
      </c>
      <c r="C381" s="5">
        <v>43526</v>
      </c>
      <c r="D381" s="4" t="s">
        <v>19</v>
      </c>
      <c r="E381" s="4" t="s">
        <v>647</v>
      </c>
      <c r="F381" s="4" t="s">
        <v>28</v>
      </c>
      <c r="G381" s="11">
        <f>(C381-VLOOKUP(E381,Riders!$A$2:$E$8000,4,FALSE))/365</f>
        <v>21.605479452054794</v>
      </c>
      <c r="H381" s="4">
        <v>21</v>
      </c>
      <c r="I381" s="131">
        <v>7.7083333333333301E-3</v>
      </c>
      <c r="J381">
        <v>53.996000000000002</v>
      </c>
      <c r="K381" s="131"/>
    </row>
    <row r="382" spans="1:11">
      <c r="A382" s="4" t="s">
        <v>280</v>
      </c>
      <c r="B382" s="4">
        <v>2019</v>
      </c>
      <c r="C382" s="5">
        <v>43526</v>
      </c>
      <c r="D382" s="4" t="s">
        <v>19</v>
      </c>
      <c r="E382" s="4" t="s">
        <v>811</v>
      </c>
      <c r="F382" s="4" t="s">
        <v>81</v>
      </c>
      <c r="G382" s="11" t="e">
        <f>(C382-VLOOKUP(E382,Riders!$A$2:$E$8000,4,FALSE))/365</f>
        <v>#N/A</v>
      </c>
      <c r="H382" s="4">
        <v>22</v>
      </c>
      <c r="I382" s="131">
        <v>7.7083333333333301E-3</v>
      </c>
      <c r="J382">
        <v>53.996000000000002</v>
      </c>
      <c r="K382" s="131"/>
    </row>
    <row r="383" spans="1:11">
      <c r="A383" s="4" t="s">
        <v>280</v>
      </c>
      <c r="B383" s="4">
        <v>2019</v>
      </c>
      <c r="C383" s="5">
        <v>43526</v>
      </c>
      <c r="D383" s="4" t="s">
        <v>19</v>
      </c>
      <c r="E383" s="4" t="s">
        <v>583</v>
      </c>
      <c r="F383" s="4" t="s">
        <v>26</v>
      </c>
      <c r="G383" s="11">
        <f>(C383-VLOOKUP(E383,Riders!$A$2:$E$8000,4,FALSE))/365</f>
        <v>23.484931506849314</v>
      </c>
      <c r="H383" s="4">
        <v>23</v>
      </c>
      <c r="I383" s="131">
        <v>7.7083333333333301E-3</v>
      </c>
      <c r="J383">
        <v>53.996000000000002</v>
      </c>
      <c r="K383" s="131"/>
    </row>
    <row r="384" spans="1:11">
      <c r="A384" s="4" t="s">
        <v>280</v>
      </c>
      <c r="B384" s="4">
        <v>2019</v>
      </c>
      <c r="C384" s="5">
        <v>43526</v>
      </c>
      <c r="D384" s="4" t="s">
        <v>19</v>
      </c>
      <c r="E384" s="4" t="s">
        <v>714</v>
      </c>
      <c r="F384" s="4" t="s">
        <v>151</v>
      </c>
      <c r="G384" s="11">
        <f>(C384-VLOOKUP(E384,Riders!$A$2:$E$8000,4,FALSE))/365</f>
        <v>22.775342465753425</v>
      </c>
      <c r="H384" s="4">
        <v>24</v>
      </c>
      <c r="I384" s="131">
        <v>7.7083333333333301E-3</v>
      </c>
      <c r="J384">
        <v>53.996000000000002</v>
      </c>
      <c r="K384" s="131"/>
    </row>
    <row r="385" spans="1:11">
      <c r="A385" s="1" t="s">
        <v>225</v>
      </c>
      <c r="B385" s="1">
        <v>2019</v>
      </c>
      <c r="C385" s="2">
        <v>43491</v>
      </c>
      <c r="D385" s="1" t="s">
        <v>65</v>
      </c>
      <c r="E385" s="1" t="s">
        <v>602</v>
      </c>
      <c r="F385" s="1" t="s">
        <v>483</v>
      </c>
      <c r="G385" s="11">
        <f>(C385-VLOOKUP(E385,Riders!$A$2:$E$8000,4,FALSE))/365</f>
        <v>21.863013698630137</v>
      </c>
      <c r="H385" s="1">
        <v>1</v>
      </c>
      <c r="I385" s="131">
        <v>7.4189814814814813E-3</v>
      </c>
      <c r="J385">
        <v>56.115000000000002</v>
      </c>
      <c r="K385" s="131"/>
    </row>
    <row r="386" spans="1:11">
      <c r="A386" s="1" t="s">
        <v>225</v>
      </c>
      <c r="B386" s="1">
        <v>2019</v>
      </c>
      <c r="C386" s="2">
        <v>43491</v>
      </c>
      <c r="D386" s="1" t="s">
        <v>65</v>
      </c>
      <c r="E386" s="1" t="s">
        <v>583</v>
      </c>
      <c r="F386" s="1" t="s">
        <v>26</v>
      </c>
      <c r="G386" s="11">
        <f>(C386-VLOOKUP(E386,Riders!$A$2:$E$8000,4,FALSE))/365</f>
        <v>23.389041095890413</v>
      </c>
      <c r="H386" s="1">
        <v>2</v>
      </c>
      <c r="I386" s="131">
        <v>7.4189814814814813E-3</v>
      </c>
      <c r="J386">
        <v>56.115000000000002</v>
      </c>
      <c r="K386" s="131"/>
    </row>
    <row r="387" spans="1:11">
      <c r="A387" s="1" t="s">
        <v>225</v>
      </c>
      <c r="B387" s="1">
        <v>2019</v>
      </c>
      <c r="C387" s="2">
        <v>43491</v>
      </c>
      <c r="D387" s="1" t="s">
        <v>65</v>
      </c>
      <c r="E387" s="1" t="s">
        <v>933</v>
      </c>
      <c r="F387" s="1" t="s">
        <v>187</v>
      </c>
      <c r="G387" s="11">
        <f>(C387-VLOOKUP(E387,Riders!$A$2:$E$8000,4,FALSE))/365</f>
        <v>24.167123287671235</v>
      </c>
      <c r="H387" s="1">
        <v>3</v>
      </c>
      <c r="I387" s="131">
        <v>7.4189814814814804E-3</v>
      </c>
      <c r="J387">
        <v>56.115000000000002</v>
      </c>
      <c r="K387" s="131"/>
    </row>
    <row r="388" spans="1:11">
      <c r="A388" s="1" t="s">
        <v>225</v>
      </c>
      <c r="B388" s="1">
        <v>2019</v>
      </c>
      <c r="C388" s="2">
        <v>43491</v>
      </c>
      <c r="D388" s="1" t="s">
        <v>65</v>
      </c>
      <c r="E388" s="1" t="s">
        <v>929</v>
      </c>
      <c r="F388" s="1" t="s">
        <v>163</v>
      </c>
      <c r="G388" s="11">
        <f>(C388-VLOOKUP(E388,Riders!$A$2:$E$8000,4,FALSE))/365</f>
        <v>31.706849315068492</v>
      </c>
      <c r="H388" s="1">
        <v>4</v>
      </c>
      <c r="I388" s="131">
        <v>7.4189814814814804E-3</v>
      </c>
      <c r="J388">
        <v>56.115000000000002</v>
      </c>
      <c r="K388" s="131"/>
    </row>
    <row r="389" spans="1:11">
      <c r="A389" s="1" t="s">
        <v>225</v>
      </c>
      <c r="B389" s="1">
        <v>2019</v>
      </c>
      <c r="C389" s="2">
        <v>43491</v>
      </c>
      <c r="D389" s="1" t="s">
        <v>65</v>
      </c>
      <c r="E389" s="1" t="s">
        <v>339</v>
      </c>
      <c r="F389" s="1" t="s">
        <v>141</v>
      </c>
      <c r="G389" s="11">
        <f>(C389-VLOOKUP(E389,Riders!$A$2:$E$8000,4,FALSE))/365</f>
        <v>30.860273972602741</v>
      </c>
      <c r="H389" s="1">
        <v>5</v>
      </c>
      <c r="I389" s="131">
        <v>7.4189814814814804E-3</v>
      </c>
      <c r="J389">
        <v>56.115000000000002</v>
      </c>
      <c r="K389" s="131"/>
    </row>
    <row r="390" spans="1:11">
      <c r="A390" s="1" t="s">
        <v>225</v>
      </c>
      <c r="B390" s="1">
        <v>2019</v>
      </c>
      <c r="C390" s="2">
        <v>43491</v>
      </c>
      <c r="D390" s="1" t="s">
        <v>65</v>
      </c>
      <c r="E390" s="1" t="s">
        <v>68</v>
      </c>
      <c r="F390" s="1" t="s">
        <v>24</v>
      </c>
      <c r="G390" s="11">
        <f>(C390-VLOOKUP(E390,Riders!$A$2:$E$8000,4,FALSE))/365</f>
        <v>24.989041095890411</v>
      </c>
      <c r="H390" s="1">
        <v>6</v>
      </c>
      <c r="I390" s="131">
        <v>7.4189814814814804E-3</v>
      </c>
      <c r="J390">
        <v>56.115000000000002</v>
      </c>
      <c r="K390" s="131"/>
    </row>
    <row r="391" spans="1:11">
      <c r="A391" s="1" t="s">
        <v>225</v>
      </c>
      <c r="B391" s="1">
        <v>2019</v>
      </c>
      <c r="C391" s="2">
        <v>43491</v>
      </c>
      <c r="D391" s="1" t="s">
        <v>65</v>
      </c>
      <c r="E391" s="1" t="s">
        <v>928</v>
      </c>
      <c r="F391" s="1" t="s">
        <v>101</v>
      </c>
      <c r="G391" s="11">
        <f>(C391-VLOOKUP(E391,Riders!$A$2:$E$8000,4,FALSE))/365</f>
        <v>31.063013698630137</v>
      </c>
      <c r="H391" s="1">
        <v>7</v>
      </c>
      <c r="I391" s="131">
        <v>7.4189814814814804E-3</v>
      </c>
      <c r="J391">
        <v>56.115000000000002</v>
      </c>
      <c r="K391" s="131"/>
    </row>
    <row r="392" spans="1:11">
      <c r="A392" s="1" t="s">
        <v>225</v>
      </c>
      <c r="B392" s="1">
        <v>2019</v>
      </c>
      <c r="C392" s="2">
        <v>43491</v>
      </c>
      <c r="D392" s="1" t="s">
        <v>65</v>
      </c>
      <c r="E392" s="1" t="s">
        <v>597</v>
      </c>
      <c r="F392" s="1" t="s">
        <v>34</v>
      </c>
      <c r="G392" s="11">
        <f>(C392-VLOOKUP(E392,Riders!$A$2:$E$8000,4,FALSE))/365</f>
        <v>20.723287671232878</v>
      </c>
      <c r="H392" s="1">
        <v>8</v>
      </c>
      <c r="I392" s="131">
        <v>7.4189814814814804E-3</v>
      </c>
      <c r="J392">
        <v>56.115000000000002</v>
      </c>
      <c r="K392" s="131"/>
    </row>
    <row r="393" spans="1:11">
      <c r="A393" s="1" t="s">
        <v>225</v>
      </c>
      <c r="B393" s="1">
        <v>2019</v>
      </c>
      <c r="C393" s="2">
        <v>43491</v>
      </c>
      <c r="D393" s="1" t="s">
        <v>65</v>
      </c>
      <c r="E393" s="1" t="s">
        <v>996</v>
      </c>
      <c r="F393" s="1" t="s">
        <v>32</v>
      </c>
      <c r="G393" s="11">
        <f>(C393-VLOOKUP(E393,Riders!$A$2:$E$8000,4,FALSE))/365</f>
        <v>24.079452054794519</v>
      </c>
      <c r="H393" s="1">
        <v>9</v>
      </c>
      <c r="I393" s="131">
        <v>7.4189814814814804E-3</v>
      </c>
      <c r="J393">
        <v>56.115000000000002</v>
      </c>
      <c r="K393" s="131"/>
    </row>
    <row r="394" spans="1:11">
      <c r="A394" s="1" t="s">
        <v>225</v>
      </c>
      <c r="B394" s="1">
        <v>2019</v>
      </c>
      <c r="C394" s="2">
        <v>43491</v>
      </c>
      <c r="D394" s="1" t="s">
        <v>65</v>
      </c>
      <c r="E394" s="1" t="s">
        <v>997</v>
      </c>
      <c r="F394" s="1" t="s">
        <v>77</v>
      </c>
      <c r="G394" s="11">
        <f>(C394-VLOOKUP(E394,Riders!$A$2:$E$8000,4,FALSE))/365</f>
        <v>23.676712328767124</v>
      </c>
      <c r="H394" s="1">
        <v>10</v>
      </c>
      <c r="I394" s="131">
        <v>7.4189814814814804E-3</v>
      </c>
      <c r="J394">
        <v>56.115000000000002</v>
      </c>
      <c r="K394" s="131"/>
    </row>
    <row r="395" spans="1:11">
      <c r="A395" s="1" t="s">
        <v>225</v>
      </c>
      <c r="B395" s="1">
        <v>2019</v>
      </c>
      <c r="C395" s="2">
        <v>43491</v>
      </c>
      <c r="D395" s="1" t="s">
        <v>65</v>
      </c>
      <c r="E395" s="1" t="s">
        <v>492</v>
      </c>
      <c r="F395" s="1" t="s">
        <v>30</v>
      </c>
      <c r="G395" s="11">
        <f>(C395-VLOOKUP(E395,Riders!$A$2:$E$8000,4,FALSE))/365</f>
        <v>25.13150684931507</v>
      </c>
      <c r="H395" s="1">
        <v>11</v>
      </c>
      <c r="I395" s="131">
        <v>7.4189814814814804E-3</v>
      </c>
      <c r="J395">
        <v>56.115000000000002</v>
      </c>
      <c r="K395" s="131"/>
    </row>
    <row r="396" spans="1:11">
      <c r="A396" s="1" t="s">
        <v>225</v>
      </c>
      <c r="B396" s="1">
        <v>2019</v>
      </c>
      <c r="C396" s="2">
        <v>43491</v>
      </c>
      <c r="D396" s="1" t="s">
        <v>65</v>
      </c>
      <c r="E396" s="1" t="s">
        <v>848</v>
      </c>
      <c r="F396" s="1" t="s">
        <v>22</v>
      </c>
      <c r="G396" s="11">
        <f>(C396-VLOOKUP(E396,Riders!$A$2:$E$8000,4,FALSE))/365</f>
        <v>29.643835616438356</v>
      </c>
      <c r="H396" s="1">
        <v>12</v>
      </c>
      <c r="I396" s="131">
        <v>7.4189814814814804E-3</v>
      </c>
      <c r="J396">
        <v>56.115000000000002</v>
      </c>
      <c r="K396" s="131"/>
    </row>
    <row r="397" spans="1:11">
      <c r="A397" s="1" t="s">
        <v>225</v>
      </c>
      <c r="B397" s="1">
        <v>2019</v>
      </c>
      <c r="C397" s="2">
        <v>43491</v>
      </c>
      <c r="D397" s="1" t="s">
        <v>65</v>
      </c>
      <c r="E397" s="1" t="s">
        <v>766</v>
      </c>
      <c r="F397" s="1" t="s">
        <v>45</v>
      </c>
      <c r="G397" s="11">
        <f>(C397-VLOOKUP(E397,Riders!$A$2:$E$8000,4,FALSE))/365</f>
        <v>20.482191780821918</v>
      </c>
      <c r="H397" s="1">
        <v>13</v>
      </c>
      <c r="I397" s="131">
        <v>7.4189814814814804E-3</v>
      </c>
      <c r="J397">
        <v>56.115000000000002</v>
      </c>
      <c r="K397" s="131"/>
    </row>
    <row r="398" spans="1:11">
      <c r="A398" s="1" t="s">
        <v>225</v>
      </c>
      <c r="B398" s="1">
        <v>2019</v>
      </c>
      <c r="C398" s="2">
        <v>43491</v>
      </c>
      <c r="D398" s="1" t="s">
        <v>65</v>
      </c>
      <c r="E398" s="1" t="s">
        <v>647</v>
      </c>
      <c r="F398" s="1" t="s">
        <v>28</v>
      </c>
      <c r="G398" s="11">
        <f>(C398-VLOOKUP(E398,Riders!$A$2:$E$8000,4,FALSE))/365</f>
        <v>21.509589041095889</v>
      </c>
      <c r="H398" s="1">
        <v>14</v>
      </c>
      <c r="I398" s="131">
        <v>7.4189814814814804E-3</v>
      </c>
      <c r="J398">
        <v>56.115000000000002</v>
      </c>
      <c r="K398" s="131"/>
    </row>
    <row r="399" spans="1:11">
      <c r="A399" s="1" t="s">
        <v>225</v>
      </c>
      <c r="B399" s="1">
        <v>2019</v>
      </c>
      <c r="C399" s="2">
        <v>43491</v>
      </c>
      <c r="D399" s="1" t="s">
        <v>65</v>
      </c>
      <c r="E399" s="1" t="s">
        <v>1038</v>
      </c>
      <c r="F399" s="1" t="s">
        <v>144</v>
      </c>
      <c r="G399" s="11">
        <f>(C399-VLOOKUP(E399,Riders!$A$2:$E$8000,4,FALSE))/365</f>
        <v>20.5013698630137</v>
      </c>
      <c r="H399" s="1">
        <v>15</v>
      </c>
      <c r="I399" s="131">
        <v>7.4189814814814804E-3</v>
      </c>
      <c r="J399">
        <v>56.115000000000002</v>
      </c>
      <c r="K399" s="131"/>
    </row>
    <row r="400" spans="1:11">
      <c r="A400" s="1" t="s">
        <v>225</v>
      </c>
      <c r="B400" s="1">
        <v>2019</v>
      </c>
      <c r="C400" s="2">
        <v>43491</v>
      </c>
      <c r="D400" s="1" t="s">
        <v>65</v>
      </c>
      <c r="E400" s="1" t="s">
        <v>829</v>
      </c>
      <c r="F400" s="1" t="s">
        <v>84</v>
      </c>
      <c r="G400" s="11">
        <f>(C400-VLOOKUP(E400,Riders!$A$2:$E$8000,4,FALSE))/365</f>
        <v>20.290410958904111</v>
      </c>
      <c r="H400" s="1">
        <v>16</v>
      </c>
      <c r="I400" s="131">
        <v>7.4189814814814804E-3</v>
      </c>
      <c r="J400">
        <v>56.115000000000002</v>
      </c>
      <c r="K400" s="131"/>
    </row>
    <row r="401" spans="1:11">
      <c r="A401" s="1" t="s">
        <v>225</v>
      </c>
      <c r="B401" s="1">
        <v>2019</v>
      </c>
      <c r="C401" s="2">
        <v>43491</v>
      </c>
      <c r="D401" s="1" t="s">
        <v>65</v>
      </c>
      <c r="E401" s="1" t="s">
        <v>1048</v>
      </c>
      <c r="F401" s="1" t="s">
        <v>479</v>
      </c>
      <c r="G401" s="11">
        <f>(C401-VLOOKUP(E401,Riders!$A$2:$E$8000,4,FALSE))/365</f>
        <v>22.405479452054795</v>
      </c>
      <c r="H401" s="1">
        <v>17</v>
      </c>
      <c r="I401" s="131">
        <v>7.4189814814814804E-3</v>
      </c>
      <c r="J401">
        <v>56.115000000000002</v>
      </c>
      <c r="K401" s="131"/>
    </row>
    <row r="402" spans="1:11">
      <c r="A402" s="1" t="s">
        <v>225</v>
      </c>
      <c r="B402" s="1">
        <v>2019</v>
      </c>
      <c r="C402" s="2">
        <v>43491</v>
      </c>
      <c r="D402" s="1" t="s">
        <v>65</v>
      </c>
      <c r="E402" s="1" t="s">
        <v>521</v>
      </c>
      <c r="F402" s="1" t="s">
        <v>57</v>
      </c>
      <c r="G402" s="11">
        <f>(C402-VLOOKUP(E402,Riders!$A$2:$E$8000,4,FALSE))/365</f>
        <v>27.268493150684932</v>
      </c>
      <c r="H402" s="1">
        <v>18</v>
      </c>
      <c r="I402" s="131">
        <v>7.4189814814814804E-3</v>
      </c>
      <c r="J402">
        <v>56.115000000000002</v>
      </c>
      <c r="K402" s="131"/>
    </row>
    <row r="403" spans="1:11">
      <c r="A403" s="1" t="s">
        <v>225</v>
      </c>
      <c r="B403" s="1">
        <v>2019</v>
      </c>
      <c r="C403" s="2">
        <v>43491</v>
      </c>
      <c r="D403" s="1" t="s">
        <v>65</v>
      </c>
      <c r="E403" s="1" t="s">
        <v>807</v>
      </c>
      <c r="F403" s="1" t="s">
        <v>36</v>
      </c>
      <c r="G403" s="11">
        <f>(C403-VLOOKUP(E403,Riders!$A$2:$E$8000,4,FALSE))/365</f>
        <v>28.956164383561642</v>
      </c>
      <c r="H403" s="1">
        <v>19</v>
      </c>
      <c r="I403" s="131">
        <v>7.4189814814814804E-3</v>
      </c>
      <c r="J403">
        <v>56.115000000000002</v>
      </c>
      <c r="K403" s="131"/>
    </row>
    <row r="404" spans="1:11">
      <c r="A404" s="1" t="s">
        <v>225</v>
      </c>
      <c r="B404" s="1">
        <v>2019</v>
      </c>
      <c r="C404" s="2">
        <v>43491</v>
      </c>
      <c r="D404" s="1" t="s">
        <v>65</v>
      </c>
      <c r="E404" s="1" t="s">
        <v>714</v>
      </c>
      <c r="F404" s="1" t="s">
        <v>151</v>
      </c>
      <c r="G404" s="11">
        <f>(C404-VLOOKUP(E404,Riders!$A$2:$E$8000,4,FALSE))/365</f>
        <v>22.67945205479452</v>
      </c>
      <c r="H404" s="1">
        <v>20</v>
      </c>
      <c r="I404" s="131">
        <v>7.4189814814814804E-3</v>
      </c>
      <c r="J404">
        <v>56.115000000000002</v>
      </c>
      <c r="K404" s="131"/>
    </row>
    <row r="405" spans="1:11">
      <c r="A405" s="1" t="s">
        <v>225</v>
      </c>
      <c r="B405" s="1">
        <v>2019</v>
      </c>
      <c r="C405" s="2">
        <v>43491</v>
      </c>
      <c r="D405" s="1" t="s">
        <v>65</v>
      </c>
      <c r="E405" s="1" t="s">
        <v>832</v>
      </c>
      <c r="F405" s="1" t="s">
        <v>206</v>
      </c>
      <c r="G405" s="11">
        <f>(C405-VLOOKUP(E405,Riders!$A$2:$E$8000,4,FALSE))/365</f>
        <v>23.306849315068494</v>
      </c>
      <c r="H405" s="1">
        <v>21</v>
      </c>
      <c r="I405" s="131">
        <v>7.4189814814814804E-3</v>
      </c>
      <c r="J405">
        <v>56.115000000000002</v>
      </c>
      <c r="K405" s="131"/>
    </row>
    <row r="406" spans="1:11">
      <c r="A406" s="1" t="s">
        <v>225</v>
      </c>
      <c r="B406" s="1">
        <v>2019</v>
      </c>
      <c r="C406" s="2">
        <v>43491</v>
      </c>
      <c r="D406" s="1" t="s">
        <v>65</v>
      </c>
      <c r="E406" s="1" t="s">
        <v>927</v>
      </c>
      <c r="F406" s="1" t="s">
        <v>177</v>
      </c>
      <c r="G406" s="11">
        <f>(C406-VLOOKUP(E406,Riders!$A$2:$E$8000,4,FALSE))/365</f>
        <v>26.30958904109589</v>
      </c>
      <c r="H406" s="1">
        <v>22</v>
      </c>
      <c r="I406" s="131">
        <v>7.4189814814814804E-3</v>
      </c>
      <c r="J406">
        <v>56.115000000000002</v>
      </c>
      <c r="K406" s="131"/>
    </row>
    <row r="407" spans="1:11">
      <c r="A407" s="1" t="s">
        <v>225</v>
      </c>
      <c r="B407" s="1">
        <v>2019</v>
      </c>
      <c r="C407" s="2">
        <v>43491</v>
      </c>
      <c r="D407" s="1" t="s">
        <v>65</v>
      </c>
      <c r="E407" s="1" t="s">
        <v>811</v>
      </c>
      <c r="F407" s="1" t="s">
        <v>81</v>
      </c>
      <c r="G407" s="11" t="e">
        <f>(C407-VLOOKUP(E407,Riders!$A$2:$E$8000,4,FALSE))/365</f>
        <v>#N/A</v>
      </c>
      <c r="H407" s="1">
        <v>23</v>
      </c>
      <c r="I407" s="131">
        <v>7.4189814814814804E-3</v>
      </c>
      <c r="J407">
        <v>56.115000000000002</v>
      </c>
      <c r="K407" s="131"/>
    </row>
    <row r="408" spans="1:11">
      <c r="A408" s="1" t="s">
        <v>225</v>
      </c>
      <c r="B408" s="1">
        <v>2019</v>
      </c>
      <c r="C408" s="2">
        <v>43491</v>
      </c>
      <c r="D408" s="1" t="s">
        <v>65</v>
      </c>
      <c r="E408" s="1" t="s">
        <v>1015</v>
      </c>
      <c r="F408" s="1" t="s">
        <v>197</v>
      </c>
      <c r="G408" s="11" t="e">
        <f>(C408-VLOOKUP(E408,Riders!$A$2:$E$8000,4,FALSE))/365</f>
        <v>#N/A</v>
      </c>
      <c r="H408" s="1">
        <v>24</v>
      </c>
      <c r="I408" s="131">
        <v>7.4189814814814804E-3</v>
      </c>
      <c r="J408">
        <v>56.115000000000002</v>
      </c>
      <c r="K408" s="131"/>
    </row>
    <row r="409" spans="1:11">
      <c r="A409" s="4" t="s">
        <v>224</v>
      </c>
      <c r="B409" s="4">
        <v>2019</v>
      </c>
      <c r="C409" s="5">
        <v>43485</v>
      </c>
      <c r="D409" s="4" t="s">
        <v>65</v>
      </c>
      <c r="E409" s="4" t="s">
        <v>339</v>
      </c>
      <c r="F409" s="4" t="s">
        <v>141</v>
      </c>
      <c r="G409" s="11">
        <f>(C409-VLOOKUP(E409,Riders!$A$2:$E$8000,4,FALSE))/365</f>
        <v>30.843835616438355</v>
      </c>
      <c r="H409" s="4">
        <v>1</v>
      </c>
      <c r="I409" s="131">
        <v>8.0902777777777778E-3</v>
      </c>
      <c r="J409">
        <v>51.448</v>
      </c>
      <c r="K409" s="131"/>
    </row>
    <row r="410" spans="1:11">
      <c r="A410" s="4" t="s">
        <v>224</v>
      </c>
      <c r="B410" s="4">
        <v>2019</v>
      </c>
      <c r="C410" s="5">
        <v>43485</v>
      </c>
      <c r="D410" s="4" t="s">
        <v>65</v>
      </c>
      <c r="E410" s="4" t="s">
        <v>948</v>
      </c>
      <c r="F410" s="4" t="s">
        <v>34</v>
      </c>
      <c r="G410" s="11">
        <f>(C410-VLOOKUP(E410,Riders!$A$2:$E$8000,4,FALSE))/365</f>
        <v>22.304109589041097</v>
      </c>
      <c r="H410" s="4">
        <v>2</v>
      </c>
      <c r="I410" s="131">
        <v>8.0902777777777778E-3</v>
      </c>
      <c r="J410">
        <v>51.448</v>
      </c>
      <c r="K410" s="131"/>
    </row>
    <row r="411" spans="1:11">
      <c r="A411" s="4" t="s">
        <v>224</v>
      </c>
      <c r="B411" s="4">
        <v>2019</v>
      </c>
      <c r="C411" s="5">
        <v>43485</v>
      </c>
      <c r="D411" s="4" t="s">
        <v>65</v>
      </c>
      <c r="E411" s="4" t="s">
        <v>492</v>
      </c>
      <c r="F411" s="4" t="s">
        <v>30</v>
      </c>
      <c r="G411" s="11">
        <f>(C411-VLOOKUP(E411,Riders!$A$2:$E$8000,4,FALSE))/365</f>
        <v>25.115068493150684</v>
      </c>
      <c r="H411" s="4">
        <v>3</v>
      </c>
      <c r="I411" s="131">
        <v>8.0902777777777796E-3</v>
      </c>
      <c r="J411">
        <v>51.448</v>
      </c>
      <c r="K411" s="131"/>
    </row>
    <row r="412" spans="1:11">
      <c r="A412" s="4" t="s">
        <v>224</v>
      </c>
      <c r="B412" s="4">
        <v>2019</v>
      </c>
      <c r="C412" s="5">
        <v>43485</v>
      </c>
      <c r="D412" s="4" t="s">
        <v>65</v>
      </c>
      <c r="E412" s="4" t="s">
        <v>507</v>
      </c>
      <c r="F412" s="4" t="s">
        <v>84</v>
      </c>
      <c r="G412" s="11">
        <f>(C412-VLOOKUP(E412,Riders!$A$2:$E$8000,4,FALSE))/365</f>
        <v>28.336986301369862</v>
      </c>
      <c r="H412" s="4">
        <v>4</v>
      </c>
      <c r="I412" s="131">
        <v>8.0902777777777796E-3</v>
      </c>
      <c r="J412">
        <v>51.448</v>
      </c>
      <c r="K412" s="131"/>
    </row>
    <row r="413" spans="1:11">
      <c r="A413" s="4" t="s">
        <v>224</v>
      </c>
      <c r="B413" s="4">
        <v>2019</v>
      </c>
      <c r="C413" s="5">
        <v>43485</v>
      </c>
      <c r="D413" s="4" t="s">
        <v>65</v>
      </c>
      <c r="E413" s="4" t="s">
        <v>933</v>
      </c>
      <c r="F413" s="4" t="s">
        <v>187</v>
      </c>
      <c r="G413" s="11">
        <f>(C413-VLOOKUP(E413,Riders!$A$2:$E$8000,4,FALSE))/365</f>
        <v>24.150684931506849</v>
      </c>
      <c r="H413" s="4">
        <v>5</v>
      </c>
      <c r="I413" s="131">
        <v>8.0902777777777796E-3</v>
      </c>
      <c r="J413">
        <v>51.448</v>
      </c>
      <c r="K413" s="131"/>
    </row>
    <row r="414" spans="1:11">
      <c r="A414" s="4" t="s">
        <v>224</v>
      </c>
      <c r="B414" s="4">
        <v>2019</v>
      </c>
      <c r="C414" s="5">
        <v>43485</v>
      </c>
      <c r="D414" s="4" t="s">
        <v>65</v>
      </c>
      <c r="E414" s="4" t="s">
        <v>640</v>
      </c>
      <c r="F414" s="4" t="s">
        <v>22</v>
      </c>
      <c r="G414" s="11" t="e">
        <f>(C414-VLOOKUP(E414,Riders!$A$2:$E$8000,4,FALSE))/365</f>
        <v>#N/A</v>
      </c>
      <c r="H414" s="4">
        <v>6</v>
      </c>
      <c r="I414" s="131">
        <v>8.0902777777777796E-3</v>
      </c>
      <c r="J414">
        <v>51.448</v>
      </c>
      <c r="K414" s="131"/>
    </row>
    <row r="415" spans="1:11">
      <c r="A415" s="4" t="s">
        <v>224</v>
      </c>
      <c r="B415" s="4">
        <v>2019</v>
      </c>
      <c r="C415" s="5">
        <v>43485</v>
      </c>
      <c r="D415" s="4" t="s">
        <v>65</v>
      </c>
      <c r="E415" s="4" t="s">
        <v>929</v>
      </c>
      <c r="F415" s="4" t="s">
        <v>163</v>
      </c>
      <c r="G415" s="11">
        <f>(C415-VLOOKUP(E415,Riders!$A$2:$E$8000,4,FALSE))/365</f>
        <v>31.69041095890411</v>
      </c>
      <c r="H415" s="4">
        <v>7</v>
      </c>
      <c r="I415" s="131">
        <v>8.0902777777777796E-3</v>
      </c>
      <c r="J415">
        <v>51.448</v>
      </c>
      <c r="K415" s="131"/>
    </row>
    <row r="416" spans="1:11">
      <c r="A416" s="4" t="s">
        <v>224</v>
      </c>
      <c r="B416" s="4">
        <v>2019</v>
      </c>
      <c r="C416" s="5">
        <v>43485</v>
      </c>
      <c r="D416" s="4" t="s">
        <v>65</v>
      </c>
      <c r="E416" s="4" t="s">
        <v>686</v>
      </c>
      <c r="F416" s="4" t="s">
        <v>24</v>
      </c>
      <c r="G416" s="11">
        <f>(C416-VLOOKUP(E416,Riders!$A$2:$E$8000,4,FALSE))/365</f>
        <v>26.942465753424656</v>
      </c>
      <c r="H416" s="4">
        <v>8</v>
      </c>
      <c r="I416" s="131">
        <v>8.0902777777777796E-3</v>
      </c>
      <c r="J416">
        <v>51.448</v>
      </c>
      <c r="K416" s="131"/>
    </row>
    <row r="417" spans="1:11">
      <c r="A417" s="4" t="s">
        <v>224</v>
      </c>
      <c r="B417" s="4">
        <v>2019</v>
      </c>
      <c r="C417" s="5">
        <v>43485</v>
      </c>
      <c r="D417" s="4" t="s">
        <v>65</v>
      </c>
      <c r="E417" s="4" t="s">
        <v>820</v>
      </c>
      <c r="F417" s="4" t="s">
        <v>479</v>
      </c>
      <c r="G417" s="11" t="e">
        <f>(C417-VLOOKUP(E417,Riders!$A$2:$E$8000,4,FALSE))/365</f>
        <v>#N/A</v>
      </c>
      <c r="H417" s="4">
        <v>9</v>
      </c>
      <c r="I417" s="131">
        <v>8.0902777777777796E-3</v>
      </c>
      <c r="J417">
        <v>51.448</v>
      </c>
      <c r="K417" s="131"/>
    </row>
    <row r="418" spans="1:11">
      <c r="A418" s="4" t="s">
        <v>224</v>
      </c>
      <c r="B418" s="4">
        <v>2019</v>
      </c>
      <c r="C418" s="5">
        <v>43485</v>
      </c>
      <c r="D418" s="4" t="s">
        <v>65</v>
      </c>
      <c r="E418" s="4" t="s">
        <v>1038</v>
      </c>
      <c r="F418" s="4" t="s">
        <v>144</v>
      </c>
      <c r="G418" s="11">
        <f>(C418-VLOOKUP(E418,Riders!$A$2:$E$8000,4,FALSE))/365</f>
        <v>20.484931506849314</v>
      </c>
      <c r="H418" s="4">
        <v>10</v>
      </c>
      <c r="I418" s="131">
        <v>8.0902777777777796E-3</v>
      </c>
      <c r="J418">
        <v>51.448</v>
      </c>
      <c r="K418" s="131"/>
    </row>
    <row r="419" spans="1:11">
      <c r="A419" s="4" t="s">
        <v>224</v>
      </c>
      <c r="B419" s="4">
        <v>2019</v>
      </c>
      <c r="C419" s="5">
        <v>43485</v>
      </c>
      <c r="D419" s="4" t="s">
        <v>65</v>
      </c>
      <c r="E419" s="4" t="s">
        <v>602</v>
      </c>
      <c r="F419" s="4" t="s">
        <v>483</v>
      </c>
      <c r="G419" s="11">
        <f>(C419-VLOOKUP(E419,Riders!$A$2:$E$8000,4,FALSE))/365</f>
        <v>21.846575342465755</v>
      </c>
      <c r="H419" s="4">
        <v>11</v>
      </c>
      <c r="I419" s="131">
        <v>8.0902777777777796E-3</v>
      </c>
      <c r="J419">
        <v>51.448</v>
      </c>
      <c r="K419" s="131"/>
    </row>
    <row r="420" spans="1:11">
      <c r="A420" s="4" t="s">
        <v>224</v>
      </c>
      <c r="B420" s="4">
        <v>2019</v>
      </c>
      <c r="C420" s="5">
        <v>43485</v>
      </c>
      <c r="D420" s="4" t="s">
        <v>65</v>
      </c>
      <c r="E420" s="4" t="s">
        <v>693</v>
      </c>
      <c r="F420" s="4" t="s">
        <v>32</v>
      </c>
      <c r="G420" s="11">
        <f>(C420-VLOOKUP(E420,Riders!$A$2:$E$8000,4,FALSE))/365</f>
        <v>20.035616438356165</v>
      </c>
      <c r="H420" s="4">
        <v>12</v>
      </c>
      <c r="I420" s="131">
        <v>8.0902777777777796E-3</v>
      </c>
      <c r="J420">
        <v>51.448</v>
      </c>
      <c r="K420" s="131"/>
    </row>
    <row r="421" spans="1:11">
      <c r="A421" s="4" t="s">
        <v>224</v>
      </c>
      <c r="B421" s="4">
        <v>2019</v>
      </c>
      <c r="C421" s="5">
        <v>43485</v>
      </c>
      <c r="D421" s="4" t="s">
        <v>65</v>
      </c>
      <c r="E421" s="4" t="s">
        <v>903</v>
      </c>
      <c r="F421" s="4" t="s">
        <v>197</v>
      </c>
      <c r="G421" s="11">
        <f>(C421-VLOOKUP(E421,Riders!$A$2:$E$8000,4,FALSE))/365</f>
        <v>28.893150684931506</v>
      </c>
      <c r="H421" s="4">
        <v>13</v>
      </c>
      <c r="I421" s="131">
        <v>8.0902777777777796E-3</v>
      </c>
      <c r="J421">
        <v>51.448</v>
      </c>
      <c r="K421" s="131"/>
    </row>
    <row r="422" spans="1:11">
      <c r="A422" s="4" t="s">
        <v>224</v>
      </c>
      <c r="B422" s="4">
        <v>2019</v>
      </c>
      <c r="C422" s="5">
        <v>43485</v>
      </c>
      <c r="D422" s="4" t="s">
        <v>65</v>
      </c>
      <c r="E422" s="4" t="s">
        <v>1005</v>
      </c>
      <c r="F422" s="4" t="s">
        <v>101</v>
      </c>
      <c r="G422" s="11">
        <f>(C422-VLOOKUP(E422,Riders!$A$2:$E$8000,4,FALSE))/365</f>
        <v>19.778082191780822</v>
      </c>
      <c r="H422" s="4">
        <v>14</v>
      </c>
      <c r="I422" s="131">
        <v>8.0902777777777796E-3</v>
      </c>
      <c r="J422">
        <v>51.448</v>
      </c>
      <c r="K422" s="131"/>
    </row>
    <row r="423" spans="1:11">
      <c r="A423" s="4" t="s">
        <v>224</v>
      </c>
      <c r="B423" s="4">
        <v>2019</v>
      </c>
      <c r="C423" s="5">
        <v>43485</v>
      </c>
      <c r="D423" s="4" t="s">
        <v>65</v>
      </c>
      <c r="E423" s="4" t="s">
        <v>714</v>
      </c>
      <c r="F423" s="4" t="s">
        <v>151</v>
      </c>
      <c r="G423" s="11">
        <f>(C423-VLOOKUP(E423,Riders!$A$2:$E$8000,4,FALSE))/365</f>
        <v>22.663013698630138</v>
      </c>
      <c r="H423" s="4">
        <v>15</v>
      </c>
      <c r="I423" s="131">
        <v>8.0902777777777796E-3</v>
      </c>
      <c r="J423">
        <v>51.448</v>
      </c>
      <c r="K423" s="131"/>
    </row>
    <row r="424" spans="1:11">
      <c r="A424" s="4" t="s">
        <v>224</v>
      </c>
      <c r="B424" s="4">
        <v>2019</v>
      </c>
      <c r="C424" s="5">
        <v>43485</v>
      </c>
      <c r="D424" s="4" t="s">
        <v>65</v>
      </c>
      <c r="E424" s="44" t="s">
        <v>811</v>
      </c>
      <c r="F424" s="44" t="s">
        <v>81</v>
      </c>
      <c r="G424" s="11" t="e">
        <f>(C424-VLOOKUP(E424,Riders!$A$2:$E$8000,4,FALSE))/365</f>
        <v>#N/A</v>
      </c>
      <c r="H424" s="22">
        <v>16</v>
      </c>
      <c r="I424" s="131">
        <v>8.0902777777777796E-3</v>
      </c>
      <c r="J424">
        <v>51.448</v>
      </c>
      <c r="K424" s="131"/>
    </row>
    <row r="425" spans="1:11">
      <c r="A425" s="4" t="s">
        <v>224</v>
      </c>
      <c r="B425" s="4">
        <v>2019</v>
      </c>
      <c r="C425" s="5">
        <v>43485</v>
      </c>
      <c r="D425" s="4" t="s">
        <v>65</v>
      </c>
      <c r="E425" s="44" t="s">
        <v>1062</v>
      </c>
      <c r="F425" s="44" t="s">
        <v>36</v>
      </c>
      <c r="G425" s="11" t="e">
        <f>(C425-VLOOKUP(E425,Riders!$A$2:$E$8000,4,FALSE))/365</f>
        <v>#N/A</v>
      </c>
      <c r="H425" s="22">
        <v>17</v>
      </c>
      <c r="I425" s="131">
        <v>8.0902777777777796E-3</v>
      </c>
      <c r="J425">
        <v>51.448</v>
      </c>
      <c r="K425" s="131"/>
    </row>
    <row r="426" spans="1:11">
      <c r="A426" s="4" t="s">
        <v>224</v>
      </c>
      <c r="B426" s="4">
        <v>2019</v>
      </c>
      <c r="C426" s="5">
        <v>43485</v>
      </c>
      <c r="D426" s="4" t="s">
        <v>65</v>
      </c>
      <c r="E426" s="44" t="s">
        <v>934</v>
      </c>
      <c r="F426" s="44" t="s">
        <v>38</v>
      </c>
      <c r="G426" s="11">
        <f>(C426-VLOOKUP(E426,Riders!$A$2:$E$8000,4,FALSE))/365</f>
        <v>20.087671232876712</v>
      </c>
      <c r="H426" s="22">
        <v>18</v>
      </c>
      <c r="I426" s="131">
        <v>8.0902777777777796E-3</v>
      </c>
      <c r="J426">
        <v>51.448</v>
      </c>
      <c r="K426" s="131"/>
    </row>
    <row r="427" spans="1:11">
      <c r="A427" s="4" t="s">
        <v>224</v>
      </c>
      <c r="B427" s="4">
        <v>2019</v>
      </c>
      <c r="C427" s="5">
        <v>43485</v>
      </c>
      <c r="D427" s="4" t="s">
        <v>65</v>
      </c>
      <c r="E427" s="44" t="s">
        <v>832</v>
      </c>
      <c r="F427" s="44" t="s">
        <v>206</v>
      </c>
      <c r="G427" s="11">
        <f>(C427-VLOOKUP(E427,Riders!$A$2:$E$8000,4,FALSE))/365</f>
        <v>23.290410958904111</v>
      </c>
      <c r="H427" s="22">
        <v>19</v>
      </c>
      <c r="I427" s="131">
        <v>8.0902777777777796E-3</v>
      </c>
      <c r="J427">
        <v>51.448</v>
      </c>
      <c r="K427" s="131"/>
    </row>
    <row r="428" spans="1:11">
      <c r="A428" s="1" t="s">
        <v>287</v>
      </c>
      <c r="B428" s="1">
        <v>2018</v>
      </c>
      <c r="C428" s="2">
        <v>43450</v>
      </c>
      <c r="D428" s="1" t="s">
        <v>65</v>
      </c>
      <c r="E428" s="42" t="s">
        <v>339</v>
      </c>
      <c r="F428" s="42" t="s">
        <v>141</v>
      </c>
      <c r="G428" s="11">
        <f>(C428-VLOOKUP(E428,Riders!$A$2:$E$8000,4,FALSE))/365</f>
        <v>30.747945205479454</v>
      </c>
      <c r="H428" s="29">
        <v>1</v>
      </c>
      <c r="I428" s="131">
        <v>8.0208333333333329E-3</v>
      </c>
      <c r="J428">
        <v>51.945</v>
      </c>
      <c r="K428" s="131"/>
    </row>
    <row r="429" spans="1:11">
      <c r="A429" s="1" t="s">
        <v>287</v>
      </c>
      <c r="B429" s="1">
        <v>2018</v>
      </c>
      <c r="C429" s="2">
        <v>43450</v>
      </c>
      <c r="D429" s="1" t="s">
        <v>65</v>
      </c>
      <c r="E429" s="42" t="s">
        <v>778</v>
      </c>
      <c r="F429" s="42" t="s">
        <v>112</v>
      </c>
      <c r="G429" s="11">
        <f>(C429-VLOOKUP(E429,Riders!$A$2:$E$8000,4,FALSE))/365</f>
        <v>20.671232876712327</v>
      </c>
      <c r="H429" s="29">
        <v>2</v>
      </c>
      <c r="I429" s="131">
        <v>8.0208333333333329E-3</v>
      </c>
      <c r="J429">
        <v>51.945</v>
      </c>
      <c r="K429" s="131"/>
    </row>
    <row r="430" spans="1:11">
      <c r="A430" s="1" t="s">
        <v>287</v>
      </c>
      <c r="B430" s="1">
        <v>2018</v>
      </c>
      <c r="C430" s="2">
        <v>43450</v>
      </c>
      <c r="D430" s="1" t="s">
        <v>65</v>
      </c>
      <c r="E430" s="42" t="s">
        <v>616</v>
      </c>
      <c r="F430" s="42" t="s">
        <v>36</v>
      </c>
      <c r="G430" s="11">
        <f>(C430-VLOOKUP(E430,Riders!$A$2:$E$8000,4,FALSE))/365</f>
        <v>30.843835616438355</v>
      </c>
      <c r="H430" s="29">
        <v>3</v>
      </c>
      <c r="I430" s="131">
        <v>8.0208333333333295E-3</v>
      </c>
      <c r="J430">
        <v>51.945</v>
      </c>
      <c r="K430" s="131"/>
    </row>
    <row r="431" spans="1:11">
      <c r="A431" s="1" t="s">
        <v>287</v>
      </c>
      <c r="B431" s="1">
        <v>2018</v>
      </c>
      <c r="C431" s="2">
        <v>43450</v>
      </c>
      <c r="D431" s="1" t="s">
        <v>65</v>
      </c>
      <c r="E431" s="42" t="s">
        <v>997</v>
      </c>
      <c r="F431" s="42" t="s">
        <v>77</v>
      </c>
      <c r="G431" s="11">
        <f>(C431-VLOOKUP(E431,Riders!$A$2:$E$8000,4,FALSE))/365</f>
        <v>23.564383561643837</v>
      </c>
      <c r="H431" s="29">
        <v>4</v>
      </c>
      <c r="I431" s="131">
        <v>8.0208333333333295E-3</v>
      </c>
      <c r="J431">
        <v>51.945</v>
      </c>
      <c r="K431" s="131"/>
    </row>
    <row r="432" spans="1:11">
      <c r="A432" s="1" t="s">
        <v>287</v>
      </c>
      <c r="B432" s="1">
        <v>2018</v>
      </c>
      <c r="C432" s="2">
        <v>43450</v>
      </c>
      <c r="D432" s="1" t="s">
        <v>65</v>
      </c>
      <c r="E432" s="42" t="s">
        <v>932</v>
      </c>
      <c r="F432" s="42" t="s">
        <v>55</v>
      </c>
      <c r="G432" s="11" t="e">
        <f>(C432-VLOOKUP(E432,Riders!$A$2:$E$8000,4,FALSE))/365</f>
        <v>#N/A</v>
      </c>
      <c r="H432" s="29">
        <v>5</v>
      </c>
      <c r="I432" s="131">
        <v>8.0208333333333295E-3</v>
      </c>
      <c r="J432">
        <v>51.945</v>
      </c>
      <c r="K432" s="131"/>
    </row>
    <row r="433" spans="1:11">
      <c r="A433" s="1" t="s">
        <v>287</v>
      </c>
      <c r="B433" s="1">
        <v>2018</v>
      </c>
      <c r="C433" s="2">
        <v>43450</v>
      </c>
      <c r="D433" s="1" t="s">
        <v>65</v>
      </c>
      <c r="E433" s="42" t="s">
        <v>782</v>
      </c>
      <c r="F433" s="42" t="s">
        <v>479</v>
      </c>
      <c r="G433" s="11" t="e">
        <f>(C433-VLOOKUP(E433,Riders!$A$2:$E$8000,4,FALSE))/365</f>
        <v>#N/A</v>
      </c>
      <c r="H433" s="29">
        <v>6</v>
      </c>
      <c r="I433" s="131">
        <v>8.0208333333333295E-3</v>
      </c>
      <c r="J433">
        <v>51.945</v>
      </c>
      <c r="K433" s="131"/>
    </row>
    <row r="434" spans="1:11">
      <c r="A434" s="1" t="s">
        <v>287</v>
      </c>
      <c r="B434" s="1">
        <v>2018</v>
      </c>
      <c r="C434" s="2">
        <v>43450</v>
      </c>
      <c r="D434" s="1" t="s">
        <v>65</v>
      </c>
      <c r="E434" s="42" t="s">
        <v>996</v>
      </c>
      <c r="F434" s="42" t="s">
        <v>32</v>
      </c>
      <c r="G434" s="11">
        <f>(C434-VLOOKUP(E434,Riders!$A$2:$E$8000,4,FALSE))/365</f>
        <v>23.967123287671232</v>
      </c>
      <c r="H434" s="29">
        <v>7</v>
      </c>
      <c r="I434" s="131">
        <v>8.0208333333333295E-3</v>
      </c>
      <c r="J434">
        <v>51.945</v>
      </c>
      <c r="K434" s="131"/>
    </row>
    <row r="435" spans="1:11">
      <c r="A435" s="1" t="s">
        <v>287</v>
      </c>
      <c r="B435" s="1">
        <v>2018</v>
      </c>
      <c r="C435" s="2">
        <v>43450</v>
      </c>
      <c r="D435" s="1" t="s">
        <v>65</v>
      </c>
      <c r="E435" s="42" t="s">
        <v>748</v>
      </c>
      <c r="F435" s="42" t="s">
        <v>22</v>
      </c>
      <c r="G435" s="11">
        <f>(C435-VLOOKUP(E435,Riders!$A$2:$E$8000,4,FALSE))/365</f>
        <v>24.339726027397262</v>
      </c>
      <c r="H435" s="29">
        <v>8</v>
      </c>
      <c r="I435" s="131">
        <v>8.0208333333333295E-3</v>
      </c>
      <c r="J435">
        <v>51.945</v>
      </c>
      <c r="K435" s="131"/>
    </row>
    <row r="436" spans="1:11">
      <c r="A436" s="1" t="s">
        <v>287</v>
      </c>
      <c r="B436" s="1">
        <v>2018</v>
      </c>
      <c r="C436" s="2">
        <v>43450</v>
      </c>
      <c r="D436" s="1" t="s">
        <v>65</v>
      </c>
      <c r="E436" s="42" t="s">
        <v>923</v>
      </c>
      <c r="F436" s="42" t="s">
        <v>26</v>
      </c>
      <c r="G436" s="11" t="e">
        <f>(C436-VLOOKUP(E436,Riders!$A$2:$E$8000,4,FALSE))/365</f>
        <v>#N/A</v>
      </c>
      <c r="H436" s="29">
        <v>9</v>
      </c>
      <c r="I436" s="131">
        <v>8.0208333333333295E-3</v>
      </c>
      <c r="J436">
        <v>51.945</v>
      </c>
      <c r="K436" s="131"/>
    </row>
    <row r="437" spans="1:11">
      <c r="A437" s="1" t="s">
        <v>287</v>
      </c>
      <c r="B437" s="1">
        <v>2018</v>
      </c>
      <c r="C437" s="2">
        <v>43450</v>
      </c>
      <c r="D437" s="1" t="s">
        <v>65</v>
      </c>
      <c r="E437" s="42" t="s">
        <v>833</v>
      </c>
      <c r="F437" s="42" t="s">
        <v>206</v>
      </c>
      <c r="G437" s="11">
        <f>(C437-VLOOKUP(E437,Riders!$A$2:$E$8000,4,FALSE))/365</f>
        <v>23.715068493150685</v>
      </c>
      <c r="H437" s="29">
        <v>10</v>
      </c>
      <c r="I437" s="131">
        <v>8.0208333333333295E-3</v>
      </c>
      <c r="J437">
        <v>51.945</v>
      </c>
      <c r="K437" s="131"/>
    </row>
    <row r="438" spans="1:11">
      <c r="A438" s="1" t="s">
        <v>287</v>
      </c>
      <c r="B438" s="1">
        <v>2018</v>
      </c>
      <c r="C438" s="2">
        <v>43450</v>
      </c>
      <c r="D438" s="1" t="s">
        <v>65</v>
      </c>
      <c r="E438" s="42" t="s">
        <v>954</v>
      </c>
      <c r="F438" s="42" t="s">
        <v>197</v>
      </c>
      <c r="G438" s="11">
        <f>(C438-VLOOKUP(E438,Riders!$A$2:$E$8000,4,FALSE))/365</f>
        <v>26.865753424657534</v>
      </c>
      <c r="H438" s="29">
        <v>11</v>
      </c>
      <c r="I438" s="131">
        <v>8.0208333333333295E-3</v>
      </c>
      <c r="J438">
        <v>51.945</v>
      </c>
      <c r="K438" s="131"/>
    </row>
    <row r="439" spans="1:11">
      <c r="A439" s="1" t="s">
        <v>287</v>
      </c>
      <c r="B439" s="1">
        <v>2018</v>
      </c>
      <c r="C439" s="2">
        <v>43450</v>
      </c>
      <c r="D439" s="1" t="s">
        <v>65</v>
      </c>
      <c r="E439" s="42" t="s">
        <v>1028</v>
      </c>
      <c r="F439" s="42" t="s">
        <v>177</v>
      </c>
      <c r="G439" s="11">
        <f>(C439-VLOOKUP(E439,Riders!$A$2:$E$8000,4,FALSE))/365</f>
        <v>27.202739726027396</v>
      </c>
      <c r="H439" s="29">
        <v>12</v>
      </c>
      <c r="I439" s="131">
        <v>8.0208333333333295E-3</v>
      </c>
      <c r="J439">
        <v>51.945</v>
      </c>
      <c r="K439" s="131"/>
    </row>
    <row r="440" spans="1:11">
      <c r="A440" s="1" t="s">
        <v>287</v>
      </c>
      <c r="B440" s="1">
        <v>2018</v>
      </c>
      <c r="C440" s="2">
        <v>43450</v>
      </c>
      <c r="D440" s="1" t="s">
        <v>65</v>
      </c>
      <c r="E440" s="42" t="s">
        <v>1037</v>
      </c>
      <c r="F440" s="42" t="s">
        <v>483</v>
      </c>
      <c r="G440" s="11">
        <f>(C440-VLOOKUP(E440,Riders!$A$2:$E$8000,4,FALSE))/365</f>
        <v>25.731506849315068</v>
      </c>
      <c r="H440" s="29">
        <v>13</v>
      </c>
      <c r="I440" s="131">
        <v>8.0208333333333295E-3</v>
      </c>
      <c r="J440">
        <v>51.945</v>
      </c>
      <c r="K440" s="131"/>
    </row>
    <row r="441" spans="1:11">
      <c r="A441" s="1" t="s">
        <v>287</v>
      </c>
      <c r="B441" s="1">
        <v>2018</v>
      </c>
      <c r="C441" s="2">
        <v>43450</v>
      </c>
      <c r="D441" s="1" t="s">
        <v>65</v>
      </c>
      <c r="E441" s="42" t="s">
        <v>811</v>
      </c>
      <c r="F441" s="42" t="s">
        <v>81</v>
      </c>
      <c r="G441" s="11" t="e">
        <f>(C441-VLOOKUP(E441,Riders!$A$2:$E$8000,4,FALSE))/365</f>
        <v>#N/A</v>
      </c>
      <c r="H441" s="29">
        <v>14</v>
      </c>
      <c r="I441" s="131">
        <v>8.0208333333333295E-3</v>
      </c>
      <c r="J441">
        <v>51.945</v>
      </c>
      <c r="K441" s="131"/>
    </row>
    <row r="442" spans="1:11">
      <c r="A442" s="1" t="s">
        <v>287</v>
      </c>
      <c r="B442" s="1">
        <v>2018</v>
      </c>
      <c r="C442" s="2">
        <v>43450</v>
      </c>
      <c r="D442" s="1" t="s">
        <v>65</v>
      </c>
      <c r="E442" s="42" t="s">
        <v>803</v>
      </c>
      <c r="F442" s="42" t="s">
        <v>41</v>
      </c>
      <c r="G442" s="11">
        <f>(C442-VLOOKUP(E442,Riders!$A$2:$E$8000,4,FALSE))/365</f>
        <v>23.38082191780822</v>
      </c>
      <c r="H442" s="29">
        <v>15</v>
      </c>
      <c r="I442" s="131">
        <v>8.0208333333333295E-3</v>
      </c>
      <c r="J442">
        <v>51.945</v>
      </c>
      <c r="K442" s="131"/>
    </row>
    <row r="443" spans="1:11">
      <c r="A443" s="1" t="s">
        <v>287</v>
      </c>
      <c r="B443" s="1">
        <v>2018</v>
      </c>
      <c r="C443" s="2">
        <v>43450</v>
      </c>
      <c r="D443" s="1" t="s">
        <v>65</v>
      </c>
      <c r="E443" s="42" t="s">
        <v>931</v>
      </c>
      <c r="F443" s="42" t="s">
        <v>151</v>
      </c>
      <c r="G443" s="11">
        <f>(C443-VLOOKUP(E443,Riders!$A$2:$E$8000,4,FALSE))/365</f>
        <v>27.87123287671233</v>
      </c>
      <c r="H443" s="29">
        <v>16</v>
      </c>
      <c r="I443" s="131">
        <v>8.0208333333333295E-3</v>
      </c>
      <c r="J443">
        <v>51.945</v>
      </c>
      <c r="K443" s="131"/>
    </row>
    <row r="444" spans="1:11">
      <c r="A444" s="1" t="s">
        <v>287</v>
      </c>
      <c r="B444" s="1">
        <v>2018</v>
      </c>
      <c r="C444" s="2">
        <v>43450</v>
      </c>
      <c r="D444" s="1" t="s">
        <v>65</v>
      </c>
      <c r="E444" s="42" t="s">
        <v>647</v>
      </c>
      <c r="F444" s="42" t="s">
        <v>28</v>
      </c>
      <c r="G444" s="11">
        <f>(C444-VLOOKUP(E444,Riders!$A$2:$E$8000,4,FALSE))/365</f>
        <v>21.397260273972602</v>
      </c>
      <c r="H444" s="29">
        <v>17</v>
      </c>
      <c r="I444" s="131">
        <v>8.0208333333333295E-3</v>
      </c>
      <c r="J444">
        <v>51.945</v>
      </c>
      <c r="K444" s="131"/>
    </row>
    <row r="445" spans="1:11">
      <c r="A445" s="1" t="s">
        <v>287</v>
      </c>
      <c r="B445" s="1">
        <v>2018</v>
      </c>
      <c r="C445" s="2">
        <v>43450</v>
      </c>
      <c r="D445" s="1" t="s">
        <v>65</v>
      </c>
      <c r="E445" s="42" t="s">
        <v>924</v>
      </c>
      <c r="F445" s="42" t="s">
        <v>84</v>
      </c>
      <c r="G445" s="11">
        <f>(C445-VLOOKUP(E445,Riders!$A$2:$E$8000,4,FALSE))/365</f>
        <v>25.841095890410958</v>
      </c>
      <c r="H445" s="29">
        <v>18</v>
      </c>
      <c r="I445" s="131">
        <v>8.0208333333333295E-3</v>
      </c>
      <c r="J445">
        <v>51.945</v>
      </c>
      <c r="K445" s="131"/>
    </row>
    <row r="446" spans="1:11">
      <c r="A446" s="1" t="s">
        <v>287</v>
      </c>
      <c r="B446" s="1">
        <v>2018</v>
      </c>
      <c r="C446" s="2">
        <v>43450</v>
      </c>
      <c r="D446" s="1" t="s">
        <v>65</v>
      </c>
      <c r="E446" s="42" t="s">
        <v>492</v>
      </c>
      <c r="F446" s="42" t="s">
        <v>30</v>
      </c>
      <c r="G446" s="11">
        <f>(C446-VLOOKUP(E446,Riders!$A$2:$E$8000,4,FALSE))/365</f>
        <v>25.019178082191782</v>
      </c>
      <c r="H446" s="29">
        <v>19</v>
      </c>
      <c r="I446" s="131">
        <v>8.0208333333333295E-3</v>
      </c>
      <c r="J446">
        <v>51.945</v>
      </c>
      <c r="K446" s="131"/>
    </row>
    <row r="447" spans="1:11">
      <c r="A447" s="1" t="s">
        <v>287</v>
      </c>
      <c r="B447" s="1">
        <v>2018</v>
      </c>
      <c r="C447" s="2">
        <v>43450</v>
      </c>
      <c r="D447" s="1" t="s">
        <v>65</v>
      </c>
      <c r="E447" s="42" t="s">
        <v>766</v>
      </c>
      <c r="F447" s="42" t="s">
        <v>45</v>
      </c>
      <c r="G447" s="11">
        <f>(C447-VLOOKUP(E447,Riders!$A$2:$E$8000,4,FALSE))/365</f>
        <v>20.36986301369863</v>
      </c>
      <c r="H447" s="29">
        <v>20</v>
      </c>
      <c r="I447" s="131">
        <v>8.0208333333333295E-3</v>
      </c>
      <c r="J447">
        <v>51.945</v>
      </c>
      <c r="K447" s="131"/>
    </row>
    <row r="448" spans="1:11">
      <c r="A448" s="44" t="s">
        <v>216</v>
      </c>
      <c r="B448" s="44">
        <v>2018</v>
      </c>
      <c r="C448" s="87">
        <v>43436</v>
      </c>
      <c r="D448" s="44" t="s">
        <v>65</v>
      </c>
      <c r="E448" s="44" t="s">
        <v>748</v>
      </c>
      <c r="F448" s="44" t="s">
        <v>22</v>
      </c>
      <c r="G448" s="11">
        <f>(C448-VLOOKUP(E448,Riders!$A$2:$E$8000,4,FALSE))/365</f>
        <v>24.301369863013697</v>
      </c>
      <c r="H448" s="22">
        <v>1</v>
      </c>
      <c r="I448" s="131">
        <v>7.905092592592592E-3</v>
      </c>
      <c r="J448">
        <v>52.691000000000003</v>
      </c>
      <c r="K448" s="131"/>
    </row>
    <row r="449" spans="1:11">
      <c r="A449" s="44" t="s">
        <v>216</v>
      </c>
      <c r="B449" s="44">
        <v>2018</v>
      </c>
      <c r="C449" s="87">
        <v>43436</v>
      </c>
      <c r="D449" s="44" t="s">
        <v>65</v>
      </c>
      <c r="E449" s="44" t="s">
        <v>925</v>
      </c>
      <c r="F449" s="44" t="s">
        <v>36</v>
      </c>
      <c r="G449" s="11">
        <f>(C449-VLOOKUP(E449,Riders!$A$2:$E$8000,4,FALSE))/365</f>
        <v>28.621917808219177</v>
      </c>
      <c r="H449" s="22">
        <v>2</v>
      </c>
      <c r="I449" s="131">
        <v>7.905092592592592E-3</v>
      </c>
      <c r="J449">
        <v>52.691000000000003</v>
      </c>
      <c r="K449" s="131"/>
    </row>
    <row r="450" spans="1:11">
      <c r="A450" s="44" t="s">
        <v>216</v>
      </c>
      <c r="B450" s="44">
        <v>2018</v>
      </c>
      <c r="C450" s="87">
        <v>43436</v>
      </c>
      <c r="D450" s="44" t="s">
        <v>65</v>
      </c>
      <c r="E450" s="44" t="s">
        <v>521</v>
      </c>
      <c r="F450" s="44" t="s">
        <v>57</v>
      </c>
      <c r="G450" s="11">
        <f>(C450-VLOOKUP(E450,Riders!$A$2:$E$8000,4,FALSE))/365</f>
        <v>27.117808219178084</v>
      </c>
      <c r="H450" s="22">
        <v>3</v>
      </c>
      <c r="I450" s="131">
        <v>7.9050925925925903E-3</v>
      </c>
      <c r="J450">
        <v>52.691000000000003</v>
      </c>
      <c r="K450" s="131"/>
    </row>
    <row r="451" spans="1:11">
      <c r="A451" s="44" t="s">
        <v>216</v>
      </c>
      <c r="B451" s="44">
        <v>2018</v>
      </c>
      <c r="C451" s="87">
        <v>43436</v>
      </c>
      <c r="D451" s="44" t="s">
        <v>65</v>
      </c>
      <c r="E451" s="44" t="s">
        <v>946</v>
      </c>
      <c r="F451" s="44" t="s">
        <v>483</v>
      </c>
      <c r="G451" s="11">
        <f>(C451-VLOOKUP(E451,Riders!$A$2:$E$8000,4,FALSE))/365</f>
        <v>19.232876712328768</v>
      </c>
      <c r="H451" s="22">
        <v>4</v>
      </c>
      <c r="I451" s="131">
        <v>7.9050925925925903E-3</v>
      </c>
      <c r="J451">
        <v>52.691000000000003</v>
      </c>
      <c r="K451" s="131"/>
    </row>
    <row r="452" spans="1:11">
      <c r="A452" s="44" t="s">
        <v>216</v>
      </c>
      <c r="B452" s="44">
        <v>2018</v>
      </c>
      <c r="C452" s="87">
        <v>43436</v>
      </c>
      <c r="D452" s="44" t="s">
        <v>65</v>
      </c>
      <c r="E452" s="44" t="s">
        <v>600</v>
      </c>
      <c r="F452" s="44" t="s">
        <v>101</v>
      </c>
      <c r="G452" s="11">
        <f>(C452-VLOOKUP(E452,Riders!$A$2:$E$8000,4,FALSE))/365</f>
        <v>22.884931506849316</v>
      </c>
      <c r="H452" s="22">
        <v>5</v>
      </c>
      <c r="I452" s="131">
        <v>7.9050925925925903E-3</v>
      </c>
      <c r="J452">
        <v>52.691000000000003</v>
      </c>
      <c r="K452" s="131"/>
    </row>
    <row r="453" spans="1:11">
      <c r="A453" s="44" t="s">
        <v>216</v>
      </c>
      <c r="B453" s="44">
        <v>2018</v>
      </c>
      <c r="C453" s="87">
        <v>43436</v>
      </c>
      <c r="D453" s="44" t="s">
        <v>65</v>
      </c>
      <c r="E453" s="44" t="s">
        <v>339</v>
      </c>
      <c r="F453" s="44" t="s">
        <v>141</v>
      </c>
      <c r="G453" s="11">
        <f>(C453-VLOOKUP(E453,Riders!$A$2:$E$8000,4,FALSE))/365</f>
        <v>30.709589041095889</v>
      </c>
      <c r="H453" s="22">
        <v>6</v>
      </c>
      <c r="I453" s="131">
        <v>7.9050925925925903E-3</v>
      </c>
      <c r="J453">
        <v>52.691000000000003</v>
      </c>
      <c r="K453" s="131"/>
    </row>
    <row r="454" spans="1:11">
      <c r="A454" s="44" t="s">
        <v>216</v>
      </c>
      <c r="B454" s="44">
        <v>2018</v>
      </c>
      <c r="C454" s="87">
        <v>43436</v>
      </c>
      <c r="D454" s="44" t="s">
        <v>65</v>
      </c>
      <c r="E454" s="44" t="s">
        <v>507</v>
      </c>
      <c r="F454" s="44" t="s">
        <v>84</v>
      </c>
      <c r="G454" s="11">
        <f>(C454-VLOOKUP(E454,Riders!$A$2:$E$8000,4,FALSE))/365</f>
        <v>28.202739726027396</v>
      </c>
      <c r="H454" s="22">
        <v>7</v>
      </c>
      <c r="I454" s="131">
        <v>7.9050925925925903E-3</v>
      </c>
      <c r="J454">
        <v>52.691000000000003</v>
      </c>
      <c r="K454" s="131"/>
    </row>
    <row r="455" spans="1:11">
      <c r="A455" s="44" t="s">
        <v>216</v>
      </c>
      <c r="B455" s="44">
        <v>2018</v>
      </c>
      <c r="C455" s="87">
        <v>43436</v>
      </c>
      <c r="D455" s="44" t="s">
        <v>65</v>
      </c>
      <c r="E455" s="44" t="s">
        <v>472</v>
      </c>
      <c r="F455" s="44" t="s">
        <v>24</v>
      </c>
      <c r="G455" s="11">
        <f>(C455-VLOOKUP(E455,Riders!$A$2:$E$8000,4,FALSE))/365</f>
        <v>29.835616438356166</v>
      </c>
      <c r="H455" s="22">
        <v>8</v>
      </c>
      <c r="I455" s="131">
        <v>7.9050925925925903E-3</v>
      </c>
      <c r="J455">
        <v>52.691000000000003</v>
      </c>
      <c r="K455" s="131"/>
    </row>
    <row r="456" spans="1:11">
      <c r="A456" s="44" t="s">
        <v>216</v>
      </c>
      <c r="B456" s="44">
        <v>2018</v>
      </c>
      <c r="C456" s="87">
        <v>43436</v>
      </c>
      <c r="D456" s="44" t="s">
        <v>65</v>
      </c>
      <c r="E456" s="44" t="s">
        <v>585</v>
      </c>
      <c r="F456" s="44" t="s">
        <v>112</v>
      </c>
      <c r="G456" s="11">
        <f>(C456-VLOOKUP(E456,Riders!$A$2:$E$8000,4,FALSE))/365</f>
        <v>23.032876712328768</v>
      </c>
      <c r="H456" s="22">
        <v>9</v>
      </c>
      <c r="I456" s="131">
        <v>7.9050925925925903E-3</v>
      </c>
      <c r="J456">
        <v>52.691000000000003</v>
      </c>
      <c r="K456" s="131"/>
    </row>
    <row r="457" spans="1:11">
      <c r="A457" s="44" t="s">
        <v>216</v>
      </c>
      <c r="B457" s="44">
        <v>2018</v>
      </c>
      <c r="C457" s="87">
        <v>43436</v>
      </c>
      <c r="D457" s="44" t="s">
        <v>65</v>
      </c>
      <c r="E457" s="44" t="s">
        <v>933</v>
      </c>
      <c r="F457" s="44" t="s">
        <v>187</v>
      </c>
      <c r="G457" s="11">
        <f>(C457-VLOOKUP(E457,Riders!$A$2:$E$8000,4,FALSE))/365</f>
        <v>24.016438356164382</v>
      </c>
      <c r="H457" s="22">
        <v>10</v>
      </c>
      <c r="I457" s="131">
        <v>7.9050925925925903E-3</v>
      </c>
      <c r="J457">
        <v>52.691000000000003</v>
      </c>
      <c r="K457" s="131"/>
    </row>
    <row r="458" spans="1:11">
      <c r="A458" s="44" t="s">
        <v>216</v>
      </c>
      <c r="B458" s="44">
        <v>2018</v>
      </c>
      <c r="C458" s="87">
        <v>43436</v>
      </c>
      <c r="D458" s="44" t="s">
        <v>65</v>
      </c>
      <c r="E458" s="44" t="s">
        <v>594</v>
      </c>
      <c r="F458" s="44" t="s">
        <v>30</v>
      </c>
      <c r="G458" s="11">
        <f>(C458-VLOOKUP(E458,Riders!$A$2:$E$8000,4,FALSE))/365</f>
        <v>29.509589041095889</v>
      </c>
      <c r="H458" s="22">
        <v>11</v>
      </c>
      <c r="I458" s="131">
        <v>7.9050925925925903E-3</v>
      </c>
      <c r="J458">
        <v>52.691000000000003</v>
      </c>
      <c r="K458" s="131"/>
    </row>
    <row r="459" spans="1:11">
      <c r="A459" s="44" t="s">
        <v>216</v>
      </c>
      <c r="B459" s="44">
        <v>2018</v>
      </c>
      <c r="C459" s="87">
        <v>43436</v>
      </c>
      <c r="D459" s="44" t="s">
        <v>65</v>
      </c>
      <c r="E459" s="44" t="s">
        <v>802</v>
      </c>
      <c r="F459" s="44" t="s">
        <v>32</v>
      </c>
      <c r="G459" s="11">
        <f>(C459-VLOOKUP(E459,Riders!$A$2:$E$8000,4,FALSE))/365</f>
        <v>21.345205479452055</v>
      </c>
      <c r="H459" s="22">
        <v>12</v>
      </c>
      <c r="I459" s="131">
        <v>7.9050925925925903E-3</v>
      </c>
      <c r="J459">
        <v>52.691000000000003</v>
      </c>
      <c r="K459" s="131"/>
    </row>
    <row r="460" spans="1:11">
      <c r="A460" s="44" t="s">
        <v>216</v>
      </c>
      <c r="B460" s="44">
        <v>2018</v>
      </c>
      <c r="C460" s="87">
        <v>43436</v>
      </c>
      <c r="D460" s="44" t="s">
        <v>65</v>
      </c>
      <c r="E460" s="44" t="s">
        <v>647</v>
      </c>
      <c r="F460" s="44" t="s">
        <v>1004</v>
      </c>
      <c r="G460" s="11">
        <f>(C460-VLOOKUP(E460,Riders!$A$2:$E$8000,4,FALSE))/365</f>
        <v>21.358904109589041</v>
      </c>
      <c r="H460" s="22">
        <v>13</v>
      </c>
      <c r="I460" s="131">
        <v>7.9050925925925903E-3</v>
      </c>
      <c r="J460">
        <v>52.691000000000003</v>
      </c>
      <c r="K460" s="131"/>
    </row>
    <row r="461" spans="1:11">
      <c r="A461" s="44" t="s">
        <v>216</v>
      </c>
      <c r="B461" s="44">
        <v>2018</v>
      </c>
      <c r="C461" s="87">
        <v>43436</v>
      </c>
      <c r="D461" s="44" t="s">
        <v>65</v>
      </c>
      <c r="E461" s="44" t="s">
        <v>820</v>
      </c>
      <c r="F461" s="44" t="s">
        <v>479</v>
      </c>
      <c r="G461" s="11" t="e">
        <f>(C461-VLOOKUP(E461,Riders!$A$2:$E$8000,4,FALSE))/365</f>
        <v>#N/A</v>
      </c>
      <c r="H461" s="22">
        <v>14</v>
      </c>
      <c r="I461" s="131">
        <v>7.9050925925925903E-3</v>
      </c>
      <c r="J461">
        <v>52.691000000000003</v>
      </c>
      <c r="K461" s="131"/>
    </row>
    <row r="462" spans="1:11">
      <c r="A462" s="44" t="s">
        <v>216</v>
      </c>
      <c r="B462" s="44">
        <v>2018</v>
      </c>
      <c r="C462" s="87">
        <v>43436</v>
      </c>
      <c r="D462" s="44" t="s">
        <v>65</v>
      </c>
      <c r="E462" s="44" t="s">
        <v>776</v>
      </c>
      <c r="F462" s="44" t="s">
        <v>77</v>
      </c>
      <c r="G462" s="11">
        <f>(C462-VLOOKUP(E462,Riders!$A$2:$E$8000,4,FALSE))/365</f>
        <v>21.904109589041095</v>
      </c>
      <c r="H462" s="22">
        <v>15</v>
      </c>
      <c r="I462" s="131">
        <v>7.9050925925925903E-3</v>
      </c>
      <c r="J462">
        <v>52.691000000000003</v>
      </c>
      <c r="K462" s="131"/>
    </row>
    <row r="463" spans="1:11">
      <c r="A463" s="44" t="s">
        <v>216</v>
      </c>
      <c r="B463" s="44">
        <v>2018</v>
      </c>
      <c r="C463" s="87">
        <v>43436</v>
      </c>
      <c r="D463" s="44" t="s">
        <v>65</v>
      </c>
      <c r="E463" s="44" t="s">
        <v>343</v>
      </c>
      <c r="F463" s="44" t="s">
        <v>153</v>
      </c>
      <c r="G463" s="11" t="e">
        <f>(C463-VLOOKUP(E463,Riders!$A$2:$E$8000,4,FALSE))/365</f>
        <v>#N/A</v>
      </c>
      <c r="H463" s="22">
        <v>16</v>
      </c>
      <c r="I463" s="131">
        <v>7.9050925925925903E-3</v>
      </c>
      <c r="J463">
        <v>52.691000000000003</v>
      </c>
      <c r="K463" s="131"/>
    </row>
    <row r="464" spans="1:11">
      <c r="A464" s="44" t="s">
        <v>216</v>
      </c>
      <c r="B464" s="44">
        <v>2018</v>
      </c>
      <c r="C464" s="87">
        <v>43436</v>
      </c>
      <c r="D464" s="44" t="s">
        <v>65</v>
      </c>
      <c r="E464" s="44" t="s">
        <v>607</v>
      </c>
      <c r="F464" s="44" t="s">
        <v>45</v>
      </c>
      <c r="G464" s="11">
        <f>(C464-VLOOKUP(E464,Riders!$A$2:$E$8000,4,FALSE))/365</f>
        <v>21.287671232876711</v>
      </c>
      <c r="H464" s="22">
        <v>17</v>
      </c>
      <c r="I464" s="131">
        <v>7.9050925925925903E-3</v>
      </c>
      <c r="J464">
        <v>52.691000000000003</v>
      </c>
      <c r="K464" s="131"/>
    </row>
    <row r="465" spans="1:11">
      <c r="A465" s="44" t="s">
        <v>216</v>
      </c>
      <c r="B465" s="44">
        <v>2018</v>
      </c>
      <c r="C465" s="87">
        <v>43436</v>
      </c>
      <c r="D465" s="44" t="s">
        <v>65</v>
      </c>
      <c r="E465" s="44" t="s">
        <v>935</v>
      </c>
      <c r="F465" s="44" t="s">
        <v>197</v>
      </c>
      <c r="G465" s="11">
        <f>(C465-VLOOKUP(E465,Riders!$A$2:$E$8000,4,FALSE))/365</f>
        <v>26.4986301369863</v>
      </c>
      <c r="H465" s="22">
        <v>18</v>
      </c>
      <c r="I465" s="131">
        <v>7.9050925925925903E-3</v>
      </c>
      <c r="J465">
        <v>52.691000000000003</v>
      </c>
      <c r="K465" s="131"/>
    </row>
    <row r="466" spans="1:11">
      <c r="A466" s="44" t="s">
        <v>216</v>
      </c>
      <c r="B466" s="44">
        <v>2018</v>
      </c>
      <c r="C466" s="87">
        <v>43436</v>
      </c>
      <c r="D466" s="44" t="s">
        <v>65</v>
      </c>
      <c r="E466" s="44" t="s">
        <v>811</v>
      </c>
      <c r="F466" s="44" t="s">
        <v>81</v>
      </c>
      <c r="G466" s="11" t="e">
        <f>(C466-VLOOKUP(E466,Riders!$A$2:$E$8000,4,FALSE))/365</f>
        <v>#N/A</v>
      </c>
      <c r="H466" s="22">
        <v>19</v>
      </c>
      <c r="I466" s="131">
        <v>7.9050925925925903E-3</v>
      </c>
      <c r="J466">
        <v>52.691000000000003</v>
      </c>
      <c r="K466" s="131"/>
    </row>
    <row r="467" spans="1:11">
      <c r="A467" s="44" t="s">
        <v>216</v>
      </c>
      <c r="B467" s="44">
        <v>2018</v>
      </c>
      <c r="C467" s="87">
        <v>43436</v>
      </c>
      <c r="D467" s="44" t="s">
        <v>65</v>
      </c>
      <c r="E467" s="44" t="s">
        <v>845</v>
      </c>
      <c r="F467" s="44" t="s">
        <v>177</v>
      </c>
      <c r="G467" s="11" t="e">
        <f>(C467-VLOOKUP(E467,Riders!$A$2:$E$8000,4,FALSE))/365</f>
        <v>#N/A</v>
      </c>
      <c r="H467" s="22">
        <v>20</v>
      </c>
      <c r="I467" s="131">
        <v>7.9050925925925903E-3</v>
      </c>
      <c r="J467">
        <v>52.691000000000003</v>
      </c>
      <c r="K467" s="131"/>
    </row>
    <row r="468" spans="1:11">
      <c r="A468" s="44" t="s">
        <v>216</v>
      </c>
      <c r="B468" s="44">
        <v>2018</v>
      </c>
      <c r="C468" s="87">
        <v>43436</v>
      </c>
      <c r="D468" s="44" t="s">
        <v>65</v>
      </c>
      <c r="E468" s="44" t="s">
        <v>932</v>
      </c>
      <c r="F468" s="44" t="s">
        <v>55</v>
      </c>
      <c r="G468" s="11" t="e">
        <f>(C468-VLOOKUP(E468,Riders!$A$2:$E$8000,4,FALSE))/365</f>
        <v>#N/A</v>
      </c>
      <c r="H468" s="22">
        <v>21</v>
      </c>
      <c r="I468" s="131">
        <v>7.9050925925925903E-3</v>
      </c>
      <c r="J468">
        <v>52.691000000000003</v>
      </c>
      <c r="K468" s="131"/>
    </row>
    <row r="469" spans="1:11">
      <c r="A469" s="44" t="s">
        <v>216</v>
      </c>
      <c r="B469" s="44">
        <v>2018</v>
      </c>
      <c r="C469" s="87">
        <v>43436</v>
      </c>
      <c r="D469" s="44" t="s">
        <v>65</v>
      </c>
      <c r="E469" s="44" t="s">
        <v>489</v>
      </c>
      <c r="F469" s="44" t="s">
        <v>41</v>
      </c>
      <c r="G469" s="11">
        <f>(C469-VLOOKUP(E469,Riders!$A$2:$E$8000,4,FALSE))/365</f>
        <v>25.682191780821917</v>
      </c>
      <c r="H469" s="22">
        <v>22</v>
      </c>
      <c r="I469" s="131">
        <v>7.9050925925925903E-3</v>
      </c>
      <c r="J469">
        <v>52.691000000000003</v>
      </c>
      <c r="K469" s="131"/>
    </row>
    <row r="470" spans="1:11">
      <c r="A470" s="44" t="s">
        <v>216</v>
      </c>
      <c r="B470" s="44">
        <v>2018</v>
      </c>
      <c r="C470" s="87">
        <v>43436</v>
      </c>
      <c r="D470" s="44" t="s">
        <v>65</v>
      </c>
      <c r="E470" s="44" t="s">
        <v>713</v>
      </c>
      <c r="F470" s="44" t="s">
        <v>151</v>
      </c>
      <c r="G470" s="11">
        <f>(C470-VLOOKUP(E470,Riders!$A$2:$E$8000,4,FALSE))/365</f>
        <v>24.882191780821916</v>
      </c>
      <c r="H470" s="22">
        <v>23</v>
      </c>
      <c r="I470" s="131">
        <v>7.9050925925925903E-3</v>
      </c>
      <c r="J470">
        <v>52.691000000000003</v>
      </c>
      <c r="K470" s="131"/>
    </row>
    <row r="471" spans="1:11">
      <c r="A471" s="44" t="s">
        <v>216</v>
      </c>
      <c r="B471" s="44">
        <v>2018</v>
      </c>
      <c r="C471" s="87">
        <v>43436</v>
      </c>
      <c r="D471" s="44" t="s">
        <v>65</v>
      </c>
      <c r="E471" s="44" t="s">
        <v>1011</v>
      </c>
      <c r="F471" s="44" t="s">
        <v>206</v>
      </c>
      <c r="G471" s="11">
        <f>(C471-VLOOKUP(E471,Riders!$A$2:$E$8000,4,FALSE))/365</f>
        <v>20.561643835616437</v>
      </c>
      <c r="H471" s="22">
        <v>24</v>
      </c>
      <c r="I471" s="131">
        <v>7.9050925925925903E-3</v>
      </c>
      <c r="J471">
        <v>52.691000000000003</v>
      </c>
      <c r="K471" s="131"/>
    </row>
    <row r="472" spans="1:11">
      <c r="A472" s="29" t="s">
        <v>1193</v>
      </c>
      <c r="B472" s="29">
        <v>2021</v>
      </c>
      <c r="C472" s="10">
        <v>44413</v>
      </c>
      <c r="D472" s="29" t="s">
        <v>190</v>
      </c>
      <c r="E472" t="s">
        <v>778</v>
      </c>
      <c r="F472" t="s">
        <v>112</v>
      </c>
      <c r="G472" s="11">
        <f>(C472-VLOOKUP(E472,Riders!$A$2:$E$8000,4,FALSE))/365</f>
        <v>23.30958904109589</v>
      </c>
      <c r="H472" s="22">
        <v>1</v>
      </c>
      <c r="I472" s="131">
        <v>7.3611111111111108E-3</v>
      </c>
      <c r="J472">
        <v>56.539000000000001</v>
      </c>
      <c r="K472" s="131"/>
    </row>
    <row r="473" spans="1:11">
      <c r="A473" s="29" t="s">
        <v>1193</v>
      </c>
      <c r="B473" s="29">
        <v>2021</v>
      </c>
      <c r="C473" s="10">
        <v>44413</v>
      </c>
      <c r="D473" s="29" t="s">
        <v>190</v>
      </c>
      <c r="E473" t="s">
        <v>583</v>
      </c>
      <c r="F473" t="s">
        <v>26</v>
      </c>
      <c r="G473" s="11">
        <f>(C473-VLOOKUP(E473,Riders!$A$2:$E$8000,4,FALSE))/365</f>
        <v>25.915068493150685</v>
      </c>
      <c r="H473" s="22">
        <v>2</v>
      </c>
      <c r="I473" s="131">
        <v>7.3611111111111108E-3</v>
      </c>
      <c r="J473">
        <v>56.539000000000001</v>
      </c>
      <c r="K473" s="131"/>
    </row>
    <row r="474" spans="1:11">
      <c r="A474" s="29" t="s">
        <v>1193</v>
      </c>
      <c r="B474" s="29">
        <v>2021</v>
      </c>
      <c r="C474" s="10">
        <v>44413</v>
      </c>
      <c r="D474" s="29" t="s">
        <v>190</v>
      </c>
      <c r="E474" t="s">
        <v>748</v>
      </c>
      <c r="F474" t="s">
        <v>22</v>
      </c>
      <c r="G474" s="11">
        <f>(C474-VLOOKUP(E474,Riders!$A$2:$E$8000,4,FALSE))/365</f>
        <v>26.978082191780821</v>
      </c>
      <c r="H474" s="22">
        <v>3</v>
      </c>
      <c r="I474" s="131">
        <v>7.3611111111111099E-3</v>
      </c>
      <c r="J474">
        <v>56.539000000000001</v>
      </c>
      <c r="K474" s="131"/>
    </row>
    <row r="475" spans="1:11">
      <c r="A475" s="29" t="s">
        <v>1193</v>
      </c>
      <c r="B475" s="29">
        <v>2021</v>
      </c>
      <c r="C475" s="10">
        <v>44413</v>
      </c>
      <c r="D475" s="29" t="s">
        <v>190</v>
      </c>
      <c r="E475" t="s">
        <v>521</v>
      </c>
      <c r="F475" t="s">
        <v>57</v>
      </c>
      <c r="G475" s="11">
        <f>(C475-VLOOKUP(E475,Riders!$A$2:$E$8000,4,FALSE))/365</f>
        <v>29.794520547945204</v>
      </c>
      <c r="H475" s="22">
        <v>4</v>
      </c>
      <c r="I475" s="131">
        <v>7.3611111111111099E-3</v>
      </c>
      <c r="J475">
        <v>56.539000000000001</v>
      </c>
      <c r="K475" s="131"/>
    </row>
    <row r="476" spans="1:11">
      <c r="A476" s="29" t="s">
        <v>1193</v>
      </c>
      <c r="B476" s="29">
        <v>2021</v>
      </c>
      <c r="C476" s="10">
        <v>44413</v>
      </c>
      <c r="D476" s="29" t="s">
        <v>190</v>
      </c>
      <c r="E476" t="s">
        <v>602</v>
      </c>
      <c r="F476" t="s">
        <v>483</v>
      </c>
      <c r="G476" s="11">
        <f>(C476-VLOOKUP(E476,Riders!$A$2:$E$8000,4,FALSE))/365</f>
        <v>24.389041095890413</v>
      </c>
      <c r="H476" s="22">
        <v>5</v>
      </c>
      <c r="I476" s="131">
        <v>7.3611111111111099E-3</v>
      </c>
      <c r="J476">
        <v>56.539000000000001</v>
      </c>
      <c r="K476" s="131"/>
    </row>
    <row r="477" spans="1:11">
      <c r="A477" s="29" t="s">
        <v>1193</v>
      </c>
      <c r="B477" s="29">
        <v>2021</v>
      </c>
      <c r="C477" s="10">
        <v>44413</v>
      </c>
      <c r="D477" s="29" t="s">
        <v>190</v>
      </c>
      <c r="E477" t="s">
        <v>600</v>
      </c>
      <c r="F477" t="s">
        <v>101</v>
      </c>
      <c r="G477" s="11">
        <f>(C477-VLOOKUP(E477,Riders!$A$2:$E$8000,4,FALSE))/365</f>
        <v>25.561643835616437</v>
      </c>
      <c r="H477" s="22">
        <v>6</v>
      </c>
      <c r="I477" s="131">
        <v>7.3611111111111099E-3</v>
      </c>
      <c r="J477">
        <v>56.539000000000001</v>
      </c>
      <c r="K477" s="131"/>
    </row>
    <row r="478" spans="1:11">
      <c r="A478" s="29" t="s">
        <v>1193</v>
      </c>
      <c r="B478" s="29">
        <v>2021</v>
      </c>
      <c r="C478" s="10">
        <v>44413</v>
      </c>
      <c r="D478" s="29" t="s">
        <v>190</v>
      </c>
      <c r="E478" t="s">
        <v>597</v>
      </c>
      <c r="F478" t="s">
        <v>34</v>
      </c>
      <c r="G478" s="11">
        <f>(C478-VLOOKUP(E478,Riders!$A$2:$E$8000,4,FALSE))/365</f>
        <v>23.24931506849315</v>
      </c>
      <c r="H478" s="22">
        <v>7</v>
      </c>
      <c r="I478" s="131">
        <v>7.3611111111111099E-3</v>
      </c>
      <c r="J478">
        <v>56.539000000000001</v>
      </c>
      <c r="K478" s="131"/>
    </row>
    <row r="479" spans="1:11">
      <c r="A479" s="29" t="s">
        <v>1193</v>
      </c>
      <c r="B479" s="29">
        <v>2021</v>
      </c>
      <c r="C479" s="10">
        <v>44413</v>
      </c>
      <c r="D479" s="29" t="s">
        <v>190</v>
      </c>
      <c r="E479" t="s">
        <v>492</v>
      </c>
      <c r="F479" t="s">
        <v>30</v>
      </c>
      <c r="G479" s="11">
        <f>(C479-VLOOKUP(E479,Riders!$A$2:$E$8000,4,FALSE))/365</f>
        <v>27.657534246575342</v>
      </c>
      <c r="H479" s="22">
        <v>8</v>
      </c>
      <c r="I479" s="131">
        <v>7.3611111111111099E-3</v>
      </c>
      <c r="J479">
        <v>56.539000000000001</v>
      </c>
      <c r="K479" s="131"/>
    </row>
    <row r="480" spans="1:11">
      <c r="A480" s="29" t="s">
        <v>1193</v>
      </c>
      <c r="B480" s="29">
        <v>2021</v>
      </c>
      <c r="C480" s="10">
        <v>44413</v>
      </c>
      <c r="D480" s="29" t="s">
        <v>190</v>
      </c>
      <c r="E480" t="s">
        <v>924</v>
      </c>
      <c r="F480" t="s">
        <v>84</v>
      </c>
      <c r="G480" s="11">
        <f>(C480-VLOOKUP(E480,Riders!$A$2:$E$8000,4,FALSE))/365</f>
        <v>28.479452054794521</v>
      </c>
      <c r="H480" s="22">
        <v>9</v>
      </c>
      <c r="I480" s="131">
        <v>7.3611111111111099E-3</v>
      </c>
      <c r="J480">
        <v>56.539000000000001</v>
      </c>
      <c r="K480" s="131"/>
    </row>
    <row r="481" spans="1:11">
      <c r="A481" s="29" t="s">
        <v>1193</v>
      </c>
      <c r="B481" s="29">
        <v>2021</v>
      </c>
      <c r="C481" s="10">
        <v>44413</v>
      </c>
      <c r="D481" s="29" t="s">
        <v>190</v>
      </c>
      <c r="E481" t="s">
        <v>486</v>
      </c>
      <c r="F481" t="s">
        <v>163</v>
      </c>
      <c r="G481" s="11">
        <f>(C481-VLOOKUP(E481,Riders!$A$2:$E$8000,4,FALSE))/365</f>
        <v>24.082191780821919</v>
      </c>
      <c r="H481" s="22">
        <v>10</v>
      </c>
      <c r="I481" s="131">
        <v>7.3611111111111099E-3</v>
      </c>
      <c r="J481">
        <v>56.539000000000001</v>
      </c>
      <c r="K481" s="131"/>
    </row>
    <row r="482" spans="1:11">
      <c r="A482" s="29" t="s">
        <v>1193</v>
      </c>
      <c r="B482" s="29">
        <v>2021</v>
      </c>
      <c r="C482" s="10">
        <v>44413</v>
      </c>
      <c r="D482" s="29" t="s">
        <v>190</v>
      </c>
      <c r="E482" t="s">
        <v>862</v>
      </c>
      <c r="F482" t="s">
        <v>77</v>
      </c>
      <c r="G482" s="11">
        <f>(C482-VLOOKUP(E482,Riders!$A$2:$E$8000,4,FALSE))/365</f>
        <v>36.19178082191781</v>
      </c>
      <c r="H482" s="22">
        <v>11</v>
      </c>
      <c r="I482" s="131">
        <v>7.3611111111111099E-3</v>
      </c>
      <c r="J482">
        <v>56.539000000000001</v>
      </c>
      <c r="K482" s="131"/>
    </row>
    <row r="483" spans="1:11">
      <c r="A483" s="29" t="s">
        <v>1193</v>
      </c>
      <c r="B483" s="29">
        <v>2021</v>
      </c>
      <c r="C483" s="10">
        <v>44413</v>
      </c>
      <c r="D483" s="29" t="s">
        <v>190</v>
      </c>
      <c r="E483" t="s">
        <v>595</v>
      </c>
      <c r="F483" t="s">
        <v>28</v>
      </c>
      <c r="G483" s="11">
        <f>(C483-VLOOKUP(E483,Riders!$A$2:$E$8000,4,FALSE))/365</f>
        <v>35.520547945205479</v>
      </c>
      <c r="H483" s="22">
        <v>12</v>
      </c>
      <c r="I483" s="131">
        <v>7.3611111111111099E-3</v>
      </c>
      <c r="J483">
        <v>56.539000000000001</v>
      </c>
      <c r="K483" s="131"/>
    </row>
    <row r="484" spans="1:11">
      <c r="A484" s="29" t="s">
        <v>1193</v>
      </c>
      <c r="B484" s="29">
        <v>2021</v>
      </c>
      <c r="C484" s="10">
        <v>44413</v>
      </c>
      <c r="D484" s="29" t="s">
        <v>190</v>
      </c>
      <c r="E484" t="s">
        <v>472</v>
      </c>
      <c r="F484" t="s">
        <v>24</v>
      </c>
      <c r="G484" s="11">
        <f>(C484-VLOOKUP(E484,Riders!$A$2:$E$8000,4,FALSE))/365</f>
        <v>32.512328767123286</v>
      </c>
      <c r="H484" s="22">
        <v>13</v>
      </c>
      <c r="I484" s="131">
        <v>7.3611111111111099E-3</v>
      </c>
      <c r="J484">
        <v>56.539000000000001</v>
      </c>
      <c r="K484" s="131"/>
    </row>
    <row r="485" spans="1:11">
      <c r="A485" s="29" t="s">
        <v>1193</v>
      </c>
      <c r="B485" s="29">
        <v>2021</v>
      </c>
      <c r="C485" s="10">
        <v>44413</v>
      </c>
      <c r="D485" s="29" t="s">
        <v>190</v>
      </c>
      <c r="E485" t="s">
        <v>607</v>
      </c>
      <c r="F485" t="s">
        <v>45</v>
      </c>
      <c r="G485" s="11">
        <f>(C485-VLOOKUP(E485,Riders!$A$2:$E$8000,4,FALSE))/365</f>
        <v>23.964383561643835</v>
      </c>
      <c r="H485" s="22">
        <v>14</v>
      </c>
      <c r="I485" s="131">
        <v>7.3611111111111099E-3</v>
      </c>
      <c r="J485">
        <v>56.539000000000001</v>
      </c>
      <c r="K485" s="131"/>
    </row>
    <row r="486" spans="1:11">
      <c r="A486" s="29" t="s">
        <v>1193</v>
      </c>
      <c r="B486" s="29">
        <v>2021</v>
      </c>
      <c r="C486" s="10">
        <v>44413</v>
      </c>
      <c r="D486" s="29" t="s">
        <v>190</v>
      </c>
      <c r="E486" t="s">
        <v>925</v>
      </c>
      <c r="F486" t="s">
        <v>36</v>
      </c>
      <c r="G486" s="11">
        <f>(C486-VLOOKUP(E486,Riders!$A$2:$E$8000,4,FALSE))/365</f>
        <v>31.298630136986301</v>
      </c>
      <c r="H486" s="22">
        <v>15</v>
      </c>
      <c r="I486" s="131">
        <v>7.3611111111111099E-3</v>
      </c>
      <c r="J486">
        <v>56.539000000000001</v>
      </c>
      <c r="K486" s="131"/>
    </row>
    <row r="487" spans="1:11">
      <c r="A487" s="29" t="s">
        <v>1193</v>
      </c>
      <c r="B487" s="29">
        <v>2021</v>
      </c>
      <c r="C487" s="10">
        <v>44413</v>
      </c>
      <c r="D487" s="29" t="s">
        <v>190</v>
      </c>
      <c r="E487" t="s">
        <v>926</v>
      </c>
      <c r="F487" t="s">
        <v>177</v>
      </c>
      <c r="G487" s="11">
        <f>(C487-VLOOKUP(E487,Riders!$A$2:$E$8000,4,FALSE))/365</f>
        <v>25.106849315068494</v>
      </c>
      <c r="H487" s="22">
        <v>16</v>
      </c>
      <c r="I487" s="131">
        <v>7.3611111111111099E-3</v>
      </c>
      <c r="J487">
        <v>56.539000000000001</v>
      </c>
      <c r="K487" s="131"/>
    </row>
    <row r="488" spans="1:11">
      <c r="A488" s="29" t="s">
        <v>1193</v>
      </c>
      <c r="B488" s="29">
        <v>2021</v>
      </c>
      <c r="C488" s="10">
        <v>44413</v>
      </c>
      <c r="D488" s="29" t="s">
        <v>190</v>
      </c>
      <c r="E488" t="s">
        <v>339</v>
      </c>
      <c r="F488" t="s">
        <v>141</v>
      </c>
      <c r="G488" s="11">
        <f>(C488-VLOOKUP(E488,Riders!$A$2:$E$8000,4,FALSE))/365</f>
        <v>33.386301369863013</v>
      </c>
      <c r="H488" s="22">
        <v>17</v>
      </c>
      <c r="I488" s="131">
        <v>7.3611111111111099E-3</v>
      </c>
      <c r="J488">
        <v>56.539000000000001</v>
      </c>
      <c r="K488" s="131"/>
    </row>
    <row r="489" spans="1:11">
      <c r="A489" s="29" t="s">
        <v>1193</v>
      </c>
      <c r="B489" s="29">
        <v>2021</v>
      </c>
      <c r="C489" s="10">
        <v>44413</v>
      </c>
      <c r="D489" s="29" t="s">
        <v>190</v>
      </c>
      <c r="E489" t="s">
        <v>799</v>
      </c>
      <c r="F489" t="s">
        <v>187</v>
      </c>
      <c r="G489" s="11">
        <f>(C489-VLOOKUP(E489,Riders!$A$2:$E$8000,4,FALSE))/365</f>
        <v>25.172602739726027</v>
      </c>
      <c r="H489" s="22">
        <v>18</v>
      </c>
      <c r="I489" s="131">
        <v>7.3611111111111099E-3</v>
      </c>
      <c r="J489">
        <v>56.539000000000001</v>
      </c>
      <c r="K489" s="131"/>
    </row>
    <row r="490" spans="1:11">
      <c r="A490" s="29" t="s">
        <v>1193</v>
      </c>
      <c r="B490" s="29">
        <v>2021</v>
      </c>
      <c r="C490" s="10">
        <v>44413</v>
      </c>
      <c r="D490" s="29" t="s">
        <v>190</v>
      </c>
      <c r="E490" t="s">
        <v>1205</v>
      </c>
      <c r="F490" t="s">
        <v>645</v>
      </c>
      <c r="G490" s="11" t="e">
        <f>(C490-VLOOKUP(E490,Riders!$A$2:$E$8000,4,FALSE))/365</f>
        <v>#N/A</v>
      </c>
      <c r="H490" s="22">
        <v>19</v>
      </c>
      <c r="I490" s="131">
        <v>7.3611111111111099E-3</v>
      </c>
      <c r="J490">
        <v>56.539000000000001</v>
      </c>
      <c r="K490" s="131"/>
    </row>
    <row r="491" spans="1:11">
      <c r="A491" s="29" t="s">
        <v>1193</v>
      </c>
      <c r="B491" s="29">
        <v>2021</v>
      </c>
      <c r="C491" s="10">
        <v>44413</v>
      </c>
      <c r="D491" s="29" t="s">
        <v>190</v>
      </c>
      <c r="E491" t="s">
        <v>1206</v>
      </c>
      <c r="F491" t="s">
        <v>62</v>
      </c>
      <c r="G491" s="11">
        <f>(C491-VLOOKUP(E491,Riders!$A$2:$E$8000,4,FALSE))/365</f>
        <v>31.950684931506849</v>
      </c>
      <c r="H491" s="22">
        <v>20</v>
      </c>
      <c r="I491" s="131">
        <v>7.3611111111111099E-3</v>
      </c>
      <c r="J491">
        <v>56.539000000000001</v>
      </c>
      <c r="K491" s="131"/>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89" priority="21">
      <formula>$E313="F"</formula>
    </cfRule>
    <cfRule type="expression" dxfId="188" priority="22">
      <formula>$E313="Q"</formula>
    </cfRule>
  </conditionalFormatting>
  <conditionalFormatting sqref="A337:B360 D337:D360">
    <cfRule type="expression" dxfId="187" priority="19">
      <formula>$E337="F"</formula>
    </cfRule>
    <cfRule type="expression" dxfId="186" priority="20">
      <formula>$E337="Q"</formula>
    </cfRule>
  </conditionalFormatting>
  <conditionalFormatting sqref="A361:B361 D361:D379 A363:B363 A365:B365 A367:B367 A369:B369 A371:B371 A373:B373 A375:B375 A377:B377 A379:B379">
    <cfRule type="expression" dxfId="185" priority="17">
      <formula>$E361="F"</formula>
    </cfRule>
    <cfRule type="expression" dxfId="184" priority="18">
      <formula>$E361="Q"</formula>
    </cfRule>
  </conditionalFormatting>
  <conditionalFormatting sqref="A362:B362 A364:B364 A366:B366 A368:B368 A370:B370 A372:B372 A374:B374 A376:B376 A378:B378">
    <cfRule type="expression" dxfId="183" priority="15">
      <formula>$E362="F"</formula>
    </cfRule>
    <cfRule type="expression" dxfId="182" priority="16">
      <formula>$E362="Q"</formula>
    </cfRule>
  </conditionalFormatting>
  <conditionalFormatting sqref="A380:B399 D380:D399">
    <cfRule type="expression" dxfId="181" priority="13">
      <formula>$E380="F"</formula>
    </cfRule>
    <cfRule type="expression" dxfId="180" priority="14">
      <formula>$E380="Q"</formula>
    </cfRule>
  </conditionalFormatting>
  <conditionalFormatting sqref="D400:D423">
    <cfRule type="expression" dxfId="179" priority="11">
      <formula>#REF!="F"</formula>
    </cfRule>
    <cfRule type="expression" dxfId="178" priority="12">
      <formula>#REF!="Q"</formula>
    </cfRule>
  </conditionalFormatting>
  <conditionalFormatting sqref="A400:B400 A402:B402 A404:B404 A406:B406 A408:B408 A410:B410 A412:B412 A414:B414 A416:B416 A418:B418 A420:B420 A422:B422">
    <cfRule type="expression" dxfId="177" priority="9">
      <formula>#REF!="F"</formula>
    </cfRule>
    <cfRule type="expression" dxfId="176" priority="10">
      <formula>#REF!="Q"</formula>
    </cfRule>
  </conditionalFormatting>
  <conditionalFormatting sqref="A401:B401 A403:B403 A405:B405 A407:B407 A409:B409 A411:B411 A413:B413 A415:B415 A417:B417 A419:B419 A421:B421 A423:B423">
    <cfRule type="expression" dxfId="175" priority="7">
      <formula>#REF!="F"</formula>
    </cfRule>
    <cfRule type="expression" dxfId="174" priority="8">
      <formula>#REF!="Q"</formula>
    </cfRule>
  </conditionalFormatting>
  <conditionalFormatting sqref="A472:D491">
    <cfRule type="expression" dxfId="173" priority="4">
      <formula>$E472="R1"</formula>
    </cfRule>
    <cfRule type="expression" dxfId="172" priority="5">
      <formula>$E472="F"</formula>
    </cfRule>
    <cfRule type="expression" dxfId="171" priority="6">
      <formula>$E472="Q"</formula>
    </cfRule>
  </conditionalFormatting>
  <conditionalFormatting sqref="G2:G491">
    <cfRule type="expression" dxfId="170" priority="1">
      <formula>$E2="R1"</formula>
    </cfRule>
    <cfRule type="expression" dxfId="169" priority="2">
      <formula>$E2="F"</formula>
    </cfRule>
    <cfRule type="expression" dxfId="168"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abSelected="1" topLeftCell="F1" zoomScale="85" zoomScaleNormal="85" workbookViewId="0">
      <pane ySplit="1" topLeftCell="A2" activePane="bottomLeft" state="frozen"/>
      <selection activeCell="K321" sqref="K321"/>
      <selection pane="bottomLeft" activeCell="AI5" sqref="AI5"/>
    </sheetView>
  </sheetViews>
  <sheetFormatPr defaultColWidth="12.1796875" defaultRowHeight="14.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c r="A2" s="4" t="s">
        <v>1164</v>
      </c>
      <c r="B2" s="4">
        <v>2023</v>
      </c>
      <c r="C2" s="5">
        <v>45001</v>
      </c>
      <c r="D2" s="4" t="s">
        <v>65</v>
      </c>
      <c r="E2" s="4" t="s">
        <v>504</v>
      </c>
      <c r="F2" s="4" t="s">
        <v>34</v>
      </c>
      <c r="G2" s="11">
        <f>(C2-VLOOKUP(E2,Riders!$A$2:$E$8000,4,FALSE))/365</f>
        <v>24.336986301369862</v>
      </c>
      <c r="H2" s="4">
        <v>1</v>
      </c>
      <c r="I2" s="4">
        <v>0</v>
      </c>
      <c r="J2" s="4">
        <v>0</v>
      </c>
      <c r="K2" s="4">
        <v>0</v>
      </c>
      <c r="L2" s="4">
        <v>0</v>
      </c>
      <c r="M2" s="4">
        <v>0</v>
      </c>
      <c r="N2" s="4">
        <v>0</v>
      </c>
      <c r="O2" s="4">
        <v>0</v>
      </c>
      <c r="P2" s="4">
        <v>0</v>
      </c>
      <c r="Q2" s="4">
        <v>0</v>
      </c>
      <c r="R2" s="4">
        <v>0</v>
      </c>
      <c r="S2" s="4">
        <v>0</v>
      </c>
      <c r="T2" s="4">
        <v>0</v>
      </c>
      <c r="U2" s="4">
        <v>0</v>
      </c>
      <c r="V2" s="4">
        <v>0</v>
      </c>
      <c r="W2" s="4">
        <v>0</v>
      </c>
      <c r="X2" s="4">
        <v>0</v>
      </c>
      <c r="Y2" s="4">
        <v>0</v>
      </c>
      <c r="Z2" s="4">
        <v>0</v>
      </c>
      <c r="AA2" s="4">
        <v>0</v>
      </c>
      <c r="AB2" s="4">
        <v>0</v>
      </c>
      <c r="AC2" s="4">
        <v>0</v>
      </c>
      <c r="AD2" s="4">
        <v>0</v>
      </c>
      <c r="AE2" s="4">
        <v>0</v>
      </c>
      <c r="AF2" s="4">
        <v>0</v>
      </c>
      <c r="AG2" s="4">
        <v>0</v>
      </c>
      <c r="AH2" s="4">
        <v>1</v>
      </c>
      <c r="AI2" s="4">
        <v>1</v>
      </c>
      <c r="AJ2" s="4">
        <v>1</v>
      </c>
      <c r="AK2" s="4">
        <v>0</v>
      </c>
      <c r="AL2" s="4">
        <v>0</v>
      </c>
      <c r="AM2" s="4">
        <v>1</v>
      </c>
      <c r="AN2" s="4">
        <v>0</v>
      </c>
      <c r="AO2" s="4">
        <v>1</v>
      </c>
      <c r="AP2" s="4">
        <v>0</v>
      </c>
      <c r="AQ2" s="4">
        <v>0</v>
      </c>
      <c r="AR2" s="4">
        <v>0</v>
      </c>
      <c r="AS2" s="4">
        <v>20</v>
      </c>
      <c r="AT2" s="4">
        <v>0</v>
      </c>
      <c r="AU2" s="4">
        <v>0</v>
      </c>
      <c r="AV2" s="131">
        <v>7.7662037037037031E-3</v>
      </c>
      <c r="AW2">
        <v>53.651000000000003</v>
      </c>
      <c r="AX2" s="131"/>
    </row>
    <row r="3" spans="1:50">
      <c r="A3" s="4" t="s">
        <v>1164</v>
      </c>
      <c r="B3" s="4">
        <v>2023</v>
      </c>
      <c r="C3" s="5">
        <v>45001</v>
      </c>
      <c r="D3" s="4" t="s">
        <v>65</v>
      </c>
      <c r="E3" s="4" t="s">
        <v>595</v>
      </c>
      <c r="F3" s="4" t="s">
        <v>28</v>
      </c>
      <c r="G3" s="11">
        <f>(C3-VLOOKUP(E3,Riders!$A$2:$E$8000,4,FALSE))/365</f>
        <v>37.131506849315066</v>
      </c>
      <c r="H3" s="4">
        <v>2</v>
      </c>
      <c r="I3" s="4">
        <v>0</v>
      </c>
      <c r="J3" s="4">
        <v>0</v>
      </c>
      <c r="K3" s="4">
        <v>0</v>
      </c>
      <c r="L3" s="4">
        <v>0</v>
      </c>
      <c r="M3" s="4">
        <v>0</v>
      </c>
      <c r="N3" s="4">
        <v>0</v>
      </c>
      <c r="O3" s="4">
        <v>0</v>
      </c>
      <c r="P3" s="4">
        <v>0</v>
      </c>
      <c r="Q3" s="4">
        <v>0</v>
      </c>
      <c r="R3" s="4">
        <v>0</v>
      </c>
      <c r="S3" s="4">
        <v>0</v>
      </c>
      <c r="T3" s="4">
        <v>0</v>
      </c>
      <c r="U3" s="4">
        <v>0</v>
      </c>
      <c r="V3" s="4">
        <v>0</v>
      </c>
      <c r="W3" s="4">
        <v>0</v>
      </c>
      <c r="X3" s="4">
        <v>0</v>
      </c>
      <c r="Y3" s="4">
        <v>0</v>
      </c>
      <c r="Z3" s="4">
        <v>0</v>
      </c>
      <c r="AA3" s="4">
        <v>0</v>
      </c>
      <c r="AB3" s="4">
        <v>0</v>
      </c>
      <c r="AC3" s="4">
        <v>1</v>
      </c>
      <c r="AD3" s="4">
        <v>0</v>
      </c>
      <c r="AE3" s="4">
        <v>0</v>
      </c>
      <c r="AF3" s="4">
        <v>0</v>
      </c>
      <c r="AG3" s="4">
        <v>0</v>
      </c>
      <c r="AH3" s="4">
        <v>0</v>
      </c>
      <c r="AI3" s="4">
        <v>0</v>
      </c>
      <c r="AJ3" s="4">
        <v>0</v>
      </c>
      <c r="AK3" s="4">
        <v>1</v>
      </c>
      <c r="AL3" s="4">
        <v>1</v>
      </c>
      <c r="AM3" s="4">
        <v>0</v>
      </c>
      <c r="AN3" s="4">
        <v>0</v>
      </c>
      <c r="AO3" s="4">
        <v>0</v>
      </c>
      <c r="AP3" s="4">
        <v>0</v>
      </c>
      <c r="AQ3" s="4">
        <v>0</v>
      </c>
      <c r="AR3" s="4">
        <v>0</v>
      </c>
      <c r="AS3" s="4">
        <v>20</v>
      </c>
      <c r="AT3" s="4">
        <v>0</v>
      </c>
      <c r="AU3" s="4">
        <v>0</v>
      </c>
      <c r="AV3" s="131">
        <v>7.7662037037037031E-3</v>
      </c>
      <c r="AW3">
        <v>53.651000000000003</v>
      </c>
      <c r="AX3" s="131"/>
    </row>
    <row r="4" spans="1:50">
      <c r="A4" s="4" t="s">
        <v>1164</v>
      </c>
      <c r="B4" s="4">
        <v>2023</v>
      </c>
      <c r="C4" s="5">
        <v>45001</v>
      </c>
      <c r="D4" s="4" t="s">
        <v>65</v>
      </c>
      <c r="E4" s="4" t="s">
        <v>485</v>
      </c>
      <c r="F4" s="4" t="s">
        <v>26</v>
      </c>
      <c r="G4" s="11">
        <f>(C4-VLOOKUP(E4,Riders!$A$2:$E$8000,4,FALSE))/365</f>
        <v>29.073972602739726</v>
      </c>
      <c r="H4" s="4">
        <v>3</v>
      </c>
      <c r="I4" s="4">
        <v>0</v>
      </c>
      <c r="J4" s="4">
        <v>0</v>
      </c>
      <c r="K4" s="4">
        <v>0</v>
      </c>
      <c r="L4" s="4">
        <v>0</v>
      </c>
      <c r="M4" s="4">
        <v>0</v>
      </c>
      <c r="N4" s="4">
        <v>0</v>
      </c>
      <c r="O4" s="4">
        <v>0</v>
      </c>
      <c r="P4" s="4">
        <v>0</v>
      </c>
      <c r="Q4" s="4">
        <v>0</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1</v>
      </c>
      <c r="AO4" s="4">
        <v>0</v>
      </c>
      <c r="AP4" s="4">
        <v>1</v>
      </c>
      <c r="AQ4" s="4">
        <v>0</v>
      </c>
      <c r="AR4" s="4">
        <v>0</v>
      </c>
      <c r="AS4" s="4">
        <v>20</v>
      </c>
      <c r="AT4" s="4">
        <v>0</v>
      </c>
      <c r="AU4" s="4">
        <v>0</v>
      </c>
      <c r="AV4" s="131">
        <v>7.7662037037036996E-3</v>
      </c>
      <c r="AW4">
        <v>53.651000000000003</v>
      </c>
      <c r="AX4" s="131"/>
    </row>
    <row r="5" spans="1:50">
      <c r="A5" s="4" t="s">
        <v>1164</v>
      </c>
      <c r="B5" s="4">
        <v>2023</v>
      </c>
      <c r="C5" s="5">
        <v>45001</v>
      </c>
      <c r="D5" s="4" t="s">
        <v>65</v>
      </c>
      <c r="E5" s="4" t="s">
        <v>472</v>
      </c>
      <c r="F5" s="4" t="s">
        <v>24</v>
      </c>
      <c r="G5" s="11">
        <f>(C5-VLOOKUP(E5,Riders!$A$2:$E$8000,4,FALSE))/365</f>
        <v>34.123287671232873</v>
      </c>
      <c r="H5" s="4">
        <v>4</v>
      </c>
      <c r="I5" s="4">
        <v>1</v>
      </c>
      <c r="J5" s="4">
        <v>0</v>
      </c>
      <c r="K5" s="4">
        <v>1</v>
      </c>
      <c r="L5" s="4">
        <v>0</v>
      </c>
      <c r="M5" s="4">
        <v>1</v>
      </c>
      <c r="N5" s="4">
        <v>0</v>
      </c>
      <c r="O5" s="4">
        <v>1</v>
      </c>
      <c r="P5" s="4">
        <v>0</v>
      </c>
      <c r="Q5" s="4">
        <v>1</v>
      </c>
      <c r="R5" s="4">
        <v>0</v>
      </c>
      <c r="S5" s="4">
        <v>1</v>
      </c>
      <c r="T5" s="4">
        <v>0</v>
      </c>
      <c r="U5" s="4">
        <v>0</v>
      </c>
      <c r="V5" s="4">
        <v>1</v>
      </c>
      <c r="W5" s="4">
        <v>0</v>
      </c>
      <c r="X5" s="4">
        <v>1</v>
      </c>
      <c r="Y5" s="4">
        <v>0</v>
      </c>
      <c r="Z5" s="4">
        <v>1</v>
      </c>
      <c r="AA5" s="4">
        <v>0</v>
      </c>
      <c r="AB5" s="4">
        <v>1</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131">
        <v>7.7662037037036996E-3</v>
      </c>
      <c r="AW5">
        <v>53.651000000000003</v>
      </c>
      <c r="AX5" s="131"/>
    </row>
    <row r="6" spans="1:50">
      <c r="A6" s="4" t="s">
        <v>1164</v>
      </c>
      <c r="B6" s="4">
        <v>2023</v>
      </c>
      <c r="C6" s="5">
        <v>45001</v>
      </c>
      <c r="D6" s="4" t="s">
        <v>65</v>
      </c>
      <c r="E6" s="4" t="s">
        <v>593</v>
      </c>
      <c r="F6" s="4" t="s">
        <v>30</v>
      </c>
      <c r="G6" s="11">
        <f>(C6-VLOOKUP(E6,Riders!$A$2:$E$8000,4,FALSE))/365</f>
        <v>25.098630136986301</v>
      </c>
      <c r="H6" s="4">
        <v>5</v>
      </c>
      <c r="I6" s="4">
        <v>0</v>
      </c>
      <c r="J6" s="4">
        <v>0</v>
      </c>
      <c r="K6" s="4">
        <v>0</v>
      </c>
      <c r="L6" s="4">
        <v>0</v>
      </c>
      <c r="M6" s="4">
        <v>0</v>
      </c>
      <c r="N6" s="4">
        <v>0</v>
      </c>
      <c r="O6" s="4">
        <v>0</v>
      </c>
      <c r="P6" s="4">
        <v>0</v>
      </c>
      <c r="Q6" s="4">
        <v>0</v>
      </c>
      <c r="R6" s="4">
        <v>1</v>
      </c>
      <c r="S6" s="4">
        <v>0</v>
      </c>
      <c r="T6" s="4">
        <v>1</v>
      </c>
      <c r="U6" s="4">
        <v>0</v>
      </c>
      <c r="V6" s="4">
        <v>0</v>
      </c>
      <c r="W6" s="4">
        <v>1</v>
      </c>
      <c r="X6" s="4">
        <v>0</v>
      </c>
      <c r="Y6" s="4">
        <v>1</v>
      </c>
      <c r="Z6" s="4">
        <v>0</v>
      </c>
      <c r="AA6" s="4">
        <v>1</v>
      </c>
      <c r="AB6" s="4">
        <v>0</v>
      </c>
      <c r="AC6" s="4">
        <v>0</v>
      </c>
      <c r="AD6" s="4">
        <v>0</v>
      </c>
      <c r="AE6" s="4">
        <v>0</v>
      </c>
      <c r="AF6" s="4">
        <v>0</v>
      </c>
      <c r="AG6" s="4">
        <v>0</v>
      </c>
      <c r="AH6" s="4">
        <v>0</v>
      </c>
      <c r="AI6" s="4">
        <v>0</v>
      </c>
      <c r="AJ6" s="4">
        <v>0</v>
      </c>
      <c r="AK6" s="4">
        <v>0</v>
      </c>
      <c r="AL6" s="4">
        <v>0</v>
      </c>
      <c r="AM6" s="4">
        <v>0</v>
      </c>
      <c r="AN6" s="4">
        <v>0</v>
      </c>
      <c r="AO6" s="4">
        <v>0</v>
      </c>
      <c r="AP6" s="4">
        <v>0</v>
      </c>
      <c r="AQ6" s="4">
        <v>1</v>
      </c>
      <c r="AR6" s="4">
        <v>0</v>
      </c>
      <c r="AS6" s="4">
        <v>0</v>
      </c>
      <c r="AT6" s="4">
        <v>0</v>
      </c>
      <c r="AU6" s="4">
        <v>0</v>
      </c>
      <c r="AV6" s="131">
        <v>7.7662037037036996E-3</v>
      </c>
      <c r="AW6">
        <v>53.651000000000003</v>
      </c>
      <c r="AX6" s="131"/>
    </row>
    <row r="7" spans="1:50">
      <c r="A7" s="4" t="s">
        <v>1164</v>
      </c>
      <c r="B7" s="4">
        <v>2023</v>
      </c>
      <c r="C7" s="5">
        <v>45001</v>
      </c>
      <c r="D7" s="4" t="s">
        <v>65</v>
      </c>
      <c r="E7" s="4" t="s">
        <v>586</v>
      </c>
      <c r="F7" s="4" t="s">
        <v>77</v>
      </c>
      <c r="G7" s="11">
        <f>(C7-VLOOKUP(E7,Riders!$A$2:$E$8000,4,FALSE))/365</f>
        <v>22.495890410958904</v>
      </c>
      <c r="H7" s="4">
        <v>6</v>
      </c>
      <c r="I7" s="4">
        <v>0</v>
      </c>
      <c r="J7" s="4">
        <v>0</v>
      </c>
      <c r="K7" s="4">
        <v>0</v>
      </c>
      <c r="L7" s="4">
        <v>0</v>
      </c>
      <c r="M7" s="4">
        <v>0</v>
      </c>
      <c r="N7" s="4">
        <v>0</v>
      </c>
      <c r="O7" s="4">
        <v>0</v>
      </c>
      <c r="P7" s="4">
        <v>0</v>
      </c>
      <c r="Q7" s="4">
        <v>0</v>
      </c>
      <c r="R7" s="4">
        <v>0</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1</v>
      </c>
      <c r="AS7" s="4">
        <v>0</v>
      </c>
      <c r="AT7" s="4">
        <v>0</v>
      </c>
      <c r="AU7" s="4">
        <v>0</v>
      </c>
      <c r="AV7" s="131">
        <v>7.7662037037036996E-3</v>
      </c>
      <c r="AW7">
        <v>53.651000000000003</v>
      </c>
      <c r="AX7" s="131"/>
    </row>
    <row r="8" spans="1:50">
      <c r="A8" s="4" t="s">
        <v>1164</v>
      </c>
      <c r="B8" s="4">
        <v>2023</v>
      </c>
      <c r="C8" s="5">
        <v>45001</v>
      </c>
      <c r="D8" s="4" t="s">
        <v>65</v>
      </c>
      <c r="E8" s="4" t="s">
        <v>1163</v>
      </c>
      <c r="F8" s="4" t="s">
        <v>22</v>
      </c>
      <c r="G8" s="11">
        <f>(C8-VLOOKUP(E8,Riders!$A$2:$E$8000,4,FALSE))/365</f>
        <v>22.512328767123286</v>
      </c>
      <c r="H8" s="4">
        <v>7</v>
      </c>
      <c r="I8" s="4">
        <v>0</v>
      </c>
      <c r="J8" s="4">
        <v>0</v>
      </c>
      <c r="K8" s="4">
        <v>0</v>
      </c>
      <c r="L8" s="4">
        <v>0</v>
      </c>
      <c r="M8" s="4">
        <v>0</v>
      </c>
      <c r="N8" s="4">
        <v>0</v>
      </c>
      <c r="O8" s="4">
        <v>0</v>
      </c>
      <c r="P8" s="4">
        <v>0</v>
      </c>
      <c r="Q8" s="4">
        <v>0</v>
      </c>
      <c r="R8" s="4">
        <v>0</v>
      </c>
      <c r="S8" s="4">
        <v>0</v>
      </c>
      <c r="T8" s="4">
        <v>0</v>
      </c>
      <c r="U8" s="4">
        <v>0</v>
      </c>
      <c r="V8" s="4">
        <v>0</v>
      </c>
      <c r="W8" s="4">
        <v>0</v>
      </c>
      <c r="X8" s="4">
        <v>0</v>
      </c>
      <c r="Y8" s="4">
        <v>0</v>
      </c>
      <c r="Z8" s="4">
        <v>0</v>
      </c>
      <c r="AA8" s="4">
        <v>0</v>
      </c>
      <c r="AB8" s="4">
        <v>0</v>
      </c>
      <c r="AC8" s="4">
        <v>0</v>
      </c>
      <c r="AD8" s="4">
        <v>0</v>
      </c>
      <c r="AE8" s="4">
        <v>0</v>
      </c>
      <c r="AF8" s="4">
        <v>0</v>
      </c>
      <c r="AG8" s="4">
        <v>1</v>
      </c>
      <c r="AH8" s="4">
        <v>0</v>
      </c>
      <c r="AI8" s="4">
        <v>0</v>
      </c>
      <c r="AJ8" s="4">
        <v>0</v>
      </c>
      <c r="AK8" s="4">
        <v>0</v>
      </c>
      <c r="AL8" s="4">
        <v>0</v>
      </c>
      <c r="AM8" s="4">
        <v>0</v>
      </c>
      <c r="AN8" s="4">
        <v>0</v>
      </c>
      <c r="AO8" s="4">
        <v>0</v>
      </c>
      <c r="AP8" s="4">
        <v>0</v>
      </c>
      <c r="AQ8" s="4">
        <v>0</v>
      </c>
      <c r="AR8" s="4">
        <v>0</v>
      </c>
      <c r="AS8" s="4">
        <v>0</v>
      </c>
      <c r="AT8" s="4">
        <v>0</v>
      </c>
      <c r="AU8" s="4">
        <v>0</v>
      </c>
      <c r="AV8" s="131">
        <v>7.7662037037036996E-3</v>
      </c>
      <c r="AW8">
        <v>53.651000000000003</v>
      </c>
      <c r="AX8" s="131"/>
    </row>
    <row r="9" spans="1:50">
      <c r="A9" s="4" t="s">
        <v>1164</v>
      </c>
      <c r="B9" s="4">
        <v>2023</v>
      </c>
      <c r="C9" s="5">
        <v>45001</v>
      </c>
      <c r="D9" s="4" t="s">
        <v>65</v>
      </c>
      <c r="E9" s="4" t="s">
        <v>499</v>
      </c>
      <c r="F9" s="4" t="s">
        <v>32</v>
      </c>
      <c r="G9" s="11">
        <f>(C9-VLOOKUP(E9,Riders!$A$2:$E$8000,4,FALSE))/365</f>
        <v>19.63013698630137</v>
      </c>
      <c r="H9" s="4">
        <v>8</v>
      </c>
      <c r="I9" s="4">
        <v>0</v>
      </c>
      <c r="J9" s="4">
        <v>0</v>
      </c>
      <c r="K9" s="4">
        <v>0</v>
      </c>
      <c r="L9" s="4">
        <v>0</v>
      </c>
      <c r="M9" s="4">
        <v>0</v>
      </c>
      <c r="N9" s="4">
        <v>0</v>
      </c>
      <c r="O9" s="4">
        <v>0</v>
      </c>
      <c r="P9" s="4">
        <v>0</v>
      </c>
      <c r="Q9" s="4">
        <v>0</v>
      </c>
      <c r="R9" s="4">
        <v>0</v>
      </c>
      <c r="S9" s="4">
        <v>0</v>
      </c>
      <c r="T9" s="4">
        <v>0</v>
      </c>
      <c r="U9" s="4">
        <v>0</v>
      </c>
      <c r="V9" s="4">
        <v>0</v>
      </c>
      <c r="W9" s="4">
        <v>0</v>
      </c>
      <c r="X9" s="4">
        <v>0</v>
      </c>
      <c r="Y9" s="4">
        <v>0</v>
      </c>
      <c r="Z9" s="4">
        <v>0</v>
      </c>
      <c r="AA9" s="4">
        <v>0</v>
      </c>
      <c r="AB9" s="4">
        <v>0</v>
      </c>
      <c r="AC9" s="4">
        <v>0</v>
      </c>
      <c r="AD9" s="4">
        <v>0</v>
      </c>
      <c r="AE9" s="4">
        <v>0</v>
      </c>
      <c r="AF9" s="4">
        <v>1</v>
      </c>
      <c r="AG9" s="4">
        <v>0</v>
      </c>
      <c r="AH9" s="4">
        <v>0</v>
      </c>
      <c r="AI9" s="4">
        <v>0</v>
      </c>
      <c r="AJ9" s="4">
        <v>0</v>
      </c>
      <c r="AK9" s="4">
        <v>0</v>
      </c>
      <c r="AL9" s="4">
        <v>0</v>
      </c>
      <c r="AM9" s="4">
        <v>0</v>
      </c>
      <c r="AN9" s="4">
        <v>0</v>
      </c>
      <c r="AO9" s="4">
        <v>0</v>
      </c>
      <c r="AP9" s="4">
        <v>0</v>
      </c>
      <c r="AQ9" s="4">
        <v>0</v>
      </c>
      <c r="AR9" s="4">
        <v>0</v>
      </c>
      <c r="AS9" s="4">
        <v>0</v>
      </c>
      <c r="AT9" s="4">
        <v>0</v>
      </c>
      <c r="AU9" s="4">
        <v>0</v>
      </c>
      <c r="AV9" s="131">
        <v>7.7662037037036996E-3</v>
      </c>
      <c r="AW9">
        <v>53.651000000000003</v>
      </c>
      <c r="AX9" s="131"/>
    </row>
    <row r="10" spans="1:50">
      <c r="A10" s="4" t="s">
        <v>1164</v>
      </c>
      <c r="B10" s="4">
        <v>2023</v>
      </c>
      <c r="C10" s="5">
        <v>45001</v>
      </c>
      <c r="D10" s="4" t="s">
        <v>65</v>
      </c>
      <c r="E10" s="4" t="s">
        <v>753</v>
      </c>
      <c r="F10" s="4" t="s">
        <v>112</v>
      </c>
      <c r="G10" s="11">
        <f>(C10-VLOOKUP(E10,Riders!$A$2:$E$8000,4,FALSE))/365</f>
        <v>22.912328767123288</v>
      </c>
      <c r="H10" s="4">
        <v>9</v>
      </c>
      <c r="I10" s="4">
        <v>0</v>
      </c>
      <c r="J10" s="4">
        <v>0</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1</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131">
        <v>7.7662037037036996E-3</v>
      </c>
      <c r="AW10">
        <v>53.651000000000003</v>
      </c>
      <c r="AX10" s="131"/>
    </row>
    <row r="11" spans="1:50">
      <c r="A11" s="4" t="s">
        <v>1164</v>
      </c>
      <c r="B11" s="4">
        <v>2023</v>
      </c>
      <c r="C11" s="5">
        <v>45001</v>
      </c>
      <c r="D11" s="4" t="s">
        <v>65</v>
      </c>
      <c r="E11" s="4" t="s">
        <v>616</v>
      </c>
      <c r="F11" s="4" t="s">
        <v>36</v>
      </c>
      <c r="G11" s="11">
        <f>(C11-VLOOKUP(E11,Riders!$A$2:$E$8000,4,FALSE))/365</f>
        <v>35.093150684931508</v>
      </c>
      <c r="H11" s="4">
        <v>10</v>
      </c>
      <c r="I11" s="4">
        <v>0</v>
      </c>
      <c r="J11" s="4">
        <v>0</v>
      </c>
      <c r="K11" s="4">
        <v>0</v>
      </c>
      <c r="L11" s="4">
        <v>0</v>
      </c>
      <c r="M11" s="4">
        <v>0</v>
      </c>
      <c r="N11" s="4">
        <v>0</v>
      </c>
      <c r="O11" s="4">
        <v>0</v>
      </c>
      <c r="P11" s="4">
        <v>0</v>
      </c>
      <c r="Q11" s="4">
        <v>0</v>
      </c>
      <c r="R11" s="4">
        <v>0</v>
      </c>
      <c r="S11" s="4">
        <v>0</v>
      </c>
      <c r="T11" s="4">
        <v>0</v>
      </c>
      <c r="U11" s="4">
        <v>0</v>
      </c>
      <c r="V11" s="4">
        <v>0</v>
      </c>
      <c r="W11" s="4">
        <v>0</v>
      </c>
      <c r="X11" s="4">
        <v>0</v>
      </c>
      <c r="Y11" s="4">
        <v>0</v>
      </c>
      <c r="Z11" s="4">
        <v>0</v>
      </c>
      <c r="AA11" s="4">
        <v>0</v>
      </c>
      <c r="AB11" s="4">
        <v>0</v>
      </c>
      <c r="AC11" s="4">
        <v>0</v>
      </c>
      <c r="AD11" s="4">
        <v>1</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131">
        <v>7.7662037037036996E-3</v>
      </c>
      <c r="AW11">
        <v>53.651000000000003</v>
      </c>
      <c r="AX11" s="131"/>
    </row>
    <row r="12" spans="1:50">
      <c r="A12" s="4" t="s">
        <v>1164</v>
      </c>
      <c r="B12" s="4">
        <v>2023</v>
      </c>
      <c r="C12" s="5">
        <v>45001</v>
      </c>
      <c r="D12" s="4" t="s">
        <v>65</v>
      </c>
      <c r="E12" s="4" t="s">
        <v>688</v>
      </c>
      <c r="F12" s="4" t="s">
        <v>144</v>
      </c>
      <c r="G12" s="11">
        <f>(C12-VLOOKUP(E12,Riders!$A$2:$E$8000,4,FALSE))/365</f>
        <v>24.484931506849314</v>
      </c>
      <c r="H12" s="4">
        <v>11</v>
      </c>
      <c r="I12" s="4">
        <v>0</v>
      </c>
      <c r="J12" s="4">
        <v>0</v>
      </c>
      <c r="K12" s="4">
        <v>0</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131">
        <v>7.7662037037036996E-3</v>
      </c>
      <c r="AW12">
        <v>53.651000000000003</v>
      </c>
      <c r="AX12" s="131"/>
    </row>
    <row r="13" spans="1:50">
      <c r="A13" s="4" t="s">
        <v>1164</v>
      </c>
      <c r="B13" s="4">
        <v>2023</v>
      </c>
      <c r="C13" s="5">
        <v>45001</v>
      </c>
      <c r="D13" s="4" t="s">
        <v>65</v>
      </c>
      <c r="E13" s="4" t="s">
        <v>632</v>
      </c>
      <c r="F13" s="4" t="s">
        <v>84</v>
      </c>
      <c r="G13" s="11">
        <f>(C13-VLOOKUP(E13,Riders!$A$2:$E$8000,4,FALSE))/365</f>
        <v>24.150684931506849</v>
      </c>
      <c r="H13" s="4">
        <v>12</v>
      </c>
      <c r="I13" s="4">
        <v>0</v>
      </c>
      <c r="J13" s="4">
        <v>0</v>
      </c>
      <c r="K13" s="4">
        <v>0</v>
      </c>
      <c r="L13" s="4">
        <v>0</v>
      </c>
      <c r="M13" s="4">
        <v>0</v>
      </c>
      <c r="N13" s="4">
        <v>0</v>
      </c>
      <c r="O13" s="4">
        <v>0</v>
      </c>
      <c r="P13" s="4">
        <v>0</v>
      </c>
      <c r="Q13" s="4">
        <v>0</v>
      </c>
      <c r="R13" s="4">
        <v>0</v>
      </c>
      <c r="S13" s="4">
        <v>0</v>
      </c>
      <c r="T13" s="4">
        <v>0</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131">
        <v>7.7662037037036996E-3</v>
      </c>
      <c r="AW13">
        <v>53.651000000000003</v>
      </c>
      <c r="AX13" s="131"/>
    </row>
    <row r="14" spans="1:50">
      <c r="A14" s="4" t="s">
        <v>1164</v>
      </c>
      <c r="B14" s="4">
        <v>2023</v>
      </c>
      <c r="C14" s="5">
        <v>45001</v>
      </c>
      <c r="D14" s="4" t="s">
        <v>65</v>
      </c>
      <c r="E14" s="4" t="s">
        <v>1178</v>
      </c>
      <c r="F14" s="4" t="s">
        <v>1179</v>
      </c>
      <c r="G14" s="11">
        <f>(C14-VLOOKUP(E14,Riders!$A$2:$E$8000,4,FALSE))/365</f>
        <v>33.205479452054796</v>
      </c>
      <c r="H14" s="4">
        <v>13</v>
      </c>
      <c r="I14" s="4">
        <v>0</v>
      </c>
      <c r="J14" s="4">
        <v>0</v>
      </c>
      <c r="K14" s="4">
        <v>0</v>
      </c>
      <c r="L14" s="4">
        <v>0</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131">
        <v>7.7662037037036996E-3</v>
      </c>
      <c r="AW14">
        <v>53.651000000000003</v>
      </c>
      <c r="AX14" s="131"/>
    </row>
    <row r="15" spans="1:50">
      <c r="A15" s="4" t="s">
        <v>1164</v>
      </c>
      <c r="B15" s="4">
        <v>2023</v>
      </c>
      <c r="C15" s="5">
        <v>45001</v>
      </c>
      <c r="D15" s="4" t="s">
        <v>65</v>
      </c>
      <c r="E15" s="4" t="s">
        <v>1171</v>
      </c>
      <c r="F15" s="4" t="s">
        <v>645</v>
      </c>
      <c r="G15" s="11">
        <f>(C15-VLOOKUP(E15,Riders!$A$2:$E$8000,4,FALSE))/365</f>
        <v>18.364383561643837</v>
      </c>
      <c r="H15" s="4">
        <v>14</v>
      </c>
      <c r="I15" s="4">
        <v>0</v>
      </c>
      <c r="J15" s="4">
        <v>0</v>
      </c>
      <c r="K15" s="4">
        <v>0</v>
      </c>
      <c r="L15" s="4">
        <v>0</v>
      </c>
      <c r="M15" s="4">
        <v>0</v>
      </c>
      <c r="N15" s="4">
        <v>0</v>
      </c>
      <c r="O15" s="4">
        <v>0</v>
      </c>
      <c r="P15" s="4">
        <v>0</v>
      </c>
      <c r="Q15" s="4">
        <v>0</v>
      </c>
      <c r="R15" s="4">
        <v>0</v>
      </c>
      <c r="S15" s="4">
        <v>0</v>
      </c>
      <c r="T15" s="4">
        <v>0</v>
      </c>
      <c r="U15" s="4">
        <v>0</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131">
        <v>7.7662037037036996E-3</v>
      </c>
      <c r="AW15">
        <v>53.651000000000003</v>
      </c>
      <c r="AX15" s="131"/>
    </row>
    <row r="16" spans="1:50">
      <c r="A16" s="4" t="s">
        <v>1164</v>
      </c>
      <c r="B16" s="4">
        <v>2023</v>
      </c>
      <c r="C16" s="5">
        <v>45001</v>
      </c>
      <c r="D16" s="4" t="s">
        <v>65</v>
      </c>
      <c r="E16" s="4" t="s">
        <v>643</v>
      </c>
      <c r="F16" s="4" t="s">
        <v>483</v>
      </c>
      <c r="G16" s="11">
        <f>(C16-VLOOKUP(E16,Riders!$A$2:$E$8000,4,FALSE))/365</f>
        <v>24.701369863013699</v>
      </c>
      <c r="H16" s="4">
        <v>15</v>
      </c>
      <c r="I16" s="4">
        <v>0</v>
      </c>
      <c r="J16" s="4">
        <v>0</v>
      </c>
      <c r="K16" s="4">
        <v>0</v>
      </c>
      <c r="L16" s="4">
        <v>0</v>
      </c>
      <c r="M16" s="4">
        <v>0</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131">
        <v>7.7662037037036996E-3</v>
      </c>
      <c r="AW16">
        <v>53.651000000000003</v>
      </c>
      <c r="AX16" s="131"/>
    </row>
    <row r="17" spans="1:50">
      <c r="A17" s="4" t="s">
        <v>1164</v>
      </c>
      <c r="B17" s="4">
        <v>2023</v>
      </c>
      <c r="C17" s="5">
        <v>45001</v>
      </c>
      <c r="D17" s="4" t="s">
        <v>65</v>
      </c>
      <c r="E17" s="4" t="s">
        <v>1176</v>
      </c>
      <c r="F17" s="4" t="s">
        <v>94</v>
      </c>
      <c r="G17" s="11">
        <f>(C17-VLOOKUP(E17,Riders!$A$2:$E$8000,4,FALSE))/365</f>
        <v>20.509589041095889</v>
      </c>
      <c r="H17" s="4">
        <v>16</v>
      </c>
      <c r="I17" s="4">
        <v>0</v>
      </c>
      <c r="J17" s="4">
        <v>0</v>
      </c>
      <c r="K17" s="4">
        <v>0</v>
      </c>
      <c r="L17" s="4">
        <v>0</v>
      </c>
      <c r="M17" s="4">
        <v>0</v>
      </c>
      <c r="N17" s="4">
        <v>0</v>
      </c>
      <c r="O17" s="4">
        <v>0</v>
      </c>
      <c r="P17" s="4">
        <v>0</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131">
        <v>7.7662037037036996E-3</v>
      </c>
      <c r="AW17">
        <v>53.651000000000003</v>
      </c>
      <c r="AX17" s="131"/>
    </row>
    <row r="18" spans="1:50">
      <c r="A18" s="4" t="s">
        <v>1164</v>
      </c>
      <c r="B18" s="4">
        <v>2023</v>
      </c>
      <c r="C18" s="5">
        <v>45001</v>
      </c>
      <c r="D18" s="4" t="s">
        <v>65</v>
      </c>
      <c r="E18" s="4" t="s">
        <v>628</v>
      </c>
      <c r="F18" s="4" t="s">
        <v>163</v>
      </c>
      <c r="G18" s="11">
        <f>(C18-VLOOKUP(E18,Riders!$A$2:$E$8000,4,FALSE))/365</f>
        <v>29.147945205479452</v>
      </c>
      <c r="H18" s="4">
        <v>17</v>
      </c>
      <c r="I18" s="4">
        <v>0</v>
      </c>
      <c r="J18" s="4">
        <v>1</v>
      </c>
      <c r="K18" s="4">
        <v>0</v>
      </c>
      <c r="L18" s="4">
        <v>1</v>
      </c>
      <c r="M18" s="4">
        <v>0</v>
      </c>
      <c r="N18" s="4">
        <v>1</v>
      </c>
      <c r="O18" s="4">
        <v>0</v>
      </c>
      <c r="P18" s="4">
        <v>1</v>
      </c>
      <c r="Q18" s="4">
        <v>0</v>
      </c>
      <c r="R18" s="4">
        <v>0</v>
      </c>
      <c r="S18" s="4">
        <v>0</v>
      </c>
      <c r="T18" s="4">
        <v>0</v>
      </c>
      <c r="U18" s="4">
        <v>1</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20</v>
      </c>
      <c r="AU18" s="4">
        <v>0</v>
      </c>
      <c r="AV18" s="131">
        <v>7.7662037037036996E-3</v>
      </c>
      <c r="AW18">
        <v>53.651000000000003</v>
      </c>
      <c r="AX18" s="131"/>
    </row>
    <row r="19" spans="1:50">
      <c r="A19" s="4" t="s">
        <v>1164</v>
      </c>
      <c r="B19" s="4">
        <v>2023</v>
      </c>
      <c r="C19" s="5">
        <v>45001</v>
      </c>
      <c r="D19" s="4" t="s">
        <v>65</v>
      </c>
      <c r="E19" s="4" t="s">
        <v>1175</v>
      </c>
      <c r="F19" s="4" t="s">
        <v>81</v>
      </c>
      <c r="G19" s="11">
        <f>(C19-VLOOKUP(E19,Riders!$A$2:$E$8000,4,FALSE))/365</f>
        <v>19.586301369863012</v>
      </c>
      <c r="H19" s="4">
        <v>18</v>
      </c>
      <c r="I19" s="4">
        <v>0</v>
      </c>
      <c r="J19" s="4">
        <v>0</v>
      </c>
      <c r="K19" s="4">
        <v>0</v>
      </c>
      <c r="L19" s="4">
        <v>0</v>
      </c>
      <c r="M19" s="4">
        <v>0</v>
      </c>
      <c r="N19" s="4">
        <v>0</v>
      </c>
      <c r="O19" s="4">
        <v>0</v>
      </c>
      <c r="P19" s="4">
        <v>0</v>
      </c>
      <c r="Q19" s="4">
        <v>0</v>
      </c>
      <c r="R19" s="4">
        <v>0</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20</v>
      </c>
      <c r="AU19" s="4">
        <v>0</v>
      </c>
      <c r="AV19" s="131">
        <v>7.7662037037036996E-3</v>
      </c>
      <c r="AW19">
        <v>53.651000000000003</v>
      </c>
      <c r="AX19" s="131"/>
    </row>
    <row r="20" spans="1:50">
      <c r="A20" s="4" t="s">
        <v>1164</v>
      </c>
      <c r="B20" s="4">
        <v>2023</v>
      </c>
      <c r="C20" s="5">
        <v>45001</v>
      </c>
      <c r="D20" s="4" t="s">
        <v>65</v>
      </c>
      <c r="E20" s="4" t="s">
        <v>1174</v>
      </c>
      <c r="F20" s="4" t="s">
        <v>153</v>
      </c>
      <c r="G20" s="11">
        <f>(C20-VLOOKUP(E20,Riders!$A$2:$E$8000,4,FALSE))/365</f>
        <v>32.320547945205476</v>
      </c>
      <c r="H20" s="4">
        <v>19</v>
      </c>
      <c r="I20" s="4">
        <v>0</v>
      </c>
      <c r="J20" s="4">
        <v>0</v>
      </c>
      <c r="K20" s="4">
        <v>0</v>
      </c>
      <c r="L20" s="4">
        <v>0</v>
      </c>
      <c r="M20" s="4">
        <v>0</v>
      </c>
      <c r="N20" s="4">
        <v>0</v>
      </c>
      <c r="O20" s="4">
        <v>0</v>
      </c>
      <c r="P20" s="4">
        <v>0</v>
      </c>
      <c r="Q20" s="4">
        <v>0</v>
      </c>
      <c r="R20" s="4">
        <v>0</v>
      </c>
      <c r="S20" s="4">
        <v>0</v>
      </c>
      <c r="T20" s="4">
        <v>0</v>
      </c>
      <c r="U20" s="4">
        <v>0</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20</v>
      </c>
      <c r="AU20" s="4">
        <v>0</v>
      </c>
      <c r="AV20" s="131">
        <v>7.7662037037036996E-3</v>
      </c>
      <c r="AW20">
        <v>53.651000000000003</v>
      </c>
      <c r="AX20" s="131"/>
    </row>
    <row r="21" spans="1:50">
      <c r="A21" s="4" t="s">
        <v>1164</v>
      </c>
      <c r="B21" s="4">
        <v>2023</v>
      </c>
      <c r="C21" s="5">
        <v>45001</v>
      </c>
      <c r="D21" s="4" t="s">
        <v>65</v>
      </c>
      <c r="E21" s="4" t="s">
        <v>629</v>
      </c>
      <c r="F21" s="4" t="s">
        <v>630</v>
      </c>
      <c r="G21" s="11">
        <f>(C21-VLOOKUP(E21,Riders!$A$2:$E$8000,4,FALSE))/365</f>
        <v>23.887671232876713</v>
      </c>
      <c r="H21" s="4">
        <v>20</v>
      </c>
      <c r="I21" s="4">
        <v>0</v>
      </c>
      <c r="J21" s="4">
        <v>0</v>
      </c>
      <c r="K21" s="4">
        <v>0</v>
      </c>
      <c r="L21" s="4">
        <v>0</v>
      </c>
      <c r="M21" s="4">
        <v>0</v>
      </c>
      <c r="N21" s="4">
        <v>0</v>
      </c>
      <c r="O21" s="4">
        <v>0</v>
      </c>
      <c r="P21" s="4">
        <v>0</v>
      </c>
      <c r="Q21" s="4">
        <v>0</v>
      </c>
      <c r="R21" s="4">
        <v>0</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20</v>
      </c>
      <c r="AU21" s="4">
        <v>0</v>
      </c>
      <c r="AV21" s="131">
        <v>7.7662037037036996E-3</v>
      </c>
      <c r="AW21">
        <v>53.651000000000003</v>
      </c>
      <c r="AX21" s="131"/>
    </row>
    <row r="22" spans="1:50">
      <c r="A22" s="4" t="s">
        <v>1164</v>
      </c>
      <c r="B22" s="4">
        <v>2023</v>
      </c>
      <c r="C22" s="5">
        <v>45001</v>
      </c>
      <c r="D22" s="4" t="s">
        <v>65</v>
      </c>
      <c r="E22" s="4" t="s">
        <v>590</v>
      </c>
      <c r="F22" s="4" t="s">
        <v>227</v>
      </c>
      <c r="G22" s="11">
        <f>(C22-VLOOKUP(E22,Riders!$A$2:$E$8000,4,FALSE))/365</f>
        <v>32.090410958904108</v>
      </c>
      <c r="H22" s="4">
        <v>21</v>
      </c>
      <c r="I22" s="4">
        <v>0</v>
      </c>
      <c r="J22" s="4">
        <v>0</v>
      </c>
      <c r="K22" s="4">
        <v>0</v>
      </c>
      <c r="L22" s="4">
        <v>0</v>
      </c>
      <c r="M22" s="4">
        <v>0</v>
      </c>
      <c r="N22" s="4">
        <v>0</v>
      </c>
      <c r="O22" s="4">
        <v>0</v>
      </c>
      <c r="P22" s="4">
        <v>0</v>
      </c>
      <c r="Q22" s="4">
        <v>0</v>
      </c>
      <c r="R22" s="4">
        <v>0</v>
      </c>
      <c r="S22" s="4">
        <v>0</v>
      </c>
      <c r="T22" s="4">
        <v>0</v>
      </c>
      <c r="U22" s="4">
        <v>0</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20</v>
      </c>
      <c r="AU22" s="4">
        <v>0</v>
      </c>
      <c r="AV22" s="131">
        <v>7.7662037037036996E-3</v>
      </c>
      <c r="AW22">
        <v>53.651000000000003</v>
      </c>
      <c r="AX22" s="131"/>
    </row>
    <row r="23" spans="1:50">
      <c r="A23" s="4" t="s">
        <v>1164</v>
      </c>
      <c r="B23" s="4">
        <v>2023</v>
      </c>
      <c r="C23" s="5">
        <v>45001</v>
      </c>
      <c r="D23" s="4" t="s">
        <v>65</v>
      </c>
      <c r="E23" s="4" t="s">
        <v>1113</v>
      </c>
      <c r="F23" s="4" t="s">
        <v>41</v>
      </c>
      <c r="G23" s="11">
        <f>(C23-VLOOKUP(E23,Riders!$A$2:$E$8000,4,FALSE))/365</f>
        <v>18.895890410958906</v>
      </c>
      <c r="H23" s="4">
        <v>22</v>
      </c>
      <c r="I23" s="4">
        <v>0</v>
      </c>
      <c r="J23" s="4">
        <v>0</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20</v>
      </c>
      <c r="AU23" s="4">
        <v>0</v>
      </c>
      <c r="AV23" s="131">
        <v>7.7662037037036996E-3</v>
      </c>
      <c r="AW23">
        <v>53.651000000000003</v>
      </c>
      <c r="AX23" s="131"/>
    </row>
    <row r="24" spans="1:50">
      <c r="A24" s="4" t="s">
        <v>1164</v>
      </c>
      <c r="B24" s="4">
        <v>2023</v>
      </c>
      <c r="C24" s="5">
        <v>45001</v>
      </c>
      <c r="D24" s="4" t="s">
        <v>65</v>
      </c>
      <c r="E24" s="4" t="s">
        <v>1177</v>
      </c>
      <c r="F24" s="4" t="s">
        <v>754</v>
      </c>
      <c r="G24" s="11">
        <f>(C24-VLOOKUP(E24,Riders!$A$2:$E$8000,4,FALSE))/365</f>
        <v>26.8</v>
      </c>
      <c r="H24" s="4">
        <v>23</v>
      </c>
      <c r="I24" s="4">
        <v>0</v>
      </c>
      <c r="J24" s="4">
        <v>0</v>
      </c>
      <c r="K24" s="4">
        <v>0</v>
      </c>
      <c r="L24" s="4">
        <v>0</v>
      </c>
      <c r="M24" s="4">
        <v>0</v>
      </c>
      <c r="N24" s="4">
        <v>0</v>
      </c>
      <c r="O24" s="4">
        <v>0</v>
      </c>
      <c r="P24" s="4">
        <v>0</v>
      </c>
      <c r="Q24" s="4">
        <v>0</v>
      </c>
      <c r="R24" s="4">
        <v>0</v>
      </c>
      <c r="S24" s="4">
        <v>0</v>
      </c>
      <c r="T24" s="4">
        <v>0</v>
      </c>
      <c r="U24" s="4">
        <v>0</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20</v>
      </c>
      <c r="AU24" s="4">
        <v>0</v>
      </c>
      <c r="AV24" s="131">
        <v>7.7662037037036996E-3</v>
      </c>
      <c r="AW24">
        <v>53.651000000000003</v>
      </c>
      <c r="AX24" s="131"/>
    </row>
    <row r="25" spans="1:50">
      <c r="A25" s="4" t="s">
        <v>1164</v>
      </c>
      <c r="B25" s="4">
        <v>2023</v>
      </c>
      <c r="C25" s="5">
        <v>45001</v>
      </c>
      <c r="D25" s="4" t="s">
        <v>65</v>
      </c>
      <c r="E25" s="4" t="s">
        <v>476</v>
      </c>
      <c r="F25" s="4" t="s">
        <v>477</v>
      </c>
      <c r="G25" s="11">
        <f>(C25-VLOOKUP(E25,Riders!$A$2:$E$8000,4,FALSE))/365</f>
        <v>21.975342465753425</v>
      </c>
      <c r="H25" s="4">
        <v>24</v>
      </c>
      <c r="I25" s="4">
        <v>0</v>
      </c>
      <c r="J25" s="4">
        <v>0</v>
      </c>
      <c r="K25" s="4">
        <v>0</v>
      </c>
      <c r="L25" s="4">
        <v>0</v>
      </c>
      <c r="M25" s="4">
        <v>0</v>
      </c>
      <c r="N25" s="4">
        <v>0</v>
      </c>
      <c r="O25" s="4">
        <v>0</v>
      </c>
      <c r="P25" s="4">
        <v>0</v>
      </c>
      <c r="Q25" s="4">
        <v>0</v>
      </c>
      <c r="R25" s="4">
        <v>0</v>
      </c>
      <c r="S25" s="4">
        <v>0</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20</v>
      </c>
      <c r="AU25" s="4">
        <v>0</v>
      </c>
      <c r="AV25" s="131">
        <v>7.7662037037036996E-3</v>
      </c>
      <c r="AW25">
        <v>53.651000000000003</v>
      </c>
      <c r="AX25" s="131"/>
    </row>
    <row r="26" spans="1:50">
      <c r="A26" s="1" t="s">
        <v>1100</v>
      </c>
      <c r="B26" s="1">
        <v>2023</v>
      </c>
      <c r="C26" s="2">
        <v>44982</v>
      </c>
      <c r="D26" s="1" t="s">
        <v>65</v>
      </c>
      <c r="E26" s="1" t="s">
        <v>587</v>
      </c>
      <c r="F26" s="1" t="s">
        <v>77</v>
      </c>
      <c r="G26" s="11">
        <f>(C26-VLOOKUP(E26,Riders!$A$2:$E$8000,4,FALSE))/365</f>
        <v>27.761643835616439</v>
      </c>
      <c r="H26" s="1">
        <v>1</v>
      </c>
      <c r="I26" s="1">
        <v>0</v>
      </c>
      <c r="J26" s="1">
        <v>0</v>
      </c>
      <c r="K26" s="1">
        <v>0</v>
      </c>
      <c r="L26" s="1">
        <v>0</v>
      </c>
      <c r="M26" s="1">
        <v>0</v>
      </c>
      <c r="N26" s="1">
        <v>1</v>
      </c>
      <c r="O26" s="1">
        <v>0</v>
      </c>
      <c r="P26" s="1">
        <v>0</v>
      </c>
      <c r="Q26" s="1">
        <v>0</v>
      </c>
      <c r="R26" s="1">
        <v>1</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c r="AN26" s="1">
        <v>0</v>
      </c>
      <c r="AO26" s="1">
        <v>0</v>
      </c>
      <c r="AP26" s="1">
        <v>0</v>
      </c>
      <c r="AQ26" s="1">
        <v>1</v>
      </c>
      <c r="AR26" s="1">
        <v>1</v>
      </c>
      <c r="AS26" s="1">
        <v>20</v>
      </c>
      <c r="AT26" s="1">
        <v>0</v>
      </c>
      <c r="AU26" s="1">
        <v>26</v>
      </c>
      <c r="AV26" s="131">
        <v>1.0891203703703703E-2</v>
      </c>
      <c r="AW26">
        <v>38.256999999999998</v>
      </c>
      <c r="AX26" s="131"/>
    </row>
    <row r="27" spans="1:50">
      <c r="A27" s="1" t="s">
        <v>1100</v>
      </c>
      <c r="B27" s="1">
        <v>2023</v>
      </c>
      <c r="C27" s="2">
        <v>44982</v>
      </c>
      <c r="D27" s="1" t="s">
        <v>65</v>
      </c>
      <c r="E27" s="1" t="s">
        <v>481</v>
      </c>
      <c r="F27" s="1" t="s">
        <v>22</v>
      </c>
      <c r="G27" s="11">
        <f>(C27-VLOOKUP(E27,Riders!$A$2:$E$8000,4,FALSE))/365</f>
        <v>22.769863013698629</v>
      </c>
      <c r="H27" s="1">
        <v>2</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1</v>
      </c>
      <c r="AC27" s="1">
        <v>1</v>
      </c>
      <c r="AD27" s="1">
        <v>1</v>
      </c>
      <c r="AE27" s="1">
        <v>1</v>
      </c>
      <c r="AF27" s="1">
        <v>1</v>
      </c>
      <c r="AG27" s="1">
        <v>0</v>
      </c>
      <c r="AH27" s="1">
        <v>0</v>
      </c>
      <c r="AI27" s="1">
        <v>0</v>
      </c>
      <c r="AJ27" s="1">
        <v>0</v>
      </c>
      <c r="AK27" s="1">
        <v>0</v>
      </c>
      <c r="AL27" s="1">
        <v>0</v>
      </c>
      <c r="AM27" s="1">
        <v>0</v>
      </c>
      <c r="AN27" s="1">
        <v>0</v>
      </c>
      <c r="AO27" s="1">
        <v>0</v>
      </c>
      <c r="AP27" s="1">
        <v>0</v>
      </c>
      <c r="AQ27" s="1">
        <v>0</v>
      </c>
      <c r="AR27" s="1">
        <v>0</v>
      </c>
      <c r="AS27" s="1">
        <v>20</v>
      </c>
      <c r="AT27" s="1">
        <v>0</v>
      </c>
      <c r="AU27" s="1">
        <v>25</v>
      </c>
      <c r="AV27" s="131">
        <v>1.0891203703703703E-2</v>
      </c>
      <c r="AW27">
        <v>38.256999999999998</v>
      </c>
      <c r="AX27" s="131"/>
    </row>
    <row r="28" spans="1:50">
      <c r="A28" s="1" t="s">
        <v>1100</v>
      </c>
      <c r="B28" s="1">
        <v>2023</v>
      </c>
      <c r="C28" s="2">
        <v>44982</v>
      </c>
      <c r="D28" s="1" t="s">
        <v>65</v>
      </c>
      <c r="E28" s="1" t="s">
        <v>597</v>
      </c>
      <c r="F28" s="1" t="s">
        <v>34</v>
      </c>
      <c r="G28" s="11">
        <f>(C28-VLOOKUP(E28,Riders!$A$2:$E$8000,4,FALSE))/365</f>
        <v>24.80821917808219</v>
      </c>
      <c r="H28" s="1">
        <v>3</v>
      </c>
      <c r="I28" s="1">
        <v>0</v>
      </c>
      <c r="J28" s="1">
        <v>0</v>
      </c>
      <c r="K28" s="1">
        <v>0</v>
      </c>
      <c r="L28" s="1">
        <v>0</v>
      </c>
      <c r="M28" s="1">
        <v>1</v>
      </c>
      <c r="N28" s="1">
        <v>0</v>
      </c>
      <c r="O28" s="1">
        <v>0</v>
      </c>
      <c r="P28" s="1">
        <v>1</v>
      </c>
      <c r="Q28" s="1">
        <v>0</v>
      </c>
      <c r="R28" s="1">
        <v>0</v>
      </c>
      <c r="S28" s="1">
        <v>0</v>
      </c>
      <c r="T28" s="1">
        <v>1</v>
      </c>
      <c r="U28" s="1">
        <v>0</v>
      </c>
      <c r="V28" s="1">
        <v>1</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c r="AN28" s="1">
        <v>0</v>
      </c>
      <c r="AO28" s="1">
        <v>0</v>
      </c>
      <c r="AP28" s="1">
        <v>0</v>
      </c>
      <c r="AQ28" s="1">
        <v>0</v>
      </c>
      <c r="AR28" s="1">
        <v>0</v>
      </c>
      <c r="AS28" s="1">
        <v>20</v>
      </c>
      <c r="AT28" s="1">
        <v>0</v>
      </c>
      <c r="AU28" s="1">
        <v>24</v>
      </c>
      <c r="AV28" s="131">
        <v>1.08912037037037E-2</v>
      </c>
      <c r="AW28">
        <v>38.256999999999998</v>
      </c>
      <c r="AX28" s="131"/>
    </row>
    <row r="29" spans="1:50">
      <c r="A29" s="1" t="s">
        <v>1100</v>
      </c>
      <c r="B29" s="1">
        <v>2023</v>
      </c>
      <c r="C29" s="2">
        <v>44982</v>
      </c>
      <c r="D29" s="1" t="s">
        <v>65</v>
      </c>
      <c r="E29" s="1" t="s">
        <v>616</v>
      </c>
      <c r="F29" s="1" t="s">
        <v>36</v>
      </c>
      <c r="G29" s="11">
        <f>(C29-VLOOKUP(E29,Riders!$A$2:$E$8000,4,FALSE))/365</f>
        <v>35.041095890410958</v>
      </c>
      <c r="H29" s="1">
        <v>4</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1</v>
      </c>
      <c r="AN29" s="1">
        <v>1</v>
      </c>
      <c r="AO29" s="1">
        <v>1</v>
      </c>
      <c r="AP29" s="1">
        <v>1</v>
      </c>
      <c r="AQ29" s="1">
        <v>0</v>
      </c>
      <c r="AR29" s="1">
        <v>0</v>
      </c>
      <c r="AS29" s="1">
        <v>20</v>
      </c>
      <c r="AT29" s="1">
        <v>0</v>
      </c>
      <c r="AU29" s="1">
        <v>24</v>
      </c>
      <c r="AV29" s="131">
        <v>1.08912037037037E-2</v>
      </c>
      <c r="AW29">
        <v>38.256999999999998</v>
      </c>
      <c r="AX29" s="131"/>
    </row>
    <row r="30" spans="1:50">
      <c r="A30" s="1" t="s">
        <v>1100</v>
      </c>
      <c r="B30" s="1">
        <v>2023</v>
      </c>
      <c r="C30" s="2">
        <v>44982</v>
      </c>
      <c r="D30" s="1" t="s">
        <v>65</v>
      </c>
      <c r="E30" s="1" t="s">
        <v>478</v>
      </c>
      <c r="F30" s="1" t="s">
        <v>479</v>
      </c>
      <c r="G30" s="11">
        <f>(C30-VLOOKUP(E30,Riders!$A$2:$E$8000,4,FALSE))/365</f>
        <v>31.775342465753425</v>
      </c>
      <c r="H30" s="1">
        <v>5</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1</v>
      </c>
      <c r="AJ30" s="1">
        <v>1</v>
      </c>
      <c r="AK30" s="1">
        <v>1</v>
      </c>
      <c r="AL30" s="1">
        <v>1</v>
      </c>
      <c r="AM30" s="1">
        <v>0</v>
      </c>
      <c r="AN30" s="1">
        <v>0</v>
      </c>
      <c r="AO30" s="1">
        <v>0</v>
      </c>
      <c r="AP30" s="1">
        <v>0</v>
      </c>
      <c r="AQ30" s="1">
        <v>0</v>
      </c>
      <c r="AR30" s="1">
        <v>0</v>
      </c>
      <c r="AS30" s="1">
        <v>20</v>
      </c>
      <c r="AT30" s="1">
        <v>0</v>
      </c>
      <c r="AU30" s="1">
        <v>24</v>
      </c>
      <c r="AV30" s="131">
        <v>1.08912037037037E-2</v>
      </c>
      <c r="AW30">
        <v>38.256999999999998</v>
      </c>
      <c r="AX30" s="131"/>
    </row>
    <row r="31" spans="1:50">
      <c r="A31" s="1" t="s">
        <v>1100</v>
      </c>
      <c r="B31" s="1">
        <v>2023</v>
      </c>
      <c r="C31" s="2">
        <v>44982</v>
      </c>
      <c r="D31" s="1" t="s">
        <v>65</v>
      </c>
      <c r="E31" s="1" t="s">
        <v>585</v>
      </c>
      <c r="F31" s="1" t="s">
        <v>112</v>
      </c>
      <c r="G31" s="11">
        <f>(C31-VLOOKUP(E31,Riders!$A$2:$E$8000,4,FALSE))/365</f>
        <v>27.268493150684932</v>
      </c>
      <c r="H31" s="1">
        <v>6</v>
      </c>
      <c r="I31" s="1">
        <v>0</v>
      </c>
      <c r="J31" s="1">
        <v>0</v>
      </c>
      <c r="K31" s="1">
        <v>0</v>
      </c>
      <c r="L31" s="1">
        <v>1</v>
      </c>
      <c r="M31" s="1">
        <v>0</v>
      </c>
      <c r="N31" s="1">
        <v>0</v>
      </c>
      <c r="O31" s="1">
        <v>1</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c r="AN31" s="1">
        <v>0</v>
      </c>
      <c r="AO31" s="1">
        <v>0</v>
      </c>
      <c r="AP31" s="1">
        <v>0</v>
      </c>
      <c r="AQ31" s="1">
        <v>0</v>
      </c>
      <c r="AR31" s="1">
        <v>0</v>
      </c>
      <c r="AS31" s="1">
        <v>20</v>
      </c>
      <c r="AT31" s="1">
        <v>0</v>
      </c>
      <c r="AU31" s="1">
        <v>22</v>
      </c>
      <c r="AV31" s="131">
        <v>1.08912037037037E-2</v>
      </c>
      <c r="AW31">
        <v>38.256999999999998</v>
      </c>
      <c r="AX31" s="131"/>
    </row>
    <row r="32" spans="1:50">
      <c r="A32" s="1" t="s">
        <v>1100</v>
      </c>
      <c r="B32" s="1">
        <v>2023</v>
      </c>
      <c r="C32" s="2">
        <v>44982</v>
      </c>
      <c r="D32" s="1" t="s">
        <v>65</v>
      </c>
      <c r="E32" s="1" t="s">
        <v>604</v>
      </c>
      <c r="F32" s="1" t="s">
        <v>32</v>
      </c>
      <c r="G32" s="11">
        <f>(C32-VLOOKUP(E32,Riders!$A$2:$E$8000,4,FALSE))/365</f>
        <v>21.12876712328767</v>
      </c>
      <c r="H32" s="1">
        <v>7</v>
      </c>
      <c r="I32" s="1">
        <v>0</v>
      </c>
      <c r="J32" s="1">
        <v>0</v>
      </c>
      <c r="K32" s="1">
        <v>1</v>
      </c>
      <c r="L32" s="1">
        <v>0</v>
      </c>
      <c r="M32" s="1">
        <v>0</v>
      </c>
      <c r="N32" s="1">
        <v>0</v>
      </c>
      <c r="O32" s="1">
        <v>0</v>
      </c>
      <c r="P32" s="1">
        <v>0</v>
      </c>
      <c r="Q32" s="1">
        <v>0</v>
      </c>
      <c r="R32" s="1">
        <v>0</v>
      </c>
      <c r="S32" s="1">
        <v>0</v>
      </c>
      <c r="T32" s="1">
        <v>0</v>
      </c>
      <c r="U32" s="1">
        <v>0</v>
      </c>
      <c r="V32" s="1">
        <v>0</v>
      </c>
      <c r="W32" s="1">
        <v>1</v>
      </c>
      <c r="X32" s="1">
        <v>0</v>
      </c>
      <c r="Y32" s="1">
        <v>0</v>
      </c>
      <c r="Z32" s="1">
        <v>0</v>
      </c>
      <c r="AA32" s="1">
        <v>0</v>
      </c>
      <c r="AB32" s="1">
        <v>0</v>
      </c>
      <c r="AC32" s="1">
        <v>0</v>
      </c>
      <c r="AD32" s="1">
        <v>0</v>
      </c>
      <c r="AE32" s="1">
        <v>0</v>
      </c>
      <c r="AF32" s="1">
        <v>0</v>
      </c>
      <c r="AG32" s="1">
        <v>0</v>
      </c>
      <c r="AH32" s="1">
        <v>0</v>
      </c>
      <c r="AI32" s="1">
        <v>0</v>
      </c>
      <c r="AJ32" s="1">
        <v>0</v>
      </c>
      <c r="AK32" s="1">
        <v>0</v>
      </c>
      <c r="AL32" s="1">
        <v>0</v>
      </c>
      <c r="AM32" s="1">
        <v>0</v>
      </c>
      <c r="AN32" s="1">
        <v>0</v>
      </c>
      <c r="AO32" s="1">
        <v>0</v>
      </c>
      <c r="AP32" s="1">
        <v>0</v>
      </c>
      <c r="AQ32" s="1">
        <v>0</v>
      </c>
      <c r="AR32" s="1">
        <v>0</v>
      </c>
      <c r="AS32" s="1">
        <v>20</v>
      </c>
      <c r="AT32" s="1">
        <v>0</v>
      </c>
      <c r="AU32" s="1">
        <v>22</v>
      </c>
      <c r="AV32" s="131">
        <v>1.08912037037037E-2</v>
      </c>
      <c r="AW32">
        <v>38.256999999999998</v>
      </c>
      <c r="AX32" s="131"/>
    </row>
    <row r="33" spans="1:50">
      <c r="A33" s="1" t="s">
        <v>1100</v>
      </c>
      <c r="B33" s="1">
        <v>2023</v>
      </c>
      <c r="C33" s="2">
        <v>44982</v>
      </c>
      <c r="D33" s="1" t="s">
        <v>65</v>
      </c>
      <c r="E33" s="1" t="s">
        <v>485</v>
      </c>
      <c r="F33" s="1" t="s">
        <v>26</v>
      </c>
      <c r="G33" s="11">
        <f>(C33-VLOOKUP(E33,Riders!$A$2:$E$8000,4,FALSE))/365</f>
        <v>29.021917808219179</v>
      </c>
      <c r="H33" s="1">
        <v>8</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1</v>
      </c>
      <c r="AH33" s="1">
        <v>1</v>
      </c>
      <c r="AI33" s="1">
        <v>0</v>
      </c>
      <c r="AJ33" s="1">
        <v>0</v>
      </c>
      <c r="AK33" s="1">
        <v>0</v>
      </c>
      <c r="AL33" s="1">
        <v>0</v>
      </c>
      <c r="AM33" s="1">
        <v>0</v>
      </c>
      <c r="AN33" s="1">
        <v>0</v>
      </c>
      <c r="AO33" s="1">
        <v>0</v>
      </c>
      <c r="AP33" s="1">
        <v>0</v>
      </c>
      <c r="AQ33" s="1">
        <v>0</v>
      </c>
      <c r="AR33" s="1">
        <v>0</v>
      </c>
      <c r="AS33" s="1">
        <v>20</v>
      </c>
      <c r="AT33" s="1">
        <v>0</v>
      </c>
      <c r="AU33" s="1">
        <v>22</v>
      </c>
      <c r="AV33" s="131">
        <v>1.08912037037037E-2</v>
      </c>
      <c r="AW33">
        <v>38.256999999999998</v>
      </c>
      <c r="AX33" s="131"/>
    </row>
    <row r="34" spans="1:50">
      <c r="A34" s="1" t="s">
        <v>1100</v>
      </c>
      <c r="B34" s="1">
        <v>2023</v>
      </c>
      <c r="C34" s="2">
        <v>44982</v>
      </c>
      <c r="D34" s="1" t="s">
        <v>65</v>
      </c>
      <c r="E34" s="1" t="s">
        <v>753</v>
      </c>
      <c r="F34" s="1" t="s">
        <v>74</v>
      </c>
      <c r="G34" s="11">
        <f>(C34-VLOOKUP(E34,Riders!$A$2:$E$8000,4,FALSE))/365</f>
        <v>22.860273972602741</v>
      </c>
      <c r="H34" s="1">
        <v>9</v>
      </c>
      <c r="I34" s="1">
        <v>0</v>
      </c>
      <c r="J34" s="1">
        <v>0</v>
      </c>
      <c r="K34" s="1">
        <v>0</v>
      </c>
      <c r="L34" s="1">
        <v>0</v>
      </c>
      <c r="M34" s="1">
        <v>0</v>
      </c>
      <c r="N34" s="1">
        <v>0</v>
      </c>
      <c r="O34" s="1">
        <v>0</v>
      </c>
      <c r="P34" s="1">
        <v>0</v>
      </c>
      <c r="Q34" s="1">
        <v>0</v>
      </c>
      <c r="R34" s="1">
        <v>0</v>
      </c>
      <c r="S34" s="1">
        <v>1</v>
      </c>
      <c r="T34" s="1">
        <v>0</v>
      </c>
      <c r="U34" s="1">
        <v>1</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c r="AN34" s="1">
        <v>0</v>
      </c>
      <c r="AO34" s="1">
        <v>0</v>
      </c>
      <c r="AP34" s="1">
        <v>0</v>
      </c>
      <c r="AQ34" s="1">
        <v>0</v>
      </c>
      <c r="AR34" s="1">
        <v>0</v>
      </c>
      <c r="AS34" s="1">
        <v>20</v>
      </c>
      <c r="AT34" s="1">
        <v>0</v>
      </c>
      <c r="AU34" s="1">
        <v>22</v>
      </c>
      <c r="AV34" s="131">
        <v>1.08912037037037E-2</v>
      </c>
      <c r="AW34">
        <v>38.256999999999998</v>
      </c>
      <c r="AX34" s="131"/>
    </row>
    <row r="35" spans="1:50">
      <c r="A35" s="1" t="s">
        <v>1100</v>
      </c>
      <c r="B35" s="1">
        <v>2023</v>
      </c>
      <c r="C35" s="2">
        <v>44982</v>
      </c>
      <c r="D35" s="1" t="s">
        <v>65</v>
      </c>
      <c r="E35" s="1" t="s">
        <v>518</v>
      </c>
      <c r="F35" s="1" t="s">
        <v>249</v>
      </c>
      <c r="G35" s="11">
        <f>(C35-VLOOKUP(E35,Riders!$A$2:$E$8000,4,FALSE))/365</f>
        <v>32.123287671232873</v>
      </c>
      <c r="H35" s="1">
        <v>10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1</v>
      </c>
      <c r="AA35" s="1">
        <v>1</v>
      </c>
      <c r="AB35" s="1">
        <v>0</v>
      </c>
      <c r="AC35" s="1">
        <v>0</v>
      </c>
      <c r="AD35" s="1">
        <v>0</v>
      </c>
      <c r="AE35" s="1">
        <v>0</v>
      </c>
      <c r="AF35" s="1">
        <v>0</v>
      </c>
      <c r="AG35" s="1">
        <v>0</v>
      </c>
      <c r="AH35" s="1">
        <v>0</v>
      </c>
      <c r="AI35" s="1">
        <v>0</v>
      </c>
      <c r="AJ35" s="1">
        <v>0</v>
      </c>
      <c r="AK35" s="1">
        <v>0</v>
      </c>
      <c r="AL35" s="1">
        <v>0</v>
      </c>
      <c r="AM35" s="1">
        <v>0</v>
      </c>
      <c r="AN35" s="1">
        <v>0</v>
      </c>
      <c r="AO35" s="1">
        <v>0</v>
      </c>
      <c r="AP35" s="1">
        <v>0</v>
      </c>
      <c r="AQ35" s="1">
        <v>0</v>
      </c>
      <c r="AR35" s="1">
        <v>0</v>
      </c>
      <c r="AS35" s="1">
        <v>20</v>
      </c>
      <c r="AT35" s="1">
        <v>0</v>
      </c>
      <c r="AU35" s="1">
        <v>22</v>
      </c>
      <c r="AV35" s="131">
        <v>1.08912037037037E-2</v>
      </c>
      <c r="AW35">
        <v>38.256999999999998</v>
      </c>
      <c r="AX35" s="131"/>
    </row>
    <row r="36" spans="1:50">
      <c r="A36" s="1" t="s">
        <v>1100</v>
      </c>
      <c r="B36" s="1">
        <v>2023</v>
      </c>
      <c r="C36" s="2">
        <v>44982</v>
      </c>
      <c r="D36" s="1" t="s">
        <v>65</v>
      </c>
      <c r="E36" s="1" t="s">
        <v>482</v>
      </c>
      <c r="F36" s="1" t="s">
        <v>483</v>
      </c>
      <c r="G36" s="11">
        <f>(C36-VLOOKUP(E36,Riders!$A$2:$E$8000,4,FALSE))/365</f>
        <v>20.978082191780821</v>
      </c>
      <c r="H36" s="1">
        <v>11</v>
      </c>
      <c r="I36" s="1">
        <v>0</v>
      </c>
      <c r="J36" s="1">
        <v>0</v>
      </c>
      <c r="K36" s="1">
        <v>0</v>
      </c>
      <c r="L36" s="1">
        <v>0</v>
      </c>
      <c r="M36" s="1">
        <v>0</v>
      </c>
      <c r="N36" s="1">
        <v>0</v>
      </c>
      <c r="O36" s="1">
        <v>0</v>
      </c>
      <c r="P36" s="1">
        <v>0</v>
      </c>
      <c r="Q36" s="1">
        <v>0</v>
      </c>
      <c r="R36" s="1">
        <v>0</v>
      </c>
      <c r="S36" s="1">
        <v>0</v>
      </c>
      <c r="T36" s="1">
        <v>0</v>
      </c>
      <c r="U36" s="1">
        <v>0</v>
      </c>
      <c r="V36" s="1">
        <v>0</v>
      </c>
      <c r="W36" s="1">
        <v>0</v>
      </c>
      <c r="X36" s="1">
        <v>1</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20</v>
      </c>
      <c r="AT36" s="1">
        <v>0</v>
      </c>
      <c r="AU36" s="1">
        <v>21</v>
      </c>
      <c r="AV36" s="131">
        <v>1.08912037037037E-2</v>
      </c>
      <c r="AW36">
        <v>38.256999999999998</v>
      </c>
      <c r="AX36" s="131"/>
    </row>
    <row r="37" spans="1:50">
      <c r="A37" s="1" t="s">
        <v>1100</v>
      </c>
      <c r="B37" s="1">
        <v>2023</v>
      </c>
      <c r="C37" s="2">
        <v>44982</v>
      </c>
      <c r="D37" s="1" t="s">
        <v>65</v>
      </c>
      <c r="E37" s="1" t="s">
        <v>614</v>
      </c>
      <c r="F37" s="1" t="s">
        <v>227</v>
      </c>
      <c r="G37" s="11">
        <f>(C37-VLOOKUP(E37,Riders!$A$2:$E$8000,4,FALSE))/365</f>
        <v>24.079452054794519</v>
      </c>
      <c r="H37" s="1">
        <v>12</v>
      </c>
      <c r="I37" s="1">
        <v>0</v>
      </c>
      <c r="J37" s="1">
        <v>0</v>
      </c>
      <c r="K37" s="1">
        <v>0</v>
      </c>
      <c r="L37" s="1">
        <v>0</v>
      </c>
      <c r="M37" s="1">
        <v>0</v>
      </c>
      <c r="N37" s="1">
        <v>0</v>
      </c>
      <c r="O37" s="1">
        <v>0</v>
      </c>
      <c r="P37" s="1">
        <v>0</v>
      </c>
      <c r="Q37" s="1">
        <v>1</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v>0</v>
      </c>
      <c r="AS37" s="1">
        <v>20</v>
      </c>
      <c r="AT37" s="1">
        <v>0</v>
      </c>
      <c r="AU37" s="1">
        <v>21</v>
      </c>
      <c r="AV37" s="131">
        <v>1.08912037037037E-2</v>
      </c>
      <c r="AW37">
        <v>38.256999999999998</v>
      </c>
      <c r="AX37" s="131"/>
    </row>
    <row r="38" spans="1:50">
      <c r="A38" s="1" t="s">
        <v>1100</v>
      </c>
      <c r="B38" s="1">
        <v>2023</v>
      </c>
      <c r="C38" s="2">
        <v>44982</v>
      </c>
      <c r="D38" s="1" t="s">
        <v>65</v>
      </c>
      <c r="E38" s="1" t="s">
        <v>492</v>
      </c>
      <c r="F38" s="1" t="s">
        <v>751</v>
      </c>
      <c r="G38" s="11">
        <f>(C38-VLOOKUP(E38,Riders!$A$2:$E$8000,4,FALSE))/365</f>
        <v>29.216438356164385</v>
      </c>
      <c r="H38" s="1">
        <v>13</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20</v>
      </c>
      <c r="AT38" s="1">
        <v>0</v>
      </c>
      <c r="AU38" s="1">
        <v>20</v>
      </c>
      <c r="AV38" s="131">
        <v>1.08912037037037E-2</v>
      </c>
      <c r="AW38">
        <v>38.256999999999998</v>
      </c>
      <c r="AX38" s="131"/>
    </row>
    <row r="39" spans="1:50">
      <c r="A39" s="1" t="s">
        <v>1100</v>
      </c>
      <c r="B39" s="1">
        <v>2023</v>
      </c>
      <c r="C39" s="2">
        <v>44982</v>
      </c>
      <c r="D39" s="1" t="s">
        <v>65</v>
      </c>
      <c r="E39" s="1" t="s">
        <v>644</v>
      </c>
      <c r="F39" s="1" t="s">
        <v>645</v>
      </c>
      <c r="G39" s="11">
        <f>(C39-VLOOKUP(E39,Riders!$A$2:$E$8000,4,FALSE))/365</f>
        <v>21.090410958904108</v>
      </c>
      <c r="H39" s="1">
        <v>14</v>
      </c>
      <c r="I39" s="1">
        <v>1</v>
      </c>
      <c r="J39" s="1">
        <v>1</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2</v>
      </c>
      <c r="AV39" s="131">
        <v>1.08912037037037E-2</v>
      </c>
      <c r="AW39">
        <v>38.256999999999998</v>
      </c>
      <c r="AX39" s="131"/>
    </row>
    <row r="40" spans="1:50">
      <c r="A40" s="1" t="s">
        <v>1100</v>
      </c>
      <c r="B40" s="1">
        <v>2023</v>
      </c>
      <c r="C40" s="2">
        <v>44982</v>
      </c>
      <c r="D40" s="1" t="s">
        <v>65</v>
      </c>
      <c r="E40" s="1" t="s">
        <v>731</v>
      </c>
      <c r="F40" s="1" t="s">
        <v>101</v>
      </c>
      <c r="G40" s="11">
        <f>(C40-VLOOKUP(E40,Riders!$A$2:$E$8000,4,FALSE))/365</f>
        <v>22.076712328767123</v>
      </c>
      <c r="H40" s="1">
        <v>15</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31">
        <v>1.08912037037037E-2</v>
      </c>
      <c r="AW40">
        <v>38.256999999999998</v>
      </c>
      <c r="AX40" s="131"/>
    </row>
    <row r="41" spans="1:50">
      <c r="A41" s="1" t="s">
        <v>1100</v>
      </c>
      <c r="B41" s="1">
        <v>2023</v>
      </c>
      <c r="C41" s="2">
        <v>44982</v>
      </c>
      <c r="D41" s="1" t="s">
        <v>65</v>
      </c>
      <c r="E41" s="1" t="s">
        <v>52</v>
      </c>
      <c r="F41" s="1" t="s">
        <v>24</v>
      </c>
      <c r="G41" s="11">
        <f>(C41-VLOOKUP(E41,Riders!$A$2:$E$8000,4,FALSE))/365</f>
        <v>22.635616438356163</v>
      </c>
      <c r="H41" s="1">
        <v>16</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v>0</v>
      </c>
      <c r="AS41" s="1">
        <v>0</v>
      </c>
      <c r="AT41" s="1">
        <v>0</v>
      </c>
      <c r="AU41" s="1">
        <v>0</v>
      </c>
      <c r="AV41" s="131">
        <v>1.08912037037037E-2</v>
      </c>
      <c r="AW41">
        <v>38.256999999999998</v>
      </c>
      <c r="AX41" s="131"/>
    </row>
    <row r="42" spans="1:50">
      <c r="A42" s="1" t="s">
        <v>1100</v>
      </c>
      <c r="B42" s="1">
        <v>2023</v>
      </c>
      <c r="C42" s="2">
        <v>44982</v>
      </c>
      <c r="D42" s="1" t="s">
        <v>65</v>
      </c>
      <c r="E42" s="1" t="s">
        <v>595</v>
      </c>
      <c r="F42" s="1" t="s">
        <v>28</v>
      </c>
      <c r="G42" s="11">
        <f>(C42-VLOOKUP(E42,Riders!$A$2:$E$8000,4,FALSE))/365</f>
        <v>37.079452054794523</v>
      </c>
      <c r="H42" s="1">
        <v>17</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v>0</v>
      </c>
      <c r="AS42" s="1">
        <v>0</v>
      </c>
      <c r="AT42" s="1">
        <v>0</v>
      </c>
      <c r="AU42" s="1">
        <v>0</v>
      </c>
      <c r="AV42" s="131">
        <v>1.08912037037037E-2</v>
      </c>
      <c r="AW42">
        <v>38.256999999999998</v>
      </c>
      <c r="AX42" s="131"/>
    </row>
    <row r="43" spans="1:50">
      <c r="A43" s="1" t="s">
        <v>1100</v>
      </c>
      <c r="B43" s="1">
        <v>2023</v>
      </c>
      <c r="C43" s="2">
        <v>44982</v>
      </c>
      <c r="D43" s="1" t="s">
        <v>65</v>
      </c>
      <c r="E43" s="1" t="s">
        <v>632</v>
      </c>
      <c r="F43" s="1" t="s">
        <v>84</v>
      </c>
      <c r="G43" s="11">
        <f>(C43-VLOOKUP(E43,Riders!$A$2:$E$8000,4,FALSE))/365</f>
        <v>24.098630136986301</v>
      </c>
      <c r="H43" s="1">
        <v>18</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v>0</v>
      </c>
      <c r="AS43" s="1">
        <v>0</v>
      </c>
      <c r="AT43" s="1">
        <v>0</v>
      </c>
      <c r="AU43" s="1">
        <v>0</v>
      </c>
      <c r="AV43" s="131">
        <v>1.08912037037037E-2</v>
      </c>
      <c r="AW43">
        <v>38.256999999999998</v>
      </c>
      <c r="AX43" s="131"/>
    </row>
    <row r="44" spans="1:50">
      <c r="A44" s="1" t="s">
        <v>1100</v>
      </c>
      <c r="B44" s="1">
        <v>2023</v>
      </c>
      <c r="C44" s="2">
        <v>44982</v>
      </c>
      <c r="D44" s="1" t="s">
        <v>65</v>
      </c>
      <c r="E44" s="1" t="s">
        <v>756</v>
      </c>
      <c r="F44" s="1" t="s">
        <v>724</v>
      </c>
      <c r="G44" s="11">
        <f>(C44-VLOOKUP(E44,Riders!$A$2:$E$8000,4,FALSE))/365</f>
        <v>23.926027397260274</v>
      </c>
      <c r="H44" s="1">
        <v>19</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v>0</v>
      </c>
      <c r="AS44" s="1">
        <v>0</v>
      </c>
      <c r="AT44" s="1">
        <v>0</v>
      </c>
      <c r="AU44" s="1">
        <v>0</v>
      </c>
      <c r="AV44" s="131">
        <v>1.08912037037037E-2</v>
      </c>
      <c r="AW44">
        <v>38.256999999999998</v>
      </c>
      <c r="AX44" s="131"/>
    </row>
    <row r="45" spans="1:50">
      <c r="A45" s="1" t="s">
        <v>1100</v>
      </c>
      <c r="B45" s="1">
        <v>2023</v>
      </c>
      <c r="C45" s="2">
        <v>44982</v>
      </c>
      <c r="D45" s="1" t="s">
        <v>65</v>
      </c>
      <c r="E45" s="1" t="s">
        <v>612</v>
      </c>
      <c r="F45" s="1" t="s">
        <v>55</v>
      </c>
      <c r="G45" s="11">
        <f>(C45-VLOOKUP(E45,Riders!$A$2:$E$8000,4,FALSE))/365</f>
        <v>21.671232876712327</v>
      </c>
      <c r="H45" s="1">
        <v>20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v>0</v>
      </c>
      <c r="AS45" s="1">
        <v>0</v>
      </c>
      <c r="AT45" s="1">
        <v>0</v>
      </c>
      <c r="AU45" s="1">
        <v>0</v>
      </c>
      <c r="AV45" s="131">
        <v>1.08912037037037E-2</v>
      </c>
      <c r="AW45">
        <v>38.256999999999998</v>
      </c>
      <c r="AX45" s="131"/>
    </row>
    <row r="46" spans="1:50">
      <c r="A46" s="1" t="s">
        <v>1100</v>
      </c>
      <c r="B46" s="1">
        <v>2023</v>
      </c>
      <c r="C46" s="2">
        <v>44982</v>
      </c>
      <c r="D46" s="1" t="s">
        <v>65</v>
      </c>
      <c r="E46" s="1" t="s">
        <v>875</v>
      </c>
      <c r="F46" s="1" t="s">
        <v>51</v>
      </c>
      <c r="G46" s="11">
        <f>(C46-VLOOKUP(E46,Riders!$A$2:$E$8000,4,FALSE))/365</f>
        <v>20.391780821917809</v>
      </c>
      <c r="H46" s="1">
        <v>21</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v>0</v>
      </c>
      <c r="AS46" s="1">
        <v>0</v>
      </c>
      <c r="AT46" s="1">
        <v>20</v>
      </c>
      <c r="AU46" s="1">
        <v>-20</v>
      </c>
      <c r="AV46" s="131">
        <v>1.08912037037037E-2</v>
      </c>
      <c r="AW46">
        <v>38.256999999999998</v>
      </c>
      <c r="AX46" s="131"/>
    </row>
    <row r="47" spans="1:50">
      <c r="A47" s="1" t="s">
        <v>1100</v>
      </c>
      <c r="B47" s="1">
        <v>2023</v>
      </c>
      <c r="C47" s="2">
        <v>44982</v>
      </c>
      <c r="D47" s="1" t="s">
        <v>65</v>
      </c>
      <c r="E47" s="1" t="s">
        <v>476</v>
      </c>
      <c r="F47" s="1" t="s">
        <v>477</v>
      </c>
      <c r="G47" s="11">
        <f>(C47-VLOOKUP(E47,Riders!$A$2:$E$8000,4,FALSE))/365</f>
        <v>21.923287671232877</v>
      </c>
      <c r="H47" s="1">
        <v>22</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v>0</v>
      </c>
      <c r="AS47" s="1">
        <v>0</v>
      </c>
      <c r="AT47" s="1">
        <v>40</v>
      </c>
      <c r="AU47" s="1">
        <v>-40</v>
      </c>
      <c r="AV47" s="131">
        <v>1.08912037037037E-2</v>
      </c>
      <c r="AW47">
        <v>38.256999999999998</v>
      </c>
      <c r="AX47" s="131"/>
    </row>
    <row r="48" spans="1:50">
      <c r="A48" s="1" t="s">
        <v>1100</v>
      </c>
      <c r="B48" s="1">
        <v>2023</v>
      </c>
      <c r="C48" s="2">
        <v>44982</v>
      </c>
      <c r="D48" s="1" t="s">
        <v>65</v>
      </c>
      <c r="E48" s="1" t="s">
        <v>521</v>
      </c>
      <c r="F48" s="1" t="s">
        <v>57</v>
      </c>
      <c r="G48" s="11">
        <f>(C48-VLOOKUP(E48,Riders!$A$2:$E$8000,4,FALSE))/365</f>
        <v>31.353424657534248</v>
      </c>
      <c r="H48" s="1" t="s">
        <v>891</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v>0</v>
      </c>
      <c r="AS48" s="1">
        <v>0</v>
      </c>
      <c r="AT48" s="1">
        <v>0</v>
      </c>
      <c r="AU48" s="1" t="s">
        <v>891</v>
      </c>
      <c r="AV48" s="131">
        <v>1.08912037037037E-2</v>
      </c>
      <c r="AW48">
        <v>38.256999999999998</v>
      </c>
      <c r="AX48" s="131"/>
    </row>
    <row r="49" spans="1:50">
      <c r="A49" s="4" t="s">
        <v>18</v>
      </c>
      <c r="B49" s="4">
        <v>2022</v>
      </c>
      <c r="C49" s="5">
        <v>44849</v>
      </c>
      <c r="D49" s="4" t="s">
        <v>19</v>
      </c>
      <c r="E49" s="4" t="s">
        <v>593</v>
      </c>
      <c r="F49" s="4" t="s">
        <v>30</v>
      </c>
      <c r="G49" s="11">
        <f>(C49-VLOOKUP(E49,Riders!$A$2:$E$8000,4,FALSE))/365</f>
        <v>24.682191780821917</v>
      </c>
      <c r="H49" s="4">
        <v>1</v>
      </c>
      <c r="I49" s="4">
        <v>0</v>
      </c>
      <c r="J49" s="4">
        <v>0</v>
      </c>
      <c r="K49" s="4">
        <v>0</v>
      </c>
      <c r="L49" s="4">
        <v>1</v>
      </c>
      <c r="M49" s="4">
        <v>0</v>
      </c>
      <c r="N49" s="4">
        <v>0</v>
      </c>
      <c r="O49" s="4">
        <v>0</v>
      </c>
      <c r="P49" s="4">
        <v>0</v>
      </c>
      <c r="Q49" s="4">
        <v>0</v>
      </c>
      <c r="R49" s="4">
        <v>0</v>
      </c>
      <c r="S49" s="4">
        <v>0</v>
      </c>
      <c r="T49" s="4">
        <v>0</v>
      </c>
      <c r="U49" s="4">
        <v>0</v>
      </c>
      <c r="V49" s="4">
        <v>0</v>
      </c>
      <c r="W49" s="4">
        <v>0</v>
      </c>
      <c r="X49" s="4">
        <v>0</v>
      </c>
      <c r="Y49" s="4">
        <v>0</v>
      </c>
      <c r="Z49" s="4">
        <v>0</v>
      </c>
      <c r="AA49" s="4">
        <v>0</v>
      </c>
      <c r="AB49" s="4">
        <v>0</v>
      </c>
      <c r="AC49" s="4">
        <v>0</v>
      </c>
      <c r="AD49" s="4">
        <v>0</v>
      </c>
      <c r="AE49" s="4">
        <v>0</v>
      </c>
      <c r="AF49" s="4">
        <v>0</v>
      </c>
      <c r="AG49" s="4">
        <v>0</v>
      </c>
      <c r="AH49" s="4">
        <v>0</v>
      </c>
      <c r="AI49" s="4">
        <v>0</v>
      </c>
      <c r="AJ49" s="4">
        <v>0</v>
      </c>
      <c r="AK49" s="4">
        <v>0</v>
      </c>
      <c r="AL49" s="4">
        <v>0</v>
      </c>
      <c r="AM49" s="4">
        <v>0</v>
      </c>
      <c r="AN49" s="4">
        <v>0</v>
      </c>
      <c r="AO49" s="4">
        <v>0</v>
      </c>
      <c r="AP49" s="4">
        <v>0</v>
      </c>
      <c r="AQ49" s="4">
        <v>0</v>
      </c>
      <c r="AR49" s="4">
        <v>0</v>
      </c>
      <c r="AS49" s="4">
        <v>40</v>
      </c>
      <c r="AT49" s="4">
        <v>0</v>
      </c>
      <c r="AU49" s="4">
        <v>41</v>
      </c>
      <c r="AV49" s="131"/>
      <c r="AW49" s="27"/>
      <c r="AX49" s="131"/>
    </row>
    <row r="50" spans="1:50">
      <c r="A50" s="4" t="s">
        <v>18</v>
      </c>
      <c r="B50" s="4">
        <v>2022</v>
      </c>
      <c r="C50" s="5">
        <v>44849</v>
      </c>
      <c r="D50" s="4" t="s">
        <v>19</v>
      </c>
      <c r="E50" s="4" t="s">
        <v>584</v>
      </c>
      <c r="F50" s="4" t="s">
        <v>112</v>
      </c>
      <c r="G50" s="11">
        <f>(C50-VLOOKUP(E50,Riders!$A$2:$E$8000,4,FALSE))/365</f>
        <v>24.090410958904108</v>
      </c>
      <c r="H50" s="4">
        <v>2</v>
      </c>
      <c r="I50" s="4">
        <v>0</v>
      </c>
      <c r="J50" s="4">
        <v>0</v>
      </c>
      <c r="K50" s="4">
        <v>0</v>
      </c>
      <c r="L50" s="4">
        <v>0</v>
      </c>
      <c r="M50" s="4">
        <v>0</v>
      </c>
      <c r="N50" s="4">
        <v>0</v>
      </c>
      <c r="O50" s="4">
        <v>0</v>
      </c>
      <c r="P50" s="4">
        <v>0</v>
      </c>
      <c r="Q50" s="4">
        <v>0</v>
      </c>
      <c r="R50" s="4">
        <v>0</v>
      </c>
      <c r="S50" s="4">
        <v>0</v>
      </c>
      <c r="T50" s="4">
        <v>0</v>
      </c>
      <c r="U50" s="4">
        <v>0</v>
      </c>
      <c r="V50" s="4">
        <v>1</v>
      </c>
      <c r="W50" s="4">
        <v>1</v>
      </c>
      <c r="X50" s="4">
        <v>1</v>
      </c>
      <c r="Y50" s="4">
        <v>1</v>
      </c>
      <c r="Z50" s="4">
        <v>0</v>
      </c>
      <c r="AA50" s="4">
        <v>0</v>
      </c>
      <c r="AB50" s="4">
        <v>0</v>
      </c>
      <c r="AC50" s="4">
        <v>0</v>
      </c>
      <c r="AD50" s="4">
        <v>0</v>
      </c>
      <c r="AE50" s="4">
        <v>0</v>
      </c>
      <c r="AF50" s="4">
        <v>0</v>
      </c>
      <c r="AG50" s="4">
        <v>0</v>
      </c>
      <c r="AH50" s="4">
        <v>1</v>
      </c>
      <c r="AI50" s="4">
        <v>1</v>
      </c>
      <c r="AJ50" s="4">
        <v>0</v>
      </c>
      <c r="AK50" s="4">
        <v>0</v>
      </c>
      <c r="AL50" s="4">
        <v>1</v>
      </c>
      <c r="AM50" s="4">
        <v>0</v>
      </c>
      <c r="AN50" s="4">
        <v>1</v>
      </c>
      <c r="AO50" s="4">
        <v>0</v>
      </c>
      <c r="AP50" s="4">
        <v>1</v>
      </c>
      <c r="AQ50" s="4">
        <v>0</v>
      </c>
      <c r="AR50" s="4">
        <v>0</v>
      </c>
      <c r="AS50" s="4">
        <v>20</v>
      </c>
      <c r="AT50" s="4">
        <v>0</v>
      </c>
      <c r="AU50" s="4">
        <v>29</v>
      </c>
      <c r="AV50" s="131"/>
      <c r="AX50" s="131"/>
    </row>
    <row r="51" spans="1:50">
      <c r="A51" s="4" t="s">
        <v>18</v>
      </c>
      <c r="B51" s="4">
        <v>2022</v>
      </c>
      <c r="C51" s="5">
        <v>44849</v>
      </c>
      <c r="D51" s="4" t="s">
        <v>19</v>
      </c>
      <c r="E51" s="4" t="s">
        <v>598</v>
      </c>
      <c r="F51" s="4" t="s">
        <v>34</v>
      </c>
      <c r="G51" s="11">
        <f>(C51-VLOOKUP(E51,Riders!$A$2:$E$8000,4,FALSE))/365</f>
        <v>31.906849315068492</v>
      </c>
      <c r="H51" s="4">
        <v>3</v>
      </c>
      <c r="I51" s="4">
        <v>0</v>
      </c>
      <c r="J51" s="4">
        <v>0</v>
      </c>
      <c r="K51" s="4">
        <v>0</v>
      </c>
      <c r="L51" s="4">
        <v>0</v>
      </c>
      <c r="M51" s="4">
        <v>0</v>
      </c>
      <c r="N51" s="4">
        <v>0</v>
      </c>
      <c r="O51" s="4">
        <v>0</v>
      </c>
      <c r="P51" s="4">
        <v>0</v>
      </c>
      <c r="Q51" s="4">
        <v>1</v>
      </c>
      <c r="R51" s="4">
        <v>0</v>
      </c>
      <c r="S51" s="4">
        <v>1</v>
      </c>
      <c r="T51" s="4">
        <v>0</v>
      </c>
      <c r="U51" s="4">
        <v>1</v>
      </c>
      <c r="V51" s="4">
        <v>0</v>
      </c>
      <c r="W51" s="4">
        <v>0</v>
      </c>
      <c r="X51" s="4">
        <v>0</v>
      </c>
      <c r="Y51" s="4">
        <v>0</v>
      </c>
      <c r="Z51" s="4">
        <v>1</v>
      </c>
      <c r="AA51" s="4">
        <v>0</v>
      </c>
      <c r="AB51" s="4">
        <v>0</v>
      </c>
      <c r="AC51" s="4">
        <v>0</v>
      </c>
      <c r="AD51" s="4">
        <v>0</v>
      </c>
      <c r="AE51" s="4">
        <v>0</v>
      </c>
      <c r="AF51" s="4">
        <v>0</v>
      </c>
      <c r="AG51" s="4">
        <v>0</v>
      </c>
      <c r="AH51" s="4">
        <v>0</v>
      </c>
      <c r="AI51" s="4">
        <v>0</v>
      </c>
      <c r="AJ51" s="4">
        <v>0</v>
      </c>
      <c r="AK51" s="4">
        <v>0</v>
      </c>
      <c r="AL51" s="4">
        <v>0</v>
      </c>
      <c r="AM51" s="4">
        <v>0</v>
      </c>
      <c r="AN51" s="4">
        <v>0</v>
      </c>
      <c r="AO51" s="4">
        <v>0</v>
      </c>
      <c r="AP51" s="4">
        <v>0</v>
      </c>
      <c r="AQ51" s="4">
        <v>0</v>
      </c>
      <c r="AR51" s="4">
        <v>0</v>
      </c>
      <c r="AS51" s="4">
        <v>20</v>
      </c>
      <c r="AT51" s="4">
        <v>0</v>
      </c>
      <c r="AU51" s="4">
        <v>24</v>
      </c>
      <c r="AV51" s="131"/>
      <c r="AX51" s="131"/>
    </row>
    <row r="52" spans="1:50">
      <c r="A52" s="4" t="s">
        <v>18</v>
      </c>
      <c r="B52" s="4">
        <v>2022</v>
      </c>
      <c r="C52" s="5">
        <v>44849</v>
      </c>
      <c r="D52" s="4" t="s">
        <v>19</v>
      </c>
      <c r="E52" s="4" t="s">
        <v>602</v>
      </c>
      <c r="F52" s="4" t="s">
        <v>483</v>
      </c>
      <c r="G52" s="11">
        <f>(C52-VLOOKUP(E52,Riders!$A$2:$E$8000,4,FALSE))/365</f>
        <v>25.583561643835615</v>
      </c>
      <c r="H52" s="4">
        <v>4</v>
      </c>
      <c r="I52" s="4">
        <v>0</v>
      </c>
      <c r="J52" s="4">
        <v>0</v>
      </c>
      <c r="K52" s="4">
        <v>0</v>
      </c>
      <c r="L52" s="4">
        <v>0</v>
      </c>
      <c r="M52" s="4">
        <v>0</v>
      </c>
      <c r="N52" s="4">
        <v>0</v>
      </c>
      <c r="O52" s="4">
        <v>0</v>
      </c>
      <c r="P52" s="4">
        <v>0</v>
      </c>
      <c r="Q52" s="4">
        <v>0</v>
      </c>
      <c r="R52" s="4">
        <v>0</v>
      </c>
      <c r="S52" s="4">
        <v>0</v>
      </c>
      <c r="T52" s="4">
        <v>0</v>
      </c>
      <c r="U52" s="4">
        <v>0</v>
      </c>
      <c r="V52" s="4">
        <v>0</v>
      </c>
      <c r="W52" s="4">
        <v>0</v>
      </c>
      <c r="X52" s="4">
        <v>0</v>
      </c>
      <c r="Y52" s="4">
        <v>0</v>
      </c>
      <c r="Z52" s="4">
        <v>0</v>
      </c>
      <c r="AA52" s="4">
        <v>0</v>
      </c>
      <c r="AB52" s="4">
        <v>0</v>
      </c>
      <c r="AC52" s="4">
        <v>0</v>
      </c>
      <c r="AD52" s="4">
        <v>0</v>
      </c>
      <c r="AE52" s="4">
        <v>0</v>
      </c>
      <c r="AF52" s="4">
        <v>0</v>
      </c>
      <c r="AG52" s="4">
        <v>0</v>
      </c>
      <c r="AH52" s="4">
        <v>0</v>
      </c>
      <c r="AI52" s="4">
        <v>0</v>
      </c>
      <c r="AJ52" s="4">
        <v>0</v>
      </c>
      <c r="AK52" s="4">
        <v>0</v>
      </c>
      <c r="AL52" s="4">
        <v>0</v>
      </c>
      <c r="AM52" s="4">
        <v>0</v>
      </c>
      <c r="AN52" s="4">
        <v>0</v>
      </c>
      <c r="AO52" s="4">
        <v>0</v>
      </c>
      <c r="AP52" s="4">
        <v>0</v>
      </c>
      <c r="AQ52" s="4">
        <v>1</v>
      </c>
      <c r="AR52" s="4">
        <v>1</v>
      </c>
      <c r="AS52" s="4">
        <v>20</v>
      </c>
      <c r="AT52" s="4">
        <v>0</v>
      </c>
      <c r="AU52" s="4">
        <v>23</v>
      </c>
      <c r="AV52" s="131"/>
      <c r="AX52" s="131"/>
    </row>
    <row r="53" spans="1:50">
      <c r="A53" s="4" t="s">
        <v>18</v>
      </c>
      <c r="B53" s="4">
        <v>2022</v>
      </c>
      <c r="C53" s="5">
        <v>44849</v>
      </c>
      <c r="D53" s="4" t="s">
        <v>19</v>
      </c>
      <c r="E53" s="4" t="s">
        <v>620</v>
      </c>
      <c r="F53" s="4" t="s">
        <v>43</v>
      </c>
      <c r="G53" s="11">
        <f>(C53-VLOOKUP(E53,Riders!$A$2:$E$8000,4,FALSE))/365</f>
        <v>36.041095890410958</v>
      </c>
      <c r="H53" s="4">
        <v>5</v>
      </c>
      <c r="I53" s="4">
        <v>1</v>
      </c>
      <c r="J53" s="4">
        <v>1</v>
      </c>
      <c r="K53" s="4">
        <v>1</v>
      </c>
      <c r="L53" s="4">
        <v>0</v>
      </c>
      <c r="M53" s="4">
        <v>0</v>
      </c>
      <c r="N53" s="4">
        <v>0</v>
      </c>
      <c r="O53" s="4">
        <v>0</v>
      </c>
      <c r="P53" s="4">
        <v>0</v>
      </c>
      <c r="Q53" s="4">
        <v>0</v>
      </c>
      <c r="R53" s="4">
        <v>0</v>
      </c>
      <c r="S53" s="4">
        <v>0</v>
      </c>
      <c r="T53" s="4">
        <v>0</v>
      </c>
      <c r="U53" s="4">
        <v>0</v>
      </c>
      <c r="V53" s="4">
        <v>0</v>
      </c>
      <c r="W53" s="4">
        <v>0</v>
      </c>
      <c r="X53" s="4">
        <v>0</v>
      </c>
      <c r="Y53" s="4">
        <v>0</v>
      </c>
      <c r="Z53" s="4">
        <v>0</v>
      </c>
      <c r="AA53" s="4">
        <v>0</v>
      </c>
      <c r="AB53" s="4">
        <v>0</v>
      </c>
      <c r="AC53" s="4">
        <v>0</v>
      </c>
      <c r="AD53" s="4">
        <v>0</v>
      </c>
      <c r="AE53" s="4">
        <v>0</v>
      </c>
      <c r="AF53" s="4">
        <v>0</v>
      </c>
      <c r="AG53" s="4">
        <v>0</v>
      </c>
      <c r="AH53" s="4">
        <v>0</v>
      </c>
      <c r="AI53" s="4">
        <v>0</v>
      </c>
      <c r="AJ53" s="4">
        <v>0</v>
      </c>
      <c r="AK53" s="4">
        <v>0</v>
      </c>
      <c r="AL53" s="4">
        <v>0</v>
      </c>
      <c r="AM53" s="4">
        <v>0</v>
      </c>
      <c r="AN53" s="4">
        <v>0</v>
      </c>
      <c r="AO53" s="4">
        <v>0</v>
      </c>
      <c r="AP53" s="4">
        <v>0</v>
      </c>
      <c r="AQ53" s="4">
        <v>0</v>
      </c>
      <c r="AR53" s="4">
        <v>0</v>
      </c>
      <c r="AS53" s="4">
        <v>20</v>
      </c>
      <c r="AT53" s="4">
        <v>0</v>
      </c>
      <c r="AU53" s="4">
        <v>23</v>
      </c>
      <c r="AV53" s="131"/>
      <c r="AX53" s="131"/>
    </row>
    <row r="54" spans="1:50">
      <c r="A54" s="4" t="s">
        <v>18</v>
      </c>
      <c r="B54" s="4">
        <v>2022</v>
      </c>
      <c r="C54" s="5">
        <v>44849</v>
      </c>
      <c r="D54" s="4" t="s">
        <v>19</v>
      </c>
      <c r="E54" s="4" t="s">
        <v>472</v>
      </c>
      <c r="F54" s="4" t="s">
        <v>24</v>
      </c>
      <c r="G54" s="11">
        <f>(C54-VLOOKUP(E54,Riders!$A$2:$E$8000,4,FALSE))/365</f>
        <v>33.706849315068496</v>
      </c>
      <c r="H54" s="4">
        <v>6</v>
      </c>
      <c r="I54" s="4">
        <v>0</v>
      </c>
      <c r="J54" s="4">
        <v>0</v>
      </c>
      <c r="K54" s="4">
        <v>0</v>
      </c>
      <c r="L54" s="4">
        <v>0</v>
      </c>
      <c r="M54" s="4">
        <v>0</v>
      </c>
      <c r="N54" s="4">
        <v>0</v>
      </c>
      <c r="O54" s="4">
        <v>0</v>
      </c>
      <c r="P54" s="4">
        <v>0</v>
      </c>
      <c r="Q54" s="4">
        <v>0</v>
      </c>
      <c r="R54" s="4">
        <v>0</v>
      </c>
      <c r="S54" s="4">
        <v>0</v>
      </c>
      <c r="T54" s="4">
        <v>0</v>
      </c>
      <c r="U54" s="4">
        <v>0</v>
      </c>
      <c r="V54" s="4">
        <v>0</v>
      </c>
      <c r="W54" s="4">
        <v>0</v>
      </c>
      <c r="X54" s="4">
        <v>0</v>
      </c>
      <c r="Y54" s="4">
        <v>0</v>
      </c>
      <c r="Z54" s="4">
        <v>0</v>
      </c>
      <c r="AA54" s="4">
        <v>0</v>
      </c>
      <c r="AB54" s="4">
        <v>0</v>
      </c>
      <c r="AC54" s="4">
        <v>0</v>
      </c>
      <c r="AD54" s="4">
        <v>1</v>
      </c>
      <c r="AE54" s="4">
        <v>1</v>
      </c>
      <c r="AF54" s="4">
        <v>0</v>
      </c>
      <c r="AG54" s="4">
        <v>0</v>
      </c>
      <c r="AH54" s="4">
        <v>0</v>
      </c>
      <c r="AI54" s="4">
        <v>0</v>
      </c>
      <c r="AJ54" s="4">
        <v>0</v>
      </c>
      <c r="AK54" s="4">
        <v>0</v>
      </c>
      <c r="AL54" s="4">
        <v>0</v>
      </c>
      <c r="AM54" s="4">
        <v>0</v>
      </c>
      <c r="AN54" s="4">
        <v>0</v>
      </c>
      <c r="AO54" s="4">
        <v>0</v>
      </c>
      <c r="AP54" s="4">
        <v>0</v>
      </c>
      <c r="AQ54" s="4">
        <v>0</v>
      </c>
      <c r="AR54" s="4">
        <v>0</v>
      </c>
      <c r="AS54" s="4">
        <v>20</v>
      </c>
      <c r="AT54" s="4">
        <v>0</v>
      </c>
      <c r="AU54" s="4">
        <v>22</v>
      </c>
      <c r="AV54" s="131"/>
      <c r="AX54" s="131"/>
    </row>
    <row r="55" spans="1:50">
      <c r="A55" s="4" t="s">
        <v>18</v>
      </c>
      <c r="B55" s="4">
        <v>2022</v>
      </c>
      <c r="C55" s="5">
        <v>44849</v>
      </c>
      <c r="D55" s="4" t="s">
        <v>19</v>
      </c>
      <c r="E55" s="4" t="s">
        <v>480</v>
      </c>
      <c r="F55" s="4" t="s">
        <v>28</v>
      </c>
      <c r="G55" s="11">
        <f>(C55-VLOOKUP(E55,Riders!$A$2:$E$8000,4,FALSE))/365</f>
        <v>20.336986301369862</v>
      </c>
      <c r="H55" s="4">
        <v>7</v>
      </c>
      <c r="I55" s="4">
        <v>0</v>
      </c>
      <c r="J55" s="4">
        <v>0</v>
      </c>
      <c r="K55" s="4">
        <v>0</v>
      </c>
      <c r="L55" s="4">
        <v>0</v>
      </c>
      <c r="M55" s="4">
        <v>0</v>
      </c>
      <c r="N55" s="4">
        <v>1</v>
      </c>
      <c r="O55" s="4">
        <v>1</v>
      </c>
      <c r="P55" s="4">
        <v>0</v>
      </c>
      <c r="Q55" s="4">
        <v>0</v>
      </c>
      <c r="R55" s="4">
        <v>0</v>
      </c>
      <c r="S55" s="4">
        <v>0</v>
      </c>
      <c r="T55" s="4">
        <v>0</v>
      </c>
      <c r="U55" s="4">
        <v>0</v>
      </c>
      <c r="V55" s="4">
        <v>0</v>
      </c>
      <c r="W55" s="4">
        <v>0</v>
      </c>
      <c r="X55" s="4">
        <v>0</v>
      </c>
      <c r="Y55" s="4">
        <v>0</v>
      </c>
      <c r="Z55" s="4">
        <v>0</v>
      </c>
      <c r="AA55" s="4">
        <v>0</v>
      </c>
      <c r="AB55" s="4">
        <v>0</v>
      </c>
      <c r="AC55" s="4">
        <v>0</v>
      </c>
      <c r="AD55" s="4">
        <v>0</v>
      </c>
      <c r="AE55" s="4">
        <v>0</v>
      </c>
      <c r="AF55" s="4">
        <v>0</v>
      </c>
      <c r="AG55" s="4">
        <v>0</v>
      </c>
      <c r="AH55" s="4">
        <v>0</v>
      </c>
      <c r="AI55" s="4">
        <v>0</v>
      </c>
      <c r="AJ55" s="4">
        <v>0</v>
      </c>
      <c r="AK55" s="4">
        <v>0</v>
      </c>
      <c r="AL55" s="4">
        <v>0</v>
      </c>
      <c r="AM55" s="4">
        <v>0</v>
      </c>
      <c r="AN55" s="4">
        <v>0</v>
      </c>
      <c r="AO55" s="4">
        <v>0</v>
      </c>
      <c r="AP55" s="4">
        <v>0</v>
      </c>
      <c r="AQ55" s="4">
        <v>0</v>
      </c>
      <c r="AR55" s="4">
        <v>0</v>
      </c>
      <c r="AS55" s="4">
        <v>20</v>
      </c>
      <c r="AT55" s="4">
        <v>0</v>
      </c>
      <c r="AU55" s="4">
        <v>22</v>
      </c>
      <c r="AV55" s="131"/>
      <c r="AX55" s="131"/>
    </row>
    <row r="56" spans="1:50">
      <c r="A56" s="4" t="s">
        <v>18</v>
      </c>
      <c r="B56" s="4">
        <v>2022</v>
      </c>
      <c r="C56" s="5">
        <v>44849</v>
      </c>
      <c r="D56" s="4" t="s">
        <v>19</v>
      </c>
      <c r="E56" s="4" t="s">
        <v>583</v>
      </c>
      <c r="F56" s="4" t="s">
        <v>26</v>
      </c>
      <c r="G56" s="11">
        <f>(C56-VLOOKUP(E56,Riders!$A$2:$E$8000,4,FALSE))/365</f>
        <v>27.109589041095891</v>
      </c>
      <c r="H56" s="4">
        <v>8</v>
      </c>
      <c r="I56" s="4">
        <v>0</v>
      </c>
      <c r="J56" s="4">
        <v>0</v>
      </c>
      <c r="K56" s="4">
        <v>0</v>
      </c>
      <c r="L56" s="4">
        <v>0</v>
      </c>
      <c r="M56" s="4">
        <v>0</v>
      </c>
      <c r="N56" s="4">
        <v>0</v>
      </c>
      <c r="O56" s="4">
        <v>0</v>
      </c>
      <c r="P56" s="4">
        <v>1</v>
      </c>
      <c r="Q56" s="4">
        <v>0</v>
      </c>
      <c r="R56" s="4">
        <v>0</v>
      </c>
      <c r="S56" s="4">
        <v>0</v>
      </c>
      <c r="T56" s="4">
        <v>0</v>
      </c>
      <c r="U56" s="4">
        <v>0</v>
      </c>
      <c r="V56" s="4">
        <v>0</v>
      </c>
      <c r="W56" s="4">
        <v>0</v>
      </c>
      <c r="X56" s="4">
        <v>0</v>
      </c>
      <c r="Y56" s="4">
        <v>0</v>
      </c>
      <c r="Z56" s="4">
        <v>0</v>
      </c>
      <c r="AA56" s="4">
        <v>0</v>
      </c>
      <c r="AB56" s="4">
        <v>0</v>
      </c>
      <c r="AC56" s="4">
        <v>0</v>
      </c>
      <c r="AD56" s="4">
        <v>0</v>
      </c>
      <c r="AE56" s="4">
        <v>0</v>
      </c>
      <c r="AF56" s="4">
        <v>0</v>
      </c>
      <c r="AG56" s="4">
        <v>0</v>
      </c>
      <c r="AH56" s="4">
        <v>0</v>
      </c>
      <c r="AI56" s="4">
        <v>0</v>
      </c>
      <c r="AJ56" s="4">
        <v>0</v>
      </c>
      <c r="AK56" s="4">
        <v>0</v>
      </c>
      <c r="AL56" s="4">
        <v>0</v>
      </c>
      <c r="AM56" s="4">
        <v>0</v>
      </c>
      <c r="AN56" s="4">
        <v>0</v>
      </c>
      <c r="AO56" s="4">
        <v>0</v>
      </c>
      <c r="AP56" s="4">
        <v>0</v>
      </c>
      <c r="AQ56" s="4">
        <v>0</v>
      </c>
      <c r="AR56" s="4">
        <v>0</v>
      </c>
      <c r="AS56" s="4">
        <v>20</v>
      </c>
      <c r="AT56" s="4">
        <v>0</v>
      </c>
      <c r="AU56" s="4">
        <v>21</v>
      </c>
      <c r="AV56" s="131"/>
      <c r="AX56" s="131"/>
    </row>
    <row r="57" spans="1:50">
      <c r="A57" s="4" t="s">
        <v>18</v>
      </c>
      <c r="B57" s="4">
        <v>2022</v>
      </c>
      <c r="C57" s="5">
        <v>44849</v>
      </c>
      <c r="D57" s="4" t="s">
        <v>19</v>
      </c>
      <c r="E57" s="4" t="s">
        <v>495</v>
      </c>
      <c r="F57" s="4" t="s">
        <v>84</v>
      </c>
      <c r="G57" s="11">
        <f>(C57-VLOOKUP(E57,Riders!$A$2:$E$8000,4,FALSE))/365</f>
        <v>27.756164383561643</v>
      </c>
      <c r="H57" s="4">
        <v>9</v>
      </c>
      <c r="I57" s="4">
        <v>0</v>
      </c>
      <c r="J57" s="4">
        <v>0</v>
      </c>
      <c r="K57" s="4">
        <v>0</v>
      </c>
      <c r="L57" s="4">
        <v>0</v>
      </c>
      <c r="M57" s="4">
        <v>0</v>
      </c>
      <c r="N57" s="4">
        <v>0</v>
      </c>
      <c r="O57" s="4">
        <v>0</v>
      </c>
      <c r="P57" s="4">
        <v>0</v>
      </c>
      <c r="Q57" s="4">
        <v>0</v>
      </c>
      <c r="R57" s="4">
        <v>0</v>
      </c>
      <c r="S57" s="4">
        <v>0</v>
      </c>
      <c r="T57" s="4">
        <v>0</v>
      </c>
      <c r="U57" s="4">
        <v>0</v>
      </c>
      <c r="V57" s="4">
        <v>0</v>
      </c>
      <c r="W57" s="4">
        <v>0</v>
      </c>
      <c r="X57" s="4">
        <v>0</v>
      </c>
      <c r="Y57" s="4">
        <v>0</v>
      </c>
      <c r="Z57" s="4">
        <v>0</v>
      </c>
      <c r="AA57" s="4">
        <v>0</v>
      </c>
      <c r="AB57" s="4">
        <v>0</v>
      </c>
      <c r="AC57" s="4">
        <v>0</v>
      </c>
      <c r="AD57" s="4">
        <v>0</v>
      </c>
      <c r="AE57" s="4">
        <v>0</v>
      </c>
      <c r="AF57" s="4">
        <v>0</v>
      </c>
      <c r="AG57" s="4">
        <v>1</v>
      </c>
      <c r="AH57" s="4">
        <v>0</v>
      </c>
      <c r="AI57" s="4">
        <v>0</v>
      </c>
      <c r="AJ57" s="4">
        <v>0</v>
      </c>
      <c r="AK57" s="4">
        <v>0</v>
      </c>
      <c r="AL57" s="4">
        <v>0</v>
      </c>
      <c r="AM57" s="4">
        <v>0</v>
      </c>
      <c r="AN57" s="4">
        <v>0</v>
      </c>
      <c r="AO57" s="4">
        <v>0</v>
      </c>
      <c r="AP57" s="4">
        <v>0</v>
      </c>
      <c r="AQ57" s="4">
        <v>0</v>
      </c>
      <c r="AR57" s="4">
        <v>0</v>
      </c>
      <c r="AS57" s="4">
        <v>20</v>
      </c>
      <c r="AT57" s="4">
        <v>0</v>
      </c>
      <c r="AU57" s="4">
        <v>21</v>
      </c>
      <c r="AV57" s="131"/>
      <c r="AX57" s="131"/>
    </row>
    <row r="58" spans="1:50">
      <c r="A58" s="4" t="s">
        <v>18</v>
      </c>
      <c r="B58" s="4">
        <v>2022</v>
      </c>
      <c r="C58" s="5">
        <v>44849</v>
      </c>
      <c r="D58" s="4" t="s">
        <v>19</v>
      </c>
      <c r="E58" s="4" t="s">
        <v>486</v>
      </c>
      <c r="F58" s="4" t="s">
        <v>163</v>
      </c>
      <c r="G58" s="11">
        <f>(C58-VLOOKUP(E58,Riders!$A$2:$E$8000,4,FALSE))/365</f>
        <v>25.276712328767122</v>
      </c>
      <c r="H58" s="4">
        <v>10</v>
      </c>
      <c r="I58" s="4">
        <v>0</v>
      </c>
      <c r="J58" s="4">
        <v>0</v>
      </c>
      <c r="K58" s="4">
        <v>0</v>
      </c>
      <c r="L58" s="4">
        <v>0</v>
      </c>
      <c r="M58" s="4">
        <v>1</v>
      </c>
      <c r="N58" s="4">
        <v>0</v>
      </c>
      <c r="O58" s="4">
        <v>0</v>
      </c>
      <c r="P58" s="4">
        <v>0</v>
      </c>
      <c r="Q58" s="4">
        <v>0</v>
      </c>
      <c r="R58" s="4">
        <v>0</v>
      </c>
      <c r="S58" s="4">
        <v>0</v>
      </c>
      <c r="T58" s="4">
        <v>0</v>
      </c>
      <c r="U58" s="4">
        <v>0</v>
      </c>
      <c r="V58" s="4">
        <v>0</v>
      </c>
      <c r="W58" s="4">
        <v>0</v>
      </c>
      <c r="X58" s="4">
        <v>0</v>
      </c>
      <c r="Y58" s="4">
        <v>0</v>
      </c>
      <c r="Z58" s="4">
        <v>0</v>
      </c>
      <c r="AA58" s="4">
        <v>0</v>
      </c>
      <c r="AB58" s="4">
        <v>0</v>
      </c>
      <c r="AC58" s="4">
        <v>0</v>
      </c>
      <c r="AD58" s="4">
        <v>0</v>
      </c>
      <c r="AE58" s="4">
        <v>0</v>
      </c>
      <c r="AF58" s="4">
        <v>0</v>
      </c>
      <c r="AG58" s="4">
        <v>0</v>
      </c>
      <c r="AH58" s="4">
        <v>0</v>
      </c>
      <c r="AI58" s="4">
        <v>0</v>
      </c>
      <c r="AJ58" s="4">
        <v>0</v>
      </c>
      <c r="AK58" s="4">
        <v>0</v>
      </c>
      <c r="AL58" s="4">
        <v>0</v>
      </c>
      <c r="AM58" s="4">
        <v>0</v>
      </c>
      <c r="AN58" s="4">
        <v>0</v>
      </c>
      <c r="AO58" s="4">
        <v>0</v>
      </c>
      <c r="AP58" s="4">
        <v>0</v>
      </c>
      <c r="AQ58" s="4">
        <v>0</v>
      </c>
      <c r="AR58" s="4">
        <v>0</v>
      </c>
      <c r="AS58" s="4">
        <v>20</v>
      </c>
      <c r="AT58" s="4">
        <v>0</v>
      </c>
      <c r="AU58" s="4">
        <v>21</v>
      </c>
      <c r="AV58" s="131"/>
      <c r="AX58" s="131"/>
    </row>
    <row r="59" spans="1:50">
      <c r="A59" s="4" t="s">
        <v>18</v>
      </c>
      <c r="B59" s="4">
        <v>2022</v>
      </c>
      <c r="C59" s="5">
        <v>44849</v>
      </c>
      <c r="D59" s="4" t="s">
        <v>19</v>
      </c>
      <c r="E59" s="4" t="s">
        <v>612</v>
      </c>
      <c r="F59" s="4" t="s">
        <v>55</v>
      </c>
      <c r="G59" s="11">
        <f>(C59-VLOOKUP(E59,Riders!$A$2:$E$8000,4,FALSE))/365</f>
        <v>21.306849315068494</v>
      </c>
      <c r="H59" s="4">
        <v>11</v>
      </c>
      <c r="I59" s="4">
        <v>0</v>
      </c>
      <c r="J59" s="4">
        <v>0</v>
      </c>
      <c r="K59" s="4">
        <v>0</v>
      </c>
      <c r="L59" s="4">
        <v>0</v>
      </c>
      <c r="M59" s="4">
        <v>0</v>
      </c>
      <c r="N59" s="4">
        <v>0</v>
      </c>
      <c r="O59" s="4">
        <v>0</v>
      </c>
      <c r="P59" s="4">
        <v>0</v>
      </c>
      <c r="Q59" s="4">
        <v>0</v>
      </c>
      <c r="R59" s="4">
        <v>0</v>
      </c>
      <c r="S59" s="4">
        <v>0</v>
      </c>
      <c r="T59" s="4">
        <v>0</v>
      </c>
      <c r="U59" s="4">
        <v>0</v>
      </c>
      <c r="V59" s="4">
        <v>0</v>
      </c>
      <c r="W59" s="4">
        <v>0</v>
      </c>
      <c r="X59" s="4">
        <v>0</v>
      </c>
      <c r="Y59" s="4">
        <v>0</v>
      </c>
      <c r="Z59" s="4">
        <v>0</v>
      </c>
      <c r="AA59" s="4">
        <v>0</v>
      </c>
      <c r="AB59" s="4">
        <v>0</v>
      </c>
      <c r="AC59" s="4">
        <v>0</v>
      </c>
      <c r="AD59" s="4">
        <v>0</v>
      </c>
      <c r="AE59" s="4">
        <v>0</v>
      </c>
      <c r="AF59" s="4">
        <v>0</v>
      </c>
      <c r="AG59" s="4">
        <v>0</v>
      </c>
      <c r="AH59" s="4">
        <v>0</v>
      </c>
      <c r="AI59" s="4">
        <v>0</v>
      </c>
      <c r="AJ59" s="4">
        <v>0</v>
      </c>
      <c r="AK59" s="4">
        <v>0</v>
      </c>
      <c r="AL59" s="4">
        <v>0</v>
      </c>
      <c r="AM59" s="4">
        <v>0</v>
      </c>
      <c r="AN59" s="4">
        <v>0</v>
      </c>
      <c r="AO59" s="4">
        <v>0</v>
      </c>
      <c r="AP59" s="4">
        <v>0</v>
      </c>
      <c r="AQ59" s="4">
        <v>0</v>
      </c>
      <c r="AR59" s="4">
        <v>0</v>
      </c>
      <c r="AS59" s="4">
        <v>20</v>
      </c>
      <c r="AT59" s="4">
        <v>0</v>
      </c>
      <c r="AU59" s="4">
        <v>20</v>
      </c>
      <c r="AV59" s="131"/>
      <c r="AX59" s="131"/>
    </row>
    <row r="60" spans="1:50">
      <c r="A60" s="4" t="s">
        <v>18</v>
      </c>
      <c r="B60" s="4">
        <v>2022</v>
      </c>
      <c r="C60" s="5">
        <v>44849</v>
      </c>
      <c r="D60" s="4" t="s">
        <v>19</v>
      </c>
      <c r="E60" s="4" t="s">
        <v>614</v>
      </c>
      <c r="F60" s="4" t="s">
        <v>22</v>
      </c>
      <c r="G60" s="11">
        <f>(C60-VLOOKUP(E60,Riders!$A$2:$E$8000,4,FALSE))/365</f>
        <v>23.715068493150685</v>
      </c>
      <c r="H60" s="4">
        <v>12</v>
      </c>
      <c r="I60" s="4">
        <v>0</v>
      </c>
      <c r="J60" s="4">
        <v>0</v>
      </c>
      <c r="K60" s="4">
        <v>0</v>
      </c>
      <c r="L60" s="4">
        <v>0</v>
      </c>
      <c r="M60" s="4">
        <v>0</v>
      </c>
      <c r="N60" s="4">
        <v>0</v>
      </c>
      <c r="O60" s="4">
        <v>0</v>
      </c>
      <c r="P60" s="4">
        <v>0</v>
      </c>
      <c r="Q60" s="4">
        <v>0</v>
      </c>
      <c r="R60" s="4">
        <v>0</v>
      </c>
      <c r="S60" s="4">
        <v>0</v>
      </c>
      <c r="T60" s="4">
        <v>0</v>
      </c>
      <c r="U60" s="4">
        <v>0</v>
      </c>
      <c r="V60" s="4">
        <v>0</v>
      </c>
      <c r="W60" s="4">
        <v>0</v>
      </c>
      <c r="X60" s="4">
        <v>0</v>
      </c>
      <c r="Y60" s="4">
        <v>0</v>
      </c>
      <c r="Z60" s="4">
        <v>0</v>
      </c>
      <c r="AA60" s="4">
        <v>0</v>
      </c>
      <c r="AB60" s="4">
        <v>0</v>
      </c>
      <c r="AC60" s="4">
        <v>0</v>
      </c>
      <c r="AD60" s="4">
        <v>0</v>
      </c>
      <c r="AE60" s="4">
        <v>0</v>
      </c>
      <c r="AF60" s="4">
        <v>0</v>
      </c>
      <c r="AG60" s="4">
        <v>0</v>
      </c>
      <c r="AH60" s="4">
        <v>0</v>
      </c>
      <c r="AI60" s="4">
        <v>0</v>
      </c>
      <c r="AJ60" s="4">
        <v>0</v>
      </c>
      <c r="AK60" s="4">
        <v>0</v>
      </c>
      <c r="AL60" s="4">
        <v>0</v>
      </c>
      <c r="AM60" s="4">
        <v>0</v>
      </c>
      <c r="AN60" s="4">
        <v>0</v>
      </c>
      <c r="AO60" s="4">
        <v>0</v>
      </c>
      <c r="AP60" s="4">
        <v>0</v>
      </c>
      <c r="AQ60" s="4">
        <v>0</v>
      </c>
      <c r="AR60" s="4">
        <v>0</v>
      </c>
      <c r="AS60" s="4">
        <v>20</v>
      </c>
      <c r="AT60" s="4">
        <v>0</v>
      </c>
      <c r="AU60" s="4">
        <v>20</v>
      </c>
      <c r="AV60" s="131"/>
      <c r="AX60" s="131"/>
    </row>
    <row r="61" spans="1:50">
      <c r="A61" s="4" t="s">
        <v>18</v>
      </c>
      <c r="B61" s="4">
        <v>2022</v>
      </c>
      <c r="C61" s="5">
        <v>44849</v>
      </c>
      <c r="D61" s="4" t="s">
        <v>19</v>
      </c>
      <c r="E61" s="4" t="s">
        <v>616</v>
      </c>
      <c r="F61" s="4" t="s">
        <v>36</v>
      </c>
      <c r="G61" s="11">
        <f>(C61-VLOOKUP(E61,Riders!$A$2:$E$8000,4,FALSE))/365</f>
        <v>34.676712328767124</v>
      </c>
      <c r="H61" s="4">
        <v>13</v>
      </c>
      <c r="I61" s="4">
        <v>0</v>
      </c>
      <c r="J61" s="4">
        <v>0</v>
      </c>
      <c r="K61" s="4">
        <v>0</v>
      </c>
      <c r="L61" s="4">
        <v>0</v>
      </c>
      <c r="M61" s="4">
        <v>0</v>
      </c>
      <c r="N61" s="4">
        <v>0</v>
      </c>
      <c r="O61" s="4">
        <v>0</v>
      </c>
      <c r="P61" s="4">
        <v>0</v>
      </c>
      <c r="Q61" s="4">
        <v>0</v>
      </c>
      <c r="R61" s="4">
        <v>0</v>
      </c>
      <c r="S61" s="4">
        <v>0</v>
      </c>
      <c r="T61" s="4">
        <v>0</v>
      </c>
      <c r="U61" s="4">
        <v>0</v>
      </c>
      <c r="V61" s="4">
        <v>0</v>
      </c>
      <c r="W61" s="4">
        <v>0</v>
      </c>
      <c r="X61" s="4">
        <v>0</v>
      </c>
      <c r="Y61" s="4">
        <v>0</v>
      </c>
      <c r="Z61" s="4">
        <v>0</v>
      </c>
      <c r="AA61" s="4">
        <v>0</v>
      </c>
      <c r="AB61" s="4">
        <v>0</v>
      </c>
      <c r="AC61" s="4">
        <v>0</v>
      </c>
      <c r="AD61" s="4">
        <v>0</v>
      </c>
      <c r="AE61" s="4">
        <v>0</v>
      </c>
      <c r="AF61" s="4">
        <v>0</v>
      </c>
      <c r="AG61" s="4">
        <v>0</v>
      </c>
      <c r="AH61" s="4">
        <v>0</v>
      </c>
      <c r="AI61" s="4">
        <v>0</v>
      </c>
      <c r="AJ61" s="4">
        <v>0</v>
      </c>
      <c r="AK61" s="4">
        <v>0</v>
      </c>
      <c r="AL61" s="4">
        <v>0</v>
      </c>
      <c r="AM61" s="4">
        <v>0</v>
      </c>
      <c r="AN61" s="4">
        <v>0</v>
      </c>
      <c r="AO61" s="4">
        <v>0</v>
      </c>
      <c r="AP61" s="4">
        <v>0</v>
      </c>
      <c r="AQ61" s="4">
        <v>0</v>
      </c>
      <c r="AR61" s="4">
        <v>0</v>
      </c>
      <c r="AS61" s="4">
        <v>20</v>
      </c>
      <c r="AT61" s="4">
        <v>0</v>
      </c>
      <c r="AU61" s="4">
        <v>20</v>
      </c>
      <c r="AV61" s="131"/>
      <c r="AX61" s="131"/>
    </row>
    <row r="62" spans="1:50">
      <c r="A62" s="4" t="s">
        <v>18</v>
      </c>
      <c r="B62" s="4">
        <v>2022</v>
      </c>
      <c r="C62" s="5">
        <v>44849</v>
      </c>
      <c r="D62" s="4" t="s">
        <v>19</v>
      </c>
      <c r="E62" s="4" t="s">
        <v>615</v>
      </c>
      <c r="F62" s="4" t="s">
        <v>45</v>
      </c>
      <c r="G62" s="11">
        <f>(C62-VLOOKUP(E62,Riders!$A$2:$E$8000,4,FALSE))/365</f>
        <v>24.975342465753425</v>
      </c>
      <c r="H62" s="4">
        <v>14</v>
      </c>
      <c r="I62" s="4">
        <v>0</v>
      </c>
      <c r="J62" s="4">
        <v>0</v>
      </c>
      <c r="K62" s="4">
        <v>0</v>
      </c>
      <c r="L62" s="4">
        <v>0</v>
      </c>
      <c r="M62" s="4">
        <v>0</v>
      </c>
      <c r="N62" s="4">
        <v>0</v>
      </c>
      <c r="O62" s="4">
        <v>0</v>
      </c>
      <c r="P62" s="4">
        <v>0</v>
      </c>
      <c r="Q62" s="4">
        <v>0</v>
      </c>
      <c r="R62" s="4">
        <v>0</v>
      </c>
      <c r="S62" s="4">
        <v>0</v>
      </c>
      <c r="T62" s="4">
        <v>0</v>
      </c>
      <c r="U62" s="4">
        <v>0</v>
      </c>
      <c r="V62" s="4">
        <v>0</v>
      </c>
      <c r="W62" s="4">
        <v>0</v>
      </c>
      <c r="X62" s="4">
        <v>0</v>
      </c>
      <c r="Y62" s="4">
        <v>0</v>
      </c>
      <c r="Z62" s="4">
        <v>0</v>
      </c>
      <c r="AA62" s="4">
        <v>0</v>
      </c>
      <c r="AB62" s="4">
        <v>0</v>
      </c>
      <c r="AC62" s="4">
        <v>0</v>
      </c>
      <c r="AD62" s="4">
        <v>0</v>
      </c>
      <c r="AE62" s="4">
        <v>0</v>
      </c>
      <c r="AF62" s="4">
        <v>0</v>
      </c>
      <c r="AG62" s="4">
        <v>0</v>
      </c>
      <c r="AH62" s="4">
        <v>0</v>
      </c>
      <c r="AI62" s="4">
        <v>0</v>
      </c>
      <c r="AJ62" s="4">
        <v>0</v>
      </c>
      <c r="AK62" s="4">
        <v>0</v>
      </c>
      <c r="AL62" s="4">
        <v>0</v>
      </c>
      <c r="AM62" s="4">
        <v>0</v>
      </c>
      <c r="AN62" s="4">
        <v>0</v>
      </c>
      <c r="AO62" s="4">
        <v>0</v>
      </c>
      <c r="AP62" s="4">
        <v>0</v>
      </c>
      <c r="AQ62" s="4">
        <v>0</v>
      </c>
      <c r="AR62" s="4">
        <v>0</v>
      </c>
      <c r="AS62" s="4">
        <v>20</v>
      </c>
      <c r="AT62" s="4">
        <v>0</v>
      </c>
      <c r="AU62" s="4">
        <v>20</v>
      </c>
      <c r="AV62" s="131"/>
      <c r="AX62" s="131"/>
    </row>
    <row r="63" spans="1:50">
      <c r="A63" s="4" t="s">
        <v>18</v>
      </c>
      <c r="B63" s="4">
        <v>2022</v>
      </c>
      <c r="C63" s="5">
        <v>44849</v>
      </c>
      <c r="D63" s="4" t="s">
        <v>19</v>
      </c>
      <c r="E63" s="4" t="s">
        <v>599</v>
      </c>
      <c r="F63" s="4" t="s">
        <v>101</v>
      </c>
      <c r="G63" s="11">
        <f>(C63-VLOOKUP(E63,Riders!$A$2:$E$8000,4,FALSE))/365</f>
        <v>24.416438356164385</v>
      </c>
      <c r="H63" s="4">
        <v>15</v>
      </c>
      <c r="I63" s="4">
        <v>0</v>
      </c>
      <c r="J63" s="4">
        <v>0</v>
      </c>
      <c r="K63" s="4">
        <v>0</v>
      </c>
      <c r="L63" s="4">
        <v>0</v>
      </c>
      <c r="M63" s="4">
        <v>0</v>
      </c>
      <c r="N63" s="4">
        <v>0</v>
      </c>
      <c r="O63" s="4">
        <v>0</v>
      </c>
      <c r="P63" s="4">
        <v>0</v>
      </c>
      <c r="Q63" s="4">
        <v>0</v>
      </c>
      <c r="R63" s="4">
        <v>1</v>
      </c>
      <c r="S63" s="4">
        <v>0</v>
      </c>
      <c r="T63" s="4">
        <v>1</v>
      </c>
      <c r="U63" s="4">
        <v>0</v>
      </c>
      <c r="V63" s="4">
        <v>0</v>
      </c>
      <c r="W63" s="4">
        <v>0</v>
      </c>
      <c r="X63" s="4">
        <v>0</v>
      </c>
      <c r="Y63" s="4">
        <v>0</v>
      </c>
      <c r="Z63" s="4">
        <v>0</v>
      </c>
      <c r="AA63" s="4">
        <v>1</v>
      </c>
      <c r="AB63" s="4">
        <v>1</v>
      </c>
      <c r="AC63" s="4">
        <v>1</v>
      </c>
      <c r="AD63" s="4">
        <v>0</v>
      </c>
      <c r="AE63" s="4">
        <v>0</v>
      </c>
      <c r="AF63" s="4">
        <v>0</v>
      </c>
      <c r="AG63" s="4">
        <v>0</v>
      </c>
      <c r="AH63" s="4">
        <v>0</v>
      </c>
      <c r="AI63" s="4">
        <v>0</v>
      </c>
      <c r="AJ63" s="4">
        <v>0</v>
      </c>
      <c r="AK63" s="4">
        <v>0</v>
      </c>
      <c r="AL63" s="4">
        <v>0</v>
      </c>
      <c r="AM63" s="4">
        <v>0</v>
      </c>
      <c r="AN63" s="4">
        <v>0</v>
      </c>
      <c r="AO63" s="4">
        <v>0</v>
      </c>
      <c r="AP63" s="4">
        <v>0</v>
      </c>
      <c r="AQ63" s="4">
        <v>0</v>
      </c>
      <c r="AR63" s="4">
        <v>0</v>
      </c>
      <c r="AS63" s="4">
        <v>20</v>
      </c>
      <c r="AT63" s="4">
        <v>20</v>
      </c>
      <c r="AU63" s="4">
        <v>5</v>
      </c>
      <c r="AV63" s="131"/>
      <c r="AX63" s="131"/>
    </row>
    <row r="64" spans="1:50">
      <c r="A64" s="4" t="s">
        <v>18</v>
      </c>
      <c r="B64" s="4">
        <v>2022</v>
      </c>
      <c r="C64" s="5">
        <v>44849</v>
      </c>
      <c r="D64" s="4" t="s">
        <v>19</v>
      </c>
      <c r="E64" s="4" t="s">
        <v>499</v>
      </c>
      <c r="F64" s="4" t="s">
        <v>32</v>
      </c>
      <c r="G64" s="11">
        <f>(C64-VLOOKUP(E64,Riders!$A$2:$E$8000,4,FALSE))/365</f>
        <v>19.213698630136985</v>
      </c>
      <c r="H64" s="4">
        <v>16</v>
      </c>
      <c r="I64" s="4">
        <v>0</v>
      </c>
      <c r="J64" s="4">
        <v>0</v>
      </c>
      <c r="K64" s="4">
        <v>0</v>
      </c>
      <c r="L64" s="4">
        <v>0</v>
      </c>
      <c r="M64" s="4">
        <v>0</v>
      </c>
      <c r="N64" s="4">
        <v>0</v>
      </c>
      <c r="O64" s="4">
        <v>0</v>
      </c>
      <c r="P64" s="4">
        <v>0</v>
      </c>
      <c r="Q64" s="4">
        <v>0</v>
      </c>
      <c r="R64" s="4">
        <v>0</v>
      </c>
      <c r="S64" s="4">
        <v>0</v>
      </c>
      <c r="T64" s="4">
        <v>0</v>
      </c>
      <c r="U64" s="4">
        <v>0</v>
      </c>
      <c r="V64" s="4">
        <v>0</v>
      </c>
      <c r="W64" s="4">
        <v>0</v>
      </c>
      <c r="X64" s="4">
        <v>0</v>
      </c>
      <c r="Y64" s="4">
        <v>0</v>
      </c>
      <c r="Z64" s="4">
        <v>0</v>
      </c>
      <c r="AA64" s="4">
        <v>0</v>
      </c>
      <c r="AB64" s="4">
        <v>0</v>
      </c>
      <c r="AC64" s="4">
        <v>0</v>
      </c>
      <c r="AD64" s="4">
        <v>0</v>
      </c>
      <c r="AE64" s="4">
        <v>0</v>
      </c>
      <c r="AF64" s="4">
        <v>0</v>
      </c>
      <c r="AG64" s="4">
        <v>0</v>
      </c>
      <c r="AH64" s="4">
        <v>0</v>
      </c>
      <c r="AI64" s="4">
        <v>0</v>
      </c>
      <c r="AJ64" s="4">
        <v>1</v>
      </c>
      <c r="AK64" s="4">
        <v>1</v>
      </c>
      <c r="AL64" s="4">
        <v>0</v>
      </c>
      <c r="AM64" s="4">
        <v>1</v>
      </c>
      <c r="AN64" s="4">
        <v>0</v>
      </c>
      <c r="AO64" s="4">
        <v>1</v>
      </c>
      <c r="AP64" s="4">
        <v>0</v>
      </c>
      <c r="AQ64" s="4">
        <v>0</v>
      </c>
      <c r="AR64" s="4">
        <v>0</v>
      </c>
      <c r="AS64" s="4">
        <v>0</v>
      </c>
      <c r="AT64" s="4">
        <v>0</v>
      </c>
      <c r="AU64" s="4">
        <v>4</v>
      </c>
      <c r="AV64" s="131"/>
      <c r="AX64" s="131"/>
    </row>
    <row r="65" spans="1:50">
      <c r="A65" s="4" t="s">
        <v>18</v>
      </c>
      <c r="B65" s="4">
        <v>2022</v>
      </c>
      <c r="C65" s="5">
        <v>44849</v>
      </c>
      <c r="D65" s="4" t="s">
        <v>19</v>
      </c>
      <c r="E65" s="4" t="s">
        <v>494</v>
      </c>
      <c r="F65" s="4" t="s">
        <v>103</v>
      </c>
      <c r="G65" s="11">
        <f>(C65-VLOOKUP(E65,Riders!$A$2:$E$8000,4,FALSE))/365</f>
        <v>26.720547945205478</v>
      </c>
      <c r="H65" s="4">
        <v>17</v>
      </c>
      <c r="I65" s="4">
        <v>0</v>
      </c>
      <c r="J65" s="4">
        <v>0</v>
      </c>
      <c r="K65" s="4">
        <v>0</v>
      </c>
      <c r="L65" s="4">
        <v>0</v>
      </c>
      <c r="M65" s="4">
        <v>0</v>
      </c>
      <c r="N65" s="4">
        <v>0</v>
      </c>
      <c r="O65" s="4">
        <v>0</v>
      </c>
      <c r="P65" s="4">
        <v>0</v>
      </c>
      <c r="Q65" s="4">
        <v>0</v>
      </c>
      <c r="R65" s="4">
        <v>0</v>
      </c>
      <c r="S65" s="4">
        <v>0</v>
      </c>
      <c r="T65" s="4">
        <v>0</v>
      </c>
      <c r="U65" s="4">
        <v>0</v>
      </c>
      <c r="V65" s="4">
        <v>0</v>
      </c>
      <c r="W65" s="4">
        <v>0</v>
      </c>
      <c r="X65" s="4">
        <v>0</v>
      </c>
      <c r="Y65" s="4">
        <v>0</v>
      </c>
      <c r="Z65" s="4">
        <v>0</v>
      </c>
      <c r="AA65" s="4">
        <v>0</v>
      </c>
      <c r="AB65" s="4">
        <v>0</v>
      </c>
      <c r="AC65" s="4">
        <v>0</v>
      </c>
      <c r="AD65" s="4">
        <v>0</v>
      </c>
      <c r="AE65" s="4">
        <v>0</v>
      </c>
      <c r="AF65" s="4">
        <v>0</v>
      </c>
      <c r="AG65" s="4">
        <v>0</v>
      </c>
      <c r="AH65" s="4">
        <v>0</v>
      </c>
      <c r="AI65" s="4">
        <v>0</v>
      </c>
      <c r="AJ65" s="4">
        <v>0</v>
      </c>
      <c r="AK65" s="4">
        <v>0</v>
      </c>
      <c r="AL65" s="4">
        <v>0</v>
      </c>
      <c r="AM65" s="4">
        <v>0</v>
      </c>
      <c r="AN65" s="4">
        <v>0</v>
      </c>
      <c r="AO65" s="4">
        <v>0</v>
      </c>
      <c r="AP65" s="4">
        <v>0</v>
      </c>
      <c r="AQ65" s="4">
        <v>0</v>
      </c>
      <c r="AR65" s="4">
        <v>0</v>
      </c>
      <c r="AS65" s="4">
        <v>0</v>
      </c>
      <c r="AT65" s="4">
        <v>0</v>
      </c>
      <c r="AU65" s="4">
        <v>0</v>
      </c>
      <c r="AV65" s="131"/>
      <c r="AX65" s="131"/>
    </row>
    <row r="66" spans="1:50">
      <c r="A66" s="4" t="s">
        <v>18</v>
      </c>
      <c r="B66" s="4">
        <v>2022</v>
      </c>
      <c r="C66" s="5">
        <v>44849</v>
      </c>
      <c r="D66" s="4" t="s">
        <v>19</v>
      </c>
      <c r="E66" s="4" t="s">
        <v>475</v>
      </c>
      <c r="F66" s="4" t="s">
        <v>77</v>
      </c>
      <c r="G66" s="11">
        <f>(C66-VLOOKUP(E66,Riders!$A$2:$E$8000,4,FALSE))/365</f>
        <v>23.942465753424656</v>
      </c>
      <c r="H66" s="4">
        <v>18</v>
      </c>
      <c r="I66" s="4">
        <v>0</v>
      </c>
      <c r="J66" s="4">
        <v>0</v>
      </c>
      <c r="K66" s="4">
        <v>0</v>
      </c>
      <c r="L66" s="4">
        <v>0</v>
      </c>
      <c r="M66" s="4">
        <v>0</v>
      </c>
      <c r="N66" s="4">
        <v>0</v>
      </c>
      <c r="O66" s="4">
        <v>0</v>
      </c>
      <c r="P66" s="4">
        <v>0</v>
      </c>
      <c r="Q66" s="4">
        <v>0</v>
      </c>
      <c r="R66" s="4">
        <v>0</v>
      </c>
      <c r="S66" s="4">
        <v>0</v>
      </c>
      <c r="T66" s="4">
        <v>0</v>
      </c>
      <c r="U66" s="4">
        <v>0</v>
      </c>
      <c r="V66" s="4">
        <v>0</v>
      </c>
      <c r="W66" s="4">
        <v>0</v>
      </c>
      <c r="X66" s="4">
        <v>0</v>
      </c>
      <c r="Y66" s="4">
        <v>0</v>
      </c>
      <c r="Z66" s="4">
        <v>0</v>
      </c>
      <c r="AA66" s="4">
        <v>0</v>
      </c>
      <c r="AB66" s="4">
        <v>0</v>
      </c>
      <c r="AC66" s="4">
        <v>0</v>
      </c>
      <c r="AD66" s="4">
        <v>0</v>
      </c>
      <c r="AE66" s="4">
        <v>0</v>
      </c>
      <c r="AF66" s="4">
        <v>0</v>
      </c>
      <c r="AG66" s="4">
        <v>0</v>
      </c>
      <c r="AH66" s="4">
        <v>0</v>
      </c>
      <c r="AI66" s="4">
        <v>0</v>
      </c>
      <c r="AJ66" s="4">
        <v>0</v>
      </c>
      <c r="AK66" s="4">
        <v>0</v>
      </c>
      <c r="AL66" s="4">
        <v>0</v>
      </c>
      <c r="AM66" s="4">
        <v>0</v>
      </c>
      <c r="AN66" s="4">
        <v>0</v>
      </c>
      <c r="AO66" s="4">
        <v>0</v>
      </c>
      <c r="AP66" s="4">
        <v>0</v>
      </c>
      <c r="AQ66" s="4">
        <v>0</v>
      </c>
      <c r="AR66" s="4">
        <v>0</v>
      </c>
      <c r="AS66" s="4">
        <v>0</v>
      </c>
      <c r="AT66" s="4">
        <v>0</v>
      </c>
      <c r="AU66" s="4">
        <v>0</v>
      </c>
      <c r="AV66" s="131"/>
      <c r="AX66" s="131"/>
    </row>
    <row r="67" spans="1:50">
      <c r="A67" s="4" t="s">
        <v>18</v>
      </c>
      <c r="B67" s="4">
        <v>2022</v>
      </c>
      <c r="C67" s="5">
        <v>44849</v>
      </c>
      <c r="D67" s="4" t="s">
        <v>19</v>
      </c>
      <c r="E67" s="4" t="s">
        <v>521</v>
      </c>
      <c r="F67" s="4" t="s">
        <v>57</v>
      </c>
      <c r="G67" s="11">
        <f>(C67-VLOOKUP(E67,Riders!$A$2:$E$8000,4,FALSE))/365</f>
        <v>30.989041095890411</v>
      </c>
      <c r="H67" s="4">
        <v>19</v>
      </c>
      <c r="I67" s="4">
        <v>0</v>
      </c>
      <c r="J67" s="4">
        <v>0</v>
      </c>
      <c r="K67" s="4">
        <v>0</v>
      </c>
      <c r="L67" s="4">
        <v>0</v>
      </c>
      <c r="M67" s="4">
        <v>0</v>
      </c>
      <c r="N67" s="4">
        <v>0</v>
      </c>
      <c r="O67" s="4">
        <v>0</v>
      </c>
      <c r="P67" s="4">
        <v>0</v>
      </c>
      <c r="Q67" s="4">
        <v>0</v>
      </c>
      <c r="R67" s="4">
        <v>0</v>
      </c>
      <c r="S67" s="4">
        <v>0</v>
      </c>
      <c r="T67" s="4">
        <v>0</v>
      </c>
      <c r="U67" s="4">
        <v>0</v>
      </c>
      <c r="V67" s="4">
        <v>0</v>
      </c>
      <c r="W67" s="4">
        <v>0</v>
      </c>
      <c r="X67" s="4">
        <v>0</v>
      </c>
      <c r="Y67" s="4">
        <v>0</v>
      </c>
      <c r="Z67" s="4">
        <v>0</v>
      </c>
      <c r="AA67" s="4">
        <v>0</v>
      </c>
      <c r="AB67" s="4">
        <v>0</v>
      </c>
      <c r="AC67" s="4">
        <v>0</v>
      </c>
      <c r="AD67" s="4">
        <v>0</v>
      </c>
      <c r="AE67" s="4">
        <v>0</v>
      </c>
      <c r="AF67" s="4">
        <v>0</v>
      </c>
      <c r="AG67" s="4">
        <v>0</v>
      </c>
      <c r="AH67" s="4">
        <v>0</v>
      </c>
      <c r="AI67" s="4">
        <v>0</v>
      </c>
      <c r="AJ67" s="4">
        <v>0</v>
      </c>
      <c r="AK67" s="4">
        <v>0</v>
      </c>
      <c r="AL67" s="4">
        <v>0</v>
      </c>
      <c r="AM67" s="4">
        <v>0</v>
      </c>
      <c r="AN67" s="4">
        <v>0</v>
      </c>
      <c r="AO67" s="4">
        <v>0</v>
      </c>
      <c r="AP67" s="4">
        <v>0</v>
      </c>
      <c r="AQ67" s="4">
        <v>0</v>
      </c>
      <c r="AR67" s="4">
        <v>0</v>
      </c>
      <c r="AS67" s="4">
        <v>0</v>
      </c>
      <c r="AT67" s="4">
        <v>0</v>
      </c>
      <c r="AU67" s="4">
        <v>0</v>
      </c>
      <c r="AV67" s="131"/>
      <c r="AX67" s="131"/>
    </row>
    <row r="68" spans="1:50">
      <c r="A68" s="4" t="s">
        <v>18</v>
      </c>
      <c r="B68" s="4">
        <v>2022</v>
      </c>
      <c r="C68" s="5">
        <v>44849</v>
      </c>
      <c r="D68" s="4" t="s">
        <v>19</v>
      </c>
      <c r="E68" s="4" t="s">
        <v>518</v>
      </c>
      <c r="F68" s="4" t="s">
        <v>249</v>
      </c>
      <c r="G68" s="11">
        <f>(C68-VLOOKUP(E68,Riders!$A$2:$E$8000,4,FALSE))/365</f>
        <v>31.758904109589039</v>
      </c>
      <c r="H68" s="4">
        <v>20</v>
      </c>
      <c r="I68" s="4">
        <v>0</v>
      </c>
      <c r="J68" s="4">
        <v>0</v>
      </c>
      <c r="K68" s="4">
        <v>0</v>
      </c>
      <c r="L68" s="4">
        <v>0</v>
      </c>
      <c r="M68" s="4">
        <v>0</v>
      </c>
      <c r="N68" s="4">
        <v>0</v>
      </c>
      <c r="O68" s="4">
        <v>0</v>
      </c>
      <c r="P68" s="4">
        <v>0</v>
      </c>
      <c r="Q68" s="4">
        <v>0</v>
      </c>
      <c r="R68" s="4">
        <v>0</v>
      </c>
      <c r="S68" s="4">
        <v>0</v>
      </c>
      <c r="T68" s="4">
        <v>0</v>
      </c>
      <c r="U68" s="4">
        <v>0</v>
      </c>
      <c r="V68" s="4">
        <v>0</v>
      </c>
      <c r="W68" s="4">
        <v>0</v>
      </c>
      <c r="X68" s="4">
        <v>0</v>
      </c>
      <c r="Y68" s="4">
        <v>0</v>
      </c>
      <c r="Z68" s="4">
        <v>0</v>
      </c>
      <c r="AA68" s="4">
        <v>0</v>
      </c>
      <c r="AB68" s="4">
        <v>0</v>
      </c>
      <c r="AC68" s="4">
        <v>0</v>
      </c>
      <c r="AD68" s="4">
        <v>0</v>
      </c>
      <c r="AE68" s="4">
        <v>0</v>
      </c>
      <c r="AF68" s="4">
        <v>0</v>
      </c>
      <c r="AG68" s="4">
        <v>0</v>
      </c>
      <c r="AH68" s="4">
        <v>0</v>
      </c>
      <c r="AI68" s="4">
        <v>0</v>
      </c>
      <c r="AJ68" s="4">
        <v>0</v>
      </c>
      <c r="AK68" s="4">
        <v>0</v>
      </c>
      <c r="AL68" s="4">
        <v>0</v>
      </c>
      <c r="AM68" s="4">
        <v>0</v>
      </c>
      <c r="AN68" s="4">
        <v>0</v>
      </c>
      <c r="AO68" s="4">
        <v>0</v>
      </c>
      <c r="AP68" s="4">
        <v>0</v>
      </c>
      <c r="AQ68" s="4">
        <v>0</v>
      </c>
      <c r="AR68" s="4">
        <v>0</v>
      </c>
      <c r="AS68" s="4">
        <v>0</v>
      </c>
      <c r="AT68" s="4">
        <v>0</v>
      </c>
      <c r="AU68" s="4">
        <v>0</v>
      </c>
      <c r="AV68" s="131"/>
      <c r="AX68" s="131"/>
    </row>
    <row r="69" spans="1:50">
      <c r="A69" s="4" t="s">
        <v>18</v>
      </c>
      <c r="B69" s="4">
        <v>2022</v>
      </c>
      <c r="C69" s="5">
        <v>44849</v>
      </c>
      <c r="D69" s="4" t="s">
        <v>19</v>
      </c>
      <c r="E69" s="4" t="s">
        <v>478</v>
      </c>
      <c r="F69" s="4" t="s">
        <v>479</v>
      </c>
      <c r="G69" s="11">
        <f>(C69-VLOOKUP(E69,Riders!$A$2:$E$8000,4,FALSE))/365</f>
        <v>31.410958904109588</v>
      </c>
      <c r="H69" s="4">
        <v>21</v>
      </c>
      <c r="I69" s="4">
        <v>0</v>
      </c>
      <c r="J69" s="4">
        <v>0</v>
      </c>
      <c r="K69" s="4">
        <v>0</v>
      </c>
      <c r="L69" s="4">
        <v>0</v>
      </c>
      <c r="M69" s="4">
        <v>0</v>
      </c>
      <c r="N69" s="4">
        <v>0</v>
      </c>
      <c r="O69" s="4">
        <v>0</v>
      </c>
      <c r="P69" s="4">
        <v>0</v>
      </c>
      <c r="Q69" s="4">
        <v>0</v>
      </c>
      <c r="R69" s="4">
        <v>0</v>
      </c>
      <c r="S69" s="4">
        <v>0</v>
      </c>
      <c r="T69" s="4">
        <v>0</v>
      </c>
      <c r="U69" s="4">
        <v>0</v>
      </c>
      <c r="V69" s="4">
        <v>0</v>
      </c>
      <c r="W69" s="4">
        <v>0</v>
      </c>
      <c r="X69" s="4">
        <v>0</v>
      </c>
      <c r="Y69" s="4">
        <v>0</v>
      </c>
      <c r="Z69" s="4">
        <v>0</v>
      </c>
      <c r="AA69" s="4">
        <v>0</v>
      </c>
      <c r="AB69" s="4">
        <v>0</v>
      </c>
      <c r="AC69" s="4">
        <v>0</v>
      </c>
      <c r="AD69" s="4">
        <v>0</v>
      </c>
      <c r="AE69" s="4">
        <v>0</v>
      </c>
      <c r="AF69" s="4">
        <v>1</v>
      </c>
      <c r="AG69" s="4">
        <v>0</v>
      </c>
      <c r="AH69" s="4">
        <v>0</v>
      </c>
      <c r="AI69" s="4">
        <v>0</v>
      </c>
      <c r="AJ69" s="4">
        <v>0</v>
      </c>
      <c r="AK69" s="4">
        <v>0</v>
      </c>
      <c r="AL69" s="4">
        <v>0</v>
      </c>
      <c r="AM69" s="4">
        <v>0</v>
      </c>
      <c r="AN69" s="4">
        <v>0</v>
      </c>
      <c r="AO69" s="4">
        <v>0</v>
      </c>
      <c r="AP69" s="4">
        <v>0</v>
      </c>
      <c r="AQ69" s="4">
        <v>0</v>
      </c>
      <c r="AR69" s="4">
        <v>0</v>
      </c>
      <c r="AS69" s="4">
        <v>0</v>
      </c>
      <c r="AT69" s="4">
        <v>20</v>
      </c>
      <c r="AU69" s="4">
        <v>-19</v>
      </c>
      <c r="AV69" s="131"/>
      <c r="AX69" s="131"/>
    </row>
    <row r="70" spans="1:50">
      <c r="A70" s="4" t="s">
        <v>18</v>
      </c>
      <c r="B70" s="4">
        <v>2022</v>
      </c>
      <c r="C70" s="5">
        <v>44849</v>
      </c>
      <c r="D70" s="4" t="s">
        <v>19</v>
      </c>
      <c r="E70" s="4" t="s">
        <v>619</v>
      </c>
      <c r="F70" s="4" t="s">
        <v>153</v>
      </c>
      <c r="G70" s="11">
        <f>(C70-VLOOKUP(E70,Riders!$A$2:$E$8000,4,FALSE))/365</f>
        <v>33.706849315068496</v>
      </c>
      <c r="H70" s="4">
        <v>22</v>
      </c>
      <c r="I70" s="4">
        <v>0</v>
      </c>
      <c r="J70" s="4">
        <v>0</v>
      </c>
      <c r="K70" s="4">
        <v>0</v>
      </c>
      <c r="L70" s="4">
        <v>0</v>
      </c>
      <c r="M70" s="4">
        <v>0</v>
      </c>
      <c r="N70" s="4">
        <v>0</v>
      </c>
      <c r="O70" s="4">
        <v>0</v>
      </c>
      <c r="P70" s="4">
        <v>0</v>
      </c>
      <c r="Q70" s="4">
        <v>0</v>
      </c>
      <c r="R70" s="4">
        <v>0</v>
      </c>
      <c r="S70" s="4">
        <v>0</v>
      </c>
      <c r="T70" s="4">
        <v>0</v>
      </c>
      <c r="U70" s="4">
        <v>0</v>
      </c>
      <c r="V70" s="4">
        <v>0</v>
      </c>
      <c r="W70" s="4">
        <v>0</v>
      </c>
      <c r="X70" s="4">
        <v>0</v>
      </c>
      <c r="Y70" s="4">
        <v>0</v>
      </c>
      <c r="Z70" s="4">
        <v>0</v>
      </c>
      <c r="AA70" s="4">
        <v>0</v>
      </c>
      <c r="AB70" s="4">
        <v>0</v>
      </c>
      <c r="AC70" s="4">
        <v>0</v>
      </c>
      <c r="AD70" s="4">
        <v>0</v>
      </c>
      <c r="AE70" s="4">
        <v>0</v>
      </c>
      <c r="AF70" s="4">
        <v>0</v>
      </c>
      <c r="AG70" s="4">
        <v>0</v>
      </c>
      <c r="AH70" s="4">
        <v>0</v>
      </c>
      <c r="AI70" s="4">
        <v>0</v>
      </c>
      <c r="AJ70" s="4">
        <v>0</v>
      </c>
      <c r="AK70" s="4">
        <v>0</v>
      </c>
      <c r="AL70" s="4">
        <v>0</v>
      </c>
      <c r="AM70" s="4">
        <v>0</v>
      </c>
      <c r="AN70" s="4">
        <v>0</v>
      </c>
      <c r="AO70" s="4">
        <v>0</v>
      </c>
      <c r="AP70" s="4">
        <v>0</v>
      </c>
      <c r="AQ70" s="4">
        <v>0</v>
      </c>
      <c r="AR70" s="4">
        <v>0</v>
      </c>
      <c r="AS70" s="4">
        <v>0</v>
      </c>
      <c r="AT70" s="4">
        <v>20</v>
      </c>
      <c r="AU70" s="4">
        <v>-20</v>
      </c>
      <c r="AV70" s="131"/>
      <c r="AX70" s="131"/>
    </row>
    <row r="71" spans="1:50">
      <c r="A71" s="4" t="s">
        <v>18</v>
      </c>
      <c r="B71" s="4">
        <v>2022</v>
      </c>
      <c r="C71" s="5">
        <v>44849</v>
      </c>
      <c r="D71" s="4" t="s">
        <v>19</v>
      </c>
      <c r="E71" s="4" t="s">
        <v>490</v>
      </c>
      <c r="F71" s="4" t="s">
        <v>491</v>
      </c>
      <c r="G71" s="11">
        <f>(C71-VLOOKUP(E71,Riders!$A$2:$E$8000,4,FALSE))/365</f>
        <v>26.92876712328767</v>
      </c>
      <c r="H71" s="4">
        <v>23</v>
      </c>
      <c r="I71" s="44">
        <v>0</v>
      </c>
      <c r="J71" s="44">
        <v>0</v>
      </c>
      <c r="K71" s="44">
        <v>0</v>
      </c>
      <c r="L71" s="44">
        <v>0</v>
      </c>
      <c r="M71" s="44">
        <v>0</v>
      </c>
      <c r="N71" s="44">
        <v>0</v>
      </c>
      <c r="O71" s="44">
        <v>0</v>
      </c>
      <c r="P71" s="44">
        <v>0</v>
      </c>
      <c r="Q71" s="44">
        <v>0</v>
      </c>
      <c r="R71" s="44">
        <v>0</v>
      </c>
      <c r="S71" s="44">
        <v>0</v>
      </c>
      <c r="T71" s="44">
        <v>0</v>
      </c>
      <c r="U71" s="44">
        <v>0</v>
      </c>
      <c r="V71" s="44">
        <v>0</v>
      </c>
      <c r="W71" s="44">
        <v>0</v>
      </c>
      <c r="X71" s="44">
        <v>0</v>
      </c>
      <c r="Y71" s="44">
        <v>0</v>
      </c>
      <c r="Z71" s="44">
        <v>0</v>
      </c>
      <c r="AA71" s="44">
        <v>0</v>
      </c>
      <c r="AB71" s="44">
        <v>0</v>
      </c>
      <c r="AC71" s="44">
        <v>0</v>
      </c>
      <c r="AD71" s="44">
        <v>0</v>
      </c>
      <c r="AE71" s="44">
        <v>0</v>
      </c>
      <c r="AF71" s="44">
        <v>0</v>
      </c>
      <c r="AG71" s="44">
        <v>0</v>
      </c>
      <c r="AH71" s="44">
        <v>0</v>
      </c>
      <c r="AI71" s="44">
        <v>0</v>
      </c>
      <c r="AJ71" s="44">
        <v>0</v>
      </c>
      <c r="AK71" s="44">
        <v>0</v>
      </c>
      <c r="AL71" s="44">
        <v>0</v>
      </c>
      <c r="AM71" s="44">
        <v>0</v>
      </c>
      <c r="AN71" s="44">
        <v>0</v>
      </c>
      <c r="AO71" s="44">
        <v>0</v>
      </c>
      <c r="AP71" s="44">
        <v>0</v>
      </c>
      <c r="AQ71" s="44">
        <v>0</v>
      </c>
      <c r="AR71" s="44">
        <v>0</v>
      </c>
      <c r="AS71" s="44">
        <v>0</v>
      </c>
      <c r="AT71" s="44">
        <v>20</v>
      </c>
      <c r="AU71" s="44">
        <v>-20</v>
      </c>
      <c r="AV71" s="131"/>
      <c r="AX71" s="131"/>
    </row>
    <row r="72" spans="1:50">
      <c r="A72" s="4" t="s">
        <v>18</v>
      </c>
      <c r="B72" s="4">
        <v>2022</v>
      </c>
      <c r="C72" s="5">
        <v>44849</v>
      </c>
      <c r="D72" s="4" t="s">
        <v>19</v>
      </c>
      <c r="E72" s="4" t="s">
        <v>617</v>
      </c>
      <c r="F72" s="4" t="s">
        <v>618</v>
      </c>
      <c r="G72" s="11">
        <f>(C72-VLOOKUP(E72,Riders!$A$2:$E$8000,4,FALSE))/365</f>
        <v>25.117808219178084</v>
      </c>
      <c r="H72" s="4">
        <v>24</v>
      </c>
      <c r="I72" s="44">
        <v>0</v>
      </c>
      <c r="J72" s="44">
        <v>0</v>
      </c>
      <c r="K72" s="44">
        <v>0</v>
      </c>
      <c r="L72" s="44">
        <v>0</v>
      </c>
      <c r="M72" s="44">
        <v>0</v>
      </c>
      <c r="N72" s="44">
        <v>0</v>
      </c>
      <c r="O72" s="44">
        <v>0</v>
      </c>
      <c r="P72" s="44">
        <v>0</v>
      </c>
      <c r="Q72" s="44">
        <v>0</v>
      </c>
      <c r="R72" s="44">
        <v>0</v>
      </c>
      <c r="S72" s="44">
        <v>0</v>
      </c>
      <c r="T72" s="44">
        <v>0</v>
      </c>
      <c r="U72" s="44">
        <v>0</v>
      </c>
      <c r="V72" s="44">
        <v>0</v>
      </c>
      <c r="W72" s="44">
        <v>0</v>
      </c>
      <c r="X72" s="44">
        <v>0</v>
      </c>
      <c r="Y72" s="44">
        <v>0</v>
      </c>
      <c r="Z72" s="44">
        <v>0</v>
      </c>
      <c r="AA72" s="44">
        <v>0</v>
      </c>
      <c r="AB72" s="44">
        <v>0</v>
      </c>
      <c r="AC72" s="44">
        <v>0</v>
      </c>
      <c r="AD72" s="44">
        <v>0</v>
      </c>
      <c r="AE72" s="44">
        <v>0</v>
      </c>
      <c r="AF72" s="44">
        <v>0</v>
      </c>
      <c r="AG72" s="44">
        <v>0</v>
      </c>
      <c r="AH72" s="44">
        <v>0</v>
      </c>
      <c r="AI72" s="44">
        <v>0</v>
      </c>
      <c r="AJ72" s="44">
        <v>0</v>
      </c>
      <c r="AK72" s="44">
        <v>0</v>
      </c>
      <c r="AL72" s="44">
        <v>0</v>
      </c>
      <c r="AM72" s="44">
        <v>0</v>
      </c>
      <c r="AN72" s="44">
        <v>0</v>
      </c>
      <c r="AO72" s="44">
        <v>0</v>
      </c>
      <c r="AP72" s="44">
        <v>0</v>
      </c>
      <c r="AQ72" s="44">
        <v>0</v>
      </c>
      <c r="AR72" s="44">
        <v>0</v>
      </c>
      <c r="AS72" s="44">
        <v>0</v>
      </c>
      <c r="AT72" s="44">
        <v>20</v>
      </c>
      <c r="AU72" s="44">
        <v>-20</v>
      </c>
      <c r="AV72" s="131"/>
      <c r="AX72" s="131"/>
    </row>
    <row r="73" spans="1:50">
      <c r="A73" s="1" t="s">
        <v>138</v>
      </c>
      <c r="B73" s="1">
        <v>2022</v>
      </c>
      <c r="C73" s="2">
        <v>44752</v>
      </c>
      <c r="D73" s="1" t="s">
        <v>65</v>
      </c>
      <c r="E73" s="1" t="s">
        <v>612</v>
      </c>
      <c r="F73" s="1" t="s">
        <v>55</v>
      </c>
      <c r="G73" s="11">
        <f>(C73-VLOOKUP(E73,Riders!$A$2:$E$8000,4,FALSE))/365</f>
        <v>21.041095890410958</v>
      </c>
      <c r="H73" s="1">
        <v>1</v>
      </c>
      <c r="I73" s="42">
        <v>0</v>
      </c>
      <c r="J73" s="42">
        <v>0</v>
      </c>
      <c r="K73" s="42">
        <v>0</v>
      </c>
      <c r="L73" s="42">
        <v>0</v>
      </c>
      <c r="M73" s="42">
        <v>0</v>
      </c>
      <c r="N73" s="42">
        <v>0</v>
      </c>
      <c r="O73" s="42">
        <v>0</v>
      </c>
      <c r="P73" s="42">
        <v>0</v>
      </c>
      <c r="Q73" s="42">
        <v>0</v>
      </c>
      <c r="R73" s="42">
        <v>0</v>
      </c>
      <c r="S73" s="42">
        <v>0</v>
      </c>
      <c r="T73" s="42">
        <v>0</v>
      </c>
      <c r="U73" s="42">
        <v>0</v>
      </c>
      <c r="V73" s="42">
        <v>0</v>
      </c>
      <c r="W73" s="42">
        <v>0</v>
      </c>
      <c r="X73" s="42">
        <v>0</v>
      </c>
      <c r="Y73" s="42">
        <v>0</v>
      </c>
      <c r="Z73" s="42">
        <v>0</v>
      </c>
      <c r="AA73" s="42">
        <v>0</v>
      </c>
      <c r="AB73" s="42">
        <v>0</v>
      </c>
      <c r="AC73" s="42">
        <v>0</v>
      </c>
      <c r="AD73" s="42">
        <v>0</v>
      </c>
      <c r="AE73" s="42">
        <v>1</v>
      </c>
      <c r="AF73" s="42">
        <v>1</v>
      </c>
      <c r="AG73" s="42">
        <v>1</v>
      </c>
      <c r="AH73" s="42">
        <v>1</v>
      </c>
      <c r="AI73" s="42">
        <v>1</v>
      </c>
      <c r="AJ73" s="42">
        <v>0</v>
      </c>
      <c r="AK73" s="42">
        <v>0</v>
      </c>
      <c r="AL73" s="42">
        <v>0</v>
      </c>
      <c r="AM73" s="42">
        <v>0</v>
      </c>
      <c r="AN73" s="42">
        <v>0</v>
      </c>
      <c r="AO73" s="42">
        <v>0</v>
      </c>
      <c r="AP73" s="42">
        <v>0</v>
      </c>
      <c r="AQ73" s="42">
        <v>0</v>
      </c>
      <c r="AR73" s="42">
        <v>0</v>
      </c>
      <c r="AS73" s="42">
        <v>20</v>
      </c>
      <c r="AT73" s="42">
        <v>0</v>
      </c>
      <c r="AU73" s="42">
        <v>25</v>
      </c>
      <c r="AV73" s="131">
        <v>7.905092592592592E-3</v>
      </c>
      <c r="AW73">
        <v>52.709000000000003</v>
      </c>
      <c r="AX73" s="131"/>
    </row>
    <row r="74" spans="1:50">
      <c r="A74" s="1" t="s">
        <v>138</v>
      </c>
      <c r="B74" s="1">
        <v>2022</v>
      </c>
      <c r="C74" s="2">
        <v>44752</v>
      </c>
      <c r="D74" s="1" t="s">
        <v>65</v>
      </c>
      <c r="E74" s="1" t="s">
        <v>608</v>
      </c>
      <c r="F74" s="1" t="s">
        <v>163</v>
      </c>
      <c r="G74" s="11">
        <f>(C74-VLOOKUP(E74,Riders!$A$2:$E$8000,4,FALSE))/365</f>
        <v>20.975342465753425</v>
      </c>
      <c r="H74" s="1">
        <v>2</v>
      </c>
      <c r="I74" s="42">
        <v>0</v>
      </c>
      <c r="J74" s="42">
        <v>0</v>
      </c>
      <c r="K74" s="42">
        <v>0</v>
      </c>
      <c r="L74" s="42">
        <v>1</v>
      </c>
      <c r="M74" s="42">
        <v>1</v>
      </c>
      <c r="N74" s="42">
        <v>1</v>
      </c>
      <c r="O74" s="42">
        <v>1</v>
      </c>
      <c r="P74" s="42">
        <v>1</v>
      </c>
      <c r="Q74" s="42">
        <v>1</v>
      </c>
      <c r="R74" s="42">
        <v>1</v>
      </c>
      <c r="S74" s="42">
        <v>1</v>
      </c>
      <c r="T74" s="42">
        <v>1</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42">
        <v>0</v>
      </c>
      <c r="AN74" s="42">
        <v>0</v>
      </c>
      <c r="AO74" s="42">
        <v>0</v>
      </c>
      <c r="AP74" s="42">
        <v>0</v>
      </c>
      <c r="AQ74" s="42">
        <v>0</v>
      </c>
      <c r="AR74" s="42">
        <v>0</v>
      </c>
      <c r="AS74" s="42">
        <v>0</v>
      </c>
      <c r="AT74" s="42">
        <v>0</v>
      </c>
      <c r="AU74" s="42">
        <v>9</v>
      </c>
      <c r="AV74" s="131">
        <v>7.905092592592592E-3</v>
      </c>
      <c r="AW74">
        <v>52.709000000000003</v>
      </c>
      <c r="AX74" s="131"/>
    </row>
    <row r="75" spans="1:50">
      <c r="A75" s="1" t="s">
        <v>138</v>
      </c>
      <c r="B75" s="1">
        <v>2022</v>
      </c>
      <c r="C75" s="2">
        <v>44752</v>
      </c>
      <c r="D75" s="1" t="s">
        <v>65</v>
      </c>
      <c r="E75" s="1" t="s">
        <v>620</v>
      </c>
      <c r="F75" s="1" t="s">
        <v>43</v>
      </c>
      <c r="G75" s="11">
        <f>(C75-VLOOKUP(E75,Riders!$A$2:$E$8000,4,FALSE))/365</f>
        <v>35.775342465753425</v>
      </c>
      <c r="H75" s="1">
        <v>3</v>
      </c>
      <c r="I75" s="42">
        <v>0</v>
      </c>
      <c r="J75" s="42">
        <v>0</v>
      </c>
      <c r="K75" s="42">
        <v>0</v>
      </c>
      <c r="L75" s="42">
        <v>0</v>
      </c>
      <c r="M75" s="42">
        <v>0</v>
      </c>
      <c r="N75" s="42">
        <v>0</v>
      </c>
      <c r="O75" s="42">
        <v>0</v>
      </c>
      <c r="P75" s="42">
        <v>0</v>
      </c>
      <c r="Q75" s="42">
        <v>0</v>
      </c>
      <c r="R75" s="42">
        <v>0</v>
      </c>
      <c r="S75" s="42">
        <v>0</v>
      </c>
      <c r="T75" s="42">
        <v>0</v>
      </c>
      <c r="U75" s="42">
        <v>0</v>
      </c>
      <c r="V75" s="42">
        <v>0</v>
      </c>
      <c r="W75" s="42">
        <v>0</v>
      </c>
      <c r="X75" s="42">
        <v>0</v>
      </c>
      <c r="Y75" s="42">
        <v>1</v>
      </c>
      <c r="Z75" s="42">
        <v>1</v>
      </c>
      <c r="AA75" s="42">
        <v>1</v>
      </c>
      <c r="AB75" s="42">
        <v>1</v>
      </c>
      <c r="AC75" s="42">
        <v>1</v>
      </c>
      <c r="AD75" s="42">
        <v>1</v>
      </c>
      <c r="AE75" s="42">
        <v>0</v>
      </c>
      <c r="AF75" s="42">
        <v>0</v>
      </c>
      <c r="AG75" s="42">
        <v>0</v>
      </c>
      <c r="AH75" s="42">
        <v>0</v>
      </c>
      <c r="AI75" s="42">
        <v>0</v>
      </c>
      <c r="AJ75" s="42">
        <v>0</v>
      </c>
      <c r="AK75" s="42">
        <v>0</v>
      </c>
      <c r="AL75" s="42">
        <v>0</v>
      </c>
      <c r="AM75" s="42">
        <v>0</v>
      </c>
      <c r="AN75" s="42">
        <v>0</v>
      </c>
      <c r="AO75" s="42">
        <v>0</v>
      </c>
      <c r="AP75" s="42">
        <v>0</v>
      </c>
      <c r="AQ75" s="42">
        <v>0</v>
      </c>
      <c r="AR75" s="42">
        <v>0</v>
      </c>
      <c r="AS75" s="42">
        <v>0</v>
      </c>
      <c r="AT75" s="42">
        <v>0</v>
      </c>
      <c r="AU75" s="42">
        <v>6</v>
      </c>
      <c r="AV75" s="131">
        <v>7.9050925925925903E-3</v>
      </c>
      <c r="AW75">
        <v>52.709000000000003</v>
      </c>
      <c r="AX75" s="131"/>
    </row>
    <row r="76" spans="1:50">
      <c r="A76" s="1" t="s">
        <v>138</v>
      </c>
      <c r="B76" s="1">
        <v>2022</v>
      </c>
      <c r="C76" s="2">
        <v>44752</v>
      </c>
      <c r="D76" s="1" t="s">
        <v>65</v>
      </c>
      <c r="E76" s="1" t="s">
        <v>677</v>
      </c>
      <c r="F76" s="1" t="s">
        <v>24</v>
      </c>
      <c r="G76" s="11">
        <f>(C76-VLOOKUP(E76,Riders!$A$2:$E$8000,4,FALSE))/365</f>
        <v>24.290410958904111</v>
      </c>
      <c r="H76" s="1">
        <v>4</v>
      </c>
      <c r="I76" s="42">
        <v>0</v>
      </c>
      <c r="J76" s="42">
        <v>0</v>
      </c>
      <c r="K76" s="42">
        <v>0</v>
      </c>
      <c r="L76" s="42">
        <v>0</v>
      </c>
      <c r="M76" s="42">
        <v>0</v>
      </c>
      <c r="N76" s="42">
        <v>0</v>
      </c>
      <c r="O76" s="42">
        <v>0</v>
      </c>
      <c r="P76" s="42">
        <v>0</v>
      </c>
      <c r="Q76" s="42">
        <v>0</v>
      </c>
      <c r="R76" s="42">
        <v>0</v>
      </c>
      <c r="S76" s="42">
        <v>0</v>
      </c>
      <c r="T76" s="42">
        <v>0</v>
      </c>
      <c r="U76" s="42">
        <v>1</v>
      </c>
      <c r="V76" s="42">
        <v>1</v>
      </c>
      <c r="W76" s="42">
        <v>1</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42">
        <v>0</v>
      </c>
      <c r="AN76" s="42">
        <v>0</v>
      </c>
      <c r="AO76" s="42">
        <v>0</v>
      </c>
      <c r="AP76" s="42">
        <v>0</v>
      </c>
      <c r="AQ76" s="42">
        <v>0</v>
      </c>
      <c r="AR76" s="42">
        <v>1</v>
      </c>
      <c r="AS76" s="42">
        <v>0</v>
      </c>
      <c r="AT76" s="42">
        <v>0</v>
      </c>
      <c r="AU76" s="42">
        <v>4</v>
      </c>
      <c r="AV76" s="131">
        <v>7.9050925925925903E-3</v>
      </c>
      <c r="AW76">
        <v>52.709000000000003</v>
      </c>
      <c r="AX76" s="131"/>
    </row>
    <row r="77" spans="1:50">
      <c r="A77" s="1" t="s">
        <v>138</v>
      </c>
      <c r="B77" s="1">
        <v>2022</v>
      </c>
      <c r="C77" s="2">
        <v>44752</v>
      </c>
      <c r="D77" s="1" t="s">
        <v>65</v>
      </c>
      <c r="E77" s="1" t="s">
        <v>688</v>
      </c>
      <c r="F77" s="1" t="s">
        <v>144</v>
      </c>
      <c r="G77" s="11">
        <f>(C77-VLOOKUP(E77,Riders!$A$2:$E$8000,4,FALSE))/365</f>
        <v>23.802739726027397</v>
      </c>
      <c r="H77" s="1">
        <v>5</v>
      </c>
      <c r="I77" s="42">
        <v>0</v>
      </c>
      <c r="J77" s="42">
        <v>0</v>
      </c>
      <c r="K77" s="42">
        <v>0</v>
      </c>
      <c r="L77" s="42">
        <v>0</v>
      </c>
      <c r="M77" s="42">
        <v>0</v>
      </c>
      <c r="N77" s="42">
        <v>0</v>
      </c>
      <c r="O77" s="42">
        <v>0</v>
      </c>
      <c r="P77" s="42">
        <v>0</v>
      </c>
      <c r="Q77" s="42">
        <v>0</v>
      </c>
      <c r="R77" s="42">
        <v>0</v>
      </c>
      <c r="S77" s="42">
        <v>0</v>
      </c>
      <c r="T77" s="42">
        <v>0</v>
      </c>
      <c r="U77" s="42">
        <v>0</v>
      </c>
      <c r="V77" s="42">
        <v>0</v>
      </c>
      <c r="W77" s="42">
        <v>0</v>
      </c>
      <c r="X77" s="42">
        <v>0</v>
      </c>
      <c r="Y77" s="42">
        <v>0</v>
      </c>
      <c r="Z77" s="42">
        <v>0</v>
      </c>
      <c r="AA77" s="42">
        <v>0</v>
      </c>
      <c r="AB77" s="42">
        <v>0</v>
      </c>
      <c r="AC77" s="42">
        <v>0</v>
      </c>
      <c r="AD77" s="42">
        <v>0</v>
      </c>
      <c r="AE77" s="42">
        <v>0</v>
      </c>
      <c r="AF77" s="42">
        <v>0</v>
      </c>
      <c r="AG77" s="42">
        <v>0</v>
      </c>
      <c r="AH77" s="42">
        <v>0</v>
      </c>
      <c r="AI77" s="42">
        <v>0</v>
      </c>
      <c r="AJ77" s="42">
        <v>0</v>
      </c>
      <c r="AK77" s="42">
        <v>0</v>
      </c>
      <c r="AL77" s="42">
        <v>1</v>
      </c>
      <c r="AM77" s="42">
        <v>0</v>
      </c>
      <c r="AN77" s="42">
        <v>0</v>
      </c>
      <c r="AO77" s="42">
        <v>1</v>
      </c>
      <c r="AP77" s="42">
        <v>1</v>
      </c>
      <c r="AQ77" s="42">
        <v>1</v>
      </c>
      <c r="AR77" s="42">
        <v>0</v>
      </c>
      <c r="AS77" s="42">
        <v>0</v>
      </c>
      <c r="AT77" s="42">
        <v>0</v>
      </c>
      <c r="AU77" s="42">
        <v>4</v>
      </c>
      <c r="AV77" s="131">
        <v>7.9050925925925903E-3</v>
      </c>
      <c r="AW77">
        <v>52.709000000000003</v>
      </c>
      <c r="AX77" s="131"/>
    </row>
    <row r="78" spans="1:50">
      <c r="A78" s="1" t="s">
        <v>138</v>
      </c>
      <c r="B78" s="1">
        <v>2022</v>
      </c>
      <c r="C78" s="2">
        <v>44752</v>
      </c>
      <c r="D78" s="1" t="s">
        <v>65</v>
      </c>
      <c r="E78" s="1" t="s">
        <v>628</v>
      </c>
      <c r="F78" s="1" t="s">
        <v>722</v>
      </c>
      <c r="G78" s="11">
        <f>(C78-VLOOKUP(E78,Riders!$A$2:$E$8000,4,FALSE))/365</f>
        <v>28.465753424657535</v>
      </c>
      <c r="H78" s="1">
        <v>6</v>
      </c>
      <c r="I78" s="42">
        <v>0</v>
      </c>
      <c r="J78" s="42">
        <v>0</v>
      </c>
      <c r="K78" s="42">
        <v>1</v>
      </c>
      <c r="L78" s="42">
        <v>0</v>
      </c>
      <c r="M78" s="42">
        <v>0</v>
      </c>
      <c r="N78" s="42">
        <v>0</v>
      </c>
      <c r="O78" s="42">
        <v>0</v>
      </c>
      <c r="P78" s="42">
        <v>0</v>
      </c>
      <c r="Q78" s="42">
        <v>0</v>
      </c>
      <c r="R78" s="42">
        <v>0</v>
      </c>
      <c r="S78" s="42">
        <v>0</v>
      </c>
      <c r="T78" s="42">
        <v>0</v>
      </c>
      <c r="U78" s="42">
        <v>0</v>
      </c>
      <c r="V78" s="42">
        <v>0</v>
      </c>
      <c r="W78" s="42">
        <v>0</v>
      </c>
      <c r="X78" s="42">
        <v>0</v>
      </c>
      <c r="Y78" s="42">
        <v>0</v>
      </c>
      <c r="Z78" s="42">
        <v>0</v>
      </c>
      <c r="AA78" s="42">
        <v>0</v>
      </c>
      <c r="AB78" s="42">
        <v>0</v>
      </c>
      <c r="AC78" s="42">
        <v>0</v>
      </c>
      <c r="AD78" s="42">
        <v>0</v>
      </c>
      <c r="AE78" s="42">
        <v>0</v>
      </c>
      <c r="AF78" s="42">
        <v>0</v>
      </c>
      <c r="AG78" s="42">
        <v>0</v>
      </c>
      <c r="AH78" s="42">
        <v>0</v>
      </c>
      <c r="AI78" s="42">
        <v>0</v>
      </c>
      <c r="AJ78" s="42">
        <v>1</v>
      </c>
      <c r="AK78" s="42">
        <v>1</v>
      </c>
      <c r="AL78" s="42">
        <v>0</v>
      </c>
      <c r="AM78" s="42">
        <v>1</v>
      </c>
      <c r="AN78" s="42">
        <v>0</v>
      </c>
      <c r="AO78" s="42">
        <v>0</v>
      </c>
      <c r="AP78" s="42">
        <v>0</v>
      </c>
      <c r="AQ78" s="42">
        <v>0</v>
      </c>
      <c r="AR78" s="42">
        <v>0</v>
      </c>
      <c r="AS78" s="42">
        <v>0</v>
      </c>
      <c r="AT78" s="42">
        <v>0</v>
      </c>
      <c r="AU78" s="42">
        <v>4</v>
      </c>
      <c r="AV78" s="131">
        <v>7.9050925925925903E-3</v>
      </c>
      <c r="AW78">
        <v>52.709000000000003</v>
      </c>
      <c r="AX78" s="131"/>
    </row>
    <row r="79" spans="1:50">
      <c r="A79" s="1" t="s">
        <v>138</v>
      </c>
      <c r="B79" s="1">
        <v>2022</v>
      </c>
      <c r="C79" s="2">
        <v>44752</v>
      </c>
      <c r="D79" s="1" t="s">
        <v>65</v>
      </c>
      <c r="E79" s="1" t="s">
        <v>696</v>
      </c>
      <c r="F79" s="1" t="s">
        <v>38</v>
      </c>
      <c r="G79" s="11">
        <f>(C79-VLOOKUP(E79,Riders!$A$2:$E$8000,4,FALSE))/365</f>
        <v>28.372602739726027</v>
      </c>
      <c r="H79" s="1">
        <v>7</v>
      </c>
      <c r="I79" s="42">
        <v>0</v>
      </c>
      <c r="J79" s="42">
        <v>0</v>
      </c>
      <c r="K79" s="42">
        <v>0</v>
      </c>
      <c r="L79" s="42">
        <v>0</v>
      </c>
      <c r="M79" s="42">
        <v>0</v>
      </c>
      <c r="N79" s="42">
        <v>0</v>
      </c>
      <c r="O79" s="42">
        <v>0</v>
      </c>
      <c r="P79" s="42">
        <v>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42">
        <v>0</v>
      </c>
      <c r="AN79" s="42">
        <v>1</v>
      </c>
      <c r="AO79" s="42">
        <v>0</v>
      </c>
      <c r="AP79" s="42">
        <v>0</v>
      </c>
      <c r="AQ79" s="42">
        <v>0</v>
      </c>
      <c r="AR79" s="42">
        <v>0</v>
      </c>
      <c r="AS79" s="42">
        <v>0</v>
      </c>
      <c r="AT79" s="42">
        <v>0</v>
      </c>
      <c r="AU79" s="42">
        <v>1</v>
      </c>
      <c r="AV79" s="131">
        <v>7.9050925925925903E-3</v>
      </c>
      <c r="AW79">
        <v>52.709000000000003</v>
      </c>
      <c r="AX79" s="131"/>
    </row>
    <row r="80" spans="1:50">
      <c r="A80" s="1" t="s">
        <v>138</v>
      </c>
      <c r="B80" s="1">
        <v>2022</v>
      </c>
      <c r="C80" s="2">
        <v>44752</v>
      </c>
      <c r="D80" s="1" t="s">
        <v>65</v>
      </c>
      <c r="E80" s="1" t="s">
        <v>493</v>
      </c>
      <c r="F80" s="1" t="s">
        <v>36</v>
      </c>
      <c r="G80" s="11">
        <f>(C80-VLOOKUP(E80,Riders!$A$2:$E$8000,4,FALSE))/365</f>
        <v>24.054794520547944</v>
      </c>
      <c r="H80" s="1">
        <v>8</v>
      </c>
      <c r="I80" s="42">
        <v>0</v>
      </c>
      <c r="J80" s="42">
        <v>0</v>
      </c>
      <c r="K80" s="42">
        <v>0</v>
      </c>
      <c r="L80" s="42">
        <v>0</v>
      </c>
      <c r="M80" s="42">
        <v>0</v>
      </c>
      <c r="N80" s="42">
        <v>0</v>
      </c>
      <c r="O80" s="42">
        <v>0</v>
      </c>
      <c r="P80" s="42">
        <v>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42">
        <v>0</v>
      </c>
      <c r="AN80" s="42">
        <v>0</v>
      </c>
      <c r="AO80" s="42">
        <v>0</v>
      </c>
      <c r="AP80" s="42">
        <v>0</v>
      </c>
      <c r="AQ80" s="42">
        <v>0</v>
      </c>
      <c r="AR80" s="42">
        <v>0</v>
      </c>
      <c r="AS80" s="42">
        <v>0</v>
      </c>
      <c r="AT80" s="42">
        <v>0</v>
      </c>
      <c r="AU80" s="42">
        <v>1</v>
      </c>
      <c r="AV80" s="131">
        <v>7.9050925925925903E-3</v>
      </c>
      <c r="AW80">
        <v>52.709000000000003</v>
      </c>
      <c r="AX80" s="131"/>
    </row>
    <row r="81" spans="1:50">
      <c r="A81" s="1" t="s">
        <v>138</v>
      </c>
      <c r="B81" s="1">
        <v>2022</v>
      </c>
      <c r="C81" s="2">
        <v>44752</v>
      </c>
      <c r="D81" s="1" t="s">
        <v>65</v>
      </c>
      <c r="E81" s="1" t="s">
        <v>518</v>
      </c>
      <c r="F81" s="1" t="s">
        <v>249</v>
      </c>
      <c r="G81" s="11">
        <f>(C81-VLOOKUP(E81,Riders!$A$2:$E$8000,4,FALSE))/365</f>
        <v>31.493150684931507</v>
      </c>
      <c r="H81" s="1">
        <v>9</v>
      </c>
      <c r="I81" s="42">
        <v>1</v>
      </c>
      <c r="J81" s="42">
        <v>0</v>
      </c>
      <c r="K81" s="42">
        <v>0</v>
      </c>
      <c r="L81" s="42">
        <v>0</v>
      </c>
      <c r="M81" s="42">
        <v>0</v>
      </c>
      <c r="N81" s="42">
        <v>0</v>
      </c>
      <c r="O81" s="42">
        <v>0</v>
      </c>
      <c r="P81" s="42">
        <v>0</v>
      </c>
      <c r="Q81" s="42">
        <v>0</v>
      </c>
      <c r="R81" s="42">
        <v>0</v>
      </c>
      <c r="S81" s="42">
        <v>0</v>
      </c>
      <c r="T81" s="42">
        <v>0</v>
      </c>
      <c r="U81" s="42">
        <v>0</v>
      </c>
      <c r="V81" s="42">
        <v>0</v>
      </c>
      <c r="W81" s="42">
        <v>0</v>
      </c>
      <c r="X81" s="42">
        <v>0</v>
      </c>
      <c r="Y81" s="42">
        <v>0</v>
      </c>
      <c r="Z81" s="42">
        <v>0</v>
      </c>
      <c r="AA81" s="42">
        <v>0</v>
      </c>
      <c r="AB81" s="42">
        <v>0</v>
      </c>
      <c r="AC81" s="42">
        <v>0</v>
      </c>
      <c r="AD81" s="42">
        <v>0</v>
      </c>
      <c r="AE81" s="42">
        <v>0</v>
      </c>
      <c r="AF81" s="42">
        <v>0</v>
      </c>
      <c r="AG81" s="42">
        <v>0</v>
      </c>
      <c r="AH81" s="42">
        <v>0</v>
      </c>
      <c r="AI81" s="42">
        <v>0</v>
      </c>
      <c r="AJ81" s="42">
        <v>0</v>
      </c>
      <c r="AK81" s="42">
        <v>0</v>
      </c>
      <c r="AL81" s="42">
        <v>0</v>
      </c>
      <c r="AM81" s="42">
        <v>0</v>
      </c>
      <c r="AN81" s="42">
        <v>0</v>
      </c>
      <c r="AO81" s="42">
        <v>0</v>
      </c>
      <c r="AP81" s="42">
        <v>0</v>
      </c>
      <c r="AQ81" s="42">
        <v>0</v>
      </c>
      <c r="AR81" s="42">
        <v>0</v>
      </c>
      <c r="AS81" s="42">
        <v>0</v>
      </c>
      <c r="AT81" s="42">
        <v>0</v>
      </c>
      <c r="AU81" s="42">
        <v>1</v>
      </c>
      <c r="AV81" s="131">
        <v>7.9050925925925903E-3</v>
      </c>
      <c r="AW81">
        <v>52.709000000000003</v>
      </c>
      <c r="AX81" s="131"/>
    </row>
    <row r="82" spans="1:50">
      <c r="A82" s="1" t="s">
        <v>138</v>
      </c>
      <c r="B82" s="1">
        <v>2022</v>
      </c>
      <c r="C82" s="2">
        <v>44752</v>
      </c>
      <c r="D82" s="1" t="s">
        <v>65</v>
      </c>
      <c r="E82" s="1" t="s">
        <v>617</v>
      </c>
      <c r="F82" s="1" t="s">
        <v>618</v>
      </c>
      <c r="G82" s="11">
        <f>(C82-VLOOKUP(E82,Riders!$A$2:$E$8000,4,FALSE))/365</f>
        <v>24.852054794520548</v>
      </c>
      <c r="H82" s="1">
        <v>10</v>
      </c>
      <c r="I82" s="42">
        <v>0</v>
      </c>
      <c r="J82" s="42">
        <v>0</v>
      </c>
      <c r="K82" s="42">
        <v>0</v>
      </c>
      <c r="L82" s="42">
        <v>0</v>
      </c>
      <c r="M82" s="42">
        <v>0</v>
      </c>
      <c r="N82" s="42">
        <v>0</v>
      </c>
      <c r="O82" s="42">
        <v>0</v>
      </c>
      <c r="P82" s="42">
        <v>0</v>
      </c>
      <c r="Q82" s="42">
        <v>0</v>
      </c>
      <c r="R82" s="42">
        <v>0</v>
      </c>
      <c r="S82" s="42">
        <v>0</v>
      </c>
      <c r="T82" s="42">
        <v>0</v>
      </c>
      <c r="U82" s="42">
        <v>0</v>
      </c>
      <c r="V82" s="42">
        <v>0</v>
      </c>
      <c r="W82" s="42">
        <v>0</v>
      </c>
      <c r="X82" s="42">
        <v>1</v>
      </c>
      <c r="Y82" s="42">
        <v>0</v>
      </c>
      <c r="Z82" s="42">
        <v>0</v>
      </c>
      <c r="AA82" s="42">
        <v>0</v>
      </c>
      <c r="AB82" s="42">
        <v>0</v>
      </c>
      <c r="AC82" s="42">
        <v>0</v>
      </c>
      <c r="AD82" s="42">
        <v>0</v>
      </c>
      <c r="AE82" s="42">
        <v>0</v>
      </c>
      <c r="AF82" s="42">
        <v>0</v>
      </c>
      <c r="AG82" s="42">
        <v>0</v>
      </c>
      <c r="AH82" s="42">
        <v>0</v>
      </c>
      <c r="AI82" s="42">
        <v>0</v>
      </c>
      <c r="AJ82" s="42">
        <v>0</v>
      </c>
      <c r="AK82" s="42">
        <v>0</v>
      </c>
      <c r="AL82" s="42">
        <v>0</v>
      </c>
      <c r="AM82" s="42">
        <v>0</v>
      </c>
      <c r="AN82" s="42">
        <v>0</v>
      </c>
      <c r="AO82" s="42">
        <v>0</v>
      </c>
      <c r="AP82" s="42">
        <v>0</v>
      </c>
      <c r="AQ82" s="42">
        <v>0</v>
      </c>
      <c r="AR82" s="42">
        <v>0</v>
      </c>
      <c r="AS82" s="42">
        <v>0</v>
      </c>
      <c r="AT82" s="42">
        <v>0</v>
      </c>
      <c r="AU82" s="42">
        <v>1</v>
      </c>
      <c r="AV82" s="131">
        <v>7.9050925925925903E-3</v>
      </c>
      <c r="AW82">
        <v>52.709000000000003</v>
      </c>
      <c r="AX82" s="131"/>
    </row>
    <row r="83" spans="1:50">
      <c r="A83" s="1" t="s">
        <v>138</v>
      </c>
      <c r="B83" s="1">
        <v>2022</v>
      </c>
      <c r="C83" s="2">
        <v>44752</v>
      </c>
      <c r="D83" s="1" t="s">
        <v>65</v>
      </c>
      <c r="E83" s="1" t="s">
        <v>690</v>
      </c>
      <c r="F83" s="1" t="s">
        <v>723</v>
      </c>
      <c r="G83" s="11">
        <f>(C83-VLOOKUP(E83,Riders!$A$2:$E$8000,4,FALSE))/365</f>
        <v>28.306849315068494</v>
      </c>
      <c r="H83" s="1">
        <v>11</v>
      </c>
      <c r="I83" s="42">
        <v>0</v>
      </c>
      <c r="J83" s="42">
        <v>1</v>
      </c>
      <c r="K83" s="42">
        <v>0</v>
      </c>
      <c r="L83" s="42">
        <v>0</v>
      </c>
      <c r="M83" s="42">
        <v>0</v>
      </c>
      <c r="N83" s="42">
        <v>0</v>
      </c>
      <c r="O83" s="42">
        <v>0</v>
      </c>
      <c r="P83" s="42">
        <v>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42">
        <v>0</v>
      </c>
      <c r="AN83" s="42">
        <v>0</v>
      </c>
      <c r="AO83" s="42">
        <v>0</v>
      </c>
      <c r="AP83" s="42">
        <v>0</v>
      </c>
      <c r="AQ83" s="42">
        <v>0</v>
      </c>
      <c r="AR83" s="42">
        <v>0</v>
      </c>
      <c r="AS83" s="42">
        <v>0</v>
      </c>
      <c r="AT83" s="42">
        <v>0</v>
      </c>
      <c r="AU83" s="42">
        <v>1</v>
      </c>
      <c r="AV83" s="131">
        <v>7.9050925925925903E-3</v>
      </c>
      <c r="AW83">
        <v>52.709000000000003</v>
      </c>
      <c r="AX83" s="131"/>
    </row>
    <row r="84" spans="1:50">
      <c r="A84" s="1" t="s">
        <v>138</v>
      </c>
      <c r="B84" s="1">
        <v>2022</v>
      </c>
      <c r="C84" s="2">
        <v>44752</v>
      </c>
      <c r="D84" s="1" t="s">
        <v>65</v>
      </c>
      <c r="E84" s="1" t="s">
        <v>521</v>
      </c>
      <c r="F84" s="1" t="s">
        <v>57</v>
      </c>
      <c r="G84" s="11">
        <f>(C84-VLOOKUP(E84,Riders!$A$2:$E$8000,4,FALSE))/365</f>
        <v>30.723287671232878</v>
      </c>
      <c r="H84" s="1">
        <v>12</v>
      </c>
      <c r="I84" s="42">
        <v>0</v>
      </c>
      <c r="J84" s="42">
        <v>0</v>
      </c>
      <c r="K84" s="42">
        <v>0</v>
      </c>
      <c r="L84" s="42">
        <v>0</v>
      </c>
      <c r="M84" s="42">
        <v>0</v>
      </c>
      <c r="N84" s="42">
        <v>0</v>
      </c>
      <c r="O84" s="42">
        <v>0</v>
      </c>
      <c r="P84" s="42">
        <v>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42">
        <v>0</v>
      </c>
      <c r="AN84" s="42">
        <v>0</v>
      </c>
      <c r="AO84" s="42">
        <v>0</v>
      </c>
      <c r="AP84" s="42">
        <v>0</v>
      </c>
      <c r="AQ84" s="42">
        <v>0</v>
      </c>
      <c r="AR84" s="42">
        <v>0</v>
      </c>
      <c r="AS84" s="42">
        <v>0</v>
      </c>
      <c r="AT84" s="42">
        <v>0</v>
      </c>
      <c r="AU84" s="42">
        <v>0</v>
      </c>
      <c r="AV84" s="131">
        <v>7.9050925925925903E-3</v>
      </c>
      <c r="AW84">
        <v>52.709000000000003</v>
      </c>
      <c r="AX84" s="131"/>
    </row>
    <row r="85" spans="1:50">
      <c r="A85" s="1" t="s">
        <v>138</v>
      </c>
      <c r="B85" s="1">
        <v>2022</v>
      </c>
      <c r="C85" s="2">
        <v>44752</v>
      </c>
      <c r="D85" s="1" t="s">
        <v>65</v>
      </c>
      <c r="E85" s="1" t="s">
        <v>710</v>
      </c>
      <c r="F85" s="1" t="s">
        <v>724</v>
      </c>
      <c r="G85" s="11">
        <f>(C85-VLOOKUP(E85,Riders!$A$2:$E$8000,4,FALSE))/365</f>
        <v>27.331506849315069</v>
      </c>
      <c r="H85" s="1">
        <v>13</v>
      </c>
      <c r="I85" s="42">
        <v>0</v>
      </c>
      <c r="J85" s="42">
        <v>0</v>
      </c>
      <c r="K85" s="42">
        <v>0</v>
      </c>
      <c r="L85" s="42">
        <v>0</v>
      </c>
      <c r="M85" s="42">
        <v>0</v>
      </c>
      <c r="N85" s="42">
        <v>0</v>
      </c>
      <c r="O85" s="42">
        <v>0</v>
      </c>
      <c r="P85" s="42">
        <v>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42">
        <v>0</v>
      </c>
      <c r="AN85" s="42">
        <v>0</v>
      </c>
      <c r="AO85" s="42">
        <v>0</v>
      </c>
      <c r="AP85" s="42">
        <v>0</v>
      </c>
      <c r="AQ85" s="42">
        <v>0</v>
      </c>
      <c r="AR85" s="42">
        <v>0</v>
      </c>
      <c r="AS85" s="42">
        <v>0</v>
      </c>
      <c r="AT85" s="42">
        <v>0</v>
      </c>
      <c r="AU85" s="42">
        <v>0</v>
      </c>
      <c r="AV85" s="131">
        <v>7.9050925925925903E-3</v>
      </c>
      <c r="AW85">
        <v>52.709000000000003</v>
      </c>
      <c r="AX85" s="131"/>
    </row>
    <row r="86" spans="1:50">
      <c r="A86" s="1" t="s">
        <v>138</v>
      </c>
      <c r="B86" s="1">
        <v>2022</v>
      </c>
      <c r="C86" s="2">
        <v>44752</v>
      </c>
      <c r="D86" s="1" t="s">
        <v>65</v>
      </c>
      <c r="E86" s="1" t="s">
        <v>604</v>
      </c>
      <c r="F86" s="1" t="s">
        <v>32</v>
      </c>
      <c r="G86" s="11">
        <f>(C86-VLOOKUP(E86,Riders!$A$2:$E$8000,4,FALSE))/365</f>
        <v>20.4986301369863</v>
      </c>
      <c r="H86" s="1">
        <v>14</v>
      </c>
      <c r="I86" s="42">
        <v>0</v>
      </c>
      <c r="J86" s="42">
        <v>0</v>
      </c>
      <c r="K86" s="42">
        <v>0</v>
      </c>
      <c r="L86" s="42">
        <v>0</v>
      </c>
      <c r="M86" s="42">
        <v>0</v>
      </c>
      <c r="N86" s="42">
        <v>0</v>
      </c>
      <c r="O86" s="42">
        <v>0</v>
      </c>
      <c r="P86" s="42">
        <v>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42">
        <v>0</v>
      </c>
      <c r="AN86" s="42">
        <v>0</v>
      </c>
      <c r="AO86" s="42">
        <v>0</v>
      </c>
      <c r="AP86" s="42">
        <v>0</v>
      </c>
      <c r="AQ86" s="42">
        <v>0</v>
      </c>
      <c r="AR86" s="42">
        <v>0</v>
      </c>
      <c r="AS86" s="42">
        <v>0</v>
      </c>
      <c r="AT86" s="42">
        <v>0</v>
      </c>
      <c r="AU86" s="42">
        <v>0</v>
      </c>
      <c r="AV86" s="131">
        <v>7.9050925925925903E-3</v>
      </c>
      <c r="AW86">
        <v>52.709000000000003</v>
      </c>
      <c r="AX86" s="131"/>
    </row>
    <row r="87" spans="1:50">
      <c r="A87" s="1" t="s">
        <v>138</v>
      </c>
      <c r="B87" s="1">
        <v>2022</v>
      </c>
      <c r="C87" s="2">
        <v>44752</v>
      </c>
      <c r="D87" s="1" t="s">
        <v>65</v>
      </c>
      <c r="E87" s="1" t="s">
        <v>494</v>
      </c>
      <c r="F87" s="1" t="s">
        <v>103</v>
      </c>
      <c r="G87" s="11">
        <f>(C87-VLOOKUP(E87,Riders!$A$2:$E$8000,4,FALSE))/365</f>
        <v>26.454794520547946</v>
      </c>
      <c r="H87" s="1">
        <v>15</v>
      </c>
      <c r="I87" s="42">
        <v>0</v>
      </c>
      <c r="J87" s="42">
        <v>0</v>
      </c>
      <c r="K87" s="42">
        <v>0</v>
      </c>
      <c r="L87" s="42">
        <v>0</v>
      </c>
      <c r="M87" s="42">
        <v>0</v>
      </c>
      <c r="N87" s="42">
        <v>0</v>
      </c>
      <c r="O87" s="42">
        <v>0</v>
      </c>
      <c r="P87" s="42">
        <v>0</v>
      </c>
      <c r="Q87" s="42">
        <v>0</v>
      </c>
      <c r="R87" s="42">
        <v>0</v>
      </c>
      <c r="S87" s="42">
        <v>0</v>
      </c>
      <c r="T87" s="42">
        <v>0</v>
      </c>
      <c r="U87" s="42">
        <v>0</v>
      </c>
      <c r="V87" s="42">
        <v>0</v>
      </c>
      <c r="W87" s="42">
        <v>0</v>
      </c>
      <c r="X87" s="42">
        <v>0</v>
      </c>
      <c r="Y87" s="42">
        <v>0</v>
      </c>
      <c r="Z87" s="42">
        <v>0</v>
      </c>
      <c r="AA87" s="42">
        <v>0</v>
      </c>
      <c r="AB87" s="42">
        <v>0</v>
      </c>
      <c r="AC87" s="42">
        <v>0</v>
      </c>
      <c r="AD87" s="42">
        <v>0</v>
      </c>
      <c r="AE87" s="42">
        <v>0</v>
      </c>
      <c r="AF87" s="42">
        <v>0</v>
      </c>
      <c r="AG87" s="42">
        <v>0</v>
      </c>
      <c r="AH87" s="42">
        <v>0</v>
      </c>
      <c r="AI87" s="42">
        <v>0</v>
      </c>
      <c r="AJ87" s="42">
        <v>0</v>
      </c>
      <c r="AK87" s="42">
        <v>0</v>
      </c>
      <c r="AL87" s="42">
        <v>0</v>
      </c>
      <c r="AM87" s="42">
        <v>0</v>
      </c>
      <c r="AN87" s="42">
        <v>0</v>
      </c>
      <c r="AO87" s="42">
        <v>0</v>
      </c>
      <c r="AP87" s="42">
        <v>0</v>
      </c>
      <c r="AQ87" s="42">
        <v>0</v>
      </c>
      <c r="AR87" s="42">
        <v>0</v>
      </c>
      <c r="AS87" s="42">
        <v>0</v>
      </c>
      <c r="AT87" s="42">
        <v>0</v>
      </c>
      <c r="AU87" s="42">
        <v>0</v>
      </c>
      <c r="AV87" s="131">
        <v>7.9050925925925903E-3</v>
      </c>
      <c r="AW87">
        <v>52.709000000000003</v>
      </c>
      <c r="AX87" s="131"/>
    </row>
    <row r="88" spans="1:50">
      <c r="A88" s="1" t="s">
        <v>138</v>
      </c>
      <c r="B88" s="1">
        <v>2022</v>
      </c>
      <c r="C88" s="2">
        <v>44752</v>
      </c>
      <c r="D88" s="1" t="s">
        <v>65</v>
      </c>
      <c r="E88" s="1" t="s">
        <v>714</v>
      </c>
      <c r="F88" s="1" t="s">
        <v>151</v>
      </c>
      <c r="G88" s="11">
        <f>(C88-VLOOKUP(E88,Riders!$A$2:$E$8000,4,FALSE))/365</f>
        <v>26.134246575342466</v>
      </c>
      <c r="H88" s="1">
        <v>16</v>
      </c>
      <c r="I88" s="42">
        <v>0</v>
      </c>
      <c r="J88" s="42">
        <v>0</v>
      </c>
      <c r="K88" s="42">
        <v>0</v>
      </c>
      <c r="L88" s="42">
        <v>0</v>
      </c>
      <c r="M88" s="42">
        <v>0</v>
      </c>
      <c r="N88" s="42">
        <v>0</v>
      </c>
      <c r="O88" s="42">
        <v>0</v>
      </c>
      <c r="P88" s="42">
        <v>0</v>
      </c>
      <c r="Q88" s="42">
        <v>0</v>
      </c>
      <c r="R88" s="42">
        <v>0</v>
      </c>
      <c r="S88" s="42">
        <v>0</v>
      </c>
      <c r="T88" s="42">
        <v>0</v>
      </c>
      <c r="U88" s="42">
        <v>0</v>
      </c>
      <c r="V88" s="42">
        <v>0</v>
      </c>
      <c r="W88" s="42">
        <v>0</v>
      </c>
      <c r="X88" s="42">
        <v>0</v>
      </c>
      <c r="Y88" s="42">
        <v>0</v>
      </c>
      <c r="Z88" s="42">
        <v>0</v>
      </c>
      <c r="AA88" s="42">
        <v>0</v>
      </c>
      <c r="AB88" s="42">
        <v>0</v>
      </c>
      <c r="AC88" s="42">
        <v>0</v>
      </c>
      <c r="AD88" s="42">
        <v>0</v>
      </c>
      <c r="AE88" s="42">
        <v>0</v>
      </c>
      <c r="AF88" s="42">
        <v>0</v>
      </c>
      <c r="AG88" s="42">
        <v>0</v>
      </c>
      <c r="AH88" s="42">
        <v>0</v>
      </c>
      <c r="AI88" s="42">
        <v>0</v>
      </c>
      <c r="AJ88" s="42">
        <v>0</v>
      </c>
      <c r="AK88" s="42">
        <v>0</v>
      </c>
      <c r="AL88" s="42">
        <v>0</v>
      </c>
      <c r="AM88" s="42">
        <v>0</v>
      </c>
      <c r="AN88" s="42">
        <v>0</v>
      </c>
      <c r="AO88" s="42">
        <v>0</v>
      </c>
      <c r="AP88" s="42">
        <v>0</v>
      </c>
      <c r="AQ88" s="42">
        <v>0</v>
      </c>
      <c r="AR88" s="42">
        <v>0</v>
      </c>
      <c r="AS88" s="42">
        <v>0</v>
      </c>
      <c r="AT88" s="42">
        <v>0</v>
      </c>
      <c r="AU88" s="42">
        <v>0</v>
      </c>
      <c r="AV88" s="131">
        <v>7.9050925925925903E-3</v>
      </c>
      <c r="AW88">
        <v>52.709000000000003</v>
      </c>
      <c r="AX88" s="131"/>
    </row>
    <row r="89" spans="1:50">
      <c r="A89" s="1" t="s">
        <v>138</v>
      </c>
      <c r="B89" s="1">
        <v>2022</v>
      </c>
      <c r="C89" s="2">
        <v>44752</v>
      </c>
      <c r="D89" s="1" t="s">
        <v>65</v>
      </c>
      <c r="E89" s="1" t="s">
        <v>661</v>
      </c>
      <c r="F89" s="1" t="s">
        <v>720</v>
      </c>
      <c r="G89" s="11">
        <f>(C89-VLOOKUP(E89,Riders!$A$2:$E$8000,4,FALSE))/365</f>
        <v>21.586301369863012</v>
      </c>
      <c r="H89" s="1">
        <v>17</v>
      </c>
      <c r="I89" s="42">
        <v>0</v>
      </c>
      <c r="J89" s="42">
        <v>0</v>
      </c>
      <c r="K89" s="42">
        <v>0</v>
      </c>
      <c r="L89" s="42">
        <v>0</v>
      </c>
      <c r="M89" s="42">
        <v>0</v>
      </c>
      <c r="N89" s="42">
        <v>0</v>
      </c>
      <c r="O89" s="42">
        <v>0</v>
      </c>
      <c r="P89" s="42">
        <v>0</v>
      </c>
      <c r="Q89" s="42">
        <v>0</v>
      </c>
      <c r="R89" s="42">
        <v>0</v>
      </c>
      <c r="S89" s="42">
        <v>0</v>
      </c>
      <c r="T89" s="42">
        <v>0</v>
      </c>
      <c r="U89" s="42">
        <v>0</v>
      </c>
      <c r="V89" s="42">
        <v>0</v>
      </c>
      <c r="W89" s="42">
        <v>0</v>
      </c>
      <c r="X89" s="42">
        <v>0</v>
      </c>
      <c r="Y89" s="42">
        <v>0</v>
      </c>
      <c r="Z89" s="42">
        <v>0</v>
      </c>
      <c r="AA89" s="42">
        <v>0</v>
      </c>
      <c r="AB89" s="42">
        <v>0</v>
      </c>
      <c r="AC89" s="42">
        <v>0</v>
      </c>
      <c r="AD89" s="42">
        <v>0</v>
      </c>
      <c r="AE89" s="42">
        <v>0</v>
      </c>
      <c r="AF89" s="42">
        <v>0</v>
      </c>
      <c r="AG89" s="42">
        <v>0</v>
      </c>
      <c r="AH89" s="42">
        <v>0</v>
      </c>
      <c r="AI89" s="42">
        <v>0</v>
      </c>
      <c r="AJ89" s="42">
        <v>0</v>
      </c>
      <c r="AK89" s="42">
        <v>0</v>
      </c>
      <c r="AL89" s="42">
        <v>0</v>
      </c>
      <c r="AM89" s="42">
        <v>0</v>
      </c>
      <c r="AN89" s="42">
        <v>0</v>
      </c>
      <c r="AO89" s="42">
        <v>0</v>
      </c>
      <c r="AP89" s="42">
        <v>0</v>
      </c>
      <c r="AQ89" s="42">
        <v>0</v>
      </c>
      <c r="AR89" s="42">
        <v>0</v>
      </c>
      <c r="AS89" s="42">
        <v>0</v>
      </c>
      <c r="AT89" s="42">
        <v>0</v>
      </c>
      <c r="AU89" s="42">
        <v>0</v>
      </c>
      <c r="AV89" s="131">
        <v>7.9050925925925903E-3</v>
      </c>
      <c r="AW89">
        <v>52.709000000000003</v>
      </c>
      <c r="AX89" s="131"/>
    </row>
    <row r="90" spans="1:50">
      <c r="A90" s="1" t="s">
        <v>138</v>
      </c>
      <c r="B90" s="1">
        <v>2022</v>
      </c>
      <c r="C90" s="2">
        <v>44752</v>
      </c>
      <c r="D90" s="1" t="s">
        <v>65</v>
      </c>
      <c r="E90" s="1" t="s">
        <v>691</v>
      </c>
      <c r="F90" s="1" t="s">
        <v>721</v>
      </c>
      <c r="G90" s="11">
        <f>(C90-VLOOKUP(E90,Riders!$A$2:$E$8000,4,FALSE))/365</f>
        <v>29.041095890410958</v>
      </c>
      <c r="H90" s="1">
        <v>18</v>
      </c>
      <c r="I90" s="42">
        <v>0</v>
      </c>
      <c r="J90" s="42">
        <v>0</v>
      </c>
      <c r="K90" s="42">
        <v>0</v>
      </c>
      <c r="L90" s="42">
        <v>0</v>
      </c>
      <c r="M90" s="42">
        <v>0</v>
      </c>
      <c r="N90" s="42">
        <v>0</v>
      </c>
      <c r="O90" s="42">
        <v>0</v>
      </c>
      <c r="P90" s="42">
        <v>0</v>
      </c>
      <c r="Q90" s="42">
        <v>0</v>
      </c>
      <c r="R90" s="42">
        <v>0</v>
      </c>
      <c r="S90" s="42">
        <v>0</v>
      </c>
      <c r="T90" s="42">
        <v>0</v>
      </c>
      <c r="U90" s="42">
        <v>0</v>
      </c>
      <c r="V90" s="42">
        <v>0</v>
      </c>
      <c r="W90" s="42">
        <v>0</v>
      </c>
      <c r="X90" s="42">
        <v>0</v>
      </c>
      <c r="Y90" s="42">
        <v>0</v>
      </c>
      <c r="Z90" s="42">
        <v>0</v>
      </c>
      <c r="AA90" s="42">
        <v>0</v>
      </c>
      <c r="AB90" s="42">
        <v>0</v>
      </c>
      <c r="AC90" s="42">
        <v>0</v>
      </c>
      <c r="AD90" s="42">
        <v>0</v>
      </c>
      <c r="AE90" s="42">
        <v>0</v>
      </c>
      <c r="AF90" s="42">
        <v>0</v>
      </c>
      <c r="AG90" s="42">
        <v>0</v>
      </c>
      <c r="AH90" s="42">
        <v>0</v>
      </c>
      <c r="AI90" s="42">
        <v>0</v>
      </c>
      <c r="AJ90" s="42">
        <v>0</v>
      </c>
      <c r="AK90" s="42">
        <v>0</v>
      </c>
      <c r="AL90" s="42">
        <v>0</v>
      </c>
      <c r="AM90" s="42">
        <v>0</v>
      </c>
      <c r="AN90" s="42">
        <v>0</v>
      </c>
      <c r="AO90" s="42">
        <v>0</v>
      </c>
      <c r="AP90" s="42">
        <v>0</v>
      </c>
      <c r="AQ90" s="42">
        <v>0</v>
      </c>
      <c r="AR90" s="42">
        <v>0</v>
      </c>
      <c r="AS90" s="42">
        <v>0</v>
      </c>
      <c r="AT90" s="42">
        <v>0</v>
      </c>
      <c r="AU90" s="42">
        <v>0</v>
      </c>
      <c r="AV90" s="131">
        <v>7.9050925925925903E-3</v>
      </c>
      <c r="AW90">
        <v>52.709000000000003</v>
      </c>
      <c r="AX90" s="131"/>
    </row>
    <row r="91" spans="1:50">
      <c r="A91" s="1" t="s">
        <v>138</v>
      </c>
      <c r="B91" s="1">
        <v>2022</v>
      </c>
      <c r="C91" s="2">
        <v>44752</v>
      </c>
      <c r="D91" s="1" t="s">
        <v>65</v>
      </c>
      <c r="E91" s="1" t="s">
        <v>694</v>
      </c>
      <c r="F91" s="1" t="s">
        <v>149</v>
      </c>
      <c r="G91" s="11">
        <f>(C91-VLOOKUP(E91,Riders!$A$2:$E$8000,4,FALSE))/365</f>
        <v>28.728767123287671</v>
      </c>
      <c r="H91" s="1">
        <v>19</v>
      </c>
      <c r="I91" s="42">
        <v>0</v>
      </c>
      <c r="J91" s="42">
        <v>0</v>
      </c>
      <c r="K91" s="42">
        <v>0</v>
      </c>
      <c r="L91" s="42">
        <v>0</v>
      </c>
      <c r="M91" s="42">
        <v>0</v>
      </c>
      <c r="N91" s="42">
        <v>0</v>
      </c>
      <c r="O91" s="42">
        <v>0</v>
      </c>
      <c r="P91" s="42">
        <v>0</v>
      </c>
      <c r="Q91" s="42">
        <v>0</v>
      </c>
      <c r="R91" s="42">
        <v>0</v>
      </c>
      <c r="S91" s="42">
        <v>0</v>
      </c>
      <c r="T91" s="42">
        <v>0</v>
      </c>
      <c r="U91" s="42">
        <v>0</v>
      </c>
      <c r="V91" s="42">
        <v>0</v>
      </c>
      <c r="W91" s="42">
        <v>0</v>
      </c>
      <c r="X91" s="42">
        <v>0</v>
      </c>
      <c r="Y91" s="42">
        <v>0</v>
      </c>
      <c r="Z91" s="42">
        <v>0</v>
      </c>
      <c r="AA91" s="42">
        <v>0</v>
      </c>
      <c r="AB91" s="42">
        <v>0</v>
      </c>
      <c r="AC91" s="42">
        <v>0</v>
      </c>
      <c r="AD91" s="42">
        <v>0</v>
      </c>
      <c r="AE91" s="42">
        <v>0</v>
      </c>
      <c r="AF91" s="42">
        <v>0</v>
      </c>
      <c r="AG91" s="42">
        <v>0</v>
      </c>
      <c r="AH91" s="42">
        <v>0</v>
      </c>
      <c r="AI91" s="42">
        <v>0</v>
      </c>
      <c r="AJ91" s="42">
        <v>0</v>
      </c>
      <c r="AK91" s="42">
        <v>0</v>
      </c>
      <c r="AL91" s="42">
        <v>0</v>
      </c>
      <c r="AM91" s="42">
        <v>0</v>
      </c>
      <c r="AN91" s="42">
        <v>0</v>
      </c>
      <c r="AO91" s="42">
        <v>0</v>
      </c>
      <c r="AP91" s="42">
        <v>0</v>
      </c>
      <c r="AQ91" s="42">
        <v>0</v>
      </c>
      <c r="AR91" s="42">
        <v>0</v>
      </c>
      <c r="AS91" s="42">
        <v>0</v>
      </c>
      <c r="AT91" s="42">
        <v>0</v>
      </c>
      <c r="AU91" s="42">
        <v>0</v>
      </c>
      <c r="AV91" s="131">
        <v>7.9050925925925903E-3</v>
      </c>
      <c r="AW91">
        <v>52.709000000000003</v>
      </c>
      <c r="AX91" s="131"/>
    </row>
    <row r="92" spans="1:50">
      <c r="A92" s="1" t="s">
        <v>138</v>
      </c>
      <c r="B92" s="1">
        <v>2022</v>
      </c>
      <c r="C92" s="2">
        <v>44752</v>
      </c>
      <c r="D92" s="1" t="s">
        <v>65</v>
      </c>
      <c r="E92" s="1" t="s">
        <v>718</v>
      </c>
      <c r="F92" s="1" t="s">
        <v>726</v>
      </c>
      <c r="G92" s="11">
        <f>(C92-VLOOKUP(E92,Riders!$A$2:$E$8000,4,FALSE))/365</f>
        <v>25.895890410958906</v>
      </c>
      <c r="H92" s="1">
        <v>20</v>
      </c>
      <c r="I92" s="42">
        <v>0</v>
      </c>
      <c r="J92" s="42">
        <v>0</v>
      </c>
      <c r="K92" s="42">
        <v>0</v>
      </c>
      <c r="L92" s="42">
        <v>0</v>
      </c>
      <c r="M92" s="42">
        <v>0</v>
      </c>
      <c r="N92" s="42">
        <v>0</v>
      </c>
      <c r="O92" s="42">
        <v>0</v>
      </c>
      <c r="P92" s="42">
        <v>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42">
        <v>0</v>
      </c>
      <c r="AN92" s="42">
        <v>0</v>
      </c>
      <c r="AO92" s="42">
        <v>0</v>
      </c>
      <c r="AP92" s="42">
        <v>0</v>
      </c>
      <c r="AQ92" s="42">
        <v>0</v>
      </c>
      <c r="AR92" s="42">
        <v>0</v>
      </c>
      <c r="AS92" s="42">
        <v>0</v>
      </c>
      <c r="AT92" s="42">
        <v>0</v>
      </c>
      <c r="AU92" s="42">
        <v>0</v>
      </c>
      <c r="AV92" s="131">
        <v>7.9050925925925903E-3</v>
      </c>
      <c r="AW92">
        <v>52.709000000000003</v>
      </c>
      <c r="AX92" s="131"/>
    </row>
    <row r="93" spans="1:50">
      <c r="A93" s="1" t="s">
        <v>138</v>
      </c>
      <c r="B93" s="1">
        <v>2022</v>
      </c>
      <c r="C93" s="2">
        <v>44752</v>
      </c>
      <c r="D93" s="1" t="s">
        <v>65</v>
      </c>
      <c r="E93" s="1" t="s">
        <v>619</v>
      </c>
      <c r="F93" s="1" t="s">
        <v>153</v>
      </c>
      <c r="G93" s="11">
        <f>(C93-VLOOKUP(E93,Riders!$A$2:$E$8000,4,FALSE))/365</f>
        <v>33.441095890410956</v>
      </c>
      <c r="H93" s="1">
        <v>21</v>
      </c>
      <c r="I93" s="42">
        <v>0</v>
      </c>
      <c r="J93" s="42">
        <v>0</v>
      </c>
      <c r="K93" s="42">
        <v>0</v>
      </c>
      <c r="L93" s="42">
        <v>0</v>
      </c>
      <c r="M93" s="42">
        <v>0</v>
      </c>
      <c r="N93" s="42">
        <v>0</v>
      </c>
      <c r="O93" s="42">
        <v>0</v>
      </c>
      <c r="P93" s="42">
        <v>0</v>
      </c>
      <c r="Q93" s="42">
        <v>0</v>
      </c>
      <c r="R93" s="42">
        <v>0</v>
      </c>
      <c r="S93" s="42">
        <v>0</v>
      </c>
      <c r="T93" s="42">
        <v>0</v>
      </c>
      <c r="U93" s="42">
        <v>0</v>
      </c>
      <c r="V93" s="42">
        <v>0</v>
      </c>
      <c r="W93" s="42">
        <v>0</v>
      </c>
      <c r="X93" s="42">
        <v>0</v>
      </c>
      <c r="Y93" s="42">
        <v>0</v>
      </c>
      <c r="Z93" s="42">
        <v>0</v>
      </c>
      <c r="AA93" s="42">
        <v>0</v>
      </c>
      <c r="AB93" s="42">
        <v>0</v>
      </c>
      <c r="AC93" s="42">
        <v>0</v>
      </c>
      <c r="AD93" s="42">
        <v>0</v>
      </c>
      <c r="AE93" s="42">
        <v>0</v>
      </c>
      <c r="AF93" s="42">
        <v>0</v>
      </c>
      <c r="AG93" s="42">
        <v>0</v>
      </c>
      <c r="AH93" s="42">
        <v>0</v>
      </c>
      <c r="AI93" s="42">
        <v>0</v>
      </c>
      <c r="AJ93" s="42">
        <v>0</v>
      </c>
      <c r="AK93" s="42">
        <v>0</v>
      </c>
      <c r="AL93" s="42">
        <v>0</v>
      </c>
      <c r="AM93" s="42">
        <v>0</v>
      </c>
      <c r="AN93" s="42">
        <v>0</v>
      </c>
      <c r="AO93" s="42">
        <v>0</v>
      </c>
      <c r="AP93" s="42">
        <v>0</v>
      </c>
      <c r="AQ93" s="42">
        <v>0</v>
      </c>
      <c r="AR93" s="42">
        <v>0</v>
      </c>
      <c r="AS93" s="42">
        <v>0</v>
      </c>
      <c r="AT93" s="42">
        <v>0</v>
      </c>
      <c r="AU93" s="42">
        <v>0</v>
      </c>
      <c r="AV93" s="131">
        <v>7.9050925925925903E-3</v>
      </c>
      <c r="AW93">
        <v>52.709000000000003</v>
      </c>
      <c r="AX93" s="131"/>
    </row>
    <row r="94" spans="1:50">
      <c r="A94" s="1" t="s">
        <v>138</v>
      </c>
      <c r="B94" s="1">
        <v>2022</v>
      </c>
      <c r="C94" s="2">
        <v>44752</v>
      </c>
      <c r="D94" s="1" t="s">
        <v>65</v>
      </c>
      <c r="E94" s="1" t="s">
        <v>716</v>
      </c>
      <c r="F94" s="1" t="s">
        <v>725</v>
      </c>
      <c r="G94" s="11">
        <f>(C94-VLOOKUP(E94,Riders!$A$2:$E$8000,4,FALSE))/365</f>
        <v>43.010958904109586</v>
      </c>
      <c r="H94" s="1">
        <v>22</v>
      </c>
      <c r="I94" s="42">
        <v>0</v>
      </c>
      <c r="J94" s="42">
        <v>0</v>
      </c>
      <c r="K94" s="42">
        <v>0</v>
      </c>
      <c r="L94" s="42">
        <v>0</v>
      </c>
      <c r="M94" s="42">
        <v>0</v>
      </c>
      <c r="N94" s="42">
        <v>0</v>
      </c>
      <c r="O94" s="42">
        <v>0</v>
      </c>
      <c r="P94" s="42">
        <v>0</v>
      </c>
      <c r="Q94" s="42">
        <v>0</v>
      </c>
      <c r="R94" s="42">
        <v>0</v>
      </c>
      <c r="S94" s="42">
        <v>0</v>
      </c>
      <c r="T94" s="42">
        <v>0</v>
      </c>
      <c r="U94" s="42">
        <v>0</v>
      </c>
      <c r="V94" s="42">
        <v>0</v>
      </c>
      <c r="W94" s="42">
        <v>0</v>
      </c>
      <c r="X94" s="42">
        <v>0</v>
      </c>
      <c r="Y94" s="42">
        <v>0</v>
      </c>
      <c r="Z94" s="42">
        <v>0</v>
      </c>
      <c r="AA94" s="42">
        <v>0</v>
      </c>
      <c r="AB94" s="42">
        <v>0</v>
      </c>
      <c r="AC94" s="42">
        <v>0</v>
      </c>
      <c r="AD94" s="42">
        <v>0</v>
      </c>
      <c r="AE94" s="42">
        <v>0</v>
      </c>
      <c r="AF94" s="42">
        <v>0</v>
      </c>
      <c r="AG94" s="42">
        <v>0</v>
      </c>
      <c r="AH94" s="42">
        <v>0</v>
      </c>
      <c r="AI94" s="42">
        <v>0</v>
      </c>
      <c r="AJ94" s="42">
        <v>0</v>
      </c>
      <c r="AK94" s="42">
        <v>0</v>
      </c>
      <c r="AL94" s="42">
        <v>0</v>
      </c>
      <c r="AM94" s="42">
        <v>0</v>
      </c>
      <c r="AN94" s="42">
        <v>0</v>
      </c>
      <c r="AO94" s="42">
        <v>0</v>
      </c>
      <c r="AP94" s="42">
        <v>0</v>
      </c>
      <c r="AQ94" s="42">
        <v>0</v>
      </c>
      <c r="AR94" s="42">
        <v>0</v>
      </c>
      <c r="AS94" s="42">
        <v>0</v>
      </c>
      <c r="AT94" s="42">
        <v>40</v>
      </c>
      <c r="AU94" s="42" t="s">
        <v>606</v>
      </c>
      <c r="AV94" s="131">
        <v>7.9050925925925903E-3</v>
      </c>
      <c r="AW94">
        <v>52.709000000000003</v>
      </c>
      <c r="AX94" s="131"/>
    </row>
    <row r="95" spans="1:50">
      <c r="A95" s="1" t="s">
        <v>138</v>
      </c>
      <c r="B95" s="1">
        <v>2022</v>
      </c>
      <c r="C95" s="2">
        <v>44752</v>
      </c>
      <c r="D95" s="1" t="s">
        <v>65</v>
      </c>
      <c r="E95" s="1" t="s">
        <v>712</v>
      </c>
      <c r="F95" s="1" t="s">
        <v>160</v>
      </c>
      <c r="G95" s="11">
        <f>(C95-VLOOKUP(E95,Riders!$A$2:$E$8000,4,FALSE))/365</f>
        <v>20.602739726027398</v>
      </c>
      <c r="H95" s="1">
        <v>23</v>
      </c>
      <c r="I95" s="42">
        <v>0</v>
      </c>
      <c r="J95" s="42">
        <v>0</v>
      </c>
      <c r="K95" s="42">
        <v>0</v>
      </c>
      <c r="L95" s="42">
        <v>0</v>
      </c>
      <c r="M95" s="42">
        <v>0</v>
      </c>
      <c r="N95" s="42">
        <v>0</v>
      </c>
      <c r="O95" s="42">
        <v>0</v>
      </c>
      <c r="P95" s="42">
        <v>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42">
        <v>0</v>
      </c>
      <c r="AN95" s="42">
        <v>0</v>
      </c>
      <c r="AO95" s="42">
        <v>0</v>
      </c>
      <c r="AP95" s="42">
        <v>0</v>
      </c>
      <c r="AQ95" s="42">
        <v>0</v>
      </c>
      <c r="AR95" s="42">
        <v>0</v>
      </c>
      <c r="AS95" s="42">
        <v>0</v>
      </c>
      <c r="AT95" s="42">
        <v>40</v>
      </c>
      <c r="AU95" s="42" t="s">
        <v>606</v>
      </c>
      <c r="AV95" s="131">
        <v>7.9050925925925903E-3</v>
      </c>
      <c r="AW95">
        <v>52.709000000000003</v>
      </c>
      <c r="AX95" s="131"/>
    </row>
    <row r="96" spans="1:50">
      <c r="A96" s="4" t="s">
        <v>161</v>
      </c>
      <c r="B96" s="4">
        <v>2022</v>
      </c>
      <c r="C96" s="5">
        <v>44696</v>
      </c>
      <c r="D96" s="4" t="s">
        <v>65</v>
      </c>
      <c r="E96" s="4" t="s">
        <v>480</v>
      </c>
      <c r="F96" s="4" t="s">
        <v>28</v>
      </c>
      <c r="G96" s="11">
        <f>(C96-VLOOKUP(E96,Riders!$A$2:$E$8000,4,FALSE))/365</f>
        <v>19.917808219178081</v>
      </c>
      <c r="H96" s="4">
        <v>1</v>
      </c>
      <c r="I96" s="44">
        <v>0</v>
      </c>
      <c r="J96" s="44">
        <v>0</v>
      </c>
      <c r="K96" s="44">
        <v>0</v>
      </c>
      <c r="L96" s="44">
        <v>0</v>
      </c>
      <c r="M96" s="44">
        <v>0</v>
      </c>
      <c r="N96" s="44">
        <v>1</v>
      </c>
      <c r="O96" s="44">
        <v>0</v>
      </c>
      <c r="P96" s="44">
        <v>0</v>
      </c>
      <c r="Q96" s="44">
        <v>1</v>
      </c>
      <c r="R96" s="44">
        <v>1</v>
      </c>
      <c r="S96" s="44">
        <v>0</v>
      </c>
      <c r="T96" s="44">
        <v>1</v>
      </c>
      <c r="U96" s="44">
        <v>1</v>
      </c>
      <c r="V96" s="44">
        <v>0</v>
      </c>
      <c r="W96" s="44">
        <v>1</v>
      </c>
      <c r="X96" s="44">
        <v>0</v>
      </c>
      <c r="Y96" s="44">
        <v>1</v>
      </c>
      <c r="Z96" s="44">
        <v>0</v>
      </c>
      <c r="AA96" s="44">
        <v>0</v>
      </c>
      <c r="AB96" s="44">
        <v>0</v>
      </c>
      <c r="AC96" s="44">
        <v>0</v>
      </c>
      <c r="AD96" s="44">
        <v>0</v>
      </c>
      <c r="AE96" s="44">
        <v>0</v>
      </c>
      <c r="AF96" s="44">
        <v>0</v>
      </c>
      <c r="AG96" s="44">
        <v>0</v>
      </c>
      <c r="AH96" s="44">
        <v>0</v>
      </c>
      <c r="AI96" s="44">
        <v>0</v>
      </c>
      <c r="AJ96" s="44">
        <v>0</v>
      </c>
      <c r="AK96" s="44">
        <v>0</v>
      </c>
      <c r="AL96" s="44">
        <v>0</v>
      </c>
      <c r="AM96" s="44">
        <v>0</v>
      </c>
      <c r="AN96" s="44">
        <v>0</v>
      </c>
      <c r="AO96" s="44">
        <v>0</v>
      </c>
      <c r="AP96" s="44">
        <v>0</v>
      </c>
      <c r="AQ96" s="44">
        <v>0</v>
      </c>
      <c r="AR96" s="44">
        <v>0</v>
      </c>
      <c r="AS96" s="44">
        <v>40</v>
      </c>
      <c r="AT96" s="44">
        <v>0</v>
      </c>
      <c r="AU96" s="44">
        <v>47</v>
      </c>
      <c r="AV96" s="131">
        <v>7.2106481481481475E-3</v>
      </c>
      <c r="AW96" s="44">
        <v>57.784999999999997</v>
      </c>
      <c r="AX96" s="131"/>
    </row>
    <row r="97" spans="1:50">
      <c r="A97" s="4" t="s">
        <v>161</v>
      </c>
      <c r="B97" s="4">
        <v>2022</v>
      </c>
      <c r="C97" s="5">
        <v>44696</v>
      </c>
      <c r="D97" s="4" t="s">
        <v>65</v>
      </c>
      <c r="E97" s="4" t="s">
        <v>584</v>
      </c>
      <c r="F97" s="4" t="s">
        <v>112</v>
      </c>
      <c r="G97" s="11">
        <f>(C97-VLOOKUP(E97,Riders!$A$2:$E$8000,4,FALSE))/365</f>
        <v>23.671232876712327</v>
      </c>
      <c r="H97" s="4">
        <v>2</v>
      </c>
      <c r="I97" s="44">
        <v>0</v>
      </c>
      <c r="J97" s="44">
        <v>0</v>
      </c>
      <c r="K97" s="44">
        <v>0</v>
      </c>
      <c r="L97" s="44">
        <v>0</v>
      </c>
      <c r="M97" s="44">
        <v>0</v>
      </c>
      <c r="N97" s="44">
        <v>0</v>
      </c>
      <c r="O97" s="44">
        <v>0</v>
      </c>
      <c r="P97" s="44">
        <v>0</v>
      </c>
      <c r="Q97" s="44">
        <v>0</v>
      </c>
      <c r="R97" s="44">
        <v>0</v>
      </c>
      <c r="S97" s="44">
        <v>0</v>
      </c>
      <c r="T97" s="44">
        <v>0</v>
      </c>
      <c r="U97" s="44">
        <v>0</v>
      </c>
      <c r="V97" s="44">
        <v>0</v>
      </c>
      <c r="W97" s="44">
        <v>0</v>
      </c>
      <c r="X97" s="44">
        <v>0</v>
      </c>
      <c r="Y97" s="44">
        <v>0</v>
      </c>
      <c r="Z97" s="44">
        <v>0</v>
      </c>
      <c r="AA97" s="44">
        <v>1</v>
      </c>
      <c r="AB97" s="44">
        <v>1</v>
      </c>
      <c r="AC97" s="44">
        <v>1</v>
      </c>
      <c r="AD97" s="44">
        <v>1</v>
      </c>
      <c r="AE97" s="44">
        <v>1</v>
      </c>
      <c r="AF97" s="44">
        <v>0</v>
      </c>
      <c r="AG97" s="44">
        <v>0</v>
      </c>
      <c r="AH97" s="44">
        <v>0</v>
      </c>
      <c r="AI97" s="44">
        <v>0</v>
      </c>
      <c r="AJ97" s="44">
        <v>0</v>
      </c>
      <c r="AK97" s="44">
        <v>0</v>
      </c>
      <c r="AL97" s="44">
        <v>0</v>
      </c>
      <c r="AM97" s="44">
        <v>0</v>
      </c>
      <c r="AN97" s="44">
        <v>0</v>
      </c>
      <c r="AO97" s="44">
        <v>1</v>
      </c>
      <c r="AP97" s="44">
        <v>0</v>
      </c>
      <c r="AQ97" s="44">
        <v>0</v>
      </c>
      <c r="AR97" s="44">
        <v>0</v>
      </c>
      <c r="AS97" s="44">
        <v>40</v>
      </c>
      <c r="AT97" s="44">
        <v>0</v>
      </c>
      <c r="AU97" s="44">
        <v>46</v>
      </c>
      <c r="AV97" s="131">
        <v>7.2106481481481475E-3</v>
      </c>
      <c r="AW97" s="44">
        <v>57.784999999999997</v>
      </c>
      <c r="AX97" s="131"/>
    </row>
    <row r="98" spans="1:50">
      <c r="A98" s="4" t="s">
        <v>161</v>
      </c>
      <c r="B98" s="4">
        <v>2022</v>
      </c>
      <c r="C98" s="5">
        <v>44696</v>
      </c>
      <c r="D98" s="4" t="s">
        <v>65</v>
      </c>
      <c r="E98" s="4" t="s">
        <v>486</v>
      </c>
      <c r="F98" s="4" t="s">
        <v>163</v>
      </c>
      <c r="G98" s="11">
        <f>(C98-VLOOKUP(E98,Riders!$A$2:$E$8000,4,FALSE))/365</f>
        <v>24.857534246575341</v>
      </c>
      <c r="H98" s="4">
        <v>3</v>
      </c>
      <c r="I98" s="44">
        <v>0</v>
      </c>
      <c r="J98" s="44">
        <v>0</v>
      </c>
      <c r="K98" s="44">
        <v>0</v>
      </c>
      <c r="L98" s="44">
        <v>0</v>
      </c>
      <c r="M98" s="44">
        <v>0</v>
      </c>
      <c r="N98" s="44">
        <v>0</v>
      </c>
      <c r="O98" s="44">
        <v>0</v>
      </c>
      <c r="P98" s="44">
        <v>0</v>
      </c>
      <c r="Q98" s="44">
        <v>0</v>
      </c>
      <c r="R98" s="44">
        <v>0</v>
      </c>
      <c r="S98" s="44">
        <v>0</v>
      </c>
      <c r="T98" s="44">
        <v>0</v>
      </c>
      <c r="U98" s="44">
        <v>0</v>
      </c>
      <c r="V98" s="44">
        <v>0</v>
      </c>
      <c r="W98" s="44">
        <v>0</v>
      </c>
      <c r="X98" s="44">
        <v>0</v>
      </c>
      <c r="Y98" s="44">
        <v>0</v>
      </c>
      <c r="Z98" s="44">
        <v>0</v>
      </c>
      <c r="AA98" s="44">
        <v>0</v>
      </c>
      <c r="AB98" s="44">
        <v>0</v>
      </c>
      <c r="AC98" s="44">
        <v>0</v>
      </c>
      <c r="AD98" s="44">
        <v>0</v>
      </c>
      <c r="AE98" s="44">
        <v>0</v>
      </c>
      <c r="AF98" s="44">
        <v>0</v>
      </c>
      <c r="AG98" s="44">
        <v>0</v>
      </c>
      <c r="AH98" s="44">
        <v>0</v>
      </c>
      <c r="AI98" s="44">
        <v>0</v>
      </c>
      <c r="AJ98" s="44">
        <v>0</v>
      </c>
      <c r="AK98" s="44">
        <v>0</v>
      </c>
      <c r="AL98" s="44">
        <v>0</v>
      </c>
      <c r="AM98" s="44">
        <v>0</v>
      </c>
      <c r="AN98" s="44">
        <v>0</v>
      </c>
      <c r="AO98" s="44">
        <v>0</v>
      </c>
      <c r="AP98" s="44">
        <v>0</v>
      </c>
      <c r="AQ98" s="44">
        <v>0</v>
      </c>
      <c r="AR98" s="44">
        <v>0</v>
      </c>
      <c r="AS98" s="44">
        <v>40</v>
      </c>
      <c r="AT98" s="44">
        <v>0</v>
      </c>
      <c r="AU98" s="44">
        <v>40</v>
      </c>
      <c r="AV98" s="131">
        <v>7.2106481481481501E-3</v>
      </c>
      <c r="AW98" s="44">
        <v>57.784999999999997</v>
      </c>
      <c r="AX98" s="131"/>
    </row>
    <row r="99" spans="1:50">
      <c r="A99" s="4" t="s">
        <v>161</v>
      </c>
      <c r="B99" s="4">
        <v>2022</v>
      </c>
      <c r="C99" s="5">
        <v>44696</v>
      </c>
      <c r="D99" s="4" t="s">
        <v>65</v>
      </c>
      <c r="E99" s="4" t="s">
        <v>591</v>
      </c>
      <c r="F99" s="4" t="s">
        <v>22</v>
      </c>
      <c r="G99" s="11">
        <f>(C99-VLOOKUP(E99,Riders!$A$2:$E$8000,4,FALSE))/365</f>
        <v>27.753424657534246</v>
      </c>
      <c r="H99" s="4">
        <v>4</v>
      </c>
      <c r="I99" s="44">
        <v>0</v>
      </c>
      <c r="J99" s="44">
        <v>0</v>
      </c>
      <c r="K99" s="44">
        <v>0</v>
      </c>
      <c r="L99" s="44">
        <v>0</v>
      </c>
      <c r="M99" s="44">
        <v>0</v>
      </c>
      <c r="N99" s="44">
        <v>0</v>
      </c>
      <c r="O99" s="44">
        <v>0</v>
      </c>
      <c r="P99" s="44">
        <v>0</v>
      </c>
      <c r="Q99" s="44">
        <v>0</v>
      </c>
      <c r="R99" s="44">
        <v>0</v>
      </c>
      <c r="S99" s="44">
        <v>0</v>
      </c>
      <c r="T99" s="44">
        <v>0</v>
      </c>
      <c r="U99" s="44">
        <v>0</v>
      </c>
      <c r="V99" s="44">
        <v>0</v>
      </c>
      <c r="W99" s="44">
        <v>0</v>
      </c>
      <c r="X99" s="44">
        <v>0</v>
      </c>
      <c r="Y99" s="44">
        <v>0</v>
      </c>
      <c r="Z99" s="44">
        <v>0</v>
      </c>
      <c r="AA99" s="44">
        <v>0</v>
      </c>
      <c r="AB99" s="44">
        <v>0</v>
      </c>
      <c r="AC99" s="44">
        <v>0</v>
      </c>
      <c r="AD99" s="44">
        <v>0</v>
      </c>
      <c r="AE99" s="44">
        <v>0</v>
      </c>
      <c r="AF99" s="44">
        <v>0</v>
      </c>
      <c r="AG99" s="44">
        <v>0</v>
      </c>
      <c r="AH99" s="44">
        <v>0</v>
      </c>
      <c r="AI99" s="44">
        <v>1</v>
      </c>
      <c r="AJ99" s="44">
        <v>1</v>
      </c>
      <c r="AK99" s="44">
        <v>1</v>
      </c>
      <c r="AL99" s="44">
        <v>1</v>
      </c>
      <c r="AM99" s="44">
        <v>1</v>
      </c>
      <c r="AN99" s="44">
        <v>1</v>
      </c>
      <c r="AO99" s="44">
        <v>0</v>
      </c>
      <c r="AP99" s="44">
        <v>0</v>
      </c>
      <c r="AQ99" s="44">
        <v>0</v>
      </c>
      <c r="AR99" s="44">
        <v>0</v>
      </c>
      <c r="AS99" s="44">
        <v>20</v>
      </c>
      <c r="AT99" s="44">
        <v>0</v>
      </c>
      <c r="AU99" s="44">
        <v>26</v>
      </c>
      <c r="AV99" s="131">
        <v>7.2106481481481501E-3</v>
      </c>
      <c r="AW99" s="44">
        <v>57.784999999999997</v>
      </c>
      <c r="AX99" s="131"/>
    </row>
    <row r="100" spans="1:50">
      <c r="A100" s="4" t="s">
        <v>161</v>
      </c>
      <c r="B100" s="4">
        <v>2022</v>
      </c>
      <c r="C100" s="5">
        <v>44696</v>
      </c>
      <c r="D100" s="4" t="s">
        <v>65</v>
      </c>
      <c r="E100" s="4" t="s">
        <v>495</v>
      </c>
      <c r="F100" s="4" t="s">
        <v>84</v>
      </c>
      <c r="G100" s="11">
        <f>(C100-VLOOKUP(E100,Riders!$A$2:$E$8000,4,FALSE))/365</f>
        <v>27.336986301369862</v>
      </c>
      <c r="H100" s="4">
        <v>5</v>
      </c>
      <c r="I100" s="44">
        <v>0</v>
      </c>
      <c r="J100" s="44">
        <v>0</v>
      </c>
      <c r="K100" s="44">
        <v>0</v>
      </c>
      <c r="L100" s="44">
        <v>0</v>
      </c>
      <c r="M100" s="44">
        <v>0</v>
      </c>
      <c r="N100" s="44">
        <v>0</v>
      </c>
      <c r="O100" s="44">
        <v>0</v>
      </c>
      <c r="P100" s="44">
        <v>1</v>
      </c>
      <c r="Q100" s="44">
        <v>0</v>
      </c>
      <c r="R100" s="44">
        <v>0</v>
      </c>
      <c r="S100" s="44">
        <v>1</v>
      </c>
      <c r="T100" s="44">
        <v>0</v>
      </c>
      <c r="U100" s="44">
        <v>0</v>
      </c>
      <c r="V100" s="44">
        <v>1</v>
      </c>
      <c r="W100" s="44">
        <v>0</v>
      </c>
      <c r="X100" s="44">
        <v>1</v>
      </c>
      <c r="Y100" s="44">
        <v>0</v>
      </c>
      <c r="Z100" s="44">
        <v>0</v>
      </c>
      <c r="AA100" s="44">
        <v>0</v>
      </c>
      <c r="AB100" s="44">
        <v>0</v>
      </c>
      <c r="AC100" s="44">
        <v>0</v>
      </c>
      <c r="AD100" s="44">
        <v>0</v>
      </c>
      <c r="AE100" s="44">
        <v>0</v>
      </c>
      <c r="AF100" s="44">
        <v>0</v>
      </c>
      <c r="AG100" s="44">
        <v>0</v>
      </c>
      <c r="AH100" s="44">
        <v>0</v>
      </c>
      <c r="AI100" s="44">
        <v>0</v>
      </c>
      <c r="AJ100" s="44">
        <v>0</v>
      </c>
      <c r="AK100" s="44">
        <v>0</v>
      </c>
      <c r="AL100" s="44">
        <v>0</v>
      </c>
      <c r="AM100" s="44">
        <v>0</v>
      </c>
      <c r="AN100" s="44">
        <v>0</v>
      </c>
      <c r="AO100" s="44">
        <v>0</v>
      </c>
      <c r="AP100" s="44">
        <v>0</v>
      </c>
      <c r="AQ100" s="44">
        <v>0</v>
      </c>
      <c r="AR100" s="44">
        <v>0</v>
      </c>
      <c r="AS100" s="44">
        <v>20</v>
      </c>
      <c r="AT100" s="44">
        <v>0</v>
      </c>
      <c r="AU100" s="44">
        <v>24</v>
      </c>
      <c r="AV100" s="131">
        <v>7.2106481481481501E-3</v>
      </c>
      <c r="AW100" s="44">
        <v>57.784999999999997</v>
      </c>
      <c r="AX100" s="131"/>
    </row>
    <row r="101" spans="1:50">
      <c r="A101" s="4" t="s">
        <v>161</v>
      </c>
      <c r="B101" s="4">
        <v>2022</v>
      </c>
      <c r="C101" s="5">
        <v>44696</v>
      </c>
      <c r="D101" s="4" t="s">
        <v>65</v>
      </c>
      <c r="E101" s="4" t="s">
        <v>696</v>
      </c>
      <c r="F101" s="4" t="s">
        <v>38</v>
      </c>
      <c r="G101" s="11">
        <f>(C101-VLOOKUP(E101,Riders!$A$2:$E$8000,4,FALSE))/365</f>
        <v>28.219178082191782</v>
      </c>
      <c r="H101" s="4">
        <v>6</v>
      </c>
      <c r="I101" s="44">
        <v>0</v>
      </c>
      <c r="J101" s="44">
        <v>0</v>
      </c>
      <c r="K101" s="44">
        <v>0</v>
      </c>
      <c r="L101" s="44">
        <v>0</v>
      </c>
      <c r="M101" s="44">
        <v>0</v>
      </c>
      <c r="N101" s="44">
        <v>0</v>
      </c>
      <c r="O101" s="44">
        <v>1</v>
      </c>
      <c r="P101" s="44">
        <v>0</v>
      </c>
      <c r="Q101" s="44">
        <v>0</v>
      </c>
      <c r="R101" s="44">
        <v>0</v>
      </c>
      <c r="S101" s="44">
        <v>0</v>
      </c>
      <c r="T101" s="44">
        <v>0</v>
      </c>
      <c r="U101" s="44">
        <v>0</v>
      </c>
      <c r="V101" s="44">
        <v>0</v>
      </c>
      <c r="W101" s="44">
        <v>0</v>
      </c>
      <c r="X101" s="44">
        <v>0</v>
      </c>
      <c r="Y101" s="44">
        <v>0</v>
      </c>
      <c r="Z101" s="44">
        <v>0</v>
      </c>
      <c r="AA101" s="44">
        <v>0</v>
      </c>
      <c r="AB101" s="44">
        <v>0</v>
      </c>
      <c r="AC101" s="44">
        <v>0</v>
      </c>
      <c r="AD101" s="44">
        <v>0</v>
      </c>
      <c r="AE101" s="44">
        <v>0</v>
      </c>
      <c r="AF101" s="44">
        <v>0</v>
      </c>
      <c r="AG101" s="44">
        <v>0</v>
      </c>
      <c r="AH101" s="44">
        <v>0</v>
      </c>
      <c r="AI101" s="44">
        <v>0</v>
      </c>
      <c r="AJ101" s="44">
        <v>0</v>
      </c>
      <c r="AK101" s="44">
        <v>0</v>
      </c>
      <c r="AL101" s="44">
        <v>0</v>
      </c>
      <c r="AM101" s="44">
        <v>0</v>
      </c>
      <c r="AN101" s="44">
        <v>0</v>
      </c>
      <c r="AO101" s="44">
        <v>0</v>
      </c>
      <c r="AP101" s="44">
        <v>0</v>
      </c>
      <c r="AQ101" s="44">
        <v>0</v>
      </c>
      <c r="AR101" s="44">
        <v>0</v>
      </c>
      <c r="AS101" s="44">
        <v>20</v>
      </c>
      <c r="AT101" s="44">
        <v>0</v>
      </c>
      <c r="AU101" s="44">
        <v>21</v>
      </c>
      <c r="AV101" s="131">
        <v>7.2106481481481501E-3</v>
      </c>
      <c r="AW101" s="44">
        <v>57.784999999999997</v>
      </c>
      <c r="AX101" s="131"/>
    </row>
    <row r="102" spans="1:50">
      <c r="A102" s="4" t="s">
        <v>161</v>
      </c>
      <c r="B102" s="4">
        <v>2022</v>
      </c>
      <c r="C102" s="5">
        <v>44696</v>
      </c>
      <c r="D102" s="4" t="s">
        <v>65</v>
      </c>
      <c r="E102" s="4" t="s">
        <v>478</v>
      </c>
      <c r="F102" s="4" t="s">
        <v>479</v>
      </c>
      <c r="G102" s="11">
        <f>(C102-VLOOKUP(E102,Riders!$A$2:$E$8000,4,FALSE))/365</f>
        <v>30.991780821917807</v>
      </c>
      <c r="H102" s="4">
        <v>7</v>
      </c>
      <c r="I102" s="44">
        <v>0</v>
      </c>
      <c r="J102" s="44">
        <v>0</v>
      </c>
      <c r="K102" s="44">
        <v>0</v>
      </c>
      <c r="L102" s="44">
        <v>0</v>
      </c>
      <c r="M102" s="44">
        <v>0</v>
      </c>
      <c r="N102" s="44">
        <v>0</v>
      </c>
      <c r="O102" s="44">
        <v>0</v>
      </c>
      <c r="P102" s="44">
        <v>0</v>
      </c>
      <c r="Q102" s="44">
        <v>0</v>
      </c>
      <c r="R102" s="44">
        <v>0</v>
      </c>
      <c r="S102" s="44">
        <v>0</v>
      </c>
      <c r="T102" s="44">
        <v>0</v>
      </c>
      <c r="U102" s="44">
        <v>0</v>
      </c>
      <c r="V102" s="44">
        <v>0</v>
      </c>
      <c r="W102" s="44">
        <v>0</v>
      </c>
      <c r="X102" s="44">
        <v>0</v>
      </c>
      <c r="Y102" s="44">
        <v>0</v>
      </c>
      <c r="Z102" s="44">
        <v>0</v>
      </c>
      <c r="AA102" s="44">
        <v>0</v>
      </c>
      <c r="AB102" s="44">
        <v>0</v>
      </c>
      <c r="AC102" s="44">
        <v>0</v>
      </c>
      <c r="AD102" s="44">
        <v>0</v>
      </c>
      <c r="AE102" s="44">
        <v>0</v>
      </c>
      <c r="AF102" s="44">
        <v>0</v>
      </c>
      <c r="AG102" s="44">
        <v>0</v>
      </c>
      <c r="AH102" s="44">
        <v>0</v>
      </c>
      <c r="AI102" s="44">
        <v>0</v>
      </c>
      <c r="AJ102" s="44">
        <v>0</v>
      </c>
      <c r="AK102" s="44">
        <v>0</v>
      </c>
      <c r="AL102" s="44">
        <v>0</v>
      </c>
      <c r="AM102" s="44">
        <v>0</v>
      </c>
      <c r="AN102" s="44">
        <v>0</v>
      </c>
      <c r="AO102" s="44">
        <v>0</v>
      </c>
      <c r="AP102" s="44">
        <v>0</v>
      </c>
      <c r="AQ102" s="44">
        <v>0</v>
      </c>
      <c r="AR102" s="44">
        <v>0</v>
      </c>
      <c r="AS102" s="44">
        <v>20</v>
      </c>
      <c r="AT102" s="44">
        <v>0</v>
      </c>
      <c r="AU102" s="44">
        <v>20</v>
      </c>
      <c r="AV102" s="131">
        <v>7.2106481481481501E-3</v>
      </c>
      <c r="AW102" s="44">
        <v>57.784999999999997</v>
      </c>
      <c r="AX102" s="131"/>
    </row>
    <row r="103" spans="1:50">
      <c r="A103" s="4" t="s">
        <v>161</v>
      </c>
      <c r="B103" s="4">
        <v>2022</v>
      </c>
      <c r="C103" s="5">
        <v>44696</v>
      </c>
      <c r="D103" s="4" t="s">
        <v>65</v>
      </c>
      <c r="E103" s="4" t="s">
        <v>614</v>
      </c>
      <c r="F103" s="4" t="s">
        <v>227</v>
      </c>
      <c r="G103" s="11">
        <f>(C103-VLOOKUP(E103,Riders!$A$2:$E$8000,4,FALSE))/365</f>
        <v>23.295890410958904</v>
      </c>
      <c r="H103" s="4">
        <v>8</v>
      </c>
      <c r="I103" s="44">
        <v>0</v>
      </c>
      <c r="J103" s="44">
        <v>0</v>
      </c>
      <c r="K103" s="44">
        <v>0</v>
      </c>
      <c r="L103" s="44">
        <v>0</v>
      </c>
      <c r="M103" s="44">
        <v>0</v>
      </c>
      <c r="N103" s="44">
        <v>0</v>
      </c>
      <c r="O103" s="44">
        <v>0</v>
      </c>
      <c r="P103" s="44">
        <v>0</v>
      </c>
      <c r="Q103" s="44">
        <v>0</v>
      </c>
      <c r="R103" s="44">
        <v>0</v>
      </c>
      <c r="S103" s="44">
        <v>0</v>
      </c>
      <c r="T103" s="44">
        <v>0</v>
      </c>
      <c r="U103" s="44">
        <v>0</v>
      </c>
      <c r="V103" s="44">
        <v>0</v>
      </c>
      <c r="W103" s="44">
        <v>0</v>
      </c>
      <c r="X103" s="44">
        <v>0</v>
      </c>
      <c r="Y103" s="44">
        <v>0</v>
      </c>
      <c r="Z103" s="44">
        <v>0</v>
      </c>
      <c r="AA103" s="44">
        <v>0</v>
      </c>
      <c r="AB103" s="44">
        <v>0</v>
      </c>
      <c r="AC103" s="44">
        <v>0</v>
      </c>
      <c r="AD103" s="44">
        <v>0</v>
      </c>
      <c r="AE103" s="44">
        <v>0</v>
      </c>
      <c r="AF103" s="44">
        <v>1</v>
      </c>
      <c r="AG103" s="44">
        <v>1</v>
      </c>
      <c r="AH103" s="44">
        <v>1</v>
      </c>
      <c r="AI103" s="44">
        <v>0</v>
      </c>
      <c r="AJ103" s="44">
        <v>0</v>
      </c>
      <c r="AK103" s="44">
        <v>0</v>
      </c>
      <c r="AL103" s="44">
        <v>0</v>
      </c>
      <c r="AM103" s="44">
        <v>0</v>
      </c>
      <c r="AN103" s="44">
        <v>0</v>
      </c>
      <c r="AO103" s="44">
        <v>0</v>
      </c>
      <c r="AP103" s="44">
        <v>1</v>
      </c>
      <c r="AQ103" s="44">
        <v>0</v>
      </c>
      <c r="AR103" s="44">
        <v>1</v>
      </c>
      <c r="AS103" s="44">
        <v>0</v>
      </c>
      <c r="AT103" s="44">
        <v>0</v>
      </c>
      <c r="AU103" s="44">
        <v>5</v>
      </c>
      <c r="AV103" s="131">
        <v>7.2106481481481501E-3</v>
      </c>
      <c r="AW103" s="44">
        <v>57.784999999999997</v>
      </c>
      <c r="AX103" s="131"/>
    </row>
    <row r="104" spans="1:50">
      <c r="A104" s="4" t="s">
        <v>161</v>
      </c>
      <c r="B104" s="4">
        <v>2022</v>
      </c>
      <c r="C104" s="5">
        <v>44696</v>
      </c>
      <c r="D104" s="4" t="s">
        <v>65</v>
      </c>
      <c r="E104" s="4" t="s">
        <v>620</v>
      </c>
      <c r="F104" s="4" t="s">
        <v>43</v>
      </c>
      <c r="G104" s="11">
        <f>(C104-VLOOKUP(E104,Riders!$A$2:$E$8000,4,FALSE))/365</f>
        <v>35.62191780821918</v>
      </c>
      <c r="H104" s="4">
        <v>9</v>
      </c>
      <c r="I104" s="44">
        <v>1</v>
      </c>
      <c r="J104" s="44">
        <v>1</v>
      </c>
      <c r="K104" s="44">
        <v>1</v>
      </c>
      <c r="L104" s="44">
        <v>1</v>
      </c>
      <c r="M104" s="44">
        <v>1</v>
      </c>
      <c r="N104" s="44">
        <v>0</v>
      </c>
      <c r="O104" s="44">
        <v>0</v>
      </c>
      <c r="P104" s="44">
        <v>0</v>
      </c>
      <c r="Q104" s="44">
        <v>0</v>
      </c>
      <c r="R104" s="44">
        <v>0</v>
      </c>
      <c r="S104" s="44">
        <v>0</v>
      </c>
      <c r="T104" s="44">
        <v>0</v>
      </c>
      <c r="U104" s="44">
        <v>0</v>
      </c>
      <c r="V104" s="44">
        <v>0</v>
      </c>
      <c r="W104" s="44">
        <v>0</v>
      </c>
      <c r="X104" s="44">
        <v>0</v>
      </c>
      <c r="Y104" s="44">
        <v>0</v>
      </c>
      <c r="Z104" s="44">
        <v>0</v>
      </c>
      <c r="AA104" s="44">
        <v>0</v>
      </c>
      <c r="AB104" s="44">
        <v>0</v>
      </c>
      <c r="AC104" s="44">
        <v>0</v>
      </c>
      <c r="AD104" s="44">
        <v>0</v>
      </c>
      <c r="AE104" s="44">
        <v>0</v>
      </c>
      <c r="AF104" s="44">
        <v>0</v>
      </c>
      <c r="AG104" s="44">
        <v>0</v>
      </c>
      <c r="AH104" s="44">
        <v>0</v>
      </c>
      <c r="AI104" s="44">
        <v>0</v>
      </c>
      <c r="AJ104" s="44">
        <v>0</v>
      </c>
      <c r="AK104" s="44">
        <v>0</v>
      </c>
      <c r="AL104" s="44">
        <v>0</v>
      </c>
      <c r="AM104" s="44">
        <v>0</v>
      </c>
      <c r="AN104" s="44">
        <v>0</v>
      </c>
      <c r="AO104" s="44">
        <v>0</v>
      </c>
      <c r="AP104" s="44">
        <v>0</v>
      </c>
      <c r="AQ104" s="44">
        <v>0</v>
      </c>
      <c r="AR104" s="44">
        <v>0</v>
      </c>
      <c r="AS104" s="44">
        <v>20</v>
      </c>
      <c r="AT104" s="44">
        <v>20</v>
      </c>
      <c r="AU104" s="44">
        <v>5</v>
      </c>
      <c r="AV104" s="131">
        <v>7.2106481481481501E-3</v>
      </c>
      <c r="AW104" s="44">
        <v>57.784999999999997</v>
      </c>
      <c r="AX104" s="131"/>
    </row>
    <row r="105" spans="1:50">
      <c r="A105" s="4" t="s">
        <v>161</v>
      </c>
      <c r="B105" s="4">
        <v>2022</v>
      </c>
      <c r="C105" s="5">
        <v>44696</v>
      </c>
      <c r="D105" s="4" t="s">
        <v>65</v>
      </c>
      <c r="E105" s="4" t="s">
        <v>518</v>
      </c>
      <c r="F105" s="4" t="s">
        <v>249</v>
      </c>
      <c r="G105" s="11">
        <f>(C105-VLOOKUP(E105,Riders!$A$2:$E$8000,4,FALSE))/365</f>
        <v>31.339726027397262</v>
      </c>
      <c r="H105" s="4">
        <v>10</v>
      </c>
      <c r="I105" s="44">
        <v>0</v>
      </c>
      <c r="J105" s="44">
        <v>0</v>
      </c>
      <c r="K105" s="44">
        <v>0</v>
      </c>
      <c r="L105" s="44">
        <v>0</v>
      </c>
      <c r="M105" s="44">
        <v>0</v>
      </c>
      <c r="N105" s="44">
        <v>0</v>
      </c>
      <c r="O105" s="44">
        <v>0</v>
      </c>
      <c r="P105" s="44">
        <v>0</v>
      </c>
      <c r="Q105" s="44">
        <v>0</v>
      </c>
      <c r="R105" s="44">
        <v>0</v>
      </c>
      <c r="S105" s="44">
        <v>0</v>
      </c>
      <c r="T105" s="44">
        <v>0</v>
      </c>
      <c r="U105" s="44">
        <v>0</v>
      </c>
      <c r="V105" s="44">
        <v>0</v>
      </c>
      <c r="W105" s="44">
        <v>0</v>
      </c>
      <c r="X105" s="44">
        <v>0</v>
      </c>
      <c r="Y105" s="44">
        <v>0</v>
      </c>
      <c r="Z105" s="44">
        <v>1</v>
      </c>
      <c r="AA105" s="44">
        <v>0</v>
      </c>
      <c r="AB105" s="44">
        <v>0</v>
      </c>
      <c r="AC105" s="44">
        <v>0</v>
      </c>
      <c r="AD105" s="44">
        <v>0</v>
      </c>
      <c r="AE105" s="44">
        <v>0</v>
      </c>
      <c r="AF105" s="44">
        <v>0</v>
      </c>
      <c r="AG105" s="44">
        <v>0</v>
      </c>
      <c r="AH105" s="44">
        <v>0</v>
      </c>
      <c r="AI105" s="44">
        <v>0</v>
      </c>
      <c r="AJ105" s="44">
        <v>0</v>
      </c>
      <c r="AK105" s="44">
        <v>0</v>
      </c>
      <c r="AL105" s="44">
        <v>0</v>
      </c>
      <c r="AM105" s="44">
        <v>0</v>
      </c>
      <c r="AN105" s="44">
        <v>0</v>
      </c>
      <c r="AO105" s="44">
        <v>0</v>
      </c>
      <c r="AP105" s="44">
        <v>0</v>
      </c>
      <c r="AQ105" s="44">
        <v>0</v>
      </c>
      <c r="AR105" s="44">
        <v>0</v>
      </c>
      <c r="AS105" s="44">
        <v>0</v>
      </c>
      <c r="AT105" s="44">
        <v>0</v>
      </c>
      <c r="AU105" s="44">
        <v>1</v>
      </c>
      <c r="AV105" s="131">
        <v>7.2106481481481501E-3</v>
      </c>
      <c r="AW105" s="44">
        <v>57.784999999999997</v>
      </c>
      <c r="AX105" s="131"/>
    </row>
    <row r="106" spans="1:50">
      <c r="A106" s="4" t="s">
        <v>161</v>
      </c>
      <c r="B106" s="4">
        <v>2022</v>
      </c>
      <c r="C106" s="5">
        <v>44696</v>
      </c>
      <c r="D106" s="4" t="s">
        <v>65</v>
      </c>
      <c r="E106" s="4" t="s">
        <v>52</v>
      </c>
      <c r="F106" s="4" t="s">
        <v>24</v>
      </c>
      <c r="G106" s="11">
        <f>(C106-VLOOKUP(E106,Riders!$A$2:$E$8000,4,FALSE))/365</f>
        <v>21.852054794520548</v>
      </c>
      <c r="H106" s="4">
        <v>11</v>
      </c>
      <c r="I106" s="44">
        <v>0</v>
      </c>
      <c r="J106" s="44">
        <v>0</v>
      </c>
      <c r="K106" s="44">
        <v>0</v>
      </c>
      <c r="L106" s="44">
        <v>0</v>
      </c>
      <c r="M106" s="44">
        <v>0</v>
      </c>
      <c r="N106" s="44">
        <v>0</v>
      </c>
      <c r="O106" s="44">
        <v>0</v>
      </c>
      <c r="P106" s="44">
        <v>0</v>
      </c>
      <c r="Q106" s="44">
        <v>0</v>
      </c>
      <c r="R106" s="44">
        <v>0</v>
      </c>
      <c r="S106" s="44">
        <v>0</v>
      </c>
      <c r="T106" s="44">
        <v>0</v>
      </c>
      <c r="U106" s="44">
        <v>0</v>
      </c>
      <c r="V106" s="44">
        <v>0</v>
      </c>
      <c r="W106" s="44">
        <v>0</v>
      </c>
      <c r="X106" s="44">
        <v>0</v>
      </c>
      <c r="Y106" s="44">
        <v>0</v>
      </c>
      <c r="Z106" s="44">
        <v>0</v>
      </c>
      <c r="AA106" s="44">
        <v>0</v>
      </c>
      <c r="AB106" s="44">
        <v>0</v>
      </c>
      <c r="AC106" s="44">
        <v>0</v>
      </c>
      <c r="AD106" s="44">
        <v>0</v>
      </c>
      <c r="AE106" s="44">
        <v>0</v>
      </c>
      <c r="AF106" s="44">
        <v>0</v>
      </c>
      <c r="AG106" s="44">
        <v>0</v>
      </c>
      <c r="AH106" s="44">
        <v>0</v>
      </c>
      <c r="AI106" s="44">
        <v>0</v>
      </c>
      <c r="AJ106" s="44">
        <v>0</v>
      </c>
      <c r="AK106" s="44">
        <v>0</v>
      </c>
      <c r="AL106" s="44">
        <v>0</v>
      </c>
      <c r="AM106" s="44">
        <v>0</v>
      </c>
      <c r="AN106" s="44">
        <v>0</v>
      </c>
      <c r="AO106" s="44">
        <v>0</v>
      </c>
      <c r="AP106" s="44">
        <v>0</v>
      </c>
      <c r="AQ106" s="44">
        <v>0</v>
      </c>
      <c r="AR106" s="44">
        <v>0</v>
      </c>
      <c r="AS106" s="44">
        <v>0</v>
      </c>
      <c r="AT106" s="44">
        <v>0</v>
      </c>
      <c r="AU106" s="44">
        <v>0</v>
      </c>
      <c r="AV106" s="131">
        <v>7.2106481481481501E-3</v>
      </c>
      <c r="AW106" s="44">
        <v>57.784999999999997</v>
      </c>
      <c r="AX106" s="131"/>
    </row>
    <row r="107" spans="1:50">
      <c r="A107" s="4" t="s">
        <v>161</v>
      </c>
      <c r="B107" s="4">
        <v>2022</v>
      </c>
      <c r="C107" s="5">
        <v>44696</v>
      </c>
      <c r="D107" s="4" t="s">
        <v>65</v>
      </c>
      <c r="E107" s="4" t="s">
        <v>736</v>
      </c>
      <c r="F107" s="4" t="s">
        <v>32</v>
      </c>
      <c r="G107" s="11">
        <f>(C107-VLOOKUP(E107,Riders!$A$2:$E$8000,4,FALSE))/365</f>
        <v>21.232876712328768</v>
      </c>
      <c r="H107" s="4">
        <v>12</v>
      </c>
      <c r="I107" s="44">
        <v>0</v>
      </c>
      <c r="J107" s="44">
        <v>0</v>
      </c>
      <c r="K107" s="44">
        <v>0</v>
      </c>
      <c r="L107" s="44">
        <v>0</v>
      </c>
      <c r="M107" s="44">
        <v>0</v>
      </c>
      <c r="N107" s="44">
        <v>0</v>
      </c>
      <c r="O107" s="44">
        <v>0</v>
      </c>
      <c r="P107" s="44">
        <v>0</v>
      </c>
      <c r="Q107" s="44">
        <v>0</v>
      </c>
      <c r="R107" s="44">
        <v>0</v>
      </c>
      <c r="S107" s="44">
        <v>0</v>
      </c>
      <c r="T107" s="44">
        <v>0</v>
      </c>
      <c r="U107" s="44">
        <v>0</v>
      </c>
      <c r="V107" s="44">
        <v>0</v>
      </c>
      <c r="W107" s="44">
        <v>0</v>
      </c>
      <c r="X107" s="44">
        <v>0</v>
      </c>
      <c r="Y107" s="44">
        <v>0</v>
      </c>
      <c r="Z107" s="44">
        <v>0</v>
      </c>
      <c r="AA107" s="44">
        <v>0</v>
      </c>
      <c r="AB107" s="44">
        <v>0</v>
      </c>
      <c r="AC107" s="44">
        <v>0</v>
      </c>
      <c r="AD107" s="44">
        <v>0</v>
      </c>
      <c r="AE107" s="44">
        <v>0</v>
      </c>
      <c r="AF107" s="44">
        <v>0</v>
      </c>
      <c r="AG107" s="44">
        <v>0</v>
      </c>
      <c r="AH107" s="44">
        <v>0</v>
      </c>
      <c r="AI107" s="44">
        <v>0</v>
      </c>
      <c r="AJ107" s="44">
        <v>0</v>
      </c>
      <c r="AK107" s="44">
        <v>0</v>
      </c>
      <c r="AL107" s="44">
        <v>0</v>
      </c>
      <c r="AM107" s="44">
        <v>0</v>
      </c>
      <c r="AN107" s="44">
        <v>0</v>
      </c>
      <c r="AO107" s="44">
        <v>0</v>
      </c>
      <c r="AP107" s="44">
        <v>0</v>
      </c>
      <c r="AQ107" s="44">
        <v>0</v>
      </c>
      <c r="AR107" s="44">
        <v>0</v>
      </c>
      <c r="AS107" s="44">
        <v>0</v>
      </c>
      <c r="AT107" s="44">
        <v>0</v>
      </c>
      <c r="AU107" s="44">
        <v>0</v>
      </c>
      <c r="AV107" s="131">
        <v>7.2106481481481501E-3</v>
      </c>
      <c r="AW107" s="44">
        <v>57.784999999999997</v>
      </c>
      <c r="AX107" s="131"/>
    </row>
    <row r="108" spans="1:50">
      <c r="A108" s="4" t="s">
        <v>161</v>
      </c>
      <c r="B108" s="4">
        <v>2022</v>
      </c>
      <c r="C108" s="5">
        <v>44696</v>
      </c>
      <c r="D108" s="4" t="s">
        <v>65</v>
      </c>
      <c r="E108" s="4" t="s">
        <v>594</v>
      </c>
      <c r="F108" s="4" t="s">
        <v>30</v>
      </c>
      <c r="G108" s="11">
        <f>(C108-VLOOKUP(E108,Riders!$A$2:$E$8000,4,FALSE))/365</f>
        <v>32.961643835616435</v>
      </c>
      <c r="H108" s="4">
        <v>13</v>
      </c>
      <c r="I108" s="44">
        <v>0</v>
      </c>
      <c r="J108" s="44">
        <v>0</v>
      </c>
      <c r="K108" s="44">
        <v>0</v>
      </c>
      <c r="L108" s="44">
        <v>0</v>
      </c>
      <c r="M108" s="44">
        <v>0</v>
      </c>
      <c r="N108" s="44">
        <v>0</v>
      </c>
      <c r="O108" s="44">
        <v>0</v>
      </c>
      <c r="P108" s="44">
        <v>0</v>
      </c>
      <c r="Q108" s="44">
        <v>0</v>
      </c>
      <c r="R108" s="44">
        <v>0</v>
      </c>
      <c r="S108" s="44">
        <v>0</v>
      </c>
      <c r="T108" s="44">
        <v>0</v>
      </c>
      <c r="U108" s="44">
        <v>0</v>
      </c>
      <c r="V108" s="44">
        <v>0</v>
      </c>
      <c r="W108" s="44">
        <v>0</v>
      </c>
      <c r="X108" s="44">
        <v>0</v>
      </c>
      <c r="Y108" s="44">
        <v>0</v>
      </c>
      <c r="Z108" s="44">
        <v>0</v>
      </c>
      <c r="AA108" s="44">
        <v>0</v>
      </c>
      <c r="AB108" s="44">
        <v>0</v>
      </c>
      <c r="AC108" s="44">
        <v>0</v>
      </c>
      <c r="AD108" s="44">
        <v>0</v>
      </c>
      <c r="AE108" s="44">
        <v>0</v>
      </c>
      <c r="AF108" s="44">
        <v>0</v>
      </c>
      <c r="AG108" s="44">
        <v>0</v>
      </c>
      <c r="AH108" s="44">
        <v>0</v>
      </c>
      <c r="AI108" s="44">
        <v>0</v>
      </c>
      <c r="AJ108" s="44">
        <v>0</v>
      </c>
      <c r="AK108" s="44">
        <v>0</v>
      </c>
      <c r="AL108" s="44">
        <v>0</v>
      </c>
      <c r="AM108" s="44">
        <v>0</v>
      </c>
      <c r="AN108" s="44">
        <v>0</v>
      </c>
      <c r="AO108" s="44">
        <v>0</v>
      </c>
      <c r="AP108" s="44">
        <v>0</v>
      </c>
      <c r="AQ108" s="44">
        <v>0</v>
      </c>
      <c r="AR108" s="44">
        <v>0</v>
      </c>
      <c r="AS108" s="44">
        <v>0</v>
      </c>
      <c r="AT108" s="44">
        <v>0</v>
      </c>
      <c r="AU108" s="44">
        <v>0</v>
      </c>
      <c r="AV108" s="131">
        <v>7.2106481481481501E-3</v>
      </c>
      <c r="AW108" s="44">
        <v>57.784999999999997</v>
      </c>
      <c r="AX108" s="131"/>
    </row>
    <row r="109" spans="1:50">
      <c r="A109" s="4" t="s">
        <v>161</v>
      </c>
      <c r="B109" s="4">
        <v>2022</v>
      </c>
      <c r="C109" s="5">
        <v>44696</v>
      </c>
      <c r="D109" s="4" t="s">
        <v>65</v>
      </c>
      <c r="E109" s="4" t="s">
        <v>745</v>
      </c>
      <c r="F109" s="4" t="s">
        <v>45</v>
      </c>
      <c r="G109" s="11">
        <f>(C109-VLOOKUP(E109,Riders!$A$2:$E$8000,4,FALSE))/365</f>
        <v>25.043835616438358</v>
      </c>
      <c r="H109" s="4">
        <v>14</v>
      </c>
      <c r="I109" s="44">
        <v>0</v>
      </c>
      <c r="J109" s="44">
        <v>0</v>
      </c>
      <c r="K109" s="44">
        <v>0</v>
      </c>
      <c r="L109" s="44">
        <v>0</v>
      </c>
      <c r="M109" s="44">
        <v>0</v>
      </c>
      <c r="N109" s="44">
        <v>0</v>
      </c>
      <c r="O109" s="44">
        <v>0</v>
      </c>
      <c r="P109" s="44">
        <v>0</v>
      </c>
      <c r="Q109" s="44">
        <v>0</v>
      </c>
      <c r="R109" s="44">
        <v>0</v>
      </c>
      <c r="S109" s="44">
        <v>0</v>
      </c>
      <c r="T109" s="44">
        <v>0</v>
      </c>
      <c r="U109" s="44">
        <v>0</v>
      </c>
      <c r="V109" s="44">
        <v>0</v>
      </c>
      <c r="W109" s="44">
        <v>0</v>
      </c>
      <c r="X109" s="44">
        <v>0</v>
      </c>
      <c r="Y109" s="44">
        <v>0</v>
      </c>
      <c r="Z109" s="44">
        <v>0</v>
      </c>
      <c r="AA109" s="44">
        <v>0</v>
      </c>
      <c r="AB109" s="44">
        <v>0</v>
      </c>
      <c r="AC109" s="44">
        <v>0</v>
      </c>
      <c r="AD109" s="44">
        <v>0</v>
      </c>
      <c r="AE109" s="44">
        <v>0</v>
      </c>
      <c r="AF109" s="44">
        <v>0</v>
      </c>
      <c r="AG109" s="44">
        <v>0</v>
      </c>
      <c r="AH109" s="44">
        <v>0</v>
      </c>
      <c r="AI109" s="44">
        <v>0</v>
      </c>
      <c r="AJ109" s="44">
        <v>0</v>
      </c>
      <c r="AK109" s="44">
        <v>0</v>
      </c>
      <c r="AL109" s="44">
        <v>0</v>
      </c>
      <c r="AM109" s="44">
        <v>0</v>
      </c>
      <c r="AN109" s="44">
        <v>0</v>
      </c>
      <c r="AO109" s="44">
        <v>0</v>
      </c>
      <c r="AP109" s="44">
        <v>0</v>
      </c>
      <c r="AQ109" s="44">
        <v>0</v>
      </c>
      <c r="AR109" s="44">
        <v>0</v>
      </c>
      <c r="AS109" s="44">
        <v>0</v>
      </c>
      <c r="AT109" s="44">
        <v>0</v>
      </c>
      <c r="AU109" s="44">
        <v>0</v>
      </c>
      <c r="AV109" s="131">
        <v>7.2106481481481501E-3</v>
      </c>
      <c r="AW109" s="44">
        <v>57.784999999999997</v>
      </c>
      <c r="AX109" s="131"/>
    </row>
    <row r="110" spans="1:50">
      <c r="A110" s="4" t="s">
        <v>161</v>
      </c>
      <c r="B110" s="4">
        <v>2022</v>
      </c>
      <c r="C110" s="5">
        <v>44696</v>
      </c>
      <c r="D110" s="4" t="s">
        <v>65</v>
      </c>
      <c r="E110" s="4" t="s">
        <v>493</v>
      </c>
      <c r="F110" s="4" t="s">
        <v>36</v>
      </c>
      <c r="G110" s="11">
        <f>(C110-VLOOKUP(E110,Riders!$A$2:$E$8000,4,FALSE))/365</f>
        <v>23.901369863013699</v>
      </c>
      <c r="H110" s="4">
        <v>15</v>
      </c>
      <c r="I110" s="44">
        <v>0</v>
      </c>
      <c r="J110" s="44">
        <v>0</v>
      </c>
      <c r="K110" s="44">
        <v>0</v>
      </c>
      <c r="L110" s="44">
        <v>0</v>
      </c>
      <c r="M110" s="44">
        <v>0</v>
      </c>
      <c r="N110" s="44">
        <v>0</v>
      </c>
      <c r="O110" s="44">
        <v>0</v>
      </c>
      <c r="P110" s="44">
        <v>0</v>
      </c>
      <c r="Q110" s="44">
        <v>0</v>
      </c>
      <c r="R110" s="44">
        <v>0</v>
      </c>
      <c r="S110" s="44">
        <v>0</v>
      </c>
      <c r="T110" s="44">
        <v>0</v>
      </c>
      <c r="U110" s="44">
        <v>0</v>
      </c>
      <c r="V110" s="44">
        <v>0</v>
      </c>
      <c r="W110" s="44">
        <v>0</v>
      </c>
      <c r="X110" s="44">
        <v>0</v>
      </c>
      <c r="Y110" s="44">
        <v>0</v>
      </c>
      <c r="Z110" s="44">
        <v>0</v>
      </c>
      <c r="AA110" s="44">
        <v>0</v>
      </c>
      <c r="AB110" s="44">
        <v>0</v>
      </c>
      <c r="AC110" s="44">
        <v>0</v>
      </c>
      <c r="AD110" s="44">
        <v>0</v>
      </c>
      <c r="AE110" s="44">
        <v>0</v>
      </c>
      <c r="AF110" s="44">
        <v>0</v>
      </c>
      <c r="AG110" s="44">
        <v>0</v>
      </c>
      <c r="AH110" s="44">
        <v>0</v>
      </c>
      <c r="AI110" s="44">
        <v>0</v>
      </c>
      <c r="AJ110" s="44">
        <v>0</v>
      </c>
      <c r="AK110" s="44">
        <v>0</v>
      </c>
      <c r="AL110" s="44">
        <v>0</v>
      </c>
      <c r="AM110" s="44">
        <v>0</v>
      </c>
      <c r="AN110" s="44">
        <v>0</v>
      </c>
      <c r="AO110" s="44">
        <v>0</v>
      </c>
      <c r="AP110" s="44">
        <v>0</v>
      </c>
      <c r="AQ110" s="44">
        <v>0</v>
      </c>
      <c r="AR110" s="44">
        <v>0</v>
      </c>
      <c r="AS110" s="44">
        <v>0</v>
      </c>
      <c r="AT110" s="44">
        <v>0</v>
      </c>
      <c r="AU110" s="44">
        <v>0</v>
      </c>
      <c r="AV110" s="131">
        <v>7.2106481481481501E-3</v>
      </c>
      <c r="AW110" s="44">
        <v>57.784999999999997</v>
      </c>
      <c r="AX110" s="131"/>
    </row>
    <row r="111" spans="1:50">
      <c r="A111" s="4" t="s">
        <v>161</v>
      </c>
      <c r="B111" s="4">
        <v>2022</v>
      </c>
      <c r="C111" s="5">
        <v>44696</v>
      </c>
      <c r="D111" s="4" t="s">
        <v>65</v>
      </c>
      <c r="E111" s="4" t="s">
        <v>731</v>
      </c>
      <c r="F111" s="4" t="s">
        <v>101</v>
      </c>
      <c r="G111" s="11">
        <f>(C111-VLOOKUP(E111,Riders!$A$2:$E$8000,4,FALSE))/365</f>
        <v>21.293150684931508</v>
      </c>
      <c r="H111" s="4">
        <v>16</v>
      </c>
      <c r="I111" s="44">
        <v>0</v>
      </c>
      <c r="J111" s="44">
        <v>0</v>
      </c>
      <c r="K111" s="44">
        <v>0</v>
      </c>
      <c r="L111" s="44">
        <v>0</v>
      </c>
      <c r="M111" s="44">
        <v>0</v>
      </c>
      <c r="N111" s="44">
        <v>0</v>
      </c>
      <c r="O111" s="44">
        <v>0</v>
      </c>
      <c r="P111" s="44">
        <v>0</v>
      </c>
      <c r="Q111" s="44">
        <v>0</v>
      </c>
      <c r="R111" s="44">
        <v>0</v>
      </c>
      <c r="S111" s="44">
        <v>0</v>
      </c>
      <c r="T111" s="44">
        <v>0</v>
      </c>
      <c r="U111" s="44">
        <v>0</v>
      </c>
      <c r="V111" s="44">
        <v>0</v>
      </c>
      <c r="W111" s="44">
        <v>0</v>
      </c>
      <c r="X111" s="44">
        <v>0</v>
      </c>
      <c r="Y111" s="44">
        <v>0</v>
      </c>
      <c r="Z111" s="44">
        <v>0</v>
      </c>
      <c r="AA111" s="44">
        <v>0</v>
      </c>
      <c r="AB111" s="44">
        <v>0</v>
      </c>
      <c r="AC111" s="44">
        <v>0</v>
      </c>
      <c r="AD111" s="44">
        <v>0</v>
      </c>
      <c r="AE111" s="44">
        <v>0</v>
      </c>
      <c r="AF111" s="44">
        <v>0</v>
      </c>
      <c r="AG111" s="44">
        <v>0</v>
      </c>
      <c r="AH111" s="44">
        <v>0</v>
      </c>
      <c r="AI111" s="44">
        <v>0</v>
      </c>
      <c r="AJ111" s="44">
        <v>0</v>
      </c>
      <c r="AK111" s="44">
        <v>0</v>
      </c>
      <c r="AL111" s="44">
        <v>0</v>
      </c>
      <c r="AM111" s="44">
        <v>0</v>
      </c>
      <c r="AN111" s="44">
        <v>0</v>
      </c>
      <c r="AO111" s="44">
        <v>0</v>
      </c>
      <c r="AP111" s="44">
        <v>0</v>
      </c>
      <c r="AQ111" s="44">
        <v>0</v>
      </c>
      <c r="AR111" s="44">
        <v>0</v>
      </c>
      <c r="AS111" s="44">
        <v>0</v>
      </c>
      <c r="AT111" s="44">
        <v>0</v>
      </c>
      <c r="AU111" s="44">
        <v>0</v>
      </c>
      <c r="AV111" s="131">
        <v>7.2106481481481501E-3</v>
      </c>
      <c r="AW111" s="44">
        <v>57.784999999999997</v>
      </c>
      <c r="AX111" s="131"/>
    </row>
    <row r="112" spans="1:50">
      <c r="A112" s="4" t="s">
        <v>161</v>
      </c>
      <c r="B112" s="4">
        <v>2022</v>
      </c>
      <c r="C112" s="5">
        <v>44696</v>
      </c>
      <c r="D112" s="4" t="s">
        <v>65</v>
      </c>
      <c r="E112" s="4" t="s">
        <v>987</v>
      </c>
      <c r="F112" s="4" t="s">
        <v>34</v>
      </c>
      <c r="G112" s="11">
        <f>(C112-VLOOKUP(E112,Riders!$A$2:$E$8000,4,FALSE))/365</f>
        <v>22.246575342465754</v>
      </c>
      <c r="H112" s="4">
        <v>17</v>
      </c>
      <c r="I112" s="44">
        <v>0</v>
      </c>
      <c r="J112" s="44">
        <v>0</v>
      </c>
      <c r="K112" s="44">
        <v>0</v>
      </c>
      <c r="L112" s="44">
        <v>0</v>
      </c>
      <c r="M112" s="44">
        <v>0</v>
      </c>
      <c r="N112" s="44">
        <v>0</v>
      </c>
      <c r="O112" s="44">
        <v>0</v>
      </c>
      <c r="P112" s="44">
        <v>0</v>
      </c>
      <c r="Q112" s="44">
        <v>0</v>
      </c>
      <c r="R112" s="44">
        <v>0</v>
      </c>
      <c r="S112" s="44">
        <v>0</v>
      </c>
      <c r="T112" s="44">
        <v>0</v>
      </c>
      <c r="U112" s="44">
        <v>0</v>
      </c>
      <c r="V112" s="44">
        <v>0</v>
      </c>
      <c r="W112" s="44">
        <v>0</v>
      </c>
      <c r="X112" s="44">
        <v>0</v>
      </c>
      <c r="Y112" s="44">
        <v>0</v>
      </c>
      <c r="Z112" s="44">
        <v>0</v>
      </c>
      <c r="AA112" s="44">
        <v>0</v>
      </c>
      <c r="AB112" s="44">
        <v>0</v>
      </c>
      <c r="AC112" s="44">
        <v>0</v>
      </c>
      <c r="AD112" s="44">
        <v>0</v>
      </c>
      <c r="AE112" s="44">
        <v>0</v>
      </c>
      <c r="AF112" s="44">
        <v>0</v>
      </c>
      <c r="AG112" s="44">
        <v>0</v>
      </c>
      <c r="AH112" s="44">
        <v>0</v>
      </c>
      <c r="AI112" s="44">
        <v>0</v>
      </c>
      <c r="AJ112" s="44">
        <v>0</v>
      </c>
      <c r="AK112" s="44">
        <v>0</v>
      </c>
      <c r="AL112" s="44">
        <v>0</v>
      </c>
      <c r="AM112" s="44">
        <v>0</v>
      </c>
      <c r="AN112" s="44">
        <v>0</v>
      </c>
      <c r="AO112" s="44">
        <v>0</v>
      </c>
      <c r="AP112" s="44">
        <v>0</v>
      </c>
      <c r="AQ112" s="44">
        <v>0</v>
      </c>
      <c r="AR112" s="44">
        <v>0</v>
      </c>
      <c r="AS112" s="44">
        <v>0</v>
      </c>
      <c r="AT112" s="44">
        <v>0</v>
      </c>
      <c r="AU112" s="44">
        <v>0</v>
      </c>
      <c r="AV112" s="131">
        <v>7.2106481481481501E-3</v>
      </c>
      <c r="AW112" s="44">
        <v>57.784999999999997</v>
      </c>
      <c r="AX112" s="131"/>
    </row>
    <row r="113" spans="1:50">
      <c r="A113" s="4" t="s">
        <v>161</v>
      </c>
      <c r="B113" s="4">
        <v>2022</v>
      </c>
      <c r="C113" s="5">
        <v>44696</v>
      </c>
      <c r="D113" s="4" t="s">
        <v>65</v>
      </c>
      <c r="E113" s="4" t="s">
        <v>710</v>
      </c>
      <c r="F113" s="4" t="s">
        <v>724</v>
      </c>
      <c r="G113" s="11">
        <f>(C113-VLOOKUP(E113,Riders!$A$2:$E$8000,4,FALSE))/365</f>
        <v>27.17808219178082</v>
      </c>
      <c r="H113" s="4">
        <v>18</v>
      </c>
      <c r="I113" s="44">
        <v>0</v>
      </c>
      <c r="J113" s="44">
        <v>0</v>
      </c>
      <c r="K113" s="44">
        <v>0</v>
      </c>
      <c r="L113" s="44">
        <v>0</v>
      </c>
      <c r="M113" s="44">
        <v>0</v>
      </c>
      <c r="N113" s="44">
        <v>0</v>
      </c>
      <c r="O113" s="44">
        <v>0</v>
      </c>
      <c r="P113" s="44">
        <v>0</v>
      </c>
      <c r="Q113" s="44">
        <v>0</v>
      </c>
      <c r="R113" s="44">
        <v>0</v>
      </c>
      <c r="S113" s="44">
        <v>0</v>
      </c>
      <c r="T113" s="44">
        <v>0</v>
      </c>
      <c r="U113" s="44">
        <v>0</v>
      </c>
      <c r="V113" s="44">
        <v>0</v>
      </c>
      <c r="W113" s="44">
        <v>0</v>
      </c>
      <c r="X113" s="44">
        <v>0</v>
      </c>
      <c r="Y113" s="44">
        <v>0</v>
      </c>
      <c r="Z113" s="44">
        <v>0</v>
      </c>
      <c r="AA113" s="44">
        <v>0</v>
      </c>
      <c r="AB113" s="44">
        <v>0</v>
      </c>
      <c r="AC113" s="44">
        <v>0</v>
      </c>
      <c r="AD113" s="44">
        <v>0</v>
      </c>
      <c r="AE113" s="44">
        <v>0</v>
      </c>
      <c r="AF113" s="44">
        <v>0</v>
      </c>
      <c r="AG113" s="44">
        <v>0</v>
      </c>
      <c r="AH113" s="44">
        <v>0</v>
      </c>
      <c r="AI113" s="44">
        <v>0</v>
      </c>
      <c r="AJ113" s="44">
        <v>0</v>
      </c>
      <c r="AK113" s="44">
        <v>0</v>
      </c>
      <c r="AL113" s="44">
        <v>0</v>
      </c>
      <c r="AM113" s="44">
        <v>0</v>
      </c>
      <c r="AN113" s="44">
        <v>0</v>
      </c>
      <c r="AO113" s="44">
        <v>0</v>
      </c>
      <c r="AP113" s="44">
        <v>0</v>
      </c>
      <c r="AQ113" s="44">
        <v>0</v>
      </c>
      <c r="AR113" s="44">
        <v>0</v>
      </c>
      <c r="AS113" s="44">
        <v>0</v>
      </c>
      <c r="AT113" s="44">
        <v>0</v>
      </c>
      <c r="AU113" s="44">
        <v>0</v>
      </c>
      <c r="AV113" s="131">
        <v>7.2106481481481501E-3</v>
      </c>
      <c r="AW113" s="44">
        <v>57.784999999999997</v>
      </c>
      <c r="AX113" s="131"/>
    </row>
    <row r="114" spans="1:50">
      <c r="A114" s="4" t="s">
        <v>161</v>
      </c>
      <c r="B114" s="4">
        <v>2022</v>
      </c>
      <c r="C114" s="5">
        <v>44696</v>
      </c>
      <c r="D114" s="4" t="s">
        <v>65</v>
      </c>
      <c r="E114" s="4" t="s">
        <v>475</v>
      </c>
      <c r="F114" s="4" t="s">
        <v>77</v>
      </c>
      <c r="G114" s="11">
        <f>(C114-VLOOKUP(E114,Riders!$A$2:$E$8000,4,FALSE))/365</f>
        <v>23.523287671232875</v>
      </c>
      <c r="H114" s="4">
        <v>19</v>
      </c>
      <c r="I114" s="44">
        <v>0</v>
      </c>
      <c r="J114" s="44">
        <v>0</v>
      </c>
      <c r="K114" s="44">
        <v>0</v>
      </c>
      <c r="L114" s="44">
        <v>0</v>
      </c>
      <c r="M114" s="44">
        <v>0</v>
      </c>
      <c r="N114" s="44">
        <v>0</v>
      </c>
      <c r="O114" s="44">
        <v>0</v>
      </c>
      <c r="P114" s="44">
        <v>0</v>
      </c>
      <c r="Q114" s="44">
        <v>0</v>
      </c>
      <c r="R114" s="44">
        <v>0</v>
      </c>
      <c r="S114" s="44">
        <v>0</v>
      </c>
      <c r="T114" s="44">
        <v>0</v>
      </c>
      <c r="U114" s="44">
        <v>0</v>
      </c>
      <c r="V114" s="44">
        <v>0</v>
      </c>
      <c r="W114" s="44">
        <v>0</v>
      </c>
      <c r="X114" s="44">
        <v>0</v>
      </c>
      <c r="Y114" s="44">
        <v>0</v>
      </c>
      <c r="Z114" s="44">
        <v>0</v>
      </c>
      <c r="AA114" s="44">
        <v>0</v>
      </c>
      <c r="AB114" s="44">
        <v>0</v>
      </c>
      <c r="AC114" s="44">
        <v>0</v>
      </c>
      <c r="AD114" s="44">
        <v>0</v>
      </c>
      <c r="AE114" s="44">
        <v>0</v>
      </c>
      <c r="AF114" s="44">
        <v>0</v>
      </c>
      <c r="AG114" s="44">
        <v>0</v>
      </c>
      <c r="AH114" s="44">
        <v>0</v>
      </c>
      <c r="AI114" s="44">
        <v>0</v>
      </c>
      <c r="AJ114" s="44">
        <v>0</v>
      </c>
      <c r="AK114" s="44">
        <v>0</v>
      </c>
      <c r="AL114" s="44">
        <v>0</v>
      </c>
      <c r="AM114" s="44">
        <v>0</v>
      </c>
      <c r="AN114" s="44">
        <v>0</v>
      </c>
      <c r="AO114" s="44">
        <v>0</v>
      </c>
      <c r="AP114" s="44">
        <v>0</v>
      </c>
      <c r="AQ114" s="44">
        <v>0</v>
      </c>
      <c r="AR114" s="44">
        <v>0</v>
      </c>
      <c r="AS114" s="44">
        <v>0</v>
      </c>
      <c r="AT114" s="44">
        <v>0</v>
      </c>
      <c r="AU114" s="44">
        <v>0</v>
      </c>
      <c r="AV114" s="131">
        <v>7.2106481481481501E-3</v>
      </c>
      <c r="AW114" s="44">
        <v>57.784999999999997</v>
      </c>
      <c r="AX114" s="131"/>
    </row>
    <row r="115" spans="1:50">
      <c r="A115" s="4" t="s">
        <v>161</v>
      </c>
      <c r="B115" s="4">
        <v>2022</v>
      </c>
      <c r="C115" s="5">
        <v>44696</v>
      </c>
      <c r="D115" s="4" t="s">
        <v>65</v>
      </c>
      <c r="E115" s="4" t="s">
        <v>612</v>
      </c>
      <c r="F115" s="4" t="s">
        <v>55</v>
      </c>
      <c r="G115" s="11">
        <f>(C115-VLOOKUP(E115,Riders!$A$2:$E$8000,4,FALSE))/365</f>
        <v>20.887671232876713</v>
      </c>
      <c r="H115" s="4">
        <v>20</v>
      </c>
      <c r="I115" s="44">
        <v>0</v>
      </c>
      <c r="J115" s="44">
        <v>0</v>
      </c>
      <c r="K115" s="44">
        <v>0</v>
      </c>
      <c r="L115" s="44">
        <v>0</v>
      </c>
      <c r="M115" s="44">
        <v>0</v>
      </c>
      <c r="N115" s="44">
        <v>0</v>
      </c>
      <c r="O115" s="44">
        <v>0</v>
      </c>
      <c r="P115" s="44">
        <v>0</v>
      </c>
      <c r="Q115" s="44">
        <v>0</v>
      </c>
      <c r="R115" s="44">
        <v>0</v>
      </c>
      <c r="S115" s="44">
        <v>0</v>
      </c>
      <c r="T115" s="44">
        <v>0</v>
      </c>
      <c r="U115" s="44">
        <v>0</v>
      </c>
      <c r="V115" s="44">
        <v>0</v>
      </c>
      <c r="W115" s="44">
        <v>0</v>
      </c>
      <c r="X115" s="44">
        <v>0</v>
      </c>
      <c r="Y115" s="44">
        <v>0</v>
      </c>
      <c r="Z115" s="44">
        <v>0</v>
      </c>
      <c r="AA115" s="44">
        <v>0</v>
      </c>
      <c r="AB115" s="44">
        <v>0</v>
      </c>
      <c r="AC115" s="44">
        <v>0</v>
      </c>
      <c r="AD115" s="44">
        <v>0</v>
      </c>
      <c r="AE115" s="44">
        <v>0</v>
      </c>
      <c r="AF115" s="44">
        <v>0</v>
      </c>
      <c r="AG115" s="44">
        <v>0</v>
      </c>
      <c r="AH115" s="44">
        <v>0</v>
      </c>
      <c r="AI115" s="44">
        <v>0</v>
      </c>
      <c r="AJ115" s="44">
        <v>0</v>
      </c>
      <c r="AK115" s="44">
        <v>0</v>
      </c>
      <c r="AL115" s="44">
        <v>0</v>
      </c>
      <c r="AM115" s="44">
        <v>0</v>
      </c>
      <c r="AN115" s="44">
        <v>0</v>
      </c>
      <c r="AO115" s="44">
        <v>0</v>
      </c>
      <c r="AP115" s="44">
        <v>0</v>
      </c>
      <c r="AQ115" s="44">
        <v>0</v>
      </c>
      <c r="AR115" s="44">
        <v>0</v>
      </c>
      <c r="AS115" s="44">
        <v>0</v>
      </c>
      <c r="AT115" s="44">
        <v>0</v>
      </c>
      <c r="AU115" s="44">
        <v>0</v>
      </c>
      <c r="AV115" s="131">
        <v>7.2106481481481501E-3</v>
      </c>
      <c r="AW115" s="44">
        <v>57.784999999999997</v>
      </c>
      <c r="AX115" s="131"/>
    </row>
    <row r="116" spans="1:50">
      <c r="A116" s="4" t="s">
        <v>161</v>
      </c>
      <c r="B116" s="4">
        <v>2022</v>
      </c>
      <c r="C116" s="5">
        <v>44696</v>
      </c>
      <c r="D116" s="4" t="s">
        <v>65</v>
      </c>
      <c r="E116" s="4" t="s">
        <v>737</v>
      </c>
      <c r="F116" s="44" t="s">
        <v>149</v>
      </c>
      <c r="G116" s="11">
        <f>(C116-VLOOKUP(E116,Riders!$A$2:$E$8000,4,FALSE))/365</f>
        <v>19.545205479452054</v>
      </c>
      <c r="H116" s="44">
        <v>21</v>
      </c>
      <c r="I116" s="4">
        <v>0</v>
      </c>
      <c r="J116" s="4">
        <v>0</v>
      </c>
      <c r="K116" s="4">
        <v>0</v>
      </c>
      <c r="L116" s="4">
        <v>0</v>
      </c>
      <c r="M116" s="4">
        <v>0</v>
      </c>
      <c r="N116" s="4">
        <v>0</v>
      </c>
      <c r="O116" s="4">
        <v>0</v>
      </c>
      <c r="P116" s="4">
        <v>0</v>
      </c>
      <c r="Q116" s="4">
        <v>0</v>
      </c>
      <c r="R116" s="4">
        <v>0</v>
      </c>
      <c r="S116" s="4">
        <v>0</v>
      </c>
      <c r="T116" s="4">
        <v>0</v>
      </c>
      <c r="U116" s="4">
        <v>0</v>
      </c>
      <c r="V116" s="4">
        <v>0</v>
      </c>
      <c r="W116" s="4">
        <v>0</v>
      </c>
      <c r="X116" s="4">
        <v>0</v>
      </c>
      <c r="Y116" s="4">
        <v>0</v>
      </c>
      <c r="Z116" s="4">
        <v>0</v>
      </c>
      <c r="AA116" s="4">
        <v>0</v>
      </c>
      <c r="AB116" s="4">
        <v>0</v>
      </c>
      <c r="AC116" s="4">
        <v>0</v>
      </c>
      <c r="AD116" s="4">
        <v>0</v>
      </c>
      <c r="AE116" s="4">
        <v>0</v>
      </c>
      <c r="AF116" s="4">
        <v>0</v>
      </c>
      <c r="AG116" s="4">
        <v>0</v>
      </c>
      <c r="AH116" s="4">
        <v>0</v>
      </c>
      <c r="AI116" s="4">
        <v>0</v>
      </c>
      <c r="AJ116" s="4">
        <v>0</v>
      </c>
      <c r="AK116" s="4">
        <v>0</v>
      </c>
      <c r="AL116" s="4">
        <v>0</v>
      </c>
      <c r="AM116" s="4">
        <v>0</v>
      </c>
      <c r="AN116" s="4">
        <v>0</v>
      </c>
      <c r="AO116" s="4">
        <v>0</v>
      </c>
      <c r="AP116" s="4">
        <v>0</v>
      </c>
      <c r="AQ116" s="4">
        <v>0</v>
      </c>
      <c r="AR116" s="4">
        <v>0</v>
      </c>
      <c r="AS116" s="44">
        <v>0</v>
      </c>
      <c r="AT116" s="44">
        <v>0</v>
      </c>
      <c r="AU116" s="44">
        <v>0</v>
      </c>
      <c r="AV116" s="131">
        <v>7.2106481481481501E-3</v>
      </c>
      <c r="AW116" s="44">
        <v>57.784999999999997</v>
      </c>
      <c r="AX116" s="131"/>
    </row>
    <row r="117" spans="1:50">
      <c r="A117" s="4" t="s">
        <v>161</v>
      </c>
      <c r="B117" s="4">
        <v>2022</v>
      </c>
      <c r="C117" s="5">
        <v>44696</v>
      </c>
      <c r="D117" s="4" t="s">
        <v>65</v>
      </c>
      <c r="E117" s="4" t="s">
        <v>522</v>
      </c>
      <c r="F117" s="44" t="s">
        <v>523</v>
      </c>
      <c r="G117" s="11">
        <f>(C117-VLOOKUP(E117,Riders!$A$2:$E$8000,4,FALSE))/365</f>
        <v>21.556164383561644</v>
      </c>
      <c r="H117" s="44">
        <v>22</v>
      </c>
      <c r="I117" s="4">
        <v>0</v>
      </c>
      <c r="J117" s="4">
        <v>0</v>
      </c>
      <c r="K117" s="4">
        <v>0</v>
      </c>
      <c r="L117" s="4">
        <v>0</v>
      </c>
      <c r="M117" s="4">
        <v>0</v>
      </c>
      <c r="N117" s="4">
        <v>0</v>
      </c>
      <c r="O117" s="4">
        <v>0</v>
      </c>
      <c r="P117" s="4">
        <v>0</v>
      </c>
      <c r="Q117" s="4">
        <v>0</v>
      </c>
      <c r="R117" s="4">
        <v>0</v>
      </c>
      <c r="S117" s="4">
        <v>0</v>
      </c>
      <c r="T117" s="4">
        <v>0</v>
      </c>
      <c r="U117" s="4">
        <v>0</v>
      </c>
      <c r="V117" s="4">
        <v>0</v>
      </c>
      <c r="W117" s="4">
        <v>0</v>
      </c>
      <c r="X117" s="4">
        <v>0</v>
      </c>
      <c r="Y117" s="4">
        <v>0</v>
      </c>
      <c r="Z117" s="4">
        <v>0</v>
      </c>
      <c r="AA117" s="4">
        <v>0</v>
      </c>
      <c r="AB117" s="4">
        <v>0</v>
      </c>
      <c r="AC117" s="4">
        <v>0</v>
      </c>
      <c r="AD117" s="4">
        <v>0</v>
      </c>
      <c r="AE117" s="4">
        <v>0</v>
      </c>
      <c r="AF117" s="4">
        <v>0</v>
      </c>
      <c r="AG117" s="4">
        <v>0</v>
      </c>
      <c r="AH117" s="4">
        <v>0</v>
      </c>
      <c r="AI117" s="4">
        <v>0</v>
      </c>
      <c r="AJ117" s="4">
        <v>0</v>
      </c>
      <c r="AK117" s="4">
        <v>0</v>
      </c>
      <c r="AL117" s="4">
        <v>0</v>
      </c>
      <c r="AM117" s="4">
        <v>0</v>
      </c>
      <c r="AN117" s="4">
        <v>0</v>
      </c>
      <c r="AO117" s="4">
        <v>0</v>
      </c>
      <c r="AP117" s="4">
        <v>0</v>
      </c>
      <c r="AQ117" s="4">
        <v>0</v>
      </c>
      <c r="AR117" s="4">
        <v>0</v>
      </c>
      <c r="AS117" s="44">
        <v>0</v>
      </c>
      <c r="AT117" s="44">
        <v>20</v>
      </c>
      <c r="AU117" s="44">
        <v>-20</v>
      </c>
      <c r="AV117" s="131">
        <v>7.2106481481481501E-3</v>
      </c>
      <c r="AW117" s="44">
        <v>57.784999999999997</v>
      </c>
      <c r="AX117" s="131"/>
    </row>
    <row r="118" spans="1:50">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v>0</v>
      </c>
      <c r="V118" s="3">
        <v>0</v>
      </c>
      <c r="W118" s="3">
        <v>0</v>
      </c>
      <c r="X118" s="3">
        <v>0</v>
      </c>
      <c r="Y118" s="3">
        <v>0</v>
      </c>
      <c r="Z118" s="3">
        <v>0</v>
      </c>
      <c r="AA118" s="3">
        <v>0</v>
      </c>
      <c r="AB118" s="3">
        <v>0</v>
      </c>
      <c r="AC118" s="3">
        <v>0</v>
      </c>
      <c r="AD118" s="3">
        <v>0</v>
      </c>
      <c r="AE118" s="3">
        <v>0</v>
      </c>
      <c r="AF118" s="3">
        <v>0</v>
      </c>
      <c r="AG118" s="3">
        <v>0</v>
      </c>
      <c r="AH118" s="3">
        <v>0</v>
      </c>
      <c r="AI118" s="3">
        <v>0</v>
      </c>
      <c r="AJ118" s="3">
        <v>0</v>
      </c>
      <c r="AK118" s="3">
        <v>0</v>
      </c>
      <c r="AL118" s="3">
        <v>0</v>
      </c>
      <c r="AM118" s="3">
        <v>0</v>
      </c>
      <c r="AN118" s="3">
        <v>0</v>
      </c>
      <c r="AO118" s="3">
        <v>0</v>
      </c>
      <c r="AP118" s="3">
        <v>0</v>
      </c>
      <c r="AQ118" s="3">
        <v>0</v>
      </c>
      <c r="AR118" s="3">
        <v>0</v>
      </c>
      <c r="AS118">
        <v>0</v>
      </c>
      <c r="AT118">
        <v>0</v>
      </c>
      <c r="AU118">
        <v>12</v>
      </c>
      <c r="AV118" s="131">
        <v>7.4189814814814813E-3</v>
      </c>
      <c r="AW118">
        <v>56.161999999999999</v>
      </c>
      <c r="AX118" s="131"/>
    </row>
    <row r="119" spans="1:50">
      <c r="A119" s="1" t="s">
        <v>64</v>
      </c>
      <c r="B119" s="1">
        <v>2022</v>
      </c>
      <c r="C119" s="2">
        <v>44675</v>
      </c>
      <c r="D119" s="1" t="s">
        <v>65</v>
      </c>
      <c r="E119" s="1" t="s">
        <v>616</v>
      </c>
      <c r="F119" s="42" t="s">
        <v>36</v>
      </c>
      <c r="G119" s="11">
        <f>(C119-VLOOKUP(E119,Riders!$A$2:$E$8000,4,FALSE))/365</f>
        <v>34.200000000000003</v>
      </c>
      <c r="H119" s="42">
        <v>2</v>
      </c>
      <c r="I119" s="3">
        <v>0</v>
      </c>
      <c r="J119" s="3">
        <v>0</v>
      </c>
      <c r="K119" s="3">
        <v>0</v>
      </c>
      <c r="L119" s="3">
        <v>0</v>
      </c>
      <c r="M119" s="3">
        <v>0</v>
      </c>
      <c r="N119" s="3">
        <v>0</v>
      </c>
      <c r="O119" s="3">
        <v>0</v>
      </c>
      <c r="P119" s="3">
        <v>0</v>
      </c>
      <c r="Q119" s="3">
        <v>0</v>
      </c>
      <c r="R119" s="3">
        <v>0</v>
      </c>
      <c r="S119" s="3">
        <v>0</v>
      </c>
      <c r="T119" s="3">
        <v>0</v>
      </c>
      <c r="U119" s="3">
        <v>0</v>
      </c>
      <c r="V119" s="3">
        <v>0</v>
      </c>
      <c r="W119" s="3">
        <v>0</v>
      </c>
      <c r="X119" s="3">
        <v>0</v>
      </c>
      <c r="Y119" s="3">
        <v>0</v>
      </c>
      <c r="Z119" s="3">
        <v>0</v>
      </c>
      <c r="AA119" s="3">
        <v>0</v>
      </c>
      <c r="AB119" s="3">
        <v>0</v>
      </c>
      <c r="AC119" s="3">
        <v>1</v>
      </c>
      <c r="AD119" s="3">
        <v>1</v>
      </c>
      <c r="AE119" s="3">
        <v>1</v>
      </c>
      <c r="AF119" s="3">
        <v>0</v>
      </c>
      <c r="AG119" s="3">
        <v>1</v>
      </c>
      <c r="AH119" s="3">
        <v>1</v>
      </c>
      <c r="AI119" s="3">
        <v>1</v>
      </c>
      <c r="AJ119" s="3">
        <v>1</v>
      </c>
      <c r="AK119" s="3">
        <v>0</v>
      </c>
      <c r="AL119" s="3">
        <v>1</v>
      </c>
      <c r="AM119" s="3">
        <v>0</v>
      </c>
      <c r="AN119" s="3">
        <v>1</v>
      </c>
      <c r="AO119" s="3">
        <v>0</v>
      </c>
      <c r="AP119" s="3">
        <v>0</v>
      </c>
      <c r="AQ119" s="3">
        <v>0</v>
      </c>
      <c r="AR119" s="3">
        <v>0</v>
      </c>
      <c r="AS119">
        <v>0</v>
      </c>
      <c r="AT119">
        <v>0</v>
      </c>
      <c r="AU119">
        <v>9</v>
      </c>
      <c r="AV119" s="131">
        <v>7.4189814814814813E-3</v>
      </c>
      <c r="AW119">
        <v>56.161999999999999</v>
      </c>
      <c r="AX119" s="131"/>
    </row>
    <row r="120" spans="1:50">
      <c r="A120" s="1" t="s">
        <v>64</v>
      </c>
      <c r="B120" s="1">
        <v>2022</v>
      </c>
      <c r="C120" s="2">
        <v>44675</v>
      </c>
      <c r="D120" s="1" t="s">
        <v>65</v>
      </c>
      <c r="E120" s="1" t="s">
        <v>585</v>
      </c>
      <c r="F120" s="42" t="s">
        <v>74</v>
      </c>
      <c r="G120" s="11">
        <f>(C120-VLOOKUP(E120,Riders!$A$2:$E$8000,4,FALSE))/365</f>
        <v>26.427397260273974</v>
      </c>
      <c r="H120" s="42">
        <v>3</v>
      </c>
      <c r="I120" s="3">
        <v>0</v>
      </c>
      <c r="J120" s="3">
        <v>0</v>
      </c>
      <c r="K120" s="3">
        <v>0</v>
      </c>
      <c r="L120" s="3">
        <v>0</v>
      </c>
      <c r="M120" s="3">
        <v>0</v>
      </c>
      <c r="N120" s="3">
        <v>0</v>
      </c>
      <c r="O120" s="3">
        <v>0</v>
      </c>
      <c r="P120" s="3">
        <v>0</v>
      </c>
      <c r="Q120" s="3">
        <v>0</v>
      </c>
      <c r="R120" s="3">
        <v>0</v>
      </c>
      <c r="S120" s="3">
        <v>0</v>
      </c>
      <c r="T120" s="3">
        <v>0</v>
      </c>
      <c r="U120" s="3">
        <v>1</v>
      </c>
      <c r="V120" s="3">
        <v>0</v>
      </c>
      <c r="W120" s="3">
        <v>1</v>
      </c>
      <c r="X120" s="3">
        <v>0</v>
      </c>
      <c r="Y120" s="3">
        <v>0</v>
      </c>
      <c r="Z120" s="3">
        <v>0</v>
      </c>
      <c r="AA120" s="3">
        <v>0</v>
      </c>
      <c r="AB120" s="3">
        <v>0</v>
      </c>
      <c r="AC120" s="3">
        <v>0</v>
      </c>
      <c r="AD120" s="3">
        <v>0</v>
      </c>
      <c r="AE120" s="3">
        <v>0</v>
      </c>
      <c r="AF120" s="3">
        <v>1</v>
      </c>
      <c r="AG120" s="3">
        <v>0</v>
      </c>
      <c r="AH120" s="3">
        <v>0</v>
      </c>
      <c r="AI120" s="3">
        <v>0</v>
      </c>
      <c r="AJ120" s="3">
        <v>0</v>
      </c>
      <c r="AK120" s="3">
        <v>1</v>
      </c>
      <c r="AL120" s="3">
        <v>0</v>
      </c>
      <c r="AM120" s="3">
        <v>1</v>
      </c>
      <c r="AN120" s="3">
        <v>0</v>
      </c>
      <c r="AO120" s="3">
        <v>0</v>
      </c>
      <c r="AP120" s="3">
        <v>0</v>
      </c>
      <c r="AQ120" s="3">
        <v>0</v>
      </c>
      <c r="AR120" s="3">
        <v>0</v>
      </c>
      <c r="AS120">
        <v>0</v>
      </c>
      <c r="AT120">
        <v>0</v>
      </c>
      <c r="AU120">
        <v>5</v>
      </c>
      <c r="AV120" s="131">
        <v>7.4189814814814804E-3</v>
      </c>
      <c r="AW120">
        <v>56.161999999999999</v>
      </c>
      <c r="AX120" s="131"/>
    </row>
    <row r="121" spans="1:50">
      <c r="A121" s="1" t="s">
        <v>64</v>
      </c>
      <c r="B121" s="1">
        <v>2022</v>
      </c>
      <c r="C121" s="2">
        <v>44675</v>
      </c>
      <c r="D121" s="1" t="s">
        <v>65</v>
      </c>
      <c r="E121" s="1" t="s">
        <v>627</v>
      </c>
      <c r="F121" s="42" t="s">
        <v>754</v>
      </c>
      <c r="G121" s="11">
        <f>(C121-VLOOKUP(E121,Riders!$A$2:$E$8000,4,FALSE))/365</f>
        <v>25.684931506849313</v>
      </c>
      <c r="H121" s="42">
        <v>4</v>
      </c>
      <c r="I121" s="3">
        <v>0</v>
      </c>
      <c r="J121" s="3">
        <v>0</v>
      </c>
      <c r="K121" s="3">
        <v>0</v>
      </c>
      <c r="L121" s="3">
        <v>0</v>
      </c>
      <c r="M121" s="3">
        <v>0</v>
      </c>
      <c r="N121" s="3">
        <v>0</v>
      </c>
      <c r="O121" s="3">
        <v>0</v>
      </c>
      <c r="P121" s="3">
        <v>0</v>
      </c>
      <c r="Q121" s="3">
        <v>0</v>
      </c>
      <c r="R121" s="3">
        <v>0</v>
      </c>
      <c r="S121" s="3">
        <v>0</v>
      </c>
      <c r="T121" s="3">
        <v>0</v>
      </c>
      <c r="U121" s="3">
        <v>0</v>
      </c>
      <c r="V121" s="3">
        <v>0</v>
      </c>
      <c r="W121" s="3">
        <v>0</v>
      </c>
      <c r="X121" s="3">
        <v>1</v>
      </c>
      <c r="Y121" s="3">
        <v>0</v>
      </c>
      <c r="Z121" s="3">
        <v>1</v>
      </c>
      <c r="AA121" s="3">
        <v>0</v>
      </c>
      <c r="AB121" s="3">
        <v>0</v>
      </c>
      <c r="AC121" s="3">
        <v>0</v>
      </c>
      <c r="AD121" s="3">
        <v>0</v>
      </c>
      <c r="AE121" s="3">
        <v>0</v>
      </c>
      <c r="AF121" s="3">
        <v>0</v>
      </c>
      <c r="AG121" s="3">
        <v>0</v>
      </c>
      <c r="AH121" s="3">
        <v>0</v>
      </c>
      <c r="AI121" s="3">
        <v>0</v>
      </c>
      <c r="AJ121" s="3">
        <v>0</v>
      </c>
      <c r="AK121" s="3">
        <v>0</v>
      </c>
      <c r="AL121" s="3">
        <v>0</v>
      </c>
      <c r="AM121" s="3">
        <v>0</v>
      </c>
      <c r="AN121" s="3">
        <v>0</v>
      </c>
      <c r="AO121" s="3">
        <v>0</v>
      </c>
      <c r="AP121" s="3">
        <v>0</v>
      </c>
      <c r="AQ121" s="3">
        <v>1</v>
      </c>
      <c r="AR121" s="3">
        <v>1</v>
      </c>
      <c r="AS121">
        <v>0</v>
      </c>
      <c r="AT121">
        <v>0</v>
      </c>
      <c r="AU121">
        <v>4</v>
      </c>
      <c r="AV121" s="131">
        <v>7.4189814814814804E-3</v>
      </c>
      <c r="AW121">
        <v>56.161999999999999</v>
      </c>
      <c r="AX121" s="131"/>
    </row>
    <row r="122" spans="1:50">
      <c r="A122" s="1" t="s">
        <v>64</v>
      </c>
      <c r="B122" s="1">
        <v>2022</v>
      </c>
      <c r="C122" s="2">
        <v>44675</v>
      </c>
      <c r="D122" s="1" t="s">
        <v>65</v>
      </c>
      <c r="E122" s="1" t="s">
        <v>591</v>
      </c>
      <c r="F122" s="42" t="s">
        <v>22</v>
      </c>
      <c r="G122" s="11">
        <f>(C122-VLOOKUP(E122,Riders!$A$2:$E$8000,4,FALSE))/365</f>
        <v>27.695890410958903</v>
      </c>
      <c r="H122" s="42">
        <v>5</v>
      </c>
      <c r="I122" s="3">
        <v>0</v>
      </c>
      <c r="J122" s="3">
        <v>0</v>
      </c>
      <c r="K122" s="3">
        <v>0</v>
      </c>
      <c r="L122" s="3">
        <v>0</v>
      </c>
      <c r="M122" s="3">
        <v>0</v>
      </c>
      <c r="N122" s="3">
        <v>0</v>
      </c>
      <c r="O122" s="3">
        <v>0</v>
      </c>
      <c r="P122" s="3">
        <v>0</v>
      </c>
      <c r="Q122" s="3">
        <v>0</v>
      </c>
      <c r="R122" s="3">
        <v>0</v>
      </c>
      <c r="S122" s="3">
        <v>0</v>
      </c>
      <c r="T122" s="3">
        <v>0</v>
      </c>
      <c r="U122" s="3">
        <v>0</v>
      </c>
      <c r="V122" s="3">
        <v>0</v>
      </c>
      <c r="W122" s="3">
        <v>0</v>
      </c>
      <c r="X122" s="3">
        <v>0</v>
      </c>
      <c r="Y122" s="3">
        <v>0</v>
      </c>
      <c r="Z122" s="3">
        <v>0</v>
      </c>
      <c r="AA122" s="3">
        <v>0</v>
      </c>
      <c r="AB122" s="3">
        <v>1</v>
      </c>
      <c r="AC122" s="3">
        <v>0</v>
      </c>
      <c r="AD122" s="3">
        <v>0</v>
      </c>
      <c r="AE122" s="3">
        <v>0</v>
      </c>
      <c r="AF122" s="3">
        <v>0</v>
      </c>
      <c r="AG122" s="3">
        <v>0</v>
      </c>
      <c r="AH122" s="3">
        <v>0</v>
      </c>
      <c r="AI122" s="3">
        <v>0</v>
      </c>
      <c r="AJ122" s="3">
        <v>0</v>
      </c>
      <c r="AK122" s="3">
        <v>0</v>
      </c>
      <c r="AL122" s="3">
        <v>0</v>
      </c>
      <c r="AM122" s="3">
        <v>0</v>
      </c>
      <c r="AN122" s="3">
        <v>0</v>
      </c>
      <c r="AO122" s="3">
        <v>1</v>
      </c>
      <c r="AP122" s="3">
        <v>0</v>
      </c>
      <c r="AQ122" s="3">
        <v>0</v>
      </c>
      <c r="AR122" s="3">
        <v>0</v>
      </c>
      <c r="AS122">
        <v>0</v>
      </c>
      <c r="AT122">
        <v>0</v>
      </c>
      <c r="AU122">
        <v>2</v>
      </c>
      <c r="AV122" s="131">
        <v>7.4189814814814804E-3</v>
      </c>
      <c r="AW122">
        <v>56.161999999999999</v>
      </c>
      <c r="AX122" s="131"/>
    </row>
    <row r="123" spans="1:50">
      <c r="A123" s="1" t="s">
        <v>64</v>
      </c>
      <c r="B123" s="1">
        <v>2022</v>
      </c>
      <c r="C123" s="2">
        <v>44675</v>
      </c>
      <c r="D123" s="1" t="s">
        <v>65</v>
      </c>
      <c r="E123" s="1" t="s">
        <v>586</v>
      </c>
      <c r="F123" s="42" t="s">
        <v>77</v>
      </c>
      <c r="G123" s="11">
        <f>(C123-VLOOKUP(E123,Riders!$A$2:$E$8000,4,FALSE))/365</f>
        <v>21.602739726027398</v>
      </c>
      <c r="H123" s="42">
        <v>6</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1</v>
      </c>
      <c r="AB123" s="3">
        <v>0</v>
      </c>
      <c r="AC123" s="3">
        <v>0</v>
      </c>
      <c r="AD123" s="3">
        <v>0</v>
      </c>
      <c r="AE123" s="3">
        <v>0</v>
      </c>
      <c r="AF123" s="3">
        <v>0</v>
      </c>
      <c r="AG123" s="3">
        <v>0</v>
      </c>
      <c r="AH123" s="3">
        <v>0</v>
      </c>
      <c r="AI123" s="3">
        <v>0</v>
      </c>
      <c r="AJ123" s="3">
        <v>0</v>
      </c>
      <c r="AK123" s="3">
        <v>0</v>
      </c>
      <c r="AL123" s="3">
        <v>0</v>
      </c>
      <c r="AM123" s="3">
        <v>0</v>
      </c>
      <c r="AN123" s="3">
        <v>0</v>
      </c>
      <c r="AO123" s="3">
        <v>0</v>
      </c>
      <c r="AP123" s="3">
        <v>0</v>
      </c>
      <c r="AQ123" s="3">
        <v>0</v>
      </c>
      <c r="AR123" s="3">
        <v>0</v>
      </c>
      <c r="AS123">
        <v>0</v>
      </c>
      <c r="AT123">
        <v>0</v>
      </c>
      <c r="AU123">
        <v>1</v>
      </c>
      <c r="AV123" s="131">
        <v>7.4189814814814804E-3</v>
      </c>
      <c r="AW123">
        <v>56.161999999999999</v>
      </c>
      <c r="AX123" s="131"/>
    </row>
    <row r="124" spans="1:50">
      <c r="A124" s="1" t="s">
        <v>64</v>
      </c>
      <c r="B124" s="1">
        <v>2022</v>
      </c>
      <c r="C124" s="2">
        <v>44675</v>
      </c>
      <c r="D124" s="1" t="s">
        <v>65</v>
      </c>
      <c r="E124" s="1" t="s">
        <v>593</v>
      </c>
      <c r="F124" s="42" t="s">
        <v>30</v>
      </c>
      <c r="G124" s="11">
        <f>(C124-VLOOKUP(E124,Riders!$A$2:$E$8000,4,FALSE))/365</f>
        <v>24.205479452054796</v>
      </c>
      <c r="H124" s="42">
        <v>7</v>
      </c>
      <c r="I124" s="3">
        <v>0</v>
      </c>
      <c r="J124" s="3">
        <v>0</v>
      </c>
      <c r="K124" s="3">
        <v>0</v>
      </c>
      <c r="L124" s="3">
        <v>0</v>
      </c>
      <c r="M124" s="3">
        <v>0</v>
      </c>
      <c r="N124" s="3">
        <v>0</v>
      </c>
      <c r="O124" s="3">
        <v>0</v>
      </c>
      <c r="P124" s="3">
        <v>0</v>
      </c>
      <c r="Q124" s="3">
        <v>0</v>
      </c>
      <c r="R124" s="3">
        <v>0</v>
      </c>
      <c r="S124" s="3">
        <v>0</v>
      </c>
      <c r="T124" s="3">
        <v>0</v>
      </c>
      <c r="U124" s="3">
        <v>0</v>
      </c>
      <c r="V124" s="3">
        <v>0</v>
      </c>
      <c r="W124" s="3">
        <v>0</v>
      </c>
      <c r="X124" s="3">
        <v>0</v>
      </c>
      <c r="Y124" s="3">
        <v>0</v>
      </c>
      <c r="Z124" s="3">
        <v>0</v>
      </c>
      <c r="AA124" s="3">
        <v>0</v>
      </c>
      <c r="AB124" s="3">
        <v>0</v>
      </c>
      <c r="AC124" s="3">
        <v>0</v>
      </c>
      <c r="AD124" s="3">
        <v>0</v>
      </c>
      <c r="AE124" s="3">
        <v>0</v>
      </c>
      <c r="AF124" s="3">
        <v>0</v>
      </c>
      <c r="AG124" s="3">
        <v>0</v>
      </c>
      <c r="AH124" s="3">
        <v>0</v>
      </c>
      <c r="AI124" s="3">
        <v>0</v>
      </c>
      <c r="AJ124" s="3">
        <v>0</v>
      </c>
      <c r="AK124" s="3">
        <v>0</v>
      </c>
      <c r="AL124" s="3">
        <v>0</v>
      </c>
      <c r="AM124" s="3">
        <v>0</v>
      </c>
      <c r="AN124" s="3">
        <v>0</v>
      </c>
      <c r="AO124" s="3">
        <v>0</v>
      </c>
      <c r="AP124" s="3">
        <v>1</v>
      </c>
      <c r="AQ124" s="3">
        <v>0</v>
      </c>
      <c r="AR124" s="3">
        <v>0</v>
      </c>
      <c r="AS124">
        <v>0</v>
      </c>
      <c r="AT124">
        <v>0</v>
      </c>
      <c r="AU124">
        <v>1</v>
      </c>
      <c r="AV124" s="131">
        <v>7.4189814814814804E-3</v>
      </c>
      <c r="AW124">
        <v>56.161999999999999</v>
      </c>
      <c r="AX124" s="131"/>
    </row>
    <row r="125" spans="1:50">
      <c r="A125" s="1" t="s">
        <v>64</v>
      </c>
      <c r="B125" s="1">
        <v>2022</v>
      </c>
      <c r="C125" s="2">
        <v>44675</v>
      </c>
      <c r="D125" s="1" t="s">
        <v>65</v>
      </c>
      <c r="E125" s="1" t="s">
        <v>480</v>
      </c>
      <c r="F125" s="42" t="s">
        <v>28</v>
      </c>
      <c r="G125" s="11">
        <f>(C125-VLOOKUP(E125,Riders!$A$2:$E$8000,4,FALSE))/365</f>
        <v>19.860273972602741</v>
      </c>
      <c r="H125" s="42">
        <v>8</v>
      </c>
      <c r="I125" s="3">
        <v>0</v>
      </c>
      <c r="J125" s="3">
        <v>0</v>
      </c>
      <c r="K125" s="3">
        <v>0</v>
      </c>
      <c r="L125" s="3">
        <v>0</v>
      </c>
      <c r="M125" s="3">
        <v>0</v>
      </c>
      <c r="N125" s="3">
        <v>0</v>
      </c>
      <c r="O125" s="3">
        <v>0</v>
      </c>
      <c r="P125" s="3">
        <v>0</v>
      </c>
      <c r="Q125" s="3">
        <v>0</v>
      </c>
      <c r="R125" s="3">
        <v>0</v>
      </c>
      <c r="S125" s="3">
        <v>0</v>
      </c>
      <c r="T125" s="3">
        <v>0</v>
      </c>
      <c r="U125" s="3">
        <v>0</v>
      </c>
      <c r="V125" s="3">
        <v>0</v>
      </c>
      <c r="W125" s="3">
        <v>0</v>
      </c>
      <c r="X125" s="3">
        <v>0</v>
      </c>
      <c r="Y125" s="3">
        <v>1</v>
      </c>
      <c r="Z125" s="3">
        <v>0</v>
      </c>
      <c r="AA125" s="3">
        <v>0</v>
      </c>
      <c r="AB125" s="3">
        <v>0</v>
      </c>
      <c r="AC125" s="3">
        <v>0</v>
      </c>
      <c r="AD125" s="3">
        <v>0</v>
      </c>
      <c r="AE125" s="3">
        <v>0</v>
      </c>
      <c r="AF125" s="3">
        <v>0</v>
      </c>
      <c r="AG125" s="3">
        <v>0</v>
      </c>
      <c r="AH125" s="3">
        <v>0</v>
      </c>
      <c r="AI125" s="3">
        <v>0</v>
      </c>
      <c r="AJ125" s="3">
        <v>0</v>
      </c>
      <c r="AK125" s="3">
        <v>0</v>
      </c>
      <c r="AL125" s="3">
        <v>0</v>
      </c>
      <c r="AM125" s="3">
        <v>0</v>
      </c>
      <c r="AN125" s="3">
        <v>0</v>
      </c>
      <c r="AO125" s="3">
        <v>0</v>
      </c>
      <c r="AP125" s="3">
        <v>0</v>
      </c>
      <c r="AQ125" s="3">
        <v>0</v>
      </c>
      <c r="AR125" s="3">
        <v>0</v>
      </c>
      <c r="AS125">
        <v>0</v>
      </c>
      <c r="AT125">
        <v>0</v>
      </c>
      <c r="AU125">
        <v>1</v>
      </c>
      <c r="AV125" s="131">
        <v>7.4189814814814804E-3</v>
      </c>
      <c r="AW125">
        <v>56.161999999999999</v>
      </c>
      <c r="AX125" s="131"/>
    </row>
    <row r="126" spans="1:50">
      <c r="A126" s="1" t="s">
        <v>64</v>
      </c>
      <c r="B126" s="1">
        <v>2022</v>
      </c>
      <c r="C126" s="2">
        <v>44675</v>
      </c>
      <c r="D126" s="1" t="s">
        <v>65</v>
      </c>
      <c r="E126" s="1" t="s">
        <v>472</v>
      </c>
      <c r="F126" s="42" t="s">
        <v>24</v>
      </c>
      <c r="G126" s="11">
        <f>(C126-VLOOKUP(E126,Riders!$A$2:$E$8000,4,FALSE))/365</f>
        <v>33.230136986301368</v>
      </c>
      <c r="H126" s="42">
        <v>9</v>
      </c>
      <c r="I126" s="3">
        <v>0</v>
      </c>
      <c r="J126" s="3">
        <v>0</v>
      </c>
      <c r="K126" s="3">
        <v>0</v>
      </c>
      <c r="L126" s="3">
        <v>0</v>
      </c>
      <c r="M126" s="3">
        <v>0</v>
      </c>
      <c r="N126" s="3">
        <v>0</v>
      </c>
      <c r="O126" s="3">
        <v>0</v>
      </c>
      <c r="P126" s="3">
        <v>0</v>
      </c>
      <c r="Q126" s="3">
        <v>0</v>
      </c>
      <c r="R126" s="3">
        <v>0</v>
      </c>
      <c r="S126" s="3">
        <v>0</v>
      </c>
      <c r="T126" s="3">
        <v>0</v>
      </c>
      <c r="U126" s="3">
        <v>0</v>
      </c>
      <c r="V126" s="3">
        <v>1</v>
      </c>
      <c r="W126" s="3">
        <v>0</v>
      </c>
      <c r="X126" s="3">
        <v>0</v>
      </c>
      <c r="Y126" s="3">
        <v>0</v>
      </c>
      <c r="Z126" s="3">
        <v>0</v>
      </c>
      <c r="AA126" s="3">
        <v>0</v>
      </c>
      <c r="AB126" s="3">
        <v>0</v>
      </c>
      <c r="AC126" s="3">
        <v>0</v>
      </c>
      <c r="AD126" s="3">
        <v>0</v>
      </c>
      <c r="AE126" s="3">
        <v>0</v>
      </c>
      <c r="AF126" s="3">
        <v>0</v>
      </c>
      <c r="AG126" s="3">
        <v>0</v>
      </c>
      <c r="AH126" s="3">
        <v>0</v>
      </c>
      <c r="AI126" s="3">
        <v>0</v>
      </c>
      <c r="AJ126" s="3">
        <v>0</v>
      </c>
      <c r="AK126" s="3">
        <v>0</v>
      </c>
      <c r="AL126" s="3">
        <v>0</v>
      </c>
      <c r="AM126" s="3">
        <v>0</v>
      </c>
      <c r="AN126" s="3">
        <v>0</v>
      </c>
      <c r="AO126" s="3">
        <v>0</v>
      </c>
      <c r="AP126" s="3">
        <v>0</v>
      </c>
      <c r="AQ126" s="3">
        <v>0</v>
      </c>
      <c r="AR126" s="3">
        <v>0</v>
      </c>
      <c r="AS126">
        <v>0</v>
      </c>
      <c r="AT126">
        <v>0</v>
      </c>
      <c r="AU126">
        <v>1</v>
      </c>
      <c r="AV126" s="131">
        <v>7.4189814814814804E-3</v>
      </c>
      <c r="AW126">
        <v>56.161999999999999</v>
      </c>
      <c r="AX126" s="131"/>
    </row>
    <row r="127" spans="1:50">
      <c r="A127" s="1" t="s">
        <v>64</v>
      </c>
      <c r="B127" s="1">
        <v>2022</v>
      </c>
      <c r="C127" s="2">
        <v>44675</v>
      </c>
      <c r="D127" s="1" t="s">
        <v>65</v>
      </c>
      <c r="E127" s="1" t="s">
        <v>620</v>
      </c>
      <c r="F127" s="42" t="s">
        <v>43</v>
      </c>
      <c r="G127" s="11">
        <f>(C127-VLOOKUP(E127,Riders!$A$2:$E$8000,4,FALSE))/365</f>
        <v>35.564383561643837</v>
      </c>
      <c r="H127" s="42">
        <v>10</v>
      </c>
      <c r="I127" s="3">
        <v>0</v>
      </c>
      <c r="J127" s="3">
        <v>0</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c r="AB127" s="3">
        <v>0</v>
      </c>
      <c r="AC127" s="3">
        <v>0</v>
      </c>
      <c r="AD127" s="3">
        <v>0</v>
      </c>
      <c r="AE127" s="3">
        <v>0</v>
      </c>
      <c r="AF127" s="3">
        <v>0</v>
      </c>
      <c r="AG127" s="3">
        <v>0</v>
      </c>
      <c r="AH127" s="3">
        <v>0</v>
      </c>
      <c r="AI127" s="3">
        <v>0</v>
      </c>
      <c r="AJ127" s="3">
        <v>0</v>
      </c>
      <c r="AK127" s="3">
        <v>0</v>
      </c>
      <c r="AL127" s="3">
        <v>0</v>
      </c>
      <c r="AM127" s="3">
        <v>0</v>
      </c>
      <c r="AN127" s="3">
        <v>0</v>
      </c>
      <c r="AO127" s="3">
        <v>0</v>
      </c>
      <c r="AP127" s="3">
        <v>0</v>
      </c>
      <c r="AQ127" s="3">
        <v>0</v>
      </c>
      <c r="AR127" s="3">
        <v>0</v>
      </c>
      <c r="AS127">
        <v>0</v>
      </c>
      <c r="AT127">
        <v>0</v>
      </c>
      <c r="AU127">
        <v>0</v>
      </c>
      <c r="AV127" s="131">
        <v>7.4189814814814804E-3</v>
      </c>
      <c r="AW127">
        <v>56.161999999999999</v>
      </c>
      <c r="AX127" s="131"/>
    </row>
    <row r="128" spans="1:50">
      <c r="A128" s="1" t="s">
        <v>64</v>
      </c>
      <c r="B128" s="1">
        <v>2022</v>
      </c>
      <c r="C128" s="2">
        <v>44675</v>
      </c>
      <c r="D128" s="1" t="s">
        <v>65</v>
      </c>
      <c r="E128" s="1" t="s">
        <v>478</v>
      </c>
      <c r="F128" s="42" t="s">
        <v>479</v>
      </c>
      <c r="G128" s="11">
        <f>(C128-VLOOKUP(E128,Riders!$A$2:$E$8000,4,FALSE))/365</f>
        <v>30.934246575342467</v>
      </c>
      <c r="H128" s="42">
        <v>11</v>
      </c>
      <c r="I128" s="3">
        <v>0</v>
      </c>
      <c r="J128" s="3">
        <v>0</v>
      </c>
      <c r="K128" s="3">
        <v>0</v>
      </c>
      <c r="L128" s="3">
        <v>0</v>
      </c>
      <c r="M128" s="3">
        <v>0</v>
      </c>
      <c r="N128" s="3">
        <v>0</v>
      </c>
      <c r="O128" s="3">
        <v>0</v>
      </c>
      <c r="P128" s="3">
        <v>0</v>
      </c>
      <c r="Q128" s="3">
        <v>0</v>
      </c>
      <c r="R128" s="3">
        <v>0</v>
      </c>
      <c r="S128" s="3">
        <v>0</v>
      </c>
      <c r="T128" s="3">
        <v>0</v>
      </c>
      <c r="U128" s="3">
        <v>0</v>
      </c>
      <c r="V128" s="3">
        <v>0</v>
      </c>
      <c r="W128" s="3">
        <v>0</v>
      </c>
      <c r="X128" s="3">
        <v>0</v>
      </c>
      <c r="Y128" s="3">
        <v>0</v>
      </c>
      <c r="Z128" s="3">
        <v>0</v>
      </c>
      <c r="AA128" s="3">
        <v>0</v>
      </c>
      <c r="AB128" s="3">
        <v>0</v>
      </c>
      <c r="AC128" s="3">
        <v>0</v>
      </c>
      <c r="AD128" s="3">
        <v>0</v>
      </c>
      <c r="AE128" s="3">
        <v>0</v>
      </c>
      <c r="AF128" s="3">
        <v>0</v>
      </c>
      <c r="AG128" s="3">
        <v>0</v>
      </c>
      <c r="AH128" s="3">
        <v>0</v>
      </c>
      <c r="AI128" s="3">
        <v>0</v>
      </c>
      <c r="AJ128" s="3">
        <v>0</v>
      </c>
      <c r="AK128" s="3">
        <v>0</v>
      </c>
      <c r="AL128" s="3">
        <v>0</v>
      </c>
      <c r="AM128" s="3">
        <v>0</v>
      </c>
      <c r="AN128" s="3">
        <v>0</v>
      </c>
      <c r="AO128" s="3">
        <v>0</v>
      </c>
      <c r="AP128" s="3">
        <v>0</v>
      </c>
      <c r="AQ128" s="3">
        <v>0</v>
      </c>
      <c r="AR128" s="3">
        <v>0</v>
      </c>
      <c r="AS128">
        <v>0</v>
      </c>
      <c r="AT128">
        <v>0</v>
      </c>
      <c r="AU128">
        <v>0</v>
      </c>
      <c r="AV128" s="131">
        <v>7.4189814814814804E-3</v>
      </c>
      <c r="AW128">
        <v>56.161999999999999</v>
      </c>
      <c r="AX128" s="131"/>
    </row>
    <row r="129" spans="1:50">
      <c r="A129" s="1" t="s">
        <v>64</v>
      </c>
      <c r="B129" s="1">
        <v>2022</v>
      </c>
      <c r="C129" s="2">
        <v>44675</v>
      </c>
      <c r="D129" s="1" t="s">
        <v>65</v>
      </c>
      <c r="E129" s="1" t="s">
        <v>604</v>
      </c>
      <c r="F129" s="42" t="s">
        <v>32</v>
      </c>
      <c r="G129" s="11">
        <f>(C129-VLOOKUP(E129,Riders!$A$2:$E$8000,4,FALSE))/365</f>
        <v>20.287671232876711</v>
      </c>
      <c r="H129" s="42">
        <v>12</v>
      </c>
      <c r="I129" s="3">
        <v>0</v>
      </c>
      <c r="J129" s="3">
        <v>0</v>
      </c>
      <c r="K129" s="3">
        <v>0</v>
      </c>
      <c r="L129" s="3">
        <v>0</v>
      </c>
      <c r="M129" s="3">
        <v>0</v>
      </c>
      <c r="N129" s="3">
        <v>0</v>
      </c>
      <c r="O129" s="3">
        <v>0</v>
      </c>
      <c r="P129" s="3">
        <v>0</v>
      </c>
      <c r="Q129" s="3">
        <v>0</v>
      </c>
      <c r="R129" s="3">
        <v>0</v>
      </c>
      <c r="S129" s="3">
        <v>0</v>
      </c>
      <c r="T129" s="3">
        <v>0</v>
      </c>
      <c r="U129" s="3">
        <v>0</v>
      </c>
      <c r="V129" s="3">
        <v>0</v>
      </c>
      <c r="W129" s="3">
        <v>0</v>
      </c>
      <c r="X129" s="3">
        <v>0</v>
      </c>
      <c r="Y129" s="3">
        <v>0</v>
      </c>
      <c r="Z129" s="3">
        <v>0</v>
      </c>
      <c r="AA129" s="3">
        <v>0</v>
      </c>
      <c r="AB129" s="3">
        <v>0</v>
      </c>
      <c r="AC129" s="3">
        <v>0</v>
      </c>
      <c r="AD129" s="3">
        <v>0</v>
      </c>
      <c r="AE129" s="3">
        <v>0</v>
      </c>
      <c r="AF129" s="3">
        <v>0</v>
      </c>
      <c r="AG129" s="3">
        <v>0</v>
      </c>
      <c r="AH129" s="3">
        <v>0</v>
      </c>
      <c r="AI129" s="3">
        <v>0</v>
      </c>
      <c r="AJ129" s="3">
        <v>0</v>
      </c>
      <c r="AK129" s="3">
        <v>0</v>
      </c>
      <c r="AL129" s="3">
        <v>0</v>
      </c>
      <c r="AM129" s="3">
        <v>0</v>
      </c>
      <c r="AN129" s="3">
        <v>0</v>
      </c>
      <c r="AO129" s="3">
        <v>0</v>
      </c>
      <c r="AP129" s="3">
        <v>0</v>
      </c>
      <c r="AQ129" s="3">
        <v>0</v>
      </c>
      <c r="AR129" s="3">
        <v>0</v>
      </c>
      <c r="AS129">
        <v>0</v>
      </c>
      <c r="AT129">
        <v>0</v>
      </c>
      <c r="AU129">
        <v>0</v>
      </c>
      <c r="AV129" s="131">
        <v>7.4189814814814804E-3</v>
      </c>
      <c r="AW129">
        <v>56.161999999999999</v>
      </c>
      <c r="AX129" s="131"/>
    </row>
    <row r="130" spans="1:50">
      <c r="A130" s="1" t="s">
        <v>64</v>
      </c>
      <c r="B130" s="1">
        <v>2022</v>
      </c>
      <c r="C130" s="2">
        <v>44675</v>
      </c>
      <c r="D130" s="1" t="s">
        <v>65</v>
      </c>
      <c r="E130" s="1" t="s">
        <v>757</v>
      </c>
      <c r="F130" s="42" t="s">
        <v>177</v>
      </c>
      <c r="G130" s="11">
        <f>(C130-VLOOKUP(E130,Riders!$A$2:$E$8000,4,FALSE))/365</f>
        <v>22.520547945205479</v>
      </c>
      <c r="H130" s="42">
        <v>13</v>
      </c>
      <c r="I130" s="3">
        <v>0</v>
      </c>
      <c r="J130" s="3">
        <v>0</v>
      </c>
      <c r="K130" s="3">
        <v>0</v>
      </c>
      <c r="L130" s="3">
        <v>0</v>
      </c>
      <c r="M130" s="3">
        <v>0</v>
      </c>
      <c r="N130" s="3">
        <v>0</v>
      </c>
      <c r="O130" s="3">
        <v>0</v>
      </c>
      <c r="P130" s="3">
        <v>0</v>
      </c>
      <c r="Q130" s="3">
        <v>0</v>
      </c>
      <c r="R130" s="3">
        <v>0</v>
      </c>
      <c r="S130" s="3">
        <v>0</v>
      </c>
      <c r="T130" s="3">
        <v>0</v>
      </c>
      <c r="U130" s="3">
        <v>0</v>
      </c>
      <c r="V130" s="3">
        <v>0</v>
      </c>
      <c r="W130" s="3">
        <v>0</v>
      </c>
      <c r="X130" s="3">
        <v>0</v>
      </c>
      <c r="Y130" s="3">
        <v>0</v>
      </c>
      <c r="Z130" s="3">
        <v>0</v>
      </c>
      <c r="AA130" s="3">
        <v>0</v>
      </c>
      <c r="AB130" s="3">
        <v>0</v>
      </c>
      <c r="AC130" s="3">
        <v>0</v>
      </c>
      <c r="AD130" s="3">
        <v>0</v>
      </c>
      <c r="AE130" s="3">
        <v>0</v>
      </c>
      <c r="AF130" s="3">
        <v>0</v>
      </c>
      <c r="AG130" s="3">
        <v>0</v>
      </c>
      <c r="AH130" s="3">
        <v>0</v>
      </c>
      <c r="AI130" s="3">
        <v>0</v>
      </c>
      <c r="AJ130" s="3">
        <v>0</v>
      </c>
      <c r="AK130" s="3">
        <v>0</v>
      </c>
      <c r="AL130" s="3">
        <v>0</v>
      </c>
      <c r="AM130" s="3">
        <v>0</v>
      </c>
      <c r="AN130" s="3">
        <v>0</v>
      </c>
      <c r="AO130" s="3">
        <v>0</v>
      </c>
      <c r="AP130" s="3">
        <v>0</v>
      </c>
      <c r="AQ130" s="3">
        <v>0</v>
      </c>
      <c r="AR130" s="3">
        <v>0</v>
      </c>
      <c r="AS130">
        <v>0</v>
      </c>
      <c r="AT130">
        <v>0</v>
      </c>
      <c r="AU130">
        <v>0</v>
      </c>
      <c r="AV130" s="131">
        <v>7.4189814814814804E-3</v>
      </c>
      <c r="AW130">
        <v>56.161999999999999</v>
      </c>
      <c r="AX130" s="131"/>
    </row>
    <row r="131" spans="1:50">
      <c r="A131" s="18" t="s">
        <v>64</v>
      </c>
      <c r="B131" s="18">
        <v>2022</v>
      </c>
      <c r="C131" s="19">
        <v>44675</v>
      </c>
      <c r="D131" s="18" t="s">
        <v>65</v>
      </c>
      <c r="E131" s="18" t="s">
        <v>615</v>
      </c>
      <c r="F131" s="42" t="s">
        <v>45</v>
      </c>
      <c r="G131" s="11">
        <f>(C131-VLOOKUP(E131,Riders!$A$2:$E$8000,4,FALSE))/365</f>
        <v>24.4986301369863</v>
      </c>
      <c r="H131" s="42">
        <v>14</v>
      </c>
      <c r="I131" s="9">
        <v>0</v>
      </c>
      <c r="J131" s="9">
        <v>0</v>
      </c>
      <c r="K131" s="9">
        <v>0</v>
      </c>
      <c r="L131" s="9">
        <v>0</v>
      </c>
      <c r="M131" s="9">
        <v>0</v>
      </c>
      <c r="N131" s="9">
        <v>0</v>
      </c>
      <c r="O131" s="9">
        <v>0</v>
      </c>
      <c r="P131" s="9">
        <v>0</v>
      </c>
      <c r="Q131" s="9">
        <v>0</v>
      </c>
      <c r="R131" s="9">
        <v>0</v>
      </c>
      <c r="S131" s="9">
        <v>0</v>
      </c>
      <c r="T131" s="9">
        <v>0</v>
      </c>
      <c r="U131" s="9">
        <v>0</v>
      </c>
      <c r="V131" s="9">
        <v>0</v>
      </c>
      <c r="W131" s="9">
        <v>0</v>
      </c>
      <c r="X131" s="9">
        <v>0</v>
      </c>
      <c r="Y131" s="9">
        <v>0</v>
      </c>
      <c r="Z131" s="9">
        <v>0</v>
      </c>
      <c r="AA131" s="9">
        <v>0</v>
      </c>
      <c r="AB131" s="9">
        <v>0</v>
      </c>
      <c r="AC131" s="9">
        <v>0</v>
      </c>
      <c r="AD131" s="9">
        <v>0</v>
      </c>
      <c r="AE131" s="9">
        <v>0</v>
      </c>
      <c r="AF131" s="9">
        <v>0</v>
      </c>
      <c r="AG131" s="9">
        <v>0</v>
      </c>
      <c r="AH131" s="9">
        <v>0</v>
      </c>
      <c r="AI131" s="9">
        <v>0</v>
      </c>
      <c r="AJ131" s="9">
        <v>0</v>
      </c>
      <c r="AK131" s="9">
        <v>0</v>
      </c>
      <c r="AL131" s="9">
        <v>0</v>
      </c>
      <c r="AM131" s="9">
        <v>0</v>
      </c>
      <c r="AN131" s="9">
        <v>0</v>
      </c>
      <c r="AO131" s="9">
        <v>0</v>
      </c>
      <c r="AP131" s="9">
        <v>0</v>
      </c>
      <c r="AQ131" s="9">
        <v>0</v>
      </c>
      <c r="AR131" s="9">
        <v>0</v>
      </c>
      <c r="AS131">
        <v>0</v>
      </c>
      <c r="AT131">
        <v>0</v>
      </c>
      <c r="AU131">
        <v>0</v>
      </c>
      <c r="AV131" s="131">
        <v>7.4189814814814804E-3</v>
      </c>
      <c r="AW131">
        <v>56.161999999999999</v>
      </c>
      <c r="AX131" s="131"/>
    </row>
    <row r="132" spans="1:50">
      <c r="A132" s="1" t="s">
        <v>64</v>
      </c>
      <c r="B132" s="1">
        <v>2022</v>
      </c>
      <c r="C132" s="2">
        <v>44675</v>
      </c>
      <c r="D132" s="1" t="s">
        <v>65</v>
      </c>
      <c r="E132" s="1" t="s">
        <v>482</v>
      </c>
      <c r="F132" s="1" t="s">
        <v>483</v>
      </c>
      <c r="G132" s="11">
        <f>(C132-VLOOKUP(E132,Riders!$A$2:$E$8000,4,FALSE))/365</f>
        <v>20.136986301369863</v>
      </c>
      <c r="H132" s="1">
        <v>15</v>
      </c>
      <c r="I132" s="3">
        <v>0</v>
      </c>
      <c r="J132" s="3">
        <v>0</v>
      </c>
      <c r="K132" s="3">
        <v>0</v>
      </c>
      <c r="L132" s="3">
        <v>0</v>
      </c>
      <c r="M132" s="3">
        <v>0</v>
      </c>
      <c r="N132" s="3">
        <v>0</v>
      </c>
      <c r="O132" s="3">
        <v>0</v>
      </c>
      <c r="P132" s="3">
        <v>0</v>
      </c>
      <c r="Q132" s="3">
        <v>0</v>
      </c>
      <c r="R132" s="3">
        <v>0</v>
      </c>
      <c r="S132" s="3">
        <v>0</v>
      </c>
      <c r="T132" s="3">
        <v>0</v>
      </c>
      <c r="U132" s="3">
        <v>0</v>
      </c>
      <c r="V132" s="3">
        <v>0</v>
      </c>
      <c r="W132" s="3">
        <v>0</v>
      </c>
      <c r="X132" s="3">
        <v>0</v>
      </c>
      <c r="Y132" s="3">
        <v>0</v>
      </c>
      <c r="Z132" s="3">
        <v>0</v>
      </c>
      <c r="AA132" s="3">
        <v>0</v>
      </c>
      <c r="AB132" s="3">
        <v>0</v>
      </c>
      <c r="AC132" s="3">
        <v>0</v>
      </c>
      <c r="AD132" s="3">
        <v>0</v>
      </c>
      <c r="AE132" s="3">
        <v>0</v>
      </c>
      <c r="AF132" s="3">
        <v>0</v>
      </c>
      <c r="AG132" s="3">
        <v>0</v>
      </c>
      <c r="AH132" s="3">
        <v>0</v>
      </c>
      <c r="AI132" s="3">
        <v>0</v>
      </c>
      <c r="AJ132" s="3">
        <v>0</v>
      </c>
      <c r="AK132" s="3">
        <v>0</v>
      </c>
      <c r="AL132" s="3">
        <v>0</v>
      </c>
      <c r="AM132" s="3">
        <v>0</v>
      </c>
      <c r="AN132" s="3">
        <v>0</v>
      </c>
      <c r="AO132" s="3">
        <v>0</v>
      </c>
      <c r="AP132" s="3">
        <v>0</v>
      </c>
      <c r="AQ132" s="3">
        <v>0</v>
      </c>
      <c r="AR132" s="3">
        <v>0</v>
      </c>
      <c r="AS132" s="3">
        <v>0</v>
      </c>
      <c r="AT132" s="3">
        <v>0</v>
      </c>
      <c r="AU132" s="3">
        <v>0</v>
      </c>
      <c r="AV132" s="131">
        <v>7.4189814814814804E-3</v>
      </c>
      <c r="AW132">
        <v>56.161999999999999</v>
      </c>
      <c r="AX132" s="131"/>
    </row>
    <row r="133" spans="1:50">
      <c r="A133" s="1" t="s">
        <v>64</v>
      </c>
      <c r="B133" s="1">
        <v>2022</v>
      </c>
      <c r="C133" s="2">
        <v>44675</v>
      </c>
      <c r="D133" s="1" t="s">
        <v>65</v>
      </c>
      <c r="E133" s="1" t="s">
        <v>658</v>
      </c>
      <c r="F133" s="1" t="s">
        <v>751</v>
      </c>
      <c r="G133" s="11">
        <f>(C133-VLOOKUP(E133,Riders!$A$2:$E$8000,4,FALSE))/365</f>
        <v>21.490410958904111</v>
      </c>
      <c r="H133" s="1">
        <v>16</v>
      </c>
      <c r="I133" s="3">
        <v>0</v>
      </c>
      <c r="J133" s="3">
        <v>0</v>
      </c>
      <c r="K133" s="3">
        <v>0</v>
      </c>
      <c r="L133" s="3">
        <v>0</v>
      </c>
      <c r="M133" s="3">
        <v>0</v>
      </c>
      <c r="N133" s="3">
        <v>0</v>
      </c>
      <c r="O133" s="3">
        <v>0</v>
      </c>
      <c r="P133" s="3">
        <v>0</v>
      </c>
      <c r="Q133" s="3">
        <v>0</v>
      </c>
      <c r="R133" s="3">
        <v>0</v>
      </c>
      <c r="S133" s="3">
        <v>0</v>
      </c>
      <c r="T133" s="3">
        <v>0</v>
      </c>
      <c r="U133" s="3">
        <v>0</v>
      </c>
      <c r="V133" s="3">
        <v>0</v>
      </c>
      <c r="W133" s="3">
        <v>0</v>
      </c>
      <c r="X133" s="3">
        <v>0</v>
      </c>
      <c r="Y133" s="3">
        <v>0</v>
      </c>
      <c r="Z133" s="3">
        <v>0</v>
      </c>
      <c r="AA133" s="3">
        <v>0</v>
      </c>
      <c r="AB133" s="3">
        <v>0</v>
      </c>
      <c r="AC133" s="3">
        <v>0</v>
      </c>
      <c r="AD133" s="3">
        <v>0</v>
      </c>
      <c r="AE133" s="3">
        <v>0</v>
      </c>
      <c r="AF133" s="3">
        <v>0</v>
      </c>
      <c r="AG133" s="3">
        <v>0</v>
      </c>
      <c r="AH133" s="3">
        <v>0</v>
      </c>
      <c r="AI133" s="3">
        <v>0</v>
      </c>
      <c r="AJ133" s="3">
        <v>0</v>
      </c>
      <c r="AK133" s="3">
        <v>0</v>
      </c>
      <c r="AL133" s="3">
        <v>0</v>
      </c>
      <c r="AM133" s="3">
        <v>0</v>
      </c>
      <c r="AN133" s="3">
        <v>0</v>
      </c>
      <c r="AO133" s="3">
        <v>0</v>
      </c>
      <c r="AP133" s="3">
        <v>0</v>
      </c>
      <c r="AQ133" s="3">
        <v>0</v>
      </c>
      <c r="AR133" s="3">
        <v>0</v>
      </c>
      <c r="AS133" s="3">
        <v>0</v>
      </c>
      <c r="AT133" s="3">
        <v>0</v>
      </c>
      <c r="AU133" s="3">
        <v>0</v>
      </c>
      <c r="AV133" s="131">
        <v>7.4189814814814804E-3</v>
      </c>
      <c r="AW133">
        <v>56.161999999999999</v>
      </c>
      <c r="AX133" s="131"/>
    </row>
    <row r="134" spans="1:50">
      <c r="A134" s="1" t="s">
        <v>64</v>
      </c>
      <c r="B134" s="1">
        <v>2022</v>
      </c>
      <c r="C134" s="2">
        <v>44675</v>
      </c>
      <c r="D134" s="1" t="s">
        <v>65</v>
      </c>
      <c r="E134" s="1" t="s">
        <v>590</v>
      </c>
      <c r="F134" s="1" t="s">
        <v>227</v>
      </c>
      <c r="G134" s="11">
        <f>(C134-VLOOKUP(E134,Riders!$A$2:$E$8000,4,FALSE))/365</f>
        <v>31.197260273972603</v>
      </c>
      <c r="H134" s="1">
        <v>17</v>
      </c>
      <c r="I134" s="3">
        <v>0</v>
      </c>
      <c r="J134" s="3">
        <v>0</v>
      </c>
      <c r="K134" s="3">
        <v>0</v>
      </c>
      <c r="L134" s="3">
        <v>0</v>
      </c>
      <c r="M134" s="3">
        <v>0</v>
      </c>
      <c r="N134" s="3">
        <v>0</v>
      </c>
      <c r="O134" s="3">
        <v>0</v>
      </c>
      <c r="P134" s="3">
        <v>0</v>
      </c>
      <c r="Q134" s="3">
        <v>0</v>
      </c>
      <c r="R134" s="3">
        <v>0</v>
      </c>
      <c r="S134" s="3">
        <v>0</v>
      </c>
      <c r="T134" s="3">
        <v>0</v>
      </c>
      <c r="U134" s="3">
        <v>0</v>
      </c>
      <c r="V134" s="3">
        <v>0</v>
      </c>
      <c r="W134" s="3">
        <v>0</v>
      </c>
      <c r="X134" s="3">
        <v>0</v>
      </c>
      <c r="Y134" s="3">
        <v>0</v>
      </c>
      <c r="Z134" s="3">
        <v>0</v>
      </c>
      <c r="AA134" s="3">
        <v>0</v>
      </c>
      <c r="AB134" s="3">
        <v>0</v>
      </c>
      <c r="AC134" s="3">
        <v>0</v>
      </c>
      <c r="AD134" s="3">
        <v>0</v>
      </c>
      <c r="AE134" s="3">
        <v>0</v>
      </c>
      <c r="AF134" s="3">
        <v>0</v>
      </c>
      <c r="AG134" s="3">
        <v>0</v>
      </c>
      <c r="AH134" s="3">
        <v>0</v>
      </c>
      <c r="AI134" s="3">
        <v>0</v>
      </c>
      <c r="AJ134" s="3">
        <v>0</v>
      </c>
      <c r="AK134" s="3">
        <v>0</v>
      </c>
      <c r="AL134" s="3">
        <v>0</v>
      </c>
      <c r="AM134" s="3">
        <v>0</v>
      </c>
      <c r="AN134" s="3">
        <v>0</v>
      </c>
      <c r="AO134" s="3">
        <v>0</v>
      </c>
      <c r="AP134" s="3">
        <v>0</v>
      </c>
      <c r="AQ134" s="3">
        <v>0</v>
      </c>
      <c r="AR134" s="3">
        <v>0</v>
      </c>
      <c r="AS134" s="3">
        <v>0</v>
      </c>
      <c r="AT134" s="3">
        <v>0</v>
      </c>
      <c r="AU134" s="3">
        <v>0</v>
      </c>
      <c r="AV134" s="131">
        <v>7.4189814814814804E-3</v>
      </c>
      <c r="AW134">
        <v>56.161999999999999</v>
      </c>
      <c r="AX134" s="131"/>
    </row>
    <row r="135" spans="1:50">
      <c r="A135" s="1" t="s">
        <v>64</v>
      </c>
      <c r="B135" s="1">
        <v>2022</v>
      </c>
      <c r="C135" s="2">
        <v>44675</v>
      </c>
      <c r="D135" s="1" t="s">
        <v>65</v>
      </c>
      <c r="E135" s="1" t="s">
        <v>597</v>
      </c>
      <c r="F135" s="1" t="s">
        <v>34</v>
      </c>
      <c r="G135" s="11">
        <f>(C135-VLOOKUP(E135,Riders!$A$2:$E$8000,4,FALSE))/365</f>
        <v>23.967123287671232</v>
      </c>
      <c r="H135" s="1">
        <v>18</v>
      </c>
      <c r="I135" s="3">
        <v>0</v>
      </c>
      <c r="J135" s="3">
        <v>0</v>
      </c>
      <c r="K135" s="3">
        <v>0</v>
      </c>
      <c r="L135" s="3">
        <v>0</v>
      </c>
      <c r="M135" s="3">
        <v>0</v>
      </c>
      <c r="N135" s="3">
        <v>0</v>
      </c>
      <c r="O135" s="3">
        <v>0</v>
      </c>
      <c r="P135" s="3">
        <v>0</v>
      </c>
      <c r="Q135" s="3">
        <v>0</v>
      </c>
      <c r="R135" s="3">
        <v>0</v>
      </c>
      <c r="S135" s="3">
        <v>0</v>
      </c>
      <c r="T135" s="3">
        <v>0</v>
      </c>
      <c r="U135" s="3">
        <v>0</v>
      </c>
      <c r="V135" s="3">
        <v>0</v>
      </c>
      <c r="W135" s="3">
        <v>0</v>
      </c>
      <c r="X135" s="3">
        <v>0</v>
      </c>
      <c r="Y135" s="3">
        <v>0</v>
      </c>
      <c r="Z135" s="3">
        <v>0</v>
      </c>
      <c r="AA135" s="3">
        <v>0</v>
      </c>
      <c r="AB135" s="3">
        <v>0</v>
      </c>
      <c r="AC135" s="3">
        <v>0</v>
      </c>
      <c r="AD135" s="3">
        <v>0</v>
      </c>
      <c r="AE135" s="3">
        <v>0</v>
      </c>
      <c r="AF135" s="3">
        <v>0</v>
      </c>
      <c r="AG135" s="3">
        <v>0</v>
      </c>
      <c r="AH135" s="3">
        <v>0</v>
      </c>
      <c r="AI135" s="3">
        <v>0</v>
      </c>
      <c r="AJ135" s="3">
        <v>0</v>
      </c>
      <c r="AK135" s="3">
        <v>0</v>
      </c>
      <c r="AL135" s="3">
        <v>0</v>
      </c>
      <c r="AM135" s="3">
        <v>0</v>
      </c>
      <c r="AN135" s="3">
        <v>0</v>
      </c>
      <c r="AO135" s="3">
        <v>0</v>
      </c>
      <c r="AP135" s="3">
        <v>0</v>
      </c>
      <c r="AQ135" s="3">
        <v>0</v>
      </c>
      <c r="AR135" s="3">
        <v>0</v>
      </c>
      <c r="AS135" s="3">
        <v>0</v>
      </c>
      <c r="AT135" s="3">
        <v>0</v>
      </c>
      <c r="AU135" s="3">
        <v>0</v>
      </c>
      <c r="AV135" s="131">
        <v>7.4189814814814804E-3</v>
      </c>
      <c r="AW135">
        <v>56.161999999999999</v>
      </c>
      <c r="AX135" s="131"/>
    </row>
    <row r="136" spans="1:50">
      <c r="A136" s="1" t="s">
        <v>64</v>
      </c>
      <c r="B136" s="1">
        <v>2022</v>
      </c>
      <c r="C136" s="2">
        <v>44675</v>
      </c>
      <c r="D136" s="1" t="s">
        <v>65</v>
      </c>
      <c r="E136" s="1" t="s">
        <v>646</v>
      </c>
      <c r="F136" s="1" t="s">
        <v>72</v>
      </c>
      <c r="G136" s="11">
        <f>(C136-VLOOKUP(E136,Riders!$A$2:$E$8000,4,FALSE))/365</f>
        <v>22.964383561643835</v>
      </c>
      <c r="H136" s="1">
        <v>19</v>
      </c>
      <c r="I136" s="3">
        <v>0</v>
      </c>
      <c r="J136" s="3">
        <v>0</v>
      </c>
      <c r="K136" s="3">
        <v>0</v>
      </c>
      <c r="L136" s="3">
        <v>0</v>
      </c>
      <c r="M136" s="3">
        <v>0</v>
      </c>
      <c r="N136" s="3">
        <v>0</v>
      </c>
      <c r="O136" s="3">
        <v>0</v>
      </c>
      <c r="P136" s="3">
        <v>0</v>
      </c>
      <c r="Q136" s="3">
        <v>0</v>
      </c>
      <c r="R136" s="3">
        <v>0</v>
      </c>
      <c r="S136" s="3">
        <v>0</v>
      </c>
      <c r="T136" s="3">
        <v>0</v>
      </c>
      <c r="U136" s="3">
        <v>0</v>
      </c>
      <c r="V136" s="3">
        <v>0</v>
      </c>
      <c r="W136" s="3">
        <v>0</v>
      </c>
      <c r="X136" s="3">
        <v>0</v>
      </c>
      <c r="Y136" s="3">
        <v>0</v>
      </c>
      <c r="Z136" s="3">
        <v>0</v>
      </c>
      <c r="AA136" s="3">
        <v>0</v>
      </c>
      <c r="AB136" s="3">
        <v>0</v>
      </c>
      <c r="AC136" s="3">
        <v>0</v>
      </c>
      <c r="AD136" s="3">
        <v>0</v>
      </c>
      <c r="AE136" s="3">
        <v>0</v>
      </c>
      <c r="AF136" s="3">
        <v>0</v>
      </c>
      <c r="AG136" s="3">
        <v>0</v>
      </c>
      <c r="AH136" s="3">
        <v>0</v>
      </c>
      <c r="AI136" s="3">
        <v>0</v>
      </c>
      <c r="AJ136" s="3">
        <v>0</v>
      </c>
      <c r="AK136" s="3">
        <v>0</v>
      </c>
      <c r="AL136" s="3">
        <v>0</v>
      </c>
      <c r="AM136" s="3">
        <v>0</v>
      </c>
      <c r="AN136" s="3">
        <v>0</v>
      </c>
      <c r="AO136" s="3">
        <v>0</v>
      </c>
      <c r="AP136" s="3">
        <v>0</v>
      </c>
      <c r="AQ136" s="3">
        <v>0</v>
      </c>
      <c r="AR136" s="3">
        <v>0</v>
      </c>
      <c r="AS136" s="3">
        <v>0</v>
      </c>
      <c r="AT136" s="3">
        <v>0</v>
      </c>
      <c r="AU136" s="3">
        <v>0</v>
      </c>
      <c r="AV136" s="131">
        <v>7.4189814814814804E-3</v>
      </c>
      <c r="AW136">
        <v>56.161999999999999</v>
      </c>
      <c r="AX136" s="131"/>
    </row>
    <row r="137" spans="1:50">
      <c r="A137" s="1" t="s">
        <v>64</v>
      </c>
      <c r="B137" s="1">
        <v>2022</v>
      </c>
      <c r="C137" s="2">
        <v>44675</v>
      </c>
      <c r="D137" s="1" t="s">
        <v>65</v>
      </c>
      <c r="E137" s="1" t="s">
        <v>778</v>
      </c>
      <c r="F137" s="1" t="s">
        <v>112</v>
      </c>
      <c r="G137" s="11">
        <f>(C137-VLOOKUP(E137,Riders!$A$2:$E$8000,4,FALSE))/365</f>
        <v>24.027397260273972</v>
      </c>
      <c r="H137" s="1">
        <v>20</v>
      </c>
      <c r="I137" s="3">
        <v>0</v>
      </c>
      <c r="J137" s="3">
        <v>0</v>
      </c>
      <c r="K137" s="3">
        <v>0</v>
      </c>
      <c r="L137" s="3">
        <v>0</v>
      </c>
      <c r="M137" s="3">
        <v>0</v>
      </c>
      <c r="N137" s="3">
        <v>0</v>
      </c>
      <c r="O137" s="3">
        <v>0</v>
      </c>
      <c r="P137" s="3">
        <v>0</v>
      </c>
      <c r="Q137" s="3">
        <v>0</v>
      </c>
      <c r="R137" s="3">
        <v>0</v>
      </c>
      <c r="S137" s="3">
        <v>0</v>
      </c>
      <c r="T137" s="3">
        <v>0</v>
      </c>
      <c r="U137" s="3">
        <v>0</v>
      </c>
      <c r="V137" s="3">
        <v>0</v>
      </c>
      <c r="W137" s="3">
        <v>0</v>
      </c>
      <c r="X137" s="3">
        <v>0</v>
      </c>
      <c r="Y137" s="3">
        <v>0</v>
      </c>
      <c r="Z137" s="3">
        <v>0</v>
      </c>
      <c r="AA137" s="3">
        <v>0</v>
      </c>
      <c r="AB137" s="3">
        <v>0</v>
      </c>
      <c r="AC137" s="3">
        <v>0</v>
      </c>
      <c r="AD137" s="3">
        <v>0</v>
      </c>
      <c r="AE137" s="3">
        <v>0</v>
      </c>
      <c r="AF137" s="3">
        <v>0</v>
      </c>
      <c r="AG137" s="3">
        <v>0</v>
      </c>
      <c r="AH137" s="3">
        <v>0</v>
      </c>
      <c r="AI137" s="3">
        <v>0</v>
      </c>
      <c r="AJ137" s="3">
        <v>0</v>
      </c>
      <c r="AK137" s="3">
        <v>0</v>
      </c>
      <c r="AL137" s="3">
        <v>0</v>
      </c>
      <c r="AM137" s="3">
        <v>0</v>
      </c>
      <c r="AN137" s="3">
        <v>0</v>
      </c>
      <c r="AO137" s="3">
        <v>0</v>
      </c>
      <c r="AP137" s="3">
        <v>0</v>
      </c>
      <c r="AQ137" s="3">
        <v>0</v>
      </c>
      <c r="AR137" s="3">
        <v>0</v>
      </c>
      <c r="AS137" s="3">
        <v>0</v>
      </c>
      <c r="AT137" s="3">
        <v>0</v>
      </c>
      <c r="AU137" s="3">
        <v>0</v>
      </c>
      <c r="AV137" s="131">
        <v>7.4189814814814804E-3</v>
      </c>
      <c r="AW137">
        <v>56.161999999999999</v>
      </c>
      <c r="AX137" s="131"/>
    </row>
    <row r="138" spans="1:50">
      <c r="A138" s="1" t="s">
        <v>64</v>
      </c>
      <c r="B138" s="1">
        <v>2022</v>
      </c>
      <c r="C138" s="2">
        <v>44675</v>
      </c>
      <c r="D138" s="1" t="s">
        <v>65</v>
      </c>
      <c r="E138" s="1" t="s">
        <v>583</v>
      </c>
      <c r="F138" s="1" t="s">
        <v>26</v>
      </c>
      <c r="G138" s="11">
        <f>(C138-VLOOKUP(E138,Riders!$A$2:$E$8000,4,FALSE))/365</f>
        <v>26.632876712328766</v>
      </c>
      <c r="H138" s="1">
        <v>21</v>
      </c>
      <c r="I138" s="3">
        <v>0</v>
      </c>
      <c r="J138" s="3">
        <v>0</v>
      </c>
      <c r="K138" s="3">
        <v>0</v>
      </c>
      <c r="L138" s="3">
        <v>0</v>
      </c>
      <c r="M138" s="3">
        <v>0</v>
      </c>
      <c r="N138" s="3">
        <v>0</v>
      </c>
      <c r="O138" s="3">
        <v>0</v>
      </c>
      <c r="P138" s="3">
        <v>0</v>
      </c>
      <c r="Q138" s="3">
        <v>0</v>
      </c>
      <c r="R138" s="3">
        <v>0</v>
      </c>
      <c r="S138" s="3">
        <v>0</v>
      </c>
      <c r="T138" s="3">
        <v>0</v>
      </c>
      <c r="U138" s="3">
        <v>0</v>
      </c>
      <c r="V138" s="3">
        <v>0</v>
      </c>
      <c r="W138" s="3">
        <v>0</v>
      </c>
      <c r="X138" s="3">
        <v>0</v>
      </c>
      <c r="Y138" s="3">
        <v>0</v>
      </c>
      <c r="Z138" s="3">
        <v>0</v>
      </c>
      <c r="AA138" s="3">
        <v>0</v>
      </c>
      <c r="AB138" s="3">
        <v>0</v>
      </c>
      <c r="AC138" s="3">
        <v>0</v>
      </c>
      <c r="AD138" s="3">
        <v>0</v>
      </c>
      <c r="AE138" s="3">
        <v>0</v>
      </c>
      <c r="AF138" s="3">
        <v>0</v>
      </c>
      <c r="AG138" s="3">
        <v>0</v>
      </c>
      <c r="AH138" s="3">
        <v>0</v>
      </c>
      <c r="AI138" s="3">
        <v>0</v>
      </c>
      <c r="AJ138" s="3">
        <v>0</v>
      </c>
      <c r="AK138" s="3">
        <v>0</v>
      </c>
      <c r="AL138" s="3">
        <v>0</v>
      </c>
      <c r="AM138" s="3">
        <v>0</v>
      </c>
      <c r="AN138" s="3">
        <v>0</v>
      </c>
      <c r="AO138" s="3">
        <v>0</v>
      </c>
      <c r="AP138" s="3">
        <v>0</v>
      </c>
      <c r="AQ138" s="3">
        <v>0</v>
      </c>
      <c r="AR138" s="3">
        <v>0</v>
      </c>
      <c r="AS138" s="3">
        <v>0</v>
      </c>
      <c r="AT138" s="3">
        <v>0</v>
      </c>
      <c r="AU138" s="3">
        <v>0</v>
      </c>
      <c r="AV138" s="131">
        <v>7.4189814814814804E-3</v>
      </c>
      <c r="AW138">
        <v>56.161999999999999</v>
      </c>
      <c r="AX138" s="131"/>
    </row>
    <row r="139" spans="1:50">
      <c r="A139" s="1" t="s">
        <v>64</v>
      </c>
      <c r="B139" s="1">
        <v>2022</v>
      </c>
      <c r="C139" s="2">
        <v>44675</v>
      </c>
      <c r="D139" s="1" t="s">
        <v>65</v>
      </c>
      <c r="E139" s="1" t="s">
        <v>495</v>
      </c>
      <c r="F139" s="1" t="s">
        <v>84</v>
      </c>
      <c r="G139" s="11">
        <f>(C139-VLOOKUP(E139,Riders!$A$2:$E$8000,4,FALSE))/365</f>
        <v>27.279452054794522</v>
      </c>
      <c r="H139" s="1">
        <v>22</v>
      </c>
      <c r="I139" s="3">
        <v>0</v>
      </c>
      <c r="J139" s="3">
        <v>0</v>
      </c>
      <c r="K139" s="3">
        <v>0</v>
      </c>
      <c r="L139" s="3">
        <v>0</v>
      </c>
      <c r="M139" s="3">
        <v>0</v>
      </c>
      <c r="N139" s="3">
        <v>0</v>
      </c>
      <c r="O139" s="3">
        <v>0</v>
      </c>
      <c r="P139" s="3">
        <v>0</v>
      </c>
      <c r="Q139" s="3">
        <v>0</v>
      </c>
      <c r="R139" s="3">
        <v>0</v>
      </c>
      <c r="S139" s="3">
        <v>0</v>
      </c>
      <c r="T139" s="3">
        <v>0</v>
      </c>
      <c r="U139" s="3">
        <v>0</v>
      </c>
      <c r="V139" s="3">
        <v>0</v>
      </c>
      <c r="W139" s="3">
        <v>0</v>
      </c>
      <c r="X139" s="3">
        <v>0</v>
      </c>
      <c r="Y139" s="3">
        <v>0</v>
      </c>
      <c r="Z139" s="3">
        <v>0</v>
      </c>
      <c r="AA139" s="3">
        <v>0</v>
      </c>
      <c r="AB139" s="3">
        <v>0</v>
      </c>
      <c r="AC139" s="3">
        <v>0</v>
      </c>
      <c r="AD139" s="3">
        <v>0</v>
      </c>
      <c r="AE139" s="3">
        <v>0</v>
      </c>
      <c r="AF139" s="3">
        <v>0</v>
      </c>
      <c r="AG139" s="3">
        <v>0</v>
      </c>
      <c r="AH139" s="3">
        <v>0</v>
      </c>
      <c r="AI139" s="3">
        <v>0</v>
      </c>
      <c r="AJ139" s="3">
        <v>0</v>
      </c>
      <c r="AK139" s="3">
        <v>0</v>
      </c>
      <c r="AL139" s="3">
        <v>0</v>
      </c>
      <c r="AM139" s="3">
        <v>0</v>
      </c>
      <c r="AN139" s="3">
        <v>0</v>
      </c>
      <c r="AO139" s="3">
        <v>0</v>
      </c>
      <c r="AP139" s="3">
        <v>0</v>
      </c>
      <c r="AQ139" s="3">
        <v>0</v>
      </c>
      <c r="AR139" s="3">
        <v>0</v>
      </c>
      <c r="AS139" s="3">
        <v>0</v>
      </c>
      <c r="AT139" s="3">
        <v>0</v>
      </c>
      <c r="AU139" s="3">
        <v>0</v>
      </c>
      <c r="AV139" s="131">
        <v>7.4189814814814804E-3</v>
      </c>
      <c r="AW139">
        <v>56.161999999999999</v>
      </c>
      <c r="AX139" s="131"/>
    </row>
    <row r="140" spans="1:50">
      <c r="A140" s="1" t="s">
        <v>64</v>
      </c>
      <c r="B140" s="1">
        <v>2022</v>
      </c>
      <c r="C140" s="2">
        <v>44675</v>
      </c>
      <c r="D140" s="1" t="s">
        <v>65</v>
      </c>
      <c r="E140" s="1" t="s">
        <v>521</v>
      </c>
      <c r="F140" s="1" t="s">
        <v>57</v>
      </c>
      <c r="G140" s="11">
        <f>(C140-VLOOKUP(E140,Riders!$A$2:$E$8000,4,FALSE))/365</f>
        <v>30.512328767123286</v>
      </c>
      <c r="H140" s="1">
        <v>23</v>
      </c>
      <c r="I140" s="3">
        <v>0</v>
      </c>
      <c r="J140" s="3">
        <v>0</v>
      </c>
      <c r="K140" s="3">
        <v>0</v>
      </c>
      <c r="L140" s="3">
        <v>0</v>
      </c>
      <c r="M140" s="3">
        <v>0</v>
      </c>
      <c r="N140" s="3">
        <v>0</v>
      </c>
      <c r="O140" s="3">
        <v>0</v>
      </c>
      <c r="P140" s="3">
        <v>0</v>
      </c>
      <c r="Q140" s="3">
        <v>0</v>
      </c>
      <c r="R140" s="3">
        <v>0</v>
      </c>
      <c r="S140" s="3">
        <v>0</v>
      </c>
      <c r="T140" s="3">
        <v>0</v>
      </c>
      <c r="U140" s="3">
        <v>0</v>
      </c>
      <c r="V140" s="3">
        <v>0</v>
      </c>
      <c r="W140" s="3">
        <v>0</v>
      </c>
      <c r="X140" s="3">
        <v>0</v>
      </c>
      <c r="Y140" s="3">
        <v>0</v>
      </c>
      <c r="Z140" s="3">
        <v>0</v>
      </c>
      <c r="AA140" s="3">
        <v>0</v>
      </c>
      <c r="AB140" s="3">
        <v>0</v>
      </c>
      <c r="AC140" s="3">
        <v>0</v>
      </c>
      <c r="AD140" s="3">
        <v>0</v>
      </c>
      <c r="AE140" s="3">
        <v>0</v>
      </c>
      <c r="AF140" s="3">
        <v>0</v>
      </c>
      <c r="AG140" s="3">
        <v>0</v>
      </c>
      <c r="AH140" s="3">
        <v>0</v>
      </c>
      <c r="AI140" s="3">
        <v>0</v>
      </c>
      <c r="AJ140" s="3">
        <v>0</v>
      </c>
      <c r="AK140" s="3">
        <v>0</v>
      </c>
      <c r="AL140" s="3">
        <v>0</v>
      </c>
      <c r="AM140" s="3">
        <v>0</v>
      </c>
      <c r="AN140" s="3">
        <v>0</v>
      </c>
      <c r="AO140" s="3">
        <v>0</v>
      </c>
      <c r="AP140" s="3">
        <v>0</v>
      </c>
      <c r="AQ140" s="3">
        <v>0</v>
      </c>
      <c r="AR140" s="3">
        <v>0</v>
      </c>
      <c r="AS140" s="3">
        <v>0</v>
      </c>
      <c r="AT140" s="3">
        <v>0</v>
      </c>
      <c r="AU140" s="3">
        <v>0</v>
      </c>
      <c r="AV140" s="131">
        <v>7.4189814814814804E-3</v>
      </c>
      <c r="AW140">
        <v>56.161999999999999</v>
      </c>
      <c r="AX140" s="131"/>
    </row>
    <row r="141" spans="1:50">
      <c r="A141" s="1" t="s">
        <v>64</v>
      </c>
      <c r="B141" s="1">
        <v>2022</v>
      </c>
      <c r="C141" s="2">
        <v>44675</v>
      </c>
      <c r="D141" s="1" t="s">
        <v>65</v>
      </c>
      <c r="E141" s="1" t="s">
        <v>498</v>
      </c>
      <c r="F141" s="1" t="s">
        <v>144</v>
      </c>
      <c r="G141" s="11">
        <f>(C141-VLOOKUP(E141,Riders!$A$2:$E$8000,4,FALSE))/365</f>
        <v>30.235616438356164</v>
      </c>
      <c r="H141" s="1" t="s">
        <v>606</v>
      </c>
      <c r="I141" s="3">
        <v>0</v>
      </c>
      <c r="J141" s="3">
        <v>0</v>
      </c>
      <c r="K141" s="3">
        <v>0</v>
      </c>
      <c r="L141" s="3">
        <v>0</v>
      </c>
      <c r="M141" s="3">
        <v>0</v>
      </c>
      <c r="N141" s="3">
        <v>0</v>
      </c>
      <c r="O141" s="3">
        <v>0</v>
      </c>
      <c r="P141" s="3">
        <v>0</v>
      </c>
      <c r="Q141" s="3">
        <v>0</v>
      </c>
      <c r="R141" s="3">
        <v>0</v>
      </c>
      <c r="S141" s="3">
        <v>0</v>
      </c>
      <c r="T141" s="3">
        <v>0</v>
      </c>
      <c r="U141" s="3">
        <v>0</v>
      </c>
      <c r="V141" s="3">
        <v>0</v>
      </c>
      <c r="W141" s="3">
        <v>0</v>
      </c>
      <c r="X141" s="3">
        <v>0</v>
      </c>
      <c r="Y141" s="3">
        <v>0</v>
      </c>
      <c r="Z141" s="3">
        <v>0</v>
      </c>
      <c r="AA141" s="3">
        <v>0</v>
      </c>
      <c r="AB141" s="3">
        <v>0</v>
      </c>
      <c r="AC141" s="3">
        <v>0</v>
      </c>
      <c r="AD141" s="3">
        <v>0</v>
      </c>
      <c r="AE141" s="3">
        <v>0</v>
      </c>
      <c r="AF141" s="3">
        <v>0</v>
      </c>
      <c r="AG141" s="3">
        <v>0</v>
      </c>
      <c r="AH141" s="3">
        <v>0</v>
      </c>
      <c r="AI141" s="3">
        <v>0</v>
      </c>
      <c r="AJ141" s="3">
        <v>0</v>
      </c>
      <c r="AK141" s="3">
        <v>0</v>
      </c>
      <c r="AL141" s="3">
        <v>0</v>
      </c>
      <c r="AM141" s="3">
        <v>0</v>
      </c>
      <c r="AN141" s="3">
        <v>0</v>
      </c>
      <c r="AO141" s="3">
        <v>0</v>
      </c>
      <c r="AP141" s="3">
        <v>0</v>
      </c>
      <c r="AQ141" s="3">
        <v>0</v>
      </c>
      <c r="AR141" s="3">
        <v>0</v>
      </c>
      <c r="AS141" s="3">
        <v>0</v>
      </c>
      <c r="AT141" s="3">
        <v>20</v>
      </c>
      <c r="AU141" s="3" t="s">
        <v>606</v>
      </c>
      <c r="AV141" s="131">
        <v>7.4189814814814804E-3</v>
      </c>
      <c r="AW141">
        <v>56.161999999999999</v>
      </c>
      <c r="AX141" s="131"/>
    </row>
    <row r="142" spans="1:50">
      <c r="A142" s="4" t="s">
        <v>181</v>
      </c>
      <c r="B142" s="4">
        <v>2021</v>
      </c>
      <c r="C142" s="5">
        <v>44492</v>
      </c>
      <c r="D142" s="4" t="s">
        <v>19</v>
      </c>
      <c r="E142" s="4" t="s">
        <v>584</v>
      </c>
      <c r="F142" s="4" t="s">
        <v>112</v>
      </c>
      <c r="G142" s="11">
        <f>(C142-VLOOKUP(E142,Riders!$A$2:$E$8000,4,FALSE))/365</f>
        <v>23.112328767123287</v>
      </c>
      <c r="H142" s="4">
        <v>1</v>
      </c>
      <c r="I142" s="3">
        <v>0</v>
      </c>
      <c r="J142" s="3">
        <v>0</v>
      </c>
      <c r="K142" s="3">
        <v>0</v>
      </c>
      <c r="L142" s="3">
        <v>0</v>
      </c>
      <c r="M142" s="3">
        <v>0</v>
      </c>
      <c r="N142" s="3">
        <v>0</v>
      </c>
      <c r="O142" s="3">
        <v>0</v>
      </c>
      <c r="P142" s="3">
        <v>0</v>
      </c>
      <c r="Q142" s="3">
        <v>0</v>
      </c>
      <c r="R142" s="3">
        <v>0</v>
      </c>
      <c r="S142" s="3">
        <v>0</v>
      </c>
      <c r="T142" s="3">
        <v>0</v>
      </c>
      <c r="U142" s="3">
        <v>0</v>
      </c>
      <c r="V142" s="3">
        <v>1</v>
      </c>
      <c r="W142" s="3">
        <v>1</v>
      </c>
      <c r="X142" s="3">
        <v>0</v>
      </c>
      <c r="Y142" s="3">
        <v>0</v>
      </c>
      <c r="Z142" s="3">
        <v>0</v>
      </c>
      <c r="AA142" s="3">
        <v>1</v>
      </c>
      <c r="AB142" s="3">
        <v>1</v>
      </c>
      <c r="AC142" s="3">
        <v>1</v>
      </c>
      <c r="AD142" s="3">
        <v>1</v>
      </c>
      <c r="AE142" s="3">
        <v>1</v>
      </c>
      <c r="AF142" s="3">
        <v>0</v>
      </c>
      <c r="AG142" s="3">
        <v>1</v>
      </c>
      <c r="AH142" s="3">
        <v>0</v>
      </c>
      <c r="AI142" s="3">
        <v>0</v>
      </c>
      <c r="AJ142" s="3">
        <v>0</v>
      </c>
      <c r="AK142" s="3">
        <v>0</v>
      </c>
      <c r="AL142" s="3">
        <v>0</v>
      </c>
      <c r="AM142" s="3">
        <v>0</v>
      </c>
      <c r="AN142" s="3">
        <v>0</v>
      </c>
      <c r="AO142" s="3">
        <v>0</v>
      </c>
      <c r="AP142" s="3">
        <v>0</v>
      </c>
      <c r="AQ142" s="3">
        <v>0</v>
      </c>
      <c r="AR142" s="3">
        <v>0</v>
      </c>
      <c r="AS142" s="3">
        <v>20</v>
      </c>
      <c r="AT142" s="3">
        <v>0</v>
      </c>
      <c r="AU142" s="3">
        <v>28</v>
      </c>
      <c r="AV142" s="131">
        <v>7.3032407407407412E-3</v>
      </c>
      <c r="AW142">
        <v>57.052</v>
      </c>
      <c r="AX142" s="131"/>
    </row>
    <row r="143" spans="1:50">
      <c r="A143" s="4" t="s">
        <v>181</v>
      </c>
      <c r="B143" s="4">
        <v>2021</v>
      </c>
      <c r="C143" s="5">
        <v>44492</v>
      </c>
      <c r="D143" s="4" t="s">
        <v>19</v>
      </c>
      <c r="E143" s="4" t="s">
        <v>819</v>
      </c>
      <c r="F143" s="4" t="s">
        <v>479</v>
      </c>
      <c r="G143" s="11" t="e">
        <f>(C143-VLOOKUP(E143,Riders!$A$2:$E$8000,4,FALSE))/365</f>
        <v>#N/A</v>
      </c>
      <c r="H143" s="4">
        <v>2</v>
      </c>
      <c r="I143" s="3">
        <v>0</v>
      </c>
      <c r="J143" s="3">
        <v>0</v>
      </c>
      <c r="K143" s="3">
        <v>0</v>
      </c>
      <c r="L143" s="3">
        <v>0</v>
      </c>
      <c r="M143" s="3">
        <v>0</v>
      </c>
      <c r="N143" s="3">
        <v>0</v>
      </c>
      <c r="O143" s="3">
        <v>0</v>
      </c>
      <c r="P143" s="3">
        <v>0</v>
      </c>
      <c r="Q143" s="3">
        <v>0</v>
      </c>
      <c r="R143" s="3">
        <v>0</v>
      </c>
      <c r="S143" s="3">
        <v>0</v>
      </c>
      <c r="T143" s="3">
        <v>0</v>
      </c>
      <c r="U143" s="3">
        <v>0</v>
      </c>
      <c r="V143" s="3">
        <v>0</v>
      </c>
      <c r="W143" s="3">
        <v>0</v>
      </c>
      <c r="X143" s="3">
        <v>1</v>
      </c>
      <c r="Y143" s="3">
        <v>1</v>
      </c>
      <c r="Z143" s="3">
        <v>1</v>
      </c>
      <c r="AA143" s="3">
        <v>0</v>
      </c>
      <c r="AB143" s="3">
        <v>0</v>
      </c>
      <c r="AC143" s="3">
        <v>0</v>
      </c>
      <c r="AD143" s="3">
        <v>0</v>
      </c>
      <c r="AE143" s="3">
        <v>0</v>
      </c>
      <c r="AF143" s="3">
        <v>1</v>
      </c>
      <c r="AG143" s="3">
        <v>0</v>
      </c>
      <c r="AH143" s="3">
        <v>0</v>
      </c>
      <c r="AI143" s="3">
        <v>0</v>
      </c>
      <c r="AJ143" s="3">
        <v>0</v>
      </c>
      <c r="AK143" s="3">
        <v>0</v>
      </c>
      <c r="AL143" s="3">
        <v>0</v>
      </c>
      <c r="AM143" s="3">
        <v>0</v>
      </c>
      <c r="AN143" s="3">
        <v>0</v>
      </c>
      <c r="AO143" s="3">
        <v>0</v>
      </c>
      <c r="AP143" s="3">
        <v>0</v>
      </c>
      <c r="AQ143" s="3">
        <v>0</v>
      </c>
      <c r="AR143" s="3">
        <v>0</v>
      </c>
      <c r="AS143" s="3">
        <v>20</v>
      </c>
      <c r="AT143" s="3">
        <v>0</v>
      </c>
      <c r="AU143" s="3">
        <v>24</v>
      </c>
      <c r="AV143" s="131">
        <v>7.3032407407407412E-3</v>
      </c>
      <c r="AW143">
        <v>57.052</v>
      </c>
      <c r="AX143" s="131"/>
    </row>
    <row r="144" spans="1:50">
      <c r="A144" s="4" t="s">
        <v>181</v>
      </c>
      <c r="B144" s="4">
        <v>2021</v>
      </c>
      <c r="C144" s="5">
        <v>44492</v>
      </c>
      <c r="D144" s="4" t="s">
        <v>19</v>
      </c>
      <c r="E144" s="4" t="s">
        <v>598</v>
      </c>
      <c r="F144" s="4" t="s">
        <v>34</v>
      </c>
      <c r="G144" s="11">
        <f>(C144-VLOOKUP(E144,Riders!$A$2:$E$8000,4,FALSE))/365</f>
        <v>30.92876712328767</v>
      </c>
      <c r="H144" s="4">
        <v>3</v>
      </c>
      <c r="I144" s="3">
        <v>0</v>
      </c>
      <c r="J144" s="3">
        <v>0</v>
      </c>
      <c r="K144" s="3">
        <v>1</v>
      </c>
      <c r="L144" s="3">
        <v>0</v>
      </c>
      <c r="M144" s="3">
        <v>0</v>
      </c>
      <c r="N144" s="3">
        <v>0</v>
      </c>
      <c r="O144" s="3">
        <v>0</v>
      </c>
      <c r="P144" s="3">
        <v>0</v>
      </c>
      <c r="Q144" s="3">
        <v>0</v>
      </c>
      <c r="R144" s="3">
        <v>0</v>
      </c>
      <c r="S144" s="3">
        <v>0</v>
      </c>
      <c r="T144" s="3">
        <v>0</v>
      </c>
      <c r="U144" s="3">
        <v>0</v>
      </c>
      <c r="V144" s="3">
        <v>0</v>
      </c>
      <c r="W144" s="3">
        <v>0</v>
      </c>
      <c r="X144" s="3">
        <v>0</v>
      </c>
      <c r="Y144" s="3">
        <v>0</v>
      </c>
      <c r="Z144" s="3">
        <v>0</v>
      </c>
      <c r="AA144" s="3">
        <v>0</v>
      </c>
      <c r="AB144" s="3">
        <v>0</v>
      </c>
      <c r="AC144" s="3">
        <v>0</v>
      </c>
      <c r="AD144" s="3">
        <v>0</v>
      </c>
      <c r="AE144" s="3">
        <v>0</v>
      </c>
      <c r="AF144" s="3">
        <v>0</v>
      </c>
      <c r="AG144" s="3">
        <v>0</v>
      </c>
      <c r="AH144" s="3">
        <v>0</v>
      </c>
      <c r="AI144" s="3">
        <v>0</v>
      </c>
      <c r="AJ144" s="3">
        <v>0</v>
      </c>
      <c r="AK144" s="3">
        <v>0</v>
      </c>
      <c r="AL144" s="3">
        <v>0</v>
      </c>
      <c r="AM144" s="3">
        <v>0</v>
      </c>
      <c r="AN144" s="3">
        <v>0</v>
      </c>
      <c r="AO144" s="3">
        <v>0</v>
      </c>
      <c r="AP144" s="3">
        <v>0</v>
      </c>
      <c r="AQ144" s="3">
        <v>0</v>
      </c>
      <c r="AR144" s="3">
        <v>0</v>
      </c>
      <c r="AS144" s="3">
        <v>20</v>
      </c>
      <c r="AT144" s="3">
        <v>0</v>
      </c>
      <c r="AU144" s="3">
        <v>21</v>
      </c>
      <c r="AV144" s="131">
        <v>7.3032407407407404E-3</v>
      </c>
      <c r="AW144">
        <v>57.052</v>
      </c>
      <c r="AX144" s="131"/>
    </row>
    <row r="145" spans="1:50">
      <c r="A145" s="4" t="s">
        <v>181</v>
      </c>
      <c r="B145" s="4">
        <v>2021</v>
      </c>
      <c r="C145" s="5">
        <v>44492</v>
      </c>
      <c r="D145" s="4" t="s">
        <v>19</v>
      </c>
      <c r="E145" s="4" t="s">
        <v>493</v>
      </c>
      <c r="F145" s="4" t="s">
        <v>36</v>
      </c>
      <c r="G145" s="11">
        <f>(C145-VLOOKUP(E145,Riders!$A$2:$E$8000,4,FALSE))/365</f>
        <v>23.342465753424658</v>
      </c>
      <c r="H145" s="4">
        <v>4</v>
      </c>
      <c r="I145" s="3">
        <v>0</v>
      </c>
      <c r="J145" s="3">
        <v>0</v>
      </c>
      <c r="K145" s="3">
        <v>0</v>
      </c>
      <c r="L145" s="3">
        <v>0</v>
      </c>
      <c r="M145" s="3">
        <v>0</v>
      </c>
      <c r="N145" s="3">
        <v>1</v>
      </c>
      <c r="O145" s="3">
        <v>0</v>
      </c>
      <c r="P145" s="3">
        <v>1</v>
      </c>
      <c r="Q145" s="3">
        <v>0</v>
      </c>
      <c r="R145" s="3">
        <v>0</v>
      </c>
      <c r="S145" s="3">
        <v>1</v>
      </c>
      <c r="T145" s="3">
        <v>0</v>
      </c>
      <c r="U145" s="3">
        <v>1</v>
      </c>
      <c r="V145" s="3">
        <v>0</v>
      </c>
      <c r="W145" s="3">
        <v>0</v>
      </c>
      <c r="X145" s="3">
        <v>0</v>
      </c>
      <c r="Y145" s="3">
        <v>0</v>
      </c>
      <c r="Z145" s="3">
        <v>0</v>
      </c>
      <c r="AA145" s="3">
        <v>0</v>
      </c>
      <c r="AB145" s="3">
        <v>0</v>
      </c>
      <c r="AC145" s="3">
        <v>0</v>
      </c>
      <c r="AD145" s="3">
        <v>0</v>
      </c>
      <c r="AE145" s="3">
        <v>0</v>
      </c>
      <c r="AF145" s="3">
        <v>0</v>
      </c>
      <c r="AG145" s="3">
        <v>0</v>
      </c>
      <c r="AH145" s="3">
        <v>0</v>
      </c>
      <c r="AI145" s="3">
        <v>0</v>
      </c>
      <c r="AJ145" s="3">
        <v>0</v>
      </c>
      <c r="AK145" s="3">
        <v>0</v>
      </c>
      <c r="AL145" s="3">
        <v>0</v>
      </c>
      <c r="AM145" s="3">
        <v>0</v>
      </c>
      <c r="AN145" s="3">
        <v>0</v>
      </c>
      <c r="AO145" s="3">
        <v>0</v>
      </c>
      <c r="AP145" s="3">
        <v>0</v>
      </c>
      <c r="AQ145" s="3">
        <v>0</v>
      </c>
      <c r="AR145" s="3">
        <v>0</v>
      </c>
      <c r="AS145" s="3">
        <v>0</v>
      </c>
      <c r="AT145" s="3">
        <v>0</v>
      </c>
      <c r="AU145" s="3">
        <v>4</v>
      </c>
      <c r="AV145" s="131">
        <v>7.3032407407407404E-3</v>
      </c>
      <c r="AW145">
        <v>57.052</v>
      </c>
      <c r="AX145" s="131"/>
    </row>
    <row r="146" spans="1:50">
      <c r="A146" s="4" t="s">
        <v>181</v>
      </c>
      <c r="B146" s="4">
        <v>2021</v>
      </c>
      <c r="C146" s="5">
        <v>44492</v>
      </c>
      <c r="D146" s="4" t="s">
        <v>19</v>
      </c>
      <c r="E146" s="4" t="s">
        <v>599</v>
      </c>
      <c r="F146" s="4" t="s">
        <v>101</v>
      </c>
      <c r="G146" s="11">
        <f>(C146-VLOOKUP(E146,Riders!$A$2:$E$8000,4,FALSE))/365</f>
        <v>23.438356164383563</v>
      </c>
      <c r="H146" s="4">
        <v>5</v>
      </c>
      <c r="I146" s="3">
        <v>0</v>
      </c>
      <c r="J146" s="3">
        <v>0</v>
      </c>
      <c r="K146" s="3">
        <v>0</v>
      </c>
      <c r="L146" s="3">
        <v>0</v>
      </c>
      <c r="M146" s="3">
        <v>0</v>
      </c>
      <c r="N146" s="3">
        <v>0</v>
      </c>
      <c r="O146" s="3">
        <v>1</v>
      </c>
      <c r="P146" s="3">
        <v>0</v>
      </c>
      <c r="Q146" s="3">
        <v>1</v>
      </c>
      <c r="R146" s="3">
        <v>0</v>
      </c>
      <c r="S146" s="3">
        <v>0</v>
      </c>
      <c r="T146" s="3">
        <v>1</v>
      </c>
      <c r="U146" s="3">
        <v>0</v>
      </c>
      <c r="V146" s="3">
        <v>0</v>
      </c>
      <c r="W146" s="3">
        <v>0</v>
      </c>
      <c r="X146" s="3">
        <v>0</v>
      </c>
      <c r="Y146" s="3">
        <v>0</v>
      </c>
      <c r="Z146" s="3">
        <v>0</v>
      </c>
      <c r="AA146" s="3">
        <v>0</v>
      </c>
      <c r="AB146" s="3">
        <v>0</v>
      </c>
      <c r="AC146" s="3">
        <v>0</v>
      </c>
      <c r="AD146" s="3">
        <v>0</v>
      </c>
      <c r="AE146" s="3">
        <v>0</v>
      </c>
      <c r="AF146" s="3">
        <v>0</v>
      </c>
      <c r="AG146" s="3">
        <v>0</v>
      </c>
      <c r="AH146" s="3">
        <v>0</v>
      </c>
      <c r="AI146" s="3">
        <v>0</v>
      </c>
      <c r="AJ146" s="3">
        <v>0</v>
      </c>
      <c r="AK146" s="3">
        <v>0</v>
      </c>
      <c r="AL146" s="3">
        <v>0</v>
      </c>
      <c r="AM146" s="3">
        <v>0</v>
      </c>
      <c r="AN146" s="3">
        <v>0</v>
      </c>
      <c r="AO146" s="3">
        <v>0</v>
      </c>
      <c r="AP146" s="3">
        <v>0</v>
      </c>
      <c r="AQ146" s="3">
        <v>0</v>
      </c>
      <c r="AR146" s="3">
        <v>0</v>
      </c>
      <c r="AS146" s="3">
        <v>0</v>
      </c>
      <c r="AT146" s="3">
        <v>0</v>
      </c>
      <c r="AU146" s="3">
        <v>3</v>
      </c>
      <c r="AV146" s="131">
        <v>7.3032407407407404E-3</v>
      </c>
      <c r="AW146">
        <v>57.052</v>
      </c>
      <c r="AX146" s="131"/>
    </row>
    <row r="147" spans="1:50">
      <c r="A147" s="4" t="s">
        <v>181</v>
      </c>
      <c r="B147" s="4">
        <v>2021</v>
      </c>
      <c r="C147" s="5">
        <v>44492</v>
      </c>
      <c r="D147" s="4" t="s">
        <v>19</v>
      </c>
      <c r="E147" s="4" t="s">
        <v>802</v>
      </c>
      <c r="F147" s="4" t="s">
        <v>32</v>
      </c>
      <c r="G147" s="11">
        <f>(C147-VLOOKUP(E147,Riders!$A$2:$E$8000,4,FALSE))/365</f>
        <v>24.238356164383561</v>
      </c>
      <c r="H147" s="4">
        <v>6</v>
      </c>
      <c r="I147" s="3">
        <v>0</v>
      </c>
      <c r="J147" s="3">
        <v>0</v>
      </c>
      <c r="K147" s="3">
        <v>0</v>
      </c>
      <c r="L147" s="3">
        <v>0</v>
      </c>
      <c r="M147" s="3">
        <v>1</v>
      </c>
      <c r="N147" s="3">
        <v>0</v>
      </c>
      <c r="O147" s="3">
        <v>0</v>
      </c>
      <c r="P147" s="3">
        <v>0</v>
      </c>
      <c r="Q147" s="3">
        <v>0</v>
      </c>
      <c r="R147" s="3">
        <v>1</v>
      </c>
      <c r="S147" s="3">
        <v>0</v>
      </c>
      <c r="T147" s="3">
        <v>0</v>
      </c>
      <c r="U147" s="3">
        <v>0</v>
      </c>
      <c r="V147" s="3">
        <v>0</v>
      </c>
      <c r="W147" s="3">
        <v>0</v>
      </c>
      <c r="X147" s="3">
        <v>0</v>
      </c>
      <c r="Y147" s="3">
        <v>0</v>
      </c>
      <c r="Z147" s="3">
        <v>0</v>
      </c>
      <c r="AA147" s="3">
        <v>0</v>
      </c>
      <c r="AB147" s="3">
        <v>0</v>
      </c>
      <c r="AC147" s="3">
        <v>0</v>
      </c>
      <c r="AD147" s="3">
        <v>0</v>
      </c>
      <c r="AE147" s="3">
        <v>0</v>
      </c>
      <c r="AF147" s="3">
        <v>0</v>
      </c>
      <c r="AG147" s="3">
        <v>0</v>
      </c>
      <c r="AH147" s="3">
        <v>0</v>
      </c>
      <c r="AI147" s="3">
        <v>0</v>
      </c>
      <c r="AJ147" s="3">
        <v>0</v>
      </c>
      <c r="AK147" s="3">
        <v>0</v>
      </c>
      <c r="AL147" s="3">
        <v>0</v>
      </c>
      <c r="AM147" s="3">
        <v>0</v>
      </c>
      <c r="AN147" s="3">
        <v>0</v>
      </c>
      <c r="AO147" s="3">
        <v>0</v>
      </c>
      <c r="AP147" s="3">
        <v>0</v>
      </c>
      <c r="AQ147" s="3">
        <v>0</v>
      </c>
      <c r="AR147" s="3">
        <v>0</v>
      </c>
      <c r="AS147" s="3">
        <v>0</v>
      </c>
      <c r="AT147" s="3">
        <v>0</v>
      </c>
      <c r="AU147" s="3">
        <v>2</v>
      </c>
      <c r="AV147" s="131">
        <v>7.3032407407407404E-3</v>
      </c>
      <c r="AW147">
        <v>57.052</v>
      </c>
      <c r="AX147" s="131"/>
    </row>
    <row r="148" spans="1:50">
      <c r="A148" s="4" t="s">
        <v>181</v>
      </c>
      <c r="B148" s="4">
        <v>2021</v>
      </c>
      <c r="C148" s="5">
        <v>44492</v>
      </c>
      <c r="D148" s="4" t="s">
        <v>19</v>
      </c>
      <c r="E148" s="4" t="s">
        <v>805</v>
      </c>
      <c r="F148" s="4" t="s">
        <v>483</v>
      </c>
      <c r="G148" s="11">
        <f>(C148-VLOOKUP(E148,Riders!$A$2:$E$8000,4,FALSE))/365</f>
        <v>21.158904109589042</v>
      </c>
      <c r="H148" s="4">
        <v>7</v>
      </c>
      <c r="I148" s="3">
        <v>0</v>
      </c>
      <c r="J148" s="3">
        <v>0</v>
      </c>
      <c r="K148" s="3">
        <v>0</v>
      </c>
      <c r="L148" s="3">
        <v>0</v>
      </c>
      <c r="M148" s="3">
        <v>0</v>
      </c>
      <c r="N148" s="3">
        <v>0</v>
      </c>
      <c r="O148" s="3">
        <v>0</v>
      </c>
      <c r="P148" s="3">
        <v>0</v>
      </c>
      <c r="Q148" s="3">
        <v>0</v>
      </c>
      <c r="R148" s="3">
        <v>0</v>
      </c>
      <c r="S148" s="3">
        <v>0</v>
      </c>
      <c r="T148" s="3">
        <v>0</v>
      </c>
      <c r="U148" s="3">
        <v>0</v>
      </c>
      <c r="V148" s="3">
        <v>0</v>
      </c>
      <c r="W148" s="3">
        <v>0</v>
      </c>
      <c r="X148" s="3">
        <v>0</v>
      </c>
      <c r="Y148" s="3">
        <v>0</v>
      </c>
      <c r="Z148" s="3">
        <v>0</v>
      </c>
      <c r="AA148" s="3">
        <v>0</v>
      </c>
      <c r="AB148" s="3">
        <v>0</v>
      </c>
      <c r="AC148" s="3">
        <v>0</v>
      </c>
      <c r="AD148" s="3">
        <v>0</v>
      </c>
      <c r="AE148" s="3">
        <v>0</v>
      </c>
      <c r="AF148" s="3">
        <v>0</v>
      </c>
      <c r="AG148" s="3">
        <v>0</v>
      </c>
      <c r="AH148" s="3">
        <v>0</v>
      </c>
      <c r="AI148" s="3">
        <v>0</v>
      </c>
      <c r="AJ148" s="3">
        <v>0</v>
      </c>
      <c r="AK148" s="3">
        <v>0</v>
      </c>
      <c r="AL148" s="3">
        <v>0</v>
      </c>
      <c r="AM148" s="3">
        <v>0</v>
      </c>
      <c r="AN148" s="3">
        <v>0</v>
      </c>
      <c r="AO148" s="3">
        <v>0</v>
      </c>
      <c r="AP148" s="3">
        <v>0</v>
      </c>
      <c r="AQ148" s="3">
        <v>0</v>
      </c>
      <c r="AR148" s="3">
        <v>1</v>
      </c>
      <c r="AS148" s="3">
        <v>0</v>
      </c>
      <c r="AT148" s="3">
        <v>0</v>
      </c>
      <c r="AU148" s="3">
        <v>1</v>
      </c>
      <c r="AV148" s="131">
        <v>7.3032407407407404E-3</v>
      </c>
      <c r="AW148">
        <v>57.052</v>
      </c>
      <c r="AX148" s="131"/>
    </row>
    <row r="149" spans="1:50">
      <c r="A149" s="4" t="s">
        <v>181</v>
      </c>
      <c r="B149" s="4">
        <v>2021</v>
      </c>
      <c r="C149" s="5">
        <v>44492</v>
      </c>
      <c r="D149" s="4" t="s">
        <v>19</v>
      </c>
      <c r="E149" s="4" t="s">
        <v>472</v>
      </c>
      <c r="F149" s="4" t="s">
        <v>24</v>
      </c>
      <c r="G149" s="11">
        <f>(C149-VLOOKUP(E149,Riders!$A$2:$E$8000,4,FALSE))/365</f>
        <v>32.728767123287675</v>
      </c>
      <c r="H149" s="4">
        <v>8</v>
      </c>
      <c r="I149" s="3">
        <v>0</v>
      </c>
      <c r="J149" s="3">
        <v>0</v>
      </c>
      <c r="K149" s="3">
        <v>0</v>
      </c>
      <c r="L149" s="3">
        <v>0</v>
      </c>
      <c r="M149" s="3">
        <v>0</v>
      </c>
      <c r="N149" s="3">
        <v>0</v>
      </c>
      <c r="O149" s="3">
        <v>0</v>
      </c>
      <c r="P149" s="3">
        <v>0</v>
      </c>
      <c r="Q149" s="3">
        <v>0</v>
      </c>
      <c r="R149" s="3">
        <v>0</v>
      </c>
      <c r="S149" s="3">
        <v>0</v>
      </c>
      <c r="T149" s="3">
        <v>0</v>
      </c>
      <c r="U149" s="3">
        <v>0</v>
      </c>
      <c r="V149" s="3">
        <v>0</v>
      </c>
      <c r="W149" s="3">
        <v>0</v>
      </c>
      <c r="X149" s="3">
        <v>0</v>
      </c>
      <c r="Y149" s="3">
        <v>0</v>
      </c>
      <c r="Z149" s="3">
        <v>0</v>
      </c>
      <c r="AA149" s="3">
        <v>0</v>
      </c>
      <c r="AB149" s="3">
        <v>0</v>
      </c>
      <c r="AC149" s="3">
        <v>0</v>
      </c>
      <c r="AD149" s="3">
        <v>0</v>
      </c>
      <c r="AE149" s="3">
        <v>0</v>
      </c>
      <c r="AF149" s="3">
        <v>0</v>
      </c>
      <c r="AG149" s="3">
        <v>0</v>
      </c>
      <c r="AH149" s="3">
        <v>0</v>
      </c>
      <c r="AI149" s="3">
        <v>0</v>
      </c>
      <c r="AJ149" s="3">
        <v>0</v>
      </c>
      <c r="AK149" s="3">
        <v>0</v>
      </c>
      <c r="AL149" s="3">
        <v>0</v>
      </c>
      <c r="AM149" s="3">
        <v>0</v>
      </c>
      <c r="AN149" s="3">
        <v>0</v>
      </c>
      <c r="AO149" s="3">
        <v>0</v>
      </c>
      <c r="AP149" s="3">
        <v>0</v>
      </c>
      <c r="AQ149" s="3">
        <v>0</v>
      </c>
      <c r="AR149" s="3">
        <v>0</v>
      </c>
      <c r="AS149" s="3">
        <v>0</v>
      </c>
      <c r="AT149" s="3">
        <v>0</v>
      </c>
      <c r="AU149" s="3">
        <v>0</v>
      </c>
      <c r="AV149" s="131">
        <v>7.3032407407407404E-3</v>
      </c>
      <c r="AW149">
        <v>57.052</v>
      </c>
      <c r="AX149" s="131"/>
    </row>
    <row r="150" spans="1:50">
      <c r="A150" s="4" t="s">
        <v>181</v>
      </c>
      <c r="B150" s="4">
        <v>2021</v>
      </c>
      <c r="C150" s="5">
        <v>44492</v>
      </c>
      <c r="D150" s="4" t="s">
        <v>19</v>
      </c>
      <c r="E150" s="4" t="s">
        <v>799</v>
      </c>
      <c r="F150" s="4" t="s">
        <v>187</v>
      </c>
      <c r="G150" s="11">
        <f>(C150-VLOOKUP(E150,Riders!$A$2:$E$8000,4,FALSE))/365</f>
        <v>25.389041095890413</v>
      </c>
      <c r="H150" s="4">
        <v>9</v>
      </c>
      <c r="I150" s="3">
        <v>0</v>
      </c>
      <c r="J150" s="3">
        <v>0</v>
      </c>
      <c r="K150" s="3">
        <v>0</v>
      </c>
      <c r="L150" s="3">
        <v>0</v>
      </c>
      <c r="M150" s="3">
        <v>0</v>
      </c>
      <c r="N150" s="3">
        <v>0</v>
      </c>
      <c r="O150" s="3">
        <v>0</v>
      </c>
      <c r="P150" s="3">
        <v>0</v>
      </c>
      <c r="Q150" s="3">
        <v>0</v>
      </c>
      <c r="R150" s="3">
        <v>0</v>
      </c>
      <c r="S150" s="3">
        <v>0</v>
      </c>
      <c r="T150" s="3">
        <v>0</v>
      </c>
      <c r="U150" s="3">
        <v>0</v>
      </c>
      <c r="V150" s="3">
        <v>0</v>
      </c>
      <c r="W150" s="3">
        <v>0</v>
      </c>
      <c r="X150" s="3">
        <v>0</v>
      </c>
      <c r="Y150" s="3">
        <v>0</v>
      </c>
      <c r="Z150" s="3">
        <v>0</v>
      </c>
      <c r="AA150" s="3">
        <v>0</v>
      </c>
      <c r="AB150" s="3">
        <v>0</v>
      </c>
      <c r="AC150" s="3">
        <v>0</v>
      </c>
      <c r="AD150" s="3">
        <v>0</v>
      </c>
      <c r="AE150" s="3">
        <v>0</v>
      </c>
      <c r="AF150" s="3">
        <v>0</v>
      </c>
      <c r="AG150" s="3">
        <v>0</v>
      </c>
      <c r="AH150" s="3">
        <v>0</v>
      </c>
      <c r="AI150" s="3">
        <v>0</v>
      </c>
      <c r="AJ150" s="3">
        <v>0</v>
      </c>
      <c r="AK150" s="3">
        <v>0</v>
      </c>
      <c r="AL150" s="3">
        <v>0</v>
      </c>
      <c r="AM150" s="3">
        <v>0</v>
      </c>
      <c r="AN150" s="3">
        <v>0</v>
      </c>
      <c r="AO150" s="3">
        <v>0</v>
      </c>
      <c r="AP150" s="3">
        <v>0</v>
      </c>
      <c r="AQ150" s="3">
        <v>0</v>
      </c>
      <c r="AR150" s="3">
        <v>0</v>
      </c>
      <c r="AS150" s="3">
        <v>0</v>
      </c>
      <c r="AT150" s="3">
        <v>0</v>
      </c>
      <c r="AU150" s="3">
        <v>0</v>
      </c>
      <c r="AV150" s="131">
        <v>7.3032407407407404E-3</v>
      </c>
      <c r="AW150">
        <v>57.052</v>
      </c>
      <c r="AX150" s="131"/>
    </row>
    <row r="151" spans="1:50">
      <c r="A151" s="4" t="s">
        <v>181</v>
      </c>
      <c r="B151" s="4">
        <v>2021</v>
      </c>
      <c r="C151" s="5">
        <v>44492</v>
      </c>
      <c r="D151" s="4" t="s">
        <v>19</v>
      </c>
      <c r="E151" s="4" t="s">
        <v>615</v>
      </c>
      <c r="F151" s="4" t="s">
        <v>45</v>
      </c>
      <c r="G151" s="11">
        <f>(C151-VLOOKUP(E151,Riders!$A$2:$E$8000,4,FALSE))/365</f>
        <v>23.997260273972604</v>
      </c>
      <c r="H151" s="4">
        <v>10</v>
      </c>
      <c r="I151" s="3">
        <v>0</v>
      </c>
      <c r="J151" s="3">
        <v>0</v>
      </c>
      <c r="K151" s="3">
        <v>0</v>
      </c>
      <c r="L151" s="3">
        <v>0</v>
      </c>
      <c r="M151" s="3">
        <v>0</v>
      </c>
      <c r="N151" s="3">
        <v>0</v>
      </c>
      <c r="O151" s="3">
        <v>0</v>
      </c>
      <c r="P151" s="3">
        <v>0</v>
      </c>
      <c r="Q151" s="3">
        <v>0</v>
      </c>
      <c r="R151" s="3">
        <v>0</v>
      </c>
      <c r="S151" s="3">
        <v>0</v>
      </c>
      <c r="T151" s="3">
        <v>0</v>
      </c>
      <c r="U151" s="3">
        <v>0</v>
      </c>
      <c r="V151" s="3">
        <v>0</v>
      </c>
      <c r="W151" s="3">
        <v>0</v>
      </c>
      <c r="X151" s="3">
        <v>0</v>
      </c>
      <c r="Y151" s="3">
        <v>0</v>
      </c>
      <c r="Z151" s="3">
        <v>0</v>
      </c>
      <c r="AA151" s="3">
        <v>0</v>
      </c>
      <c r="AB151" s="3">
        <v>0</v>
      </c>
      <c r="AC151" s="3">
        <v>0</v>
      </c>
      <c r="AD151" s="3">
        <v>0</v>
      </c>
      <c r="AE151" s="3">
        <v>0</v>
      </c>
      <c r="AF151" s="3">
        <v>0</v>
      </c>
      <c r="AG151" s="3">
        <v>0</v>
      </c>
      <c r="AH151" s="3">
        <v>0</v>
      </c>
      <c r="AI151" s="3">
        <v>0</v>
      </c>
      <c r="AJ151" s="3">
        <v>0</v>
      </c>
      <c r="AK151" s="3">
        <v>0</v>
      </c>
      <c r="AL151" s="3">
        <v>0</v>
      </c>
      <c r="AM151" s="3">
        <v>0</v>
      </c>
      <c r="AN151" s="3">
        <v>0</v>
      </c>
      <c r="AO151" s="3">
        <v>0</v>
      </c>
      <c r="AP151" s="3">
        <v>0</v>
      </c>
      <c r="AQ151" s="3">
        <v>0</v>
      </c>
      <c r="AR151" s="3">
        <v>0</v>
      </c>
      <c r="AS151" s="3">
        <v>0</v>
      </c>
      <c r="AT151" s="3">
        <v>0</v>
      </c>
      <c r="AU151" s="3">
        <v>0</v>
      </c>
      <c r="AV151" s="131">
        <v>7.3032407407407404E-3</v>
      </c>
      <c r="AW151">
        <v>57.052</v>
      </c>
      <c r="AX151" s="131"/>
    </row>
    <row r="152" spans="1:50">
      <c r="A152" s="4" t="s">
        <v>181</v>
      </c>
      <c r="B152" s="4">
        <v>2021</v>
      </c>
      <c r="C152" s="5">
        <v>44492</v>
      </c>
      <c r="D152" s="4" t="s">
        <v>19</v>
      </c>
      <c r="E152" s="4" t="s">
        <v>586</v>
      </c>
      <c r="F152" s="4" t="s">
        <v>77</v>
      </c>
      <c r="G152" s="11">
        <f>(C152-VLOOKUP(E152,Riders!$A$2:$E$8000,4,FALSE))/365</f>
        <v>21.101369863013698</v>
      </c>
      <c r="H152" s="4">
        <v>11</v>
      </c>
      <c r="I152" s="3">
        <v>0</v>
      </c>
      <c r="J152" s="3">
        <v>0</v>
      </c>
      <c r="K152" s="3">
        <v>0</v>
      </c>
      <c r="L152" s="3">
        <v>0</v>
      </c>
      <c r="M152" s="3">
        <v>0</v>
      </c>
      <c r="N152" s="3">
        <v>0</v>
      </c>
      <c r="O152" s="3">
        <v>0</v>
      </c>
      <c r="P152" s="3">
        <v>0</v>
      </c>
      <c r="Q152" s="3">
        <v>0</v>
      </c>
      <c r="R152" s="3">
        <v>0</v>
      </c>
      <c r="S152" s="3">
        <v>0</v>
      </c>
      <c r="T152" s="3">
        <v>0</v>
      </c>
      <c r="U152" s="3">
        <v>0</v>
      </c>
      <c r="V152" s="3">
        <v>0</v>
      </c>
      <c r="W152" s="3">
        <v>0</v>
      </c>
      <c r="X152" s="3">
        <v>0</v>
      </c>
      <c r="Y152" s="3">
        <v>0</v>
      </c>
      <c r="Z152" s="3">
        <v>0</v>
      </c>
      <c r="AA152" s="3">
        <v>0</v>
      </c>
      <c r="AB152" s="3">
        <v>0</v>
      </c>
      <c r="AC152" s="3">
        <v>0</v>
      </c>
      <c r="AD152" s="3">
        <v>0</v>
      </c>
      <c r="AE152" s="3">
        <v>0</v>
      </c>
      <c r="AF152" s="3">
        <v>0</v>
      </c>
      <c r="AG152" s="3">
        <v>0</v>
      </c>
      <c r="AH152" s="3">
        <v>0</v>
      </c>
      <c r="AI152" s="3">
        <v>0</v>
      </c>
      <c r="AJ152" s="3">
        <v>0</v>
      </c>
      <c r="AK152" s="3">
        <v>0</v>
      </c>
      <c r="AL152" s="3">
        <v>0</v>
      </c>
      <c r="AM152" s="3">
        <v>0</v>
      </c>
      <c r="AN152" s="3">
        <v>0</v>
      </c>
      <c r="AO152" s="3">
        <v>0</v>
      </c>
      <c r="AP152" s="3">
        <v>0</v>
      </c>
      <c r="AQ152" s="3">
        <v>0</v>
      </c>
      <c r="AR152" s="3">
        <v>0</v>
      </c>
      <c r="AS152" s="3">
        <v>0</v>
      </c>
      <c r="AT152" s="3">
        <v>0</v>
      </c>
      <c r="AU152" s="3">
        <v>0</v>
      </c>
      <c r="AV152" s="131">
        <v>7.3032407407407404E-3</v>
      </c>
      <c r="AW152">
        <v>57.052</v>
      </c>
      <c r="AX152" s="131"/>
    </row>
    <row r="153" spans="1:50">
      <c r="A153" s="4" t="s">
        <v>181</v>
      </c>
      <c r="B153" s="4">
        <v>2021</v>
      </c>
      <c r="C153" s="5">
        <v>44492</v>
      </c>
      <c r="D153" s="4" t="s">
        <v>19</v>
      </c>
      <c r="E153" s="4" t="s">
        <v>492</v>
      </c>
      <c r="F153" s="4" t="s">
        <v>30</v>
      </c>
      <c r="G153" s="11">
        <f>(C153-VLOOKUP(E153,Riders!$A$2:$E$8000,4,FALSE))/365</f>
        <v>27.873972602739727</v>
      </c>
      <c r="H153" s="4">
        <v>12</v>
      </c>
      <c r="I153" s="3">
        <v>0</v>
      </c>
      <c r="J153" s="3">
        <v>0</v>
      </c>
      <c r="K153" s="3">
        <v>0</v>
      </c>
      <c r="L153" s="3">
        <v>0</v>
      </c>
      <c r="M153" s="3">
        <v>0</v>
      </c>
      <c r="N153" s="3">
        <v>0</v>
      </c>
      <c r="O153" s="3">
        <v>0</v>
      </c>
      <c r="P153" s="3">
        <v>0</v>
      </c>
      <c r="Q153" s="3">
        <v>0</v>
      </c>
      <c r="R153" s="3">
        <v>0</v>
      </c>
      <c r="S153" s="3">
        <v>0</v>
      </c>
      <c r="T153" s="3">
        <v>0</v>
      </c>
      <c r="U153" s="3">
        <v>0</v>
      </c>
      <c r="V153" s="3">
        <v>0</v>
      </c>
      <c r="W153" s="3">
        <v>0</v>
      </c>
      <c r="X153" s="3">
        <v>0</v>
      </c>
      <c r="Y153" s="3">
        <v>0</v>
      </c>
      <c r="Z153" s="3">
        <v>0</v>
      </c>
      <c r="AA153" s="3">
        <v>0</v>
      </c>
      <c r="AB153" s="3">
        <v>0</v>
      </c>
      <c r="AC153" s="3">
        <v>0</v>
      </c>
      <c r="AD153" s="3">
        <v>0</v>
      </c>
      <c r="AE153" s="3">
        <v>0</v>
      </c>
      <c r="AF153" s="3">
        <v>0</v>
      </c>
      <c r="AG153" s="3">
        <v>0</v>
      </c>
      <c r="AH153" s="3">
        <v>0</v>
      </c>
      <c r="AI153" s="3">
        <v>0</v>
      </c>
      <c r="AJ153" s="3">
        <v>0</v>
      </c>
      <c r="AK153" s="3">
        <v>0</v>
      </c>
      <c r="AL153" s="3">
        <v>0</v>
      </c>
      <c r="AM153" s="3">
        <v>0</v>
      </c>
      <c r="AN153" s="3">
        <v>0</v>
      </c>
      <c r="AO153" s="3">
        <v>0</v>
      </c>
      <c r="AP153" s="3">
        <v>0</v>
      </c>
      <c r="AQ153" s="3">
        <v>0</v>
      </c>
      <c r="AR153" s="3">
        <v>0</v>
      </c>
      <c r="AS153" s="3">
        <v>0</v>
      </c>
      <c r="AT153" s="3">
        <v>0</v>
      </c>
      <c r="AU153" s="3">
        <v>0</v>
      </c>
      <c r="AV153" s="131">
        <v>7.3032407407407404E-3</v>
      </c>
      <c r="AW153">
        <v>57.052</v>
      </c>
      <c r="AX153" s="131"/>
    </row>
    <row r="154" spans="1:50">
      <c r="A154" s="4" t="s">
        <v>181</v>
      </c>
      <c r="B154" s="4">
        <v>2021</v>
      </c>
      <c r="C154" s="5">
        <v>44492</v>
      </c>
      <c r="D154" s="4" t="s">
        <v>19</v>
      </c>
      <c r="E154" s="4" t="s">
        <v>810</v>
      </c>
      <c r="F154" s="4" t="s">
        <v>81</v>
      </c>
      <c r="G154" s="11" t="e">
        <f>(C154-VLOOKUP(E154,Riders!$A$2:$E$8000,4,FALSE))/365</f>
        <v>#N/A</v>
      </c>
      <c r="H154" s="4">
        <v>13</v>
      </c>
      <c r="I154" s="3">
        <v>0</v>
      </c>
      <c r="J154" s="3">
        <v>0</v>
      </c>
      <c r="K154" s="3">
        <v>0</v>
      </c>
      <c r="L154" s="3">
        <v>0</v>
      </c>
      <c r="M154" s="3">
        <v>0</v>
      </c>
      <c r="N154" s="3">
        <v>0</v>
      </c>
      <c r="O154" s="3">
        <v>0</v>
      </c>
      <c r="P154" s="3">
        <v>0</v>
      </c>
      <c r="Q154" s="3">
        <v>0</v>
      </c>
      <c r="R154" s="3">
        <v>0</v>
      </c>
      <c r="S154" s="3">
        <v>0</v>
      </c>
      <c r="T154" s="3">
        <v>0</v>
      </c>
      <c r="U154" s="3">
        <v>0</v>
      </c>
      <c r="V154" s="3">
        <v>0</v>
      </c>
      <c r="W154" s="3">
        <v>0</v>
      </c>
      <c r="X154" s="3">
        <v>0</v>
      </c>
      <c r="Y154" s="3">
        <v>0</v>
      </c>
      <c r="Z154" s="3">
        <v>0</v>
      </c>
      <c r="AA154" s="3">
        <v>0</v>
      </c>
      <c r="AB154" s="3">
        <v>0</v>
      </c>
      <c r="AC154" s="3">
        <v>0</v>
      </c>
      <c r="AD154" s="3">
        <v>0</v>
      </c>
      <c r="AE154" s="3">
        <v>0</v>
      </c>
      <c r="AF154" s="3">
        <v>0</v>
      </c>
      <c r="AG154" s="3">
        <v>0</v>
      </c>
      <c r="AH154" s="3">
        <v>1</v>
      </c>
      <c r="AI154" s="3">
        <v>1</v>
      </c>
      <c r="AJ154" s="3">
        <v>1</v>
      </c>
      <c r="AK154" s="3">
        <v>1</v>
      </c>
      <c r="AL154" s="3">
        <v>1</v>
      </c>
      <c r="AM154" s="3">
        <v>1</v>
      </c>
      <c r="AN154" s="3">
        <v>1</v>
      </c>
      <c r="AO154" s="3">
        <v>1</v>
      </c>
      <c r="AP154" s="3">
        <v>1</v>
      </c>
      <c r="AQ154" s="3">
        <v>1</v>
      </c>
      <c r="AR154" s="3">
        <v>0</v>
      </c>
      <c r="AS154" s="3">
        <v>0</v>
      </c>
      <c r="AT154" s="3">
        <v>20</v>
      </c>
      <c r="AU154" s="3">
        <v>-10</v>
      </c>
      <c r="AV154" s="131">
        <v>7.3032407407407404E-3</v>
      </c>
      <c r="AW154">
        <v>57.052</v>
      </c>
      <c r="AX154" s="131"/>
    </row>
    <row r="155" spans="1:50">
      <c r="A155" s="4" t="s">
        <v>181</v>
      </c>
      <c r="B155" s="4">
        <v>2021</v>
      </c>
      <c r="C155" s="5">
        <v>44492</v>
      </c>
      <c r="D155" s="4" t="s">
        <v>19</v>
      </c>
      <c r="E155" s="4" t="s">
        <v>582</v>
      </c>
      <c r="F155" s="4" t="s">
        <v>26</v>
      </c>
      <c r="G155" s="11">
        <f>(C155-VLOOKUP(E155,Riders!$A$2:$E$8000,4,FALSE))/365</f>
        <v>21.087671232876712</v>
      </c>
      <c r="H155" s="4">
        <v>14</v>
      </c>
      <c r="I155" s="3">
        <v>1</v>
      </c>
      <c r="J155" s="3">
        <v>1</v>
      </c>
      <c r="K155" s="3">
        <v>0</v>
      </c>
      <c r="L155" s="3">
        <v>0</v>
      </c>
      <c r="M155" s="3">
        <v>0</v>
      </c>
      <c r="N155" s="3">
        <v>0</v>
      </c>
      <c r="O155" s="3">
        <v>0</v>
      </c>
      <c r="P155" s="3">
        <v>0</v>
      </c>
      <c r="Q155" s="3">
        <v>0</v>
      </c>
      <c r="R155" s="3">
        <v>0</v>
      </c>
      <c r="S155" s="3">
        <v>0</v>
      </c>
      <c r="T155" s="3">
        <v>0</v>
      </c>
      <c r="U155" s="3">
        <v>0</v>
      </c>
      <c r="V155" s="3">
        <v>0</v>
      </c>
      <c r="W155" s="3">
        <v>0</v>
      </c>
      <c r="X155" s="3">
        <v>0</v>
      </c>
      <c r="Y155" s="3">
        <v>0</v>
      </c>
      <c r="Z155" s="3">
        <v>0</v>
      </c>
      <c r="AA155" s="3">
        <v>0</v>
      </c>
      <c r="AB155" s="3">
        <v>0</v>
      </c>
      <c r="AC155" s="3">
        <v>0</v>
      </c>
      <c r="AD155" s="3">
        <v>0</v>
      </c>
      <c r="AE155" s="3">
        <v>0</v>
      </c>
      <c r="AF155" s="3">
        <v>0</v>
      </c>
      <c r="AG155" s="3">
        <v>0</v>
      </c>
      <c r="AH155" s="3">
        <v>0</v>
      </c>
      <c r="AI155" s="3">
        <v>0</v>
      </c>
      <c r="AJ155" s="3">
        <v>0</v>
      </c>
      <c r="AK155" s="3">
        <v>0</v>
      </c>
      <c r="AL155" s="3">
        <v>0</v>
      </c>
      <c r="AM155" s="3">
        <v>0</v>
      </c>
      <c r="AN155" s="3">
        <v>0</v>
      </c>
      <c r="AO155" s="3">
        <v>0</v>
      </c>
      <c r="AP155" s="3">
        <v>0</v>
      </c>
      <c r="AQ155" s="3">
        <v>0</v>
      </c>
      <c r="AR155" s="3">
        <v>0</v>
      </c>
      <c r="AS155" s="3">
        <v>0</v>
      </c>
      <c r="AT155" s="3">
        <v>20</v>
      </c>
      <c r="AU155" s="3">
        <v>-18</v>
      </c>
      <c r="AV155" s="131">
        <v>7.3032407407407404E-3</v>
      </c>
      <c r="AW155">
        <v>57.052</v>
      </c>
      <c r="AX155" s="131"/>
    </row>
    <row r="156" spans="1:50">
      <c r="A156" s="4" t="s">
        <v>181</v>
      </c>
      <c r="B156" s="4">
        <v>2021</v>
      </c>
      <c r="C156" s="5">
        <v>44492</v>
      </c>
      <c r="D156" s="4" t="s">
        <v>19</v>
      </c>
      <c r="E156" s="4" t="s">
        <v>648</v>
      </c>
      <c r="F156" s="4" t="s">
        <v>84</v>
      </c>
      <c r="G156" s="11">
        <f>(C156-VLOOKUP(E156,Riders!$A$2:$E$8000,4,FALSE))/365</f>
        <v>22.24931506849315</v>
      </c>
      <c r="H156" s="4">
        <v>15</v>
      </c>
      <c r="I156" s="3">
        <v>0</v>
      </c>
      <c r="J156" s="3">
        <v>0</v>
      </c>
      <c r="K156" s="3">
        <v>0</v>
      </c>
      <c r="L156" s="3">
        <v>1</v>
      </c>
      <c r="M156" s="3">
        <v>0</v>
      </c>
      <c r="N156" s="3">
        <v>0</v>
      </c>
      <c r="O156" s="3">
        <v>0</v>
      </c>
      <c r="P156" s="3">
        <v>0</v>
      </c>
      <c r="Q156" s="3">
        <v>0</v>
      </c>
      <c r="R156" s="3">
        <v>0</v>
      </c>
      <c r="S156" s="3">
        <v>0</v>
      </c>
      <c r="T156" s="3">
        <v>0</v>
      </c>
      <c r="U156" s="3">
        <v>0</v>
      </c>
      <c r="V156" s="3">
        <v>0</v>
      </c>
      <c r="W156" s="3">
        <v>0</v>
      </c>
      <c r="X156" s="3">
        <v>0</v>
      </c>
      <c r="Y156" s="3">
        <v>0</v>
      </c>
      <c r="Z156" s="3">
        <v>0</v>
      </c>
      <c r="AA156" s="3">
        <v>0</v>
      </c>
      <c r="AB156" s="3">
        <v>0</v>
      </c>
      <c r="AC156" s="3">
        <v>0</v>
      </c>
      <c r="AD156" s="3">
        <v>0</v>
      </c>
      <c r="AE156" s="3">
        <v>0</v>
      </c>
      <c r="AF156" s="3">
        <v>0</v>
      </c>
      <c r="AG156" s="3">
        <v>0</v>
      </c>
      <c r="AH156" s="3">
        <v>0</v>
      </c>
      <c r="AI156" s="3">
        <v>0</v>
      </c>
      <c r="AJ156" s="3">
        <v>0</v>
      </c>
      <c r="AK156" s="3">
        <v>0</v>
      </c>
      <c r="AL156" s="3">
        <v>0</v>
      </c>
      <c r="AM156" s="3">
        <v>0</v>
      </c>
      <c r="AN156" s="3">
        <v>0</v>
      </c>
      <c r="AO156" s="3">
        <v>0</v>
      </c>
      <c r="AP156" s="3">
        <v>0</v>
      </c>
      <c r="AQ156" s="3">
        <v>0</v>
      </c>
      <c r="AR156" s="3">
        <v>0</v>
      </c>
      <c r="AS156" s="3">
        <v>0</v>
      </c>
      <c r="AT156" s="3">
        <v>20</v>
      </c>
      <c r="AU156" s="3">
        <v>-19</v>
      </c>
      <c r="AV156" s="131">
        <v>7.3032407407407404E-3</v>
      </c>
      <c r="AW156">
        <v>57.052</v>
      </c>
      <c r="AX156" s="131"/>
    </row>
    <row r="157" spans="1:50">
      <c r="A157" s="4" t="s">
        <v>181</v>
      </c>
      <c r="B157" s="4">
        <v>2021</v>
      </c>
      <c r="C157" s="5">
        <v>44492</v>
      </c>
      <c r="D157" s="4" t="s">
        <v>19</v>
      </c>
      <c r="E157" s="4" t="s">
        <v>612</v>
      </c>
      <c r="F157" s="4" t="s">
        <v>55</v>
      </c>
      <c r="G157" s="11">
        <f>(C157-VLOOKUP(E157,Riders!$A$2:$E$8000,4,FALSE))/365</f>
        <v>20.328767123287673</v>
      </c>
      <c r="H157" s="4">
        <v>16</v>
      </c>
      <c r="I157" s="3">
        <v>0</v>
      </c>
      <c r="J157" s="3">
        <v>0</v>
      </c>
      <c r="K157" s="3">
        <v>0</v>
      </c>
      <c r="L157" s="3">
        <v>0</v>
      </c>
      <c r="M157" s="3">
        <v>0</v>
      </c>
      <c r="N157" s="3">
        <v>0</v>
      </c>
      <c r="O157" s="3">
        <v>0</v>
      </c>
      <c r="P157" s="3">
        <v>0</v>
      </c>
      <c r="Q157" s="3">
        <v>0</v>
      </c>
      <c r="R157" s="3">
        <v>0</v>
      </c>
      <c r="S157" s="3">
        <v>0</v>
      </c>
      <c r="T157" s="3">
        <v>0</v>
      </c>
      <c r="U157" s="3">
        <v>0</v>
      </c>
      <c r="V157" s="3">
        <v>0</v>
      </c>
      <c r="W157" s="3">
        <v>0</v>
      </c>
      <c r="X157" s="3">
        <v>0</v>
      </c>
      <c r="Y157" s="3">
        <v>0</v>
      </c>
      <c r="Z157" s="3">
        <v>0</v>
      </c>
      <c r="AA157" s="3">
        <v>0</v>
      </c>
      <c r="AB157" s="3">
        <v>0</v>
      </c>
      <c r="AC157" s="3">
        <v>0</v>
      </c>
      <c r="AD157" s="3">
        <v>0</v>
      </c>
      <c r="AE157" s="3">
        <v>0</v>
      </c>
      <c r="AF157" s="3">
        <v>0</v>
      </c>
      <c r="AG157" s="3">
        <v>0</v>
      </c>
      <c r="AH157" s="3">
        <v>0</v>
      </c>
      <c r="AI157" s="3">
        <v>0</v>
      </c>
      <c r="AJ157" s="3">
        <v>0</v>
      </c>
      <c r="AK157" s="3">
        <v>0</v>
      </c>
      <c r="AL157" s="3">
        <v>0</v>
      </c>
      <c r="AM157" s="3">
        <v>0</v>
      </c>
      <c r="AN157" s="3">
        <v>0</v>
      </c>
      <c r="AO157" s="3">
        <v>0</v>
      </c>
      <c r="AP157" s="3">
        <v>0</v>
      </c>
      <c r="AQ157" s="3">
        <v>0</v>
      </c>
      <c r="AR157" s="3">
        <v>0</v>
      </c>
      <c r="AS157" s="3">
        <v>0</v>
      </c>
      <c r="AT157" s="3">
        <v>20</v>
      </c>
      <c r="AU157" s="3">
        <v>-20</v>
      </c>
      <c r="AV157" s="131">
        <v>7.3032407407407404E-3</v>
      </c>
      <c r="AW157">
        <v>57.052</v>
      </c>
      <c r="AX157" s="131"/>
    </row>
    <row r="158" spans="1:50">
      <c r="A158" s="4" t="s">
        <v>181</v>
      </c>
      <c r="B158" s="4">
        <v>2021</v>
      </c>
      <c r="C158" s="5">
        <v>44492</v>
      </c>
      <c r="D158" s="4" t="s">
        <v>19</v>
      </c>
      <c r="E158" s="4" t="s">
        <v>489</v>
      </c>
      <c r="F158" s="4" t="s">
        <v>41</v>
      </c>
      <c r="G158" s="11">
        <f>(C158-VLOOKUP(E158,Riders!$A$2:$E$8000,4,FALSE))/365</f>
        <v>28.575342465753426</v>
      </c>
      <c r="H158" s="4">
        <v>17</v>
      </c>
      <c r="I158" s="3">
        <v>0</v>
      </c>
      <c r="J158" s="3">
        <v>0</v>
      </c>
      <c r="K158" s="3">
        <v>0</v>
      </c>
      <c r="L158" s="3">
        <v>0</v>
      </c>
      <c r="M158" s="3">
        <v>0</v>
      </c>
      <c r="N158" s="3">
        <v>0</v>
      </c>
      <c r="O158" s="3">
        <v>0</v>
      </c>
      <c r="P158" s="3">
        <v>0</v>
      </c>
      <c r="Q158" s="3">
        <v>0</v>
      </c>
      <c r="R158" s="3">
        <v>0</v>
      </c>
      <c r="S158" s="3">
        <v>0</v>
      </c>
      <c r="T158" s="3">
        <v>0</v>
      </c>
      <c r="U158" s="3">
        <v>0</v>
      </c>
      <c r="V158" s="3">
        <v>0</v>
      </c>
      <c r="W158" s="3">
        <v>0</v>
      </c>
      <c r="X158" s="3">
        <v>0</v>
      </c>
      <c r="Y158" s="3">
        <v>0</v>
      </c>
      <c r="Z158" s="3">
        <v>0</v>
      </c>
      <c r="AA158" s="3">
        <v>0</v>
      </c>
      <c r="AB158" s="3">
        <v>0</v>
      </c>
      <c r="AC158" s="3">
        <v>0</v>
      </c>
      <c r="AD158" s="3">
        <v>0</v>
      </c>
      <c r="AE158" s="3">
        <v>0</v>
      </c>
      <c r="AF158" s="3">
        <v>0</v>
      </c>
      <c r="AG158" s="3">
        <v>0</v>
      </c>
      <c r="AH158" s="3">
        <v>0</v>
      </c>
      <c r="AI158" s="3">
        <v>0</v>
      </c>
      <c r="AJ158" s="3">
        <v>0</v>
      </c>
      <c r="AK158" s="3">
        <v>0</v>
      </c>
      <c r="AL158" s="3">
        <v>0</v>
      </c>
      <c r="AM158" s="3">
        <v>0</v>
      </c>
      <c r="AN158" s="3">
        <v>0</v>
      </c>
      <c r="AO158" s="3">
        <v>0</v>
      </c>
      <c r="AP158" s="3">
        <v>0</v>
      </c>
      <c r="AQ158" s="3">
        <v>0</v>
      </c>
      <c r="AR158" s="3">
        <v>0</v>
      </c>
      <c r="AS158" s="3">
        <v>0</v>
      </c>
      <c r="AT158" s="3">
        <v>20</v>
      </c>
      <c r="AU158" s="3">
        <v>-20</v>
      </c>
      <c r="AV158" s="131">
        <v>7.3032407407407404E-3</v>
      </c>
      <c r="AW158">
        <v>57.052</v>
      </c>
      <c r="AX158" s="131"/>
    </row>
    <row r="159" spans="1:50">
      <c r="A159" s="4" t="s">
        <v>181</v>
      </c>
      <c r="B159" s="4">
        <v>2021</v>
      </c>
      <c r="C159" s="5">
        <v>44492</v>
      </c>
      <c r="D159" s="4" t="s">
        <v>19</v>
      </c>
      <c r="E159" s="4" t="s">
        <v>620</v>
      </c>
      <c r="F159" s="4" t="s">
        <v>43</v>
      </c>
      <c r="G159" s="11">
        <f>(C159-VLOOKUP(E159,Riders!$A$2:$E$8000,4,FALSE))/365</f>
        <v>35.063013698630137</v>
      </c>
      <c r="H159" s="4">
        <v>18</v>
      </c>
      <c r="I159" s="3">
        <v>0</v>
      </c>
      <c r="J159" s="3">
        <v>0</v>
      </c>
      <c r="K159" s="3">
        <v>0</v>
      </c>
      <c r="L159" s="3">
        <v>0</v>
      </c>
      <c r="M159" s="3">
        <v>0</v>
      </c>
      <c r="N159" s="3">
        <v>0</v>
      </c>
      <c r="O159" s="3">
        <v>0</v>
      </c>
      <c r="P159" s="3">
        <v>0</v>
      </c>
      <c r="Q159" s="3">
        <v>0</v>
      </c>
      <c r="R159" s="3">
        <v>0</v>
      </c>
      <c r="S159" s="3">
        <v>0</v>
      </c>
      <c r="T159" s="3">
        <v>0</v>
      </c>
      <c r="U159" s="3">
        <v>0</v>
      </c>
      <c r="V159" s="3">
        <v>0</v>
      </c>
      <c r="W159" s="3">
        <v>0</v>
      </c>
      <c r="X159" s="3">
        <v>0</v>
      </c>
      <c r="Y159" s="3">
        <v>0</v>
      </c>
      <c r="Z159" s="3">
        <v>0</v>
      </c>
      <c r="AA159" s="3">
        <v>0</v>
      </c>
      <c r="AB159" s="3">
        <v>0</v>
      </c>
      <c r="AC159" s="3">
        <v>0</v>
      </c>
      <c r="AD159" s="3">
        <v>0</v>
      </c>
      <c r="AE159" s="3">
        <v>0</v>
      </c>
      <c r="AF159" s="3">
        <v>0</v>
      </c>
      <c r="AG159" s="3">
        <v>0</v>
      </c>
      <c r="AH159" s="3">
        <v>0</v>
      </c>
      <c r="AI159" s="3">
        <v>0</v>
      </c>
      <c r="AJ159" s="3">
        <v>0</v>
      </c>
      <c r="AK159" s="3">
        <v>0</v>
      </c>
      <c r="AL159" s="3">
        <v>0</v>
      </c>
      <c r="AM159" s="3">
        <v>0</v>
      </c>
      <c r="AN159" s="3">
        <v>0</v>
      </c>
      <c r="AO159" s="3">
        <v>0</v>
      </c>
      <c r="AP159" s="3">
        <v>0</v>
      </c>
      <c r="AQ159" s="3">
        <v>0</v>
      </c>
      <c r="AR159" s="3">
        <v>0</v>
      </c>
      <c r="AS159" s="3">
        <v>0</v>
      </c>
      <c r="AT159" s="3">
        <v>20</v>
      </c>
      <c r="AU159" s="3">
        <v>-20</v>
      </c>
      <c r="AV159" s="131">
        <v>7.3032407407407404E-3</v>
      </c>
      <c r="AW159">
        <v>57.052</v>
      </c>
      <c r="AX159" s="131"/>
    </row>
    <row r="160" spans="1:50">
      <c r="A160" s="4" t="s">
        <v>181</v>
      </c>
      <c r="B160" s="4">
        <v>2021</v>
      </c>
      <c r="C160" s="5">
        <v>44492</v>
      </c>
      <c r="D160" s="4" t="s">
        <v>19</v>
      </c>
      <c r="E160" s="4" t="s">
        <v>494</v>
      </c>
      <c r="F160" s="4" t="s">
        <v>103</v>
      </c>
      <c r="G160" s="11">
        <f>(C160-VLOOKUP(E160,Riders!$A$2:$E$8000,4,FALSE))/365</f>
        <v>25.742465753424657</v>
      </c>
      <c r="H160" s="4">
        <v>19</v>
      </c>
      <c r="I160" s="3">
        <v>0</v>
      </c>
      <c r="J160" s="3">
        <v>0</v>
      </c>
      <c r="K160" s="3">
        <v>0</v>
      </c>
      <c r="L160" s="3">
        <v>0</v>
      </c>
      <c r="M160" s="3">
        <v>0</v>
      </c>
      <c r="N160" s="3">
        <v>0</v>
      </c>
      <c r="O160" s="3">
        <v>0</v>
      </c>
      <c r="P160" s="3">
        <v>0</v>
      </c>
      <c r="Q160" s="3">
        <v>0</v>
      </c>
      <c r="R160" s="3">
        <v>0</v>
      </c>
      <c r="S160" s="3">
        <v>0</v>
      </c>
      <c r="T160" s="3">
        <v>0</v>
      </c>
      <c r="U160" s="3">
        <v>0</v>
      </c>
      <c r="V160" s="3">
        <v>0</v>
      </c>
      <c r="W160" s="3">
        <v>0</v>
      </c>
      <c r="X160" s="3">
        <v>0</v>
      </c>
      <c r="Y160" s="3">
        <v>0</v>
      </c>
      <c r="Z160" s="3">
        <v>0</v>
      </c>
      <c r="AA160" s="3">
        <v>0</v>
      </c>
      <c r="AB160" s="3">
        <v>0</v>
      </c>
      <c r="AC160" s="3">
        <v>0</v>
      </c>
      <c r="AD160" s="3">
        <v>0</v>
      </c>
      <c r="AE160" s="3">
        <v>0</v>
      </c>
      <c r="AF160" s="3">
        <v>0</v>
      </c>
      <c r="AG160" s="3">
        <v>0</v>
      </c>
      <c r="AH160" s="3">
        <v>0</v>
      </c>
      <c r="AI160" s="3">
        <v>0</v>
      </c>
      <c r="AJ160" s="3">
        <v>0</v>
      </c>
      <c r="AK160" s="3">
        <v>0</v>
      </c>
      <c r="AL160" s="3">
        <v>0</v>
      </c>
      <c r="AM160" s="3">
        <v>0</v>
      </c>
      <c r="AN160" s="3">
        <v>0</v>
      </c>
      <c r="AO160" s="3">
        <v>0</v>
      </c>
      <c r="AP160" s="3">
        <v>0</v>
      </c>
      <c r="AQ160" s="3">
        <v>0</v>
      </c>
      <c r="AR160" s="3">
        <v>0</v>
      </c>
      <c r="AS160" s="3">
        <v>0</v>
      </c>
      <c r="AT160" s="3">
        <v>20</v>
      </c>
      <c r="AU160" s="3">
        <v>-20</v>
      </c>
      <c r="AV160" s="131">
        <v>7.3032407407407404E-3</v>
      </c>
      <c r="AW160">
        <v>57.052</v>
      </c>
      <c r="AX160" s="131"/>
    </row>
    <row r="161" spans="1:50">
      <c r="A161" s="4" t="s">
        <v>181</v>
      </c>
      <c r="B161" s="4">
        <v>2021</v>
      </c>
      <c r="C161" s="5">
        <v>44492</v>
      </c>
      <c r="D161" s="4" t="s">
        <v>19</v>
      </c>
      <c r="E161" s="4" t="s">
        <v>486</v>
      </c>
      <c r="F161" s="4" t="s">
        <v>163</v>
      </c>
      <c r="G161" s="11">
        <f>(C161-VLOOKUP(E161,Riders!$A$2:$E$8000,4,FALSE))/365</f>
        <v>24.298630136986301</v>
      </c>
      <c r="H161" s="4">
        <v>20</v>
      </c>
      <c r="I161" s="3">
        <v>0</v>
      </c>
      <c r="J161" s="3">
        <v>0</v>
      </c>
      <c r="K161" s="3">
        <v>0</v>
      </c>
      <c r="L161" s="3">
        <v>0</v>
      </c>
      <c r="M161" s="3">
        <v>0</v>
      </c>
      <c r="N161" s="3">
        <v>0</v>
      </c>
      <c r="O161" s="3">
        <v>0</v>
      </c>
      <c r="P161" s="3">
        <v>0</v>
      </c>
      <c r="Q161" s="3">
        <v>0</v>
      </c>
      <c r="R161" s="3">
        <v>0</v>
      </c>
      <c r="S161" s="3">
        <v>0</v>
      </c>
      <c r="T161" s="3">
        <v>0</v>
      </c>
      <c r="U161" s="3">
        <v>0</v>
      </c>
      <c r="V161" s="3">
        <v>0</v>
      </c>
      <c r="W161" s="3">
        <v>0</v>
      </c>
      <c r="X161" s="3">
        <v>0</v>
      </c>
      <c r="Y161" s="3">
        <v>0</v>
      </c>
      <c r="Z161" s="3">
        <v>0</v>
      </c>
      <c r="AA161" s="3">
        <v>0</v>
      </c>
      <c r="AB161" s="3">
        <v>0</v>
      </c>
      <c r="AC161" s="3">
        <v>0</v>
      </c>
      <c r="AD161" s="3">
        <v>0</v>
      </c>
      <c r="AE161" s="3">
        <v>0</v>
      </c>
      <c r="AF161" s="3">
        <v>0</v>
      </c>
      <c r="AG161" s="3">
        <v>0</v>
      </c>
      <c r="AH161" s="3">
        <v>0</v>
      </c>
      <c r="AI161" s="3">
        <v>0</v>
      </c>
      <c r="AJ161" s="3">
        <v>0</v>
      </c>
      <c r="AK161" s="3">
        <v>0</v>
      </c>
      <c r="AL161" s="3">
        <v>0</v>
      </c>
      <c r="AM161" s="3">
        <v>0</v>
      </c>
      <c r="AN161" s="3">
        <v>0</v>
      </c>
      <c r="AO161" s="3">
        <v>0</v>
      </c>
      <c r="AP161" s="3">
        <v>0</v>
      </c>
      <c r="AQ161" s="3">
        <v>0</v>
      </c>
      <c r="AR161" s="3">
        <v>0</v>
      </c>
      <c r="AS161" s="3">
        <v>0</v>
      </c>
      <c r="AT161" s="3">
        <v>20</v>
      </c>
      <c r="AU161" s="3">
        <v>-20</v>
      </c>
      <c r="AV161" s="131">
        <v>7.3032407407407404E-3</v>
      </c>
      <c r="AW161">
        <v>57.052</v>
      </c>
      <c r="AX161" s="131"/>
    </row>
    <row r="162" spans="1:50">
      <c r="A162" s="4" t="s">
        <v>181</v>
      </c>
      <c r="B162" s="4">
        <v>2021</v>
      </c>
      <c r="C162" s="5">
        <v>44492</v>
      </c>
      <c r="D162" s="4" t="s">
        <v>19</v>
      </c>
      <c r="E162" s="4" t="s">
        <v>640</v>
      </c>
      <c r="F162" s="4" t="s">
        <v>22</v>
      </c>
      <c r="G162" s="11" t="e">
        <f>(C162-VLOOKUP(E162,Riders!$A$2:$E$8000,4,FALSE))/365</f>
        <v>#N/A</v>
      </c>
      <c r="H162" s="4">
        <v>21</v>
      </c>
      <c r="I162" s="3">
        <v>0</v>
      </c>
      <c r="J162" s="3">
        <v>0</v>
      </c>
      <c r="K162" s="3">
        <v>0</v>
      </c>
      <c r="L162" s="3">
        <v>0</v>
      </c>
      <c r="M162" s="3">
        <v>0</v>
      </c>
      <c r="N162" s="3">
        <v>0</v>
      </c>
      <c r="O162" s="3">
        <v>0</v>
      </c>
      <c r="P162" s="3">
        <v>0</v>
      </c>
      <c r="Q162" s="3">
        <v>0</v>
      </c>
      <c r="R162" s="3">
        <v>0</v>
      </c>
      <c r="S162" s="3">
        <v>0</v>
      </c>
      <c r="T162" s="3">
        <v>0</v>
      </c>
      <c r="U162" s="3">
        <v>0</v>
      </c>
      <c r="V162" s="3">
        <v>0</v>
      </c>
      <c r="W162" s="3">
        <v>0</v>
      </c>
      <c r="X162" s="3">
        <v>0</v>
      </c>
      <c r="Y162" s="3">
        <v>0</v>
      </c>
      <c r="Z162" s="3">
        <v>0</v>
      </c>
      <c r="AA162" s="3">
        <v>0</v>
      </c>
      <c r="AB162" s="3">
        <v>0</v>
      </c>
      <c r="AC162" s="3">
        <v>0</v>
      </c>
      <c r="AD162" s="3">
        <v>0</v>
      </c>
      <c r="AE162" s="3">
        <v>0</v>
      </c>
      <c r="AF162" s="3">
        <v>0</v>
      </c>
      <c r="AG162" s="3">
        <v>0</v>
      </c>
      <c r="AH162" s="3">
        <v>0</v>
      </c>
      <c r="AI162" s="3">
        <v>0</v>
      </c>
      <c r="AJ162" s="3">
        <v>0</v>
      </c>
      <c r="AK162" s="3">
        <v>0</v>
      </c>
      <c r="AL162" s="3">
        <v>0</v>
      </c>
      <c r="AM162" s="3">
        <v>0</v>
      </c>
      <c r="AN162" s="3">
        <v>0</v>
      </c>
      <c r="AO162" s="3">
        <v>0</v>
      </c>
      <c r="AP162" s="3">
        <v>0</v>
      </c>
      <c r="AQ162" s="3">
        <v>0</v>
      </c>
      <c r="AR162" s="3">
        <v>0</v>
      </c>
      <c r="AS162" s="3">
        <v>0</v>
      </c>
      <c r="AT162" s="3">
        <v>20</v>
      </c>
      <c r="AU162" s="3">
        <v>-20</v>
      </c>
      <c r="AV162" s="131">
        <v>7.3032407407407404E-3</v>
      </c>
      <c r="AW162">
        <v>57.052</v>
      </c>
      <c r="AX162" s="131"/>
    </row>
    <row r="163" spans="1:50">
      <c r="A163" s="1" t="s">
        <v>138</v>
      </c>
      <c r="B163" s="1">
        <v>2021</v>
      </c>
      <c r="C163" s="2">
        <v>44451</v>
      </c>
      <c r="D163" s="1" t="s">
        <v>65</v>
      </c>
      <c r="E163" s="1" t="s">
        <v>869</v>
      </c>
      <c r="F163" s="3" t="s">
        <v>43</v>
      </c>
      <c r="G163" s="11" t="e">
        <f>(C163-VLOOKUP(E163,Riders!$A$2:$E$8000,4,FALSE))/365</f>
        <v>#N/A</v>
      </c>
      <c r="H163" s="3">
        <v>1</v>
      </c>
      <c r="I163" s="1">
        <v>0</v>
      </c>
      <c r="J163" s="1">
        <v>0</v>
      </c>
      <c r="K163" s="1">
        <v>0</v>
      </c>
      <c r="L163" s="1">
        <v>0</v>
      </c>
      <c r="M163" s="1">
        <v>0</v>
      </c>
      <c r="N163" s="1">
        <v>0</v>
      </c>
      <c r="O163" s="1">
        <v>0</v>
      </c>
      <c r="P163" s="1">
        <v>0</v>
      </c>
      <c r="Q163" s="1">
        <v>0</v>
      </c>
      <c r="R163" s="1">
        <v>0</v>
      </c>
      <c r="S163" s="1">
        <v>0</v>
      </c>
      <c r="T163" s="1">
        <v>0</v>
      </c>
      <c r="U163" s="1">
        <v>0</v>
      </c>
      <c r="V163" s="1">
        <v>0</v>
      </c>
      <c r="W163" s="1">
        <v>0</v>
      </c>
      <c r="X163" s="1">
        <v>0</v>
      </c>
      <c r="Y163" s="1">
        <v>0</v>
      </c>
      <c r="Z163" s="1">
        <v>0</v>
      </c>
      <c r="AA163" s="1">
        <v>0</v>
      </c>
      <c r="AB163" s="1">
        <v>0</v>
      </c>
      <c r="AC163" s="1">
        <v>0</v>
      </c>
      <c r="AD163" s="1">
        <v>0</v>
      </c>
      <c r="AE163" s="1">
        <v>0</v>
      </c>
      <c r="AF163" s="1">
        <v>0</v>
      </c>
      <c r="AG163" s="1">
        <v>1</v>
      </c>
      <c r="AH163" s="1">
        <v>1</v>
      </c>
      <c r="AI163" s="1">
        <v>1</v>
      </c>
      <c r="AJ163" s="1">
        <v>1</v>
      </c>
      <c r="AK163" s="1">
        <v>1</v>
      </c>
      <c r="AL163" s="1">
        <v>1</v>
      </c>
      <c r="AM163" s="1">
        <v>0</v>
      </c>
      <c r="AN163" s="1">
        <v>0</v>
      </c>
      <c r="AO163" s="1">
        <v>0</v>
      </c>
      <c r="AP163" s="1">
        <v>0</v>
      </c>
      <c r="AQ163" s="1">
        <v>0</v>
      </c>
      <c r="AR163" s="1">
        <v>0</v>
      </c>
      <c r="AS163" s="3">
        <v>20</v>
      </c>
      <c r="AT163" s="3">
        <v>0</v>
      </c>
      <c r="AU163" s="3">
        <v>26</v>
      </c>
      <c r="AV163" s="131">
        <v>7.7546296296296287E-3</v>
      </c>
      <c r="AW163">
        <v>53.695999999999998</v>
      </c>
      <c r="AX163" s="131"/>
    </row>
    <row r="164" spans="1:50">
      <c r="A164" s="1" t="s">
        <v>138</v>
      </c>
      <c r="B164" s="1">
        <v>2021</v>
      </c>
      <c r="C164" s="2">
        <v>44451</v>
      </c>
      <c r="D164" s="1" t="s">
        <v>65</v>
      </c>
      <c r="E164" s="1" t="s">
        <v>518</v>
      </c>
      <c r="F164" s="3" t="s">
        <v>249</v>
      </c>
      <c r="G164" s="11">
        <f>(C164-VLOOKUP(E164,Riders!$A$2:$E$8000,4,FALSE))/365</f>
        <v>30.668493150684931</v>
      </c>
      <c r="H164" s="3">
        <v>2</v>
      </c>
      <c r="I164" s="1">
        <v>0</v>
      </c>
      <c r="J164" s="1">
        <v>0</v>
      </c>
      <c r="K164" s="1">
        <v>0</v>
      </c>
      <c r="L164" s="1">
        <v>0</v>
      </c>
      <c r="M164" s="1">
        <v>1</v>
      </c>
      <c r="N164" s="1">
        <v>0</v>
      </c>
      <c r="O164" s="1">
        <v>1</v>
      </c>
      <c r="P164" s="1">
        <v>0</v>
      </c>
      <c r="Q164" s="1">
        <v>1</v>
      </c>
      <c r="R164" s="1">
        <v>1</v>
      </c>
      <c r="S164" s="1">
        <v>0</v>
      </c>
      <c r="T164" s="1">
        <v>1</v>
      </c>
      <c r="U164" s="1">
        <v>1</v>
      </c>
      <c r="V164" s="1">
        <v>1</v>
      </c>
      <c r="W164" s="1">
        <v>1</v>
      </c>
      <c r="X164" s="1">
        <v>1</v>
      </c>
      <c r="Y164" s="1">
        <v>1</v>
      </c>
      <c r="Z164" s="1">
        <v>1</v>
      </c>
      <c r="AA164" s="1">
        <v>1</v>
      </c>
      <c r="AB164" s="1">
        <v>1</v>
      </c>
      <c r="AC164" s="1">
        <v>1</v>
      </c>
      <c r="AD164" s="1">
        <v>1</v>
      </c>
      <c r="AE164" s="1">
        <v>1</v>
      </c>
      <c r="AF164" s="1">
        <v>1</v>
      </c>
      <c r="AG164" s="1">
        <v>0</v>
      </c>
      <c r="AH164" s="1">
        <v>0</v>
      </c>
      <c r="AI164" s="1">
        <v>0</v>
      </c>
      <c r="AJ164" s="1">
        <v>0</v>
      </c>
      <c r="AK164" s="1">
        <v>0</v>
      </c>
      <c r="AL164" s="1">
        <v>0</v>
      </c>
      <c r="AM164" s="1">
        <v>0</v>
      </c>
      <c r="AN164" s="1">
        <v>0</v>
      </c>
      <c r="AO164" s="1">
        <v>0</v>
      </c>
      <c r="AP164" s="1">
        <v>0</v>
      </c>
      <c r="AQ164" s="1">
        <v>0</v>
      </c>
      <c r="AR164" s="1">
        <v>1</v>
      </c>
      <c r="AS164" s="3">
        <v>0</v>
      </c>
      <c r="AT164" s="3">
        <v>0</v>
      </c>
      <c r="AU164" s="3">
        <v>18</v>
      </c>
      <c r="AV164" s="131">
        <v>7.7546296296296287E-3</v>
      </c>
      <c r="AW164">
        <v>53.695999999999998</v>
      </c>
      <c r="AX164" s="131"/>
    </row>
    <row r="165" spans="1:50">
      <c r="A165" s="1" t="s">
        <v>138</v>
      </c>
      <c r="B165" s="1">
        <v>2021</v>
      </c>
      <c r="C165" s="2">
        <v>44451</v>
      </c>
      <c r="D165" s="1" t="s">
        <v>65</v>
      </c>
      <c r="E165" s="1" t="s">
        <v>612</v>
      </c>
      <c r="F165" s="3" t="s">
        <v>55</v>
      </c>
      <c r="G165" s="11">
        <f>(C165-VLOOKUP(E165,Riders!$A$2:$E$8000,4,FALSE))/365</f>
        <v>20.216438356164385</v>
      </c>
      <c r="H165" s="3">
        <v>3</v>
      </c>
      <c r="I165" s="1">
        <v>0</v>
      </c>
      <c r="J165" s="1">
        <v>0</v>
      </c>
      <c r="K165" s="1">
        <v>0</v>
      </c>
      <c r="L165" s="1">
        <v>1</v>
      </c>
      <c r="M165" s="1">
        <v>0</v>
      </c>
      <c r="N165" s="1">
        <v>1</v>
      </c>
      <c r="O165" s="1">
        <v>1</v>
      </c>
      <c r="P165" s="1">
        <v>1</v>
      </c>
      <c r="Q165" s="1">
        <v>0</v>
      </c>
      <c r="R165" s="1">
        <v>0</v>
      </c>
      <c r="S165" s="1">
        <v>1</v>
      </c>
      <c r="T165" s="1">
        <v>0</v>
      </c>
      <c r="U165" s="1">
        <v>0</v>
      </c>
      <c r="V165" s="1">
        <v>0</v>
      </c>
      <c r="W165" s="1">
        <v>0</v>
      </c>
      <c r="X165" s="1">
        <v>0</v>
      </c>
      <c r="Y165" s="1">
        <v>0</v>
      </c>
      <c r="Z165" s="1">
        <v>0</v>
      </c>
      <c r="AA165" s="1">
        <v>0</v>
      </c>
      <c r="AB165" s="1">
        <v>0</v>
      </c>
      <c r="AC165" s="1">
        <v>0</v>
      </c>
      <c r="AD165" s="1">
        <v>0</v>
      </c>
      <c r="AE165" s="1">
        <v>0</v>
      </c>
      <c r="AF165" s="1">
        <v>0</v>
      </c>
      <c r="AG165" s="1">
        <v>0</v>
      </c>
      <c r="AH165" s="1">
        <v>0</v>
      </c>
      <c r="AI165" s="1">
        <v>0</v>
      </c>
      <c r="AJ165" s="1">
        <v>0</v>
      </c>
      <c r="AK165" s="1">
        <v>0</v>
      </c>
      <c r="AL165" s="1">
        <v>0</v>
      </c>
      <c r="AM165" s="1">
        <v>0</v>
      </c>
      <c r="AN165" s="1">
        <v>0</v>
      </c>
      <c r="AO165" s="1">
        <v>0</v>
      </c>
      <c r="AP165" s="1">
        <v>0</v>
      </c>
      <c r="AQ165" s="1">
        <v>0</v>
      </c>
      <c r="AR165" s="1">
        <v>0</v>
      </c>
      <c r="AS165" s="3">
        <v>0</v>
      </c>
      <c r="AT165" s="3">
        <v>0</v>
      </c>
      <c r="AU165" s="3">
        <v>5</v>
      </c>
      <c r="AV165" s="131">
        <v>7.7546296296296304E-3</v>
      </c>
      <c r="AW165">
        <v>53.695999999999998</v>
      </c>
      <c r="AX165" s="131"/>
    </row>
    <row r="166" spans="1:50">
      <c r="A166" s="1" t="s">
        <v>138</v>
      </c>
      <c r="B166" s="1">
        <v>2021</v>
      </c>
      <c r="C166" s="2">
        <v>44451</v>
      </c>
      <c r="D166" s="1" t="s">
        <v>65</v>
      </c>
      <c r="E166" s="1" t="s">
        <v>737</v>
      </c>
      <c r="F166" s="3" t="s">
        <v>149</v>
      </c>
      <c r="G166" s="11">
        <f>(C166-VLOOKUP(E166,Riders!$A$2:$E$8000,4,FALSE))/365</f>
        <v>18.873972602739727</v>
      </c>
      <c r="H166" s="3">
        <v>4</v>
      </c>
      <c r="I166" s="1">
        <v>0</v>
      </c>
      <c r="J166" s="1">
        <v>0</v>
      </c>
      <c r="K166" s="1">
        <v>0</v>
      </c>
      <c r="L166" s="1">
        <v>0</v>
      </c>
      <c r="M166" s="1">
        <v>0</v>
      </c>
      <c r="N166" s="1">
        <v>0</v>
      </c>
      <c r="O166" s="1">
        <v>0</v>
      </c>
      <c r="P166" s="1">
        <v>0</v>
      </c>
      <c r="Q166" s="1">
        <v>0</v>
      </c>
      <c r="R166" s="1">
        <v>0</v>
      </c>
      <c r="S166" s="1">
        <v>0</v>
      </c>
      <c r="T166" s="1">
        <v>0</v>
      </c>
      <c r="U166" s="1">
        <v>0</v>
      </c>
      <c r="V166" s="1">
        <v>0</v>
      </c>
      <c r="W166" s="1">
        <v>0</v>
      </c>
      <c r="X166" s="1">
        <v>0</v>
      </c>
      <c r="Y166" s="1">
        <v>0</v>
      </c>
      <c r="Z166" s="1">
        <v>0</v>
      </c>
      <c r="AA166" s="1">
        <v>0</v>
      </c>
      <c r="AB166" s="1">
        <v>0</v>
      </c>
      <c r="AC166" s="1">
        <v>0</v>
      </c>
      <c r="AD166" s="1">
        <v>0</v>
      </c>
      <c r="AE166" s="1">
        <v>0</v>
      </c>
      <c r="AF166" s="1">
        <v>0</v>
      </c>
      <c r="AG166" s="1">
        <v>0</v>
      </c>
      <c r="AH166" s="1">
        <v>0</v>
      </c>
      <c r="AI166" s="1">
        <v>0</v>
      </c>
      <c r="AJ166" s="1">
        <v>0</v>
      </c>
      <c r="AK166" s="1">
        <v>0</v>
      </c>
      <c r="AL166" s="1">
        <v>0</v>
      </c>
      <c r="AM166" s="1">
        <v>0</v>
      </c>
      <c r="AN166" s="1">
        <v>1</v>
      </c>
      <c r="AO166" s="1">
        <v>1</v>
      </c>
      <c r="AP166" s="1">
        <v>1</v>
      </c>
      <c r="AQ166" s="1">
        <v>1</v>
      </c>
      <c r="AR166" s="1">
        <v>0</v>
      </c>
      <c r="AS166" s="3">
        <v>0</v>
      </c>
      <c r="AT166" s="3">
        <v>0</v>
      </c>
      <c r="AU166" s="3">
        <v>4</v>
      </c>
      <c r="AV166" s="131">
        <v>7.7546296296296304E-3</v>
      </c>
      <c r="AW166">
        <v>53.695999999999998</v>
      </c>
      <c r="AX166" s="131"/>
    </row>
    <row r="167" spans="1:50">
      <c r="A167" s="1" t="s">
        <v>138</v>
      </c>
      <c r="B167" s="1">
        <v>2021</v>
      </c>
      <c r="C167" s="2">
        <v>44451</v>
      </c>
      <c r="D167" s="1" t="s">
        <v>65</v>
      </c>
      <c r="E167" s="1" t="s">
        <v>807</v>
      </c>
      <c r="F167" s="3" t="s">
        <v>165</v>
      </c>
      <c r="G167" s="11">
        <f>(C167-VLOOKUP(E167,Riders!$A$2:$E$8000,4,FALSE))/365</f>
        <v>31.586301369863012</v>
      </c>
      <c r="H167" s="3">
        <v>5</v>
      </c>
      <c r="I167" s="1">
        <v>1</v>
      </c>
      <c r="J167" s="1">
        <v>1</v>
      </c>
      <c r="K167" s="1">
        <v>1</v>
      </c>
      <c r="L167" s="1">
        <v>0</v>
      </c>
      <c r="M167" s="1">
        <v>0</v>
      </c>
      <c r="N167" s="1">
        <v>0</v>
      </c>
      <c r="O167" s="1">
        <v>0</v>
      </c>
      <c r="P167" s="1">
        <v>0</v>
      </c>
      <c r="Q167" s="1">
        <v>0</v>
      </c>
      <c r="R167" s="1">
        <v>0</v>
      </c>
      <c r="S167" s="1">
        <v>0</v>
      </c>
      <c r="T167" s="1">
        <v>0</v>
      </c>
      <c r="U167" s="1">
        <v>0</v>
      </c>
      <c r="V167" s="1">
        <v>0</v>
      </c>
      <c r="W167" s="1">
        <v>0</v>
      </c>
      <c r="X167" s="1">
        <v>0</v>
      </c>
      <c r="Y167" s="1">
        <v>0</v>
      </c>
      <c r="Z167" s="1">
        <v>0</v>
      </c>
      <c r="AA167" s="1">
        <v>0</v>
      </c>
      <c r="AB167" s="1">
        <v>0</v>
      </c>
      <c r="AC167" s="1">
        <v>0</v>
      </c>
      <c r="AD167" s="1">
        <v>0</v>
      </c>
      <c r="AE167" s="1">
        <v>0</v>
      </c>
      <c r="AF167" s="1">
        <v>0</v>
      </c>
      <c r="AG167" s="1">
        <v>0</v>
      </c>
      <c r="AH167" s="1">
        <v>0</v>
      </c>
      <c r="AI167" s="1">
        <v>0</v>
      </c>
      <c r="AJ167" s="1">
        <v>0</v>
      </c>
      <c r="AK167" s="1">
        <v>0</v>
      </c>
      <c r="AL167" s="1">
        <v>0</v>
      </c>
      <c r="AM167" s="1">
        <v>0</v>
      </c>
      <c r="AN167" s="1">
        <v>0</v>
      </c>
      <c r="AO167" s="1">
        <v>0</v>
      </c>
      <c r="AP167" s="1">
        <v>0</v>
      </c>
      <c r="AQ167" s="1">
        <v>0</v>
      </c>
      <c r="AR167" s="1">
        <v>0</v>
      </c>
      <c r="AS167" s="3">
        <v>0</v>
      </c>
      <c r="AT167" s="3">
        <v>0</v>
      </c>
      <c r="AU167" s="3">
        <v>3</v>
      </c>
      <c r="AV167" s="131">
        <v>7.7546296296296304E-3</v>
      </c>
      <c r="AW167">
        <v>53.695999999999998</v>
      </c>
      <c r="AX167" s="131"/>
    </row>
    <row r="168" spans="1:50">
      <c r="A168" s="1" t="s">
        <v>138</v>
      </c>
      <c r="B168" s="1">
        <v>2021</v>
      </c>
      <c r="C168" s="2">
        <v>44451</v>
      </c>
      <c r="D168" s="1" t="s">
        <v>65</v>
      </c>
      <c r="E168" s="1" t="s">
        <v>693</v>
      </c>
      <c r="F168" s="3" t="s">
        <v>32</v>
      </c>
      <c r="G168" s="11">
        <f>(C168-VLOOKUP(E168,Riders!$A$2:$E$8000,4,FALSE))/365</f>
        <v>22.682191780821917</v>
      </c>
      <c r="H168" s="3">
        <v>6</v>
      </c>
      <c r="I168" s="1">
        <v>0</v>
      </c>
      <c r="J168" s="1">
        <v>0</v>
      </c>
      <c r="K168" s="1">
        <v>0</v>
      </c>
      <c r="L168" s="1">
        <v>0</v>
      </c>
      <c r="M168" s="1">
        <v>0</v>
      </c>
      <c r="N168" s="1">
        <v>0</v>
      </c>
      <c r="O168" s="1">
        <v>0</v>
      </c>
      <c r="P168" s="1">
        <v>0</v>
      </c>
      <c r="Q168" s="1">
        <v>0</v>
      </c>
      <c r="R168" s="1">
        <v>0</v>
      </c>
      <c r="S168" s="1">
        <v>0</v>
      </c>
      <c r="T168" s="1">
        <v>0</v>
      </c>
      <c r="U168" s="1">
        <v>0</v>
      </c>
      <c r="V168" s="1">
        <v>0</v>
      </c>
      <c r="W168" s="1">
        <v>0</v>
      </c>
      <c r="X168" s="1">
        <v>0</v>
      </c>
      <c r="Y168" s="1">
        <v>0</v>
      </c>
      <c r="Z168" s="1">
        <v>0</v>
      </c>
      <c r="AA168" s="1">
        <v>0</v>
      </c>
      <c r="AB168" s="1">
        <v>0</v>
      </c>
      <c r="AC168" s="1">
        <v>0</v>
      </c>
      <c r="AD168" s="1">
        <v>0</v>
      </c>
      <c r="AE168" s="1">
        <v>0</v>
      </c>
      <c r="AF168" s="1">
        <v>0</v>
      </c>
      <c r="AG168" s="1">
        <v>0</v>
      </c>
      <c r="AH168" s="1">
        <v>0</v>
      </c>
      <c r="AI168" s="1">
        <v>0</v>
      </c>
      <c r="AJ168" s="1">
        <v>0</v>
      </c>
      <c r="AK168" s="1">
        <v>0</v>
      </c>
      <c r="AL168" s="1">
        <v>0</v>
      </c>
      <c r="AM168" s="1">
        <v>1</v>
      </c>
      <c r="AN168" s="1">
        <v>0</v>
      </c>
      <c r="AO168" s="1">
        <v>0</v>
      </c>
      <c r="AP168" s="1">
        <v>0</v>
      </c>
      <c r="AQ168" s="1">
        <v>0</v>
      </c>
      <c r="AR168" s="1">
        <v>0</v>
      </c>
      <c r="AS168" s="3">
        <v>0</v>
      </c>
      <c r="AT168" s="3">
        <v>0</v>
      </c>
      <c r="AU168" s="3">
        <v>1</v>
      </c>
      <c r="AV168" s="131">
        <v>7.7546296296296304E-3</v>
      </c>
      <c r="AW168">
        <v>53.695999999999998</v>
      </c>
      <c r="AX168" s="131"/>
    </row>
    <row r="169" spans="1:50">
      <c r="A169" s="1" t="s">
        <v>138</v>
      </c>
      <c r="B169" s="1">
        <v>2021</v>
      </c>
      <c r="C169" s="2">
        <v>44451</v>
      </c>
      <c r="D169" s="1" t="s">
        <v>65</v>
      </c>
      <c r="E169" s="1" t="s">
        <v>633</v>
      </c>
      <c r="F169" s="3" t="s">
        <v>206</v>
      </c>
      <c r="G169" s="11">
        <f>(C169-VLOOKUP(E169,Riders!$A$2:$E$8000,4,FALSE))/365</f>
        <v>20.591780821917808</v>
      </c>
      <c r="H169" s="3">
        <v>7</v>
      </c>
      <c r="I169" s="1">
        <v>0</v>
      </c>
      <c r="J169" s="1">
        <v>0</v>
      </c>
      <c r="K169" s="1">
        <v>0</v>
      </c>
      <c r="L169" s="1">
        <v>0</v>
      </c>
      <c r="M169" s="1">
        <v>0</v>
      </c>
      <c r="N169" s="1">
        <v>0</v>
      </c>
      <c r="O169" s="1">
        <v>0</v>
      </c>
      <c r="P169" s="1">
        <v>0</v>
      </c>
      <c r="Q169" s="1">
        <v>0</v>
      </c>
      <c r="R169" s="1">
        <v>0</v>
      </c>
      <c r="S169" s="1">
        <v>0</v>
      </c>
      <c r="T169" s="1">
        <v>0</v>
      </c>
      <c r="U169" s="1">
        <v>0</v>
      </c>
      <c r="V169" s="1">
        <v>0</v>
      </c>
      <c r="W169" s="1">
        <v>0</v>
      </c>
      <c r="X169" s="1">
        <v>0</v>
      </c>
      <c r="Y169" s="1">
        <v>0</v>
      </c>
      <c r="Z169" s="1">
        <v>0</v>
      </c>
      <c r="AA169" s="1">
        <v>0</v>
      </c>
      <c r="AB169" s="1">
        <v>0</v>
      </c>
      <c r="AC169" s="1">
        <v>0</v>
      </c>
      <c r="AD169" s="1">
        <v>0</v>
      </c>
      <c r="AE169" s="1">
        <v>0</v>
      </c>
      <c r="AF169" s="1">
        <v>0</v>
      </c>
      <c r="AG169" s="1">
        <v>0</v>
      </c>
      <c r="AH169" s="1">
        <v>0</v>
      </c>
      <c r="AI169" s="1">
        <v>0</v>
      </c>
      <c r="AJ169" s="1">
        <v>0</v>
      </c>
      <c r="AK169" s="1">
        <v>0</v>
      </c>
      <c r="AL169" s="1">
        <v>0</v>
      </c>
      <c r="AM169" s="1">
        <v>0</v>
      </c>
      <c r="AN169" s="1">
        <v>0</v>
      </c>
      <c r="AO169" s="1">
        <v>0</v>
      </c>
      <c r="AP169" s="1">
        <v>0</v>
      </c>
      <c r="AQ169" s="1">
        <v>0</v>
      </c>
      <c r="AR169" s="1">
        <v>0</v>
      </c>
      <c r="AS169" s="3">
        <v>0</v>
      </c>
      <c r="AT169" s="3">
        <v>0</v>
      </c>
      <c r="AU169" s="3">
        <v>0</v>
      </c>
      <c r="AV169" s="131">
        <v>7.7546296296296304E-3</v>
      </c>
      <c r="AW169">
        <v>53.695999999999998</v>
      </c>
      <c r="AX169" s="131"/>
    </row>
    <row r="170" spans="1:50">
      <c r="A170" s="1" t="s">
        <v>138</v>
      </c>
      <c r="B170" s="1">
        <v>2021</v>
      </c>
      <c r="C170" s="2">
        <v>44451</v>
      </c>
      <c r="D170" s="1" t="s">
        <v>65</v>
      </c>
      <c r="E170" s="1" t="s">
        <v>709</v>
      </c>
      <c r="F170" s="3" t="s">
        <v>163</v>
      </c>
      <c r="G170" s="11">
        <f>(C170-VLOOKUP(E170,Riders!$A$2:$E$8000,4,FALSE))/365</f>
        <v>28.076712328767123</v>
      </c>
      <c r="H170" s="3">
        <v>8</v>
      </c>
      <c r="I170" s="1">
        <v>0</v>
      </c>
      <c r="J170" s="1">
        <v>0</v>
      </c>
      <c r="K170" s="1">
        <v>0</v>
      </c>
      <c r="L170" s="1">
        <v>0</v>
      </c>
      <c r="M170" s="1">
        <v>0</v>
      </c>
      <c r="N170" s="1">
        <v>0</v>
      </c>
      <c r="O170" s="1">
        <v>0</v>
      </c>
      <c r="P170" s="1">
        <v>0</v>
      </c>
      <c r="Q170" s="1">
        <v>0</v>
      </c>
      <c r="R170" s="1">
        <v>0</v>
      </c>
      <c r="S170" s="1">
        <v>0</v>
      </c>
      <c r="T170" s="1">
        <v>0</v>
      </c>
      <c r="U170" s="1">
        <v>0</v>
      </c>
      <c r="V170" s="1">
        <v>0</v>
      </c>
      <c r="W170" s="1">
        <v>0</v>
      </c>
      <c r="X170" s="1">
        <v>0</v>
      </c>
      <c r="Y170" s="1">
        <v>0</v>
      </c>
      <c r="Z170" s="1">
        <v>0</v>
      </c>
      <c r="AA170" s="1">
        <v>0</v>
      </c>
      <c r="AB170" s="1">
        <v>0</v>
      </c>
      <c r="AC170" s="1">
        <v>0</v>
      </c>
      <c r="AD170" s="1">
        <v>0</v>
      </c>
      <c r="AE170" s="1">
        <v>0</v>
      </c>
      <c r="AF170" s="1">
        <v>0</v>
      </c>
      <c r="AG170" s="1">
        <v>0</v>
      </c>
      <c r="AH170" s="1">
        <v>0</v>
      </c>
      <c r="AI170" s="1">
        <v>0</v>
      </c>
      <c r="AJ170" s="1">
        <v>0</v>
      </c>
      <c r="AK170" s="1">
        <v>0</v>
      </c>
      <c r="AL170" s="1">
        <v>0</v>
      </c>
      <c r="AM170" s="1">
        <v>0</v>
      </c>
      <c r="AN170" s="1">
        <v>0</v>
      </c>
      <c r="AO170" s="1">
        <v>0</v>
      </c>
      <c r="AP170" s="1">
        <v>0</v>
      </c>
      <c r="AQ170" s="1">
        <v>0</v>
      </c>
      <c r="AR170" s="1">
        <v>0</v>
      </c>
      <c r="AS170" s="3">
        <v>0</v>
      </c>
      <c r="AT170" s="3">
        <v>0</v>
      </c>
      <c r="AU170" s="3">
        <v>0</v>
      </c>
      <c r="AV170" s="131">
        <v>7.7546296296296304E-3</v>
      </c>
      <c r="AW170">
        <v>53.695999999999998</v>
      </c>
      <c r="AX170" s="131"/>
    </row>
    <row r="171" spans="1:50">
      <c r="A171" s="1" t="s">
        <v>138</v>
      </c>
      <c r="B171" s="1">
        <v>2021</v>
      </c>
      <c r="C171" s="2">
        <v>44451</v>
      </c>
      <c r="D171" s="1" t="s">
        <v>65</v>
      </c>
      <c r="E171" s="1" t="s">
        <v>343</v>
      </c>
      <c r="F171" s="3" t="s">
        <v>153</v>
      </c>
      <c r="G171" s="11" t="e">
        <f>(C171-VLOOKUP(E171,Riders!$A$2:$E$8000,4,FALSE))/365</f>
        <v>#N/A</v>
      </c>
      <c r="H171" s="3">
        <v>9</v>
      </c>
      <c r="I171" s="1">
        <v>0</v>
      </c>
      <c r="J171" s="1">
        <v>0</v>
      </c>
      <c r="K171" s="1">
        <v>0</v>
      </c>
      <c r="L171" s="1">
        <v>0</v>
      </c>
      <c r="M171" s="1">
        <v>0</v>
      </c>
      <c r="N171" s="1">
        <v>0</v>
      </c>
      <c r="O171" s="1">
        <v>0</v>
      </c>
      <c r="P171" s="1">
        <v>0</v>
      </c>
      <c r="Q171" s="1">
        <v>0</v>
      </c>
      <c r="R171" s="1">
        <v>0</v>
      </c>
      <c r="S171" s="1">
        <v>0</v>
      </c>
      <c r="T171" s="1">
        <v>0</v>
      </c>
      <c r="U171" s="1">
        <v>0</v>
      </c>
      <c r="V171" s="1">
        <v>0</v>
      </c>
      <c r="W171" s="1">
        <v>0</v>
      </c>
      <c r="X171" s="1">
        <v>0</v>
      </c>
      <c r="Y171" s="1">
        <v>0</v>
      </c>
      <c r="Z171" s="1">
        <v>0</v>
      </c>
      <c r="AA171" s="1">
        <v>0</v>
      </c>
      <c r="AB171" s="1">
        <v>0</v>
      </c>
      <c r="AC171" s="1">
        <v>0</v>
      </c>
      <c r="AD171" s="1">
        <v>0</v>
      </c>
      <c r="AE171" s="1">
        <v>0</v>
      </c>
      <c r="AF171" s="1">
        <v>0</v>
      </c>
      <c r="AG171" s="1">
        <v>0</v>
      </c>
      <c r="AH171" s="1">
        <v>0</v>
      </c>
      <c r="AI171" s="1">
        <v>0</v>
      </c>
      <c r="AJ171" s="1">
        <v>0</v>
      </c>
      <c r="AK171" s="1">
        <v>0</v>
      </c>
      <c r="AL171" s="1">
        <v>0</v>
      </c>
      <c r="AM171" s="1">
        <v>0</v>
      </c>
      <c r="AN171" s="1">
        <v>0</v>
      </c>
      <c r="AO171" s="1">
        <v>0</v>
      </c>
      <c r="AP171" s="1">
        <v>0</v>
      </c>
      <c r="AQ171" s="1">
        <v>0</v>
      </c>
      <c r="AR171" s="1">
        <v>0</v>
      </c>
      <c r="AS171" s="3">
        <v>0</v>
      </c>
      <c r="AT171" s="3">
        <v>0</v>
      </c>
      <c r="AU171" s="3">
        <v>0</v>
      </c>
      <c r="AV171" s="131">
        <v>7.7546296296296304E-3</v>
      </c>
      <c r="AW171">
        <v>53.695999999999998</v>
      </c>
      <c r="AX171" s="131"/>
    </row>
    <row r="172" spans="1:50">
      <c r="A172" s="1" t="s">
        <v>138</v>
      </c>
      <c r="B172" s="1">
        <v>2021</v>
      </c>
      <c r="C172" s="2">
        <v>44451</v>
      </c>
      <c r="D172" s="1" t="s">
        <v>65</v>
      </c>
      <c r="E172" s="1" t="s">
        <v>522</v>
      </c>
      <c r="F172" s="3" t="s">
        <v>523</v>
      </c>
      <c r="G172" s="11">
        <f>(C172-VLOOKUP(E172,Riders!$A$2:$E$8000,4,FALSE))/365</f>
        <v>20.884931506849316</v>
      </c>
      <c r="H172" s="3">
        <v>10</v>
      </c>
      <c r="I172" s="1">
        <v>0</v>
      </c>
      <c r="J172" s="1">
        <v>0</v>
      </c>
      <c r="K172" s="1">
        <v>0</v>
      </c>
      <c r="L172" s="1">
        <v>0</v>
      </c>
      <c r="M172" s="1">
        <v>0</v>
      </c>
      <c r="N172" s="1">
        <v>0</v>
      </c>
      <c r="O172" s="1">
        <v>0</v>
      </c>
      <c r="P172" s="1">
        <v>0</v>
      </c>
      <c r="Q172" s="1">
        <v>0</v>
      </c>
      <c r="R172" s="1">
        <v>0</v>
      </c>
      <c r="S172" s="1">
        <v>0</v>
      </c>
      <c r="T172" s="1">
        <v>0</v>
      </c>
      <c r="U172" s="1">
        <v>0</v>
      </c>
      <c r="V172" s="1">
        <v>0</v>
      </c>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v>0</v>
      </c>
      <c r="AS172" s="3">
        <v>0</v>
      </c>
      <c r="AT172" s="3">
        <v>0</v>
      </c>
      <c r="AU172" s="3">
        <v>0</v>
      </c>
      <c r="AV172" s="131">
        <v>7.7546296296296304E-3</v>
      </c>
      <c r="AW172">
        <v>53.695999999999998</v>
      </c>
      <c r="AX172" s="131"/>
    </row>
    <row r="173" spans="1:50">
      <c r="A173" s="1" t="s">
        <v>138</v>
      </c>
      <c r="B173" s="1">
        <v>2021</v>
      </c>
      <c r="C173" s="2">
        <v>44451</v>
      </c>
      <c r="D173" s="1" t="s">
        <v>65</v>
      </c>
      <c r="E173" s="1" t="s">
        <v>865</v>
      </c>
      <c r="F173" s="3" t="s">
        <v>223</v>
      </c>
      <c r="G173" s="11">
        <f>(C173-VLOOKUP(E173,Riders!$A$2:$E$8000,4,FALSE))/365</f>
        <v>23.783561643835615</v>
      </c>
      <c r="H173" s="3">
        <v>11</v>
      </c>
      <c r="I173" s="1">
        <v>0</v>
      </c>
      <c r="J173" s="1">
        <v>0</v>
      </c>
      <c r="K173" s="1">
        <v>0</v>
      </c>
      <c r="L173" s="1">
        <v>0</v>
      </c>
      <c r="M173" s="1">
        <v>0</v>
      </c>
      <c r="N173" s="1">
        <v>0</v>
      </c>
      <c r="O173" s="1">
        <v>0</v>
      </c>
      <c r="P173" s="1">
        <v>0</v>
      </c>
      <c r="Q173" s="1">
        <v>0</v>
      </c>
      <c r="R173" s="1">
        <v>0</v>
      </c>
      <c r="S173" s="1">
        <v>0</v>
      </c>
      <c r="T173" s="1">
        <v>0</v>
      </c>
      <c r="U173" s="1">
        <v>0</v>
      </c>
      <c r="V173" s="1">
        <v>0</v>
      </c>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v>0</v>
      </c>
      <c r="AS173" s="3">
        <v>0</v>
      </c>
      <c r="AT173" s="3">
        <v>0</v>
      </c>
      <c r="AU173" s="3">
        <v>0</v>
      </c>
      <c r="AV173" s="131">
        <v>7.7546296296296304E-3</v>
      </c>
      <c r="AW173">
        <v>53.695999999999998</v>
      </c>
      <c r="AX173" s="131"/>
    </row>
    <row r="174" spans="1:50">
      <c r="A174" s="1" t="s">
        <v>138</v>
      </c>
      <c r="B174" s="1">
        <v>2021</v>
      </c>
      <c r="C174" s="2">
        <v>44451</v>
      </c>
      <c r="D174" s="1" t="s">
        <v>65</v>
      </c>
      <c r="E174" s="1" t="s">
        <v>874</v>
      </c>
      <c r="F174" s="3" t="s">
        <v>51</v>
      </c>
      <c r="G174" s="11">
        <f>(C174-VLOOKUP(E174,Riders!$A$2:$E$8000,4,FALSE))/365</f>
        <v>21.463013698630139</v>
      </c>
      <c r="H174" s="3">
        <v>12</v>
      </c>
      <c r="I174" s="1">
        <v>0</v>
      </c>
      <c r="J174" s="1">
        <v>0</v>
      </c>
      <c r="K174" s="1">
        <v>0</v>
      </c>
      <c r="L174" s="1">
        <v>0</v>
      </c>
      <c r="M174" s="1">
        <v>0</v>
      </c>
      <c r="N174" s="1">
        <v>0</v>
      </c>
      <c r="O174" s="1">
        <v>0</v>
      </c>
      <c r="P174" s="1">
        <v>0</v>
      </c>
      <c r="Q174" s="1">
        <v>0</v>
      </c>
      <c r="R174" s="1">
        <v>0</v>
      </c>
      <c r="S174" s="1">
        <v>0</v>
      </c>
      <c r="T174" s="1">
        <v>0</v>
      </c>
      <c r="U174" s="1">
        <v>0</v>
      </c>
      <c r="V174" s="1">
        <v>0</v>
      </c>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v>0</v>
      </c>
      <c r="AS174" s="3">
        <v>0</v>
      </c>
      <c r="AT174" s="3">
        <v>0</v>
      </c>
      <c r="AU174" s="3">
        <v>0</v>
      </c>
      <c r="AV174" s="131">
        <v>7.7546296296296304E-3</v>
      </c>
      <c r="AW174">
        <v>53.695999999999998</v>
      </c>
      <c r="AX174" s="131"/>
    </row>
    <row r="175" spans="1:50">
      <c r="A175" s="1" t="s">
        <v>138</v>
      </c>
      <c r="B175" s="1">
        <v>2021</v>
      </c>
      <c r="C175" s="2">
        <v>44451</v>
      </c>
      <c r="D175" s="1" t="s">
        <v>65</v>
      </c>
      <c r="E175" s="1" t="s">
        <v>641</v>
      </c>
      <c r="F175" s="3" t="s">
        <v>77</v>
      </c>
      <c r="G175" s="11">
        <f>(C175-VLOOKUP(E175,Riders!$A$2:$E$8000,4,FALSE))/365</f>
        <v>21.227397260273971</v>
      </c>
      <c r="H175" s="3">
        <v>13</v>
      </c>
      <c r="I175" s="1">
        <v>0</v>
      </c>
      <c r="J175" s="1">
        <v>0</v>
      </c>
      <c r="K175" s="1">
        <v>0</v>
      </c>
      <c r="L175" s="1">
        <v>0</v>
      </c>
      <c r="M175" s="1">
        <v>0</v>
      </c>
      <c r="N175" s="1">
        <v>0</v>
      </c>
      <c r="O175" s="1">
        <v>0</v>
      </c>
      <c r="P175" s="1">
        <v>0</v>
      </c>
      <c r="Q175" s="1">
        <v>0</v>
      </c>
      <c r="R175" s="1">
        <v>0</v>
      </c>
      <c r="S175" s="1">
        <v>0</v>
      </c>
      <c r="T175" s="1">
        <v>0</v>
      </c>
      <c r="U175" s="1">
        <v>0</v>
      </c>
      <c r="V175" s="1">
        <v>0</v>
      </c>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v>0</v>
      </c>
      <c r="AS175" s="3">
        <v>0</v>
      </c>
      <c r="AT175" s="3">
        <v>0</v>
      </c>
      <c r="AU175" s="3">
        <v>0</v>
      </c>
      <c r="AV175" s="131">
        <v>7.7546296296296304E-3</v>
      </c>
      <c r="AW175">
        <v>53.695999999999998</v>
      </c>
      <c r="AX175" s="131"/>
    </row>
    <row r="176" spans="1:50">
      <c r="A176" s="1" t="s">
        <v>138</v>
      </c>
      <c r="B176" s="1">
        <v>2021</v>
      </c>
      <c r="C176" s="2">
        <v>44451</v>
      </c>
      <c r="D176" s="1" t="s">
        <v>65</v>
      </c>
      <c r="E176" s="1" t="s">
        <v>494</v>
      </c>
      <c r="F176" s="3" t="s">
        <v>103</v>
      </c>
      <c r="G176" s="11">
        <f>(C176-VLOOKUP(E176,Riders!$A$2:$E$8000,4,FALSE))/365</f>
        <v>25.63013698630137</v>
      </c>
      <c r="H176" s="3">
        <v>14</v>
      </c>
      <c r="I176" s="1">
        <v>0</v>
      </c>
      <c r="J176" s="1">
        <v>0</v>
      </c>
      <c r="K176" s="1">
        <v>0</v>
      </c>
      <c r="L176" s="1">
        <v>0</v>
      </c>
      <c r="M176" s="1">
        <v>0</v>
      </c>
      <c r="N176" s="1">
        <v>0</v>
      </c>
      <c r="O176" s="1">
        <v>0</v>
      </c>
      <c r="P176" s="1">
        <v>0</v>
      </c>
      <c r="Q176" s="1">
        <v>0</v>
      </c>
      <c r="R176" s="1">
        <v>0</v>
      </c>
      <c r="S176" s="1">
        <v>0</v>
      </c>
      <c r="T176" s="1">
        <v>0</v>
      </c>
      <c r="U176" s="1">
        <v>0</v>
      </c>
      <c r="V176" s="1">
        <v>0</v>
      </c>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v>0</v>
      </c>
      <c r="AS176" s="3">
        <v>0</v>
      </c>
      <c r="AT176" s="3">
        <v>20</v>
      </c>
      <c r="AU176" s="3">
        <v>-20</v>
      </c>
      <c r="AV176" s="131">
        <v>7.7546296296296304E-3</v>
      </c>
      <c r="AW176">
        <v>53.695999999999998</v>
      </c>
      <c r="AX176" s="131"/>
    </row>
    <row r="177" spans="1:50">
      <c r="A177" s="1" t="s">
        <v>138</v>
      </c>
      <c r="B177" s="1">
        <v>2021</v>
      </c>
      <c r="C177" s="2">
        <v>44451</v>
      </c>
      <c r="D177" s="1" t="s">
        <v>65</v>
      </c>
      <c r="E177" s="1" t="s">
        <v>691</v>
      </c>
      <c r="F177" s="3" t="s">
        <v>721</v>
      </c>
      <c r="G177" s="11">
        <f>(C177-VLOOKUP(E177,Riders!$A$2:$E$8000,4,FALSE))/365</f>
        <v>28.216438356164385</v>
      </c>
      <c r="H177" s="3">
        <v>15</v>
      </c>
      <c r="I177" s="1">
        <v>0</v>
      </c>
      <c r="J177" s="1">
        <v>0</v>
      </c>
      <c r="K177" s="1">
        <v>0</v>
      </c>
      <c r="L177" s="1">
        <v>0</v>
      </c>
      <c r="M177" s="1">
        <v>0</v>
      </c>
      <c r="N177" s="1">
        <v>0</v>
      </c>
      <c r="O177" s="1">
        <v>0</v>
      </c>
      <c r="P177" s="1">
        <v>0</v>
      </c>
      <c r="Q177" s="1">
        <v>0</v>
      </c>
      <c r="R177" s="1">
        <v>0</v>
      </c>
      <c r="S177" s="1">
        <v>0</v>
      </c>
      <c r="T177" s="1">
        <v>0</v>
      </c>
      <c r="U177" s="1">
        <v>0</v>
      </c>
      <c r="V177" s="1">
        <v>0</v>
      </c>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v>0</v>
      </c>
      <c r="AS177" s="3">
        <v>0</v>
      </c>
      <c r="AT177" s="3">
        <v>20</v>
      </c>
      <c r="AU177" s="3">
        <v>-40</v>
      </c>
      <c r="AV177" s="131">
        <v>7.7546296296296304E-3</v>
      </c>
      <c r="AW177">
        <v>53.695999999999998</v>
      </c>
      <c r="AX177" s="131"/>
    </row>
    <row r="178" spans="1:50">
      <c r="A178" s="1" t="s">
        <v>138</v>
      </c>
      <c r="B178" s="1">
        <v>2021</v>
      </c>
      <c r="C178" s="2">
        <v>44451</v>
      </c>
      <c r="D178" s="1" t="s">
        <v>65</v>
      </c>
      <c r="E178" s="1" t="s">
        <v>866</v>
      </c>
      <c r="F178" s="3" t="s">
        <v>62</v>
      </c>
      <c r="G178" s="11">
        <f>(C178-VLOOKUP(E178,Riders!$A$2:$E$8000,4,FALSE))/365</f>
        <v>22.646575342465752</v>
      </c>
      <c r="H178" s="3">
        <v>16</v>
      </c>
      <c r="I178" s="1">
        <v>0</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v>0</v>
      </c>
      <c r="AS178" s="3">
        <v>0</v>
      </c>
      <c r="AT178" s="3">
        <v>40</v>
      </c>
      <c r="AU178" s="3">
        <v>-40</v>
      </c>
      <c r="AV178" s="131">
        <v>7.7546296296296304E-3</v>
      </c>
      <c r="AW178">
        <v>53.695999999999998</v>
      </c>
      <c r="AX178" s="131"/>
    </row>
    <row r="179" spans="1:50">
      <c r="A179" s="4" t="s">
        <v>878</v>
      </c>
      <c r="B179" s="4">
        <v>2021</v>
      </c>
      <c r="C179" s="5">
        <v>44388</v>
      </c>
      <c r="D179" s="4" t="s">
        <v>65</v>
      </c>
      <c r="E179" s="4" t="s">
        <v>819</v>
      </c>
      <c r="F179" s="4" t="s">
        <v>479</v>
      </c>
      <c r="G179" s="11" t="e">
        <f>(C179-VLOOKUP(E179,Riders!$A$2:$E$8000,4,FALSE))/365</f>
        <v>#N/A</v>
      </c>
      <c r="H179" s="4">
        <v>1</v>
      </c>
      <c r="I179" s="4">
        <v>0</v>
      </c>
      <c r="J179" s="4">
        <v>0</v>
      </c>
      <c r="K179" s="4">
        <v>0</v>
      </c>
      <c r="L179" s="4">
        <v>0</v>
      </c>
      <c r="M179" s="4">
        <v>0</v>
      </c>
      <c r="N179" s="4">
        <v>0</v>
      </c>
      <c r="O179" s="4">
        <v>0</v>
      </c>
      <c r="P179" s="4">
        <v>0</v>
      </c>
      <c r="Q179" s="4">
        <v>0</v>
      </c>
      <c r="R179" s="4">
        <v>0</v>
      </c>
      <c r="S179" s="4">
        <v>0</v>
      </c>
      <c r="T179" s="4">
        <v>0</v>
      </c>
      <c r="U179" s="4">
        <v>1</v>
      </c>
      <c r="V179" s="4">
        <v>1</v>
      </c>
      <c r="W179" s="4">
        <v>0</v>
      </c>
      <c r="X179" s="4">
        <v>1</v>
      </c>
      <c r="Y179" s="4">
        <v>0</v>
      </c>
      <c r="Z179" s="4">
        <v>1</v>
      </c>
      <c r="AA179" s="4">
        <v>0</v>
      </c>
      <c r="AB179" s="4">
        <v>0</v>
      </c>
      <c r="AC179" s="4">
        <v>0</v>
      </c>
      <c r="AD179" s="4">
        <v>1</v>
      </c>
      <c r="AE179" s="4">
        <v>0</v>
      </c>
      <c r="AF179" s="4">
        <v>0</v>
      </c>
      <c r="AG179" s="4">
        <v>0</v>
      </c>
      <c r="AH179" s="4">
        <v>0</v>
      </c>
      <c r="AI179" s="4">
        <v>0</v>
      </c>
      <c r="AJ179" s="4">
        <v>0</v>
      </c>
      <c r="AK179" s="4">
        <v>0</v>
      </c>
      <c r="AL179" s="4">
        <v>1</v>
      </c>
      <c r="AM179" s="4">
        <v>1</v>
      </c>
      <c r="AN179" s="4">
        <v>0</v>
      </c>
      <c r="AO179" s="4">
        <v>0</v>
      </c>
      <c r="AP179" s="4">
        <v>0</v>
      </c>
      <c r="AQ179" s="4">
        <v>0</v>
      </c>
      <c r="AR179" s="4">
        <v>0</v>
      </c>
      <c r="AS179" s="4">
        <v>20</v>
      </c>
      <c r="AT179" s="4">
        <v>0</v>
      </c>
      <c r="AU179" s="4">
        <v>27</v>
      </c>
      <c r="AV179" s="131">
        <v>7.5810185185185182E-3</v>
      </c>
      <c r="AW179">
        <v>54.893999999999998</v>
      </c>
      <c r="AX179" s="131"/>
    </row>
    <row r="180" spans="1:50">
      <c r="A180" s="4" t="s">
        <v>878</v>
      </c>
      <c r="B180" s="4">
        <v>2021</v>
      </c>
      <c r="C180" s="5">
        <v>44388</v>
      </c>
      <c r="D180" s="4" t="s">
        <v>65</v>
      </c>
      <c r="E180" s="4" t="s">
        <v>339</v>
      </c>
      <c r="F180" s="4" t="s">
        <v>141</v>
      </c>
      <c r="G180" s="11">
        <f>(C180-VLOOKUP(E180,Riders!$A$2:$E$8000,4,FALSE))/365</f>
        <v>33.317808219178083</v>
      </c>
      <c r="H180" s="4">
        <v>2</v>
      </c>
      <c r="I180" s="4">
        <v>0</v>
      </c>
      <c r="J180" s="4">
        <v>0</v>
      </c>
      <c r="K180" s="4">
        <v>0</v>
      </c>
      <c r="L180" s="4">
        <v>0</v>
      </c>
      <c r="M180" s="4">
        <v>0</v>
      </c>
      <c r="N180" s="4">
        <v>0</v>
      </c>
      <c r="O180" s="4">
        <v>0</v>
      </c>
      <c r="P180" s="4">
        <v>0</v>
      </c>
      <c r="Q180" s="4">
        <v>0</v>
      </c>
      <c r="R180" s="4">
        <v>0</v>
      </c>
      <c r="S180" s="4">
        <v>0</v>
      </c>
      <c r="T180" s="4">
        <v>1</v>
      </c>
      <c r="U180" s="4">
        <v>0</v>
      </c>
      <c r="V180" s="4">
        <v>0</v>
      </c>
      <c r="W180" s="4">
        <v>0</v>
      </c>
      <c r="X180" s="4">
        <v>0</v>
      </c>
      <c r="Y180" s="4">
        <v>0</v>
      </c>
      <c r="Z180" s="4">
        <v>0</v>
      </c>
      <c r="AA180" s="4">
        <v>1</v>
      </c>
      <c r="AB180" s="4">
        <v>0</v>
      </c>
      <c r="AC180" s="4">
        <v>0</v>
      </c>
      <c r="AD180" s="4">
        <v>0</v>
      </c>
      <c r="AE180" s="4">
        <v>0</v>
      </c>
      <c r="AF180" s="4">
        <v>0</v>
      </c>
      <c r="AG180" s="4">
        <v>1</v>
      </c>
      <c r="AH180" s="4">
        <v>0</v>
      </c>
      <c r="AI180" s="4">
        <v>0</v>
      </c>
      <c r="AJ180" s="4">
        <v>0</v>
      </c>
      <c r="AK180" s="4">
        <v>0</v>
      </c>
      <c r="AL180" s="4">
        <v>0</v>
      </c>
      <c r="AM180" s="4">
        <v>0</v>
      </c>
      <c r="AN180" s="4">
        <v>0</v>
      </c>
      <c r="AO180" s="4">
        <v>0</v>
      </c>
      <c r="AP180" s="4">
        <v>0</v>
      </c>
      <c r="AQ180" s="4">
        <v>0</v>
      </c>
      <c r="AR180" s="4">
        <v>0</v>
      </c>
      <c r="AS180" s="4">
        <v>20</v>
      </c>
      <c r="AT180" s="4">
        <v>0</v>
      </c>
      <c r="AU180" s="4">
        <v>23</v>
      </c>
      <c r="AV180" s="131">
        <v>7.5810185185185182E-3</v>
      </c>
      <c r="AW180">
        <v>54.893999999999998</v>
      </c>
      <c r="AX180" s="131"/>
    </row>
    <row r="181" spans="1:50">
      <c r="A181" s="4" t="s">
        <v>878</v>
      </c>
      <c r="B181" s="4">
        <v>2021</v>
      </c>
      <c r="C181" s="5">
        <v>44388</v>
      </c>
      <c r="D181" s="4" t="s">
        <v>65</v>
      </c>
      <c r="E181" s="4" t="s">
        <v>827</v>
      </c>
      <c r="F181" s="4" t="s">
        <v>197</v>
      </c>
      <c r="G181" s="11">
        <f>(C181-VLOOKUP(E181,Riders!$A$2:$E$8000,4,FALSE))/365</f>
        <v>21.254794520547946</v>
      </c>
      <c r="H181" s="4">
        <v>3</v>
      </c>
      <c r="I181" s="4">
        <v>0</v>
      </c>
      <c r="J181" s="4">
        <v>0</v>
      </c>
      <c r="K181" s="4">
        <v>0</v>
      </c>
      <c r="L181" s="4">
        <v>0</v>
      </c>
      <c r="M181" s="4">
        <v>0</v>
      </c>
      <c r="N181" s="4">
        <v>0</v>
      </c>
      <c r="O181" s="4">
        <v>0</v>
      </c>
      <c r="P181" s="4">
        <v>0</v>
      </c>
      <c r="Q181" s="4">
        <v>0</v>
      </c>
      <c r="R181" s="4">
        <v>0</v>
      </c>
      <c r="S181" s="4">
        <v>0</v>
      </c>
      <c r="T181" s="4">
        <v>0</v>
      </c>
      <c r="U181" s="4">
        <v>0</v>
      </c>
      <c r="V181" s="4">
        <v>0</v>
      </c>
      <c r="W181" s="4">
        <v>1</v>
      </c>
      <c r="X181" s="4">
        <v>0</v>
      </c>
      <c r="Y181" s="4">
        <v>1</v>
      </c>
      <c r="Z181" s="4">
        <v>0</v>
      </c>
      <c r="AA181" s="4">
        <v>0</v>
      </c>
      <c r="AB181" s="4">
        <v>1</v>
      </c>
      <c r="AC181" s="4">
        <v>0</v>
      </c>
      <c r="AD181" s="4">
        <v>0</v>
      </c>
      <c r="AE181" s="4">
        <v>0</v>
      </c>
      <c r="AF181" s="4">
        <v>0</v>
      </c>
      <c r="AG181" s="4">
        <v>0</v>
      </c>
      <c r="AH181" s="4">
        <v>0</v>
      </c>
      <c r="AI181" s="4">
        <v>0</v>
      </c>
      <c r="AJ181" s="4">
        <v>0</v>
      </c>
      <c r="AK181" s="4">
        <v>0</v>
      </c>
      <c r="AL181" s="4">
        <v>0</v>
      </c>
      <c r="AM181" s="4">
        <v>0</v>
      </c>
      <c r="AN181" s="4">
        <v>0</v>
      </c>
      <c r="AO181" s="4">
        <v>0</v>
      </c>
      <c r="AP181" s="4">
        <v>0</v>
      </c>
      <c r="AQ181" s="4">
        <v>0</v>
      </c>
      <c r="AR181" s="4">
        <v>0</v>
      </c>
      <c r="AS181" s="4">
        <v>20</v>
      </c>
      <c r="AT181" s="4">
        <v>0</v>
      </c>
      <c r="AU181" s="4">
        <v>23</v>
      </c>
      <c r="AV181" s="131">
        <v>7.5810185185185199E-3</v>
      </c>
      <c r="AW181">
        <v>54.893999999999998</v>
      </c>
      <c r="AX181" s="131"/>
    </row>
    <row r="182" spans="1:50">
      <c r="A182" s="4" t="s">
        <v>878</v>
      </c>
      <c r="B182" s="4">
        <v>2021</v>
      </c>
      <c r="C182" s="5">
        <v>44388</v>
      </c>
      <c r="D182" s="4" t="s">
        <v>65</v>
      </c>
      <c r="E182" s="4" t="s">
        <v>799</v>
      </c>
      <c r="F182" s="4" t="s">
        <v>187</v>
      </c>
      <c r="G182" s="11">
        <f>(C182-VLOOKUP(E182,Riders!$A$2:$E$8000,4,FALSE))/365</f>
        <v>25.104109589041094</v>
      </c>
      <c r="H182" s="4">
        <v>4</v>
      </c>
      <c r="I182" s="4">
        <v>0</v>
      </c>
      <c r="J182" s="4">
        <v>0</v>
      </c>
      <c r="K182" s="4">
        <v>0</v>
      </c>
      <c r="L182" s="4">
        <v>0</v>
      </c>
      <c r="M182" s="4">
        <v>0</v>
      </c>
      <c r="N182" s="4">
        <v>0</v>
      </c>
      <c r="O182" s="4">
        <v>0</v>
      </c>
      <c r="P182" s="4">
        <v>0</v>
      </c>
      <c r="Q182" s="4">
        <v>0</v>
      </c>
      <c r="R182" s="4">
        <v>0</v>
      </c>
      <c r="S182" s="4">
        <v>0</v>
      </c>
      <c r="T182" s="4">
        <v>0</v>
      </c>
      <c r="U182" s="4">
        <v>0</v>
      </c>
      <c r="V182" s="4">
        <v>0</v>
      </c>
      <c r="W182" s="4">
        <v>0</v>
      </c>
      <c r="X182" s="4">
        <v>0</v>
      </c>
      <c r="Y182" s="4">
        <v>0</v>
      </c>
      <c r="Z182" s="4">
        <v>0</v>
      </c>
      <c r="AA182" s="4">
        <v>0</v>
      </c>
      <c r="AB182" s="4">
        <v>0</v>
      </c>
      <c r="AC182" s="4">
        <v>1</v>
      </c>
      <c r="AD182" s="4">
        <v>0</v>
      </c>
      <c r="AE182" s="4">
        <v>0</v>
      </c>
      <c r="AF182" s="4">
        <v>0</v>
      </c>
      <c r="AG182" s="4">
        <v>0</v>
      </c>
      <c r="AH182" s="4">
        <v>1</v>
      </c>
      <c r="AI182" s="4">
        <v>0</v>
      </c>
      <c r="AJ182" s="4">
        <v>0</v>
      </c>
      <c r="AK182" s="4">
        <v>0</v>
      </c>
      <c r="AL182" s="4">
        <v>0</v>
      </c>
      <c r="AM182" s="4">
        <v>0</v>
      </c>
      <c r="AN182" s="4">
        <v>0</v>
      </c>
      <c r="AO182" s="4">
        <v>0</v>
      </c>
      <c r="AP182" s="4">
        <v>0</v>
      </c>
      <c r="AQ182" s="4">
        <v>0</v>
      </c>
      <c r="AR182" s="4">
        <v>0</v>
      </c>
      <c r="AS182" s="4">
        <v>20</v>
      </c>
      <c r="AT182" s="4">
        <v>0</v>
      </c>
      <c r="AU182" s="4">
        <v>22</v>
      </c>
      <c r="AV182" s="131">
        <v>7.5810185185185199E-3</v>
      </c>
      <c r="AW182">
        <v>54.893999999999998</v>
      </c>
      <c r="AX182" s="131"/>
    </row>
    <row r="183" spans="1:50">
      <c r="A183" s="4" t="s">
        <v>878</v>
      </c>
      <c r="B183" s="4">
        <v>2021</v>
      </c>
      <c r="C183" s="5">
        <v>44388</v>
      </c>
      <c r="D183" s="4" t="s">
        <v>65</v>
      </c>
      <c r="E183" s="4" t="s">
        <v>811</v>
      </c>
      <c r="F183" s="4" t="s">
        <v>81</v>
      </c>
      <c r="G183" s="11" t="e">
        <f>(C183-VLOOKUP(E183,Riders!$A$2:$E$8000,4,FALSE))/365</f>
        <v>#N/A</v>
      </c>
      <c r="H183" s="4">
        <v>5</v>
      </c>
      <c r="I183" s="4">
        <v>0</v>
      </c>
      <c r="J183" s="4">
        <v>0</v>
      </c>
      <c r="K183" s="4">
        <v>0</v>
      </c>
      <c r="L183" s="4">
        <v>0</v>
      </c>
      <c r="M183" s="4">
        <v>0</v>
      </c>
      <c r="N183" s="4">
        <v>0</v>
      </c>
      <c r="O183" s="4">
        <v>0</v>
      </c>
      <c r="P183" s="4">
        <v>0</v>
      </c>
      <c r="Q183" s="4">
        <v>0</v>
      </c>
      <c r="R183" s="4">
        <v>0</v>
      </c>
      <c r="S183" s="4">
        <v>0</v>
      </c>
      <c r="T183" s="4">
        <v>0</v>
      </c>
      <c r="U183" s="4">
        <v>0</v>
      </c>
      <c r="V183" s="4">
        <v>0</v>
      </c>
      <c r="W183" s="4">
        <v>0</v>
      </c>
      <c r="X183" s="4">
        <v>0</v>
      </c>
      <c r="Y183" s="4">
        <v>0</v>
      </c>
      <c r="Z183" s="4">
        <v>0</v>
      </c>
      <c r="AA183" s="4">
        <v>0</v>
      </c>
      <c r="AB183" s="4">
        <v>0</v>
      </c>
      <c r="AC183" s="4">
        <v>0</v>
      </c>
      <c r="AD183" s="4">
        <v>0</v>
      </c>
      <c r="AE183" s="4">
        <v>0</v>
      </c>
      <c r="AF183" s="4">
        <v>1</v>
      </c>
      <c r="AG183" s="4">
        <v>0</v>
      </c>
      <c r="AH183" s="4">
        <v>0</v>
      </c>
      <c r="AI183" s="4">
        <v>0</v>
      </c>
      <c r="AJ183" s="4">
        <v>0</v>
      </c>
      <c r="AK183" s="4">
        <v>0</v>
      </c>
      <c r="AL183" s="4">
        <v>0</v>
      </c>
      <c r="AM183" s="4">
        <v>0</v>
      </c>
      <c r="AN183" s="4">
        <v>0</v>
      </c>
      <c r="AO183" s="4">
        <v>0</v>
      </c>
      <c r="AP183" s="4">
        <v>0</v>
      </c>
      <c r="AQ183" s="4">
        <v>0</v>
      </c>
      <c r="AR183" s="4">
        <v>0</v>
      </c>
      <c r="AS183" s="4">
        <v>20</v>
      </c>
      <c r="AT183" s="4">
        <v>0</v>
      </c>
      <c r="AU183" s="4">
        <v>21</v>
      </c>
      <c r="AV183" s="131">
        <v>7.5810185185185199E-3</v>
      </c>
      <c r="AW183">
        <v>54.893999999999998</v>
      </c>
      <c r="AX183" s="131"/>
    </row>
    <row r="184" spans="1:50">
      <c r="A184" s="4" t="s">
        <v>878</v>
      </c>
      <c r="B184" s="4">
        <v>2021</v>
      </c>
      <c r="C184" s="5">
        <v>44388</v>
      </c>
      <c r="D184" s="4" t="s">
        <v>65</v>
      </c>
      <c r="E184" s="4" t="s">
        <v>518</v>
      </c>
      <c r="F184" s="4" t="s">
        <v>249</v>
      </c>
      <c r="G184" s="11">
        <f>(C184-VLOOKUP(E184,Riders!$A$2:$E$8000,4,FALSE))/365</f>
        <v>30.495890410958904</v>
      </c>
      <c r="H184" s="4">
        <v>6</v>
      </c>
      <c r="I184" s="4">
        <v>0</v>
      </c>
      <c r="J184" s="4">
        <v>0</v>
      </c>
      <c r="K184" s="4">
        <v>0</v>
      </c>
      <c r="L184" s="4">
        <v>0</v>
      </c>
      <c r="M184" s="4">
        <v>0</v>
      </c>
      <c r="N184" s="4">
        <v>0</v>
      </c>
      <c r="O184" s="4">
        <v>0</v>
      </c>
      <c r="P184" s="4">
        <v>0</v>
      </c>
      <c r="Q184" s="4">
        <v>0</v>
      </c>
      <c r="R184" s="4">
        <v>0</v>
      </c>
      <c r="S184" s="4">
        <v>0</v>
      </c>
      <c r="T184" s="4">
        <v>0</v>
      </c>
      <c r="U184" s="4">
        <v>0</v>
      </c>
      <c r="V184" s="4">
        <v>0</v>
      </c>
      <c r="W184" s="4">
        <v>0</v>
      </c>
      <c r="X184" s="4">
        <v>0</v>
      </c>
      <c r="Y184" s="4">
        <v>0</v>
      </c>
      <c r="Z184" s="4">
        <v>0</v>
      </c>
      <c r="AA184" s="4">
        <v>0</v>
      </c>
      <c r="AB184" s="4">
        <v>0</v>
      </c>
      <c r="AC184" s="4">
        <v>0</v>
      </c>
      <c r="AD184" s="4">
        <v>0</v>
      </c>
      <c r="AE184" s="4">
        <v>1</v>
      </c>
      <c r="AF184" s="4">
        <v>0</v>
      </c>
      <c r="AG184" s="4">
        <v>0</v>
      </c>
      <c r="AH184" s="4">
        <v>0</v>
      </c>
      <c r="AI184" s="4">
        <v>0</v>
      </c>
      <c r="AJ184" s="4">
        <v>0</v>
      </c>
      <c r="AK184" s="4">
        <v>0</v>
      </c>
      <c r="AL184" s="4">
        <v>0</v>
      </c>
      <c r="AM184" s="4">
        <v>0</v>
      </c>
      <c r="AN184" s="4">
        <v>0</v>
      </c>
      <c r="AO184" s="4">
        <v>0</v>
      </c>
      <c r="AP184" s="4">
        <v>0</v>
      </c>
      <c r="AQ184" s="4">
        <v>0</v>
      </c>
      <c r="AR184" s="4">
        <v>0</v>
      </c>
      <c r="AS184" s="4">
        <v>20</v>
      </c>
      <c r="AT184" s="4">
        <v>0</v>
      </c>
      <c r="AU184" s="4">
        <v>21</v>
      </c>
      <c r="AV184" s="131">
        <v>7.5810185185185199E-3</v>
      </c>
      <c r="AW184">
        <v>54.893999999999998</v>
      </c>
      <c r="AX184" s="131"/>
    </row>
    <row r="185" spans="1:50">
      <c r="A185" s="4" t="s">
        <v>878</v>
      </c>
      <c r="B185" s="4">
        <v>2021</v>
      </c>
      <c r="C185" s="5">
        <v>44388</v>
      </c>
      <c r="D185" s="4" t="s">
        <v>65</v>
      </c>
      <c r="E185" s="4" t="s">
        <v>845</v>
      </c>
      <c r="F185" s="4" t="s">
        <v>177</v>
      </c>
      <c r="G185" s="11" t="e">
        <f>(C185-VLOOKUP(E185,Riders!$A$2:$E$8000,4,FALSE))/365</f>
        <v>#N/A</v>
      </c>
      <c r="H185" s="4">
        <v>7</v>
      </c>
      <c r="I185" s="4">
        <v>0</v>
      </c>
      <c r="J185" s="4">
        <v>0</v>
      </c>
      <c r="K185" s="4">
        <v>0</v>
      </c>
      <c r="L185" s="4">
        <v>0</v>
      </c>
      <c r="M185" s="4">
        <v>0</v>
      </c>
      <c r="N185" s="4">
        <v>0</v>
      </c>
      <c r="O185" s="4">
        <v>0</v>
      </c>
      <c r="P185" s="4">
        <v>0</v>
      </c>
      <c r="Q185" s="4">
        <v>0</v>
      </c>
      <c r="R185" s="4">
        <v>0</v>
      </c>
      <c r="S185" s="4">
        <v>0</v>
      </c>
      <c r="T185" s="4">
        <v>0</v>
      </c>
      <c r="U185" s="4">
        <v>0</v>
      </c>
      <c r="V185" s="4">
        <v>0</v>
      </c>
      <c r="W185" s="4">
        <v>0</v>
      </c>
      <c r="X185" s="4">
        <v>0</v>
      </c>
      <c r="Y185" s="4">
        <v>0</v>
      </c>
      <c r="Z185" s="4">
        <v>0</v>
      </c>
      <c r="AA185" s="4">
        <v>0</v>
      </c>
      <c r="AB185" s="4">
        <v>0</v>
      </c>
      <c r="AC185" s="4">
        <v>0</v>
      </c>
      <c r="AD185" s="4">
        <v>0</v>
      </c>
      <c r="AE185" s="4">
        <v>0</v>
      </c>
      <c r="AF185" s="4">
        <v>0</v>
      </c>
      <c r="AG185" s="4">
        <v>0</v>
      </c>
      <c r="AH185" s="4">
        <v>0</v>
      </c>
      <c r="AI185" s="4">
        <v>0</v>
      </c>
      <c r="AJ185" s="4">
        <v>0</v>
      </c>
      <c r="AK185" s="4">
        <v>0</v>
      </c>
      <c r="AL185" s="4">
        <v>0</v>
      </c>
      <c r="AM185" s="4">
        <v>0</v>
      </c>
      <c r="AN185" s="4">
        <v>0</v>
      </c>
      <c r="AO185" s="4">
        <v>0</v>
      </c>
      <c r="AP185" s="4">
        <v>0</v>
      </c>
      <c r="AQ185" s="4">
        <v>0</v>
      </c>
      <c r="AR185" s="4">
        <v>0</v>
      </c>
      <c r="AS185" s="4">
        <v>20</v>
      </c>
      <c r="AT185" s="4">
        <v>0</v>
      </c>
      <c r="AU185" s="4">
        <v>20</v>
      </c>
      <c r="AV185" s="131">
        <v>7.5810185185185199E-3</v>
      </c>
      <c r="AW185">
        <v>54.893999999999998</v>
      </c>
      <c r="AX185" s="131"/>
    </row>
    <row r="186" spans="1:50">
      <c r="A186" s="4" t="s">
        <v>878</v>
      </c>
      <c r="B186" s="4">
        <v>2021</v>
      </c>
      <c r="C186" s="5">
        <v>44388</v>
      </c>
      <c r="D186" s="4" t="s">
        <v>65</v>
      </c>
      <c r="E186" s="4" t="s">
        <v>770</v>
      </c>
      <c r="F186" s="4" t="s">
        <v>892</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v>0</v>
      </c>
      <c r="U186" s="4">
        <v>0</v>
      </c>
      <c r="V186" s="4">
        <v>0</v>
      </c>
      <c r="W186" s="4">
        <v>0</v>
      </c>
      <c r="X186" s="4">
        <v>0</v>
      </c>
      <c r="Y186" s="4">
        <v>0</v>
      </c>
      <c r="Z186" s="4">
        <v>0</v>
      </c>
      <c r="AA186" s="4">
        <v>0</v>
      </c>
      <c r="AB186" s="4">
        <v>0</v>
      </c>
      <c r="AC186" s="4">
        <v>0</v>
      </c>
      <c r="AD186" s="4">
        <v>0</v>
      </c>
      <c r="AE186" s="4">
        <v>0</v>
      </c>
      <c r="AF186" s="4">
        <v>0</v>
      </c>
      <c r="AG186" s="4">
        <v>0</v>
      </c>
      <c r="AH186" s="4">
        <v>0</v>
      </c>
      <c r="AI186" s="4">
        <v>0</v>
      </c>
      <c r="AJ186" s="4">
        <v>0</v>
      </c>
      <c r="AK186" s="4">
        <v>0</v>
      </c>
      <c r="AL186" s="4">
        <v>0</v>
      </c>
      <c r="AM186" s="4">
        <v>0</v>
      </c>
      <c r="AN186" s="4">
        <v>0</v>
      </c>
      <c r="AO186" s="4">
        <v>0</v>
      </c>
      <c r="AP186" s="4">
        <v>0</v>
      </c>
      <c r="AQ186" s="4">
        <v>0</v>
      </c>
      <c r="AR186" s="4">
        <v>0</v>
      </c>
      <c r="AS186" s="4">
        <v>0</v>
      </c>
      <c r="AT186" s="4">
        <v>0</v>
      </c>
      <c r="AU186" s="4">
        <v>11</v>
      </c>
      <c r="AV186" s="131">
        <v>7.5810185185185199E-3</v>
      </c>
      <c r="AW186">
        <v>54.893999999999998</v>
      </c>
      <c r="AX186" s="131"/>
    </row>
    <row r="187" spans="1:50">
      <c r="A187" s="4" t="s">
        <v>878</v>
      </c>
      <c r="B187" s="4">
        <v>2021</v>
      </c>
      <c r="C187" s="5">
        <v>44388</v>
      </c>
      <c r="D187" s="4" t="s">
        <v>65</v>
      </c>
      <c r="E187" s="4" t="s">
        <v>507</v>
      </c>
      <c r="F187" s="4" t="s">
        <v>84</v>
      </c>
      <c r="G187" s="11">
        <f>(C187-VLOOKUP(E187,Riders!$A$2:$E$8000,4,FALSE))/365</f>
        <v>30.81095890410959</v>
      </c>
      <c r="H187" s="4">
        <v>9</v>
      </c>
      <c r="I187" s="4">
        <v>0</v>
      </c>
      <c r="J187" s="4">
        <v>0</v>
      </c>
      <c r="K187" s="4">
        <v>0</v>
      </c>
      <c r="L187" s="4">
        <v>0</v>
      </c>
      <c r="M187" s="4">
        <v>0</v>
      </c>
      <c r="N187" s="4">
        <v>0</v>
      </c>
      <c r="O187" s="4">
        <v>0</v>
      </c>
      <c r="P187" s="4">
        <v>0</v>
      </c>
      <c r="Q187" s="4">
        <v>0</v>
      </c>
      <c r="R187" s="4">
        <v>0</v>
      </c>
      <c r="S187" s="4">
        <v>0</v>
      </c>
      <c r="T187" s="4">
        <v>0</v>
      </c>
      <c r="U187" s="4">
        <v>0</v>
      </c>
      <c r="V187" s="4">
        <v>0</v>
      </c>
      <c r="W187" s="4">
        <v>0</v>
      </c>
      <c r="X187" s="4">
        <v>0</v>
      </c>
      <c r="Y187" s="4">
        <v>0</v>
      </c>
      <c r="Z187" s="4">
        <v>0</v>
      </c>
      <c r="AA187" s="4">
        <v>0</v>
      </c>
      <c r="AB187" s="4">
        <v>0</v>
      </c>
      <c r="AC187" s="4">
        <v>0</v>
      </c>
      <c r="AD187" s="4">
        <v>0</v>
      </c>
      <c r="AE187" s="4">
        <v>0</v>
      </c>
      <c r="AF187" s="4">
        <v>0</v>
      </c>
      <c r="AG187" s="4">
        <v>0</v>
      </c>
      <c r="AH187" s="4">
        <v>0</v>
      </c>
      <c r="AI187" s="4">
        <v>0</v>
      </c>
      <c r="AJ187" s="4">
        <v>0</v>
      </c>
      <c r="AK187" s="4">
        <v>0</v>
      </c>
      <c r="AL187" s="4">
        <v>0</v>
      </c>
      <c r="AM187" s="4">
        <v>0</v>
      </c>
      <c r="AN187" s="4">
        <v>1</v>
      </c>
      <c r="AO187" s="4">
        <v>1</v>
      </c>
      <c r="AP187" s="4">
        <v>1</v>
      </c>
      <c r="AQ187" s="4">
        <v>1</v>
      </c>
      <c r="AR187" s="4">
        <v>1</v>
      </c>
      <c r="AS187" s="4">
        <v>0</v>
      </c>
      <c r="AT187" s="4">
        <v>0</v>
      </c>
      <c r="AU187" s="4">
        <v>5</v>
      </c>
      <c r="AV187" s="131">
        <v>7.5810185185185199E-3</v>
      </c>
      <c r="AW187">
        <v>54.893999999999998</v>
      </c>
      <c r="AX187" s="131"/>
    </row>
    <row r="188" spans="1:50">
      <c r="A188" s="4" t="s">
        <v>878</v>
      </c>
      <c r="B188" s="4">
        <v>2021</v>
      </c>
      <c r="C188" s="5">
        <v>44388</v>
      </c>
      <c r="D188" s="4" t="s">
        <v>65</v>
      </c>
      <c r="E188" s="4" t="s">
        <v>903</v>
      </c>
      <c r="F188" s="4" t="s">
        <v>880</v>
      </c>
      <c r="G188" s="11">
        <f>(C188-VLOOKUP(E188,Riders!$A$2:$E$8000,4,FALSE))/365</f>
        <v>31.367123287671234</v>
      </c>
      <c r="H188" s="4">
        <v>10</v>
      </c>
      <c r="I188" s="4">
        <v>0</v>
      </c>
      <c r="J188" s="4">
        <v>0</v>
      </c>
      <c r="K188" s="4">
        <v>0</v>
      </c>
      <c r="L188" s="4">
        <v>0</v>
      </c>
      <c r="M188" s="4">
        <v>0</v>
      </c>
      <c r="N188" s="4">
        <v>0</v>
      </c>
      <c r="O188" s="4">
        <v>0</v>
      </c>
      <c r="P188" s="4">
        <v>0</v>
      </c>
      <c r="Q188" s="4">
        <v>0</v>
      </c>
      <c r="R188" s="4">
        <v>0</v>
      </c>
      <c r="S188" s="4">
        <v>0</v>
      </c>
      <c r="T188" s="4">
        <v>0</v>
      </c>
      <c r="U188" s="4">
        <v>0</v>
      </c>
      <c r="V188" s="4">
        <v>0</v>
      </c>
      <c r="W188" s="4">
        <v>0</v>
      </c>
      <c r="X188" s="4">
        <v>0</v>
      </c>
      <c r="Y188" s="4">
        <v>0</v>
      </c>
      <c r="Z188" s="4">
        <v>0</v>
      </c>
      <c r="AA188" s="4">
        <v>0</v>
      </c>
      <c r="AB188" s="4">
        <v>0</v>
      </c>
      <c r="AC188" s="4">
        <v>0</v>
      </c>
      <c r="AD188" s="4">
        <v>0</v>
      </c>
      <c r="AE188" s="4">
        <v>0</v>
      </c>
      <c r="AF188" s="4">
        <v>0</v>
      </c>
      <c r="AG188" s="4">
        <v>0</v>
      </c>
      <c r="AH188" s="4">
        <v>0</v>
      </c>
      <c r="AI188" s="4">
        <v>1</v>
      </c>
      <c r="AJ188" s="4">
        <v>0</v>
      </c>
      <c r="AK188" s="4">
        <v>1</v>
      </c>
      <c r="AL188" s="4">
        <v>0</v>
      </c>
      <c r="AM188" s="4">
        <v>0</v>
      </c>
      <c r="AN188" s="4">
        <v>0</v>
      </c>
      <c r="AO188" s="4">
        <v>0</v>
      </c>
      <c r="AP188" s="4">
        <v>0</v>
      </c>
      <c r="AQ188" s="4">
        <v>0</v>
      </c>
      <c r="AR188" s="4">
        <v>0</v>
      </c>
      <c r="AS188" s="4">
        <v>0</v>
      </c>
      <c r="AT188" s="4">
        <v>0</v>
      </c>
      <c r="AU188" s="4">
        <v>2</v>
      </c>
      <c r="AV188" s="131">
        <v>7.5810185185185199E-3</v>
      </c>
      <c r="AW188">
        <v>54.893999999999998</v>
      </c>
      <c r="AX188" s="131"/>
    </row>
    <row r="189" spans="1:50">
      <c r="A189" s="4" t="s">
        <v>878</v>
      </c>
      <c r="B189" s="4">
        <v>2021</v>
      </c>
      <c r="C189" s="5">
        <v>44388</v>
      </c>
      <c r="D189" s="4" t="s">
        <v>65</v>
      </c>
      <c r="E189" s="4" t="s">
        <v>490</v>
      </c>
      <c r="F189" s="4" t="s">
        <v>491</v>
      </c>
      <c r="G189" s="11">
        <f>(C189-VLOOKUP(E189,Riders!$A$2:$E$8000,4,FALSE))/365</f>
        <v>25.665753424657535</v>
      </c>
      <c r="H189" s="4">
        <v>11</v>
      </c>
      <c r="I189" s="4">
        <v>0</v>
      </c>
      <c r="J189" s="4">
        <v>0</v>
      </c>
      <c r="K189" s="4">
        <v>0</v>
      </c>
      <c r="L189" s="4">
        <v>0</v>
      </c>
      <c r="M189" s="4">
        <v>0</v>
      </c>
      <c r="N189" s="4">
        <v>0</v>
      </c>
      <c r="O189" s="4">
        <v>0</v>
      </c>
      <c r="P189" s="4">
        <v>0</v>
      </c>
      <c r="Q189" s="4">
        <v>0</v>
      </c>
      <c r="R189" s="4">
        <v>0</v>
      </c>
      <c r="S189" s="4">
        <v>0</v>
      </c>
      <c r="T189" s="4">
        <v>0</v>
      </c>
      <c r="U189" s="4">
        <v>0</v>
      </c>
      <c r="V189" s="4">
        <v>0</v>
      </c>
      <c r="W189" s="4">
        <v>0</v>
      </c>
      <c r="X189" s="4">
        <v>0</v>
      </c>
      <c r="Y189" s="4">
        <v>0</v>
      </c>
      <c r="Z189" s="4">
        <v>0</v>
      </c>
      <c r="AA189" s="4">
        <v>0</v>
      </c>
      <c r="AB189" s="4">
        <v>0</v>
      </c>
      <c r="AC189" s="4">
        <v>0</v>
      </c>
      <c r="AD189" s="4">
        <v>0</v>
      </c>
      <c r="AE189" s="4">
        <v>0</v>
      </c>
      <c r="AF189" s="4">
        <v>0</v>
      </c>
      <c r="AG189" s="4">
        <v>0</v>
      </c>
      <c r="AH189" s="4">
        <v>0</v>
      </c>
      <c r="AI189" s="4">
        <v>0</v>
      </c>
      <c r="AJ189" s="4">
        <v>1</v>
      </c>
      <c r="AK189" s="4">
        <v>0</v>
      </c>
      <c r="AL189" s="4">
        <v>0</v>
      </c>
      <c r="AM189" s="4">
        <v>0</v>
      </c>
      <c r="AN189" s="4">
        <v>0</v>
      </c>
      <c r="AO189" s="4">
        <v>0</v>
      </c>
      <c r="AP189" s="4">
        <v>0</v>
      </c>
      <c r="AQ189" s="4">
        <v>0</v>
      </c>
      <c r="AR189" s="4">
        <v>0</v>
      </c>
      <c r="AS189" s="4">
        <v>0</v>
      </c>
      <c r="AT189" s="4">
        <v>0</v>
      </c>
      <c r="AU189" s="4">
        <v>1</v>
      </c>
      <c r="AV189" s="131">
        <v>7.5810185185185199E-3</v>
      </c>
      <c r="AW189">
        <v>54.893999999999998</v>
      </c>
      <c r="AX189" s="131"/>
    </row>
    <row r="190" spans="1:50">
      <c r="A190" s="4" t="s">
        <v>878</v>
      </c>
      <c r="B190" s="4">
        <v>2021</v>
      </c>
      <c r="C190" s="5">
        <v>44388</v>
      </c>
      <c r="D190" s="4" t="s">
        <v>65</v>
      </c>
      <c r="E190" s="4" t="s">
        <v>47</v>
      </c>
      <c r="F190" s="4" t="s">
        <v>26</v>
      </c>
      <c r="G190" s="11">
        <f>(C190-VLOOKUP(E190,Riders!$A$2:$E$8000,4,FALSE))/365</f>
        <v>30.668493150684931</v>
      </c>
      <c r="H190" s="4">
        <v>12</v>
      </c>
      <c r="I190" s="4">
        <v>0</v>
      </c>
      <c r="J190" s="4">
        <v>0</v>
      </c>
      <c r="K190" s="4">
        <v>0</v>
      </c>
      <c r="L190" s="4">
        <v>0</v>
      </c>
      <c r="M190" s="4">
        <v>0</v>
      </c>
      <c r="N190" s="4">
        <v>0</v>
      </c>
      <c r="O190" s="4">
        <v>0</v>
      </c>
      <c r="P190" s="4">
        <v>0</v>
      </c>
      <c r="Q190" s="4">
        <v>0</v>
      </c>
      <c r="R190" s="4">
        <v>0</v>
      </c>
      <c r="S190" s="4">
        <v>0</v>
      </c>
      <c r="T190" s="4">
        <v>0</v>
      </c>
      <c r="U190" s="4">
        <v>0</v>
      </c>
      <c r="V190" s="4">
        <v>0</v>
      </c>
      <c r="W190" s="4">
        <v>0</v>
      </c>
      <c r="X190" s="4">
        <v>0</v>
      </c>
      <c r="Y190" s="4">
        <v>0</v>
      </c>
      <c r="Z190" s="4">
        <v>0</v>
      </c>
      <c r="AA190" s="4">
        <v>0</v>
      </c>
      <c r="AB190" s="4">
        <v>0</v>
      </c>
      <c r="AC190" s="4">
        <v>0</v>
      </c>
      <c r="AD190" s="4">
        <v>0</v>
      </c>
      <c r="AE190" s="4">
        <v>0</v>
      </c>
      <c r="AF190" s="4">
        <v>0</v>
      </c>
      <c r="AG190" s="4">
        <v>0</v>
      </c>
      <c r="AH190" s="4">
        <v>0</v>
      </c>
      <c r="AI190" s="4">
        <v>0</v>
      </c>
      <c r="AJ190" s="4">
        <v>0</v>
      </c>
      <c r="AK190" s="4">
        <v>0</v>
      </c>
      <c r="AL190" s="4">
        <v>0</v>
      </c>
      <c r="AM190" s="4">
        <v>0</v>
      </c>
      <c r="AN190" s="4">
        <v>0</v>
      </c>
      <c r="AO190" s="4">
        <v>0</v>
      </c>
      <c r="AP190" s="4">
        <v>0</v>
      </c>
      <c r="AQ190" s="4">
        <v>0</v>
      </c>
      <c r="AR190" s="4">
        <v>0</v>
      </c>
      <c r="AS190" s="4">
        <v>0</v>
      </c>
      <c r="AT190" s="4">
        <v>0</v>
      </c>
      <c r="AU190" s="4">
        <v>0</v>
      </c>
      <c r="AV190" s="131">
        <v>7.5810185185185199E-3</v>
      </c>
      <c r="AW190">
        <v>54.893999999999998</v>
      </c>
      <c r="AX190" s="131"/>
    </row>
    <row r="191" spans="1:50">
      <c r="A191" s="4" t="s">
        <v>878</v>
      </c>
      <c r="B191" s="4">
        <v>2021</v>
      </c>
      <c r="C191" s="5">
        <v>44388</v>
      </c>
      <c r="D191" s="4" t="s">
        <v>65</v>
      </c>
      <c r="E191" s="4" t="s">
        <v>907</v>
      </c>
      <c r="F191" s="4" t="s">
        <v>24</v>
      </c>
      <c r="G191" s="11" t="e">
        <f>(C191-VLOOKUP(E191,Riders!$A$2:$E$8000,4,FALSE))/365</f>
        <v>#N/A</v>
      </c>
      <c r="H191" s="4">
        <v>13</v>
      </c>
      <c r="I191" s="4">
        <v>0</v>
      </c>
      <c r="J191" s="4">
        <v>0</v>
      </c>
      <c r="K191" s="4">
        <v>0</v>
      </c>
      <c r="L191" s="4">
        <v>0</v>
      </c>
      <c r="M191" s="4">
        <v>0</v>
      </c>
      <c r="N191" s="4">
        <v>0</v>
      </c>
      <c r="O191" s="4">
        <v>0</v>
      </c>
      <c r="P191" s="4">
        <v>0</v>
      </c>
      <c r="Q191" s="4">
        <v>0</v>
      </c>
      <c r="R191" s="4">
        <v>0</v>
      </c>
      <c r="S191" s="4">
        <v>0</v>
      </c>
      <c r="T191" s="4">
        <v>0</v>
      </c>
      <c r="U191" s="4">
        <v>0</v>
      </c>
      <c r="V191" s="4">
        <v>0</v>
      </c>
      <c r="W191" s="4">
        <v>0</v>
      </c>
      <c r="X191" s="4">
        <v>0</v>
      </c>
      <c r="Y191" s="4">
        <v>0</v>
      </c>
      <c r="Z191" s="4">
        <v>0</v>
      </c>
      <c r="AA191" s="4">
        <v>0</v>
      </c>
      <c r="AB191" s="4">
        <v>0</v>
      </c>
      <c r="AC191" s="4">
        <v>0</v>
      </c>
      <c r="AD191" s="4">
        <v>0</v>
      </c>
      <c r="AE191" s="4">
        <v>0</v>
      </c>
      <c r="AF191" s="4">
        <v>0</v>
      </c>
      <c r="AG191" s="4">
        <v>0</v>
      </c>
      <c r="AH191" s="4">
        <v>0</v>
      </c>
      <c r="AI191" s="4">
        <v>0</v>
      </c>
      <c r="AJ191" s="4">
        <v>0</v>
      </c>
      <c r="AK191" s="4">
        <v>0</v>
      </c>
      <c r="AL191" s="4">
        <v>0</v>
      </c>
      <c r="AM191" s="4">
        <v>0</v>
      </c>
      <c r="AN191" s="4">
        <v>0</v>
      </c>
      <c r="AO191" s="4">
        <v>0</v>
      </c>
      <c r="AP191" s="4">
        <v>0</v>
      </c>
      <c r="AQ191" s="4">
        <v>0</v>
      </c>
      <c r="AR191" s="4">
        <v>0</v>
      </c>
      <c r="AS191" s="4">
        <v>0</v>
      </c>
      <c r="AT191" s="4">
        <v>0</v>
      </c>
      <c r="AU191" s="4">
        <v>0</v>
      </c>
      <c r="AV191" s="131">
        <v>7.5810185185185199E-3</v>
      </c>
      <c r="AW191">
        <v>54.893999999999998</v>
      </c>
      <c r="AX191" s="131"/>
    </row>
    <row r="192" spans="1:50">
      <c r="A192" s="4" t="s">
        <v>878</v>
      </c>
      <c r="B192" s="4">
        <v>2021</v>
      </c>
      <c r="C192" s="5">
        <v>44388</v>
      </c>
      <c r="D192" s="4" t="s">
        <v>65</v>
      </c>
      <c r="E192" s="4" t="s">
        <v>489</v>
      </c>
      <c r="F192" s="4" t="s">
        <v>41</v>
      </c>
      <c r="G192" s="11">
        <f>(C192-VLOOKUP(E192,Riders!$A$2:$E$8000,4,FALSE))/365</f>
        <v>28.290410958904111</v>
      </c>
      <c r="H192" s="4">
        <v>14</v>
      </c>
      <c r="I192" s="4">
        <v>0</v>
      </c>
      <c r="J192" s="4">
        <v>0</v>
      </c>
      <c r="K192" s="4">
        <v>0</v>
      </c>
      <c r="L192" s="4">
        <v>0</v>
      </c>
      <c r="M192" s="4">
        <v>0</v>
      </c>
      <c r="N192" s="4">
        <v>0</v>
      </c>
      <c r="O192" s="4">
        <v>0</v>
      </c>
      <c r="P192" s="4">
        <v>0</v>
      </c>
      <c r="Q192" s="4">
        <v>0</v>
      </c>
      <c r="R192" s="4">
        <v>0</v>
      </c>
      <c r="S192" s="4">
        <v>0</v>
      </c>
      <c r="T192" s="4">
        <v>0</v>
      </c>
      <c r="U192" s="4">
        <v>0</v>
      </c>
      <c r="V192" s="4">
        <v>0</v>
      </c>
      <c r="W192" s="4">
        <v>0</v>
      </c>
      <c r="X192" s="4">
        <v>0</v>
      </c>
      <c r="Y192" s="4">
        <v>0</v>
      </c>
      <c r="Z192" s="4">
        <v>0</v>
      </c>
      <c r="AA192" s="4">
        <v>0</v>
      </c>
      <c r="AB192" s="4">
        <v>0</v>
      </c>
      <c r="AC192" s="4">
        <v>0</v>
      </c>
      <c r="AD192" s="4">
        <v>0</v>
      </c>
      <c r="AE192" s="4">
        <v>0</v>
      </c>
      <c r="AF192" s="4">
        <v>0</v>
      </c>
      <c r="AG192" s="4">
        <v>0</v>
      </c>
      <c r="AH192" s="4">
        <v>0</v>
      </c>
      <c r="AI192" s="4">
        <v>0</v>
      </c>
      <c r="AJ192" s="4">
        <v>0</v>
      </c>
      <c r="AK192" s="4">
        <v>0</v>
      </c>
      <c r="AL192" s="4">
        <v>0</v>
      </c>
      <c r="AM192" s="4">
        <v>0</v>
      </c>
      <c r="AN192" s="4">
        <v>0</v>
      </c>
      <c r="AO192" s="4">
        <v>0</v>
      </c>
      <c r="AP192" s="4">
        <v>0</v>
      </c>
      <c r="AQ192" s="4">
        <v>0</v>
      </c>
      <c r="AR192" s="4">
        <v>0</v>
      </c>
      <c r="AS192" s="4">
        <v>0</v>
      </c>
      <c r="AT192" s="4">
        <v>0</v>
      </c>
      <c r="AU192" s="4">
        <v>0</v>
      </c>
      <c r="AV192" s="131">
        <v>7.5810185185185199E-3</v>
      </c>
      <c r="AW192">
        <v>54.893999999999998</v>
      </c>
      <c r="AX192" s="131"/>
    </row>
    <row r="193" spans="1:50">
      <c r="A193" s="4" t="s">
        <v>878</v>
      </c>
      <c r="B193" s="4">
        <v>2021</v>
      </c>
      <c r="C193" s="5">
        <v>44388</v>
      </c>
      <c r="D193" s="4" t="s">
        <v>65</v>
      </c>
      <c r="E193" s="4" t="s">
        <v>890</v>
      </c>
      <c r="F193" s="4" t="s">
        <v>645</v>
      </c>
      <c r="G193" s="11">
        <f>(C193-VLOOKUP(E193,Riders!$A$2:$E$8000,4,FALSE))/365</f>
        <v>28.232876712328768</v>
      </c>
      <c r="H193" s="4">
        <v>15</v>
      </c>
      <c r="I193" s="4">
        <v>0</v>
      </c>
      <c r="J193" s="4">
        <v>0</v>
      </c>
      <c r="K193" s="4">
        <v>0</v>
      </c>
      <c r="L193" s="4">
        <v>0</v>
      </c>
      <c r="M193" s="4">
        <v>0</v>
      </c>
      <c r="N193" s="4">
        <v>0</v>
      </c>
      <c r="O193" s="4">
        <v>0</v>
      </c>
      <c r="P193" s="4">
        <v>0</v>
      </c>
      <c r="Q193" s="4">
        <v>0</v>
      </c>
      <c r="R193" s="4">
        <v>0</v>
      </c>
      <c r="S193" s="4">
        <v>0</v>
      </c>
      <c r="T193" s="4">
        <v>0</v>
      </c>
      <c r="U193" s="4">
        <v>0</v>
      </c>
      <c r="V193" s="4">
        <v>0</v>
      </c>
      <c r="W193" s="4">
        <v>0</v>
      </c>
      <c r="X193" s="4">
        <v>0</v>
      </c>
      <c r="Y193" s="4">
        <v>0</v>
      </c>
      <c r="Z193" s="4">
        <v>0</v>
      </c>
      <c r="AA193" s="4">
        <v>0</v>
      </c>
      <c r="AB193" s="4">
        <v>0</v>
      </c>
      <c r="AC193" s="4">
        <v>0</v>
      </c>
      <c r="AD193" s="4">
        <v>0</v>
      </c>
      <c r="AE193" s="4">
        <v>0</v>
      </c>
      <c r="AF193" s="4">
        <v>0</v>
      </c>
      <c r="AG193" s="4">
        <v>0</v>
      </c>
      <c r="AH193" s="4">
        <v>0</v>
      </c>
      <c r="AI193" s="4">
        <v>0</v>
      </c>
      <c r="AJ193" s="4">
        <v>0</v>
      </c>
      <c r="AK193" s="4">
        <v>0</v>
      </c>
      <c r="AL193" s="4">
        <v>0</v>
      </c>
      <c r="AM193" s="4">
        <v>0</v>
      </c>
      <c r="AN193" s="4">
        <v>0</v>
      </c>
      <c r="AO193" s="4">
        <v>0</v>
      </c>
      <c r="AP193" s="4">
        <v>0</v>
      </c>
      <c r="AQ193" s="4">
        <v>0</v>
      </c>
      <c r="AR193" s="4">
        <v>0</v>
      </c>
      <c r="AS193" s="4">
        <v>0</v>
      </c>
      <c r="AT193" s="4">
        <v>0</v>
      </c>
      <c r="AU193" s="4">
        <v>0</v>
      </c>
      <c r="AV193" s="131">
        <v>7.5810185185185199E-3</v>
      </c>
      <c r="AW193">
        <v>54.893999999999998</v>
      </c>
      <c r="AX193" s="131"/>
    </row>
    <row r="194" spans="1:50">
      <c r="A194" s="4" t="s">
        <v>878</v>
      </c>
      <c r="B194" s="4">
        <v>2021</v>
      </c>
      <c r="C194" s="5">
        <v>44388</v>
      </c>
      <c r="D194" s="4" t="s">
        <v>65</v>
      </c>
      <c r="E194" s="4" t="s">
        <v>835</v>
      </c>
      <c r="F194" s="4" t="s">
        <v>206</v>
      </c>
      <c r="G194" s="11">
        <f>(C194-VLOOKUP(E194,Riders!$A$2:$E$8000,4,FALSE))/365</f>
        <v>31.263013698630136</v>
      </c>
      <c r="H194" s="4">
        <v>16</v>
      </c>
      <c r="I194" s="4">
        <v>0</v>
      </c>
      <c r="J194" s="4">
        <v>0</v>
      </c>
      <c r="K194" s="4">
        <v>0</v>
      </c>
      <c r="L194" s="4">
        <v>0</v>
      </c>
      <c r="M194" s="4">
        <v>0</v>
      </c>
      <c r="N194" s="4">
        <v>0</v>
      </c>
      <c r="O194" s="4">
        <v>0</v>
      </c>
      <c r="P194" s="4">
        <v>0</v>
      </c>
      <c r="Q194" s="4">
        <v>0</v>
      </c>
      <c r="R194" s="4">
        <v>0</v>
      </c>
      <c r="S194" s="4">
        <v>0</v>
      </c>
      <c r="T194" s="4">
        <v>0</v>
      </c>
      <c r="U194" s="4">
        <v>0</v>
      </c>
      <c r="V194" s="4">
        <v>0</v>
      </c>
      <c r="W194" s="4">
        <v>0</v>
      </c>
      <c r="X194" s="4">
        <v>0</v>
      </c>
      <c r="Y194" s="4">
        <v>0</v>
      </c>
      <c r="Z194" s="4">
        <v>0</v>
      </c>
      <c r="AA194" s="4">
        <v>0</v>
      </c>
      <c r="AB194" s="4">
        <v>0</v>
      </c>
      <c r="AC194" s="4">
        <v>0</v>
      </c>
      <c r="AD194" s="4">
        <v>0</v>
      </c>
      <c r="AE194" s="4">
        <v>0</v>
      </c>
      <c r="AF194" s="4">
        <v>0</v>
      </c>
      <c r="AG194" s="4">
        <v>0</v>
      </c>
      <c r="AH194" s="4">
        <v>0</v>
      </c>
      <c r="AI194" s="4">
        <v>0</v>
      </c>
      <c r="AJ194" s="4">
        <v>0</v>
      </c>
      <c r="AK194" s="4">
        <v>0</v>
      </c>
      <c r="AL194" s="4">
        <v>0</v>
      </c>
      <c r="AM194" s="4">
        <v>0</v>
      </c>
      <c r="AN194" s="4">
        <v>0</v>
      </c>
      <c r="AO194" s="4">
        <v>0</v>
      </c>
      <c r="AP194" s="4">
        <v>0</v>
      </c>
      <c r="AQ194" s="4">
        <v>0</v>
      </c>
      <c r="AR194" s="4">
        <v>0</v>
      </c>
      <c r="AS194" s="4">
        <v>0</v>
      </c>
      <c r="AT194" s="4">
        <v>0</v>
      </c>
      <c r="AU194" s="4">
        <v>0</v>
      </c>
      <c r="AV194" s="131">
        <v>7.5810185185185199E-3</v>
      </c>
      <c r="AW194">
        <v>54.893999999999998</v>
      </c>
      <c r="AX194" s="131"/>
    </row>
    <row r="195" spans="1:50">
      <c r="A195" s="4" t="s">
        <v>878</v>
      </c>
      <c r="B195" s="4">
        <v>2021</v>
      </c>
      <c r="C195" s="5">
        <v>44388</v>
      </c>
      <c r="D195" s="4" t="s">
        <v>65</v>
      </c>
      <c r="E195" s="4" t="s">
        <v>889</v>
      </c>
      <c r="F195" s="4" t="s">
        <v>57</v>
      </c>
      <c r="G195" s="11">
        <f>(C195-VLOOKUP(E195,Riders!$A$2:$E$8000,4,FALSE))/365</f>
        <v>22.306849315068494</v>
      </c>
      <c r="H195" s="4">
        <v>17</v>
      </c>
      <c r="I195" s="4">
        <v>0</v>
      </c>
      <c r="J195" s="4">
        <v>0</v>
      </c>
      <c r="K195" s="4">
        <v>0</v>
      </c>
      <c r="L195" s="4">
        <v>0</v>
      </c>
      <c r="M195" s="4">
        <v>0</v>
      </c>
      <c r="N195" s="4">
        <v>0</v>
      </c>
      <c r="O195" s="4">
        <v>0</v>
      </c>
      <c r="P195" s="4">
        <v>0</v>
      </c>
      <c r="Q195" s="4">
        <v>0</v>
      </c>
      <c r="R195" s="4">
        <v>0</v>
      </c>
      <c r="S195" s="4">
        <v>0</v>
      </c>
      <c r="T195" s="4">
        <v>0</v>
      </c>
      <c r="U195" s="4">
        <v>0</v>
      </c>
      <c r="V195" s="4">
        <v>0</v>
      </c>
      <c r="W195" s="4">
        <v>0</v>
      </c>
      <c r="X195" s="4">
        <v>0</v>
      </c>
      <c r="Y195" s="4">
        <v>0</v>
      </c>
      <c r="Z195" s="4">
        <v>0</v>
      </c>
      <c r="AA195" s="4">
        <v>0</v>
      </c>
      <c r="AB195" s="4">
        <v>0</v>
      </c>
      <c r="AC195" s="4">
        <v>0</v>
      </c>
      <c r="AD195" s="4">
        <v>0</v>
      </c>
      <c r="AE195" s="4">
        <v>0</v>
      </c>
      <c r="AF195" s="4">
        <v>0</v>
      </c>
      <c r="AG195" s="4">
        <v>0</v>
      </c>
      <c r="AH195" s="4">
        <v>0</v>
      </c>
      <c r="AI195" s="4">
        <v>0</v>
      </c>
      <c r="AJ195" s="4">
        <v>0</v>
      </c>
      <c r="AK195" s="4">
        <v>0</v>
      </c>
      <c r="AL195" s="4">
        <v>0</v>
      </c>
      <c r="AM195" s="4">
        <v>0</v>
      </c>
      <c r="AN195" s="4">
        <v>0</v>
      </c>
      <c r="AO195" s="4">
        <v>0</v>
      </c>
      <c r="AP195" s="4">
        <v>0</v>
      </c>
      <c r="AQ195" s="4">
        <v>0</v>
      </c>
      <c r="AR195" s="4">
        <v>0</v>
      </c>
      <c r="AS195" s="4">
        <v>0</v>
      </c>
      <c r="AT195" s="4">
        <v>20</v>
      </c>
      <c r="AU195" s="4">
        <v>-20</v>
      </c>
      <c r="AV195" s="131">
        <v>7.5810185185185199E-3</v>
      </c>
      <c r="AW195">
        <v>54.893999999999998</v>
      </c>
      <c r="AX195" s="131"/>
    </row>
    <row r="196" spans="1:50">
      <c r="A196" s="4" t="s">
        <v>878</v>
      </c>
      <c r="B196" s="4">
        <v>2021</v>
      </c>
      <c r="C196" s="5">
        <v>44388</v>
      </c>
      <c r="D196" s="4" t="s">
        <v>65</v>
      </c>
      <c r="E196" s="4" t="s">
        <v>887</v>
      </c>
      <c r="F196" s="4" t="s">
        <v>886</v>
      </c>
      <c r="G196" s="11">
        <f>(C196-VLOOKUP(E196,Riders!$A$2:$E$8000,4,FALSE))/365</f>
        <v>23.934246575342467</v>
      </c>
      <c r="H196" s="4">
        <v>18</v>
      </c>
      <c r="I196" s="4">
        <v>0</v>
      </c>
      <c r="J196" s="4">
        <v>0</v>
      </c>
      <c r="K196" s="4">
        <v>0</v>
      </c>
      <c r="L196" s="4">
        <v>0</v>
      </c>
      <c r="M196" s="4">
        <v>0</v>
      </c>
      <c r="N196" s="4">
        <v>0</v>
      </c>
      <c r="O196" s="4">
        <v>0</v>
      </c>
      <c r="P196" s="4">
        <v>0</v>
      </c>
      <c r="Q196" s="4">
        <v>0</v>
      </c>
      <c r="R196" s="4">
        <v>0</v>
      </c>
      <c r="S196" s="4">
        <v>0</v>
      </c>
      <c r="T196" s="4">
        <v>0</v>
      </c>
      <c r="U196" s="4">
        <v>0</v>
      </c>
      <c r="V196" s="4">
        <v>0</v>
      </c>
      <c r="W196" s="4">
        <v>0</v>
      </c>
      <c r="X196" s="4">
        <v>0</v>
      </c>
      <c r="Y196" s="4">
        <v>0</v>
      </c>
      <c r="Z196" s="4">
        <v>0</v>
      </c>
      <c r="AA196" s="4">
        <v>0</v>
      </c>
      <c r="AB196" s="4">
        <v>0</v>
      </c>
      <c r="AC196" s="4">
        <v>0</v>
      </c>
      <c r="AD196" s="4">
        <v>0</v>
      </c>
      <c r="AE196" s="4">
        <v>0</v>
      </c>
      <c r="AF196" s="4">
        <v>0</v>
      </c>
      <c r="AG196" s="4">
        <v>0</v>
      </c>
      <c r="AH196" s="4">
        <v>0</v>
      </c>
      <c r="AI196" s="4">
        <v>0</v>
      </c>
      <c r="AJ196" s="4">
        <v>0</v>
      </c>
      <c r="AK196" s="4">
        <v>0</v>
      </c>
      <c r="AL196" s="4">
        <v>0</v>
      </c>
      <c r="AM196" s="4">
        <v>0</v>
      </c>
      <c r="AN196" s="4">
        <v>0</v>
      </c>
      <c r="AO196" s="4">
        <v>0</v>
      </c>
      <c r="AP196" s="4">
        <v>0</v>
      </c>
      <c r="AQ196" s="4">
        <v>0</v>
      </c>
      <c r="AR196" s="4">
        <v>0</v>
      </c>
      <c r="AS196" s="4">
        <v>0</v>
      </c>
      <c r="AT196" s="4">
        <v>20</v>
      </c>
      <c r="AU196" s="4">
        <v>-20</v>
      </c>
      <c r="AV196" s="131">
        <v>7.5810185185185199E-3</v>
      </c>
      <c r="AW196">
        <v>54.893999999999998</v>
      </c>
      <c r="AX196" s="131"/>
    </row>
    <row r="197" spans="1:50">
      <c r="A197" s="1" t="s">
        <v>216</v>
      </c>
      <c r="B197" s="1">
        <v>2020</v>
      </c>
      <c r="C197" s="2">
        <v>43890</v>
      </c>
      <c r="D197" s="1" t="s">
        <v>19</v>
      </c>
      <c r="E197" s="1" t="s">
        <v>591</v>
      </c>
      <c r="F197" s="1" t="s">
        <v>22</v>
      </c>
      <c r="G197" s="11">
        <f>(C197-VLOOKUP(E197,Riders!$A$2:$E$8000,4,FALSE))/365</f>
        <v>25.545205479452054</v>
      </c>
      <c r="H197" s="1">
        <v>1</v>
      </c>
      <c r="I197" s="1">
        <v>0</v>
      </c>
      <c r="J197" s="1">
        <v>0</v>
      </c>
      <c r="K197" s="1">
        <v>0</v>
      </c>
      <c r="L197" s="1">
        <v>0</v>
      </c>
      <c r="M197" s="1">
        <v>0</v>
      </c>
      <c r="N197" s="1">
        <v>0</v>
      </c>
      <c r="O197" s="1">
        <v>0</v>
      </c>
      <c r="P197" s="1">
        <v>0</v>
      </c>
      <c r="Q197" s="1">
        <v>0</v>
      </c>
      <c r="R197" s="1">
        <v>0</v>
      </c>
      <c r="S197" s="1">
        <v>0</v>
      </c>
      <c r="T197" s="1">
        <v>0</v>
      </c>
      <c r="U197" s="1">
        <v>0</v>
      </c>
      <c r="V197" s="1">
        <v>0</v>
      </c>
      <c r="W197" s="1">
        <v>0</v>
      </c>
      <c r="X197" s="1">
        <v>0</v>
      </c>
      <c r="Y197" s="1">
        <v>0</v>
      </c>
      <c r="Z197" s="1">
        <v>1</v>
      </c>
      <c r="AA197" s="1">
        <v>1</v>
      </c>
      <c r="AB197" s="1">
        <v>1</v>
      </c>
      <c r="AC197" s="1">
        <v>1</v>
      </c>
      <c r="AD197" s="1">
        <v>1</v>
      </c>
      <c r="AE197" s="1">
        <v>1</v>
      </c>
      <c r="AF197" s="1">
        <v>1</v>
      </c>
      <c r="AG197" s="1">
        <v>1</v>
      </c>
      <c r="AH197" s="1">
        <v>1</v>
      </c>
      <c r="AI197" s="1">
        <v>1</v>
      </c>
      <c r="AJ197" s="1">
        <v>1</v>
      </c>
      <c r="AK197" s="1">
        <v>0</v>
      </c>
      <c r="AL197" s="1">
        <v>0</v>
      </c>
      <c r="AM197" s="1">
        <v>0</v>
      </c>
      <c r="AN197" s="1">
        <v>0</v>
      </c>
      <c r="AO197" s="1">
        <v>0</v>
      </c>
      <c r="AP197" s="1">
        <v>0</v>
      </c>
      <c r="AQ197" s="1">
        <v>0</v>
      </c>
      <c r="AR197" s="1">
        <v>0</v>
      </c>
      <c r="AS197" s="1">
        <v>20</v>
      </c>
      <c r="AT197" s="1">
        <v>0</v>
      </c>
      <c r="AU197" s="1">
        <v>31</v>
      </c>
      <c r="AV197" s="131">
        <v>7.2453703703703708E-3</v>
      </c>
      <c r="AW197" s="42">
        <v>57.43</v>
      </c>
      <c r="AX197" s="131"/>
    </row>
    <row r="198" spans="1:50">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v>0</v>
      </c>
      <c r="U198" s="1">
        <v>0</v>
      </c>
      <c r="V198" s="1">
        <v>0</v>
      </c>
      <c r="W198" s="1">
        <v>0</v>
      </c>
      <c r="X198" s="1">
        <v>0</v>
      </c>
      <c r="Y198" s="1">
        <v>0</v>
      </c>
      <c r="Z198" s="1">
        <v>0</v>
      </c>
      <c r="AA198" s="1">
        <v>0</v>
      </c>
      <c r="AB198" s="1">
        <v>0</v>
      </c>
      <c r="AC198" s="1">
        <v>0</v>
      </c>
      <c r="AD198" s="1">
        <v>0</v>
      </c>
      <c r="AE198" s="1">
        <v>0</v>
      </c>
      <c r="AF198" s="1">
        <v>0</v>
      </c>
      <c r="AG198" s="1">
        <v>0</v>
      </c>
      <c r="AH198" s="1">
        <v>0</v>
      </c>
      <c r="AI198" s="1">
        <v>0</v>
      </c>
      <c r="AJ198" s="1">
        <v>0</v>
      </c>
      <c r="AK198" s="1">
        <v>0</v>
      </c>
      <c r="AL198" s="1">
        <v>0</v>
      </c>
      <c r="AM198" s="1">
        <v>0</v>
      </c>
      <c r="AN198" s="1">
        <v>0</v>
      </c>
      <c r="AO198" s="1">
        <v>0</v>
      </c>
      <c r="AP198" s="1">
        <v>0</v>
      </c>
      <c r="AQ198" s="1">
        <v>0</v>
      </c>
      <c r="AR198" s="1">
        <v>0</v>
      </c>
      <c r="AS198" s="1">
        <v>20</v>
      </c>
      <c r="AT198" s="1">
        <v>0</v>
      </c>
      <c r="AU198" s="1">
        <v>31</v>
      </c>
      <c r="AV198" s="131">
        <v>7.2453703703703708E-3</v>
      </c>
      <c r="AW198" s="42">
        <v>57.43</v>
      </c>
      <c r="AX198" s="131"/>
    </row>
    <row r="199" spans="1:50">
      <c r="A199" s="1" t="s">
        <v>216</v>
      </c>
      <c r="B199" s="1">
        <v>2020</v>
      </c>
      <c r="C199" s="2">
        <v>43890</v>
      </c>
      <c r="D199" s="1" t="s">
        <v>19</v>
      </c>
      <c r="E199" s="1" t="s">
        <v>595</v>
      </c>
      <c r="F199" s="1" t="s">
        <v>28</v>
      </c>
      <c r="G199" s="11">
        <f>(C199-VLOOKUP(E199,Riders!$A$2:$E$8000,4,FALSE))/365</f>
        <v>34.087671232876716</v>
      </c>
      <c r="H199" s="1">
        <v>3</v>
      </c>
      <c r="I199" s="1">
        <v>0</v>
      </c>
      <c r="J199" s="1">
        <v>0</v>
      </c>
      <c r="K199" s="1">
        <v>0</v>
      </c>
      <c r="L199" s="1">
        <v>0</v>
      </c>
      <c r="M199" s="1">
        <v>0</v>
      </c>
      <c r="N199" s="1">
        <v>0</v>
      </c>
      <c r="O199" s="1">
        <v>0</v>
      </c>
      <c r="P199" s="1">
        <v>0</v>
      </c>
      <c r="Q199" s="1">
        <v>0</v>
      </c>
      <c r="R199" s="1">
        <v>0</v>
      </c>
      <c r="S199" s="1">
        <v>0</v>
      </c>
      <c r="T199" s="1">
        <v>0</v>
      </c>
      <c r="U199" s="1">
        <v>0</v>
      </c>
      <c r="V199" s="1">
        <v>0</v>
      </c>
      <c r="W199" s="1">
        <v>0</v>
      </c>
      <c r="X199" s="1">
        <v>0</v>
      </c>
      <c r="Y199" s="1">
        <v>0</v>
      </c>
      <c r="Z199" s="1">
        <v>0</v>
      </c>
      <c r="AA199" s="1">
        <v>0</v>
      </c>
      <c r="AB199" s="1">
        <v>0</v>
      </c>
      <c r="AC199" s="1">
        <v>0</v>
      </c>
      <c r="AD199" s="1">
        <v>0</v>
      </c>
      <c r="AE199" s="1">
        <v>0</v>
      </c>
      <c r="AF199" s="1">
        <v>0</v>
      </c>
      <c r="AG199" s="1">
        <v>0</v>
      </c>
      <c r="AH199" s="1">
        <v>0</v>
      </c>
      <c r="AI199" s="1">
        <v>0</v>
      </c>
      <c r="AJ199" s="1">
        <v>0</v>
      </c>
      <c r="AK199" s="1">
        <v>1</v>
      </c>
      <c r="AL199" s="1">
        <v>1</v>
      </c>
      <c r="AM199" s="1">
        <v>1</v>
      </c>
      <c r="AN199" s="1">
        <v>1</v>
      </c>
      <c r="AO199" s="1">
        <v>1</v>
      </c>
      <c r="AP199" s="1">
        <v>0</v>
      </c>
      <c r="AQ199" s="1">
        <v>0</v>
      </c>
      <c r="AR199" s="1">
        <v>0</v>
      </c>
      <c r="AS199" s="1">
        <v>20</v>
      </c>
      <c r="AT199" s="1">
        <v>0</v>
      </c>
      <c r="AU199" s="1">
        <v>25</v>
      </c>
      <c r="AV199" s="131">
        <v>7.2453703703703699E-3</v>
      </c>
      <c r="AW199" s="42">
        <v>57.43</v>
      </c>
      <c r="AX199" s="131"/>
    </row>
    <row r="200" spans="1:50">
      <c r="A200" s="1" t="s">
        <v>216</v>
      </c>
      <c r="B200" s="1">
        <v>2020</v>
      </c>
      <c r="C200" s="2">
        <v>43890</v>
      </c>
      <c r="D200" s="1" t="s">
        <v>19</v>
      </c>
      <c r="E200" s="1" t="s">
        <v>654</v>
      </c>
      <c r="F200" s="1" t="s">
        <v>483</v>
      </c>
      <c r="G200" s="11">
        <f>(C200-VLOOKUP(E200,Riders!$A$2:$E$8000,4,FALSE))/365</f>
        <v>28.068493150684933</v>
      </c>
      <c r="H200" s="1">
        <v>4</v>
      </c>
      <c r="I200" s="1">
        <v>0</v>
      </c>
      <c r="J200" s="1">
        <v>0</v>
      </c>
      <c r="K200" s="1">
        <v>0</v>
      </c>
      <c r="L200" s="1">
        <v>0</v>
      </c>
      <c r="M200" s="1">
        <v>0</v>
      </c>
      <c r="N200" s="1">
        <v>0</v>
      </c>
      <c r="O200" s="1">
        <v>0</v>
      </c>
      <c r="P200" s="1">
        <v>0</v>
      </c>
      <c r="Q200" s="1">
        <v>0</v>
      </c>
      <c r="R200" s="1">
        <v>0</v>
      </c>
      <c r="S200" s="1">
        <v>0</v>
      </c>
      <c r="T200" s="1">
        <v>0</v>
      </c>
      <c r="U200" s="1">
        <v>0</v>
      </c>
      <c r="V200" s="1">
        <v>0</v>
      </c>
      <c r="W200" s="1">
        <v>0</v>
      </c>
      <c r="X200" s="1">
        <v>0</v>
      </c>
      <c r="Y200" s="1">
        <v>0</v>
      </c>
      <c r="Z200" s="1">
        <v>0</v>
      </c>
      <c r="AA200" s="1">
        <v>0</v>
      </c>
      <c r="AB200" s="1">
        <v>0</v>
      </c>
      <c r="AC200" s="1">
        <v>0</v>
      </c>
      <c r="AD200" s="1">
        <v>0</v>
      </c>
      <c r="AE200" s="1">
        <v>0</v>
      </c>
      <c r="AF200" s="1">
        <v>0</v>
      </c>
      <c r="AG200" s="1">
        <v>0</v>
      </c>
      <c r="AH200" s="1">
        <v>0</v>
      </c>
      <c r="AI200" s="1">
        <v>0</v>
      </c>
      <c r="AJ200" s="1">
        <v>0</v>
      </c>
      <c r="AK200" s="1">
        <v>0</v>
      </c>
      <c r="AL200" s="1">
        <v>0</v>
      </c>
      <c r="AM200" s="1">
        <v>0</v>
      </c>
      <c r="AN200" s="1">
        <v>0</v>
      </c>
      <c r="AO200" s="1">
        <v>0</v>
      </c>
      <c r="AP200" s="1">
        <v>1</v>
      </c>
      <c r="AQ200" s="1">
        <v>0</v>
      </c>
      <c r="AR200" s="1">
        <v>0</v>
      </c>
      <c r="AS200" s="1">
        <v>20</v>
      </c>
      <c r="AT200" s="1">
        <v>0</v>
      </c>
      <c r="AU200" s="1">
        <v>21</v>
      </c>
      <c r="AV200" s="131">
        <v>7.2453703703703699E-3</v>
      </c>
      <c r="AW200" s="42">
        <v>57.43</v>
      </c>
      <c r="AX200" s="131"/>
    </row>
    <row r="201" spans="1:50">
      <c r="A201" s="1" t="s">
        <v>216</v>
      </c>
      <c r="B201" s="1">
        <v>2020</v>
      </c>
      <c r="C201" s="2">
        <v>43890</v>
      </c>
      <c r="D201" s="1" t="s">
        <v>19</v>
      </c>
      <c r="E201" s="1" t="s">
        <v>802</v>
      </c>
      <c r="F201" s="1" t="s">
        <v>32</v>
      </c>
      <c r="G201" s="11">
        <f>(C201-VLOOKUP(E201,Riders!$A$2:$E$8000,4,FALSE))/365</f>
        <v>22.589041095890412</v>
      </c>
      <c r="H201" s="1">
        <v>5</v>
      </c>
      <c r="I201" s="1">
        <v>0</v>
      </c>
      <c r="J201" s="1">
        <v>0</v>
      </c>
      <c r="K201" s="1">
        <v>0</v>
      </c>
      <c r="L201" s="1">
        <v>0</v>
      </c>
      <c r="M201" s="1">
        <v>0</v>
      </c>
      <c r="N201" s="1">
        <v>0</v>
      </c>
      <c r="O201" s="1">
        <v>0</v>
      </c>
      <c r="P201" s="1">
        <v>0</v>
      </c>
      <c r="Q201" s="1">
        <v>0</v>
      </c>
      <c r="R201" s="1">
        <v>0</v>
      </c>
      <c r="S201" s="1">
        <v>0</v>
      </c>
      <c r="T201" s="1">
        <v>0</v>
      </c>
      <c r="U201" s="1">
        <v>0</v>
      </c>
      <c r="V201" s="1">
        <v>0</v>
      </c>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1</v>
      </c>
      <c r="AR201" s="1">
        <v>1</v>
      </c>
      <c r="AS201" s="1">
        <v>0</v>
      </c>
      <c r="AT201" s="1">
        <v>0</v>
      </c>
      <c r="AU201" s="1">
        <v>2</v>
      </c>
      <c r="AV201" s="131">
        <v>7.2453703703703699E-3</v>
      </c>
      <c r="AW201" s="42">
        <v>57.43</v>
      </c>
      <c r="AX201" s="131"/>
    </row>
    <row r="202" spans="1:50">
      <c r="A202" s="1" t="s">
        <v>216</v>
      </c>
      <c r="B202" s="1">
        <v>2020</v>
      </c>
      <c r="C202" s="2">
        <v>43890</v>
      </c>
      <c r="D202" s="1" t="s">
        <v>19</v>
      </c>
      <c r="E202" s="1" t="s">
        <v>486</v>
      </c>
      <c r="F202" s="1" t="s">
        <v>163</v>
      </c>
      <c r="G202" s="11">
        <f>(C202-VLOOKUP(E202,Riders!$A$2:$E$8000,4,FALSE))/365</f>
        <v>22.649315068493152</v>
      </c>
      <c r="H202" s="1">
        <v>6</v>
      </c>
      <c r="I202" s="1">
        <v>0</v>
      </c>
      <c r="J202" s="1">
        <v>0</v>
      </c>
      <c r="K202" s="1">
        <v>0</v>
      </c>
      <c r="L202" s="1">
        <v>0</v>
      </c>
      <c r="M202" s="1">
        <v>0</v>
      </c>
      <c r="N202" s="1">
        <v>0</v>
      </c>
      <c r="O202" s="1">
        <v>0</v>
      </c>
      <c r="P202" s="1">
        <v>0</v>
      </c>
      <c r="Q202" s="1">
        <v>0</v>
      </c>
      <c r="R202" s="1">
        <v>0</v>
      </c>
      <c r="S202" s="1">
        <v>0</v>
      </c>
      <c r="T202" s="1">
        <v>0</v>
      </c>
      <c r="U202" s="1">
        <v>0</v>
      </c>
      <c r="V202" s="1">
        <v>0</v>
      </c>
      <c r="W202" s="1">
        <v>0</v>
      </c>
      <c r="X202" s="1">
        <v>1</v>
      </c>
      <c r="Y202" s="1">
        <v>1</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v>0</v>
      </c>
      <c r="AS202" s="1">
        <v>0</v>
      </c>
      <c r="AT202" s="1">
        <v>0</v>
      </c>
      <c r="AU202" s="1">
        <v>2</v>
      </c>
      <c r="AV202" s="131">
        <v>7.2453703703703699E-3</v>
      </c>
      <c r="AW202" s="42">
        <v>57.43</v>
      </c>
      <c r="AX202" s="131"/>
    </row>
    <row r="203" spans="1:50">
      <c r="A203" s="1" t="s">
        <v>216</v>
      </c>
      <c r="B203" s="1">
        <v>2020</v>
      </c>
      <c r="C203" s="2">
        <v>43890</v>
      </c>
      <c r="D203" s="1" t="s">
        <v>19</v>
      </c>
      <c r="E203" s="1" t="s">
        <v>778</v>
      </c>
      <c r="F203" s="1" t="s">
        <v>112</v>
      </c>
      <c r="G203" s="11">
        <f>(C203-VLOOKUP(E203,Riders!$A$2:$E$8000,4,FALSE))/365</f>
        <v>21.876712328767123</v>
      </c>
      <c r="H203" s="1">
        <v>7</v>
      </c>
      <c r="I203" s="1">
        <v>0</v>
      </c>
      <c r="J203" s="1">
        <v>0</v>
      </c>
      <c r="K203" s="1">
        <v>0</v>
      </c>
      <c r="L203" s="1">
        <v>0</v>
      </c>
      <c r="M203" s="1">
        <v>0</v>
      </c>
      <c r="N203" s="1">
        <v>0</v>
      </c>
      <c r="O203" s="1">
        <v>0</v>
      </c>
      <c r="P203" s="1">
        <v>0</v>
      </c>
      <c r="Q203" s="1">
        <v>0</v>
      </c>
      <c r="R203" s="1">
        <v>0</v>
      </c>
      <c r="S203" s="1">
        <v>0</v>
      </c>
      <c r="T203" s="1">
        <v>0</v>
      </c>
      <c r="U203" s="1">
        <v>1</v>
      </c>
      <c r="V203" s="1">
        <v>0</v>
      </c>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v>0</v>
      </c>
      <c r="AS203" s="1">
        <v>0</v>
      </c>
      <c r="AT203" s="1">
        <v>0</v>
      </c>
      <c r="AU203" s="1">
        <v>1</v>
      </c>
      <c r="AV203" s="131">
        <v>7.2453703703703699E-3</v>
      </c>
      <c r="AW203" s="42">
        <v>57.43</v>
      </c>
      <c r="AX203" s="131"/>
    </row>
    <row r="204" spans="1:50">
      <c r="A204" s="1" t="s">
        <v>216</v>
      </c>
      <c r="B204" s="1">
        <v>2020</v>
      </c>
      <c r="C204" s="2">
        <v>43890</v>
      </c>
      <c r="D204" s="1" t="s">
        <v>19</v>
      </c>
      <c r="E204" s="1" t="s">
        <v>521</v>
      </c>
      <c r="F204" s="1" t="s">
        <v>57</v>
      </c>
      <c r="G204" s="11">
        <f>(C204-VLOOKUP(E204,Riders!$A$2:$E$8000,4,FALSE))/365</f>
        <v>28.361643835616437</v>
      </c>
      <c r="H204" s="1">
        <v>8</v>
      </c>
      <c r="I204" s="1">
        <v>0</v>
      </c>
      <c r="J204" s="1">
        <v>0</v>
      </c>
      <c r="K204" s="1">
        <v>0</v>
      </c>
      <c r="L204" s="1">
        <v>0</v>
      </c>
      <c r="M204" s="1">
        <v>0</v>
      </c>
      <c r="N204" s="1">
        <v>0</v>
      </c>
      <c r="O204" s="1">
        <v>0</v>
      </c>
      <c r="P204" s="1">
        <v>0</v>
      </c>
      <c r="Q204" s="1">
        <v>0</v>
      </c>
      <c r="R204" s="1">
        <v>0</v>
      </c>
      <c r="S204" s="1">
        <v>0</v>
      </c>
      <c r="T204" s="1">
        <v>1</v>
      </c>
      <c r="U204" s="1">
        <v>0</v>
      </c>
      <c r="V204" s="1">
        <v>0</v>
      </c>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v>0</v>
      </c>
      <c r="AS204" s="1">
        <v>0</v>
      </c>
      <c r="AT204" s="1">
        <v>0</v>
      </c>
      <c r="AU204" s="1">
        <v>1</v>
      </c>
      <c r="AV204" s="131">
        <v>7.2453703703703699E-3</v>
      </c>
      <c r="AW204" s="42">
        <v>57.43</v>
      </c>
      <c r="AX204" s="131"/>
    </row>
    <row r="205" spans="1:50">
      <c r="A205" s="1" t="s">
        <v>216</v>
      </c>
      <c r="B205" s="1">
        <v>2020</v>
      </c>
      <c r="C205" s="2">
        <v>43890</v>
      </c>
      <c r="D205" s="1" t="s">
        <v>19</v>
      </c>
      <c r="E205" s="1" t="s">
        <v>492</v>
      </c>
      <c r="F205" s="1" t="s">
        <v>30</v>
      </c>
      <c r="G205" s="11">
        <f>(C205-VLOOKUP(E205,Riders!$A$2:$E$8000,4,FALSE))/365</f>
        <v>26.224657534246575</v>
      </c>
      <c r="H205" s="1">
        <v>9</v>
      </c>
      <c r="I205" s="1">
        <v>0</v>
      </c>
      <c r="J205" s="1">
        <v>0</v>
      </c>
      <c r="K205" s="1">
        <v>0</v>
      </c>
      <c r="L205" s="1">
        <v>0</v>
      </c>
      <c r="M205" s="1">
        <v>0</v>
      </c>
      <c r="N205" s="1">
        <v>0</v>
      </c>
      <c r="O205" s="1">
        <v>0</v>
      </c>
      <c r="P205" s="1">
        <v>0</v>
      </c>
      <c r="Q205" s="1">
        <v>0</v>
      </c>
      <c r="R205" s="1">
        <v>0</v>
      </c>
      <c r="S205" s="1">
        <v>0</v>
      </c>
      <c r="T205" s="1">
        <v>0</v>
      </c>
      <c r="U205" s="1">
        <v>0</v>
      </c>
      <c r="V205" s="1">
        <v>0</v>
      </c>
      <c r="W205" s="1">
        <v>1</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v>0</v>
      </c>
      <c r="AS205" s="1">
        <v>0</v>
      </c>
      <c r="AT205" s="1">
        <v>0</v>
      </c>
      <c r="AU205" s="1">
        <v>1</v>
      </c>
      <c r="AV205" s="131">
        <v>7.2453703703703699E-3</v>
      </c>
      <c r="AW205" s="42">
        <v>57.43</v>
      </c>
      <c r="AX205" s="131"/>
    </row>
    <row r="206" spans="1:50">
      <c r="A206" s="1" t="s">
        <v>216</v>
      </c>
      <c r="B206" s="1">
        <v>2020</v>
      </c>
      <c r="C206" s="2">
        <v>43890</v>
      </c>
      <c r="D206" s="1" t="s">
        <v>19</v>
      </c>
      <c r="E206" s="1" t="s">
        <v>597</v>
      </c>
      <c r="F206" s="1" t="s">
        <v>34</v>
      </c>
      <c r="G206" s="11">
        <f>(C206-VLOOKUP(E206,Riders!$A$2:$E$8000,4,FALSE))/365</f>
        <v>21.816438356164383</v>
      </c>
      <c r="H206" s="1">
        <v>10</v>
      </c>
      <c r="I206" s="1">
        <v>0</v>
      </c>
      <c r="J206" s="1">
        <v>0</v>
      </c>
      <c r="K206" s="1">
        <v>0</v>
      </c>
      <c r="L206" s="1">
        <v>0</v>
      </c>
      <c r="M206" s="1">
        <v>0</v>
      </c>
      <c r="N206" s="1">
        <v>0</v>
      </c>
      <c r="O206" s="1">
        <v>0</v>
      </c>
      <c r="P206" s="1">
        <v>0</v>
      </c>
      <c r="Q206" s="1">
        <v>0</v>
      </c>
      <c r="R206" s="1">
        <v>0</v>
      </c>
      <c r="S206" s="1">
        <v>0</v>
      </c>
      <c r="T206" s="1">
        <v>0</v>
      </c>
      <c r="U206" s="1">
        <v>0</v>
      </c>
      <c r="V206" s="1">
        <v>1</v>
      </c>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v>0</v>
      </c>
      <c r="AS206" s="1">
        <v>0</v>
      </c>
      <c r="AT206" s="1">
        <v>0</v>
      </c>
      <c r="AU206" s="1">
        <v>1</v>
      </c>
      <c r="AV206" s="131">
        <v>7.2453703703703699E-3</v>
      </c>
      <c r="AW206" s="42">
        <v>57.43</v>
      </c>
      <c r="AX206" s="131"/>
    </row>
    <row r="207" spans="1:50">
      <c r="A207" s="1" t="s">
        <v>216</v>
      </c>
      <c r="B207" s="1">
        <v>2020</v>
      </c>
      <c r="C207" s="2">
        <v>43890</v>
      </c>
      <c r="D207" s="1" t="s">
        <v>19</v>
      </c>
      <c r="E207" s="1" t="s">
        <v>928</v>
      </c>
      <c r="F207" s="1" t="s">
        <v>101</v>
      </c>
      <c r="G207" s="11">
        <f>(C207-VLOOKUP(E207,Riders!$A$2:$E$8000,4,FALSE))/365</f>
        <v>32.156164383561645</v>
      </c>
      <c r="H207" s="1">
        <v>11</v>
      </c>
      <c r="I207" s="1">
        <v>0</v>
      </c>
      <c r="J207" s="1">
        <v>0</v>
      </c>
      <c r="K207" s="1">
        <v>0</v>
      </c>
      <c r="L207" s="1">
        <v>0</v>
      </c>
      <c r="M207" s="1">
        <v>0</v>
      </c>
      <c r="N207" s="1">
        <v>0</v>
      </c>
      <c r="O207" s="1">
        <v>0</v>
      </c>
      <c r="P207" s="1">
        <v>0</v>
      </c>
      <c r="Q207" s="1">
        <v>0</v>
      </c>
      <c r="R207" s="1">
        <v>0</v>
      </c>
      <c r="S207" s="1">
        <v>0</v>
      </c>
      <c r="T207" s="1">
        <v>0</v>
      </c>
      <c r="U207" s="1">
        <v>0</v>
      </c>
      <c r="V207" s="1">
        <v>0</v>
      </c>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v>0</v>
      </c>
      <c r="AS207" s="1">
        <v>0</v>
      </c>
      <c r="AT207" s="1">
        <v>0</v>
      </c>
      <c r="AU207" s="1">
        <v>0</v>
      </c>
      <c r="AV207" s="131">
        <v>7.2453703703703699E-3</v>
      </c>
      <c r="AW207" s="42">
        <v>57.43</v>
      </c>
      <c r="AX207" s="131"/>
    </row>
    <row r="208" spans="1:50">
      <c r="A208" s="1" t="s">
        <v>216</v>
      </c>
      <c r="B208" s="1">
        <v>2020</v>
      </c>
      <c r="C208" s="2">
        <v>43890</v>
      </c>
      <c r="D208" s="1" t="s">
        <v>19</v>
      </c>
      <c r="E208" s="1" t="s">
        <v>586</v>
      </c>
      <c r="F208" s="1" t="s">
        <v>77</v>
      </c>
      <c r="G208" s="11">
        <f>(C208-VLOOKUP(E208,Riders!$A$2:$E$8000,4,FALSE))/365</f>
        <v>19.452054794520549</v>
      </c>
      <c r="H208" s="1">
        <v>12</v>
      </c>
      <c r="I208" s="1">
        <v>0</v>
      </c>
      <c r="J208" s="1">
        <v>0</v>
      </c>
      <c r="K208" s="1">
        <v>0</v>
      </c>
      <c r="L208" s="1">
        <v>0</v>
      </c>
      <c r="M208" s="1">
        <v>0</v>
      </c>
      <c r="N208" s="1">
        <v>0</v>
      </c>
      <c r="O208" s="1">
        <v>0</v>
      </c>
      <c r="P208" s="1">
        <v>0</v>
      </c>
      <c r="Q208" s="1">
        <v>0</v>
      </c>
      <c r="R208" s="1">
        <v>0</v>
      </c>
      <c r="S208" s="1">
        <v>0</v>
      </c>
      <c r="T208" s="1">
        <v>0</v>
      </c>
      <c r="U208" s="1">
        <v>0</v>
      </c>
      <c r="V208" s="1">
        <v>0</v>
      </c>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v>0</v>
      </c>
      <c r="AS208" s="1">
        <v>0</v>
      </c>
      <c r="AT208" s="1">
        <v>0</v>
      </c>
      <c r="AU208" s="1">
        <v>0</v>
      </c>
      <c r="AV208" s="131">
        <v>7.2453703703703699E-3</v>
      </c>
      <c r="AW208" s="42">
        <v>57.43</v>
      </c>
      <c r="AX208" s="131"/>
    </row>
    <row r="209" spans="1:50">
      <c r="A209" s="1" t="s">
        <v>216</v>
      </c>
      <c r="B209" s="1">
        <v>2020</v>
      </c>
      <c r="C209" s="2">
        <v>43890</v>
      </c>
      <c r="D209" s="1" t="s">
        <v>19</v>
      </c>
      <c r="E209" s="1" t="s">
        <v>339</v>
      </c>
      <c r="F209" s="1" t="s">
        <v>141</v>
      </c>
      <c r="G209" s="11">
        <f>(C209-VLOOKUP(E209,Riders!$A$2:$E$8000,4,FALSE))/365</f>
        <v>31.953424657534246</v>
      </c>
      <c r="H209" s="1">
        <v>13</v>
      </c>
      <c r="I209" s="1">
        <v>0</v>
      </c>
      <c r="J209" s="1">
        <v>0</v>
      </c>
      <c r="K209" s="1">
        <v>0</v>
      </c>
      <c r="L209" s="1">
        <v>0</v>
      </c>
      <c r="M209" s="1">
        <v>0</v>
      </c>
      <c r="N209" s="1">
        <v>0</v>
      </c>
      <c r="O209" s="1">
        <v>0</v>
      </c>
      <c r="P209" s="1">
        <v>0</v>
      </c>
      <c r="Q209" s="1">
        <v>0</v>
      </c>
      <c r="R209" s="1">
        <v>0</v>
      </c>
      <c r="S209" s="1">
        <v>0</v>
      </c>
      <c r="T209" s="1">
        <v>0</v>
      </c>
      <c r="U209" s="1">
        <v>0</v>
      </c>
      <c r="V209" s="1">
        <v>0</v>
      </c>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v>0</v>
      </c>
      <c r="AS209" s="1">
        <v>0</v>
      </c>
      <c r="AT209" s="1">
        <v>0</v>
      </c>
      <c r="AU209" s="1">
        <v>0</v>
      </c>
      <c r="AV209" s="131">
        <v>7.2453703703703699E-3</v>
      </c>
      <c r="AW209" s="42">
        <v>57.43</v>
      </c>
      <c r="AX209" s="131"/>
    </row>
    <row r="210" spans="1:50">
      <c r="A210" s="1" t="s">
        <v>216</v>
      </c>
      <c r="B210" s="1">
        <v>2020</v>
      </c>
      <c r="C210" s="2">
        <v>43890</v>
      </c>
      <c r="D210" s="1" t="s">
        <v>19</v>
      </c>
      <c r="E210" s="1" t="s">
        <v>472</v>
      </c>
      <c r="F210" s="1" t="s">
        <v>24</v>
      </c>
      <c r="G210" s="11">
        <f>(C210-VLOOKUP(E210,Riders!$A$2:$E$8000,4,FALSE))/365</f>
        <v>31.079452054794519</v>
      </c>
      <c r="H210" s="1">
        <v>14</v>
      </c>
      <c r="I210" s="1">
        <v>0</v>
      </c>
      <c r="J210" s="1">
        <v>0</v>
      </c>
      <c r="K210" s="1">
        <v>0</v>
      </c>
      <c r="L210" s="1">
        <v>0</v>
      </c>
      <c r="M210" s="1">
        <v>0</v>
      </c>
      <c r="N210" s="1">
        <v>0</v>
      </c>
      <c r="O210" s="1">
        <v>0</v>
      </c>
      <c r="P210" s="1">
        <v>0</v>
      </c>
      <c r="Q210" s="1">
        <v>0</v>
      </c>
      <c r="R210" s="1">
        <v>0</v>
      </c>
      <c r="S210" s="1">
        <v>0</v>
      </c>
      <c r="T210" s="1">
        <v>0</v>
      </c>
      <c r="U210" s="1">
        <v>0</v>
      </c>
      <c r="V210" s="1">
        <v>0</v>
      </c>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v>0</v>
      </c>
      <c r="AS210" s="1">
        <v>0</v>
      </c>
      <c r="AT210" s="1">
        <v>0</v>
      </c>
      <c r="AU210" s="1">
        <v>0</v>
      </c>
      <c r="AV210" s="131">
        <v>7.2453703703703699E-3</v>
      </c>
      <c r="AW210" s="42">
        <v>57.43</v>
      </c>
      <c r="AX210" s="131"/>
    </row>
    <row r="211" spans="1:50">
      <c r="A211" s="1" t="s">
        <v>216</v>
      </c>
      <c r="B211" s="1">
        <v>2020</v>
      </c>
      <c r="C211" s="2">
        <v>43890</v>
      </c>
      <c r="D211" s="1" t="s">
        <v>19</v>
      </c>
      <c r="E211" s="1" t="s">
        <v>782</v>
      </c>
      <c r="F211" s="1" t="s">
        <v>479</v>
      </c>
      <c r="G211" s="11" t="e">
        <f>(C211-VLOOKUP(E211,Riders!$A$2:$E$8000,4,FALSE))/365</f>
        <v>#N/A</v>
      </c>
      <c r="H211" s="1">
        <v>15</v>
      </c>
      <c r="I211" s="1">
        <v>0</v>
      </c>
      <c r="J211" s="1">
        <v>0</v>
      </c>
      <c r="K211" s="1">
        <v>0</v>
      </c>
      <c r="L211" s="1">
        <v>0</v>
      </c>
      <c r="M211" s="1">
        <v>0</v>
      </c>
      <c r="N211" s="1">
        <v>0</v>
      </c>
      <c r="O211" s="1">
        <v>0</v>
      </c>
      <c r="P211" s="1">
        <v>0</v>
      </c>
      <c r="Q211" s="1">
        <v>0</v>
      </c>
      <c r="R211" s="1">
        <v>0</v>
      </c>
      <c r="S211" s="1">
        <v>0</v>
      </c>
      <c r="T211" s="1">
        <v>0</v>
      </c>
      <c r="U211" s="1">
        <v>0</v>
      </c>
      <c r="V211" s="1">
        <v>0</v>
      </c>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v>0</v>
      </c>
      <c r="AS211" s="1">
        <v>0</v>
      </c>
      <c r="AT211" s="1">
        <v>0</v>
      </c>
      <c r="AU211" s="1">
        <v>0</v>
      </c>
      <c r="AV211" s="131">
        <v>7.2453703703703699E-3</v>
      </c>
      <c r="AW211" s="42">
        <v>57.43</v>
      </c>
      <c r="AX211" s="131"/>
    </row>
    <row r="212" spans="1:50">
      <c r="A212" s="1" t="s">
        <v>216</v>
      </c>
      <c r="B212" s="1">
        <v>2020</v>
      </c>
      <c r="C212" s="2">
        <v>43890</v>
      </c>
      <c r="D212" s="1" t="s">
        <v>19</v>
      </c>
      <c r="E212" s="1" t="s">
        <v>745</v>
      </c>
      <c r="F212" s="1" t="s">
        <v>45</v>
      </c>
      <c r="G212" s="11">
        <f>(C212-VLOOKUP(E212,Riders!$A$2:$E$8000,4,FALSE))/365</f>
        <v>22.835616438356166</v>
      </c>
      <c r="H212" s="1">
        <v>16</v>
      </c>
      <c r="I212" s="1">
        <v>0</v>
      </c>
      <c r="J212" s="1">
        <v>0</v>
      </c>
      <c r="K212" s="1">
        <v>0</v>
      </c>
      <c r="L212" s="1">
        <v>0</v>
      </c>
      <c r="M212" s="1">
        <v>0</v>
      </c>
      <c r="N212" s="1">
        <v>0</v>
      </c>
      <c r="O212" s="1">
        <v>0</v>
      </c>
      <c r="P212" s="1">
        <v>0</v>
      </c>
      <c r="Q212" s="1">
        <v>0</v>
      </c>
      <c r="R212" s="1">
        <v>0</v>
      </c>
      <c r="S212" s="1">
        <v>0</v>
      </c>
      <c r="T212" s="1">
        <v>0</v>
      </c>
      <c r="U212" s="1">
        <v>0</v>
      </c>
      <c r="V212" s="1">
        <v>0</v>
      </c>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v>0</v>
      </c>
      <c r="AS212" s="1">
        <v>0</v>
      </c>
      <c r="AT212" s="1">
        <v>0</v>
      </c>
      <c r="AU212" s="1">
        <v>0</v>
      </c>
      <c r="AV212" s="131">
        <v>7.2453703703703699E-3</v>
      </c>
      <c r="AW212" s="42">
        <v>57.43</v>
      </c>
      <c r="AX212" s="131"/>
    </row>
    <row r="213" spans="1:50">
      <c r="A213" s="1" t="s">
        <v>216</v>
      </c>
      <c r="B213" s="1">
        <v>2020</v>
      </c>
      <c r="C213" s="2">
        <v>43890</v>
      </c>
      <c r="D213" s="1" t="s">
        <v>19</v>
      </c>
      <c r="E213" s="1" t="s">
        <v>924</v>
      </c>
      <c r="F213" s="1" t="s">
        <v>84</v>
      </c>
      <c r="G213" s="11">
        <f>(C213-VLOOKUP(E213,Riders!$A$2:$E$8000,4,FALSE))/365</f>
        <v>27.046575342465754</v>
      </c>
      <c r="H213" s="1">
        <v>17</v>
      </c>
      <c r="I213" s="1">
        <v>0</v>
      </c>
      <c r="J213" s="1">
        <v>0</v>
      </c>
      <c r="K213" s="1">
        <v>0</v>
      </c>
      <c r="L213" s="1">
        <v>0</v>
      </c>
      <c r="M213" s="1">
        <v>0</v>
      </c>
      <c r="N213" s="1">
        <v>0</v>
      </c>
      <c r="O213" s="1">
        <v>0</v>
      </c>
      <c r="P213" s="1">
        <v>0</v>
      </c>
      <c r="Q213" s="1">
        <v>0</v>
      </c>
      <c r="R213" s="1">
        <v>0</v>
      </c>
      <c r="S213" s="1">
        <v>0</v>
      </c>
      <c r="T213" s="1">
        <v>0</v>
      </c>
      <c r="U213" s="1">
        <v>0</v>
      </c>
      <c r="V213" s="1">
        <v>0</v>
      </c>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v>0</v>
      </c>
      <c r="AS213" s="1">
        <v>0</v>
      </c>
      <c r="AT213" s="1">
        <v>0</v>
      </c>
      <c r="AU213" s="1">
        <v>0</v>
      </c>
      <c r="AV213" s="131">
        <v>7.2453703703703699E-3</v>
      </c>
      <c r="AW213" s="42">
        <v>57.43</v>
      </c>
      <c r="AX213" s="131"/>
    </row>
    <row r="214" spans="1:50">
      <c r="A214" s="1" t="s">
        <v>216</v>
      </c>
      <c r="B214" s="1">
        <v>2020</v>
      </c>
      <c r="C214" s="2">
        <v>43890</v>
      </c>
      <c r="D214" s="1" t="s">
        <v>19</v>
      </c>
      <c r="E214" s="1" t="s">
        <v>811</v>
      </c>
      <c r="F214" s="1" t="s">
        <v>81</v>
      </c>
      <c r="G214" s="11" t="e">
        <f>(C214-VLOOKUP(E214,Riders!$A$2:$E$8000,4,FALSE))/365</f>
        <v>#N/A</v>
      </c>
      <c r="H214" s="1">
        <v>18</v>
      </c>
      <c r="I214" s="1">
        <v>0</v>
      </c>
      <c r="J214" s="1">
        <v>0</v>
      </c>
      <c r="K214" s="1">
        <v>0</v>
      </c>
      <c r="L214" s="1">
        <v>0</v>
      </c>
      <c r="M214" s="1">
        <v>0</v>
      </c>
      <c r="N214" s="1">
        <v>0</v>
      </c>
      <c r="O214" s="1">
        <v>0</v>
      </c>
      <c r="P214" s="1">
        <v>0</v>
      </c>
      <c r="Q214" s="1">
        <v>0</v>
      </c>
      <c r="R214" s="1">
        <v>0</v>
      </c>
      <c r="S214" s="1">
        <v>0</v>
      </c>
      <c r="T214" s="1">
        <v>0</v>
      </c>
      <c r="U214" s="1">
        <v>0</v>
      </c>
      <c r="V214" s="1">
        <v>0</v>
      </c>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v>0</v>
      </c>
      <c r="AS214" s="1">
        <v>0</v>
      </c>
      <c r="AT214" s="1">
        <v>0</v>
      </c>
      <c r="AU214" s="1">
        <v>0</v>
      </c>
      <c r="AV214" s="131">
        <v>7.2453703703703699E-3</v>
      </c>
      <c r="AW214" s="42">
        <v>57.43</v>
      </c>
      <c r="AX214" s="131"/>
    </row>
    <row r="215" spans="1:50">
      <c r="A215" s="1" t="s">
        <v>216</v>
      </c>
      <c r="B215" s="1">
        <v>2020</v>
      </c>
      <c r="C215" s="2">
        <v>43890</v>
      </c>
      <c r="D215" s="1" t="s">
        <v>19</v>
      </c>
      <c r="E215" s="1" t="s">
        <v>934</v>
      </c>
      <c r="F215" s="1" t="s">
        <v>38</v>
      </c>
      <c r="G215" s="11">
        <f>(C215-VLOOKUP(E215,Riders!$A$2:$E$8000,4,FALSE))/365</f>
        <v>21.197260273972603</v>
      </c>
      <c r="H215" s="1">
        <v>19</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v>0</v>
      </c>
      <c r="AS215" s="1">
        <v>0</v>
      </c>
      <c r="AT215" s="1">
        <v>0</v>
      </c>
      <c r="AU215" s="1">
        <v>0</v>
      </c>
      <c r="AV215" s="131">
        <v>7.2453703703703699E-3</v>
      </c>
      <c r="AW215" s="42">
        <v>57.43</v>
      </c>
      <c r="AX215" s="131"/>
    </row>
    <row r="216" spans="1:50">
      <c r="A216" s="1" t="s">
        <v>216</v>
      </c>
      <c r="B216" s="1">
        <v>2020</v>
      </c>
      <c r="C216" s="2">
        <v>43890</v>
      </c>
      <c r="D216" s="1" t="s">
        <v>19</v>
      </c>
      <c r="E216" s="1" t="s">
        <v>831</v>
      </c>
      <c r="F216" s="1" t="s">
        <v>206</v>
      </c>
      <c r="G216" s="11">
        <f>(C216-VLOOKUP(E216,Riders!$A$2:$E$8000,4,FALSE))/365</f>
        <v>26.704109589041096</v>
      </c>
      <c r="H216" s="1">
        <v>20</v>
      </c>
      <c r="I216" s="1">
        <v>0</v>
      </c>
      <c r="J216" s="1">
        <v>0</v>
      </c>
      <c r="K216" s="1">
        <v>0</v>
      </c>
      <c r="L216" s="1">
        <v>0</v>
      </c>
      <c r="M216" s="1">
        <v>0</v>
      </c>
      <c r="N216" s="1">
        <v>0</v>
      </c>
      <c r="O216" s="1">
        <v>0</v>
      </c>
      <c r="P216" s="1">
        <v>0</v>
      </c>
      <c r="Q216" s="1">
        <v>0</v>
      </c>
      <c r="R216" s="1">
        <v>0</v>
      </c>
      <c r="S216" s="1">
        <v>0</v>
      </c>
      <c r="T216" s="1">
        <v>0</v>
      </c>
      <c r="U216" s="1">
        <v>0</v>
      </c>
      <c r="V216" s="1">
        <v>0</v>
      </c>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v>0</v>
      </c>
      <c r="AS216" s="1">
        <v>0</v>
      </c>
      <c r="AT216" s="1">
        <v>0</v>
      </c>
      <c r="AU216" s="1">
        <v>0</v>
      </c>
      <c r="AV216" s="131">
        <v>7.2453703703703699E-3</v>
      </c>
      <c r="AW216" s="42">
        <v>57.43</v>
      </c>
      <c r="AX216" s="131"/>
    </row>
    <row r="217" spans="1:50">
      <c r="A217" s="1" t="s">
        <v>216</v>
      </c>
      <c r="B217" s="1">
        <v>2020</v>
      </c>
      <c r="C217" s="2">
        <v>43890</v>
      </c>
      <c r="D217" s="1" t="s">
        <v>19</v>
      </c>
      <c r="E217" s="1" t="s">
        <v>807</v>
      </c>
      <c r="F217" s="1" t="s">
        <v>36</v>
      </c>
      <c r="G217" s="11">
        <f>(C217-VLOOKUP(E217,Riders!$A$2:$E$8000,4,FALSE))/365</f>
        <v>30.049315068493151</v>
      </c>
      <c r="H217" s="1">
        <v>21</v>
      </c>
      <c r="I217" s="1">
        <v>0</v>
      </c>
      <c r="J217" s="1">
        <v>0</v>
      </c>
      <c r="K217" s="1">
        <v>0</v>
      </c>
      <c r="L217" s="1">
        <v>0</v>
      </c>
      <c r="M217" s="1">
        <v>0</v>
      </c>
      <c r="N217" s="1">
        <v>0</v>
      </c>
      <c r="O217" s="1">
        <v>0</v>
      </c>
      <c r="P217" s="1">
        <v>0</v>
      </c>
      <c r="Q217" s="1">
        <v>0</v>
      </c>
      <c r="R217" s="1">
        <v>0</v>
      </c>
      <c r="S217" s="1">
        <v>0</v>
      </c>
      <c r="T217" s="1">
        <v>0</v>
      </c>
      <c r="U217" s="1">
        <v>0</v>
      </c>
      <c r="V217" s="1">
        <v>0</v>
      </c>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v>0</v>
      </c>
      <c r="AS217" s="1">
        <v>0</v>
      </c>
      <c r="AT217" s="1">
        <v>0</v>
      </c>
      <c r="AU217" s="1">
        <v>0</v>
      </c>
      <c r="AV217" s="131">
        <v>7.2453703703703699E-3</v>
      </c>
      <c r="AW217" s="42">
        <v>57.43</v>
      </c>
      <c r="AX217" s="131"/>
    </row>
    <row r="218" spans="1:50">
      <c r="A218" s="1" t="s">
        <v>216</v>
      </c>
      <c r="B218" s="1">
        <v>2020</v>
      </c>
      <c r="C218" s="2">
        <v>43890</v>
      </c>
      <c r="D218" s="1" t="s">
        <v>19</v>
      </c>
      <c r="E218" s="1" t="s">
        <v>932</v>
      </c>
      <c r="F218" s="1" t="s">
        <v>55</v>
      </c>
      <c r="G218" s="11" t="e">
        <f>(C218-VLOOKUP(E218,Riders!$A$2:$E$8000,4,FALSE))/365</f>
        <v>#N/A</v>
      </c>
      <c r="H218" s="1">
        <v>22</v>
      </c>
      <c r="I218" s="1">
        <v>0</v>
      </c>
      <c r="J218" s="1">
        <v>0</v>
      </c>
      <c r="K218" s="1">
        <v>0</v>
      </c>
      <c r="L218" s="1">
        <v>0</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v>0</v>
      </c>
      <c r="AS218" s="1">
        <v>0</v>
      </c>
      <c r="AT218" s="1">
        <v>0</v>
      </c>
      <c r="AU218" s="1">
        <v>0</v>
      </c>
      <c r="AV218" s="131">
        <v>7.2453703703703699E-3</v>
      </c>
      <c r="AW218" s="42">
        <v>57.43</v>
      </c>
      <c r="AX218" s="131"/>
    </row>
    <row r="219" spans="1:50">
      <c r="A219" s="1" t="s">
        <v>216</v>
      </c>
      <c r="B219" s="1">
        <v>2020</v>
      </c>
      <c r="C219" s="2">
        <v>43890</v>
      </c>
      <c r="D219" s="1" t="s">
        <v>19</v>
      </c>
      <c r="E219" s="1" t="s">
        <v>714</v>
      </c>
      <c r="F219" s="1" t="s">
        <v>151</v>
      </c>
      <c r="G219" s="11">
        <f>(C219-VLOOKUP(E219,Riders!$A$2:$E$8000,4,FALSE))/365</f>
        <v>23.772602739726029</v>
      </c>
      <c r="H219" s="1">
        <v>23</v>
      </c>
      <c r="I219" s="1">
        <v>0</v>
      </c>
      <c r="J219" s="1">
        <v>0</v>
      </c>
      <c r="K219" s="1">
        <v>0</v>
      </c>
      <c r="L219" s="1">
        <v>0</v>
      </c>
      <c r="M219" s="1">
        <v>0</v>
      </c>
      <c r="N219" s="1">
        <v>0</v>
      </c>
      <c r="O219" s="1">
        <v>0</v>
      </c>
      <c r="P219" s="1">
        <v>0</v>
      </c>
      <c r="Q219" s="1">
        <v>0</v>
      </c>
      <c r="R219" s="1">
        <v>0</v>
      </c>
      <c r="S219" s="1">
        <v>0</v>
      </c>
      <c r="T219" s="1">
        <v>0</v>
      </c>
      <c r="U219" s="1">
        <v>0</v>
      </c>
      <c r="V219" s="1">
        <v>0</v>
      </c>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v>0</v>
      </c>
      <c r="AS219" s="1">
        <v>0</v>
      </c>
      <c r="AT219" s="1">
        <v>0</v>
      </c>
      <c r="AU219" s="1">
        <v>0</v>
      </c>
      <c r="AV219" s="131">
        <v>7.2453703703703699E-3</v>
      </c>
      <c r="AW219" s="42">
        <v>57.43</v>
      </c>
      <c r="AX219" s="131"/>
    </row>
    <row r="220" spans="1:50">
      <c r="A220" s="1" t="s">
        <v>216</v>
      </c>
      <c r="B220" s="1">
        <v>2020</v>
      </c>
      <c r="C220" s="2">
        <v>43890</v>
      </c>
      <c r="D220" s="1" t="s">
        <v>19</v>
      </c>
      <c r="E220" s="1" t="s">
        <v>933</v>
      </c>
      <c r="F220" s="1" t="s">
        <v>187</v>
      </c>
      <c r="G220" s="11">
        <f>(C220-VLOOKUP(E220,Riders!$A$2:$E$8000,4,FALSE))/365</f>
        <v>25.260273972602739</v>
      </c>
      <c r="H220" s="1">
        <v>24</v>
      </c>
      <c r="I220" s="1">
        <v>0</v>
      </c>
      <c r="J220" s="1">
        <v>0</v>
      </c>
      <c r="K220" s="1">
        <v>0</v>
      </c>
      <c r="L220" s="1">
        <v>0</v>
      </c>
      <c r="M220" s="1">
        <v>0</v>
      </c>
      <c r="N220" s="1">
        <v>0</v>
      </c>
      <c r="O220" s="1">
        <v>0</v>
      </c>
      <c r="P220" s="1">
        <v>0</v>
      </c>
      <c r="Q220" s="1">
        <v>0</v>
      </c>
      <c r="R220" s="1">
        <v>0</v>
      </c>
      <c r="S220" s="1">
        <v>0</v>
      </c>
      <c r="T220" s="1">
        <v>0</v>
      </c>
      <c r="U220" s="1">
        <v>0</v>
      </c>
      <c r="V220" s="1">
        <v>0</v>
      </c>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v>0</v>
      </c>
      <c r="AS220" s="1">
        <v>0</v>
      </c>
      <c r="AT220" s="1">
        <v>20</v>
      </c>
      <c r="AU220" s="1">
        <v>-20</v>
      </c>
      <c r="AV220" s="131">
        <v>7.2453703703703699E-3</v>
      </c>
      <c r="AW220" s="42">
        <v>57.43</v>
      </c>
      <c r="AX220" s="131"/>
    </row>
    <row r="221" spans="1:50">
      <c r="A221" s="4" t="s">
        <v>161</v>
      </c>
      <c r="B221" s="4">
        <v>2020</v>
      </c>
      <c r="C221" s="5">
        <v>43855</v>
      </c>
      <c r="D221" s="4" t="s">
        <v>65</v>
      </c>
      <c r="E221" s="4" t="s">
        <v>591</v>
      </c>
      <c r="F221" s="4" t="s">
        <v>22</v>
      </c>
      <c r="G221" s="11">
        <f>(C221-VLOOKUP(E221,Riders!$A$2:$E$8000,4,FALSE))/365</f>
        <v>25.449315068493149</v>
      </c>
      <c r="H221" s="4">
        <v>1</v>
      </c>
      <c r="I221" s="4">
        <v>0</v>
      </c>
      <c r="J221" s="4">
        <v>0</v>
      </c>
      <c r="K221" s="4">
        <v>0</v>
      </c>
      <c r="L221" s="4">
        <v>0</v>
      </c>
      <c r="M221" s="4">
        <v>0</v>
      </c>
      <c r="N221" s="4">
        <v>1</v>
      </c>
      <c r="O221" s="4">
        <v>0</v>
      </c>
      <c r="P221" s="4">
        <v>0</v>
      </c>
      <c r="Q221" s="4">
        <v>1</v>
      </c>
      <c r="R221" s="4">
        <v>1</v>
      </c>
      <c r="S221" s="4">
        <v>1</v>
      </c>
      <c r="T221" s="4">
        <v>1</v>
      </c>
      <c r="U221" s="4">
        <v>0</v>
      </c>
      <c r="V221" s="4">
        <v>0</v>
      </c>
      <c r="W221" s="4">
        <v>0</v>
      </c>
      <c r="X221" s="4">
        <v>0</v>
      </c>
      <c r="Y221" s="4">
        <v>0</v>
      </c>
      <c r="Z221" s="4">
        <v>0</v>
      </c>
      <c r="AA221" s="4">
        <v>0</v>
      </c>
      <c r="AB221" s="4">
        <v>0</v>
      </c>
      <c r="AC221" s="4">
        <v>0</v>
      </c>
      <c r="AD221" s="4">
        <v>0</v>
      </c>
      <c r="AE221" s="4">
        <v>0</v>
      </c>
      <c r="AF221" s="4">
        <v>0</v>
      </c>
      <c r="AG221" s="4">
        <v>0</v>
      </c>
      <c r="AH221" s="4">
        <v>1</v>
      </c>
      <c r="AI221" s="4">
        <v>1</v>
      </c>
      <c r="AJ221" s="4">
        <v>1</v>
      </c>
      <c r="AK221" s="4">
        <v>1</v>
      </c>
      <c r="AL221" s="4">
        <v>1</v>
      </c>
      <c r="AM221" s="4">
        <v>1</v>
      </c>
      <c r="AN221" s="4">
        <v>0</v>
      </c>
      <c r="AO221" s="4">
        <v>0</v>
      </c>
      <c r="AP221" s="4">
        <v>0</v>
      </c>
      <c r="AQ221" s="4">
        <v>0</v>
      </c>
      <c r="AR221" s="4">
        <v>0</v>
      </c>
      <c r="AS221" s="4">
        <v>40</v>
      </c>
      <c r="AT221" s="4">
        <v>0</v>
      </c>
      <c r="AU221" s="4">
        <v>51</v>
      </c>
      <c r="AV221" s="131">
        <v>7.743055555555556E-3</v>
      </c>
      <c r="AW221" s="44">
        <v>53.741</v>
      </c>
      <c r="AX221" s="131"/>
    </row>
    <row r="222" spans="1:50">
      <c r="A222" s="4" t="s">
        <v>161</v>
      </c>
      <c r="B222" s="4">
        <v>2020</v>
      </c>
      <c r="C222" s="5">
        <v>43855</v>
      </c>
      <c r="D222" s="4" t="s">
        <v>65</v>
      </c>
      <c r="E222" s="4" t="s">
        <v>583</v>
      </c>
      <c r="F222" s="4" t="s">
        <v>26</v>
      </c>
      <c r="G222" s="11">
        <f>(C222-VLOOKUP(E222,Riders!$A$2:$E$8000,4,FALSE))/365</f>
        <v>24.386301369863013</v>
      </c>
      <c r="H222" s="4">
        <v>2</v>
      </c>
      <c r="I222" s="4">
        <v>0</v>
      </c>
      <c r="J222" s="4">
        <v>0</v>
      </c>
      <c r="K222" s="4">
        <v>0</v>
      </c>
      <c r="L222" s="4">
        <v>0</v>
      </c>
      <c r="M222" s="4">
        <v>1</v>
      </c>
      <c r="N222" s="4">
        <v>0</v>
      </c>
      <c r="O222" s="4">
        <v>0</v>
      </c>
      <c r="P222" s="4">
        <v>1</v>
      </c>
      <c r="Q222" s="4">
        <v>0</v>
      </c>
      <c r="R222" s="4">
        <v>0</v>
      </c>
      <c r="S222" s="4">
        <v>0</v>
      </c>
      <c r="T222" s="4">
        <v>0</v>
      </c>
      <c r="U222" s="4">
        <v>0</v>
      </c>
      <c r="V222" s="4">
        <v>0</v>
      </c>
      <c r="W222" s="4">
        <v>0</v>
      </c>
      <c r="X222" s="4">
        <v>0</v>
      </c>
      <c r="Y222" s="4">
        <v>0</v>
      </c>
      <c r="Z222" s="4">
        <v>0</v>
      </c>
      <c r="AA222" s="4">
        <v>0</v>
      </c>
      <c r="AB222" s="4">
        <v>1</v>
      </c>
      <c r="AC222" s="4">
        <v>0</v>
      </c>
      <c r="AD222" s="4">
        <v>0</v>
      </c>
      <c r="AE222" s="4">
        <v>0</v>
      </c>
      <c r="AF222" s="4">
        <v>1</v>
      </c>
      <c r="AG222" s="4">
        <v>0</v>
      </c>
      <c r="AH222" s="4">
        <v>0</v>
      </c>
      <c r="AI222" s="4">
        <v>0</v>
      </c>
      <c r="AJ222" s="4">
        <v>0</v>
      </c>
      <c r="AK222" s="4">
        <v>0</v>
      </c>
      <c r="AL222" s="4">
        <v>0</v>
      </c>
      <c r="AM222" s="4">
        <v>0</v>
      </c>
      <c r="AN222" s="4">
        <v>0</v>
      </c>
      <c r="AO222" s="4">
        <v>1</v>
      </c>
      <c r="AP222" s="4">
        <v>0</v>
      </c>
      <c r="AQ222" s="4">
        <v>0</v>
      </c>
      <c r="AR222" s="4">
        <v>0</v>
      </c>
      <c r="AS222" s="4">
        <v>40</v>
      </c>
      <c r="AT222" s="4">
        <v>0</v>
      </c>
      <c r="AU222" s="4">
        <v>47</v>
      </c>
      <c r="AV222" s="131">
        <v>7.743055555555556E-3</v>
      </c>
      <c r="AW222" s="44">
        <v>53.741</v>
      </c>
      <c r="AX222" s="131"/>
    </row>
    <row r="223" spans="1:50">
      <c r="A223" s="4" t="s">
        <v>161</v>
      </c>
      <c r="B223" s="4">
        <v>2020</v>
      </c>
      <c r="C223" s="5">
        <v>43855</v>
      </c>
      <c r="D223" s="4" t="s">
        <v>65</v>
      </c>
      <c r="E223" s="4" t="s">
        <v>584</v>
      </c>
      <c r="F223" s="4" t="s">
        <v>112</v>
      </c>
      <c r="G223" s="11">
        <f>(C223-VLOOKUP(E223,Riders!$A$2:$E$8000,4,FALSE))/365</f>
        <v>21.367123287671234</v>
      </c>
      <c r="H223" s="4">
        <v>3</v>
      </c>
      <c r="I223" s="4">
        <v>0</v>
      </c>
      <c r="J223" s="4">
        <v>0</v>
      </c>
      <c r="K223" s="4">
        <v>0</v>
      </c>
      <c r="L223" s="4">
        <v>1</v>
      </c>
      <c r="M223" s="4">
        <v>0</v>
      </c>
      <c r="N223" s="4">
        <v>0</v>
      </c>
      <c r="O223" s="4">
        <v>1</v>
      </c>
      <c r="P223" s="4">
        <v>0</v>
      </c>
      <c r="Q223" s="4">
        <v>0</v>
      </c>
      <c r="R223" s="4">
        <v>0</v>
      </c>
      <c r="S223" s="4">
        <v>0</v>
      </c>
      <c r="T223" s="4">
        <v>0</v>
      </c>
      <c r="U223" s="4">
        <v>0</v>
      </c>
      <c r="V223" s="4">
        <v>0</v>
      </c>
      <c r="W223" s="4">
        <v>0</v>
      </c>
      <c r="X223" s="4">
        <v>0</v>
      </c>
      <c r="Y223" s="4">
        <v>0</v>
      </c>
      <c r="Z223" s="4">
        <v>0</v>
      </c>
      <c r="AA223" s="4">
        <v>0</v>
      </c>
      <c r="AB223" s="4">
        <v>0</v>
      </c>
      <c r="AC223" s="4">
        <v>0</v>
      </c>
      <c r="AD223" s="4">
        <v>0</v>
      </c>
      <c r="AE223" s="4">
        <v>1</v>
      </c>
      <c r="AF223" s="4">
        <v>0</v>
      </c>
      <c r="AG223" s="4">
        <v>1</v>
      </c>
      <c r="AH223" s="4">
        <v>0</v>
      </c>
      <c r="AI223" s="4">
        <v>0</v>
      </c>
      <c r="AJ223" s="4">
        <v>0</v>
      </c>
      <c r="AK223" s="4">
        <v>0</v>
      </c>
      <c r="AL223" s="4">
        <v>0</v>
      </c>
      <c r="AM223" s="4">
        <v>0</v>
      </c>
      <c r="AN223" s="4">
        <v>0</v>
      </c>
      <c r="AO223" s="4">
        <v>0</v>
      </c>
      <c r="AP223" s="4">
        <v>1</v>
      </c>
      <c r="AQ223" s="4">
        <v>1</v>
      </c>
      <c r="AR223" s="4">
        <v>0</v>
      </c>
      <c r="AS223" s="4">
        <v>40</v>
      </c>
      <c r="AT223" s="4">
        <v>0</v>
      </c>
      <c r="AU223" s="4">
        <v>46</v>
      </c>
      <c r="AV223" s="131">
        <v>7.7430555555555603E-3</v>
      </c>
      <c r="AW223" s="44">
        <v>53.741</v>
      </c>
      <c r="AX223" s="131"/>
    </row>
    <row r="224" spans="1:50">
      <c r="A224" s="4" t="s">
        <v>161</v>
      </c>
      <c r="B224" s="4">
        <v>2020</v>
      </c>
      <c r="C224" s="5">
        <v>43855</v>
      </c>
      <c r="D224" s="4" t="s">
        <v>65</v>
      </c>
      <c r="E224" s="4" t="s">
        <v>486</v>
      </c>
      <c r="F224" s="4" t="s">
        <v>163</v>
      </c>
      <c r="G224" s="11">
        <f>(C224-VLOOKUP(E224,Riders!$A$2:$E$8000,4,FALSE))/365</f>
        <v>22.553424657534247</v>
      </c>
      <c r="H224" s="4">
        <v>4</v>
      </c>
      <c r="I224" s="4">
        <v>0</v>
      </c>
      <c r="J224" s="4">
        <v>1</v>
      </c>
      <c r="K224" s="4">
        <v>1</v>
      </c>
      <c r="L224" s="4">
        <v>0</v>
      </c>
      <c r="M224" s="4">
        <v>0</v>
      </c>
      <c r="N224" s="4">
        <v>0</v>
      </c>
      <c r="O224" s="4">
        <v>0</v>
      </c>
      <c r="P224" s="4">
        <v>0</v>
      </c>
      <c r="Q224" s="4">
        <v>0</v>
      </c>
      <c r="R224" s="4">
        <v>0</v>
      </c>
      <c r="S224" s="4">
        <v>0</v>
      </c>
      <c r="T224" s="4">
        <v>0</v>
      </c>
      <c r="U224" s="4">
        <v>0</v>
      </c>
      <c r="V224" s="4">
        <v>0</v>
      </c>
      <c r="W224" s="4">
        <v>0</v>
      </c>
      <c r="X224" s="4">
        <v>0</v>
      </c>
      <c r="Y224" s="4">
        <v>0</v>
      </c>
      <c r="Z224" s="4">
        <v>0</v>
      </c>
      <c r="AA224" s="4">
        <v>0</v>
      </c>
      <c r="AB224" s="4">
        <v>0</v>
      </c>
      <c r="AC224" s="4">
        <v>0</v>
      </c>
      <c r="AD224" s="4">
        <v>0</v>
      </c>
      <c r="AE224" s="4">
        <v>0</v>
      </c>
      <c r="AF224" s="4">
        <v>0</v>
      </c>
      <c r="AG224" s="4">
        <v>0</v>
      </c>
      <c r="AH224" s="4">
        <v>0</v>
      </c>
      <c r="AI224" s="4">
        <v>0</v>
      </c>
      <c r="AJ224" s="4">
        <v>0</v>
      </c>
      <c r="AK224" s="4">
        <v>0</v>
      </c>
      <c r="AL224" s="4">
        <v>0</v>
      </c>
      <c r="AM224" s="4">
        <v>0</v>
      </c>
      <c r="AN224" s="4">
        <v>0</v>
      </c>
      <c r="AO224" s="4">
        <v>0</v>
      </c>
      <c r="AP224" s="4">
        <v>0</v>
      </c>
      <c r="AQ224" s="4">
        <v>0</v>
      </c>
      <c r="AR224" s="4">
        <v>0</v>
      </c>
      <c r="AS224" s="4">
        <v>40</v>
      </c>
      <c r="AT224" s="4">
        <v>0</v>
      </c>
      <c r="AU224" s="4">
        <v>42</v>
      </c>
      <c r="AV224" s="131">
        <v>7.7430555555555603E-3</v>
      </c>
      <c r="AW224" s="44">
        <v>53.741</v>
      </c>
      <c r="AX224" s="131"/>
    </row>
    <row r="225" spans="1:50">
      <c r="A225" s="4" t="s">
        <v>161</v>
      </c>
      <c r="B225" s="4">
        <v>2020</v>
      </c>
      <c r="C225" s="5">
        <v>43855</v>
      </c>
      <c r="D225" s="4" t="s">
        <v>65</v>
      </c>
      <c r="E225" s="4" t="s">
        <v>339</v>
      </c>
      <c r="F225" s="4" t="s">
        <v>141</v>
      </c>
      <c r="G225" s="11">
        <f>(C225-VLOOKUP(E225,Riders!$A$2:$E$8000,4,FALSE))/365</f>
        <v>31.857534246575341</v>
      </c>
      <c r="H225" s="4">
        <v>5</v>
      </c>
      <c r="I225" s="4">
        <v>0</v>
      </c>
      <c r="J225" s="4">
        <v>0</v>
      </c>
      <c r="K225" s="4">
        <v>0</v>
      </c>
      <c r="L225" s="4">
        <v>0</v>
      </c>
      <c r="M225" s="4">
        <v>0</v>
      </c>
      <c r="N225" s="4">
        <v>0</v>
      </c>
      <c r="O225" s="4">
        <v>0</v>
      </c>
      <c r="P225" s="4">
        <v>0</v>
      </c>
      <c r="Q225" s="4">
        <v>0</v>
      </c>
      <c r="R225" s="4">
        <v>0</v>
      </c>
      <c r="S225" s="4">
        <v>0</v>
      </c>
      <c r="T225" s="4">
        <v>0</v>
      </c>
      <c r="U225" s="4">
        <v>0</v>
      </c>
      <c r="V225" s="4">
        <v>0</v>
      </c>
      <c r="W225" s="4">
        <v>0</v>
      </c>
      <c r="X225" s="4">
        <v>0</v>
      </c>
      <c r="Y225" s="4">
        <v>0</v>
      </c>
      <c r="Z225" s="4">
        <v>0</v>
      </c>
      <c r="AA225" s="4">
        <v>0</v>
      </c>
      <c r="AB225" s="4">
        <v>0</v>
      </c>
      <c r="AC225" s="4">
        <v>0</v>
      </c>
      <c r="AD225" s="4">
        <v>0</v>
      </c>
      <c r="AE225" s="4">
        <v>0</v>
      </c>
      <c r="AF225" s="4">
        <v>0</v>
      </c>
      <c r="AG225" s="4">
        <v>0</v>
      </c>
      <c r="AH225" s="4">
        <v>0</v>
      </c>
      <c r="AI225" s="4">
        <v>0</v>
      </c>
      <c r="AJ225" s="4">
        <v>0</v>
      </c>
      <c r="AK225" s="4">
        <v>0</v>
      </c>
      <c r="AL225" s="4">
        <v>0</v>
      </c>
      <c r="AM225" s="4">
        <v>0</v>
      </c>
      <c r="AN225" s="4">
        <v>0</v>
      </c>
      <c r="AO225" s="4">
        <v>0</v>
      </c>
      <c r="AP225" s="4">
        <v>0</v>
      </c>
      <c r="AQ225" s="4">
        <v>0</v>
      </c>
      <c r="AR225" s="4">
        <v>0</v>
      </c>
      <c r="AS225" s="4">
        <v>40</v>
      </c>
      <c r="AT225" s="4">
        <v>0</v>
      </c>
      <c r="AU225" s="4">
        <v>40</v>
      </c>
      <c r="AV225" s="131">
        <v>7.7430555555555603E-3</v>
      </c>
      <c r="AW225" s="44">
        <v>53.741</v>
      </c>
      <c r="AX225" s="131"/>
    </row>
    <row r="226" spans="1:50">
      <c r="A226" s="4" t="s">
        <v>161</v>
      </c>
      <c r="B226" s="4">
        <v>2020</v>
      </c>
      <c r="C226" s="5">
        <v>43855</v>
      </c>
      <c r="D226" s="4" t="s">
        <v>65</v>
      </c>
      <c r="E226" s="4" t="s">
        <v>932</v>
      </c>
      <c r="F226" s="4" t="s">
        <v>55</v>
      </c>
      <c r="G226" s="11" t="e">
        <f>(C226-VLOOKUP(E226,Riders!$A$2:$E$8000,4,FALSE))/365</f>
        <v>#N/A</v>
      </c>
      <c r="H226" s="4">
        <v>6</v>
      </c>
      <c r="I226" s="4">
        <v>0</v>
      </c>
      <c r="J226" s="4">
        <v>0</v>
      </c>
      <c r="K226" s="4">
        <v>0</v>
      </c>
      <c r="L226" s="4">
        <v>0</v>
      </c>
      <c r="M226" s="4">
        <v>0</v>
      </c>
      <c r="N226" s="4">
        <v>0</v>
      </c>
      <c r="O226" s="4">
        <v>0</v>
      </c>
      <c r="P226" s="4">
        <v>0</v>
      </c>
      <c r="Q226" s="4">
        <v>0</v>
      </c>
      <c r="R226" s="4">
        <v>0</v>
      </c>
      <c r="S226" s="4">
        <v>0</v>
      </c>
      <c r="T226" s="4">
        <v>0</v>
      </c>
      <c r="U226" s="4">
        <v>0</v>
      </c>
      <c r="V226" s="4">
        <v>1</v>
      </c>
      <c r="W226" s="4">
        <v>1</v>
      </c>
      <c r="X226" s="4">
        <v>1</v>
      </c>
      <c r="Y226" s="4">
        <v>1</v>
      </c>
      <c r="Z226" s="4">
        <v>1</v>
      </c>
      <c r="AA226" s="4">
        <v>1</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20</v>
      </c>
      <c r="AT226" s="4">
        <v>0</v>
      </c>
      <c r="AU226" s="4">
        <v>26</v>
      </c>
      <c r="AV226" s="131">
        <v>7.7430555555555603E-3</v>
      </c>
      <c r="AW226" s="44">
        <v>53.741</v>
      </c>
      <c r="AX226" s="131"/>
    </row>
    <row r="227" spans="1:50">
      <c r="A227" s="4" t="s">
        <v>161</v>
      </c>
      <c r="B227" s="4">
        <v>2020</v>
      </c>
      <c r="C227" s="5">
        <v>43855</v>
      </c>
      <c r="D227" s="4" t="s">
        <v>65</v>
      </c>
      <c r="E227" s="4" t="s">
        <v>919</v>
      </c>
      <c r="F227" s="4" t="s">
        <v>479</v>
      </c>
      <c r="G227" s="11" t="e">
        <f>(C227-VLOOKUP(E227,Riders!$A$2:$E$8000,4,FALSE))/365</f>
        <v>#N/A</v>
      </c>
      <c r="H227" s="4">
        <v>7</v>
      </c>
      <c r="I227" s="4">
        <v>0</v>
      </c>
      <c r="J227" s="4">
        <v>0</v>
      </c>
      <c r="K227" s="4">
        <v>0</v>
      </c>
      <c r="L227" s="4">
        <v>0</v>
      </c>
      <c r="M227" s="4">
        <v>0</v>
      </c>
      <c r="N227" s="4">
        <v>0</v>
      </c>
      <c r="O227" s="4">
        <v>0</v>
      </c>
      <c r="P227" s="4">
        <v>0</v>
      </c>
      <c r="Q227" s="4">
        <v>0</v>
      </c>
      <c r="R227" s="4">
        <v>0</v>
      </c>
      <c r="S227" s="4">
        <v>0</v>
      </c>
      <c r="T227" s="4">
        <v>0</v>
      </c>
      <c r="U227" s="4">
        <v>1</v>
      </c>
      <c r="V227" s="4">
        <v>0</v>
      </c>
      <c r="W227" s="4">
        <v>0</v>
      </c>
      <c r="X227" s="4">
        <v>0</v>
      </c>
      <c r="Y227" s="4">
        <v>0</v>
      </c>
      <c r="Z227" s="4">
        <v>0</v>
      </c>
      <c r="AA227" s="4">
        <v>0</v>
      </c>
      <c r="AB227" s="4">
        <v>0</v>
      </c>
      <c r="AC227" s="4">
        <v>0</v>
      </c>
      <c r="AD227" s="4">
        <v>0</v>
      </c>
      <c r="AE227" s="4">
        <v>0</v>
      </c>
      <c r="AF227" s="4">
        <v>0</v>
      </c>
      <c r="AG227" s="4">
        <v>0</v>
      </c>
      <c r="AH227" s="4">
        <v>0</v>
      </c>
      <c r="AI227" s="4">
        <v>0</v>
      </c>
      <c r="AJ227" s="4">
        <v>0</v>
      </c>
      <c r="AK227" s="4">
        <v>0</v>
      </c>
      <c r="AL227" s="4">
        <v>0</v>
      </c>
      <c r="AM227" s="4">
        <v>0</v>
      </c>
      <c r="AN227" s="4">
        <v>0</v>
      </c>
      <c r="AO227" s="4">
        <v>0</v>
      </c>
      <c r="AP227" s="4">
        <v>0</v>
      </c>
      <c r="AQ227" s="4">
        <v>0</v>
      </c>
      <c r="AR227" s="4">
        <v>0</v>
      </c>
      <c r="AS227" s="4">
        <v>20</v>
      </c>
      <c r="AT227" s="4">
        <v>0</v>
      </c>
      <c r="AU227" s="4">
        <v>21</v>
      </c>
      <c r="AV227" s="131">
        <v>7.7430555555555603E-3</v>
      </c>
      <c r="AW227" s="44">
        <v>53.741</v>
      </c>
      <c r="AX227" s="131"/>
    </row>
    <row r="228" spans="1:50">
      <c r="A228" s="4" t="s">
        <v>161</v>
      </c>
      <c r="B228" s="4">
        <v>2020</v>
      </c>
      <c r="C228" s="5">
        <v>43855</v>
      </c>
      <c r="D228" s="4" t="s">
        <v>65</v>
      </c>
      <c r="E228" s="4" t="s">
        <v>933</v>
      </c>
      <c r="F228" s="4" t="s">
        <v>187</v>
      </c>
      <c r="G228" s="11">
        <f>(C228-VLOOKUP(E228,Riders!$A$2:$E$8000,4,FALSE))/365</f>
        <v>25.164383561643834</v>
      </c>
      <c r="H228" s="4">
        <v>8</v>
      </c>
      <c r="I228" s="4">
        <v>0</v>
      </c>
      <c r="J228" s="4">
        <v>0</v>
      </c>
      <c r="K228" s="4">
        <v>0</v>
      </c>
      <c r="L228" s="4">
        <v>0</v>
      </c>
      <c r="M228" s="4">
        <v>0</v>
      </c>
      <c r="N228" s="4">
        <v>0</v>
      </c>
      <c r="O228" s="4">
        <v>0</v>
      </c>
      <c r="P228" s="4">
        <v>0</v>
      </c>
      <c r="Q228" s="4">
        <v>0</v>
      </c>
      <c r="R228" s="4">
        <v>0</v>
      </c>
      <c r="S228" s="4">
        <v>0</v>
      </c>
      <c r="T228" s="4">
        <v>0</v>
      </c>
      <c r="U228" s="4">
        <v>0</v>
      </c>
      <c r="V228" s="4">
        <v>0</v>
      </c>
      <c r="W228" s="4">
        <v>0</v>
      </c>
      <c r="X228" s="4">
        <v>0</v>
      </c>
      <c r="Y228" s="4">
        <v>0</v>
      </c>
      <c r="Z228" s="4">
        <v>0</v>
      </c>
      <c r="AA228" s="4">
        <v>0</v>
      </c>
      <c r="AB228" s="4">
        <v>0</v>
      </c>
      <c r="AC228" s="4">
        <v>0</v>
      </c>
      <c r="AD228" s="4">
        <v>0</v>
      </c>
      <c r="AE228" s="4">
        <v>0</v>
      </c>
      <c r="AF228" s="4">
        <v>0</v>
      </c>
      <c r="AG228" s="4">
        <v>0</v>
      </c>
      <c r="AH228" s="4">
        <v>0</v>
      </c>
      <c r="AI228" s="4">
        <v>0</v>
      </c>
      <c r="AJ228" s="4">
        <v>0</v>
      </c>
      <c r="AK228" s="4">
        <v>0</v>
      </c>
      <c r="AL228" s="4">
        <v>0</v>
      </c>
      <c r="AM228" s="4">
        <v>0</v>
      </c>
      <c r="AN228" s="4">
        <v>1</v>
      </c>
      <c r="AO228" s="4">
        <v>0</v>
      </c>
      <c r="AP228" s="4">
        <v>0</v>
      </c>
      <c r="AQ228" s="4">
        <v>0</v>
      </c>
      <c r="AR228" s="4">
        <v>0</v>
      </c>
      <c r="AS228" s="4">
        <v>20</v>
      </c>
      <c r="AT228" s="4">
        <v>0</v>
      </c>
      <c r="AU228" s="4">
        <v>21</v>
      </c>
      <c r="AV228" s="131">
        <v>7.7430555555555603E-3</v>
      </c>
      <c r="AW228" s="44">
        <v>53.741</v>
      </c>
      <c r="AX228" s="131"/>
    </row>
    <row r="229" spans="1:50">
      <c r="A229" s="4" t="s">
        <v>161</v>
      </c>
      <c r="B229" s="4">
        <v>2020</v>
      </c>
      <c r="C229" s="5">
        <v>43855</v>
      </c>
      <c r="D229" s="4" t="s">
        <v>65</v>
      </c>
      <c r="E229" s="4" t="s">
        <v>678</v>
      </c>
      <c r="F229" s="4" t="s">
        <v>24</v>
      </c>
      <c r="G229" s="11">
        <f>(C229-VLOOKUP(E229,Riders!$A$2:$E$8000,4,FALSE))/365</f>
        <v>22.608219178082191</v>
      </c>
      <c r="H229" s="4">
        <v>9</v>
      </c>
      <c r="I229" s="4">
        <v>0</v>
      </c>
      <c r="J229" s="4">
        <v>0</v>
      </c>
      <c r="K229" s="4">
        <v>0</v>
      </c>
      <c r="L229" s="4">
        <v>0</v>
      </c>
      <c r="M229" s="4">
        <v>0</v>
      </c>
      <c r="N229" s="4">
        <v>0</v>
      </c>
      <c r="O229" s="4">
        <v>0</v>
      </c>
      <c r="P229" s="4">
        <v>0</v>
      </c>
      <c r="Q229" s="4">
        <v>0</v>
      </c>
      <c r="R229" s="4">
        <v>0</v>
      </c>
      <c r="S229" s="4">
        <v>0</v>
      </c>
      <c r="T229" s="4">
        <v>0</v>
      </c>
      <c r="U229" s="4">
        <v>0</v>
      </c>
      <c r="V229" s="4">
        <v>0</v>
      </c>
      <c r="W229" s="4">
        <v>0</v>
      </c>
      <c r="X229" s="4">
        <v>0</v>
      </c>
      <c r="Y229" s="4">
        <v>0</v>
      </c>
      <c r="Z229" s="4">
        <v>0</v>
      </c>
      <c r="AA229" s="4">
        <v>0</v>
      </c>
      <c r="AB229" s="4">
        <v>0</v>
      </c>
      <c r="AC229" s="4">
        <v>0</v>
      </c>
      <c r="AD229" s="4">
        <v>0</v>
      </c>
      <c r="AE229" s="4">
        <v>0</v>
      </c>
      <c r="AF229" s="4">
        <v>0</v>
      </c>
      <c r="AG229" s="4">
        <v>0</v>
      </c>
      <c r="AH229" s="4">
        <v>0</v>
      </c>
      <c r="AI229" s="4">
        <v>0</v>
      </c>
      <c r="AJ229" s="4">
        <v>0</v>
      </c>
      <c r="AK229" s="4">
        <v>0</v>
      </c>
      <c r="AL229" s="4">
        <v>0</v>
      </c>
      <c r="AM229" s="4">
        <v>0</v>
      </c>
      <c r="AN229" s="4">
        <v>0</v>
      </c>
      <c r="AO229" s="4">
        <v>0</v>
      </c>
      <c r="AP229" s="4">
        <v>0</v>
      </c>
      <c r="AQ229" s="4">
        <v>0</v>
      </c>
      <c r="AR229" s="4">
        <v>0</v>
      </c>
      <c r="AS229" s="4">
        <v>20</v>
      </c>
      <c r="AT229" s="4">
        <v>0</v>
      </c>
      <c r="AU229" s="4">
        <v>20</v>
      </c>
      <c r="AV229" s="131">
        <v>7.7430555555555603E-3</v>
      </c>
      <c r="AW229" s="44">
        <v>53.741</v>
      </c>
      <c r="AX229" s="131"/>
    </row>
    <row r="230" spans="1:50">
      <c r="A230" s="4" t="s">
        <v>161</v>
      </c>
      <c r="B230" s="4">
        <v>2020</v>
      </c>
      <c r="C230" s="5">
        <v>43855</v>
      </c>
      <c r="D230" s="4" t="s">
        <v>65</v>
      </c>
      <c r="E230" s="4" t="s">
        <v>745</v>
      </c>
      <c r="F230" s="4" t="s">
        <v>45</v>
      </c>
      <c r="G230" s="11">
        <f>(C230-VLOOKUP(E230,Riders!$A$2:$E$8000,4,FALSE))/365</f>
        <v>22.739726027397261</v>
      </c>
      <c r="H230" s="4">
        <v>10</v>
      </c>
      <c r="I230" s="4">
        <v>0</v>
      </c>
      <c r="J230" s="4">
        <v>0</v>
      </c>
      <c r="K230" s="4">
        <v>0</v>
      </c>
      <c r="L230" s="4">
        <v>0</v>
      </c>
      <c r="M230" s="4">
        <v>0</v>
      </c>
      <c r="N230" s="4">
        <v>0</v>
      </c>
      <c r="O230" s="4">
        <v>0</v>
      </c>
      <c r="P230" s="4">
        <v>0</v>
      </c>
      <c r="Q230" s="4">
        <v>0</v>
      </c>
      <c r="R230" s="4">
        <v>0</v>
      </c>
      <c r="S230" s="4">
        <v>0</v>
      </c>
      <c r="T230" s="4">
        <v>0</v>
      </c>
      <c r="U230" s="4">
        <v>0</v>
      </c>
      <c r="V230" s="4">
        <v>0</v>
      </c>
      <c r="W230" s="4">
        <v>0</v>
      </c>
      <c r="X230" s="4">
        <v>0</v>
      </c>
      <c r="Y230" s="4">
        <v>0</v>
      </c>
      <c r="Z230" s="4">
        <v>0</v>
      </c>
      <c r="AA230" s="4">
        <v>0</v>
      </c>
      <c r="AB230" s="4">
        <v>0</v>
      </c>
      <c r="AC230" s="4">
        <v>0</v>
      </c>
      <c r="AD230" s="4">
        <v>0</v>
      </c>
      <c r="AE230" s="4">
        <v>0</v>
      </c>
      <c r="AF230" s="4">
        <v>0</v>
      </c>
      <c r="AG230" s="4">
        <v>0</v>
      </c>
      <c r="AH230" s="4">
        <v>0</v>
      </c>
      <c r="AI230" s="4">
        <v>0</v>
      </c>
      <c r="AJ230" s="4">
        <v>0</v>
      </c>
      <c r="AK230" s="4">
        <v>0</v>
      </c>
      <c r="AL230" s="4">
        <v>0</v>
      </c>
      <c r="AM230" s="4">
        <v>0</v>
      </c>
      <c r="AN230" s="4">
        <v>0</v>
      </c>
      <c r="AO230" s="4">
        <v>0</v>
      </c>
      <c r="AP230" s="4">
        <v>0</v>
      </c>
      <c r="AQ230" s="4">
        <v>0</v>
      </c>
      <c r="AR230" s="4">
        <v>0</v>
      </c>
      <c r="AS230" s="4">
        <v>20</v>
      </c>
      <c r="AT230" s="4">
        <v>0</v>
      </c>
      <c r="AU230" s="4">
        <v>20</v>
      </c>
      <c r="AV230" s="131">
        <v>7.7430555555555603E-3</v>
      </c>
      <c r="AW230" s="44">
        <v>53.741</v>
      </c>
      <c r="AX230" s="131"/>
    </row>
    <row r="231" spans="1:50">
      <c r="A231" s="4" t="s">
        <v>161</v>
      </c>
      <c r="B231" s="4">
        <v>2020</v>
      </c>
      <c r="C231" s="5">
        <v>43855</v>
      </c>
      <c r="D231" s="4" t="s">
        <v>65</v>
      </c>
      <c r="E231" s="4" t="s">
        <v>942</v>
      </c>
      <c r="F231" s="4" t="s">
        <v>28</v>
      </c>
      <c r="G231" s="11">
        <f>(C231-VLOOKUP(E231,Riders!$A$2:$E$8000,4,FALSE))/365</f>
        <v>26.093150684931508</v>
      </c>
      <c r="H231" s="4">
        <v>11</v>
      </c>
      <c r="I231" s="4">
        <v>1</v>
      </c>
      <c r="J231" s="4">
        <v>0</v>
      </c>
      <c r="K231" s="4">
        <v>0</v>
      </c>
      <c r="L231" s="4">
        <v>0</v>
      </c>
      <c r="M231" s="4">
        <v>0</v>
      </c>
      <c r="N231" s="4">
        <v>0</v>
      </c>
      <c r="O231" s="4">
        <v>0</v>
      </c>
      <c r="P231" s="4">
        <v>0</v>
      </c>
      <c r="Q231" s="4">
        <v>0</v>
      </c>
      <c r="R231" s="4">
        <v>0</v>
      </c>
      <c r="S231" s="4">
        <v>0</v>
      </c>
      <c r="T231" s="4">
        <v>0</v>
      </c>
      <c r="U231" s="4">
        <v>0</v>
      </c>
      <c r="V231" s="4">
        <v>0</v>
      </c>
      <c r="W231" s="4">
        <v>0</v>
      </c>
      <c r="X231" s="4">
        <v>0</v>
      </c>
      <c r="Y231" s="4">
        <v>0</v>
      </c>
      <c r="Z231" s="4">
        <v>0</v>
      </c>
      <c r="AA231" s="4">
        <v>0</v>
      </c>
      <c r="AB231" s="4">
        <v>0</v>
      </c>
      <c r="AC231" s="4">
        <v>0</v>
      </c>
      <c r="AD231" s="4">
        <v>1</v>
      </c>
      <c r="AE231" s="4">
        <v>0</v>
      </c>
      <c r="AF231" s="4">
        <v>0</v>
      </c>
      <c r="AG231" s="4">
        <v>0</v>
      </c>
      <c r="AH231" s="4">
        <v>0</v>
      </c>
      <c r="AI231" s="4">
        <v>0</v>
      </c>
      <c r="AJ231" s="4">
        <v>0</v>
      </c>
      <c r="AK231" s="4">
        <v>0</v>
      </c>
      <c r="AL231" s="4">
        <v>0</v>
      </c>
      <c r="AM231" s="4">
        <v>0</v>
      </c>
      <c r="AN231" s="4">
        <v>0</v>
      </c>
      <c r="AO231" s="4">
        <v>0</v>
      </c>
      <c r="AP231" s="4">
        <v>0</v>
      </c>
      <c r="AQ231" s="4">
        <v>0</v>
      </c>
      <c r="AR231" s="4">
        <v>0</v>
      </c>
      <c r="AS231" s="4">
        <v>0</v>
      </c>
      <c r="AT231" s="4">
        <v>0</v>
      </c>
      <c r="AU231" s="4">
        <v>2</v>
      </c>
      <c r="AV231" s="131">
        <v>7.7430555555555603E-3</v>
      </c>
      <c r="AW231" s="44">
        <v>53.741</v>
      </c>
      <c r="AX231" s="131"/>
    </row>
    <row r="232" spans="1:50">
      <c r="A232" s="4" t="s">
        <v>161</v>
      </c>
      <c r="B232" s="4">
        <v>2020</v>
      </c>
      <c r="C232" s="5">
        <v>43855</v>
      </c>
      <c r="D232" s="4" t="s">
        <v>65</v>
      </c>
      <c r="E232" s="4" t="s">
        <v>934</v>
      </c>
      <c r="F232" s="4" t="s">
        <v>38</v>
      </c>
      <c r="G232" s="11">
        <f>(C232-VLOOKUP(E232,Riders!$A$2:$E$8000,4,FALSE))/365</f>
        <v>21.101369863013698</v>
      </c>
      <c r="H232" s="4">
        <v>12</v>
      </c>
      <c r="I232" s="4">
        <v>0</v>
      </c>
      <c r="J232" s="4">
        <v>0</v>
      </c>
      <c r="K232" s="4">
        <v>0</v>
      </c>
      <c r="L232" s="4">
        <v>0</v>
      </c>
      <c r="M232" s="4">
        <v>0</v>
      </c>
      <c r="N232" s="4">
        <v>0</v>
      </c>
      <c r="O232" s="4">
        <v>0</v>
      </c>
      <c r="P232" s="4">
        <v>0</v>
      </c>
      <c r="Q232" s="4">
        <v>0</v>
      </c>
      <c r="R232" s="4">
        <v>0</v>
      </c>
      <c r="S232" s="4">
        <v>0</v>
      </c>
      <c r="T232" s="4">
        <v>0</v>
      </c>
      <c r="U232" s="4">
        <v>0</v>
      </c>
      <c r="V232" s="4">
        <v>0</v>
      </c>
      <c r="W232" s="4">
        <v>0</v>
      </c>
      <c r="X232" s="4">
        <v>0</v>
      </c>
      <c r="Y232" s="4">
        <v>0</v>
      </c>
      <c r="Z232" s="4">
        <v>0</v>
      </c>
      <c r="AA232" s="4">
        <v>0</v>
      </c>
      <c r="AB232" s="4">
        <v>0</v>
      </c>
      <c r="AC232" s="4">
        <v>0</v>
      </c>
      <c r="AD232" s="4">
        <v>0</v>
      </c>
      <c r="AE232" s="4">
        <v>0</v>
      </c>
      <c r="AF232" s="4">
        <v>0</v>
      </c>
      <c r="AG232" s="4">
        <v>0</v>
      </c>
      <c r="AH232" s="4">
        <v>0</v>
      </c>
      <c r="AI232" s="4">
        <v>0</v>
      </c>
      <c r="AJ232" s="4">
        <v>0</v>
      </c>
      <c r="AK232" s="4">
        <v>0</v>
      </c>
      <c r="AL232" s="4">
        <v>0</v>
      </c>
      <c r="AM232" s="4">
        <v>0</v>
      </c>
      <c r="AN232" s="4">
        <v>0</v>
      </c>
      <c r="AO232" s="4">
        <v>0</v>
      </c>
      <c r="AP232" s="4">
        <v>0</v>
      </c>
      <c r="AQ232" s="4">
        <v>0</v>
      </c>
      <c r="AR232" s="4">
        <v>1</v>
      </c>
      <c r="AS232" s="4">
        <v>0</v>
      </c>
      <c r="AT232" s="4">
        <v>0</v>
      </c>
      <c r="AU232" s="4">
        <v>1</v>
      </c>
      <c r="AV232" s="131">
        <v>7.7430555555555603E-3</v>
      </c>
      <c r="AW232" s="44">
        <v>53.741</v>
      </c>
      <c r="AX232" s="131"/>
    </row>
    <row r="233" spans="1:50">
      <c r="A233" s="4" t="s">
        <v>161</v>
      </c>
      <c r="B233" s="4">
        <v>2020</v>
      </c>
      <c r="C233" s="5">
        <v>43855</v>
      </c>
      <c r="D233" s="4" t="s">
        <v>65</v>
      </c>
      <c r="E233" s="4" t="s">
        <v>811</v>
      </c>
      <c r="F233" s="4" t="s">
        <v>81</v>
      </c>
      <c r="G233" s="11" t="e">
        <f>(C233-VLOOKUP(E233,Riders!$A$2:$E$8000,4,FALSE))/365</f>
        <v>#N/A</v>
      </c>
      <c r="H233" s="4">
        <v>13</v>
      </c>
      <c r="I233" s="4">
        <v>0</v>
      </c>
      <c r="J233" s="4">
        <v>0</v>
      </c>
      <c r="K233" s="4">
        <v>0</v>
      </c>
      <c r="L233" s="4">
        <v>0</v>
      </c>
      <c r="M233" s="4">
        <v>0</v>
      </c>
      <c r="N233" s="4">
        <v>0</v>
      </c>
      <c r="O233" s="4">
        <v>0</v>
      </c>
      <c r="P233" s="4">
        <v>0</v>
      </c>
      <c r="Q233" s="4">
        <v>0</v>
      </c>
      <c r="R233" s="4">
        <v>0</v>
      </c>
      <c r="S233" s="4">
        <v>0</v>
      </c>
      <c r="T233" s="4">
        <v>0</v>
      </c>
      <c r="U233" s="4">
        <v>0</v>
      </c>
      <c r="V233" s="4">
        <v>0</v>
      </c>
      <c r="W233" s="4">
        <v>0</v>
      </c>
      <c r="X233" s="4">
        <v>0</v>
      </c>
      <c r="Y233" s="4">
        <v>0</v>
      </c>
      <c r="Z233" s="4">
        <v>0</v>
      </c>
      <c r="AA233" s="4">
        <v>0</v>
      </c>
      <c r="AB233" s="4">
        <v>0</v>
      </c>
      <c r="AC233" s="4">
        <v>1</v>
      </c>
      <c r="AD233" s="4">
        <v>0</v>
      </c>
      <c r="AE233" s="4">
        <v>0</v>
      </c>
      <c r="AF233" s="4">
        <v>0</v>
      </c>
      <c r="AG233" s="4">
        <v>0</v>
      </c>
      <c r="AH233" s="4">
        <v>0</v>
      </c>
      <c r="AI233" s="4">
        <v>0</v>
      </c>
      <c r="AJ233" s="4">
        <v>0</v>
      </c>
      <c r="AK233" s="4">
        <v>0</v>
      </c>
      <c r="AL233" s="4">
        <v>0</v>
      </c>
      <c r="AM233" s="4">
        <v>0</v>
      </c>
      <c r="AN233" s="4">
        <v>0</v>
      </c>
      <c r="AO233" s="4">
        <v>0</v>
      </c>
      <c r="AP233" s="4">
        <v>0</v>
      </c>
      <c r="AQ233" s="4">
        <v>0</v>
      </c>
      <c r="AR233" s="4">
        <v>0</v>
      </c>
      <c r="AS233" s="4">
        <v>0</v>
      </c>
      <c r="AT233" s="4">
        <v>0</v>
      </c>
      <c r="AU233" s="4">
        <v>1</v>
      </c>
      <c r="AV233" s="131">
        <v>7.7430555555555603E-3</v>
      </c>
      <c r="AW233" s="44">
        <v>53.741</v>
      </c>
      <c r="AX233" s="131"/>
    </row>
    <row r="234" spans="1:50">
      <c r="A234" s="4" t="s">
        <v>161</v>
      </c>
      <c r="B234" s="4">
        <v>2020</v>
      </c>
      <c r="C234" s="5">
        <v>43855</v>
      </c>
      <c r="D234" s="4" t="s">
        <v>65</v>
      </c>
      <c r="E234" s="4" t="s">
        <v>490</v>
      </c>
      <c r="F234" s="4" t="s">
        <v>491</v>
      </c>
      <c r="G234" s="11">
        <f>(C234-VLOOKUP(E234,Riders!$A$2:$E$8000,4,FALSE))/365</f>
        <v>24.205479452054796</v>
      </c>
      <c r="H234" s="4">
        <v>14</v>
      </c>
      <c r="I234" s="4">
        <v>0</v>
      </c>
      <c r="J234" s="4">
        <v>0</v>
      </c>
      <c r="K234" s="4">
        <v>0</v>
      </c>
      <c r="L234" s="4">
        <v>0</v>
      </c>
      <c r="M234" s="4">
        <v>0</v>
      </c>
      <c r="N234" s="4">
        <v>0</v>
      </c>
      <c r="O234" s="4">
        <v>0</v>
      </c>
      <c r="P234" s="4">
        <v>0</v>
      </c>
      <c r="Q234" s="4">
        <v>0</v>
      </c>
      <c r="R234" s="4">
        <v>0</v>
      </c>
      <c r="S234" s="4">
        <v>0</v>
      </c>
      <c r="T234" s="4">
        <v>0</v>
      </c>
      <c r="U234" s="4">
        <v>0</v>
      </c>
      <c r="V234" s="4">
        <v>0</v>
      </c>
      <c r="W234" s="4">
        <v>0</v>
      </c>
      <c r="X234" s="4">
        <v>0</v>
      </c>
      <c r="Y234" s="4">
        <v>0</v>
      </c>
      <c r="Z234" s="4">
        <v>0</v>
      </c>
      <c r="AA234" s="4">
        <v>0</v>
      </c>
      <c r="AB234" s="4">
        <v>0</v>
      </c>
      <c r="AC234" s="4">
        <v>0</v>
      </c>
      <c r="AD234" s="4">
        <v>0</v>
      </c>
      <c r="AE234" s="4">
        <v>0</v>
      </c>
      <c r="AF234" s="4">
        <v>0</v>
      </c>
      <c r="AG234" s="4">
        <v>0</v>
      </c>
      <c r="AH234" s="4">
        <v>0</v>
      </c>
      <c r="AI234" s="4">
        <v>0</v>
      </c>
      <c r="AJ234" s="4">
        <v>0</v>
      </c>
      <c r="AK234" s="4">
        <v>0</v>
      </c>
      <c r="AL234" s="4">
        <v>0</v>
      </c>
      <c r="AM234" s="4">
        <v>0</v>
      </c>
      <c r="AN234" s="4">
        <v>0</v>
      </c>
      <c r="AO234" s="4">
        <v>0</v>
      </c>
      <c r="AP234" s="4">
        <v>0</v>
      </c>
      <c r="AQ234" s="4">
        <v>0</v>
      </c>
      <c r="AR234" s="4">
        <v>0</v>
      </c>
      <c r="AS234" s="4">
        <v>0</v>
      </c>
      <c r="AT234" s="4">
        <v>0</v>
      </c>
      <c r="AU234" s="4">
        <v>0</v>
      </c>
      <c r="AV234" s="131">
        <v>7.7430555555555603E-3</v>
      </c>
      <c r="AW234" s="44">
        <v>53.741</v>
      </c>
      <c r="AX234" s="131"/>
    </row>
    <row r="235" spans="1:50">
      <c r="A235" s="4" t="s">
        <v>161</v>
      </c>
      <c r="B235" s="4">
        <v>2020</v>
      </c>
      <c r="C235" s="5">
        <v>43855</v>
      </c>
      <c r="D235" s="4" t="s">
        <v>65</v>
      </c>
      <c r="E235" s="4" t="s">
        <v>852</v>
      </c>
      <c r="F235" s="4" t="s">
        <v>84</v>
      </c>
      <c r="G235" s="11">
        <f>(C235-VLOOKUP(E235,Riders!$A$2:$E$8000,4,FALSE))/365</f>
        <v>32.449315068493149</v>
      </c>
      <c r="H235" s="4">
        <v>15</v>
      </c>
      <c r="I235" s="4">
        <v>0</v>
      </c>
      <c r="J235" s="4">
        <v>0</v>
      </c>
      <c r="K235" s="4">
        <v>0</v>
      </c>
      <c r="L235" s="4">
        <v>0</v>
      </c>
      <c r="M235" s="4">
        <v>0</v>
      </c>
      <c r="N235" s="4">
        <v>0</v>
      </c>
      <c r="O235" s="4">
        <v>0</v>
      </c>
      <c r="P235" s="4">
        <v>0</v>
      </c>
      <c r="Q235" s="4">
        <v>0</v>
      </c>
      <c r="R235" s="4">
        <v>0</v>
      </c>
      <c r="S235" s="4">
        <v>0</v>
      </c>
      <c r="T235" s="4">
        <v>0</v>
      </c>
      <c r="U235" s="4">
        <v>0</v>
      </c>
      <c r="V235" s="4">
        <v>0</v>
      </c>
      <c r="W235" s="4">
        <v>0</v>
      </c>
      <c r="X235" s="4">
        <v>0</v>
      </c>
      <c r="Y235" s="4">
        <v>0</v>
      </c>
      <c r="Z235" s="4">
        <v>0</v>
      </c>
      <c r="AA235" s="4">
        <v>0</v>
      </c>
      <c r="AB235" s="4">
        <v>0</v>
      </c>
      <c r="AC235" s="4">
        <v>0</v>
      </c>
      <c r="AD235" s="4">
        <v>0</v>
      </c>
      <c r="AE235" s="4">
        <v>0</v>
      </c>
      <c r="AF235" s="4">
        <v>0</v>
      </c>
      <c r="AG235" s="4">
        <v>0</v>
      </c>
      <c r="AH235" s="4">
        <v>0</v>
      </c>
      <c r="AI235" s="4">
        <v>0</v>
      </c>
      <c r="AJ235" s="4">
        <v>0</v>
      </c>
      <c r="AK235" s="4">
        <v>0</v>
      </c>
      <c r="AL235" s="4">
        <v>0</v>
      </c>
      <c r="AM235" s="4">
        <v>0</v>
      </c>
      <c r="AN235" s="4">
        <v>0</v>
      </c>
      <c r="AO235" s="4">
        <v>0</v>
      </c>
      <c r="AP235" s="4">
        <v>0</v>
      </c>
      <c r="AQ235" s="4">
        <v>0</v>
      </c>
      <c r="AR235" s="4">
        <v>0</v>
      </c>
      <c r="AS235" s="4">
        <v>0</v>
      </c>
      <c r="AT235" s="4">
        <v>0</v>
      </c>
      <c r="AU235" s="4">
        <v>0</v>
      </c>
      <c r="AV235" s="131">
        <v>7.7430555555555603E-3</v>
      </c>
      <c r="AW235" s="44">
        <v>53.741</v>
      </c>
      <c r="AX235" s="131"/>
    </row>
    <row r="236" spans="1:50">
      <c r="A236" s="4" t="s">
        <v>161</v>
      </c>
      <c r="B236" s="4">
        <v>2020</v>
      </c>
      <c r="C236" s="5">
        <v>43855</v>
      </c>
      <c r="D236" s="4" t="s">
        <v>65</v>
      </c>
      <c r="E236" s="4" t="s">
        <v>714</v>
      </c>
      <c r="F236" s="4" t="s">
        <v>151</v>
      </c>
      <c r="G236" s="11">
        <f>(C236-VLOOKUP(E236,Riders!$A$2:$E$8000,4,FALSE))/365</f>
        <v>23.676712328767124</v>
      </c>
      <c r="H236" s="4">
        <v>16</v>
      </c>
      <c r="I236" s="4">
        <v>0</v>
      </c>
      <c r="J236" s="4">
        <v>0</v>
      </c>
      <c r="K236" s="4">
        <v>0</v>
      </c>
      <c r="L236" s="4">
        <v>0</v>
      </c>
      <c r="M236" s="4">
        <v>0</v>
      </c>
      <c r="N236" s="4">
        <v>0</v>
      </c>
      <c r="O236" s="4">
        <v>0</v>
      </c>
      <c r="P236" s="4">
        <v>0</v>
      </c>
      <c r="Q236" s="4">
        <v>0</v>
      </c>
      <c r="R236" s="4">
        <v>0</v>
      </c>
      <c r="S236" s="4">
        <v>0</v>
      </c>
      <c r="T236" s="4">
        <v>0</v>
      </c>
      <c r="U236" s="4">
        <v>0</v>
      </c>
      <c r="V236" s="4">
        <v>0</v>
      </c>
      <c r="W236" s="4">
        <v>0</v>
      </c>
      <c r="X236" s="4">
        <v>0</v>
      </c>
      <c r="Y236" s="4">
        <v>0</v>
      </c>
      <c r="Z236" s="4">
        <v>0</v>
      </c>
      <c r="AA236" s="4">
        <v>0</v>
      </c>
      <c r="AB236" s="4">
        <v>0</v>
      </c>
      <c r="AC236" s="4">
        <v>0</v>
      </c>
      <c r="AD236" s="4">
        <v>0</v>
      </c>
      <c r="AE236" s="4">
        <v>0</v>
      </c>
      <c r="AF236" s="4">
        <v>0</v>
      </c>
      <c r="AG236" s="4">
        <v>0</v>
      </c>
      <c r="AH236" s="4">
        <v>0</v>
      </c>
      <c r="AI236" s="4">
        <v>0</v>
      </c>
      <c r="AJ236" s="4">
        <v>0</v>
      </c>
      <c r="AK236" s="4">
        <v>0</v>
      </c>
      <c r="AL236" s="4">
        <v>0</v>
      </c>
      <c r="AM236" s="4">
        <v>0</v>
      </c>
      <c r="AN236" s="4">
        <v>0</v>
      </c>
      <c r="AO236" s="4">
        <v>0</v>
      </c>
      <c r="AP236" s="4">
        <v>0</v>
      </c>
      <c r="AQ236" s="4">
        <v>0</v>
      </c>
      <c r="AR236" s="4">
        <v>0</v>
      </c>
      <c r="AS236" s="4">
        <v>0</v>
      </c>
      <c r="AT236" s="4">
        <v>0</v>
      </c>
      <c r="AU236" s="4">
        <v>0</v>
      </c>
      <c r="AV236" s="131">
        <v>7.7430555555555603E-3</v>
      </c>
      <c r="AW236" s="44">
        <v>53.741</v>
      </c>
      <c r="AX236" s="131"/>
    </row>
    <row r="237" spans="1:50">
      <c r="A237" s="4" t="s">
        <v>161</v>
      </c>
      <c r="B237" s="4">
        <v>2020</v>
      </c>
      <c r="C237" s="5">
        <v>43855</v>
      </c>
      <c r="D237" s="4" t="s">
        <v>65</v>
      </c>
      <c r="E237" s="4" t="s">
        <v>736</v>
      </c>
      <c r="F237" s="4" t="s">
        <v>32</v>
      </c>
      <c r="G237" s="11">
        <f>(C237-VLOOKUP(E237,Riders!$A$2:$E$8000,4,FALSE))/365</f>
        <v>18.92876712328767</v>
      </c>
      <c r="H237" s="4">
        <v>17</v>
      </c>
      <c r="I237" s="4">
        <v>0</v>
      </c>
      <c r="J237" s="4">
        <v>0</v>
      </c>
      <c r="K237" s="4">
        <v>0</v>
      </c>
      <c r="L237" s="4">
        <v>0</v>
      </c>
      <c r="M237" s="4">
        <v>0</v>
      </c>
      <c r="N237" s="4">
        <v>0</v>
      </c>
      <c r="O237" s="4">
        <v>0</v>
      </c>
      <c r="P237" s="4">
        <v>0</v>
      </c>
      <c r="Q237" s="4">
        <v>0</v>
      </c>
      <c r="R237" s="4">
        <v>0</v>
      </c>
      <c r="S237" s="4">
        <v>0</v>
      </c>
      <c r="T237" s="4">
        <v>0</v>
      </c>
      <c r="U237" s="4">
        <v>0</v>
      </c>
      <c r="V237" s="4">
        <v>0</v>
      </c>
      <c r="W237" s="4">
        <v>0</v>
      </c>
      <c r="X237" s="4">
        <v>0</v>
      </c>
      <c r="Y237" s="4">
        <v>0</v>
      </c>
      <c r="Z237" s="4">
        <v>0</v>
      </c>
      <c r="AA237" s="4">
        <v>0</v>
      </c>
      <c r="AB237" s="4">
        <v>0</v>
      </c>
      <c r="AC237" s="4">
        <v>0</v>
      </c>
      <c r="AD237" s="4">
        <v>0</v>
      </c>
      <c r="AE237" s="4">
        <v>0</v>
      </c>
      <c r="AF237" s="4">
        <v>0</v>
      </c>
      <c r="AG237" s="4">
        <v>0</v>
      </c>
      <c r="AH237" s="4">
        <v>0</v>
      </c>
      <c r="AI237" s="4">
        <v>0</v>
      </c>
      <c r="AJ237" s="4">
        <v>0</v>
      </c>
      <c r="AK237" s="4">
        <v>0</v>
      </c>
      <c r="AL237" s="4">
        <v>0</v>
      </c>
      <c r="AM237" s="4">
        <v>0</v>
      </c>
      <c r="AN237" s="4">
        <v>0</v>
      </c>
      <c r="AO237" s="4">
        <v>0</v>
      </c>
      <c r="AP237" s="4">
        <v>0</v>
      </c>
      <c r="AQ237" s="4">
        <v>0</v>
      </c>
      <c r="AR237" s="4">
        <v>0</v>
      </c>
      <c r="AS237" s="4">
        <v>0</v>
      </c>
      <c r="AT237" s="4">
        <v>0</v>
      </c>
      <c r="AU237" s="4">
        <v>0</v>
      </c>
      <c r="AV237" s="131">
        <v>7.7430555555555603E-3</v>
      </c>
      <c r="AW237" s="44">
        <v>53.741</v>
      </c>
      <c r="AX237" s="131"/>
    </row>
    <row r="238" spans="1:50">
      <c r="A238" s="4" t="s">
        <v>161</v>
      </c>
      <c r="B238" s="4">
        <v>2020</v>
      </c>
      <c r="C238" s="5">
        <v>43855</v>
      </c>
      <c r="D238" s="4" t="s">
        <v>65</v>
      </c>
      <c r="E238" s="4" t="s">
        <v>498</v>
      </c>
      <c r="F238" s="4" t="s">
        <v>962</v>
      </c>
      <c r="G238" s="11">
        <f>(C238-VLOOKUP(E238,Riders!$A$2:$E$8000,4,FALSE))/365</f>
        <v>27.989041095890411</v>
      </c>
      <c r="H238" s="4">
        <v>18</v>
      </c>
      <c r="I238" s="4">
        <v>0</v>
      </c>
      <c r="J238" s="4">
        <v>0</v>
      </c>
      <c r="K238" s="4">
        <v>0</v>
      </c>
      <c r="L238" s="4">
        <v>0</v>
      </c>
      <c r="M238" s="4">
        <v>0</v>
      </c>
      <c r="N238" s="4">
        <v>0</v>
      </c>
      <c r="O238" s="4">
        <v>0</v>
      </c>
      <c r="P238" s="4">
        <v>0</v>
      </c>
      <c r="Q238" s="4">
        <v>0</v>
      </c>
      <c r="R238" s="4">
        <v>0</v>
      </c>
      <c r="S238" s="4">
        <v>0</v>
      </c>
      <c r="T238" s="4">
        <v>0</v>
      </c>
      <c r="U238" s="4">
        <v>0</v>
      </c>
      <c r="V238" s="4">
        <v>0</v>
      </c>
      <c r="W238" s="4">
        <v>0</v>
      </c>
      <c r="X238" s="4">
        <v>0</v>
      </c>
      <c r="Y238" s="4">
        <v>0</v>
      </c>
      <c r="Z238" s="4">
        <v>0</v>
      </c>
      <c r="AA238" s="4">
        <v>0</v>
      </c>
      <c r="AB238" s="4">
        <v>0</v>
      </c>
      <c r="AC238" s="4">
        <v>0</v>
      </c>
      <c r="AD238" s="4">
        <v>0</v>
      </c>
      <c r="AE238" s="4">
        <v>0</v>
      </c>
      <c r="AF238" s="4">
        <v>0</v>
      </c>
      <c r="AG238" s="4">
        <v>0</v>
      </c>
      <c r="AH238" s="4">
        <v>0</v>
      </c>
      <c r="AI238" s="4">
        <v>0</v>
      </c>
      <c r="AJ238" s="4">
        <v>0</v>
      </c>
      <c r="AK238" s="4">
        <v>0</v>
      </c>
      <c r="AL238" s="4">
        <v>0</v>
      </c>
      <c r="AM238" s="4">
        <v>0</v>
      </c>
      <c r="AN238" s="4">
        <v>0</v>
      </c>
      <c r="AO238" s="4">
        <v>0</v>
      </c>
      <c r="AP238" s="4">
        <v>0</v>
      </c>
      <c r="AQ238" s="4">
        <v>0</v>
      </c>
      <c r="AR238" s="4">
        <v>0</v>
      </c>
      <c r="AS238" s="4">
        <v>0</v>
      </c>
      <c r="AT238" s="4">
        <v>0</v>
      </c>
      <c r="AU238" s="4">
        <v>0</v>
      </c>
      <c r="AV238" s="131">
        <v>7.7430555555555603E-3</v>
      </c>
      <c r="AW238" s="44">
        <v>53.741</v>
      </c>
      <c r="AX238" s="131"/>
    </row>
    <row r="239" spans="1:50">
      <c r="A239" s="4" t="s">
        <v>161</v>
      </c>
      <c r="B239" s="4">
        <v>2020</v>
      </c>
      <c r="C239" s="5">
        <v>43855</v>
      </c>
      <c r="D239" s="4" t="s">
        <v>65</v>
      </c>
      <c r="E239" s="4" t="s">
        <v>963</v>
      </c>
      <c r="F239" s="4" t="s">
        <v>211</v>
      </c>
      <c r="G239" s="11">
        <f>(C239-VLOOKUP(E239,Riders!$A$2:$E$8000,4,FALSE))/365</f>
        <v>21.383561643835616</v>
      </c>
      <c r="H239" s="4">
        <v>19</v>
      </c>
      <c r="I239" s="4">
        <v>0</v>
      </c>
      <c r="J239" s="4">
        <v>0</v>
      </c>
      <c r="K239" s="4">
        <v>0</v>
      </c>
      <c r="L239" s="4">
        <v>0</v>
      </c>
      <c r="M239" s="4">
        <v>0</v>
      </c>
      <c r="N239" s="4">
        <v>0</v>
      </c>
      <c r="O239" s="4">
        <v>0</v>
      </c>
      <c r="P239" s="4">
        <v>0</v>
      </c>
      <c r="Q239" s="4">
        <v>0</v>
      </c>
      <c r="R239" s="4">
        <v>0</v>
      </c>
      <c r="S239" s="4">
        <v>0</v>
      </c>
      <c r="T239" s="4">
        <v>0</v>
      </c>
      <c r="U239" s="4">
        <v>0</v>
      </c>
      <c r="V239" s="4">
        <v>0</v>
      </c>
      <c r="W239" s="4">
        <v>0</v>
      </c>
      <c r="X239" s="4">
        <v>0</v>
      </c>
      <c r="Y239" s="4">
        <v>0</v>
      </c>
      <c r="Z239" s="4">
        <v>0</v>
      </c>
      <c r="AA239" s="4">
        <v>0</v>
      </c>
      <c r="AB239" s="4">
        <v>0</v>
      </c>
      <c r="AC239" s="4">
        <v>0</v>
      </c>
      <c r="AD239" s="4">
        <v>0</v>
      </c>
      <c r="AE239" s="4">
        <v>0</v>
      </c>
      <c r="AF239" s="4">
        <v>0</v>
      </c>
      <c r="AG239" s="4">
        <v>0</v>
      </c>
      <c r="AH239" s="4">
        <v>0</v>
      </c>
      <c r="AI239" s="4">
        <v>0</v>
      </c>
      <c r="AJ239" s="4">
        <v>0</v>
      </c>
      <c r="AK239" s="4">
        <v>0</v>
      </c>
      <c r="AL239" s="4">
        <v>0</v>
      </c>
      <c r="AM239" s="4">
        <v>0</v>
      </c>
      <c r="AN239" s="4">
        <v>0</v>
      </c>
      <c r="AO239" s="4">
        <v>0</v>
      </c>
      <c r="AP239" s="4">
        <v>0</v>
      </c>
      <c r="AQ239" s="4">
        <v>0</v>
      </c>
      <c r="AR239" s="4">
        <v>0</v>
      </c>
      <c r="AS239" s="4">
        <v>0</v>
      </c>
      <c r="AT239" s="4">
        <v>0</v>
      </c>
      <c r="AU239" s="4">
        <v>0</v>
      </c>
      <c r="AV239" s="131">
        <v>7.7430555555555603E-3</v>
      </c>
      <c r="AW239" s="44">
        <v>53.741</v>
      </c>
      <c r="AX239" s="131"/>
    </row>
    <row r="240" spans="1:50">
      <c r="A240" s="4" t="s">
        <v>161</v>
      </c>
      <c r="B240" s="4">
        <v>2020</v>
      </c>
      <c r="C240" s="5">
        <v>43855</v>
      </c>
      <c r="D240" s="4" t="s">
        <v>65</v>
      </c>
      <c r="E240" s="4" t="s">
        <v>964</v>
      </c>
      <c r="F240" s="4" t="s">
        <v>57</v>
      </c>
      <c r="G240" s="11">
        <f>(C240-VLOOKUP(E240,Riders!$A$2:$E$8000,4,FALSE))/365</f>
        <v>29.304109589041097</v>
      </c>
      <c r="H240" s="4">
        <v>20</v>
      </c>
      <c r="I240" s="4">
        <v>0</v>
      </c>
      <c r="J240" s="4">
        <v>0</v>
      </c>
      <c r="K240" s="4">
        <v>0</v>
      </c>
      <c r="L240" s="4">
        <v>0</v>
      </c>
      <c r="M240" s="4">
        <v>0</v>
      </c>
      <c r="N240" s="4">
        <v>0</v>
      </c>
      <c r="O240" s="4">
        <v>0</v>
      </c>
      <c r="P240" s="4">
        <v>0</v>
      </c>
      <c r="Q240" s="4">
        <v>0</v>
      </c>
      <c r="R240" s="4">
        <v>0</v>
      </c>
      <c r="S240" s="4">
        <v>0</v>
      </c>
      <c r="T240" s="4">
        <v>0</v>
      </c>
      <c r="U240" s="4">
        <v>0</v>
      </c>
      <c r="V240" s="4">
        <v>0</v>
      </c>
      <c r="W240" s="4">
        <v>0</v>
      </c>
      <c r="X240" s="4">
        <v>0</v>
      </c>
      <c r="Y240" s="4">
        <v>0</v>
      </c>
      <c r="Z240" s="4">
        <v>0</v>
      </c>
      <c r="AA240" s="4">
        <v>0</v>
      </c>
      <c r="AB240" s="4">
        <v>0</v>
      </c>
      <c r="AC240" s="4">
        <v>0</v>
      </c>
      <c r="AD240" s="4">
        <v>0</v>
      </c>
      <c r="AE240" s="4">
        <v>0</v>
      </c>
      <c r="AF240" s="4">
        <v>0</v>
      </c>
      <c r="AG240" s="4">
        <v>0</v>
      </c>
      <c r="AH240" s="4">
        <v>0</v>
      </c>
      <c r="AI240" s="4">
        <v>0</v>
      </c>
      <c r="AJ240" s="4">
        <v>0</v>
      </c>
      <c r="AK240" s="4">
        <v>0</v>
      </c>
      <c r="AL240" s="4">
        <v>0</v>
      </c>
      <c r="AM240" s="4">
        <v>0</v>
      </c>
      <c r="AN240" s="4">
        <v>0</v>
      </c>
      <c r="AO240" s="4">
        <v>0</v>
      </c>
      <c r="AP240" s="4">
        <v>0</v>
      </c>
      <c r="AQ240" s="4">
        <v>0</v>
      </c>
      <c r="AR240" s="4">
        <v>0</v>
      </c>
      <c r="AS240" s="4">
        <v>0</v>
      </c>
      <c r="AT240" s="4">
        <v>20</v>
      </c>
      <c r="AU240" s="4">
        <v>-20</v>
      </c>
      <c r="AV240" s="131">
        <v>7.7430555555555603E-3</v>
      </c>
      <c r="AW240" s="44">
        <v>53.741</v>
      </c>
      <c r="AX240" s="131"/>
    </row>
    <row r="241" spans="1:50">
      <c r="A241" s="4" t="s">
        <v>161</v>
      </c>
      <c r="B241" s="4">
        <v>2020</v>
      </c>
      <c r="C241" s="5">
        <v>43855</v>
      </c>
      <c r="D241" s="4" t="s">
        <v>65</v>
      </c>
      <c r="E241" s="4" t="s">
        <v>807</v>
      </c>
      <c r="F241" s="4" t="s">
        <v>36</v>
      </c>
      <c r="G241" s="11">
        <f>(C241-VLOOKUP(E241,Riders!$A$2:$E$8000,4,FALSE))/365</f>
        <v>29.953424657534246</v>
      </c>
      <c r="H241" s="4">
        <v>21</v>
      </c>
      <c r="I241" s="4">
        <v>0</v>
      </c>
      <c r="J241" s="4">
        <v>0</v>
      </c>
      <c r="K241" s="4">
        <v>0</v>
      </c>
      <c r="L241" s="4">
        <v>0</v>
      </c>
      <c r="M241" s="4">
        <v>0</v>
      </c>
      <c r="N241" s="4">
        <v>0</v>
      </c>
      <c r="O241" s="4">
        <v>0</v>
      </c>
      <c r="P241" s="4">
        <v>0</v>
      </c>
      <c r="Q241" s="4">
        <v>0</v>
      </c>
      <c r="R241" s="4">
        <v>0</v>
      </c>
      <c r="S241" s="4">
        <v>0</v>
      </c>
      <c r="T241" s="4">
        <v>0</v>
      </c>
      <c r="U241" s="4">
        <v>0</v>
      </c>
      <c r="V241" s="4">
        <v>0</v>
      </c>
      <c r="W241" s="4">
        <v>0</v>
      </c>
      <c r="X241" s="4">
        <v>0</v>
      </c>
      <c r="Y241" s="4">
        <v>0</v>
      </c>
      <c r="Z241" s="4">
        <v>0</v>
      </c>
      <c r="AA241" s="4">
        <v>0</v>
      </c>
      <c r="AB241" s="4">
        <v>0</v>
      </c>
      <c r="AC241" s="4">
        <v>0</v>
      </c>
      <c r="AD241" s="4">
        <v>0</v>
      </c>
      <c r="AE241" s="4">
        <v>0</v>
      </c>
      <c r="AF241" s="4">
        <v>0</v>
      </c>
      <c r="AG241" s="4">
        <v>0</v>
      </c>
      <c r="AH241" s="4">
        <v>0</v>
      </c>
      <c r="AI241" s="4">
        <v>0</v>
      </c>
      <c r="AJ241" s="4">
        <v>0</v>
      </c>
      <c r="AK241" s="4">
        <v>0</v>
      </c>
      <c r="AL241" s="4">
        <v>0</v>
      </c>
      <c r="AM241" s="4">
        <v>0</v>
      </c>
      <c r="AN241" s="4">
        <v>0</v>
      </c>
      <c r="AO241" s="4">
        <v>0</v>
      </c>
      <c r="AP241" s="4">
        <v>0</v>
      </c>
      <c r="AQ241" s="4">
        <v>0</v>
      </c>
      <c r="AR241" s="4">
        <v>0</v>
      </c>
      <c r="AS241" s="4">
        <v>0</v>
      </c>
      <c r="AT241" s="4">
        <v>20</v>
      </c>
      <c r="AU241" s="4">
        <v>-20</v>
      </c>
      <c r="AV241" s="131">
        <v>7.7430555555555603E-3</v>
      </c>
      <c r="AW241" s="44">
        <v>53.741</v>
      </c>
      <c r="AX241" s="131"/>
    </row>
    <row r="242" spans="1:50">
      <c r="A242" s="4" t="s">
        <v>161</v>
      </c>
      <c r="B242" s="4">
        <v>2020</v>
      </c>
      <c r="C242" s="5">
        <v>43855</v>
      </c>
      <c r="D242" s="4" t="s">
        <v>65</v>
      </c>
      <c r="E242" s="4" t="s">
        <v>832</v>
      </c>
      <c r="F242" s="4" t="s">
        <v>206</v>
      </c>
      <c r="G242" s="11">
        <f>(C242-VLOOKUP(E242,Riders!$A$2:$E$8000,4,FALSE))/365</f>
        <v>24.304109589041097</v>
      </c>
      <c r="H242" s="4">
        <v>22</v>
      </c>
      <c r="I242" s="4">
        <v>0</v>
      </c>
      <c r="J242" s="4">
        <v>0</v>
      </c>
      <c r="K242" s="4">
        <v>0</v>
      </c>
      <c r="L242" s="4">
        <v>0</v>
      </c>
      <c r="M242" s="4">
        <v>0</v>
      </c>
      <c r="N242" s="4">
        <v>0</v>
      </c>
      <c r="O242" s="4">
        <v>0</v>
      </c>
      <c r="P242" s="4">
        <v>0</v>
      </c>
      <c r="Q242" s="4">
        <v>0</v>
      </c>
      <c r="R242" s="4">
        <v>0</v>
      </c>
      <c r="S242" s="4">
        <v>0</v>
      </c>
      <c r="T242" s="4">
        <v>0</v>
      </c>
      <c r="U242" s="4">
        <v>0</v>
      </c>
      <c r="V242" s="4">
        <v>0</v>
      </c>
      <c r="W242" s="4">
        <v>0</v>
      </c>
      <c r="X242" s="4">
        <v>0</v>
      </c>
      <c r="Y242" s="4">
        <v>0</v>
      </c>
      <c r="Z242" s="4">
        <v>0</v>
      </c>
      <c r="AA242" s="4">
        <v>0</v>
      </c>
      <c r="AB242" s="4">
        <v>0</v>
      </c>
      <c r="AC242" s="4">
        <v>0</v>
      </c>
      <c r="AD242" s="4">
        <v>0</v>
      </c>
      <c r="AE242" s="4">
        <v>0</v>
      </c>
      <c r="AF242" s="4">
        <v>0</v>
      </c>
      <c r="AG242" s="4">
        <v>0</v>
      </c>
      <c r="AH242" s="4">
        <v>0</v>
      </c>
      <c r="AI242" s="4">
        <v>0</v>
      </c>
      <c r="AJ242" s="4">
        <v>0</v>
      </c>
      <c r="AK242" s="4">
        <v>0</v>
      </c>
      <c r="AL242" s="4">
        <v>0</v>
      </c>
      <c r="AM242" s="4">
        <v>0</v>
      </c>
      <c r="AN242" s="4">
        <v>0</v>
      </c>
      <c r="AO242" s="4">
        <v>0</v>
      </c>
      <c r="AP242" s="4">
        <v>0</v>
      </c>
      <c r="AQ242" s="4">
        <v>0</v>
      </c>
      <c r="AR242" s="4">
        <v>0</v>
      </c>
      <c r="AS242" s="4">
        <v>0</v>
      </c>
      <c r="AT242" s="4">
        <v>20</v>
      </c>
      <c r="AU242" s="4">
        <v>-20</v>
      </c>
      <c r="AV242" s="131">
        <v>7.7430555555555603E-3</v>
      </c>
      <c r="AW242" s="44">
        <v>53.741</v>
      </c>
      <c r="AX242" s="131"/>
    </row>
    <row r="243" spans="1:50">
      <c r="A243" s="1" t="s">
        <v>221</v>
      </c>
      <c r="B243" s="1">
        <v>2019</v>
      </c>
      <c r="C243" s="2">
        <v>43813</v>
      </c>
      <c r="D243" s="1" t="s">
        <v>65</v>
      </c>
      <c r="E243" s="1" t="s">
        <v>598</v>
      </c>
      <c r="F243" s="1" t="s">
        <v>34</v>
      </c>
      <c r="G243" s="11">
        <f>(C243-VLOOKUP(E243,Riders!$A$2:$E$8000,4,FALSE))/365</f>
        <v>29.068493150684933</v>
      </c>
      <c r="H243" s="1">
        <v>1</v>
      </c>
      <c r="I243" s="1">
        <v>0</v>
      </c>
      <c r="J243" s="1">
        <v>0</v>
      </c>
      <c r="K243" s="1">
        <v>0</v>
      </c>
      <c r="L243" s="1">
        <v>0</v>
      </c>
      <c r="M243" s="1">
        <v>0</v>
      </c>
      <c r="N243" s="1">
        <v>0</v>
      </c>
      <c r="O243" s="1">
        <v>0</v>
      </c>
      <c r="P243" s="1">
        <v>0</v>
      </c>
      <c r="Q243" s="1">
        <v>0</v>
      </c>
      <c r="R243" s="1">
        <v>1</v>
      </c>
      <c r="S243" s="1">
        <v>1</v>
      </c>
      <c r="T243" s="1">
        <v>1</v>
      </c>
      <c r="U243" s="1">
        <v>1</v>
      </c>
      <c r="V243" s="1">
        <v>0</v>
      </c>
      <c r="W243" s="1">
        <v>0</v>
      </c>
      <c r="X243" s="1">
        <v>1</v>
      </c>
      <c r="Y243" s="1">
        <v>0</v>
      </c>
      <c r="Z243" s="1">
        <v>0</v>
      </c>
      <c r="AA243" s="1">
        <v>1</v>
      </c>
      <c r="AB243" s="1">
        <v>0</v>
      </c>
      <c r="AC243" s="1">
        <v>0</v>
      </c>
      <c r="AD243" s="1">
        <v>1</v>
      </c>
      <c r="AE243" s="1">
        <v>0</v>
      </c>
      <c r="AF243" s="1">
        <v>0</v>
      </c>
      <c r="AG243" s="1">
        <v>1</v>
      </c>
      <c r="AH243" s="1">
        <v>0</v>
      </c>
      <c r="AI243" s="1">
        <v>0</v>
      </c>
      <c r="AJ243" s="1">
        <v>1</v>
      </c>
      <c r="AK243" s="1">
        <v>0</v>
      </c>
      <c r="AL243" s="1">
        <v>0</v>
      </c>
      <c r="AM243" s="1">
        <v>1</v>
      </c>
      <c r="AN243" s="1">
        <v>0</v>
      </c>
      <c r="AO243" s="1">
        <v>0</v>
      </c>
      <c r="AP243" s="1">
        <v>0</v>
      </c>
      <c r="AQ243" s="1">
        <v>0</v>
      </c>
      <c r="AR243" s="1">
        <v>0</v>
      </c>
      <c r="AS243" s="1">
        <v>20</v>
      </c>
      <c r="AT243" s="1">
        <v>0</v>
      </c>
      <c r="AU243" s="1">
        <v>30</v>
      </c>
      <c r="AV243" s="131">
        <v>7.69675925925926E-3</v>
      </c>
      <c r="AW243" s="42">
        <v>54.131999999999998</v>
      </c>
      <c r="AX243" s="131"/>
    </row>
    <row r="244" spans="1:50">
      <c r="A244" s="1" t="s">
        <v>221</v>
      </c>
      <c r="B244" s="1">
        <v>2019</v>
      </c>
      <c r="C244" s="2">
        <v>43813</v>
      </c>
      <c r="D244" s="1" t="s">
        <v>65</v>
      </c>
      <c r="E244" s="1" t="s">
        <v>492</v>
      </c>
      <c r="F244" s="1" t="s">
        <v>751</v>
      </c>
      <c r="G244" s="11">
        <f>(C244-VLOOKUP(E244,Riders!$A$2:$E$8000,4,FALSE))/365</f>
        <v>26.013698630136986</v>
      </c>
      <c r="H244" s="1">
        <v>2</v>
      </c>
      <c r="I244" s="1">
        <v>0</v>
      </c>
      <c r="J244" s="1">
        <v>0</v>
      </c>
      <c r="K244" s="1">
        <v>0</v>
      </c>
      <c r="L244" s="1">
        <v>0</v>
      </c>
      <c r="M244" s="1">
        <v>0</v>
      </c>
      <c r="N244" s="1">
        <v>0</v>
      </c>
      <c r="O244" s="1">
        <v>0</v>
      </c>
      <c r="P244" s="1">
        <v>1</v>
      </c>
      <c r="Q244" s="1">
        <v>1</v>
      </c>
      <c r="R244" s="1">
        <v>0</v>
      </c>
      <c r="S244" s="1">
        <v>0</v>
      </c>
      <c r="T244" s="1">
        <v>0</v>
      </c>
      <c r="U244" s="1">
        <v>0</v>
      </c>
      <c r="V244" s="1">
        <v>1</v>
      </c>
      <c r="W244" s="1">
        <v>0</v>
      </c>
      <c r="X244" s="1">
        <v>0</v>
      </c>
      <c r="Y244" s="1">
        <v>1</v>
      </c>
      <c r="Z244" s="1">
        <v>0</v>
      </c>
      <c r="AA244" s="1">
        <v>0</v>
      </c>
      <c r="AB244" s="1">
        <v>1</v>
      </c>
      <c r="AC244" s="1">
        <v>0</v>
      </c>
      <c r="AD244" s="1">
        <v>0</v>
      </c>
      <c r="AE244" s="1">
        <v>1</v>
      </c>
      <c r="AF244" s="1">
        <v>0</v>
      </c>
      <c r="AG244" s="1">
        <v>0</v>
      </c>
      <c r="AH244" s="1">
        <v>1</v>
      </c>
      <c r="AI244" s="1">
        <v>0</v>
      </c>
      <c r="AJ244" s="1">
        <v>0</v>
      </c>
      <c r="AK244" s="1">
        <v>1</v>
      </c>
      <c r="AL244" s="1">
        <v>0</v>
      </c>
      <c r="AM244" s="1">
        <v>0</v>
      </c>
      <c r="AN244" s="1">
        <v>0</v>
      </c>
      <c r="AO244" s="1">
        <v>0</v>
      </c>
      <c r="AP244" s="1">
        <v>0</v>
      </c>
      <c r="AQ244" s="1">
        <v>0</v>
      </c>
      <c r="AR244" s="1">
        <v>0</v>
      </c>
      <c r="AS244" s="1">
        <v>20</v>
      </c>
      <c r="AT244" s="1">
        <v>0</v>
      </c>
      <c r="AU244" s="1">
        <v>28</v>
      </c>
      <c r="AV244" s="131">
        <v>7.69675925925926E-3</v>
      </c>
      <c r="AW244" s="42">
        <v>54.131999999999998</v>
      </c>
      <c r="AX244" s="131"/>
    </row>
    <row r="245" spans="1:50">
      <c r="A245" s="1" t="s">
        <v>221</v>
      </c>
      <c r="B245" s="1">
        <v>2019</v>
      </c>
      <c r="C245" s="2">
        <v>43813</v>
      </c>
      <c r="D245" s="1" t="s">
        <v>65</v>
      </c>
      <c r="E245" s="1" t="s">
        <v>339</v>
      </c>
      <c r="F245" s="1" t="s">
        <v>141</v>
      </c>
      <c r="G245" s="11">
        <f>(C245-VLOOKUP(E245,Riders!$A$2:$E$8000,4,FALSE))/365</f>
        <v>31.742465753424657</v>
      </c>
      <c r="H245" s="1">
        <v>3</v>
      </c>
      <c r="I245" s="1">
        <v>0</v>
      </c>
      <c r="J245" s="1">
        <v>0</v>
      </c>
      <c r="K245" s="1">
        <v>0</v>
      </c>
      <c r="L245" s="1">
        <v>0</v>
      </c>
      <c r="M245" s="1">
        <v>0</v>
      </c>
      <c r="N245" s="1">
        <v>0</v>
      </c>
      <c r="O245" s="1">
        <v>0</v>
      </c>
      <c r="P245" s="1">
        <v>0</v>
      </c>
      <c r="Q245" s="1">
        <v>0</v>
      </c>
      <c r="R245" s="1">
        <v>0</v>
      </c>
      <c r="S245" s="1">
        <v>0</v>
      </c>
      <c r="T245" s="1">
        <v>0</v>
      </c>
      <c r="U245" s="1">
        <v>0</v>
      </c>
      <c r="V245" s="1">
        <v>0</v>
      </c>
      <c r="W245" s="1">
        <v>1</v>
      </c>
      <c r="X245" s="1">
        <v>0</v>
      </c>
      <c r="Y245" s="1">
        <v>0</v>
      </c>
      <c r="Z245" s="1">
        <v>1</v>
      </c>
      <c r="AA245" s="1">
        <v>0</v>
      </c>
      <c r="AB245" s="1">
        <v>0</v>
      </c>
      <c r="AC245" s="1">
        <v>1</v>
      </c>
      <c r="AD245" s="1">
        <v>0</v>
      </c>
      <c r="AE245" s="1">
        <v>0</v>
      </c>
      <c r="AF245" s="1">
        <v>1</v>
      </c>
      <c r="AG245" s="1">
        <v>0</v>
      </c>
      <c r="AH245" s="1">
        <v>0</v>
      </c>
      <c r="AI245" s="1">
        <v>1</v>
      </c>
      <c r="AJ245" s="1">
        <v>0</v>
      </c>
      <c r="AK245" s="1">
        <v>0</v>
      </c>
      <c r="AL245" s="1">
        <v>1</v>
      </c>
      <c r="AM245" s="1">
        <v>0</v>
      </c>
      <c r="AN245" s="1">
        <v>0</v>
      </c>
      <c r="AO245" s="1">
        <v>0</v>
      </c>
      <c r="AP245" s="1">
        <v>0</v>
      </c>
      <c r="AQ245" s="1">
        <v>0</v>
      </c>
      <c r="AR245" s="1">
        <v>0</v>
      </c>
      <c r="AS245" s="1">
        <v>20</v>
      </c>
      <c r="AT245" s="1">
        <v>0</v>
      </c>
      <c r="AU245" s="1">
        <v>26</v>
      </c>
      <c r="AV245" s="131">
        <v>7.69675925925926E-3</v>
      </c>
      <c r="AW245" s="42">
        <v>54.131999999999998</v>
      </c>
      <c r="AX245" s="131"/>
    </row>
    <row r="246" spans="1:50">
      <c r="A246" s="1" t="s">
        <v>221</v>
      </c>
      <c r="B246" s="1">
        <v>2019</v>
      </c>
      <c r="C246" s="2">
        <v>43813</v>
      </c>
      <c r="D246" s="1" t="s">
        <v>65</v>
      </c>
      <c r="E246" s="1" t="s">
        <v>745</v>
      </c>
      <c r="F246" s="1" t="s">
        <v>45</v>
      </c>
      <c r="G246" s="11">
        <f>(C246-VLOOKUP(E246,Riders!$A$2:$E$8000,4,FALSE))/365</f>
        <v>22.624657534246577</v>
      </c>
      <c r="H246" s="1">
        <v>4</v>
      </c>
      <c r="I246" s="1">
        <v>0</v>
      </c>
      <c r="J246" s="1">
        <v>0</v>
      </c>
      <c r="K246" s="1">
        <v>0</v>
      </c>
      <c r="L246" s="1">
        <v>0</v>
      </c>
      <c r="M246" s="1">
        <v>0</v>
      </c>
      <c r="N246" s="1">
        <v>0</v>
      </c>
      <c r="O246" s="1">
        <v>0</v>
      </c>
      <c r="P246" s="1">
        <v>0</v>
      </c>
      <c r="Q246" s="1">
        <v>0</v>
      </c>
      <c r="R246" s="1">
        <v>0</v>
      </c>
      <c r="S246" s="1">
        <v>0</v>
      </c>
      <c r="T246" s="1">
        <v>0</v>
      </c>
      <c r="U246" s="1">
        <v>0</v>
      </c>
      <c r="V246" s="1">
        <v>0</v>
      </c>
      <c r="W246" s="1">
        <v>0</v>
      </c>
      <c r="X246" s="1">
        <v>0</v>
      </c>
      <c r="Y246" s="1">
        <v>0</v>
      </c>
      <c r="Z246" s="1">
        <v>0</v>
      </c>
      <c r="AA246" s="1">
        <v>0</v>
      </c>
      <c r="AB246" s="1">
        <v>0</v>
      </c>
      <c r="AC246" s="1">
        <v>0</v>
      </c>
      <c r="AD246" s="1">
        <v>0</v>
      </c>
      <c r="AE246" s="1">
        <v>0</v>
      </c>
      <c r="AF246" s="1">
        <v>0</v>
      </c>
      <c r="AG246" s="1">
        <v>0</v>
      </c>
      <c r="AH246" s="1">
        <v>0</v>
      </c>
      <c r="AI246" s="1">
        <v>0</v>
      </c>
      <c r="AJ246" s="1">
        <v>0</v>
      </c>
      <c r="AK246" s="1">
        <v>0</v>
      </c>
      <c r="AL246" s="1">
        <v>0</v>
      </c>
      <c r="AM246" s="1">
        <v>0</v>
      </c>
      <c r="AN246" s="1">
        <v>0</v>
      </c>
      <c r="AO246" s="1">
        <v>1</v>
      </c>
      <c r="AP246" s="1">
        <v>0</v>
      </c>
      <c r="AQ246" s="1">
        <v>0</v>
      </c>
      <c r="AR246" s="1">
        <v>0</v>
      </c>
      <c r="AS246" s="1">
        <v>20</v>
      </c>
      <c r="AT246" s="1">
        <v>0</v>
      </c>
      <c r="AU246" s="1">
        <v>21</v>
      </c>
      <c r="AV246" s="131">
        <v>7.69675925925926E-3</v>
      </c>
      <c r="AW246" s="42">
        <v>54.131999999999998</v>
      </c>
      <c r="AX246" s="131"/>
    </row>
    <row r="247" spans="1:50">
      <c r="A247" s="1" t="s">
        <v>221</v>
      </c>
      <c r="B247" s="1">
        <v>2019</v>
      </c>
      <c r="C247" s="2">
        <v>43813</v>
      </c>
      <c r="D247" s="1" t="s">
        <v>65</v>
      </c>
      <c r="E247" s="1" t="s">
        <v>934</v>
      </c>
      <c r="F247" s="1" t="s">
        <v>38</v>
      </c>
      <c r="G247" s="11">
        <f>(C247-VLOOKUP(E247,Riders!$A$2:$E$8000,4,FALSE))/365</f>
        <v>20.986301369863014</v>
      </c>
      <c r="H247" s="1">
        <v>5</v>
      </c>
      <c r="I247" s="1">
        <v>0</v>
      </c>
      <c r="J247" s="1">
        <v>0</v>
      </c>
      <c r="K247" s="1">
        <v>0</v>
      </c>
      <c r="L247" s="1">
        <v>0</v>
      </c>
      <c r="M247" s="1">
        <v>0</v>
      </c>
      <c r="N247" s="1">
        <v>0</v>
      </c>
      <c r="O247" s="1">
        <v>0</v>
      </c>
      <c r="P247" s="1">
        <v>0</v>
      </c>
      <c r="Q247" s="1">
        <v>0</v>
      </c>
      <c r="R247" s="1">
        <v>0</v>
      </c>
      <c r="S247" s="1">
        <v>0</v>
      </c>
      <c r="T247" s="1">
        <v>0</v>
      </c>
      <c r="U247" s="1">
        <v>0</v>
      </c>
      <c r="V247" s="1">
        <v>0</v>
      </c>
      <c r="W247" s="1">
        <v>0</v>
      </c>
      <c r="X247" s="1">
        <v>0</v>
      </c>
      <c r="Y247" s="1">
        <v>0</v>
      </c>
      <c r="Z247" s="1">
        <v>0</v>
      </c>
      <c r="AA247" s="1">
        <v>0</v>
      </c>
      <c r="AB247" s="1">
        <v>0</v>
      </c>
      <c r="AC247" s="1">
        <v>0</v>
      </c>
      <c r="AD247" s="1">
        <v>0</v>
      </c>
      <c r="AE247" s="1">
        <v>0</v>
      </c>
      <c r="AF247" s="1">
        <v>0</v>
      </c>
      <c r="AG247" s="1">
        <v>0</v>
      </c>
      <c r="AH247" s="1">
        <v>0</v>
      </c>
      <c r="AI247" s="1">
        <v>0</v>
      </c>
      <c r="AJ247" s="1">
        <v>0</v>
      </c>
      <c r="AK247" s="1">
        <v>0</v>
      </c>
      <c r="AL247" s="1">
        <v>0</v>
      </c>
      <c r="AM247" s="1">
        <v>0</v>
      </c>
      <c r="AN247" s="1">
        <v>0</v>
      </c>
      <c r="AO247" s="1">
        <v>0</v>
      </c>
      <c r="AP247" s="1">
        <v>0</v>
      </c>
      <c r="AQ247" s="1">
        <v>0</v>
      </c>
      <c r="AR247" s="1">
        <v>0</v>
      </c>
      <c r="AS247" s="1">
        <v>20</v>
      </c>
      <c r="AT247" s="1">
        <v>0</v>
      </c>
      <c r="AU247" s="1">
        <v>20</v>
      </c>
      <c r="AV247" s="131">
        <v>7.69675925925926E-3</v>
      </c>
      <c r="AW247" s="42">
        <v>54.131999999999998</v>
      </c>
      <c r="AX247" s="131"/>
    </row>
    <row r="248" spans="1:50">
      <c r="A248" s="1" t="s">
        <v>221</v>
      </c>
      <c r="B248" s="1">
        <v>2019</v>
      </c>
      <c r="C248" s="2">
        <v>43813</v>
      </c>
      <c r="D248" s="1" t="s">
        <v>65</v>
      </c>
      <c r="E248" s="1" t="s">
        <v>832</v>
      </c>
      <c r="F248" s="1" t="s">
        <v>206</v>
      </c>
      <c r="G248" s="11">
        <f>(C248-VLOOKUP(E248,Riders!$A$2:$E$8000,4,FALSE))/365</f>
        <v>24.18904109589041</v>
      </c>
      <c r="H248" s="1">
        <v>6</v>
      </c>
      <c r="I248" s="1">
        <v>0</v>
      </c>
      <c r="J248" s="1">
        <v>0</v>
      </c>
      <c r="K248" s="1">
        <v>0</v>
      </c>
      <c r="L248" s="1">
        <v>0</v>
      </c>
      <c r="M248" s="1">
        <v>0</v>
      </c>
      <c r="N248" s="1">
        <v>0</v>
      </c>
      <c r="O248" s="1">
        <v>0</v>
      </c>
      <c r="P248" s="1">
        <v>0</v>
      </c>
      <c r="Q248" s="1">
        <v>0</v>
      </c>
      <c r="R248" s="1">
        <v>0</v>
      </c>
      <c r="S248" s="1">
        <v>0</v>
      </c>
      <c r="T248" s="1">
        <v>0</v>
      </c>
      <c r="U248" s="1">
        <v>0</v>
      </c>
      <c r="V248" s="1">
        <v>0</v>
      </c>
      <c r="W248" s="1">
        <v>0</v>
      </c>
      <c r="X248" s="1">
        <v>0</v>
      </c>
      <c r="Y248" s="1">
        <v>0</v>
      </c>
      <c r="Z248" s="1">
        <v>0</v>
      </c>
      <c r="AA248" s="1">
        <v>0</v>
      </c>
      <c r="AB248" s="1">
        <v>0</v>
      </c>
      <c r="AC248" s="1">
        <v>0</v>
      </c>
      <c r="AD248" s="1">
        <v>0</v>
      </c>
      <c r="AE248" s="1">
        <v>0</v>
      </c>
      <c r="AF248" s="1">
        <v>0</v>
      </c>
      <c r="AG248" s="1">
        <v>0</v>
      </c>
      <c r="AH248" s="1">
        <v>0</v>
      </c>
      <c r="AI248" s="1">
        <v>0</v>
      </c>
      <c r="AJ248" s="1">
        <v>0</v>
      </c>
      <c r="AK248" s="1">
        <v>0</v>
      </c>
      <c r="AL248" s="1">
        <v>0</v>
      </c>
      <c r="AM248" s="1">
        <v>0</v>
      </c>
      <c r="AN248" s="1">
        <v>0</v>
      </c>
      <c r="AO248" s="1">
        <v>0</v>
      </c>
      <c r="AP248" s="1">
        <v>0</v>
      </c>
      <c r="AQ248" s="1">
        <v>0</v>
      </c>
      <c r="AR248" s="1">
        <v>0</v>
      </c>
      <c r="AS248" s="1">
        <v>20</v>
      </c>
      <c r="AT248" s="1">
        <v>0</v>
      </c>
      <c r="AU248" s="1">
        <v>20</v>
      </c>
      <c r="AV248" s="131">
        <v>7.69675925925926E-3</v>
      </c>
      <c r="AW248" s="42">
        <v>54.131999999999998</v>
      </c>
      <c r="AX248" s="131"/>
    </row>
    <row r="249" spans="1:50">
      <c r="A249" s="1" t="s">
        <v>221</v>
      </c>
      <c r="B249" s="1">
        <v>2019</v>
      </c>
      <c r="C249" s="2">
        <v>43813</v>
      </c>
      <c r="D249" s="1" t="s">
        <v>65</v>
      </c>
      <c r="E249" s="1" t="s">
        <v>932</v>
      </c>
      <c r="F249" s="1" t="s">
        <v>55</v>
      </c>
      <c r="G249" s="11" t="e">
        <f>(C249-VLOOKUP(E249,Riders!$A$2:$E$8000,4,FALSE))/365</f>
        <v>#N/A</v>
      </c>
      <c r="H249" s="1">
        <v>7</v>
      </c>
      <c r="I249" s="1">
        <v>0</v>
      </c>
      <c r="J249" s="1">
        <v>0</v>
      </c>
      <c r="K249" s="1">
        <v>1</v>
      </c>
      <c r="L249" s="1">
        <v>0</v>
      </c>
      <c r="M249" s="1">
        <v>0</v>
      </c>
      <c r="N249" s="1">
        <v>0</v>
      </c>
      <c r="O249" s="1">
        <v>0</v>
      </c>
      <c r="P249" s="1">
        <v>0</v>
      </c>
      <c r="Q249" s="1">
        <v>0</v>
      </c>
      <c r="R249" s="1">
        <v>0</v>
      </c>
      <c r="S249" s="1">
        <v>0</v>
      </c>
      <c r="T249" s="1">
        <v>0</v>
      </c>
      <c r="U249" s="1">
        <v>0</v>
      </c>
      <c r="V249" s="1">
        <v>0</v>
      </c>
      <c r="W249" s="1">
        <v>0</v>
      </c>
      <c r="X249" s="1">
        <v>0</v>
      </c>
      <c r="Y249" s="1">
        <v>0</v>
      </c>
      <c r="Z249" s="1">
        <v>0</v>
      </c>
      <c r="AA249" s="1">
        <v>0</v>
      </c>
      <c r="AB249" s="1">
        <v>0</v>
      </c>
      <c r="AC249" s="1">
        <v>0</v>
      </c>
      <c r="AD249" s="1">
        <v>0</v>
      </c>
      <c r="AE249" s="1">
        <v>0</v>
      </c>
      <c r="AF249" s="1">
        <v>0</v>
      </c>
      <c r="AG249" s="1">
        <v>0</v>
      </c>
      <c r="AH249" s="1">
        <v>0</v>
      </c>
      <c r="AI249" s="1">
        <v>0</v>
      </c>
      <c r="AJ249" s="1">
        <v>0</v>
      </c>
      <c r="AK249" s="1">
        <v>0</v>
      </c>
      <c r="AL249" s="1">
        <v>0</v>
      </c>
      <c r="AM249" s="1">
        <v>0</v>
      </c>
      <c r="AN249" s="1">
        <v>1</v>
      </c>
      <c r="AO249" s="1">
        <v>0</v>
      </c>
      <c r="AP249" s="1">
        <v>1</v>
      </c>
      <c r="AQ249" s="1">
        <v>1</v>
      </c>
      <c r="AR249" s="1">
        <v>1</v>
      </c>
      <c r="AS249" s="1">
        <v>0</v>
      </c>
      <c r="AT249" s="1">
        <v>0</v>
      </c>
      <c r="AU249" s="1">
        <v>5</v>
      </c>
      <c r="AV249" s="131">
        <v>7.69675925925926E-3</v>
      </c>
      <c r="AW249" s="42">
        <v>54.131999999999998</v>
      </c>
      <c r="AX249" s="131"/>
    </row>
    <row r="250" spans="1:50">
      <c r="A250" s="1" t="s">
        <v>221</v>
      </c>
      <c r="B250" s="1">
        <v>2019</v>
      </c>
      <c r="C250" s="2">
        <v>43813</v>
      </c>
      <c r="D250" s="1" t="s">
        <v>65</v>
      </c>
      <c r="E250" s="1" t="s">
        <v>802</v>
      </c>
      <c r="F250" s="1" t="s">
        <v>32</v>
      </c>
      <c r="G250" s="11">
        <f>(C250-VLOOKUP(E250,Riders!$A$2:$E$8000,4,FALSE))/365</f>
        <v>22.378082191780823</v>
      </c>
      <c r="H250" s="1">
        <v>8</v>
      </c>
      <c r="I250" s="1">
        <v>0</v>
      </c>
      <c r="J250" s="1">
        <v>1</v>
      </c>
      <c r="K250" s="1">
        <v>0</v>
      </c>
      <c r="L250" s="1">
        <v>1</v>
      </c>
      <c r="M250" s="1">
        <v>1</v>
      </c>
      <c r="N250" s="1">
        <v>1</v>
      </c>
      <c r="O250" s="1">
        <v>1</v>
      </c>
      <c r="P250" s="1">
        <v>0</v>
      </c>
      <c r="Q250" s="1">
        <v>0</v>
      </c>
      <c r="R250" s="1">
        <v>0</v>
      </c>
      <c r="S250" s="1">
        <v>0</v>
      </c>
      <c r="T250" s="1">
        <v>0</v>
      </c>
      <c r="U250" s="1">
        <v>0</v>
      </c>
      <c r="V250" s="1">
        <v>0</v>
      </c>
      <c r="W250" s="1">
        <v>0</v>
      </c>
      <c r="X250" s="1">
        <v>0</v>
      </c>
      <c r="Y250" s="1">
        <v>0</v>
      </c>
      <c r="Z250" s="1">
        <v>0</v>
      </c>
      <c r="AA250" s="1">
        <v>0</v>
      </c>
      <c r="AB250" s="1">
        <v>0</v>
      </c>
      <c r="AC250" s="1">
        <v>0</v>
      </c>
      <c r="AD250" s="1">
        <v>0</v>
      </c>
      <c r="AE250" s="1">
        <v>0</v>
      </c>
      <c r="AF250" s="1">
        <v>0</v>
      </c>
      <c r="AG250" s="1">
        <v>0</v>
      </c>
      <c r="AH250" s="1">
        <v>0</v>
      </c>
      <c r="AI250" s="1">
        <v>0</v>
      </c>
      <c r="AJ250" s="1">
        <v>0</v>
      </c>
      <c r="AK250" s="1">
        <v>0</v>
      </c>
      <c r="AL250" s="1">
        <v>0</v>
      </c>
      <c r="AM250" s="1">
        <v>0</v>
      </c>
      <c r="AN250" s="1">
        <v>0</v>
      </c>
      <c r="AO250" s="1">
        <v>0</v>
      </c>
      <c r="AP250" s="1">
        <v>0</v>
      </c>
      <c r="AQ250" s="1">
        <v>0</v>
      </c>
      <c r="AR250" s="1">
        <v>0</v>
      </c>
      <c r="AS250" s="1">
        <v>0</v>
      </c>
      <c r="AT250" s="1">
        <v>0</v>
      </c>
      <c r="AU250" s="1">
        <v>5</v>
      </c>
      <c r="AV250" s="131">
        <v>7.69675925925926E-3</v>
      </c>
      <c r="AW250" s="42">
        <v>54.131999999999998</v>
      </c>
      <c r="AX250" s="131"/>
    </row>
    <row r="251" spans="1:50">
      <c r="A251" s="1" t="s">
        <v>221</v>
      </c>
      <c r="B251" s="1">
        <v>2019</v>
      </c>
      <c r="C251" s="2">
        <v>43813</v>
      </c>
      <c r="D251" s="1" t="s">
        <v>65</v>
      </c>
      <c r="E251" s="1" t="s">
        <v>929</v>
      </c>
      <c r="F251" s="1" t="s">
        <v>163</v>
      </c>
      <c r="G251" s="11">
        <f>(C251-VLOOKUP(E251,Riders!$A$2:$E$8000,4,FALSE))/365</f>
        <v>32.589041095890408</v>
      </c>
      <c r="H251" s="1">
        <v>9</v>
      </c>
      <c r="I251" s="1">
        <v>1</v>
      </c>
      <c r="J251" s="1">
        <v>0</v>
      </c>
      <c r="K251" s="1">
        <v>0</v>
      </c>
      <c r="L251" s="1">
        <v>0</v>
      </c>
      <c r="M251" s="1">
        <v>0</v>
      </c>
      <c r="N251" s="1">
        <v>0</v>
      </c>
      <c r="O251" s="1">
        <v>0</v>
      </c>
      <c r="P251" s="1">
        <v>0</v>
      </c>
      <c r="Q251" s="1">
        <v>0</v>
      </c>
      <c r="R251" s="1">
        <v>0</v>
      </c>
      <c r="S251" s="1">
        <v>0</v>
      </c>
      <c r="T251" s="1">
        <v>0</v>
      </c>
      <c r="U251" s="1">
        <v>0</v>
      </c>
      <c r="V251" s="1">
        <v>0</v>
      </c>
      <c r="W251" s="1">
        <v>0</v>
      </c>
      <c r="X251" s="1">
        <v>0</v>
      </c>
      <c r="Y251" s="1">
        <v>0</v>
      </c>
      <c r="Z251" s="1">
        <v>0</v>
      </c>
      <c r="AA251" s="1">
        <v>0</v>
      </c>
      <c r="AB251" s="1">
        <v>0</v>
      </c>
      <c r="AC251" s="1">
        <v>0</v>
      </c>
      <c r="AD251" s="1">
        <v>0</v>
      </c>
      <c r="AE251" s="1">
        <v>0</v>
      </c>
      <c r="AF251" s="1">
        <v>0</v>
      </c>
      <c r="AG251" s="1">
        <v>0</v>
      </c>
      <c r="AH251" s="1">
        <v>0</v>
      </c>
      <c r="AI251" s="1">
        <v>0</v>
      </c>
      <c r="AJ251" s="1">
        <v>0</v>
      </c>
      <c r="AK251" s="1">
        <v>0</v>
      </c>
      <c r="AL251" s="1">
        <v>0</v>
      </c>
      <c r="AM251" s="1">
        <v>0</v>
      </c>
      <c r="AN251" s="1">
        <v>0</v>
      </c>
      <c r="AO251" s="1">
        <v>0</v>
      </c>
      <c r="AP251" s="1">
        <v>0</v>
      </c>
      <c r="AQ251" s="1">
        <v>0</v>
      </c>
      <c r="AR251" s="1">
        <v>0</v>
      </c>
      <c r="AS251" s="1">
        <v>0</v>
      </c>
      <c r="AT251" s="1">
        <v>0</v>
      </c>
      <c r="AU251" s="1">
        <v>1</v>
      </c>
      <c r="AV251" s="131">
        <v>7.69675925925926E-3</v>
      </c>
      <c r="AW251" s="42">
        <v>54.131999999999998</v>
      </c>
      <c r="AX251" s="131"/>
    </row>
    <row r="252" spans="1:50">
      <c r="A252" s="1" t="s">
        <v>221</v>
      </c>
      <c r="B252" s="1">
        <v>2019</v>
      </c>
      <c r="C252" s="2">
        <v>43813</v>
      </c>
      <c r="D252" s="1" t="s">
        <v>65</v>
      </c>
      <c r="E252" s="1" t="s">
        <v>799</v>
      </c>
      <c r="F252" s="1" t="s">
        <v>187</v>
      </c>
      <c r="G252" s="11">
        <f>(C252-VLOOKUP(E252,Riders!$A$2:$E$8000,4,FALSE))/365</f>
        <v>23.528767123287672</v>
      </c>
      <c r="H252" s="1">
        <v>10</v>
      </c>
      <c r="I252" s="1">
        <v>0</v>
      </c>
      <c r="J252" s="1">
        <v>0</v>
      </c>
      <c r="K252" s="1">
        <v>0</v>
      </c>
      <c r="L252" s="1">
        <v>0</v>
      </c>
      <c r="M252" s="1">
        <v>0</v>
      </c>
      <c r="N252" s="1">
        <v>0</v>
      </c>
      <c r="O252" s="1">
        <v>0</v>
      </c>
      <c r="P252" s="1">
        <v>0</v>
      </c>
      <c r="Q252" s="1">
        <v>0</v>
      </c>
      <c r="R252" s="1">
        <v>0</v>
      </c>
      <c r="S252" s="1">
        <v>0</v>
      </c>
      <c r="T252" s="1">
        <v>0</v>
      </c>
      <c r="U252" s="1">
        <v>0</v>
      </c>
      <c r="V252" s="1">
        <v>0</v>
      </c>
      <c r="W252" s="1">
        <v>0</v>
      </c>
      <c r="X252" s="1">
        <v>0</v>
      </c>
      <c r="Y252" s="1">
        <v>0</v>
      </c>
      <c r="Z252" s="1">
        <v>0</v>
      </c>
      <c r="AA252" s="1">
        <v>0</v>
      </c>
      <c r="AB252" s="1">
        <v>0</v>
      </c>
      <c r="AC252" s="1">
        <v>0</v>
      </c>
      <c r="AD252" s="1">
        <v>0</v>
      </c>
      <c r="AE252" s="1">
        <v>0</v>
      </c>
      <c r="AF252" s="1">
        <v>0</v>
      </c>
      <c r="AG252" s="1">
        <v>0</v>
      </c>
      <c r="AH252" s="1">
        <v>0</v>
      </c>
      <c r="AI252" s="1">
        <v>0</v>
      </c>
      <c r="AJ252" s="1">
        <v>0</v>
      </c>
      <c r="AK252" s="1">
        <v>0</v>
      </c>
      <c r="AL252" s="1">
        <v>0</v>
      </c>
      <c r="AM252" s="1">
        <v>0</v>
      </c>
      <c r="AN252" s="1">
        <v>0</v>
      </c>
      <c r="AO252" s="1">
        <v>0</v>
      </c>
      <c r="AP252" s="1">
        <v>0</v>
      </c>
      <c r="AQ252" s="1">
        <v>0</v>
      </c>
      <c r="AR252" s="1">
        <v>0</v>
      </c>
      <c r="AS252" s="1">
        <v>0</v>
      </c>
      <c r="AT252" s="1">
        <v>0</v>
      </c>
      <c r="AU252" s="1">
        <v>0</v>
      </c>
      <c r="AV252" s="131">
        <v>7.69675925925926E-3</v>
      </c>
      <c r="AW252" s="42">
        <v>54.131999999999998</v>
      </c>
      <c r="AX252" s="131"/>
    </row>
    <row r="253" spans="1:50">
      <c r="A253" s="1" t="s">
        <v>221</v>
      </c>
      <c r="B253" s="1">
        <v>2019</v>
      </c>
      <c r="C253" s="2">
        <v>43813</v>
      </c>
      <c r="D253" s="1" t="s">
        <v>65</v>
      </c>
      <c r="E253" s="1" t="s">
        <v>808</v>
      </c>
      <c r="F253" s="1" t="s">
        <v>26</v>
      </c>
      <c r="G253" s="11">
        <f>(C253-VLOOKUP(E253,Riders!$A$2:$E$8000,4,FALSE))/365</f>
        <v>32.30958904109589</v>
      </c>
      <c r="H253" s="1">
        <v>11</v>
      </c>
      <c r="I253" s="1">
        <v>0</v>
      </c>
      <c r="J253" s="1">
        <v>0</v>
      </c>
      <c r="K253" s="1">
        <v>0</v>
      </c>
      <c r="L253" s="1">
        <v>0</v>
      </c>
      <c r="M253" s="1">
        <v>0</v>
      </c>
      <c r="N253" s="1">
        <v>0</v>
      </c>
      <c r="O253" s="1">
        <v>0</v>
      </c>
      <c r="P253" s="1">
        <v>0</v>
      </c>
      <c r="Q253" s="1">
        <v>0</v>
      </c>
      <c r="R253" s="1">
        <v>0</v>
      </c>
      <c r="S253" s="1">
        <v>0</v>
      </c>
      <c r="T253" s="1">
        <v>0</v>
      </c>
      <c r="U253" s="1">
        <v>0</v>
      </c>
      <c r="V253" s="1">
        <v>0</v>
      </c>
      <c r="W253" s="1">
        <v>0</v>
      </c>
      <c r="X253" s="1">
        <v>0</v>
      </c>
      <c r="Y253" s="1">
        <v>0</v>
      </c>
      <c r="Z253" s="1">
        <v>0</v>
      </c>
      <c r="AA253" s="1">
        <v>0</v>
      </c>
      <c r="AB253" s="1">
        <v>0</v>
      </c>
      <c r="AC253" s="1">
        <v>0</v>
      </c>
      <c r="AD253" s="1">
        <v>0</v>
      </c>
      <c r="AE253" s="1">
        <v>0</v>
      </c>
      <c r="AF253" s="1">
        <v>0</v>
      </c>
      <c r="AG253" s="1">
        <v>0</v>
      </c>
      <c r="AH253" s="1">
        <v>0</v>
      </c>
      <c r="AI253" s="1">
        <v>0</v>
      </c>
      <c r="AJ253" s="1">
        <v>0</v>
      </c>
      <c r="AK253" s="1">
        <v>0</v>
      </c>
      <c r="AL253" s="1">
        <v>0</v>
      </c>
      <c r="AM253" s="1">
        <v>0</v>
      </c>
      <c r="AN253" s="1">
        <v>0</v>
      </c>
      <c r="AO253" s="1">
        <v>0</v>
      </c>
      <c r="AP253" s="1">
        <v>0</v>
      </c>
      <c r="AQ253" s="1">
        <v>0</v>
      </c>
      <c r="AR253" s="1">
        <v>0</v>
      </c>
      <c r="AS253" s="1">
        <v>0</v>
      </c>
      <c r="AT253" s="1">
        <v>0</v>
      </c>
      <c r="AU253" s="1">
        <v>0</v>
      </c>
      <c r="AV253" s="131">
        <v>7.69675925925926E-3</v>
      </c>
      <c r="AW253" s="42">
        <v>54.131999999999998</v>
      </c>
      <c r="AX253" s="131"/>
    </row>
    <row r="254" spans="1:50">
      <c r="A254" s="1" t="s">
        <v>221</v>
      </c>
      <c r="B254" s="1">
        <v>2019</v>
      </c>
      <c r="C254" s="2">
        <v>43813</v>
      </c>
      <c r="D254" s="1" t="s">
        <v>65</v>
      </c>
      <c r="E254" s="1" t="s">
        <v>595</v>
      </c>
      <c r="F254" s="1" t="s">
        <v>28</v>
      </c>
      <c r="G254" s="11">
        <f>(C254-VLOOKUP(E254,Riders!$A$2:$E$8000,4,FALSE))/365</f>
        <v>33.876712328767127</v>
      </c>
      <c r="H254" s="1">
        <v>12</v>
      </c>
      <c r="I254" s="1">
        <v>0</v>
      </c>
      <c r="J254" s="1">
        <v>0</v>
      </c>
      <c r="K254" s="1">
        <v>0</v>
      </c>
      <c r="L254" s="1">
        <v>0</v>
      </c>
      <c r="M254" s="1">
        <v>0</v>
      </c>
      <c r="N254" s="1">
        <v>0</v>
      </c>
      <c r="O254" s="1">
        <v>0</v>
      </c>
      <c r="P254" s="1">
        <v>0</v>
      </c>
      <c r="Q254" s="1">
        <v>0</v>
      </c>
      <c r="R254" s="1">
        <v>0</v>
      </c>
      <c r="S254" s="1">
        <v>0</v>
      </c>
      <c r="T254" s="1">
        <v>0</v>
      </c>
      <c r="U254" s="1">
        <v>0</v>
      </c>
      <c r="V254" s="1">
        <v>0</v>
      </c>
      <c r="W254" s="1">
        <v>0</v>
      </c>
      <c r="X254" s="1">
        <v>0</v>
      </c>
      <c r="Y254" s="1">
        <v>0</v>
      </c>
      <c r="Z254" s="1">
        <v>0</v>
      </c>
      <c r="AA254" s="1">
        <v>0</v>
      </c>
      <c r="AB254" s="1">
        <v>0</v>
      </c>
      <c r="AC254" s="1">
        <v>0</v>
      </c>
      <c r="AD254" s="1">
        <v>0</v>
      </c>
      <c r="AE254" s="1">
        <v>0</v>
      </c>
      <c r="AF254" s="1">
        <v>0</v>
      </c>
      <c r="AG254" s="1">
        <v>0</v>
      </c>
      <c r="AH254" s="1">
        <v>0</v>
      </c>
      <c r="AI254" s="1">
        <v>0</v>
      </c>
      <c r="AJ254" s="1">
        <v>0</v>
      </c>
      <c r="AK254" s="1">
        <v>0</v>
      </c>
      <c r="AL254" s="1">
        <v>0</v>
      </c>
      <c r="AM254" s="1">
        <v>0</v>
      </c>
      <c r="AN254" s="1">
        <v>0</v>
      </c>
      <c r="AO254" s="1">
        <v>0</v>
      </c>
      <c r="AP254" s="1">
        <v>0</v>
      </c>
      <c r="AQ254" s="1">
        <v>0</v>
      </c>
      <c r="AR254" s="1">
        <v>0</v>
      </c>
      <c r="AS254" s="1">
        <v>0</v>
      </c>
      <c r="AT254" s="1">
        <v>0</v>
      </c>
      <c r="AU254" s="1">
        <v>0</v>
      </c>
      <c r="AV254" s="131">
        <v>7.69675925925926E-3</v>
      </c>
      <c r="AW254" s="42">
        <v>54.131999999999998</v>
      </c>
      <c r="AX254" s="131"/>
    </row>
    <row r="255" spans="1:50">
      <c r="A255" s="1" t="s">
        <v>221</v>
      </c>
      <c r="B255" s="1">
        <v>2019</v>
      </c>
      <c r="C255" s="2">
        <v>43813</v>
      </c>
      <c r="D255" s="1" t="s">
        <v>65</v>
      </c>
      <c r="E255" s="1" t="s">
        <v>928</v>
      </c>
      <c r="F255" s="1" t="s">
        <v>101</v>
      </c>
      <c r="G255" s="11">
        <f>(C255-VLOOKUP(E255,Riders!$A$2:$E$8000,4,FALSE))/365</f>
        <v>31.945205479452056</v>
      </c>
      <c r="H255" s="1">
        <v>13</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
        <v>0</v>
      </c>
      <c r="AG255" s="1">
        <v>0</v>
      </c>
      <c r="AH255" s="1">
        <v>0</v>
      </c>
      <c r="AI255" s="1">
        <v>0</v>
      </c>
      <c r="AJ255" s="1">
        <v>0</v>
      </c>
      <c r="AK255" s="1">
        <v>0</v>
      </c>
      <c r="AL255" s="1">
        <v>0</v>
      </c>
      <c r="AM255" s="1">
        <v>0</v>
      </c>
      <c r="AN255" s="1">
        <v>0</v>
      </c>
      <c r="AO255" s="1">
        <v>0</v>
      </c>
      <c r="AP255" s="1">
        <v>0</v>
      </c>
      <c r="AQ255" s="1">
        <v>0</v>
      </c>
      <c r="AR255" s="1">
        <v>0</v>
      </c>
      <c r="AS255" s="1">
        <v>0</v>
      </c>
      <c r="AT255" s="1">
        <v>0</v>
      </c>
      <c r="AU255" s="1">
        <v>0</v>
      </c>
      <c r="AV255" s="131">
        <v>7.69675925925926E-3</v>
      </c>
      <c r="AW255" s="42">
        <v>54.131999999999998</v>
      </c>
      <c r="AX255" s="131"/>
    </row>
    <row r="256" spans="1:50">
      <c r="A256" s="1" t="s">
        <v>221</v>
      </c>
      <c r="B256" s="1">
        <v>2019</v>
      </c>
      <c r="C256" s="2">
        <v>43813</v>
      </c>
      <c r="D256" s="1" t="s">
        <v>65</v>
      </c>
      <c r="E256" s="1" t="s">
        <v>810</v>
      </c>
      <c r="F256" s="1" t="s">
        <v>81</v>
      </c>
      <c r="G256" s="11" t="e">
        <f>(C256-VLOOKUP(E256,Riders!$A$2:$E$8000,4,FALSE))/365</f>
        <v>#N/A</v>
      </c>
      <c r="H256" s="1">
        <v>14</v>
      </c>
      <c r="I256" s="1">
        <v>0</v>
      </c>
      <c r="J256" s="1">
        <v>0</v>
      </c>
      <c r="K256" s="1">
        <v>0</v>
      </c>
      <c r="L256" s="1">
        <v>0</v>
      </c>
      <c r="M256" s="1">
        <v>0</v>
      </c>
      <c r="N256" s="1">
        <v>0</v>
      </c>
      <c r="O256" s="1">
        <v>0</v>
      </c>
      <c r="P256" s="1">
        <v>0</v>
      </c>
      <c r="Q256" s="1">
        <v>0</v>
      </c>
      <c r="R256" s="1">
        <v>0</v>
      </c>
      <c r="S256" s="1">
        <v>0</v>
      </c>
      <c r="T256" s="1">
        <v>0</v>
      </c>
      <c r="U256" s="1">
        <v>0</v>
      </c>
      <c r="V256" s="1">
        <v>0</v>
      </c>
      <c r="W256" s="1">
        <v>0</v>
      </c>
      <c r="X256" s="1">
        <v>0</v>
      </c>
      <c r="Y256" s="1">
        <v>0</v>
      </c>
      <c r="Z256" s="1">
        <v>0</v>
      </c>
      <c r="AA256" s="1">
        <v>0</v>
      </c>
      <c r="AB256" s="1">
        <v>0</v>
      </c>
      <c r="AC256" s="1">
        <v>0</v>
      </c>
      <c r="AD256" s="1">
        <v>0</v>
      </c>
      <c r="AE256" s="1">
        <v>0</v>
      </c>
      <c r="AF256" s="1">
        <v>0</v>
      </c>
      <c r="AG256" s="1">
        <v>0</v>
      </c>
      <c r="AH256" s="1">
        <v>0</v>
      </c>
      <c r="AI256" s="1">
        <v>0</v>
      </c>
      <c r="AJ256" s="1">
        <v>0</v>
      </c>
      <c r="AK256" s="1">
        <v>0</v>
      </c>
      <c r="AL256" s="1">
        <v>0</v>
      </c>
      <c r="AM256" s="1">
        <v>0</v>
      </c>
      <c r="AN256" s="1">
        <v>0</v>
      </c>
      <c r="AO256" s="1">
        <v>0</v>
      </c>
      <c r="AP256" s="1">
        <v>0</v>
      </c>
      <c r="AQ256" s="1">
        <v>0</v>
      </c>
      <c r="AR256" s="1">
        <v>0</v>
      </c>
      <c r="AS256" s="1">
        <v>0</v>
      </c>
      <c r="AT256" s="1">
        <v>0</v>
      </c>
      <c r="AU256" s="1">
        <v>0</v>
      </c>
      <c r="AV256" s="131">
        <v>7.69675925925926E-3</v>
      </c>
      <c r="AW256" s="42">
        <v>54.131999999999998</v>
      </c>
      <c r="AX256" s="131"/>
    </row>
    <row r="257" spans="1:50">
      <c r="A257" s="1" t="s">
        <v>221</v>
      </c>
      <c r="B257" s="1">
        <v>2019</v>
      </c>
      <c r="C257" s="2">
        <v>43813</v>
      </c>
      <c r="D257" s="1" t="s">
        <v>65</v>
      </c>
      <c r="E257" s="1" t="s">
        <v>521</v>
      </c>
      <c r="F257" s="1" t="s">
        <v>57</v>
      </c>
      <c r="G257" s="11">
        <f>(C257-VLOOKUP(E257,Riders!$A$2:$E$8000,4,FALSE))/365</f>
        <v>28.150684931506849</v>
      </c>
      <c r="H257" s="1">
        <v>15</v>
      </c>
      <c r="I257" s="1">
        <v>0</v>
      </c>
      <c r="J257" s="1">
        <v>0</v>
      </c>
      <c r="K257" s="1">
        <v>0</v>
      </c>
      <c r="L257" s="1">
        <v>0</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0</v>
      </c>
      <c r="AE257" s="1">
        <v>0</v>
      </c>
      <c r="AF257" s="1">
        <v>0</v>
      </c>
      <c r="AG257" s="1">
        <v>0</v>
      </c>
      <c r="AH257" s="1">
        <v>0</v>
      </c>
      <c r="AI257" s="1">
        <v>0</v>
      </c>
      <c r="AJ257" s="1">
        <v>0</v>
      </c>
      <c r="AK257" s="1">
        <v>0</v>
      </c>
      <c r="AL257" s="1">
        <v>0</v>
      </c>
      <c r="AM257" s="1">
        <v>0</v>
      </c>
      <c r="AN257" s="1">
        <v>0</v>
      </c>
      <c r="AO257" s="1">
        <v>0</v>
      </c>
      <c r="AP257" s="1">
        <v>0</v>
      </c>
      <c r="AQ257" s="1">
        <v>0</v>
      </c>
      <c r="AR257" s="1">
        <v>0</v>
      </c>
      <c r="AS257" s="1">
        <v>0</v>
      </c>
      <c r="AT257" s="1">
        <v>0</v>
      </c>
      <c r="AU257" s="1">
        <v>0</v>
      </c>
      <c r="AV257" s="131">
        <v>7.69675925925926E-3</v>
      </c>
      <c r="AW257" s="42">
        <v>54.131999999999998</v>
      </c>
      <c r="AX257" s="131"/>
    </row>
    <row r="258" spans="1:50">
      <c r="A258" s="1" t="s">
        <v>221</v>
      </c>
      <c r="B258" s="1">
        <v>2019</v>
      </c>
      <c r="C258" s="2">
        <v>43813</v>
      </c>
      <c r="D258" s="1" t="s">
        <v>65</v>
      </c>
      <c r="E258" s="1" t="s">
        <v>507</v>
      </c>
      <c r="F258" s="1" t="s">
        <v>84</v>
      </c>
      <c r="G258" s="11">
        <f>(C258-VLOOKUP(E258,Riders!$A$2:$E$8000,4,FALSE))/365</f>
        <v>29.235616438356164</v>
      </c>
      <c r="H258" s="1">
        <v>16</v>
      </c>
      <c r="I258" s="1">
        <v>0</v>
      </c>
      <c r="J258" s="1">
        <v>0</v>
      </c>
      <c r="K258" s="1">
        <v>0</v>
      </c>
      <c r="L258" s="1">
        <v>0</v>
      </c>
      <c r="M258" s="1">
        <v>0</v>
      </c>
      <c r="N258" s="1">
        <v>0</v>
      </c>
      <c r="O258" s="1">
        <v>0</v>
      </c>
      <c r="P258" s="1">
        <v>0</v>
      </c>
      <c r="Q258" s="1">
        <v>0</v>
      </c>
      <c r="R258" s="1">
        <v>0</v>
      </c>
      <c r="S258" s="1">
        <v>0</v>
      </c>
      <c r="T258" s="1">
        <v>0</v>
      </c>
      <c r="U258" s="1">
        <v>0</v>
      </c>
      <c r="V258" s="1">
        <v>0</v>
      </c>
      <c r="W258" s="1">
        <v>0</v>
      </c>
      <c r="X258" s="1">
        <v>0</v>
      </c>
      <c r="Y258" s="1">
        <v>0</v>
      </c>
      <c r="Z258" s="1">
        <v>0</v>
      </c>
      <c r="AA258" s="1">
        <v>0</v>
      </c>
      <c r="AB258" s="1">
        <v>0</v>
      </c>
      <c r="AC258" s="1">
        <v>0</v>
      </c>
      <c r="AD258" s="1">
        <v>0</v>
      </c>
      <c r="AE258" s="1">
        <v>0</v>
      </c>
      <c r="AF258" s="1">
        <v>0</v>
      </c>
      <c r="AG258" s="1">
        <v>0</v>
      </c>
      <c r="AH258" s="1">
        <v>0</v>
      </c>
      <c r="AI258" s="1">
        <v>0</v>
      </c>
      <c r="AJ258" s="1">
        <v>0</v>
      </c>
      <c r="AK258" s="1">
        <v>0</v>
      </c>
      <c r="AL258" s="1">
        <v>0</v>
      </c>
      <c r="AM258" s="1">
        <v>0</v>
      </c>
      <c r="AN258" s="1">
        <v>0</v>
      </c>
      <c r="AO258" s="1">
        <v>0</v>
      </c>
      <c r="AP258" s="1">
        <v>0</v>
      </c>
      <c r="AQ258" s="1">
        <v>0</v>
      </c>
      <c r="AR258" s="1">
        <v>0</v>
      </c>
      <c r="AS258" s="1">
        <v>0</v>
      </c>
      <c r="AT258" s="1">
        <v>0</v>
      </c>
      <c r="AU258" s="1">
        <v>0</v>
      </c>
      <c r="AV258" s="131">
        <v>7.69675925925926E-3</v>
      </c>
      <c r="AW258" s="42">
        <v>54.131999999999998</v>
      </c>
      <c r="AX258" s="131"/>
    </row>
    <row r="259" spans="1:50">
      <c r="A259" s="1" t="s">
        <v>221</v>
      </c>
      <c r="B259" s="1">
        <v>2019</v>
      </c>
      <c r="C259" s="2">
        <v>43813</v>
      </c>
      <c r="D259" s="1" t="s">
        <v>65</v>
      </c>
      <c r="E259" s="1" t="s">
        <v>679</v>
      </c>
      <c r="F259" s="1" t="s">
        <v>24</v>
      </c>
      <c r="G259" s="11">
        <f>(C259-VLOOKUP(E259,Riders!$A$2:$E$8000,4,FALSE))/365</f>
        <v>23.405479452054795</v>
      </c>
      <c r="H259" s="1">
        <v>17</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0</v>
      </c>
      <c r="AF259" s="1">
        <v>0</v>
      </c>
      <c r="AG259" s="1">
        <v>0</v>
      </c>
      <c r="AH259" s="1">
        <v>0</v>
      </c>
      <c r="AI259" s="1">
        <v>0</v>
      </c>
      <c r="AJ259" s="1">
        <v>0</v>
      </c>
      <c r="AK259" s="1">
        <v>0</v>
      </c>
      <c r="AL259" s="1">
        <v>0</v>
      </c>
      <c r="AM259" s="1">
        <v>0</v>
      </c>
      <c r="AN259" s="1">
        <v>0</v>
      </c>
      <c r="AO259" s="1">
        <v>0</v>
      </c>
      <c r="AP259" s="1">
        <v>0</v>
      </c>
      <c r="AQ259" s="1">
        <v>0</v>
      </c>
      <c r="AR259" s="1">
        <v>0</v>
      </c>
      <c r="AS259" s="1">
        <v>0</v>
      </c>
      <c r="AT259" s="1">
        <v>0</v>
      </c>
      <c r="AU259" s="1">
        <v>0</v>
      </c>
      <c r="AV259" s="131">
        <v>7.69675925925926E-3</v>
      </c>
      <c r="AW259" s="42">
        <v>54.131999999999998</v>
      </c>
      <c r="AX259" s="131"/>
    </row>
    <row r="260" spans="1:50">
      <c r="A260" s="1" t="s">
        <v>221</v>
      </c>
      <c r="B260" s="1">
        <v>2019</v>
      </c>
      <c r="C260" s="2">
        <v>43813</v>
      </c>
      <c r="D260" s="1" t="s">
        <v>65</v>
      </c>
      <c r="E260" s="1" t="s">
        <v>782</v>
      </c>
      <c r="F260" s="1" t="s">
        <v>479</v>
      </c>
      <c r="G260" s="11" t="e">
        <f>(C260-VLOOKUP(E260,Riders!$A$2:$E$8000,4,FALSE))/365</f>
        <v>#N/A</v>
      </c>
      <c r="H260" s="1">
        <v>18</v>
      </c>
      <c r="I260" s="1">
        <v>0</v>
      </c>
      <c r="J260" s="1">
        <v>0</v>
      </c>
      <c r="K260" s="1">
        <v>0</v>
      </c>
      <c r="L260" s="1">
        <v>0</v>
      </c>
      <c r="M260" s="1">
        <v>0</v>
      </c>
      <c r="N260" s="1">
        <v>0</v>
      </c>
      <c r="O260" s="1">
        <v>0</v>
      </c>
      <c r="P260" s="1">
        <v>0</v>
      </c>
      <c r="Q260" s="1">
        <v>0</v>
      </c>
      <c r="R260" s="1">
        <v>0</v>
      </c>
      <c r="S260" s="1">
        <v>0</v>
      </c>
      <c r="T260" s="1">
        <v>0</v>
      </c>
      <c r="U260" s="1">
        <v>0</v>
      </c>
      <c r="V260" s="1">
        <v>0</v>
      </c>
      <c r="W260" s="1">
        <v>0</v>
      </c>
      <c r="X260" s="1">
        <v>0</v>
      </c>
      <c r="Y260" s="1">
        <v>0</v>
      </c>
      <c r="Z260" s="1">
        <v>0</v>
      </c>
      <c r="AA260" s="1">
        <v>0</v>
      </c>
      <c r="AB260" s="1">
        <v>0</v>
      </c>
      <c r="AC260" s="1">
        <v>0</v>
      </c>
      <c r="AD260" s="1">
        <v>0</v>
      </c>
      <c r="AE260" s="1">
        <v>0</v>
      </c>
      <c r="AF260" s="1">
        <v>0</v>
      </c>
      <c r="AG260" s="1">
        <v>0</v>
      </c>
      <c r="AH260" s="1">
        <v>0</v>
      </c>
      <c r="AI260" s="1">
        <v>0</v>
      </c>
      <c r="AJ260" s="1">
        <v>0</v>
      </c>
      <c r="AK260" s="1">
        <v>0</v>
      </c>
      <c r="AL260" s="1">
        <v>0</v>
      </c>
      <c r="AM260" s="1">
        <v>0</v>
      </c>
      <c r="AN260" s="1">
        <v>0</v>
      </c>
      <c r="AO260" s="1">
        <v>0</v>
      </c>
      <c r="AP260" s="1">
        <v>0</v>
      </c>
      <c r="AQ260" s="1">
        <v>0</v>
      </c>
      <c r="AR260" s="1">
        <v>0</v>
      </c>
      <c r="AS260" s="1">
        <v>0</v>
      </c>
      <c r="AT260" s="1">
        <v>0</v>
      </c>
      <c r="AU260" s="1">
        <v>0</v>
      </c>
      <c r="AV260" s="131">
        <v>7.69675925925926E-3</v>
      </c>
      <c r="AW260" s="42">
        <v>54.131999999999998</v>
      </c>
      <c r="AX260" s="131"/>
    </row>
    <row r="261" spans="1:50">
      <c r="A261" s="1" t="s">
        <v>221</v>
      </c>
      <c r="B261" s="1">
        <v>2019</v>
      </c>
      <c r="C261" s="2">
        <v>43813</v>
      </c>
      <c r="D261" s="1" t="s">
        <v>65</v>
      </c>
      <c r="E261" s="1" t="s">
        <v>714</v>
      </c>
      <c r="F261" s="1" t="s">
        <v>151</v>
      </c>
      <c r="G261" s="11">
        <f>(C261-VLOOKUP(E261,Riders!$A$2:$E$8000,4,FALSE))/365</f>
        <v>23.561643835616437</v>
      </c>
      <c r="H261" s="1">
        <v>19</v>
      </c>
      <c r="I261" s="1">
        <v>0</v>
      </c>
      <c r="J261" s="1">
        <v>0</v>
      </c>
      <c r="K261" s="1">
        <v>0</v>
      </c>
      <c r="L261" s="1">
        <v>0</v>
      </c>
      <c r="M261" s="1">
        <v>0</v>
      </c>
      <c r="N261" s="1">
        <v>0</v>
      </c>
      <c r="O261" s="1">
        <v>0</v>
      </c>
      <c r="P261" s="1">
        <v>0</v>
      </c>
      <c r="Q261" s="1">
        <v>0</v>
      </c>
      <c r="R261" s="1">
        <v>0</v>
      </c>
      <c r="S261" s="1">
        <v>0</v>
      </c>
      <c r="T261" s="1">
        <v>0</v>
      </c>
      <c r="U261" s="1">
        <v>0</v>
      </c>
      <c r="V261" s="1">
        <v>0</v>
      </c>
      <c r="W261" s="1">
        <v>0</v>
      </c>
      <c r="X261" s="1">
        <v>0</v>
      </c>
      <c r="Y261" s="1">
        <v>0</v>
      </c>
      <c r="Z261" s="1">
        <v>0</v>
      </c>
      <c r="AA261" s="1">
        <v>0</v>
      </c>
      <c r="AB261" s="1">
        <v>0</v>
      </c>
      <c r="AC261" s="1">
        <v>0</v>
      </c>
      <c r="AD261" s="1">
        <v>0</v>
      </c>
      <c r="AE261" s="1">
        <v>0</v>
      </c>
      <c r="AF261" s="1">
        <v>0</v>
      </c>
      <c r="AG261" s="1">
        <v>0</v>
      </c>
      <c r="AH261" s="1">
        <v>0</v>
      </c>
      <c r="AI261" s="1">
        <v>0</v>
      </c>
      <c r="AJ261" s="1">
        <v>0</v>
      </c>
      <c r="AK261" s="1">
        <v>0</v>
      </c>
      <c r="AL261" s="1">
        <v>0</v>
      </c>
      <c r="AM261" s="1">
        <v>0</v>
      </c>
      <c r="AN261" s="1">
        <v>0</v>
      </c>
      <c r="AO261" s="1">
        <v>0</v>
      </c>
      <c r="AP261" s="1">
        <v>0</v>
      </c>
      <c r="AQ261" s="1">
        <v>0</v>
      </c>
      <c r="AR261" s="1">
        <v>0</v>
      </c>
      <c r="AS261" s="1">
        <v>0</v>
      </c>
      <c r="AT261" s="1">
        <v>0</v>
      </c>
      <c r="AU261" s="1">
        <v>0</v>
      </c>
      <c r="AV261" s="131">
        <v>7.69675925925926E-3</v>
      </c>
      <c r="AW261" s="42">
        <v>54.131999999999998</v>
      </c>
      <c r="AX261" s="131"/>
    </row>
    <row r="262" spans="1:50">
      <c r="A262" s="1" t="s">
        <v>221</v>
      </c>
      <c r="B262" s="1">
        <v>2019</v>
      </c>
      <c r="C262" s="2">
        <v>43813</v>
      </c>
      <c r="D262" s="1" t="s">
        <v>65</v>
      </c>
      <c r="E262" s="1" t="s">
        <v>972</v>
      </c>
      <c r="F262" s="1" t="s">
        <v>144</v>
      </c>
      <c r="G262" s="11">
        <f>(C262-VLOOKUP(E262,Riders!$A$2:$E$8000,4,FALSE))/365</f>
        <v>26.463013698630139</v>
      </c>
      <c r="H262" s="1">
        <v>20</v>
      </c>
      <c r="I262" s="1">
        <v>0</v>
      </c>
      <c r="J262" s="1">
        <v>0</v>
      </c>
      <c r="K262" s="1">
        <v>0</v>
      </c>
      <c r="L262" s="1">
        <v>0</v>
      </c>
      <c r="M262" s="1">
        <v>0</v>
      </c>
      <c r="N262" s="1">
        <v>0</v>
      </c>
      <c r="O262" s="1">
        <v>0</v>
      </c>
      <c r="P262" s="1">
        <v>0</v>
      </c>
      <c r="Q262" s="1">
        <v>0</v>
      </c>
      <c r="R262" s="1">
        <v>0</v>
      </c>
      <c r="S262" s="1">
        <v>0</v>
      </c>
      <c r="T262" s="1">
        <v>0</v>
      </c>
      <c r="U262" s="1">
        <v>0</v>
      </c>
      <c r="V262" s="1">
        <v>0</v>
      </c>
      <c r="W262" s="1">
        <v>0</v>
      </c>
      <c r="X262" s="1">
        <v>0</v>
      </c>
      <c r="Y262" s="1">
        <v>0</v>
      </c>
      <c r="Z262" s="1">
        <v>0</v>
      </c>
      <c r="AA262" s="1">
        <v>0</v>
      </c>
      <c r="AB262" s="1">
        <v>0</v>
      </c>
      <c r="AC262" s="1">
        <v>0</v>
      </c>
      <c r="AD262" s="1">
        <v>0</v>
      </c>
      <c r="AE262" s="1">
        <v>0</v>
      </c>
      <c r="AF262" s="1">
        <v>0</v>
      </c>
      <c r="AG262" s="1">
        <v>0</v>
      </c>
      <c r="AH262" s="1">
        <v>0</v>
      </c>
      <c r="AI262" s="1">
        <v>0</v>
      </c>
      <c r="AJ262" s="1">
        <v>0</v>
      </c>
      <c r="AK262" s="1">
        <v>0</v>
      </c>
      <c r="AL262" s="1">
        <v>0</v>
      </c>
      <c r="AM262" s="1">
        <v>0</v>
      </c>
      <c r="AN262" s="1">
        <v>0</v>
      </c>
      <c r="AO262" s="1">
        <v>0</v>
      </c>
      <c r="AP262" s="1">
        <v>0</v>
      </c>
      <c r="AQ262" s="1">
        <v>0</v>
      </c>
      <c r="AR262" s="1">
        <v>0</v>
      </c>
      <c r="AS262" s="1">
        <v>0</v>
      </c>
      <c r="AT262" s="1">
        <v>0</v>
      </c>
      <c r="AU262" s="1">
        <v>0</v>
      </c>
      <c r="AV262" s="131">
        <v>7.69675925925926E-3</v>
      </c>
      <c r="AW262" s="42">
        <v>54.131999999999998</v>
      </c>
      <c r="AX262" s="131"/>
    </row>
    <row r="263" spans="1:50">
      <c r="A263" s="1" t="s">
        <v>221</v>
      </c>
      <c r="B263" s="1">
        <v>2019</v>
      </c>
      <c r="C263" s="2">
        <v>43813</v>
      </c>
      <c r="D263" s="1" t="s">
        <v>65</v>
      </c>
      <c r="E263" s="1" t="s">
        <v>973</v>
      </c>
      <c r="F263" s="1" t="s">
        <v>211</v>
      </c>
      <c r="G263" s="11">
        <f>(C263-VLOOKUP(E263,Riders!$A$2:$E$8000,4,FALSE))/365</f>
        <v>26.117808219178084</v>
      </c>
      <c r="H263" s="1">
        <v>21</v>
      </c>
      <c r="I263" s="1">
        <v>0</v>
      </c>
      <c r="J263" s="1">
        <v>0</v>
      </c>
      <c r="K263" s="1">
        <v>0</v>
      </c>
      <c r="L263" s="1">
        <v>0</v>
      </c>
      <c r="M263" s="1">
        <v>0</v>
      </c>
      <c r="N263" s="1">
        <v>0</v>
      </c>
      <c r="O263" s="1">
        <v>0</v>
      </c>
      <c r="P263" s="1">
        <v>0</v>
      </c>
      <c r="Q263" s="1">
        <v>0</v>
      </c>
      <c r="R263" s="1">
        <v>0</v>
      </c>
      <c r="S263" s="1">
        <v>0</v>
      </c>
      <c r="T263" s="1">
        <v>0</v>
      </c>
      <c r="U263" s="1">
        <v>0</v>
      </c>
      <c r="V263" s="1">
        <v>0</v>
      </c>
      <c r="W263" s="1">
        <v>0</v>
      </c>
      <c r="X263" s="1">
        <v>0</v>
      </c>
      <c r="Y263" s="1">
        <v>0</v>
      </c>
      <c r="Z263" s="1">
        <v>0</v>
      </c>
      <c r="AA263" s="1">
        <v>0</v>
      </c>
      <c r="AB263" s="1">
        <v>0</v>
      </c>
      <c r="AC263" s="1">
        <v>0</v>
      </c>
      <c r="AD263" s="1">
        <v>0</v>
      </c>
      <c r="AE263" s="1">
        <v>0</v>
      </c>
      <c r="AF263" s="1">
        <v>0</v>
      </c>
      <c r="AG263" s="1">
        <v>0</v>
      </c>
      <c r="AH263" s="1">
        <v>0</v>
      </c>
      <c r="AI263" s="1">
        <v>0</v>
      </c>
      <c r="AJ263" s="1">
        <v>0</v>
      </c>
      <c r="AK263" s="1">
        <v>0</v>
      </c>
      <c r="AL263" s="1">
        <v>0</v>
      </c>
      <c r="AM263" s="1">
        <v>0</v>
      </c>
      <c r="AN263" s="1">
        <v>0</v>
      </c>
      <c r="AO263" s="1">
        <v>0</v>
      </c>
      <c r="AP263" s="1">
        <v>0</v>
      </c>
      <c r="AQ263" s="1">
        <v>0</v>
      </c>
      <c r="AR263" s="1">
        <v>0</v>
      </c>
      <c r="AS263" s="1">
        <v>0</v>
      </c>
      <c r="AT263" s="1">
        <v>0</v>
      </c>
      <c r="AU263" s="1">
        <v>0</v>
      </c>
      <c r="AV263" s="131">
        <v>7.69675925925926E-3</v>
      </c>
      <c r="AW263" s="42">
        <v>54.131999999999998</v>
      </c>
      <c r="AX263" s="131"/>
    </row>
    <row r="264" spans="1:50">
      <c r="A264" s="1" t="s">
        <v>221</v>
      </c>
      <c r="B264" s="1">
        <v>2019</v>
      </c>
      <c r="C264" s="2">
        <v>43813</v>
      </c>
      <c r="D264" s="1" t="s">
        <v>65</v>
      </c>
      <c r="E264" s="1" t="s">
        <v>974</v>
      </c>
      <c r="F264" s="1" t="s">
        <v>523</v>
      </c>
      <c r="G264" s="11">
        <f>(C264-VLOOKUP(E264,Riders!$A$2:$E$8000,4,FALSE))/365</f>
        <v>37.534246575342465</v>
      </c>
      <c r="H264" s="1">
        <v>22</v>
      </c>
      <c r="I264" s="1">
        <v>0</v>
      </c>
      <c r="J264" s="1">
        <v>0</v>
      </c>
      <c r="K264" s="1">
        <v>0</v>
      </c>
      <c r="L264" s="1">
        <v>0</v>
      </c>
      <c r="M264" s="1">
        <v>0</v>
      </c>
      <c r="N264" s="1">
        <v>0</v>
      </c>
      <c r="O264" s="1">
        <v>0</v>
      </c>
      <c r="P264" s="1">
        <v>0</v>
      </c>
      <c r="Q264" s="1">
        <v>0</v>
      </c>
      <c r="R264" s="1">
        <v>0</v>
      </c>
      <c r="S264" s="1">
        <v>0</v>
      </c>
      <c r="T264" s="1">
        <v>0</v>
      </c>
      <c r="U264" s="1">
        <v>0</v>
      </c>
      <c r="V264" s="1">
        <v>0</v>
      </c>
      <c r="W264" s="1">
        <v>0</v>
      </c>
      <c r="X264" s="1">
        <v>0</v>
      </c>
      <c r="Y264" s="1">
        <v>0</v>
      </c>
      <c r="Z264" s="1">
        <v>0</v>
      </c>
      <c r="AA264" s="1">
        <v>0</v>
      </c>
      <c r="AB264" s="1">
        <v>0</v>
      </c>
      <c r="AC264" s="1">
        <v>0</v>
      </c>
      <c r="AD264" s="1">
        <v>0</v>
      </c>
      <c r="AE264" s="1">
        <v>0</v>
      </c>
      <c r="AF264" s="1">
        <v>0</v>
      </c>
      <c r="AG264" s="1">
        <v>0</v>
      </c>
      <c r="AH264" s="1">
        <v>0</v>
      </c>
      <c r="AI264" s="1">
        <v>0</v>
      </c>
      <c r="AJ264" s="1">
        <v>0</v>
      </c>
      <c r="AK264" s="1">
        <v>0</v>
      </c>
      <c r="AL264" s="1">
        <v>0</v>
      </c>
      <c r="AM264" s="1">
        <v>0</v>
      </c>
      <c r="AN264" s="1">
        <v>0</v>
      </c>
      <c r="AO264" s="1">
        <v>0</v>
      </c>
      <c r="AP264" s="1">
        <v>0</v>
      </c>
      <c r="AQ264" s="1">
        <v>0</v>
      </c>
      <c r="AR264" s="1">
        <v>0</v>
      </c>
      <c r="AS264" s="1">
        <v>0</v>
      </c>
      <c r="AT264" s="1">
        <v>20</v>
      </c>
      <c r="AU264" s="1">
        <v>-20</v>
      </c>
      <c r="AV264" s="131">
        <v>7.69675925925926E-3</v>
      </c>
      <c r="AW264" s="42">
        <v>54.131999999999998</v>
      </c>
      <c r="AX264" s="131"/>
    </row>
    <row r="265" spans="1:50">
      <c r="A265" s="4" t="s">
        <v>224</v>
      </c>
      <c r="B265" s="4">
        <v>2019</v>
      </c>
      <c r="C265" s="5">
        <v>43806</v>
      </c>
      <c r="D265" s="4" t="s">
        <v>65</v>
      </c>
      <c r="E265" s="4" t="s">
        <v>492</v>
      </c>
      <c r="F265" s="4" t="s">
        <v>30</v>
      </c>
      <c r="G265" s="11">
        <f>(C265-VLOOKUP(E265,Riders!$A$2:$E$8000,4,FALSE))/365</f>
        <v>25.994520547945207</v>
      </c>
      <c r="H265" s="4">
        <v>1</v>
      </c>
      <c r="I265" s="4">
        <v>0</v>
      </c>
      <c r="J265" s="4">
        <v>0</v>
      </c>
      <c r="K265" s="4">
        <v>0</v>
      </c>
      <c r="L265" s="4">
        <v>0</v>
      </c>
      <c r="M265" s="4">
        <v>0</v>
      </c>
      <c r="N265" s="4">
        <v>0</v>
      </c>
      <c r="O265" s="4">
        <v>0</v>
      </c>
      <c r="P265" s="4">
        <v>0</v>
      </c>
      <c r="Q265" s="4">
        <v>0</v>
      </c>
      <c r="R265" s="4">
        <v>0</v>
      </c>
      <c r="S265" s="4">
        <v>0</v>
      </c>
      <c r="T265" s="4">
        <v>0</v>
      </c>
      <c r="U265" s="4">
        <v>1</v>
      </c>
      <c r="V265" s="4">
        <v>0</v>
      </c>
      <c r="W265" s="4">
        <v>1</v>
      </c>
      <c r="X265" s="4">
        <v>0</v>
      </c>
      <c r="Y265" s="4">
        <v>1</v>
      </c>
      <c r="Z265" s="4">
        <v>0</v>
      </c>
      <c r="AA265" s="4">
        <v>1</v>
      </c>
      <c r="AB265" s="4">
        <v>0</v>
      </c>
      <c r="AC265" s="4">
        <v>1</v>
      </c>
      <c r="AD265" s="4">
        <v>0</v>
      </c>
      <c r="AE265" s="4">
        <v>0</v>
      </c>
      <c r="AF265" s="4">
        <v>0</v>
      </c>
      <c r="AG265" s="4">
        <v>0</v>
      </c>
      <c r="AH265" s="4">
        <v>0</v>
      </c>
      <c r="AI265" s="4">
        <v>0</v>
      </c>
      <c r="AJ265" s="4">
        <v>0</v>
      </c>
      <c r="AK265" s="4">
        <v>0</v>
      </c>
      <c r="AL265" s="4">
        <v>0</v>
      </c>
      <c r="AM265" s="4">
        <v>0</v>
      </c>
      <c r="AN265" s="4">
        <v>0</v>
      </c>
      <c r="AO265" s="4">
        <v>0</v>
      </c>
      <c r="AP265" s="4">
        <v>0</v>
      </c>
      <c r="AQ265" s="4">
        <v>0</v>
      </c>
      <c r="AR265" s="4">
        <v>0</v>
      </c>
      <c r="AS265" s="4">
        <v>20</v>
      </c>
      <c r="AT265" s="4">
        <v>0</v>
      </c>
      <c r="AU265" s="4">
        <v>25</v>
      </c>
      <c r="AV265" s="131">
        <v>7.4884259259259262E-3</v>
      </c>
      <c r="AW265" s="44">
        <v>55.6</v>
      </c>
      <c r="AX265" s="131"/>
    </row>
    <row r="266" spans="1:50">
      <c r="A266" s="4" t="s">
        <v>224</v>
      </c>
      <c r="B266" s="4">
        <v>2019</v>
      </c>
      <c r="C266" s="5">
        <v>43806</v>
      </c>
      <c r="D266" s="4" t="s">
        <v>65</v>
      </c>
      <c r="E266" s="4" t="s">
        <v>521</v>
      </c>
      <c r="F266" s="4" t="s">
        <v>57</v>
      </c>
      <c r="G266" s="11">
        <f>(C266-VLOOKUP(E266,Riders!$A$2:$E$8000,4,FALSE))/365</f>
        <v>28.13150684931507</v>
      </c>
      <c r="H266" s="4">
        <v>2</v>
      </c>
      <c r="I266" s="4">
        <v>0</v>
      </c>
      <c r="J266" s="4">
        <v>0</v>
      </c>
      <c r="K266" s="4">
        <v>0</v>
      </c>
      <c r="L266" s="4">
        <v>0</v>
      </c>
      <c r="M266" s="4">
        <v>0</v>
      </c>
      <c r="N266" s="4">
        <v>0</v>
      </c>
      <c r="O266" s="4">
        <v>0</v>
      </c>
      <c r="P266" s="4">
        <v>0</v>
      </c>
      <c r="Q266" s="4">
        <v>0</v>
      </c>
      <c r="R266" s="4">
        <v>0</v>
      </c>
      <c r="S266" s="4">
        <v>0</v>
      </c>
      <c r="T266" s="4">
        <v>0</v>
      </c>
      <c r="U266" s="4">
        <v>0</v>
      </c>
      <c r="V266" s="4">
        <v>1</v>
      </c>
      <c r="W266" s="4">
        <v>0</v>
      </c>
      <c r="X266" s="4">
        <v>1</v>
      </c>
      <c r="Y266" s="4">
        <v>0</v>
      </c>
      <c r="Z266" s="4">
        <v>1</v>
      </c>
      <c r="AA266" s="4">
        <v>0</v>
      </c>
      <c r="AB266" s="4">
        <v>1</v>
      </c>
      <c r="AC266" s="4">
        <v>0</v>
      </c>
      <c r="AD266" s="4">
        <v>0</v>
      </c>
      <c r="AE266" s="4">
        <v>0</v>
      </c>
      <c r="AF266" s="4">
        <v>1</v>
      </c>
      <c r="AG266" s="4">
        <v>0</v>
      </c>
      <c r="AH266" s="4">
        <v>0</v>
      </c>
      <c r="AI266" s="4">
        <v>0</v>
      </c>
      <c r="AJ266" s="4">
        <v>0</v>
      </c>
      <c r="AK266" s="4">
        <v>0</v>
      </c>
      <c r="AL266" s="4">
        <v>0</v>
      </c>
      <c r="AM266" s="4">
        <v>0</v>
      </c>
      <c r="AN266" s="4">
        <v>0</v>
      </c>
      <c r="AO266" s="4">
        <v>0</v>
      </c>
      <c r="AP266" s="4">
        <v>0</v>
      </c>
      <c r="AQ266" s="4">
        <v>0</v>
      </c>
      <c r="AR266" s="4">
        <v>0</v>
      </c>
      <c r="AS266" s="4">
        <v>20</v>
      </c>
      <c r="AT266" s="4">
        <v>0</v>
      </c>
      <c r="AU266" s="4">
        <v>25</v>
      </c>
      <c r="AV266" s="131">
        <v>7.4884259259259262E-3</v>
      </c>
      <c r="AW266" s="44">
        <v>55.6</v>
      </c>
      <c r="AX266" s="131"/>
    </row>
    <row r="267" spans="1:50">
      <c r="A267" s="4" t="s">
        <v>224</v>
      </c>
      <c r="B267" s="4">
        <v>2019</v>
      </c>
      <c r="C267" s="5">
        <v>43806</v>
      </c>
      <c r="D267" s="4" t="s">
        <v>65</v>
      </c>
      <c r="E267" s="4" t="s">
        <v>928</v>
      </c>
      <c r="F267" s="4" t="s">
        <v>101</v>
      </c>
      <c r="G267" s="11">
        <f>(C267-VLOOKUP(E267,Riders!$A$2:$E$8000,4,FALSE))/365</f>
        <v>31.926027397260274</v>
      </c>
      <c r="H267" s="4">
        <v>3</v>
      </c>
      <c r="I267" s="4">
        <v>0</v>
      </c>
      <c r="J267" s="4">
        <v>0</v>
      </c>
      <c r="K267" s="4">
        <v>0</v>
      </c>
      <c r="L267" s="4">
        <v>0</v>
      </c>
      <c r="M267" s="4">
        <v>0</v>
      </c>
      <c r="N267" s="4">
        <v>0</v>
      </c>
      <c r="O267" s="4">
        <v>0</v>
      </c>
      <c r="P267" s="4">
        <v>0</v>
      </c>
      <c r="Q267" s="4">
        <v>0</v>
      </c>
      <c r="R267" s="4">
        <v>0</v>
      </c>
      <c r="S267" s="4">
        <v>0</v>
      </c>
      <c r="T267" s="4">
        <v>0</v>
      </c>
      <c r="U267" s="4">
        <v>0</v>
      </c>
      <c r="V267" s="4">
        <v>0</v>
      </c>
      <c r="W267" s="4">
        <v>0</v>
      </c>
      <c r="X267" s="4">
        <v>0</v>
      </c>
      <c r="Y267" s="4">
        <v>0</v>
      </c>
      <c r="Z267" s="4">
        <v>0</v>
      </c>
      <c r="AA267" s="4">
        <v>0</v>
      </c>
      <c r="AB267" s="4">
        <v>0</v>
      </c>
      <c r="AC267" s="4">
        <v>0</v>
      </c>
      <c r="AD267" s="4">
        <v>1</v>
      </c>
      <c r="AE267" s="4">
        <v>1</v>
      </c>
      <c r="AF267" s="4">
        <v>0</v>
      </c>
      <c r="AG267" s="4">
        <v>0</v>
      </c>
      <c r="AH267" s="4">
        <v>0</v>
      </c>
      <c r="AI267" s="4">
        <v>0</v>
      </c>
      <c r="AJ267" s="4">
        <v>0</v>
      </c>
      <c r="AK267" s="4">
        <v>0</v>
      </c>
      <c r="AL267" s="4">
        <v>0</v>
      </c>
      <c r="AM267" s="4">
        <v>1</v>
      </c>
      <c r="AN267" s="4">
        <v>0</v>
      </c>
      <c r="AO267" s="4">
        <v>0</v>
      </c>
      <c r="AP267" s="4">
        <v>0</v>
      </c>
      <c r="AQ267" s="4">
        <v>0</v>
      </c>
      <c r="AR267" s="4">
        <v>0</v>
      </c>
      <c r="AS267" s="4">
        <v>20</v>
      </c>
      <c r="AT267" s="4">
        <v>0</v>
      </c>
      <c r="AU267" s="4">
        <v>23</v>
      </c>
      <c r="AV267" s="131">
        <v>7.4884259259259296E-3</v>
      </c>
      <c r="AW267" s="44">
        <v>55.6</v>
      </c>
      <c r="AX267" s="131"/>
    </row>
    <row r="268" spans="1:50">
      <c r="A268" s="4" t="s">
        <v>224</v>
      </c>
      <c r="B268" s="4">
        <v>2019</v>
      </c>
      <c r="C268" s="5">
        <v>43806</v>
      </c>
      <c r="D268" s="4" t="s">
        <v>65</v>
      </c>
      <c r="E268" s="4" t="s">
        <v>745</v>
      </c>
      <c r="F268" s="4" t="s">
        <v>45</v>
      </c>
      <c r="G268" s="11">
        <f>(C268-VLOOKUP(E268,Riders!$A$2:$E$8000,4,FALSE))/365</f>
        <v>22.605479452054794</v>
      </c>
      <c r="H268" s="4">
        <v>4</v>
      </c>
      <c r="I268" s="4">
        <v>1</v>
      </c>
      <c r="J268" s="4">
        <v>1</v>
      </c>
      <c r="K268" s="4">
        <v>1</v>
      </c>
      <c r="L268" s="4">
        <v>1</v>
      </c>
      <c r="M268" s="4">
        <v>1</v>
      </c>
      <c r="N268" s="4">
        <v>1</v>
      </c>
      <c r="O268" s="4">
        <v>1</v>
      </c>
      <c r="P268" s="4">
        <v>0</v>
      </c>
      <c r="Q268" s="4">
        <v>0</v>
      </c>
      <c r="R268" s="4">
        <v>0</v>
      </c>
      <c r="S268" s="4">
        <v>0</v>
      </c>
      <c r="T268" s="4">
        <v>0</v>
      </c>
      <c r="U268" s="4">
        <v>0</v>
      </c>
      <c r="V268" s="4">
        <v>0</v>
      </c>
      <c r="W268" s="4">
        <v>0</v>
      </c>
      <c r="X268" s="4">
        <v>0</v>
      </c>
      <c r="Y268" s="4">
        <v>0</v>
      </c>
      <c r="Z268" s="4">
        <v>0</v>
      </c>
      <c r="AA268" s="4">
        <v>0</v>
      </c>
      <c r="AB268" s="4">
        <v>0</v>
      </c>
      <c r="AC268" s="4">
        <v>0</v>
      </c>
      <c r="AD268" s="4">
        <v>0</v>
      </c>
      <c r="AE268" s="4">
        <v>0</v>
      </c>
      <c r="AF268" s="4">
        <v>0</v>
      </c>
      <c r="AG268" s="4">
        <v>0</v>
      </c>
      <c r="AH268" s="4">
        <v>0</v>
      </c>
      <c r="AI268" s="4">
        <v>0</v>
      </c>
      <c r="AJ268" s="4">
        <v>0</v>
      </c>
      <c r="AK268" s="4">
        <v>0</v>
      </c>
      <c r="AL268" s="4">
        <v>0</v>
      </c>
      <c r="AM268" s="4">
        <v>0</v>
      </c>
      <c r="AN268" s="4">
        <v>0</v>
      </c>
      <c r="AO268" s="4">
        <v>0</v>
      </c>
      <c r="AP268" s="4">
        <v>0</v>
      </c>
      <c r="AQ268" s="4">
        <v>0</v>
      </c>
      <c r="AR268" s="4">
        <v>0</v>
      </c>
      <c r="AS268" s="4">
        <v>0</v>
      </c>
      <c r="AT268" s="4">
        <v>0</v>
      </c>
      <c r="AU268" s="4">
        <v>7</v>
      </c>
      <c r="AV268" s="131">
        <v>7.4884259259259296E-3</v>
      </c>
      <c r="AW268" s="44">
        <v>55.6</v>
      </c>
      <c r="AX268" s="131"/>
    </row>
    <row r="269" spans="1:50">
      <c r="A269" s="4" t="s">
        <v>224</v>
      </c>
      <c r="B269" s="4">
        <v>2019</v>
      </c>
      <c r="C269" s="5">
        <v>43806</v>
      </c>
      <c r="D269" s="4" t="s">
        <v>65</v>
      </c>
      <c r="E269" s="4" t="s">
        <v>597</v>
      </c>
      <c r="F269" s="4" t="s">
        <v>34</v>
      </c>
      <c r="G269" s="11">
        <f>(C269-VLOOKUP(E269,Riders!$A$2:$E$8000,4,FALSE))/365</f>
        <v>21.586301369863012</v>
      </c>
      <c r="H269" s="4">
        <v>5</v>
      </c>
      <c r="I269" s="4">
        <v>0</v>
      </c>
      <c r="J269" s="4">
        <v>0</v>
      </c>
      <c r="K269" s="4">
        <v>0</v>
      </c>
      <c r="L269" s="4">
        <v>0</v>
      </c>
      <c r="M269" s="4">
        <v>0</v>
      </c>
      <c r="N269" s="4">
        <v>0</v>
      </c>
      <c r="O269" s="4">
        <v>0</v>
      </c>
      <c r="P269" s="4">
        <v>0</v>
      </c>
      <c r="Q269" s="4">
        <v>0</v>
      </c>
      <c r="R269" s="4">
        <v>0</v>
      </c>
      <c r="S269" s="4">
        <v>1</v>
      </c>
      <c r="T269" s="4">
        <v>1</v>
      </c>
      <c r="U269" s="4">
        <v>0</v>
      </c>
      <c r="V269" s="4">
        <v>0</v>
      </c>
      <c r="W269" s="4">
        <v>0</v>
      </c>
      <c r="X269" s="4">
        <v>0</v>
      </c>
      <c r="Y269" s="4">
        <v>0</v>
      </c>
      <c r="Z269" s="4">
        <v>0</v>
      </c>
      <c r="AA269" s="4">
        <v>0</v>
      </c>
      <c r="AB269" s="4">
        <v>0</v>
      </c>
      <c r="AC269" s="4">
        <v>0</v>
      </c>
      <c r="AD269" s="4">
        <v>0</v>
      </c>
      <c r="AE269" s="4">
        <v>0</v>
      </c>
      <c r="AF269" s="4">
        <v>0</v>
      </c>
      <c r="AG269" s="4">
        <v>0</v>
      </c>
      <c r="AH269" s="4">
        <v>0</v>
      </c>
      <c r="AI269" s="4">
        <v>0</v>
      </c>
      <c r="AJ269" s="4">
        <v>0</v>
      </c>
      <c r="AK269" s="4">
        <v>1</v>
      </c>
      <c r="AL269" s="4">
        <v>1</v>
      </c>
      <c r="AM269" s="4">
        <v>0</v>
      </c>
      <c r="AN269" s="4">
        <v>0</v>
      </c>
      <c r="AO269" s="4">
        <v>1</v>
      </c>
      <c r="AP269" s="4">
        <v>0</v>
      </c>
      <c r="AQ269" s="4">
        <v>0</v>
      </c>
      <c r="AR269" s="4">
        <v>0</v>
      </c>
      <c r="AS269" s="4">
        <v>0</v>
      </c>
      <c r="AT269" s="4">
        <v>0</v>
      </c>
      <c r="AU269" s="4">
        <v>5</v>
      </c>
      <c r="AV269" s="131">
        <v>7.4884259259259296E-3</v>
      </c>
      <c r="AW269" s="44">
        <v>55.6</v>
      </c>
      <c r="AX269" s="131"/>
    </row>
    <row r="270" spans="1:50">
      <c r="A270" s="4" t="s">
        <v>224</v>
      </c>
      <c r="B270" s="4">
        <v>2019</v>
      </c>
      <c r="C270" s="5">
        <v>43806</v>
      </c>
      <c r="D270" s="4" t="s">
        <v>65</v>
      </c>
      <c r="E270" s="4" t="s">
        <v>932</v>
      </c>
      <c r="F270" s="4" t="s">
        <v>55</v>
      </c>
      <c r="G270" s="11" t="e">
        <f>(C270-VLOOKUP(E270,Riders!$A$2:$E$8000,4,FALSE))/365</f>
        <v>#N/A</v>
      </c>
      <c r="H270" s="4">
        <v>6</v>
      </c>
      <c r="I270" s="4">
        <v>0</v>
      </c>
      <c r="J270" s="4">
        <v>0</v>
      </c>
      <c r="K270" s="4">
        <v>0</v>
      </c>
      <c r="L270" s="4">
        <v>0</v>
      </c>
      <c r="M270" s="4">
        <v>0</v>
      </c>
      <c r="N270" s="4">
        <v>0</v>
      </c>
      <c r="O270" s="4">
        <v>0</v>
      </c>
      <c r="P270" s="4">
        <v>0</v>
      </c>
      <c r="Q270" s="4">
        <v>0</v>
      </c>
      <c r="R270" s="4">
        <v>0</v>
      </c>
      <c r="S270" s="4">
        <v>0</v>
      </c>
      <c r="T270" s="4">
        <v>0</v>
      </c>
      <c r="U270" s="4">
        <v>0</v>
      </c>
      <c r="V270" s="4">
        <v>0</v>
      </c>
      <c r="W270" s="4">
        <v>0</v>
      </c>
      <c r="X270" s="4">
        <v>0</v>
      </c>
      <c r="Y270" s="4">
        <v>0</v>
      </c>
      <c r="Z270" s="4">
        <v>0</v>
      </c>
      <c r="AA270" s="4">
        <v>0</v>
      </c>
      <c r="AB270" s="4">
        <v>0</v>
      </c>
      <c r="AC270" s="4">
        <v>0</v>
      </c>
      <c r="AD270" s="4">
        <v>0</v>
      </c>
      <c r="AE270" s="4">
        <v>0</v>
      </c>
      <c r="AF270" s="4">
        <v>0</v>
      </c>
      <c r="AG270" s="4">
        <v>1</v>
      </c>
      <c r="AH270" s="4">
        <v>1</v>
      </c>
      <c r="AI270" s="4">
        <v>1</v>
      </c>
      <c r="AJ270" s="4">
        <v>1</v>
      </c>
      <c r="AK270" s="4">
        <v>0</v>
      </c>
      <c r="AL270" s="4">
        <v>0</v>
      </c>
      <c r="AM270" s="4">
        <v>0</v>
      </c>
      <c r="AN270" s="4">
        <v>0</v>
      </c>
      <c r="AO270" s="4">
        <v>0</v>
      </c>
      <c r="AP270" s="4">
        <v>0</v>
      </c>
      <c r="AQ270" s="4">
        <v>0</v>
      </c>
      <c r="AR270" s="4">
        <v>0</v>
      </c>
      <c r="AS270" s="4">
        <v>0</v>
      </c>
      <c r="AT270" s="4">
        <v>0</v>
      </c>
      <c r="AU270" s="4">
        <v>4</v>
      </c>
      <c r="AV270" s="131">
        <v>7.4884259259259296E-3</v>
      </c>
      <c r="AW270" s="44">
        <v>55.6</v>
      </c>
      <c r="AX270" s="131"/>
    </row>
    <row r="271" spans="1:50">
      <c r="A271" s="4" t="s">
        <v>224</v>
      </c>
      <c r="B271" s="4">
        <v>2019</v>
      </c>
      <c r="C271" s="5">
        <v>43806</v>
      </c>
      <c r="D271" s="4" t="s">
        <v>65</v>
      </c>
      <c r="E271" s="4" t="s">
        <v>714</v>
      </c>
      <c r="F271" s="4" t="s">
        <v>151</v>
      </c>
      <c r="G271" s="11">
        <f>(C271-VLOOKUP(E271,Riders!$A$2:$E$8000,4,FALSE))/365</f>
        <v>23.542465753424658</v>
      </c>
      <c r="H271" s="4">
        <v>7</v>
      </c>
      <c r="I271" s="4">
        <v>0</v>
      </c>
      <c r="J271" s="4">
        <v>0</v>
      </c>
      <c r="K271" s="4">
        <v>0</v>
      </c>
      <c r="L271" s="4">
        <v>0</v>
      </c>
      <c r="M271" s="4">
        <v>0</v>
      </c>
      <c r="N271" s="4">
        <v>0</v>
      </c>
      <c r="O271" s="4">
        <v>0</v>
      </c>
      <c r="P271" s="4">
        <v>0</v>
      </c>
      <c r="Q271" s="4">
        <v>0</v>
      </c>
      <c r="R271" s="4">
        <v>0</v>
      </c>
      <c r="S271" s="4">
        <v>0</v>
      </c>
      <c r="T271" s="4">
        <v>0</v>
      </c>
      <c r="U271" s="4">
        <v>0</v>
      </c>
      <c r="V271" s="4">
        <v>0</v>
      </c>
      <c r="W271" s="4">
        <v>0</v>
      </c>
      <c r="X271" s="4">
        <v>0</v>
      </c>
      <c r="Y271" s="4">
        <v>0</v>
      </c>
      <c r="Z271" s="4">
        <v>0</v>
      </c>
      <c r="AA271" s="4">
        <v>0</v>
      </c>
      <c r="AB271" s="4">
        <v>0</v>
      </c>
      <c r="AC271" s="4">
        <v>0</v>
      </c>
      <c r="AD271" s="4">
        <v>0</v>
      </c>
      <c r="AE271" s="4">
        <v>0</v>
      </c>
      <c r="AF271" s="4">
        <v>0</v>
      </c>
      <c r="AG271" s="4">
        <v>0</v>
      </c>
      <c r="AH271" s="4">
        <v>0</v>
      </c>
      <c r="AI271" s="4">
        <v>0</v>
      </c>
      <c r="AJ271" s="4">
        <v>0</v>
      </c>
      <c r="AK271" s="4">
        <v>0</v>
      </c>
      <c r="AL271" s="4">
        <v>0</v>
      </c>
      <c r="AM271" s="4">
        <v>0</v>
      </c>
      <c r="AN271" s="4">
        <v>0</v>
      </c>
      <c r="AO271" s="4">
        <v>0</v>
      </c>
      <c r="AP271" s="4">
        <v>1</v>
      </c>
      <c r="AQ271" s="4">
        <v>1</v>
      </c>
      <c r="AR271" s="4">
        <v>1</v>
      </c>
      <c r="AS271" s="4">
        <v>0</v>
      </c>
      <c r="AT271" s="4">
        <v>0</v>
      </c>
      <c r="AU271" s="4">
        <v>3</v>
      </c>
      <c r="AV271" s="131">
        <v>7.4884259259259296E-3</v>
      </c>
      <c r="AW271" s="44">
        <v>55.6</v>
      </c>
      <c r="AX271" s="131"/>
    </row>
    <row r="272" spans="1:50">
      <c r="A272" s="4" t="s">
        <v>224</v>
      </c>
      <c r="B272" s="4">
        <v>2019</v>
      </c>
      <c r="C272" s="5">
        <v>43806</v>
      </c>
      <c r="D272" s="4" t="s">
        <v>65</v>
      </c>
      <c r="E272" s="4" t="s">
        <v>686</v>
      </c>
      <c r="F272" s="4" t="s">
        <v>24</v>
      </c>
      <c r="G272" s="11">
        <f>(C272-VLOOKUP(E272,Riders!$A$2:$E$8000,4,FALSE))/365</f>
        <v>27.82191780821918</v>
      </c>
      <c r="H272" s="4">
        <v>8</v>
      </c>
      <c r="I272" s="4">
        <v>0</v>
      </c>
      <c r="J272" s="4">
        <v>0</v>
      </c>
      <c r="K272" s="4">
        <v>0</v>
      </c>
      <c r="L272" s="4">
        <v>0</v>
      </c>
      <c r="M272" s="4">
        <v>0</v>
      </c>
      <c r="N272" s="4">
        <v>0</v>
      </c>
      <c r="O272" s="4">
        <v>0</v>
      </c>
      <c r="P272" s="4">
        <v>1</v>
      </c>
      <c r="Q272" s="4">
        <v>1</v>
      </c>
      <c r="R272" s="4">
        <v>1</v>
      </c>
      <c r="S272" s="4">
        <v>0</v>
      </c>
      <c r="T272" s="4">
        <v>0</v>
      </c>
      <c r="U272" s="4">
        <v>0</v>
      </c>
      <c r="V272" s="4">
        <v>0</v>
      </c>
      <c r="W272" s="4">
        <v>0</v>
      </c>
      <c r="X272" s="4">
        <v>0</v>
      </c>
      <c r="Y272" s="4">
        <v>0</v>
      </c>
      <c r="Z272" s="4">
        <v>0</v>
      </c>
      <c r="AA272" s="4">
        <v>0</v>
      </c>
      <c r="AB272" s="4">
        <v>0</v>
      </c>
      <c r="AC272" s="4">
        <v>0</v>
      </c>
      <c r="AD272" s="4">
        <v>0</v>
      </c>
      <c r="AE272" s="4">
        <v>0</v>
      </c>
      <c r="AF272" s="4">
        <v>0</v>
      </c>
      <c r="AG272" s="4">
        <v>0</v>
      </c>
      <c r="AH272" s="4">
        <v>0</v>
      </c>
      <c r="AI272" s="4">
        <v>0</v>
      </c>
      <c r="AJ272" s="4">
        <v>0</v>
      </c>
      <c r="AK272" s="4">
        <v>0</v>
      </c>
      <c r="AL272" s="4">
        <v>0</v>
      </c>
      <c r="AM272" s="4">
        <v>0</v>
      </c>
      <c r="AN272" s="4">
        <v>0</v>
      </c>
      <c r="AO272" s="4">
        <v>0</v>
      </c>
      <c r="AP272" s="4">
        <v>0</v>
      </c>
      <c r="AQ272" s="4">
        <v>0</v>
      </c>
      <c r="AR272" s="4">
        <v>0</v>
      </c>
      <c r="AS272" s="4">
        <v>0</v>
      </c>
      <c r="AT272" s="4">
        <v>0</v>
      </c>
      <c r="AU272" s="4">
        <v>3</v>
      </c>
      <c r="AV272" s="131">
        <v>7.4884259259259296E-3</v>
      </c>
      <c r="AW272" s="44">
        <v>55.6</v>
      </c>
      <c r="AX272" s="131"/>
    </row>
    <row r="273" spans="1:50">
      <c r="A273" s="4" t="s">
        <v>224</v>
      </c>
      <c r="B273" s="4">
        <v>2019</v>
      </c>
      <c r="C273" s="5">
        <v>43806</v>
      </c>
      <c r="D273" s="4" t="s">
        <v>65</v>
      </c>
      <c r="E273" s="4" t="s">
        <v>595</v>
      </c>
      <c r="F273" s="4" t="s">
        <v>28</v>
      </c>
      <c r="G273" s="11">
        <f>(C273-VLOOKUP(E273,Riders!$A$2:$E$8000,4,FALSE))/365</f>
        <v>33.857534246575341</v>
      </c>
      <c r="H273" s="4">
        <v>9</v>
      </c>
      <c r="I273" s="4">
        <v>0</v>
      </c>
      <c r="J273" s="4">
        <v>0</v>
      </c>
      <c r="K273" s="4">
        <v>0</v>
      </c>
      <c r="L273" s="4">
        <v>0</v>
      </c>
      <c r="M273" s="4">
        <v>0</v>
      </c>
      <c r="N273" s="4">
        <v>0</v>
      </c>
      <c r="O273" s="4">
        <v>0</v>
      </c>
      <c r="P273" s="4">
        <v>0</v>
      </c>
      <c r="Q273" s="4">
        <v>0</v>
      </c>
      <c r="R273" s="4">
        <v>0</v>
      </c>
      <c r="S273" s="4">
        <v>0</v>
      </c>
      <c r="T273" s="4">
        <v>0</v>
      </c>
      <c r="U273" s="4">
        <v>0</v>
      </c>
      <c r="V273" s="4">
        <v>0</v>
      </c>
      <c r="W273" s="4">
        <v>0</v>
      </c>
      <c r="X273" s="4">
        <v>0</v>
      </c>
      <c r="Y273" s="4">
        <v>0</v>
      </c>
      <c r="Z273" s="4">
        <v>0</v>
      </c>
      <c r="AA273" s="4">
        <v>0</v>
      </c>
      <c r="AB273" s="4">
        <v>0</v>
      </c>
      <c r="AC273" s="4">
        <v>0</v>
      </c>
      <c r="AD273" s="4">
        <v>0</v>
      </c>
      <c r="AE273" s="4">
        <v>0</v>
      </c>
      <c r="AF273" s="4">
        <v>0</v>
      </c>
      <c r="AG273" s="4">
        <v>0</v>
      </c>
      <c r="AH273" s="4">
        <v>0</v>
      </c>
      <c r="AI273" s="4">
        <v>0</v>
      </c>
      <c r="AJ273" s="4">
        <v>0</v>
      </c>
      <c r="AK273" s="4">
        <v>0</v>
      </c>
      <c r="AL273" s="4">
        <v>0</v>
      </c>
      <c r="AM273" s="4">
        <v>0</v>
      </c>
      <c r="AN273" s="4">
        <v>1</v>
      </c>
      <c r="AO273" s="4">
        <v>0</v>
      </c>
      <c r="AP273" s="4">
        <v>0</v>
      </c>
      <c r="AQ273" s="4">
        <v>0</v>
      </c>
      <c r="AR273" s="4">
        <v>0</v>
      </c>
      <c r="AS273" s="4">
        <v>0</v>
      </c>
      <c r="AT273" s="4">
        <v>0</v>
      </c>
      <c r="AU273" s="4">
        <v>1</v>
      </c>
      <c r="AV273" s="131">
        <v>7.4884259259259296E-3</v>
      </c>
      <c r="AW273" s="44">
        <v>55.6</v>
      </c>
      <c r="AX273" s="131"/>
    </row>
    <row r="274" spans="1:50">
      <c r="A274" s="4" t="s">
        <v>224</v>
      </c>
      <c r="B274" s="4">
        <v>2019</v>
      </c>
      <c r="C274" s="5">
        <v>43806</v>
      </c>
      <c r="D274" s="4" t="s">
        <v>65</v>
      </c>
      <c r="E274" s="4" t="s">
        <v>507</v>
      </c>
      <c r="F274" s="4" t="s">
        <v>84</v>
      </c>
      <c r="G274" s="11">
        <f>(C274-VLOOKUP(E274,Riders!$A$2:$E$8000,4,FALSE))/365</f>
        <v>29.216438356164385</v>
      </c>
      <c r="H274" s="4">
        <v>10</v>
      </c>
      <c r="I274" s="4">
        <v>0</v>
      </c>
      <c r="J274" s="4">
        <v>0</v>
      </c>
      <c r="K274" s="4">
        <v>0</v>
      </c>
      <c r="L274" s="4">
        <v>0</v>
      </c>
      <c r="M274" s="4">
        <v>0</v>
      </c>
      <c r="N274" s="4">
        <v>0</v>
      </c>
      <c r="O274" s="4">
        <v>0</v>
      </c>
      <c r="P274" s="4">
        <v>0</v>
      </c>
      <c r="Q274" s="4">
        <v>0</v>
      </c>
      <c r="R274" s="4">
        <v>0</v>
      </c>
      <c r="S274" s="4">
        <v>0</v>
      </c>
      <c r="T274" s="4">
        <v>0</v>
      </c>
      <c r="U274" s="4">
        <v>0</v>
      </c>
      <c r="V274" s="4">
        <v>0</v>
      </c>
      <c r="W274" s="4">
        <v>0</v>
      </c>
      <c r="X274" s="4">
        <v>0</v>
      </c>
      <c r="Y274" s="4">
        <v>0</v>
      </c>
      <c r="Z274" s="4">
        <v>0</v>
      </c>
      <c r="AA274" s="4">
        <v>0</v>
      </c>
      <c r="AB274" s="4">
        <v>0</v>
      </c>
      <c r="AC274" s="4">
        <v>0</v>
      </c>
      <c r="AD274" s="4">
        <v>0</v>
      </c>
      <c r="AE274" s="4">
        <v>0</v>
      </c>
      <c r="AF274" s="4">
        <v>0</v>
      </c>
      <c r="AG274" s="4">
        <v>0</v>
      </c>
      <c r="AH274" s="4">
        <v>0</v>
      </c>
      <c r="AI274" s="4">
        <v>0</v>
      </c>
      <c r="AJ274" s="4">
        <v>0</v>
      </c>
      <c r="AK274" s="4">
        <v>0</v>
      </c>
      <c r="AL274" s="4">
        <v>0</v>
      </c>
      <c r="AM274" s="4">
        <v>0</v>
      </c>
      <c r="AN274" s="4">
        <v>0</v>
      </c>
      <c r="AO274" s="4">
        <v>0</v>
      </c>
      <c r="AP274" s="4">
        <v>0</v>
      </c>
      <c r="AQ274" s="4">
        <v>0</v>
      </c>
      <c r="AR274" s="4">
        <v>0</v>
      </c>
      <c r="AS274" s="4">
        <v>0</v>
      </c>
      <c r="AT274" s="4">
        <v>0</v>
      </c>
      <c r="AU274" s="4">
        <v>0</v>
      </c>
      <c r="AV274" s="131">
        <v>7.4884259259259296E-3</v>
      </c>
      <c r="AW274" s="44">
        <v>55.6</v>
      </c>
      <c r="AX274" s="131"/>
    </row>
    <row r="275" spans="1:50">
      <c r="A275" s="4" t="s">
        <v>224</v>
      </c>
      <c r="B275" s="4">
        <v>2019</v>
      </c>
      <c r="C275" s="5">
        <v>43806</v>
      </c>
      <c r="D275" s="4" t="s">
        <v>65</v>
      </c>
      <c r="E275" s="4" t="s">
        <v>339</v>
      </c>
      <c r="F275" s="4" t="s">
        <v>141</v>
      </c>
      <c r="G275" s="11">
        <f>(C275-VLOOKUP(E275,Riders!$A$2:$E$8000,4,FALSE))/365</f>
        <v>31.723287671232878</v>
      </c>
      <c r="H275" s="4">
        <v>11</v>
      </c>
      <c r="I275" s="4">
        <v>0</v>
      </c>
      <c r="J275" s="4">
        <v>0</v>
      </c>
      <c r="K275" s="4">
        <v>0</v>
      </c>
      <c r="L275" s="4">
        <v>0</v>
      </c>
      <c r="M275" s="4">
        <v>0</v>
      </c>
      <c r="N275" s="4">
        <v>0</v>
      </c>
      <c r="O275" s="4">
        <v>0</v>
      </c>
      <c r="P275" s="4">
        <v>0</v>
      </c>
      <c r="Q275" s="4">
        <v>0</v>
      </c>
      <c r="R275" s="4">
        <v>0</v>
      </c>
      <c r="S275" s="4">
        <v>0</v>
      </c>
      <c r="T275" s="4">
        <v>0</v>
      </c>
      <c r="U275" s="4">
        <v>0</v>
      </c>
      <c r="V275" s="4">
        <v>0</v>
      </c>
      <c r="W275" s="4">
        <v>0</v>
      </c>
      <c r="X275" s="4">
        <v>0</v>
      </c>
      <c r="Y275" s="4">
        <v>0</v>
      </c>
      <c r="Z275" s="4">
        <v>0</v>
      </c>
      <c r="AA275" s="4">
        <v>0</v>
      </c>
      <c r="AB275" s="4">
        <v>0</v>
      </c>
      <c r="AC275" s="4">
        <v>0</v>
      </c>
      <c r="AD275" s="4">
        <v>0</v>
      </c>
      <c r="AE275" s="4">
        <v>0</v>
      </c>
      <c r="AF275" s="4">
        <v>0</v>
      </c>
      <c r="AG275" s="4">
        <v>0</v>
      </c>
      <c r="AH275" s="4">
        <v>0</v>
      </c>
      <c r="AI275" s="4">
        <v>0</v>
      </c>
      <c r="AJ275" s="4">
        <v>0</v>
      </c>
      <c r="AK275" s="4">
        <v>0</v>
      </c>
      <c r="AL275" s="4">
        <v>0</v>
      </c>
      <c r="AM275" s="4">
        <v>0</v>
      </c>
      <c r="AN275" s="4">
        <v>0</v>
      </c>
      <c r="AO275" s="4">
        <v>0</v>
      </c>
      <c r="AP275" s="4">
        <v>0</v>
      </c>
      <c r="AQ275" s="4">
        <v>0</v>
      </c>
      <c r="AR275" s="4">
        <v>0</v>
      </c>
      <c r="AS275" s="4">
        <v>0</v>
      </c>
      <c r="AT275" s="4">
        <v>0</v>
      </c>
      <c r="AU275" s="4">
        <v>0</v>
      </c>
      <c r="AV275" s="131">
        <v>7.4884259259259296E-3</v>
      </c>
      <c r="AW275" s="44">
        <v>55.6</v>
      </c>
      <c r="AX275" s="131"/>
    </row>
    <row r="276" spans="1:50">
      <c r="A276" s="4" t="s">
        <v>224</v>
      </c>
      <c r="B276" s="4">
        <v>2019</v>
      </c>
      <c r="C276" s="5">
        <v>43806</v>
      </c>
      <c r="D276" s="4" t="s">
        <v>65</v>
      </c>
      <c r="E276" s="4" t="s">
        <v>929</v>
      </c>
      <c r="F276" s="4" t="s">
        <v>163</v>
      </c>
      <c r="G276" s="11">
        <f>(C276-VLOOKUP(E276,Riders!$A$2:$E$8000,4,FALSE))/365</f>
        <v>32.56986301369863</v>
      </c>
      <c r="H276" s="4">
        <v>12</v>
      </c>
      <c r="I276" s="4">
        <v>0</v>
      </c>
      <c r="J276" s="4">
        <v>0</v>
      </c>
      <c r="K276" s="4">
        <v>0</v>
      </c>
      <c r="L276" s="4">
        <v>0</v>
      </c>
      <c r="M276" s="4">
        <v>0</v>
      </c>
      <c r="N276" s="4">
        <v>0</v>
      </c>
      <c r="O276" s="4">
        <v>0</v>
      </c>
      <c r="P276" s="4">
        <v>0</v>
      </c>
      <c r="Q276" s="4">
        <v>0</v>
      </c>
      <c r="R276" s="4">
        <v>0</v>
      </c>
      <c r="S276" s="4">
        <v>0</v>
      </c>
      <c r="T276" s="4">
        <v>0</v>
      </c>
      <c r="U276" s="4">
        <v>0</v>
      </c>
      <c r="V276" s="4">
        <v>0</v>
      </c>
      <c r="W276" s="4">
        <v>0</v>
      </c>
      <c r="X276" s="4">
        <v>0</v>
      </c>
      <c r="Y276" s="4">
        <v>0</v>
      </c>
      <c r="Z276" s="4">
        <v>0</v>
      </c>
      <c r="AA276" s="4">
        <v>0</v>
      </c>
      <c r="AB276" s="4">
        <v>0</v>
      </c>
      <c r="AC276" s="4">
        <v>0</v>
      </c>
      <c r="AD276" s="4">
        <v>0</v>
      </c>
      <c r="AE276" s="4">
        <v>0</v>
      </c>
      <c r="AF276" s="4">
        <v>0</v>
      </c>
      <c r="AG276" s="4">
        <v>0</v>
      </c>
      <c r="AH276" s="4">
        <v>0</v>
      </c>
      <c r="AI276" s="4">
        <v>0</v>
      </c>
      <c r="AJ276" s="4">
        <v>0</v>
      </c>
      <c r="AK276" s="4">
        <v>0</v>
      </c>
      <c r="AL276" s="4">
        <v>0</v>
      </c>
      <c r="AM276" s="4">
        <v>0</v>
      </c>
      <c r="AN276" s="4">
        <v>0</v>
      </c>
      <c r="AO276" s="4">
        <v>0</v>
      </c>
      <c r="AP276" s="4">
        <v>0</v>
      </c>
      <c r="AQ276" s="4">
        <v>0</v>
      </c>
      <c r="AR276" s="4">
        <v>0</v>
      </c>
      <c r="AS276" s="4">
        <v>0</v>
      </c>
      <c r="AT276" s="4">
        <v>0</v>
      </c>
      <c r="AU276" s="4">
        <v>0</v>
      </c>
      <c r="AV276" s="131">
        <v>7.4884259259259296E-3</v>
      </c>
      <c r="AW276" s="44">
        <v>55.6</v>
      </c>
      <c r="AX276" s="131"/>
    </row>
    <row r="277" spans="1:50">
      <c r="A277" s="4" t="s">
        <v>224</v>
      </c>
      <c r="B277" s="4">
        <v>2019</v>
      </c>
      <c r="C277" s="5">
        <v>43806</v>
      </c>
      <c r="D277" s="4" t="s">
        <v>65</v>
      </c>
      <c r="E277" s="4" t="s">
        <v>782</v>
      </c>
      <c r="F277" s="4" t="s">
        <v>479</v>
      </c>
      <c r="G277" s="11" t="e">
        <f>(C277-VLOOKUP(E277,Riders!$A$2:$E$8000,4,FALSE))/365</f>
        <v>#N/A</v>
      </c>
      <c r="H277" s="4">
        <v>13</v>
      </c>
      <c r="I277" s="4">
        <v>0</v>
      </c>
      <c r="J277" s="4">
        <v>0</v>
      </c>
      <c r="K277" s="4">
        <v>0</v>
      </c>
      <c r="L277" s="4">
        <v>0</v>
      </c>
      <c r="M277" s="4">
        <v>0</v>
      </c>
      <c r="N277" s="4">
        <v>0</v>
      </c>
      <c r="O277" s="4">
        <v>0</v>
      </c>
      <c r="P277" s="4">
        <v>0</v>
      </c>
      <c r="Q277" s="4">
        <v>0</v>
      </c>
      <c r="R277" s="4">
        <v>0</v>
      </c>
      <c r="S277" s="4">
        <v>0</v>
      </c>
      <c r="T277" s="4">
        <v>0</v>
      </c>
      <c r="U277" s="4">
        <v>0</v>
      </c>
      <c r="V277" s="4">
        <v>0</v>
      </c>
      <c r="W277" s="4">
        <v>0</v>
      </c>
      <c r="X277" s="4">
        <v>0</v>
      </c>
      <c r="Y277" s="4">
        <v>0</v>
      </c>
      <c r="Z277" s="4">
        <v>0</v>
      </c>
      <c r="AA277" s="4">
        <v>0</v>
      </c>
      <c r="AB277" s="4">
        <v>0</v>
      </c>
      <c r="AC277" s="4">
        <v>0</v>
      </c>
      <c r="AD277" s="4">
        <v>0</v>
      </c>
      <c r="AE277" s="4">
        <v>0</v>
      </c>
      <c r="AF277" s="4">
        <v>0</v>
      </c>
      <c r="AG277" s="4">
        <v>0</v>
      </c>
      <c r="AH277" s="4">
        <v>0</v>
      </c>
      <c r="AI277" s="4">
        <v>0</v>
      </c>
      <c r="AJ277" s="4">
        <v>0</v>
      </c>
      <c r="AK277" s="4">
        <v>0</v>
      </c>
      <c r="AL277" s="4">
        <v>0</v>
      </c>
      <c r="AM277" s="4">
        <v>0</v>
      </c>
      <c r="AN277" s="4">
        <v>0</v>
      </c>
      <c r="AO277" s="4">
        <v>0</v>
      </c>
      <c r="AP277" s="4">
        <v>0</v>
      </c>
      <c r="AQ277" s="4">
        <v>0</v>
      </c>
      <c r="AR277" s="4">
        <v>0</v>
      </c>
      <c r="AS277" s="4">
        <v>0</v>
      </c>
      <c r="AT277" s="4">
        <v>0</v>
      </c>
      <c r="AU277" s="4">
        <v>0</v>
      </c>
      <c r="AV277" s="131">
        <v>7.4884259259259296E-3</v>
      </c>
      <c r="AW277" s="44">
        <v>55.6</v>
      </c>
      <c r="AX277" s="131"/>
    </row>
    <row r="278" spans="1:50">
      <c r="A278" s="4" t="s">
        <v>224</v>
      </c>
      <c r="B278" s="4">
        <v>2019</v>
      </c>
      <c r="C278" s="5">
        <v>43806</v>
      </c>
      <c r="D278" s="4" t="s">
        <v>65</v>
      </c>
      <c r="E278" s="4" t="s">
        <v>972</v>
      </c>
      <c r="F278" s="4" t="s">
        <v>144</v>
      </c>
      <c r="G278" s="11">
        <f>(C278-VLOOKUP(E278,Riders!$A$2:$E$8000,4,FALSE))/365</f>
        <v>26.443835616438356</v>
      </c>
      <c r="H278" s="4">
        <v>14</v>
      </c>
      <c r="I278" s="4">
        <v>0</v>
      </c>
      <c r="J278" s="4">
        <v>0</v>
      </c>
      <c r="K278" s="4">
        <v>0</v>
      </c>
      <c r="L278" s="4">
        <v>0</v>
      </c>
      <c r="M278" s="4">
        <v>0</v>
      </c>
      <c r="N278" s="4">
        <v>0</v>
      </c>
      <c r="O278" s="4">
        <v>0</v>
      </c>
      <c r="P278" s="4">
        <v>0</v>
      </c>
      <c r="Q278" s="4">
        <v>0</v>
      </c>
      <c r="R278" s="4">
        <v>0</v>
      </c>
      <c r="S278" s="4">
        <v>0</v>
      </c>
      <c r="T278" s="4">
        <v>0</v>
      </c>
      <c r="U278" s="4">
        <v>0</v>
      </c>
      <c r="V278" s="4">
        <v>0</v>
      </c>
      <c r="W278" s="4">
        <v>0</v>
      </c>
      <c r="X278" s="4">
        <v>0</v>
      </c>
      <c r="Y278" s="4">
        <v>0</v>
      </c>
      <c r="Z278" s="4">
        <v>0</v>
      </c>
      <c r="AA278" s="4">
        <v>0</v>
      </c>
      <c r="AB278" s="4">
        <v>0</v>
      </c>
      <c r="AC278" s="4">
        <v>0</v>
      </c>
      <c r="AD278" s="4">
        <v>0</v>
      </c>
      <c r="AE278" s="4">
        <v>0</v>
      </c>
      <c r="AF278" s="4">
        <v>0</v>
      </c>
      <c r="AG278" s="4">
        <v>0</v>
      </c>
      <c r="AH278" s="4">
        <v>0</v>
      </c>
      <c r="AI278" s="4">
        <v>0</v>
      </c>
      <c r="AJ278" s="4">
        <v>0</v>
      </c>
      <c r="AK278" s="4">
        <v>0</v>
      </c>
      <c r="AL278" s="4">
        <v>0</v>
      </c>
      <c r="AM278" s="4">
        <v>0</v>
      </c>
      <c r="AN278" s="4">
        <v>0</v>
      </c>
      <c r="AO278" s="4">
        <v>0</v>
      </c>
      <c r="AP278" s="4">
        <v>0</v>
      </c>
      <c r="AQ278" s="4">
        <v>0</v>
      </c>
      <c r="AR278" s="4">
        <v>0</v>
      </c>
      <c r="AS278" s="4">
        <v>0</v>
      </c>
      <c r="AT278" s="4">
        <v>0</v>
      </c>
      <c r="AU278" s="4">
        <v>0</v>
      </c>
      <c r="AV278" s="131">
        <v>7.4884259259259296E-3</v>
      </c>
      <c r="AW278" s="44">
        <v>55.6</v>
      </c>
      <c r="AX278" s="131"/>
    </row>
    <row r="279" spans="1:50">
      <c r="A279" s="4" t="s">
        <v>224</v>
      </c>
      <c r="B279" s="4">
        <v>2019</v>
      </c>
      <c r="C279" s="5">
        <v>43806</v>
      </c>
      <c r="D279" s="4" t="s">
        <v>65</v>
      </c>
      <c r="E279" s="4" t="s">
        <v>933</v>
      </c>
      <c r="F279" s="4" t="s">
        <v>187</v>
      </c>
      <c r="G279" s="11">
        <f>(C279-VLOOKUP(E279,Riders!$A$2:$E$8000,4,FALSE))/365</f>
        <v>25.030136986301368</v>
      </c>
      <c r="H279" s="4">
        <v>15</v>
      </c>
      <c r="I279" s="4">
        <v>0</v>
      </c>
      <c r="J279" s="4">
        <v>0</v>
      </c>
      <c r="K279" s="4">
        <v>0</v>
      </c>
      <c r="L279" s="4">
        <v>0</v>
      </c>
      <c r="M279" s="4">
        <v>0</v>
      </c>
      <c r="N279" s="4">
        <v>0</v>
      </c>
      <c r="O279" s="4">
        <v>0</v>
      </c>
      <c r="P279" s="4">
        <v>0</v>
      </c>
      <c r="Q279" s="4">
        <v>0</v>
      </c>
      <c r="R279" s="4">
        <v>0</v>
      </c>
      <c r="S279" s="4">
        <v>0</v>
      </c>
      <c r="T279" s="4">
        <v>0</v>
      </c>
      <c r="U279" s="4">
        <v>0</v>
      </c>
      <c r="V279" s="4">
        <v>0</v>
      </c>
      <c r="W279" s="4">
        <v>0</v>
      </c>
      <c r="X279" s="4">
        <v>0</v>
      </c>
      <c r="Y279" s="4">
        <v>0</v>
      </c>
      <c r="Z279" s="4">
        <v>0</v>
      </c>
      <c r="AA279" s="4">
        <v>0</v>
      </c>
      <c r="AB279" s="4">
        <v>0</v>
      </c>
      <c r="AC279" s="4">
        <v>0</v>
      </c>
      <c r="AD279" s="4">
        <v>0</v>
      </c>
      <c r="AE279" s="4">
        <v>0</v>
      </c>
      <c r="AF279" s="4">
        <v>0</v>
      </c>
      <c r="AG279" s="4">
        <v>0</v>
      </c>
      <c r="AH279" s="4">
        <v>0</v>
      </c>
      <c r="AI279" s="4">
        <v>0</v>
      </c>
      <c r="AJ279" s="4">
        <v>0</v>
      </c>
      <c r="AK279" s="4">
        <v>0</v>
      </c>
      <c r="AL279" s="4">
        <v>0</v>
      </c>
      <c r="AM279" s="4">
        <v>0</v>
      </c>
      <c r="AN279" s="4">
        <v>0</v>
      </c>
      <c r="AO279" s="4">
        <v>0</v>
      </c>
      <c r="AP279" s="4">
        <v>0</v>
      </c>
      <c r="AQ279" s="4">
        <v>0</v>
      </c>
      <c r="AR279" s="4">
        <v>0</v>
      </c>
      <c r="AS279" s="4">
        <v>0</v>
      </c>
      <c r="AT279" s="4">
        <v>0</v>
      </c>
      <c r="AU279" s="4">
        <v>0</v>
      </c>
      <c r="AV279" s="131">
        <v>7.4884259259259296E-3</v>
      </c>
      <c r="AW279" s="44">
        <v>55.6</v>
      </c>
      <c r="AX279" s="131"/>
    </row>
    <row r="280" spans="1:50">
      <c r="A280" s="4" t="s">
        <v>224</v>
      </c>
      <c r="B280" s="4">
        <v>2019</v>
      </c>
      <c r="C280" s="5">
        <v>43806</v>
      </c>
      <c r="D280" s="4" t="s">
        <v>65</v>
      </c>
      <c r="E280" s="4" t="s">
        <v>810</v>
      </c>
      <c r="F280" s="4" t="s">
        <v>81</v>
      </c>
      <c r="G280" s="11" t="e">
        <f>(C280-VLOOKUP(E280,Riders!$A$2:$E$8000,4,FALSE))/365</f>
        <v>#N/A</v>
      </c>
      <c r="H280" s="4">
        <v>16</v>
      </c>
      <c r="I280" s="4">
        <v>0</v>
      </c>
      <c r="J280" s="4">
        <v>0</v>
      </c>
      <c r="K280" s="4">
        <v>0</v>
      </c>
      <c r="L280" s="4">
        <v>0</v>
      </c>
      <c r="M280" s="4">
        <v>0</v>
      </c>
      <c r="N280" s="4">
        <v>0</v>
      </c>
      <c r="O280" s="4">
        <v>0</v>
      </c>
      <c r="P280" s="4">
        <v>0</v>
      </c>
      <c r="Q280" s="4">
        <v>0</v>
      </c>
      <c r="R280" s="4">
        <v>0</v>
      </c>
      <c r="S280" s="4">
        <v>0</v>
      </c>
      <c r="T280" s="4">
        <v>0</v>
      </c>
      <c r="U280" s="4">
        <v>0</v>
      </c>
      <c r="V280" s="4">
        <v>0</v>
      </c>
      <c r="W280" s="4">
        <v>0</v>
      </c>
      <c r="X280" s="4">
        <v>0</v>
      </c>
      <c r="Y280" s="4">
        <v>0</v>
      </c>
      <c r="Z280" s="4">
        <v>0</v>
      </c>
      <c r="AA280" s="4">
        <v>0</v>
      </c>
      <c r="AB280" s="4">
        <v>0</v>
      </c>
      <c r="AC280" s="4">
        <v>0</v>
      </c>
      <c r="AD280" s="4">
        <v>0</v>
      </c>
      <c r="AE280" s="4">
        <v>0</v>
      </c>
      <c r="AF280" s="4">
        <v>0</v>
      </c>
      <c r="AG280" s="4">
        <v>0</v>
      </c>
      <c r="AH280" s="4">
        <v>0</v>
      </c>
      <c r="AI280" s="4">
        <v>0</v>
      </c>
      <c r="AJ280" s="4">
        <v>0</v>
      </c>
      <c r="AK280" s="4">
        <v>0</v>
      </c>
      <c r="AL280" s="4">
        <v>0</v>
      </c>
      <c r="AM280" s="4">
        <v>0</v>
      </c>
      <c r="AN280" s="4">
        <v>0</v>
      </c>
      <c r="AO280" s="4">
        <v>0</v>
      </c>
      <c r="AP280" s="4">
        <v>0</v>
      </c>
      <c r="AQ280" s="4">
        <v>0</v>
      </c>
      <c r="AR280" s="4">
        <v>0</v>
      </c>
      <c r="AS280" s="4">
        <v>0</v>
      </c>
      <c r="AT280" s="4">
        <v>0</v>
      </c>
      <c r="AU280" s="4">
        <v>0</v>
      </c>
      <c r="AV280" s="131">
        <v>7.4884259259259296E-3</v>
      </c>
      <c r="AW280" s="44">
        <v>55.6</v>
      </c>
      <c r="AX280" s="131"/>
    </row>
    <row r="281" spans="1:50">
      <c r="A281" s="4" t="s">
        <v>224</v>
      </c>
      <c r="B281" s="4">
        <v>2019</v>
      </c>
      <c r="C281" s="5">
        <v>43806</v>
      </c>
      <c r="D281" s="4" t="s">
        <v>65</v>
      </c>
      <c r="E281" s="4" t="s">
        <v>973</v>
      </c>
      <c r="F281" s="4" t="s">
        <v>211</v>
      </c>
      <c r="G281" s="11">
        <f>(C281-VLOOKUP(E281,Riders!$A$2:$E$8000,4,FALSE))/365</f>
        <v>26.098630136986301</v>
      </c>
      <c r="H281" s="4">
        <v>17</v>
      </c>
      <c r="I281" s="4">
        <v>0</v>
      </c>
      <c r="J281" s="4">
        <v>0</v>
      </c>
      <c r="K281" s="4">
        <v>0</v>
      </c>
      <c r="L281" s="4">
        <v>0</v>
      </c>
      <c r="M281" s="4">
        <v>0</v>
      </c>
      <c r="N281" s="4">
        <v>0</v>
      </c>
      <c r="O281" s="4">
        <v>0</v>
      </c>
      <c r="P281" s="4">
        <v>0</v>
      </c>
      <c r="Q281" s="4">
        <v>0</v>
      </c>
      <c r="R281" s="4">
        <v>0</v>
      </c>
      <c r="S281" s="4">
        <v>0</v>
      </c>
      <c r="T281" s="4">
        <v>0</v>
      </c>
      <c r="U281" s="4">
        <v>0</v>
      </c>
      <c r="V281" s="4">
        <v>0</v>
      </c>
      <c r="W281" s="4">
        <v>0</v>
      </c>
      <c r="X281" s="4">
        <v>0</v>
      </c>
      <c r="Y281" s="4">
        <v>0</v>
      </c>
      <c r="Z281" s="4">
        <v>0</v>
      </c>
      <c r="AA281" s="4">
        <v>0</v>
      </c>
      <c r="AB281" s="4">
        <v>0</v>
      </c>
      <c r="AC281" s="4">
        <v>0</v>
      </c>
      <c r="AD281" s="4">
        <v>0</v>
      </c>
      <c r="AE281" s="4">
        <v>0</v>
      </c>
      <c r="AF281" s="4">
        <v>0</v>
      </c>
      <c r="AG281" s="4">
        <v>0</v>
      </c>
      <c r="AH281" s="4">
        <v>0</v>
      </c>
      <c r="AI281" s="4">
        <v>0</v>
      </c>
      <c r="AJ281" s="4">
        <v>0</v>
      </c>
      <c r="AK281" s="4">
        <v>0</v>
      </c>
      <c r="AL281" s="4">
        <v>0</v>
      </c>
      <c r="AM281" s="4">
        <v>0</v>
      </c>
      <c r="AN281" s="4">
        <v>0</v>
      </c>
      <c r="AO281" s="4">
        <v>0</v>
      </c>
      <c r="AP281" s="4">
        <v>0</v>
      </c>
      <c r="AQ281" s="4">
        <v>0</v>
      </c>
      <c r="AR281" s="4">
        <v>0</v>
      </c>
      <c r="AS281" s="4">
        <v>0</v>
      </c>
      <c r="AT281" s="4">
        <v>0</v>
      </c>
      <c r="AU281" s="4">
        <v>0</v>
      </c>
      <c r="AV281" s="131">
        <v>7.4884259259259296E-3</v>
      </c>
      <c r="AW281" s="44">
        <v>55.6</v>
      </c>
      <c r="AX281" s="131"/>
    </row>
    <row r="282" spans="1:50">
      <c r="A282" s="4" t="s">
        <v>224</v>
      </c>
      <c r="B282" s="4">
        <v>2019</v>
      </c>
      <c r="C282" s="5">
        <v>43806</v>
      </c>
      <c r="D282" s="4" t="s">
        <v>65</v>
      </c>
      <c r="E282" s="4" t="s">
        <v>832</v>
      </c>
      <c r="F282" s="4" t="s">
        <v>206</v>
      </c>
      <c r="G282" s="11">
        <f>(C282-VLOOKUP(E282,Riders!$A$2:$E$8000,4,FALSE))/365</f>
        <v>24.169863013698631</v>
      </c>
      <c r="H282" s="4">
        <v>18</v>
      </c>
      <c r="I282" s="4">
        <v>0</v>
      </c>
      <c r="J282" s="4">
        <v>0</v>
      </c>
      <c r="K282" s="4">
        <v>0</v>
      </c>
      <c r="L282" s="4">
        <v>0</v>
      </c>
      <c r="M282" s="4">
        <v>0</v>
      </c>
      <c r="N282" s="4">
        <v>0</v>
      </c>
      <c r="O282" s="4">
        <v>0</v>
      </c>
      <c r="P282" s="4">
        <v>0</v>
      </c>
      <c r="Q282" s="4">
        <v>0</v>
      </c>
      <c r="R282" s="4">
        <v>0</v>
      </c>
      <c r="S282" s="4">
        <v>0</v>
      </c>
      <c r="T282" s="4">
        <v>0</v>
      </c>
      <c r="U282" s="4">
        <v>0</v>
      </c>
      <c r="V282" s="4">
        <v>0</v>
      </c>
      <c r="W282" s="4">
        <v>0</v>
      </c>
      <c r="X282" s="4">
        <v>0</v>
      </c>
      <c r="Y282" s="4">
        <v>0</v>
      </c>
      <c r="Z282" s="4">
        <v>0</v>
      </c>
      <c r="AA282" s="4">
        <v>0</v>
      </c>
      <c r="AB282" s="4">
        <v>0</v>
      </c>
      <c r="AC282" s="4">
        <v>0</v>
      </c>
      <c r="AD282" s="4">
        <v>0</v>
      </c>
      <c r="AE282" s="4">
        <v>0</v>
      </c>
      <c r="AF282" s="4">
        <v>0</v>
      </c>
      <c r="AG282" s="4">
        <v>0</v>
      </c>
      <c r="AH282" s="4">
        <v>0</v>
      </c>
      <c r="AI282" s="4">
        <v>0</v>
      </c>
      <c r="AJ282" s="4">
        <v>0</v>
      </c>
      <c r="AK282" s="4">
        <v>0</v>
      </c>
      <c r="AL282" s="4">
        <v>0</v>
      </c>
      <c r="AM282" s="4">
        <v>0</v>
      </c>
      <c r="AN282" s="4">
        <v>0</v>
      </c>
      <c r="AO282" s="4">
        <v>0</v>
      </c>
      <c r="AP282" s="4">
        <v>0</v>
      </c>
      <c r="AQ282" s="4">
        <v>0</v>
      </c>
      <c r="AR282" s="4">
        <v>0</v>
      </c>
      <c r="AS282" s="4">
        <v>0</v>
      </c>
      <c r="AT282" s="4">
        <v>0</v>
      </c>
      <c r="AU282" s="4">
        <v>0</v>
      </c>
      <c r="AV282" s="131">
        <v>7.4884259259259296E-3</v>
      </c>
      <c r="AW282" s="44">
        <v>55.6</v>
      </c>
      <c r="AX282" s="131"/>
    </row>
    <row r="283" spans="1:50">
      <c r="A283" s="4" t="s">
        <v>224</v>
      </c>
      <c r="B283" s="4">
        <v>2019</v>
      </c>
      <c r="C283" s="5">
        <v>43806</v>
      </c>
      <c r="D283" s="4" t="s">
        <v>65</v>
      </c>
      <c r="E283" s="4" t="s">
        <v>934</v>
      </c>
      <c r="F283" s="4" t="s">
        <v>38</v>
      </c>
      <c r="G283" s="11">
        <f>(C283-VLOOKUP(E283,Riders!$A$2:$E$8000,4,FALSE))/365</f>
        <v>20.967123287671232</v>
      </c>
      <c r="H283" s="4">
        <v>19</v>
      </c>
      <c r="I283" s="4">
        <v>0</v>
      </c>
      <c r="J283" s="4">
        <v>0</v>
      </c>
      <c r="K283" s="4">
        <v>0</v>
      </c>
      <c r="L283" s="4">
        <v>0</v>
      </c>
      <c r="M283" s="4">
        <v>0</v>
      </c>
      <c r="N283" s="4">
        <v>0</v>
      </c>
      <c r="O283" s="4">
        <v>0</v>
      </c>
      <c r="P283" s="4">
        <v>0</v>
      </c>
      <c r="Q283" s="4">
        <v>0</v>
      </c>
      <c r="R283" s="4">
        <v>0</v>
      </c>
      <c r="S283" s="4">
        <v>0</v>
      </c>
      <c r="T283" s="4">
        <v>0</v>
      </c>
      <c r="U283" s="4">
        <v>0</v>
      </c>
      <c r="V283" s="4">
        <v>0</v>
      </c>
      <c r="W283" s="4">
        <v>0</v>
      </c>
      <c r="X283" s="4">
        <v>0</v>
      </c>
      <c r="Y283" s="4">
        <v>0</v>
      </c>
      <c r="Z283" s="4">
        <v>0</v>
      </c>
      <c r="AA283" s="4">
        <v>0</v>
      </c>
      <c r="AB283" s="4">
        <v>0</v>
      </c>
      <c r="AC283" s="4">
        <v>0</v>
      </c>
      <c r="AD283" s="4">
        <v>0</v>
      </c>
      <c r="AE283" s="4">
        <v>0</v>
      </c>
      <c r="AF283" s="4">
        <v>0</v>
      </c>
      <c r="AG283" s="4">
        <v>0</v>
      </c>
      <c r="AH283" s="4">
        <v>0</v>
      </c>
      <c r="AI283" s="4">
        <v>0</v>
      </c>
      <c r="AJ283" s="4">
        <v>0</v>
      </c>
      <c r="AK283" s="4">
        <v>0</v>
      </c>
      <c r="AL283" s="4">
        <v>0</v>
      </c>
      <c r="AM283" s="4">
        <v>0</v>
      </c>
      <c r="AN283" s="4">
        <v>0</v>
      </c>
      <c r="AO283" s="4">
        <v>0</v>
      </c>
      <c r="AP283" s="4">
        <v>0</v>
      </c>
      <c r="AQ283" s="4">
        <v>0</v>
      </c>
      <c r="AR283" s="4">
        <v>0</v>
      </c>
      <c r="AS283" s="4">
        <v>0</v>
      </c>
      <c r="AT283" s="4">
        <v>0</v>
      </c>
      <c r="AU283" s="4">
        <v>0</v>
      </c>
      <c r="AV283" s="131">
        <v>7.4884259259259296E-3</v>
      </c>
      <c r="AW283" s="44">
        <v>55.6</v>
      </c>
      <c r="AX283" s="131"/>
    </row>
    <row r="284" spans="1:50">
      <c r="A284" s="4" t="s">
        <v>224</v>
      </c>
      <c r="B284" s="4">
        <v>2019</v>
      </c>
      <c r="C284" s="5">
        <v>43806</v>
      </c>
      <c r="D284" s="4" t="s">
        <v>65</v>
      </c>
      <c r="E284" s="4" t="s">
        <v>640</v>
      </c>
      <c r="F284" s="4" t="s">
        <v>22</v>
      </c>
      <c r="G284" s="11" t="e">
        <f>(C284-VLOOKUP(E284,Riders!$A$2:$E$8000,4,FALSE))/365</f>
        <v>#N/A</v>
      </c>
      <c r="H284" s="4">
        <v>20</v>
      </c>
      <c r="I284" s="4">
        <v>0</v>
      </c>
      <c r="J284" s="4">
        <v>0</v>
      </c>
      <c r="K284" s="4">
        <v>0</v>
      </c>
      <c r="L284" s="4">
        <v>0</v>
      </c>
      <c r="M284" s="4">
        <v>0</v>
      </c>
      <c r="N284" s="4">
        <v>0</v>
      </c>
      <c r="O284" s="4">
        <v>0</v>
      </c>
      <c r="P284" s="4">
        <v>0</v>
      </c>
      <c r="Q284" s="4">
        <v>0</v>
      </c>
      <c r="R284" s="4">
        <v>0</v>
      </c>
      <c r="S284" s="4">
        <v>0</v>
      </c>
      <c r="T284" s="4">
        <v>0</v>
      </c>
      <c r="U284" s="4">
        <v>0</v>
      </c>
      <c r="V284" s="4">
        <v>0</v>
      </c>
      <c r="W284" s="4">
        <v>0</v>
      </c>
      <c r="X284" s="4">
        <v>0</v>
      </c>
      <c r="Y284" s="4">
        <v>0</v>
      </c>
      <c r="Z284" s="4">
        <v>0</v>
      </c>
      <c r="AA284" s="4">
        <v>0</v>
      </c>
      <c r="AB284" s="4">
        <v>0</v>
      </c>
      <c r="AC284" s="4">
        <v>0</v>
      </c>
      <c r="AD284" s="4">
        <v>0</v>
      </c>
      <c r="AE284" s="4">
        <v>0</v>
      </c>
      <c r="AF284" s="4">
        <v>0</v>
      </c>
      <c r="AG284" s="4">
        <v>0</v>
      </c>
      <c r="AH284" s="4">
        <v>0</v>
      </c>
      <c r="AI284" s="4">
        <v>0</v>
      </c>
      <c r="AJ284" s="4">
        <v>0</v>
      </c>
      <c r="AK284" s="4">
        <v>0</v>
      </c>
      <c r="AL284" s="4">
        <v>0</v>
      </c>
      <c r="AM284" s="4">
        <v>0</v>
      </c>
      <c r="AN284" s="4">
        <v>0</v>
      </c>
      <c r="AO284" s="4">
        <v>0</v>
      </c>
      <c r="AP284" s="4">
        <v>0</v>
      </c>
      <c r="AQ284" s="4">
        <v>0</v>
      </c>
      <c r="AR284" s="4">
        <v>0</v>
      </c>
      <c r="AS284" s="4">
        <v>0</v>
      </c>
      <c r="AT284" s="4">
        <v>0</v>
      </c>
      <c r="AU284" s="4">
        <v>0</v>
      </c>
      <c r="AV284" s="131">
        <v>7.4884259259259296E-3</v>
      </c>
      <c r="AW284" s="44">
        <v>55.6</v>
      </c>
      <c r="AX284" s="131"/>
    </row>
    <row r="285" spans="1:50">
      <c r="A285" s="4" t="s">
        <v>224</v>
      </c>
      <c r="B285" s="4">
        <v>2019</v>
      </c>
      <c r="C285" s="5">
        <v>43806</v>
      </c>
      <c r="D285" s="4" t="s">
        <v>65</v>
      </c>
      <c r="E285" s="4" t="s">
        <v>974</v>
      </c>
      <c r="F285" s="4" t="s">
        <v>523</v>
      </c>
      <c r="G285" s="11">
        <f>(C285-VLOOKUP(E285,Riders!$A$2:$E$8000,4,FALSE))/365</f>
        <v>37.515068493150686</v>
      </c>
      <c r="H285" s="4">
        <v>21</v>
      </c>
      <c r="I285" s="4">
        <v>0</v>
      </c>
      <c r="J285" s="4">
        <v>0</v>
      </c>
      <c r="K285" s="4">
        <v>0</v>
      </c>
      <c r="L285" s="4">
        <v>0</v>
      </c>
      <c r="M285" s="4">
        <v>0</v>
      </c>
      <c r="N285" s="4">
        <v>0</v>
      </c>
      <c r="O285" s="4">
        <v>0</v>
      </c>
      <c r="P285" s="4">
        <v>0</v>
      </c>
      <c r="Q285" s="4">
        <v>0</v>
      </c>
      <c r="R285" s="4">
        <v>0</v>
      </c>
      <c r="S285" s="4">
        <v>0</v>
      </c>
      <c r="T285" s="4">
        <v>0</v>
      </c>
      <c r="U285" s="4">
        <v>0</v>
      </c>
      <c r="V285" s="4">
        <v>0</v>
      </c>
      <c r="W285" s="4">
        <v>0</v>
      </c>
      <c r="X285" s="4">
        <v>0</v>
      </c>
      <c r="Y285" s="4">
        <v>0</v>
      </c>
      <c r="Z285" s="4">
        <v>0</v>
      </c>
      <c r="AA285" s="4">
        <v>0</v>
      </c>
      <c r="AB285" s="4">
        <v>0</v>
      </c>
      <c r="AC285" s="4">
        <v>0</v>
      </c>
      <c r="AD285" s="4">
        <v>0</v>
      </c>
      <c r="AE285" s="4">
        <v>0</v>
      </c>
      <c r="AF285" s="4">
        <v>0</v>
      </c>
      <c r="AG285" s="4">
        <v>0</v>
      </c>
      <c r="AH285" s="4">
        <v>0</v>
      </c>
      <c r="AI285" s="4">
        <v>0</v>
      </c>
      <c r="AJ285" s="4">
        <v>0</v>
      </c>
      <c r="AK285" s="4">
        <v>0</v>
      </c>
      <c r="AL285" s="4">
        <v>0</v>
      </c>
      <c r="AM285" s="4">
        <v>0</v>
      </c>
      <c r="AN285" s="4">
        <v>0</v>
      </c>
      <c r="AO285" s="4">
        <v>0</v>
      </c>
      <c r="AP285" s="4">
        <v>0</v>
      </c>
      <c r="AQ285" s="4">
        <v>0</v>
      </c>
      <c r="AR285" s="4">
        <v>0</v>
      </c>
      <c r="AS285" s="4">
        <v>0</v>
      </c>
      <c r="AT285" s="4">
        <v>20</v>
      </c>
      <c r="AU285" s="4">
        <v>-20</v>
      </c>
      <c r="AV285" s="131">
        <v>7.4884259259259296E-3</v>
      </c>
      <c r="AW285" s="44">
        <v>55.6</v>
      </c>
      <c r="AX285" s="131"/>
    </row>
    <row r="286" spans="1:50">
      <c r="A286" s="1" t="s">
        <v>225</v>
      </c>
      <c r="B286" s="1">
        <v>2019</v>
      </c>
      <c r="C286" s="2">
        <v>43799</v>
      </c>
      <c r="D286" s="1" t="s">
        <v>65</v>
      </c>
      <c r="E286" s="1" t="s">
        <v>595</v>
      </c>
      <c r="F286" s="1" t="s">
        <v>28</v>
      </c>
      <c r="G286" s="11">
        <f>(C286-VLOOKUP(E286,Riders!$A$2:$E$8000,4,FALSE))/365</f>
        <v>33.838356164383562</v>
      </c>
      <c r="H286" s="1">
        <v>1</v>
      </c>
      <c r="I286" s="1">
        <v>0</v>
      </c>
      <c r="J286" s="1">
        <v>0</v>
      </c>
      <c r="K286" s="1">
        <v>0</v>
      </c>
      <c r="L286" s="1">
        <v>0</v>
      </c>
      <c r="M286" s="1">
        <v>0</v>
      </c>
      <c r="N286" s="1">
        <v>0</v>
      </c>
      <c r="O286" s="1">
        <v>0</v>
      </c>
      <c r="P286" s="1">
        <v>0</v>
      </c>
      <c r="Q286" s="1">
        <v>0</v>
      </c>
      <c r="R286" s="1">
        <v>0</v>
      </c>
      <c r="S286" s="1">
        <v>0</v>
      </c>
      <c r="T286" s="1">
        <v>0</v>
      </c>
      <c r="U286" s="1">
        <v>0</v>
      </c>
      <c r="V286" s="1">
        <v>0</v>
      </c>
      <c r="W286" s="1">
        <v>0</v>
      </c>
      <c r="X286" s="1">
        <v>0</v>
      </c>
      <c r="Y286" s="1">
        <v>0</v>
      </c>
      <c r="Z286" s="1">
        <v>0</v>
      </c>
      <c r="AA286" s="1">
        <v>0</v>
      </c>
      <c r="AB286" s="1">
        <v>0</v>
      </c>
      <c r="AC286" s="1">
        <v>0</v>
      </c>
      <c r="AD286" s="1">
        <v>0</v>
      </c>
      <c r="AE286" s="1">
        <v>0</v>
      </c>
      <c r="AF286" s="1">
        <v>0</v>
      </c>
      <c r="AG286" s="1">
        <v>0</v>
      </c>
      <c r="AH286" s="1">
        <v>0</v>
      </c>
      <c r="AI286" s="1">
        <v>0</v>
      </c>
      <c r="AJ286" s="1">
        <v>0</v>
      </c>
      <c r="AK286" s="1">
        <v>0</v>
      </c>
      <c r="AL286" s="1">
        <v>0</v>
      </c>
      <c r="AM286" s="1">
        <v>1</v>
      </c>
      <c r="AN286" s="1">
        <v>1</v>
      </c>
      <c r="AO286" s="1">
        <v>1</v>
      </c>
      <c r="AP286" s="1">
        <v>1</v>
      </c>
      <c r="AQ286" s="1">
        <v>0</v>
      </c>
      <c r="AR286" s="1">
        <v>0</v>
      </c>
      <c r="AS286" s="1">
        <v>20</v>
      </c>
      <c r="AT286" s="1">
        <v>0</v>
      </c>
      <c r="AU286" s="1">
        <v>24</v>
      </c>
      <c r="AV286" s="131">
        <v>7.3611111111111108E-3</v>
      </c>
      <c r="AW286" s="42">
        <v>56.533000000000001</v>
      </c>
      <c r="AX286" s="131"/>
    </row>
    <row r="287" spans="1:50">
      <c r="A287" s="1" t="s">
        <v>225</v>
      </c>
      <c r="B287" s="1">
        <v>2019</v>
      </c>
      <c r="C287" s="2">
        <v>43799</v>
      </c>
      <c r="D287" s="1" t="s">
        <v>65</v>
      </c>
      <c r="E287" s="1" t="s">
        <v>932</v>
      </c>
      <c r="F287" s="1" t="s">
        <v>55</v>
      </c>
      <c r="G287" s="11" t="e">
        <f>(C287-VLOOKUP(E287,Riders!$A$2:$E$8000,4,FALSE))/365</f>
        <v>#N/A</v>
      </c>
      <c r="H287" s="1">
        <v>2</v>
      </c>
      <c r="I287" s="1">
        <v>0</v>
      </c>
      <c r="J287" s="1">
        <v>0</v>
      </c>
      <c r="K287" s="1">
        <v>1</v>
      </c>
      <c r="L287" s="1">
        <v>0</v>
      </c>
      <c r="M287" s="1">
        <v>1</v>
      </c>
      <c r="N287" s="1">
        <v>0</v>
      </c>
      <c r="O287" s="1">
        <v>1</v>
      </c>
      <c r="P287" s="1">
        <v>0</v>
      </c>
      <c r="Q287" s="1">
        <v>1</v>
      </c>
      <c r="R287" s="1">
        <v>0</v>
      </c>
      <c r="S287" s="1">
        <v>1</v>
      </c>
      <c r="T287" s="1">
        <v>1</v>
      </c>
      <c r="U287" s="1">
        <v>1</v>
      </c>
      <c r="V287" s="1">
        <v>1</v>
      </c>
      <c r="W287" s="1">
        <v>1</v>
      </c>
      <c r="X287" s="1">
        <v>1</v>
      </c>
      <c r="Y287" s="1">
        <v>1</v>
      </c>
      <c r="Z287" s="1">
        <v>1</v>
      </c>
      <c r="AA287" s="1">
        <v>0</v>
      </c>
      <c r="AB287" s="1">
        <v>0</v>
      </c>
      <c r="AC287" s="1">
        <v>0</v>
      </c>
      <c r="AD287" s="1">
        <v>0</v>
      </c>
      <c r="AE287" s="1">
        <v>0</v>
      </c>
      <c r="AF287" s="1">
        <v>0</v>
      </c>
      <c r="AG287" s="1">
        <v>0</v>
      </c>
      <c r="AH287" s="1">
        <v>0</v>
      </c>
      <c r="AI287" s="1">
        <v>0</v>
      </c>
      <c r="AJ287" s="1">
        <v>0</v>
      </c>
      <c r="AK287" s="1">
        <v>0</v>
      </c>
      <c r="AL287" s="1">
        <v>0</v>
      </c>
      <c r="AM287" s="1">
        <v>0</v>
      </c>
      <c r="AN287" s="1">
        <v>0</v>
      </c>
      <c r="AO287" s="1">
        <v>0</v>
      </c>
      <c r="AP287" s="1">
        <v>0</v>
      </c>
      <c r="AQ287" s="1">
        <v>0</v>
      </c>
      <c r="AR287" s="1">
        <v>0</v>
      </c>
      <c r="AS287" s="1">
        <v>0</v>
      </c>
      <c r="AT287" s="1">
        <v>0</v>
      </c>
      <c r="AU287" s="1">
        <v>12</v>
      </c>
      <c r="AV287" s="131">
        <v>7.3611111111111108E-3</v>
      </c>
      <c r="AW287" s="42">
        <v>56.533000000000001</v>
      </c>
      <c r="AX287" s="131"/>
    </row>
    <row r="288" spans="1:50">
      <c r="A288" s="1" t="s">
        <v>225</v>
      </c>
      <c r="B288" s="1">
        <v>2019</v>
      </c>
      <c r="C288" s="2">
        <v>43799</v>
      </c>
      <c r="D288" s="1" t="s">
        <v>65</v>
      </c>
      <c r="E288" s="1" t="s">
        <v>714</v>
      </c>
      <c r="F288" s="1" t="s">
        <v>151</v>
      </c>
      <c r="G288" s="11">
        <f>(C288-VLOOKUP(E288,Riders!$A$2:$E$8000,4,FALSE))/365</f>
        <v>23.523287671232875</v>
      </c>
      <c r="H288" s="1">
        <v>3</v>
      </c>
      <c r="I288" s="1">
        <v>1</v>
      </c>
      <c r="J288" s="1">
        <v>1</v>
      </c>
      <c r="K288" s="1">
        <v>0</v>
      </c>
      <c r="L288" s="1">
        <v>1</v>
      </c>
      <c r="M288" s="1">
        <v>0</v>
      </c>
      <c r="N288" s="1">
        <v>1</v>
      </c>
      <c r="O288" s="1">
        <v>0</v>
      </c>
      <c r="P288" s="1">
        <v>1</v>
      </c>
      <c r="Q288" s="1">
        <v>0</v>
      </c>
      <c r="R288" s="1">
        <v>1</v>
      </c>
      <c r="S288" s="1">
        <v>0</v>
      </c>
      <c r="T288" s="1">
        <v>0</v>
      </c>
      <c r="U288" s="1">
        <v>0</v>
      </c>
      <c r="V288" s="1">
        <v>0</v>
      </c>
      <c r="W288" s="1">
        <v>0</v>
      </c>
      <c r="X288" s="1">
        <v>0</v>
      </c>
      <c r="Y288" s="1">
        <v>0</v>
      </c>
      <c r="Z288" s="1">
        <v>0</v>
      </c>
      <c r="AA288" s="1">
        <v>0</v>
      </c>
      <c r="AB288" s="1">
        <v>0</v>
      </c>
      <c r="AC288" s="1">
        <v>0</v>
      </c>
      <c r="AD288" s="1">
        <v>0</v>
      </c>
      <c r="AE288" s="1">
        <v>0</v>
      </c>
      <c r="AF288" s="1">
        <v>0</v>
      </c>
      <c r="AG288" s="1">
        <v>0</v>
      </c>
      <c r="AH288" s="1">
        <v>0</v>
      </c>
      <c r="AI288" s="1">
        <v>0</v>
      </c>
      <c r="AJ288" s="1">
        <v>0</v>
      </c>
      <c r="AK288" s="1">
        <v>0</v>
      </c>
      <c r="AL288" s="1">
        <v>0</v>
      </c>
      <c r="AM288" s="1">
        <v>0</v>
      </c>
      <c r="AN288" s="1">
        <v>0</v>
      </c>
      <c r="AO288" s="1">
        <v>0</v>
      </c>
      <c r="AP288" s="1">
        <v>0</v>
      </c>
      <c r="AQ288" s="1">
        <v>0</v>
      </c>
      <c r="AR288" s="1">
        <v>0</v>
      </c>
      <c r="AS288" s="1">
        <v>20</v>
      </c>
      <c r="AT288" s="1">
        <v>20</v>
      </c>
      <c r="AU288" s="1">
        <v>6</v>
      </c>
      <c r="AV288" s="131">
        <v>7.3611111111111099E-3</v>
      </c>
      <c r="AW288" s="42">
        <v>56.533000000000001</v>
      </c>
      <c r="AX288" s="131"/>
    </row>
    <row r="289" spans="1:50">
      <c r="A289" s="1" t="s">
        <v>225</v>
      </c>
      <c r="B289" s="1">
        <v>2019</v>
      </c>
      <c r="C289" s="2">
        <v>43799</v>
      </c>
      <c r="D289" s="1" t="s">
        <v>65</v>
      </c>
      <c r="E289" s="1" t="s">
        <v>597</v>
      </c>
      <c r="F289" s="1" t="s">
        <v>34</v>
      </c>
      <c r="G289" s="11">
        <f>(C289-VLOOKUP(E289,Riders!$A$2:$E$8000,4,FALSE))/365</f>
        <v>21.567123287671233</v>
      </c>
      <c r="H289" s="1">
        <v>4</v>
      </c>
      <c r="I289" s="1">
        <v>0</v>
      </c>
      <c r="J289" s="1">
        <v>0</v>
      </c>
      <c r="K289" s="1">
        <v>0</v>
      </c>
      <c r="L289" s="1">
        <v>0</v>
      </c>
      <c r="M289" s="1">
        <v>0</v>
      </c>
      <c r="N289" s="1">
        <v>0</v>
      </c>
      <c r="O289" s="1">
        <v>0</v>
      </c>
      <c r="P289" s="1">
        <v>0</v>
      </c>
      <c r="Q289" s="1">
        <v>0</v>
      </c>
      <c r="R289" s="1">
        <v>0</v>
      </c>
      <c r="S289" s="1">
        <v>0</v>
      </c>
      <c r="T289" s="1">
        <v>0</v>
      </c>
      <c r="U289" s="1">
        <v>0</v>
      </c>
      <c r="V289" s="1">
        <v>0</v>
      </c>
      <c r="W289" s="1">
        <v>0</v>
      </c>
      <c r="X289" s="1">
        <v>0</v>
      </c>
      <c r="Y289" s="1">
        <v>0</v>
      </c>
      <c r="Z289" s="1">
        <v>0</v>
      </c>
      <c r="AA289" s="1">
        <v>1</v>
      </c>
      <c r="AB289" s="1">
        <v>0</v>
      </c>
      <c r="AC289" s="1">
        <v>1</v>
      </c>
      <c r="AD289" s="1">
        <v>0</v>
      </c>
      <c r="AE289" s="1">
        <v>0</v>
      </c>
      <c r="AF289" s="1">
        <v>0</v>
      </c>
      <c r="AG289" s="1">
        <v>0</v>
      </c>
      <c r="AH289" s="1">
        <v>0</v>
      </c>
      <c r="AI289" s="1">
        <v>0</v>
      </c>
      <c r="AJ289" s="1">
        <v>1</v>
      </c>
      <c r="AK289" s="1">
        <v>0</v>
      </c>
      <c r="AL289" s="1">
        <v>0</v>
      </c>
      <c r="AM289" s="1">
        <v>0</v>
      </c>
      <c r="AN289" s="1">
        <v>0</v>
      </c>
      <c r="AO289" s="1">
        <v>0</v>
      </c>
      <c r="AP289" s="1">
        <v>0</v>
      </c>
      <c r="AQ289" s="1">
        <v>0</v>
      </c>
      <c r="AR289" s="1">
        <v>0</v>
      </c>
      <c r="AS289" s="1">
        <v>0</v>
      </c>
      <c r="AT289" s="1">
        <v>0</v>
      </c>
      <c r="AU289" s="1">
        <v>3</v>
      </c>
      <c r="AV289" s="131">
        <v>7.3611111111111099E-3</v>
      </c>
      <c r="AW289" s="42">
        <v>56.533000000000001</v>
      </c>
      <c r="AX289" s="131"/>
    </row>
    <row r="290" spans="1:50">
      <c r="A290" s="1" t="s">
        <v>225</v>
      </c>
      <c r="B290" s="1">
        <v>2019</v>
      </c>
      <c r="C290" s="2">
        <v>43799</v>
      </c>
      <c r="D290" s="1" t="s">
        <v>65</v>
      </c>
      <c r="E290" s="1" t="s">
        <v>587</v>
      </c>
      <c r="F290" s="1" t="s">
        <v>77</v>
      </c>
      <c r="G290" s="11">
        <f>(C290-VLOOKUP(E290,Riders!$A$2:$E$8000,4,FALSE))/365</f>
        <v>24.520547945205479</v>
      </c>
      <c r="H290" s="1">
        <v>5</v>
      </c>
      <c r="I290" s="1">
        <v>0</v>
      </c>
      <c r="J290" s="1">
        <v>0</v>
      </c>
      <c r="K290" s="1">
        <v>0</v>
      </c>
      <c r="L290" s="1">
        <v>0</v>
      </c>
      <c r="M290" s="1">
        <v>0</v>
      </c>
      <c r="N290" s="1">
        <v>0</v>
      </c>
      <c r="O290" s="1">
        <v>0</v>
      </c>
      <c r="P290" s="1">
        <v>0</v>
      </c>
      <c r="Q290" s="1">
        <v>0</v>
      </c>
      <c r="R290" s="1">
        <v>0</v>
      </c>
      <c r="S290" s="1">
        <v>0</v>
      </c>
      <c r="T290" s="1">
        <v>0</v>
      </c>
      <c r="U290" s="1">
        <v>0</v>
      </c>
      <c r="V290" s="1">
        <v>0</v>
      </c>
      <c r="W290" s="1">
        <v>0</v>
      </c>
      <c r="X290" s="1">
        <v>0</v>
      </c>
      <c r="Y290" s="1">
        <v>0</v>
      </c>
      <c r="Z290" s="1">
        <v>0</v>
      </c>
      <c r="AA290" s="1">
        <v>0</v>
      </c>
      <c r="AB290" s="1">
        <v>0</v>
      </c>
      <c r="AC290" s="1">
        <v>0</v>
      </c>
      <c r="AD290" s="1">
        <v>0</v>
      </c>
      <c r="AE290" s="1">
        <v>0</v>
      </c>
      <c r="AF290" s="1">
        <v>0</v>
      </c>
      <c r="AG290" s="1">
        <v>0</v>
      </c>
      <c r="AH290" s="1">
        <v>0</v>
      </c>
      <c r="AI290" s="1">
        <v>0</v>
      </c>
      <c r="AJ290" s="1">
        <v>0</v>
      </c>
      <c r="AK290" s="1">
        <v>0</v>
      </c>
      <c r="AL290" s="1">
        <v>1</v>
      </c>
      <c r="AM290" s="1">
        <v>0</v>
      </c>
      <c r="AN290" s="1">
        <v>0</v>
      </c>
      <c r="AO290" s="1">
        <v>0</v>
      </c>
      <c r="AP290" s="1">
        <v>0</v>
      </c>
      <c r="AQ290" s="1">
        <v>0</v>
      </c>
      <c r="AR290" s="1">
        <v>1</v>
      </c>
      <c r="AS290" s="1">
        <v>0</v>
      </c>
      <c r="AT290" s="1">
        <v>0</v>
      </c>
      <c r="AU290" s="1">
        <v>2</v>
      </c>
      <c r="AV290" s="131">
        <v>7.3611111111111099E-3</v>
      </c>
      <c r="AW290" s="42">
        <v>56.533000000000001</v>
      </c>
      <c r="AX290" s="131"/>
    </row>
    <row r="291" spans="1:50">
      <c r="A291" s="1" t="s">
        <v>225</v>
      </c>
      <c r="B291" s="1">
        <v>2019</v>
      </c>
      <c r="C291" s="2">
        <v>43799</v>
      </c>
      <c r="D291" s="1" t="s">
        <v>65</v>
      </c>
      <c r="E291" s="1" t="s">
        <v>486</v>
      </c>
      <c r="F291" s="1" t="s">
        <v>163</v>
      </c>
      <c r="G291" s="11">
        <f>(C291-VLOOKUP(E291,Riders!$A$2:$E$8000,4,FALSE))/365</f>
        <v>22.4</v>
      </c>
      <c r="H291" s="1">
        <v>6</v>
      </c>
      <c r="I291" s="1">
        <v>0</v>
      </c>
      <c r="J291" s="1">
        <v>0</v>
      </c>
      <c r="K291" s="1">
        <v>0</v>
      </c>
      <c r="L291" s="1">
        <v>0</v>
      </c>
      <c r="M291" s="1">
        <v>0</v>
      </c>
      <c r="N291" s="1">
        <v>0</v>
      </c>
      <c r="O291" s="1">
        <v>0</v>
      </c>
      <c r="P291" s="1">
        <v>0</v>
      </c>
      <c r="Q291" s="1">
        <v>0</v>
      </c>
      <c r="R291" s="1">
        <v>0</v>
      </c>
      <c r="S291" s="1">
        <v>0</v>
      </c>
      <c r="T291" s="1">
        <v>0</v>
      </c>
      <c r="U291" s="1">
        <v>0</v>
      </c>
      <c r="V291" s="1">
        <v>0</v>
      </c>
      <c r="W291" s="1">
        <v>0</v>
      </c>
      <c r="X291" s="1">
        <v>0</v>
      </c>
      <c r="Y291" s="1">
        <v>0</v>
      </c>
      <c r="Z291" s="1">
        <v>0</v>
      </c>
      <c r="AA291" s="1">
        <v>0</v>
      </c>
      <c r="AB291" s="1">
        <v>0</v>
      </c>
      <c r="AC291" s="1">
        <v>0</v>
      </c>
      <c r="AD291" s="1">
        <v>0</v>
      </c>
      <c r="AE291" s="1">
        <v>1</v>
      </c>
      <c r="AF291" s="1">
        <v>1</v>
      </c>
      <c r="AG291" s="1">
        <v>0</v>
      </c>
      <c r="AH291" s="1">
        <v>0</v>
      </c>
      <c r="AI291" s="1">
        <v>0</v>
      </c>
      <c r="AJ291" s="1">
        <v>0</v>
      </c>
      <c r="AK291" s="1">
        <v>0</v>
      </c>
      <c r="AL291" s="1">
        <v>0</v>
      </c>
      <c r="AM291" s="1">
        <v>0</v>
      </c>
      <c r="AN291" s="1">
        <v>0</v>
      </c>
      <c r="AO291" s="1">
        <v>0</v>
      </c>
      <c r="AP291" s="1">
        <v>0</v>
      </c>
      <c r="AQ291" s="1">
        <v>0</v>
      </c>
      <c r="AR291" s="1">
        <v>0</v>
      </c>
      <c r="AS291" s="1">
        <v>0</v>
      </c>
      <c r="AT291" s="1">
        <v>0</v>
      </c>
      <c r="AU291" s="1">
        <v>2</v>
      </c>
      <c r="AV291" s="131">
        <v>7.3611111111111099E-3</v>
      </c>
      <c r="AW291" s="42">
        <v>56.533000000000001</v>
      </c>
      <c r="AX291" s="131"/>
    </row>
    <row r="292" spans="1:50">
      <c r="A292" s="1" t="s">
        <v>225</v>
      </c>
      <c r="B292" s="1">
        <v>2019</v>
      </c>
      <c r="C292" s="2">
        <v>43799</v>
      </c>
      <c r="D292" s="1" t="s">
        <v>65</v>
      </c>
      <c r="E292" s="1" t="s">
        <v>933</v>
      </c>
      <c r="F292" s="1" t="s">
        <v>187</v>
      </c>
      <c r="G292" s="11">
        <f>(C292-VLOOKUP(E292,Riders!$A$2:$E$8000,4,FALSE))/365</f>
        <v>25.010958904109589</v>
      </c>
      <c r="H292" s="1">
        <v>7</v>
      </c>
      <c r="I292" s="1">
        <v>0</v>
      </c>
      <c r="J292" s="1">
        <v>0</v>
      </c>
      <c r="K292" s="1">
        <v>0</v>
      </c>
      <c r="L292" s="1">
        <v>0</v>
      </c>
      <c r="M292" s="1">
        <v>0</v>
      </c>
      <c r="N292" s="1">
        <v>0</v>
      </c>
      <c r="O292" s="1">
        <v>0</v>
      </c>
      <c r="P292" s="1">
        <v>0</v>
      </c>
      <c r="Q292" s="1">
        <v>0</v>
      </c>
      <c r="R292" s="1">
        <v>0</v>
      </c>
      <c r="S292" s="1">
        <v>0</v>
      </c>
      <c r="T292" s="1">
        <v>0</v>
      </c>
      <c r="U292" s="1">
        <v>0</v>
      </c>
      <c r="V292" s="1">
        <v>0</v>
      </c>
      <c r="W292" s="1">
        <v>0</v>
      </c>
      <c r="X292" s="1">
        <v>0</v>
      </c>
      <c r="Y292" s="1">
        <v>0</v>
      </c>
      <c r="Z292" s="1">
        <v>0</v>
      </c>
      <c r="AA292" s="1">
        <v>0</v>
      </c>
      <c r="AB292" s="1">
        <v>0</v>
      </c>
      <c r="AC292" s="1">
        <v>0</v>
      </c>
      <c r="AD292" s="1">
        <v>0</v>
      </c>
      <c r="AE292" s="1">
        <v>0</v>
      </c>
      <c r="AF292" s="1">
        <v>0</v>
      </c>
      <c r="AG292" s="1">
        <v>0</v>
      </c>
      <c r="AH292" s="1">
        <v>0</v>
      </c>
      <c r="AI292" s="1">
        <v>0</v>
      </c>
      <c r="AJ292" s="1">
        <v>0</v>
      </c>
      <c r="AK292" s="1">
        <v>1</v>
      </c>
      <c r="AL292" s="1">
        <v>0</v>
      </c>
      <c r="AM292" s="1">
        <v>0</v>
      </c>
      <c r="AN292" s="1">
        <v>0</v>
      </c>
      <c r="AO292" s="1">
        <v>0</v>
      </c>
      <c r="AP292" s="1">
        <v>0</v>
      </c>
      <c r="AQ292" s="1">
        <v>0</v>
      </c>
      <c r="AR292" s="1">
        <v>0</v>
      </c>
      <c r="AS292" s="1">
        <v>0</v>
      </c>
      <c r="AT292" s="1">
        <v>0</v>
      </c>
      <c r="AU292" s="1">
        <v>1</v>
      </c>
      <c r="AV292" s="131">
        <v>7.3611111111111099E-3</v>
      </c>
      <c r="AW292" s="42">
        <v>56.533000000000001</v>
      </c>
      <c r="AX292" s="131"/>
    </row>
    <row r="293" spans="1:50">
      <c r="A293" s="1" t="s">
        <v>225</v>
      </c>
      <c r="B293" s="1">
        <v>2019</v>
      </c>
      <c r="C293" s="2">
        <v>43799</v>
      </c>
      <c r="D293" s="1" t="s">
        <v>65</v>
      </c>
      <c r="E293" s="1" t="s">
        <v>939</v>
      </c>
      <c r="F293" s="1" t="s">
        <v>112</v>
      </c>
      <c r="G293" s="11">
        <f>(C293-VLOOKUP(E293,Riders!$A$2:$E$8000,4,FALSE))/365</f>
        <v>36.917808219178085</v>
      </c>
      <c r="H293" s="1">
        <v>8</v>
      </c>
      <c r="I293" s="1">
        <v>0</v>
      </c>
      <c r="J293" s="1">
        <v>0</v>
      </c>
      <c r="K293" s="1">
        <v>0</v>
      </c>
      <c r="L293" s="1">
        <v>0</v>
      </c>
      <c r="M293" s="1">
        <v>0</v>
      </c>
      <c r="N293" s="1">
        <v>0</v>
      </c>
      <c r="O293" s="1">
        <v>0</v>
      </c>
      <c r="P293" s="1">
        <v>0</v>
      </c>
      <c r="Q293" s="1">
        <v>0</v>
      </c>
      <c r="R293" s="1">
        <v>0</v>
      </c>
      <c r="S293" s="1">
        <v>0</v>
      </c>
      <c r="T293" s="1">
        <v>0</v>
      </c>
      <c r="U293" s="1">
        <v>0</v>
      </c>
      <c r="V293" s="1">
        <v>0</v>
      </c>
      <c r="W293" s="1">
        <v>0</v>
      </c>
      <c r="X293" s="1">
        <v>0</v>
      </c>
      <c r="Y293" s="1">
        <v>0</v>
      </c>
      <c r="Z293" s="1">
        <v>0</v>
      </c>
      <c r="AA293" s="1">
        <v>0</v>
      </c>
      <c r="AB293" s="1">
        <v>1</v>
      </c>
      <c r="AC293" s="1">
        <v>0</v>
      </c>
      <c r="AD293" s="1">
        <v>0</v>
      </c>
      <c r="AE293" s="1">
        <v>0</v>
      </c>
      <c r="AF293" s="1">
        <v>0</v>
      </c>
      <c r="AG293" s="1">
        <v>0</v>
      </c>
      <c r="AH293" s="1">
        <v>0</v>
      </c>
      <c r="AI293" s="1">
        <v>0</v>
      </c>
      <c r="AJ293" s="1">
        <v>0</v>
      </c>
      <c r="AK293" s="1">
        <v>0</v>
      </c>
      <c r="AL293" s="1">
        <v>0</v>
      </c>
      <c r="AM293" s="1">
        <v>0</v>
      </c>
      <c r="AN293" s="1">
        <v>0</v>
      </c>
      <c r="AO293" s="1">
        <v>0</v>
      </c>
      <c r="AP293" s="1">
        <v>0</v>
      </c>
      <c r="AQ293" s="1">
        <v>0</v>
      </c>
      <c r="AR293" s="1">
        <v>0</v>
      </c>
      <c r="AS293" s="1">
        <v>0</v>
      </c>
      <c r="AT293" s="1">
        <v>0</v>
      </c>
      <c r="AU293" s="1">
        <v>1</v>
      </c>
      <c r="AV293" s="131">
        <v>7.3611111111111099E-3</v>
      </c>
      <c r="AW293" s="42">
        <v>56.533000000000001</v>
      </c>
      <c r="AX293" s="131"/>
    </row>
    <row r="294" spans="1:50">
      <c r="A294" s="1" t="s">
        <v>225</v>
      </c>
      <c r="B294" s="1">
        <v>2019</v>
      </c>
      <c r="C294" s="2">
        <v>43799</v>
      </c>
      <c r="D294" s="1" t="s">
        <v>65</v>
      </c>
      <c r="E294" s="1" t="s">
        <v>594</v>
      </c>
      <c r="F294" s="1" t="s">
        <v>751</v>
      </c>
      <c r="G294" s="11">
        <f>(C294-VLOOKUP(E294,Riders!$A$2:$E$8000,4,FALSE))/365</f>
        <v>30.504109589041096</v>
      </c>
      <c r="H294" s="1">
        <v>9</v>
      </c>
      <c r="I294" s="1">
        <v>0</v>
      </c>
      <c r="J294" s="1">
        <v>0</v>
      </c>
      <c r="K294" s="1">
        <v>0</v>
      </c>
      <c r="L294" s="1">
        <v>0</v>
      </c>
      <c r="M294" s="1">
        <v>0</v>
      </c>
      <c r="N294" s="1">
        <v>0</v>
      </c>
      <c r="O294" s="1">
        <v>0</v>
      </c>
      <c r="P294" s="1">
        <v>0</v>
      </c>
      <c r="Q294" s="1">
        <v>0</v>
      </c>
      <c r="R294" s="1">
        <v>0</v>
      </c>
      <c r="S294" s="1">
        <v>0</v>
      </c>
      <c r="T294" s="1">
        <v>0</v>
      </c>
      <c r="U294" s="1">
        <v>0</v>
      </c>
      <c r="V294" s="1">
        <v>0</v>
      </c>
      <c r="W294" s="1">
        <v>0</v>
      </c>
      <c r="X294" s="1">
        <v>0</v>
      </c>
      <c r="Y294" s="1">
        <v>0</v>
      </c>
      <c r="Z294" s="1">
        <v>0</v>
      </c>
      <c r="AA294" s="1">
        <v>0</v>
      </c>
      <c r="AB294" s="1">
        <v>0</v>
      </c>
      <c r="AC294" s="1">
        <v>0</v>
      </c>
      <c r="AD294" s="1">
        <v>0</v>
      </c>
      <c r="AE294" s="1">
        <v>0</v>
      </c>
      <c r="AF294" s="1">
        <v>0</v>
      </c>
      <c r="AG294" s="1">
        <v>1</v>
      </c>
      <c r="AH294" s="1">
        <v>0</v>
      </c>
      <c r="AI294" s="1">
        <v>0</v>
      </c>
      <c r="AJ294" s="1">
        <v>0</v>
      </c>
      <c r="AK294" s="1">
        <v>0</v>
      </c>
      <c r="AL294" s="1">
        <v>0</v>
      </c>
      <c r="AM294" s="1">
        <v>0</v>
      </c>
      <c r="AN294" s="1">
        <v>0</v>
      </c>
      <c r="AO294" s="1">
        <v>0</v>
      </c>
      <c r="AP294" s="1">
        <v>0</v>
      </c>
      <c r="AQ294" s="1">
        <v>0</v>
      </c>
      <c r="AR294" s="1">
        <v>0</v>
      </c>
      <c r="AS294" s="1">
        <v>0</v>
      </c>
      <c r="AT294" s="1">
        <v>0</v>
      </c>
      <c r="AU294" s="1">
        <v>1</v>
      </c>
      <c r="AV294" s="131">
        <v>7.3611111111111099E-3</v>
      </c>
      <c r="AW294" s="42">
        <v>56.533000000000001</v>
      </c>
      <c r="AX294" s="131"/>
    </row>
    <row r="295" spans="1:50">
      <c r="A295" s="1" t="s">
        <v>225</v>
      </c>
      <c r="B295" s="1">
        <v>2019</v>
      </c>
      <c r="C295" s="2">
        <v>43799</v>
      </c>
      <c r="D295" s="1" t="s">
        <v>65</v>
      </c>
      <c r="E295" s="1" t="s">
        <v>590</v>
      </c>
      <c r="F295" s="1" t="s">
        <v>22</v>
      </c>
      <c r="G295" s="11">
        <f>(C295-VLOOKUP(E295,Riders!$A$2:$E$8000,4,FALSE))/365</f>
        <v>28.797260273972604</v>
      </c>
      <c r="H295" s="1">
        <v>10</v>
      </c>
      <c r="I295" s="1">
        <v>0</v>
      </c>
      <c r="J295" s="1">
        <v>0</v>
      </c>
      <c r="K295" s="1">
        <v>0</v>
      </c>
      <c r="L295" s="1">
        <v>0</v>
      </c>
      <c r="M295" s="1">
        <v>0</v>
      </c>
      <c r="N295" s="1">
        <v>0</v>
      </c>
      <c r="O295" s="1">
        <v>0</v>
      </c>
      <c r="P295" s="1">
        <v>0</v>
      </c>
      <c r="Q295" s="1">
        <v>0</v>
      </c>
      <c r="R295" s="1">
        <v>0</v>
      </c>
      <c r="S295" s="1">
        <v>0</v>
      </c>
      <c r="T295" s="1">
        <v>0</v>
      </c>
      <c r="U295" s="1">
        <v>0</v>
      </c>
      <c r="V295" s="1">
        <v>0</v>
      </c>
      <c r="W295" s="1">
        <v>0</v>
      </c>
      <c r="X295" s="1">
        <v>0</v>
      </c>
      <c r="Y295" s="1">
        <v>0</v>
      </c>
      <c r="Z295" s="1">
        <v>0</v>
      </c>
      <c r="AA295" s="1">
        <v>0</v>
      </c>
      <c r="AB295" s="1">
        <v>0</v>
      </c>
      <c r="AC295" s="1">
        <v>0</v>
      </c>
      <c r="AD295" s="1">
        <v>0</v>
      </c>
      <c r="AE295" s="1">
        <v>0</v>
      </c>
      <c r="AF295" s="1">
        <v>0</v>
      </c>
      <c r="AG295" s="1">
        <v>0</v>
      </c>
      <c r="AH295" s="1">
        <v>1</v>
      </c>
      <c r="AI295" s="1">
        <v>0</v>
      </c>
      <c r="AJ295" s="1">
        <v>0</v>
      </c>
      <c r="AK295" s="1">
        <v>0</v>
      </c>
      <c r="AL295" s="1">
        <v>0</v>
      </c>
      <c r="AM295" s="1">
        <v>0</v>
      </c>
      <c r="AN295" s="1">
        <v>0</v>
      </c>
      <c r="AO295" s="1">
        <v>0</v>
      </c>
      <c r="AP295" s="1">
        <v>0</v>
      </c>
      <c r="AQ295" s="1">
        <v>0</v>
      </c>
      <c r="AR295" s="1">
        <v>0</v>
      </c>
      <c r="AS295" s="1">
        <v>0</v>
      </c>
      <c r="AT295" s="1">
        <v>0</v>
      </c>
      <c r="AU295" s="1">
        <v>1</v>
      </c>
      <c r="AV295" s="131">
        <v>7.3611111111111099E-3</v>
      </c>
      <c r="AW295" s="42">
        <v>56.533000000000001</v>
      </c>
      <c r="AX295" s="131"/>
    </row>
    <row r="296" spans="1:50">
      <c r="A296" s="1" t="s">
        <v>225</v>
      </c>
      <c r="B296" s="1">
        <v>2019</v>
      </c>
      <c r="C296" s="2">
        <v>43799</v>
      </c>
      <c r="D296" s="1" t="s">
        <v>65</v>
      </c>
      <c r="E296" s="1" t="s">
        <v>924</v>
      </c>
      <c r="F296" s="1" t="s">
        <v>84</v>
      </c>
      <c r="G296" s="11">
        <f>(C296-VLOOKUP(E296,Riders!$A$2:$E$8000,4,FALSE))/365</f>
        <v>26.797260273972604</v>
      </c>
      <c r="H296" s="1">
        <v>11</v>
      </c>
      <c r="I296" s="1">
        <v>0</v>
      </c>
      <c r="J296" s="1">
        <v>0</v>
      </c>
      <c r="K296" s="1">
        <v>0</v>
      </c>
      <c r="L296" s="1">
        <v>0</v>
      </c>
      <c r="M296" s="1">
        <v>0</v>
      </c>
      <c r="N296" s="1">
        <v>0</v>
      </c>
      <c r="O296" s="1">
        <v>0</v>
      </c>
      <c r="P296" s="1">
        <v>0</v>
      </c>
      <c r="Q296" s="1">
        <v>0</v>
      </c>
      <c r="R296" s="1">
        <v>0</v>
      </c>
      <c r="S296" s="1">
        <v>0</v>
      </c>
      <c r="T296" s="1">
        <v>0</v>
      </c>
      <c r="U296" s="1">
        <v>0</v>
      </c>
      <c r="V296" s="1">
        <v>0</v>
      </c>
      <c r="W296" s="1">
        <v>0</v>
      </c>
      <c r="X296" s="1">
        <v>0</v>
      </c>
      <c r="Y296" s="1">
        <v>0</v>
      </c>
      <c r="Z296" s="1">
        <v>0</v>
      </c>
      <c r="AA296" s="1">
        <v>0</v>
      </c>
      <c r="AB296" s="1">
        <v>0</v>
      </c>
      <c r="AC296" s="1">
        <v>0</v>
      </c>
      <c r="AD296" s="1">
        <v>0</v>
      </c>
      <c r="AE296" s="1">
        <v>0</v>
      </c>
      <c r="AF296" s="1">
        <v>0</v>
      </c>
      <c r="AG296" s="1">
        <v>0</v>
      </c>
      <c r="AH296" s="1">
        <v>0</v>
      </c>
      <c r="AI296" s="1">
        <v>1</v>
      </c>
      <c r="AJ296" s="1">
        <v>0</v>
      </c>
      <c r="AK296" s="1">
        <v>0</v>
      </c>
      <c r="AL296" s="1">
        <v>0</v>
      </c>
      <c r="AM296" s="1">
        <v>0</v>
      </c>
      <c r="AN296" s="1">
        <v>0</v>
      </c>
      <c r="AO296" s="1">
        <v>0</v>
      </c>
      <c r="AP296" s="1">
        <v>0</v>
      </c>
      <c r="AQ296" s="1">
        <v>0</v>
      </c>
      <c r="AR296" s="1">
        <v>0</v>
      </c>
      <c r="AS296" s="1">
        <v>0</v>
      </c>
      <c r="AT296" s="1">
        <v>0</v>
      </c>
      <c r="AU296" s="1">
        <v>1</v>
      </c>
      <c r="AV296" s="131">
        <v>7.3611111111111099E-3</v>
      </c>
      <c r="AW296" s="42">
        <v>56.533000000000001</v>
      </c>
      <c r="AX296" s="131"/>
    </row>
    <row r="297" spans="1:50">
      <c r="A297" s="1" t="s">
        <v>225</v>
      </c>
      <c r="B297" s="1">
        <v>2019</v>
      </c>
      <c r="C297" s="2">
        <v>43799</v>
      </c>
      <c r="D297" s="1" t="s">
        <v>65</v>
      </c>
      <c r="E297" s="1" t="s">
        <v>802</v>
      </c>
      <c r="F297" s="1" t="s">
        <v>32</v>
      </c>
      <c r="G297" s="11">
        <f>(C297-VLOOKUP(E297,Riders!$A$2:$E$8000,4,FALSE))/365</f>
        <v>22.339726027397262</v>
      </c>
      <c r="H297" s="1">
        <v>12</v>
      </c>
      <c r="I297" s="1">
        <v>0</v>
      </c>
      <c r="J297" s="1">
        <v>0</v>
      </c>
      <c r="K297" s="1">
        <v>0</v>
      </c>
      <c r="L297" s="1">
        <v>0</v>
      </c>
      <c r="M297" s="1">
        <v>0</v>
      </c>
      <c r="N297" s="1">
        <v>0</v>
      </c>
      <c r="O297" s="1">
        <v>0</v>
      </c>
      <c r="P297" s="1">
        <v>0</v>
      </c>
      <c r="Q297" s="1">
        <v>0</v>
      </c>
      <c r="R297" s="1">
        <v>0</v>
      </c>
      <c r="S297" s="1">
        <v>0</v>
      </c>
      <c r="T297" s="1">
        <v>0</v>
      </c>
      <c r="U297" s="1">
        <v>0</v>
      </c>
      <c r="V297" s="1">
        <v>0</v>
      </c>
      <c r="W297" s="1">
        <v>0</v>
      </c>
      <c r="X297" s="1">
        <v>0</v>
      </c>
      <c r="Y297" s="1">
        <v>0</v>
      </c>
      <c r="Z297" s="1">
        <v>0</v>
      </c>
      <c r="AA297" s="1">
        <v>0</v>
      </c>
      <c r="AB297" s="1">
        <v>0</v>
      </c>
      <c r="AC297" s="1">
        <v>0</v>
      </c>
      <c r="AD297" s="1">
        <v>1</v>
      </c>
      <c r="AE297" s="1">
        <v>0</v>
      </c>
      <c r="AF297" s="1">
        <v>0</v>
      </c>
      <c r="AG297" s="1">
        <v>0</v>
      </c>
      <c r="AH297" s="1">
        <v>0</v>
      </c>
      <c r="AI297" s="1">
        <v>0</v>
      </c>
      <c r="AJ297" s="1">
        <v>0</v>
      </c>
      <c r="AK297" s="1">
        <v>0</v>
      </c>
      <c r="AL297" s="1">
        <v>0</v>
      </c>
      <c r="AM297" s="1">
        <v>0</v>
      </c>
      <c r="AN297" s="1">
        <v>0</v>
      </c>
      <c r="AO297" s="1">
        <v>0</v>
      </c>
      <c r="AP297" s="1">
        <v>0</v>
      </c>
      <c r="AQ297" s="1">
        <v>0</v>
      </c>
      <c r="AR297" s="1">
        <v>0</v>
      </c>
      <c r="AS297" s="1">
        <v>0</v>
      </c>
      <c r="AT297" s="1">
        <v>0</v>
      </c>
      <c r="AU297" s="1">
        <v>1</v>
      </c>
      <c r="AV297" s="131">
        <v>7.3611111111111099E-3</v>
      </c>
      <c r="AW297" s="42">
        <v>56.533000000000001</v>
      </c>
      <c r="AX297" s="131"/>
    </row>
    <row r="298" spans="1:50">
      <c r="A298" s="1" t="s">
        <v>225</v>
      </c>
      <c r="B298" s="1">
        <v>2019</v>
      </c>
      <c r="C298" s="2">
        <v>43799</v>
      </c>
      <c r="D298" s="1" t="s">
        <v>65</v>
      </c>
      <c r="E298" s="1" t="s">
        <v>819</v>
      </c>
      <c r="F298" s="1" t="s">
        <v>479</v>
      </c>
      <c r="G298" s="11" t="e">
        <f>(C298-VLOOKUP(E298,Riders!$A$2:$E$8000,4,FALSE))/365</f>
        <v>#N/A</v>
      </c>
      <c r="H298" s="1">
        <v>13</v>
      </c>
      <c r="I298" s="1">
        <v>0</v>
      </c>
      <c r="J298" s="1">
        <v>0</v>
      </c>
      <c r="K298" s="1">
        <v>0</v>
      </c>
      <c r="L298" s="1">
        <v>0</v>
      </c>
      <c r="M298" s="1">
        <v>0</v>
      </c>
      <c r="N298" s="1">
        <v>0</v>
      </c>
      <c r="O298" s="1">
        <v>0</v>
      </c>
      <c r="P298" s="1">
        <v>0</v>
      </c>
      <c r="Q298" s="1">
        <v>0</v>
      </c>
      <c r="R298" s="1">
        <v>0</v>
      </c>
      <c r="S298" s="1">
        <v>0</v>
      </c>
      <c r="T298" s="1">
        <v>0</v>
      </c>
      <c r="U298" s="1">
        <v>0</v>
      </c>
      <c r="V298" s="1">
        <v>0</v>
      </c>
      <c r="W298" s="1">
        <v>0</v>
      </c>
      <c r="X298" s="1">
        <v>0</v>
      </c>
      <c r="Y298" s="1">
        <v>0</v>
      </c>
      <c r="Z298" s="1">
        <v>0</v>
      </c>
      <c r="AA298" s="1">
        <v>0</v>
      </c>
      <c r="AB298" s="1">
        <v>0</v>
      </c>
      <c r="AC298" s="1">
        <v>0</v>
      </c>
      <c r="AD298" s="1">
        <v>0</v>
      </c>
      <c r="AE298" s="1">
        <v>0</v>
      </c>
      <c r="AF298" s="1">
        <v>0</v>
      </c>
      <c r="AG298" s="1">
        <v>0</v>
      </c>
      <c r="AH298" s="1">
        <v>0</v>
      </c>
      <c r="AI298" s="1">
        <v>0</v>
      </c>
      <c r="AJ298" s="1">
        <v>0</v>
      </c>
      <c r="AK298" s="1">
        <v>0</v>
      </c>
      <c r="AL298" s="1">
        <v>0</v>
      </c>
      <c r="AM298" s="1">
        <v>0</v>
      </c>
      <c r="AN298" s="1">
        <v>0</v>
      </c>
      <c r="AO298" s="1">
        <v>0</v>
      </c>
      <c r="AP298" s="1">
        <v>0</v>
      </c>
      <c r="AQ298" s="1">
        <v>0</v>
      </c>
      <c r="AR298" s="1">
        <v>0</v>
      </c>
      <c r="AS298" s="1">
        <v>0</v>
      </c>
      <c r="AT298" s="1">
        <v>0</v>
      </c>
      <c r="AU298" s="1">
        <v>0</v>
      </c>
      <c r="AV298" s="131">
        <v>7.3611111111111099E-3</v>
      </c>
      <c r="AW298" s="42">
        <v>56.533000000000001</v>
      </c>
      <c r="AX298" s="131"/>
    </row>
    <row r="299" spans="1:50">
      <c r="A299" s="1" t="s">
        <v>225</v>
      </c>
      <c r="B299" s="1">
        <v>2019</v>
      </c>
      <c r="C299" s="2">
        <v>43799</v>
      </c>
      <c r="D299" s="1" t="s">
        <v>65</v>
      </c>
      <c r="E299" s="1" t="s">
        <v>339</v>
      </c>
      <c r="F299" s="1" t="s">
        <v>141</v>
      </c>
      <c r="G299" s="11">
        <f>(C299-VLOOKUP(E299,Riders!$A$2:$E$8000,4,FALSE))/365</f>
        <v>31.704109589041096</v>
      </c>
      <c r="H299" s="1">
        <v>14</v>
      </c>
      <c r="I299" s="1">
        <v>0</v>
      </c>
      <c r="J299" s="1">
        <v>0</v>
      </c>
      <c r="K299" s="1">
        <v>0</v>
      </c>
      <c r="L299" s="1">
        <v>0</v>
      </c>
      <c r="M299" s="1">
        <v>0</v>
      </c>
      <c r="N299" s="1">
        <v>0</v>
      </c>
      <c r="O299" s="1">
        <v>0</v>
      </c>
      <c r="P299" s="1">
        <v>0</v>
      </c>
      <c r="Q299" s="1">
        <v>0</v>
      </c>
      <c r="R299" s="1">
        <v>0</v>
      </c>
      <c r="S299" s="1">
        <v>0</v>
      </c>
      <c r="T299" s="1">
        <v>0</v>
      </c>
      <c r="U299" s="1">
        <v>0</v>
      </c>
      <c r="V299" s="1">
        <v>0</v>
      </c>
      <c r="W299" s="1">
        <v>0</v>
      </c>
      <c r="X299" s="1">
        <v>0</v>
      </c>
      <c r="Y299" s="1">
        <v>0</v>
      </c>
      <c r="Z299" s="1">
        <v>0</v>
      </c>
      <c r="AA299" s="1">
        <v>0</v>
      </c>
      <c r="AB299" s="1">
        <v>0</v>
      </c>
      <c r="AC299" s="1">
        <v>0</v>
      </c>
      <c r="AD299" s="1">
        <v>0</v>
      </c>
      <c r="AE299" s="1">
        <v>0</v>
      </c>
      <c r="AF299" s="1">
        <v>0</v>
      </c>
      <c r="AG299" s="1">
        <v>0</v>
      </c>
      <c r="AH299" s="1">
        <v>0</v>
      </c>
      <c r="AI299" s="1">
        <v>0</v>
      </c>
      <c r="AJ299" s="1">
        <v>0</v>
      </c>
      <c r="AK299" s="1">
        <v>0</v>
      </c>
      <c r="AL299" s="1">
        <v>0</v>
      </c>
      <c r="AM299" s="1">
        <v>0</v>
      </c>
      <c r="AN299" s="1">
        <v>0</v>
      </c>
      <c r="AO299" s="1">
        <v>0</v>
      </c>
      <c r="AP299" s="1">
        <v>0</v>
      </c>
      <c r="AQ299" s="1">
        <v>0</v>
      </c>
      <c r="AR299" s="1">
        <v>0</v>
      </c>
      <c r="AS299" s="1">
        <v>0</v>
      </c>
      <c r="AT299" s="1">
        <v>0</v>
      </c>
      <c r="AU299" s="1">
        <v>0</v>
      </c>
      <c r="AV299" s="131">
        <v>7.3611111111111099E-3</v>
      </c>
      <c r="AW299" s="42">
        <v>56.533000000000001</v>
      </c>
      <c r="AX299" s="131"/>
    </row>
    <row r="300" spans="1:50">
      <c r="A300" s="1" t="s">
        <v>225</v>
      </c>
      <c r="B300" s="1">
        <v>2019</v>
      </c>
      <c r="C300" s="2">
        <v>43799</v>
      </c>
      <c r="D300" s="1" t="s">
        <v>65</v>
      </c>
      <c r="E300" s="1" t="s">
        <v>805</v>
      </c>
      <c r="F300" s="1" t="s">
        <v>483</v>
      </c>
      <c r="G300" s="11">
        <f>(C300-VLOOKUP(E300,Riders!$A$2:$E$8000,4,FALSE))/365</f>
        <v>19.260273972602739</v>
      </c>
      <c r="H300" s="1">
        <v>15</v>
      </c>
      <c r="I300" s="1">
        <v>0</v>
      </c>
      <c r="J300" s="1">
        <v>0</v>
      </c>
      <c r="K300" s="1">
        <v>0</v>
      </c>
      <c r="L300" s="1">
        <v>0</v>
      </c>
      <c r="M300" s="1">
        <v>0</v>
      </c>
      <c r="N300" s="1">
        <v>0</v>
      </c>
      <c r="O300" s="1">
        <v>0</v>
      </c>
      <c r="P300" s="1">
        <v>0</v>
      </c>
      <c r="Q300" s="1">
        <v>0</v>
      </c>
      <c r="R300" s="1">
        <v>0</v>
      </c>
      <c r="S300" s="1">
        <v>0</v>
      </c>
      <c r="T300" s="1">
        <v>0</v>
      </c>
      <c r="U300" s="1">
        <v>0</v>
      </c>
      <c r="V300" s="1">
        <v>0</v>
      </c>
      <c r="W300" s="1">
        <v>0</v>
      </c>
      <c r="X300" s="1">
        <v>0</v>
      </c>
      <c r="Y300" s="1">
        <v>0</v>
      </c>
      <c r="Z300" s="1">
        <v>0</v>
      </c>
      <c r="AA300" s="1">
        <v>0</v>
      </c>
      <c r="AB300" s="1">
        <v>0</v>
      </c>
      <c r="AC300" s="1">
        <v>0</v>
      </c>
      <c r="AD300" s="1">
        <v>0</v>
      </c>
      <c r="AE300" s="1">
        <v>0</v>
      </c>
      <c r="AF300" s="1">
        <v>0</v>
      </c>
      <c r="AG300" s="1">
        <v>0</v>
      </c>
      <c r="AH300" s="1">
        <v>0</v>
      </c>
      <c r="AI300" s="1">
        <v>0</v>
      </c>
      <c r="AJ300" s="1">
        <v>0</v>
      </c>
      <c r="AK300" s="1">
        <v>0</v>
      </c>
      <c r="AL300" s="1">
        <v>0</v>
      </c>
      <c r="AM300" s="1">
        <v>0</v>
      </c>
      <c r="AN300" s="1">
        <v>0</v>
      </c>
      <c r="AO300" s="1">
        <v>0</v>
      </c>
      <c r="AP300" s="1">
        <v>0</v>
      </c>
      <c r="AQ300" s="1">
        <v>0</v>
      </c>
      <c r="AR300" s="1">
        <v>0</v>
      </c>
      <c r="AS300" s="1">
        <v>0</v>
      </c>
      <c r="AT300" s="1">
        <v>0</v>
      </c>
      <c r="AU300" s="1">
        <v>0</v>
      </c>
      <c r="AV300" s="131">
        <v>7.3611111111111099E-3</v>
      </c>
      <c r="AW300" s="42">
        <v>56.533000000000001</v>
      </c>
      <c r="AX300" s="131"/>
    </row>
    <row r="301" spans="1:50">
      <c r="A301" s="1" t="s">
        <v>225</v>
      </c>
      <c r="B301" s="1">
        <v>2019</v>
      </c>
      <c r="C301" s="2">
        <v>43799</v>
      </c>
      <c r="D301" s="1" t="s">
        <v>65</v>
      </c>
      <c r="E301" s="1" t="s">
        <v>810</v>
      </c>
      <c r="F301" s="1" t="s">
        <v>81</v>
      </c>
      <c r="G301" s="11" t="e">
        <f>(C301-VLOOKUP(E301,Riders!$A$2:$E$8000,4,FALSE))/365</f>
        <v>#N/A</v>
      </c>
      <c r="H301" s="1">
        <v>16</v>
      </c>
      <c r="I301" s="1">
        <v>0</v>
      </c>
      <c r="J301" s="1">
        <v>0</v>
      </c>
      <c r="K301" s="1">
        <v>0</v>
      </c>
      <c r="L301" s="1">
        <v>0</v>
      </c>
      <c r="M301" s="1">
        <v>0</v>
      </c>
      <c r="N301" s="1">
        <v>0</v>
      </c>
      <c r="O301" s="1">
        <v>0</v>
      </c>
      <c r="P301" s="1">
        <v>0</v>
      </c>
      <c r="Q301" s="1">
        <v>0</v>
      </c>
      <c r="R301" s="1">
        <v>0</v>
      </c>
      <c r="S301" s="1">
        <v>0</v>
      </c>
      <c r="T301" s="1">
        <v>0</v>
      </c>
      <c r="U301" s="1">
        <v>0</v>
      </c>
      <c r="V301" s="1">
        <v>0</v>
      </c>
      <c r="W301" s="1">
        <v>0</v>
      </c>
      <c r="X301" s="1">
        <v>0</v>
      </c>
      <c r="Y301" s="1">
        <v>0</v>
      </c>
      <c r="Z301" s="1">
        <v>0</v>
      </c>
      <c r="AA301" s="1">
        <v>0</v>
      </c>
      <c r="AB301" s="1">
        <v>0</v>
      </c>
      <c r="AC301" s="1">
        <v>0</v>
      </c>
      <c r="AD301" s="1">
        <v>0</v>
      </c>
      <c r="AE301" s="1">
        <v>0</v>
      </c>
      <c r="AF301" s="1">
        <v>0</v>
      </c>
      <c r="AG301" s="1">
        <v>0</v>
      </c>
      <c r="AH301" s="1">
        <v>0</v>
      </c>
      <c r="AI301" s="1">
        <v>0</v>
      </c>
      <c r="AJ301" s="1">
        <v>0</v>
      </c>
      <c r="AK301" s="1">
        <v>0</v>
      </c>
      <c r="AL301" s="1">
        <v>0</v>
      </c>
      <c r="AM301" s="1">
        <v>0</v>
      </c>
      <c r="AN301" s="1">
        <v>0</v>
      </c>
      <c r="AO301" s="1">
        <v>0</v>
      </c>
      <c r="AP301" s="1">
        <v>0</v>
      </c>
      <c r="AQ301" s="1">
        <v>0</v>
      </c>
      <c r="AR301" s="1">
        <v>0</v>
      </c>
      <c r="AS301" s="1">
        <v>0</v>
      </c>
      <c r="AT301" s="1">
        <v>0</v>
      </c>
      <c r="AU301" s="1">
        <v>0</v>
      </c>
      <c r="AV301" s="131">
        <v>7.3611111111111099E-3</v>
      </c>
      <c r="AW301" s="42">
        <v>56.533000000000001</v>
      </c>
      <c r="AX301" s="131"/>
    </row>
    <row r="302" spans="1:50">
      <c r="A302" s="1" t="s">
        <v>225</v>
      </c>
      <c r="B302" s="1">
        <v>2019</v>
      </c>
      <c r="C302" s="2">
        <v>43799</v>
      </c>
      <c r="D302" s="1" t="s">
        <v>65</v>
      </c>
      <c r="E302" s="1" t="s">
        <v>616</v>
      </c>
      <c r="F302" s="1" t="s">
        <v>36</v>
      </c>
      <c r="G302" s="11">
        <f>(C302-VLOOKUP(E302,Riders!$A$2:$E$8000,4,FALSE))/365</f>
        <v>31.8</v>
      </c>
      <c r="H302" s="1">
        <v>17</v>
      </c>
      <c r="I302" s="1">
        <v>0</v>
      </c>
      <c r="J302" s="1">
        <v>0</v>
      </c>
      <c r="K302" s="1">
        <v>0</v>
      </c>
      <c r="L302" s="1">
        <v>0</v>
      </c>
      <c r="M302" s="1">
        <v>0</v>
      </c>
      <c r="N302" s="1">
        <v>0</v>
      </c>
      <c r="O302" s="1">
        <v>0</v>
      </c>
      <c r="P302" s="1">
        <v>0</v>
      </c>
      <c r="Q302" s="1">
        <v>0</v>
      </c>
      <c r="R302" s="1">
        <v>0</v>
      </c>
      <c r="S302" s="1">
        <v>0</v>
      </c>
      <c r="T302" s="1">
        <v>0</v>
      </c>
      <c r="U302" s="1">
        <v>0</v>
      </c>
      <c r="V302" s="1">
        <v>0</v>
      </c>
      <c r="W302" s="1">
        <v>0</v>
      </c>
      <c r="X302" s="1">
        <v>0</v>
      </c>
      <c r="Y302" s="1">
        <v>0</v>
      </c>
      <c r="Z302" s="1">
        <v>0</v>
      </c>
      <c r="AA302" s="1">
        <v>0</v>
      </c>
      <c r="AB302" s="1">
        <v>0</v>
      </c>
      <c r="AC302" s="1">
        <v>0</v>
      </c>
      <c r="AD302" s="1">
        <v>0</v>
      </c>
      <c r="AE302" s="1">
        <v>0</v>
      </c>
      <c r="AF302" s="1">
        <v>0</v>
      </c>
      <c r="AG302" s="1">
        <v>0</v>
      </c>
      <c r="AH302" s="1">
        <v>0</v>
      </c>
      <c r="AI302" s="1">
        <v>0</v>
      </c>
      <c r="AJ302" s="1">
        <v>0</v>
      </c>
      <c r="AK302" s="1">
        <v>0</v>
      </c>
      <c r="AL302" s="1">
        <v>0</v>
      </c>
      <c r="AM302" s="1">
        <v>0</v>
      </c>
      <c r="AN302" s="1">
        <v>0</v>
      </c>
      <c r="AO302" s="1">
        <v>0</v>
      </c>
      <c r="AP302" s="1">
        <v>0</v>
      </c>
      <c r="AQ302" s="1">
        <v>0</v>
      </c>
      <c r="AR302" s="1">
        <v>0</v>
      </c>
      <c r="AS302" s="1">
        <v>0</v>
      </c>
      <c r="AT302" s="1">
        <v>0</v>
      </c>
      <c r="AU302" s="1">
        <v>0</v>
      </c>
      <c r="AV302" s="131">
        <v>7.3611111111111099E-3</v>
      </c>
      <c r="AW302" s="42">
        <v>56.533000000000001</v>
      </c>
      <c r="AX302" s="131"/>
    </row>
    <row r="303" spans="1:50">
      <c r="A303" s="1" t="s">
        <v>225</v>
      </c>
      <c r="B303" s="1">
        <v>2019</v>
      </c>
      <c r="C303" s="2">
        <v>43799</v>
      </c>
      <c r="D303" s="1" t="s">
        <v>65</v>
      </c>
      <c r="E303" s="1" t="s">
        <v>974</v>
      </c>
      <c r="F303" s="1" t="s">
        <v>523</v>
      </c>
      <c r="G303" s="11">
        <f>(C303-VLOOKUP(E303,Riders!$A$2:$E$8000,4,FALSE))/365</f>
        <v>37.495890410958907</v>
      </c>
      <c r="H303" s="1">
        <v>18</v>
      </c>
      <c r="I303" s="1">
        <v>0</v>
      </c>
      <c r="J303" s="1">
        <v>0</v>
      </c>
      <c r="K303" s="1">
        <v>0</v>
      </c>
      <c r="L303" s="1">
        <v>0</v>
      </c>
      <c r="M303" s="1">
        <v>0</v>
      </c>
      <c r="N303" s="1">
        <v>0</v>
      </c>
      <c r="O303" s="1">
        <v>0</v>
      </c>
      <c r="P303" s="1">
        <v>0</v>
      </c>
      <c r="Q303" s="1">
        <v>0</v>
      </c>
      <c r="R303" s="1">
        <v>0</v>
      </c>
      <c r="S303" s="1">
        <v>0</v>
      </c>
      <c r="T303" s="1">
        <v>0</v>
      </c>
      <c r="U303" s="1">
        <v>0</v>
      </c>
      <c r="V303" s="1">
        <v>0</v>
      </c>
      <c r="W303" s="1">
        <v>0</v>
      </c>
      <c r="X303" s="1">
        <v>0</v>
      </c>
      <c r="Y303" s="1">
        <v>0</v>
      </c>
      <c r="Z303" s="1">
        <v>0</v>
      </c>
      <c r="AA303" s="1">
        <v>0</v>
      </c>
      <c r="AB303" s="1">
        <v>0</v>
      </c>
      <c r="AC303" s="1">
        <v>0</v>
      </c>
      <c r="AD303" s="1">
        <v>0</v>
      </c>
      <c r="AE303" s="1">
        <v>0</v>
      </c>
      <c r="AF303" s="1">
        <v>0</v>
      </c>
      <c r="AG303" s="1">
        <v>0</v>
      </c>
      <c r="AH303" s="1">
        <v>0</v>
      </c>
      <c r="AI303" s="1">
        <v>0</v>
      </c>
      <c r="AJ303" s="1">
        <v>0</v>
      </c>
      <c r="AK303" s="1">
        <v>0</v>
      </c>
      <c r="AL303" s="1">
        <v>0</v>
      </c>
      <c r="AM303" s="1">
        <v>0</v>
      </c>
      <c r="AN303" s="1">
        <v>0</v>
      </c>
      <c r="AO303" s="1">
        <v>0</v>
      </c>
      <c r="AP303" s="1">
        <v>0</v>
      </c>
      <c r="AQ303" s="1">
        <v>0</v>
      </c>
      <c r="AR303" s="1">
        <v>0</v>
      </c>
      <c r="AS303" s="1">
        <v>0</v>
      </c>
      <c r="AT303" s="1">
        <v>0</v>
      </c>
      <c r="AU303" s="1">
        <v>0</v>
      </c>
      <c r="AV303" s="131">
        <v>7.3611111111111099E-3</v>
      </c>
      <c r="AW303" s="42">
        <v>56.533000000000001</v>
      </c>
      <c r="AX303" s="131"/>
    </row>
    <row r="304" spans="1:50">
      <c r="A304" s="1" t="s">
        <v>225</v>
      </c>
      <c r="B304" s="1">
        <v>2019</v>
      </c>
      <c r="C304" s="2">
        <v>43799</v>
      </c>
      <c r="D304" s="1" t="s">
        <v>65</v>
      </c>
      <c r="E304" s="1" t="s">
        <v>521</v>
      </c>
      <c r="F304" s="1" t="s">
        <v>57</v>
      </c>
      <c r="G304" s="11">
        <f>(C304-VLOOKUP(E304,Riders!$A$2:$E$8000,4,FALSE))/365</f>
        <v>28.112328767123287</v>
      </c>
      <c r="H304" s="1">
        <v>19</v>
      </c>
      <c r="I304" s="1">
        <v>0</v>
      </c>
      <c r="J304" s="1">
        <v>0</v>
      </c>
      <c r="K304" s="1">
        <v>0</v>
      </c>
      <c r="L304" s="1">
        <v>0</v>
      </c>
      <c r="M304" s="1">
        <v>0</v>
      </c>
      <c r="N304" s="1">
        <v>0</v>
      </c>
      <c r="O304" s="1">
        <v>0</v>
      </c>
      <c r="P304" s="1">
        <v>0</v>
      </c>
      <c r="Q304" s="1">
        <v>0</v>
      </c>
      <c r="R304" s="1">
        <v>0</v>
      </c>
      <c r="S304" s="1">
        <v>0</v>
      </c>
      <c r="T304" s="1">
        <v>0</v>
      </c>
      <c r="U304" s="1">
        <v>0</v>
      </c>
      <c r="V304" s="1">
        <v>0</v>
      </c>
      <c r="W304" s="1">
        <v>0</v>
      </c>
      <c r="X304" s="1">
        <v>0</v>
      </c>
      <c r="Y304" s="1">
        <v>0</v>
      </c>
      <c r="Z304" s="1">
        <v>0</v>
      </c>
      <c r="AA304" s="1">
        <v>0</v>
      </c>
      <c r="AB304" s="1">
        <v>0</v>
      </c>
      <c r="AC304" s="1">
        <v>0</v>
      </c>
      <c r="AD304" s="1">
        <v>0</v>
      </c>
      <c r="AE304" s="1">
        <v>0</v>
      </c>
      <c r="AF304" s="1">
        <v>0</v>
      </c>
      <c r="AG304" s="1">
        <v>0</v>
      </c>
      <c r="AH304" s="1">
        <v>0</v>
      </c>
      <c r="AI304" s="1">
        <v>0</v>
      </c>
      <c r="AJ304" s="1">
        <v>0</v>
      </c>
      <c r="AK304" s="1">
        <v>0</v>
      </c>
      <c r="AL304" s="1">
        <v>0</v>
      </c>
      <c r="AM304" s="1">
        <v>0</v>
      </c>
      <c r="AN304" s="1">
        <v>0</v>
      </c>
      <c r="AO304" s="1">
        <v>0</v>
      </c>
      <c r="AP304" s="1">
        <v>0</v>
      </c>
      <c r="AQ304" s="1">
        <v>0</v>
      </c>
      <c r="AR304" s="1">
        <v>0</v>
      </c>
      <c r="AS304" s="1">
        <v>0</v>
      </c>
      <c r="AT304" s="1">
        <v>0</v>
      </c>
      <c r="AU304" s="1">
        <v>0</v>
      </c>
      <c r="AV304" s="131">
        <v>7.3611111111111099E-3</v>
      </c>
      <c r="AW304" s="42">
        <v>56.533000000000001</v>
      </c>
      <c r="AX304" s="131"/>
    </row>
    <row r="305" spans="1:50">
      <c r="A305" s="1" t="s">
        <v>225</v>
      </c>
      <c r="B305" s="1">
        <v>2019</v>
      </c>
      <c r="C305" s="2">
        <v>43799</v>
      </c>
      <c r="D305" s="1" t="s">
        <v>65</v>
      </c>
      <c r="E305" s="1" t="s">
        <v>972</v>
      </c>
      <c r="F305" s="1" t="s">
        <v>144</v>
      </c>
      <c r="G305" s="11">
        <f>(C305-VLOOKUP(E305,Riders!$A$2:$E$8000,4,FALSE))/365</f>
        <v>26.424657534246574</v>
      </c>
      <c r="H305" s="1">
        <v>20</v>
      </c>
      <c r="I305" s="1">
        <v>0</v>
      </c>
      <c r="J305" s="1">
        <v>0</v>
      </c>
      <c r="K305" s="1">
        <v>0</v>
      </c>
      <c r="L305" s="1">
        <v>0</v>
      </c>
      <c r="M305" s="1">
        <v>0</v>
      </c>
      <c r="N305" s="1">
        <v>0</v>
      </c>
      <c r="O305" s="1">
        <v>0</v>
      </c>
      <c r="P305" s="1">
        <v>0</v>
      </c>
      <c r="Q305" s="1">
        <v>0</v>
      </c>
      <c r="R305" s="1">
        <v>0</v>
      </c>
      <c r="S305" s="1">
        <v>0</v>
      </c>
      <c r="T305" s="1">
        <v>0</v>
      </c>
      <c r="U305" s="1">
        <v>0</v>
      </c>
      <c r="V305" s="1">
        <v>0</v>
      </c>
      <c r="W305" s="1">
        <v>0</v>
      </c>
      <c r="X305" s="1">
        <v>0</v>
      </c>
      <c r="Y305" s="1">
        <v>0</v>
      </c>
      <c r="Z305" s="1">
        <v>0</v>
      </c>
      <c r="AA305" s="1">
        <v>0</v>
      </c>
      <c r="AB305" s="1">
        <v>0</v>
      </c>
      <c r="AC305" s="1">
        <v>0</v>
      </c>
      <c r="AD305" s="1">
        <v>0</v>
      </c>
      <c r="AE305" s="1">
        <v>0</v>
      </c>
      <c r="AF305" s="1">
        <v>0</v>
      </c>
      <c r="AG305" s="1">
        <v>0</v>
      </c>
      <c r="AH305" s="1">
        <v>0</v>
      </c>
      <c r="AI305" s="1">
        <v>0</v>
      </c>
      <c r="AJ305" s="1">
        <v>0</v>
      </c>
      <c r="AK305" s="1">
        <v>0</v>
      </c>
      <c r="AL305" s="1">
        <v>0</v>
      </c>
      <c r="AM305" s="1">
        <v>0</v>
      </c>
      <c r="AN305" s="1">
        <v>0</v>
      </c>
      <c r="AO305" s="1">
        <v>0</v>
      </c>
      <c r="AP305" s="1">
        <v>0</v>
      </c>
      <c r="AQ305" s="1">
        <v>0</v>
      </c>
      <c r="AR305" s="1">
        <v>0</v>
      </c>
      <c r="AS305" s="1">
        <v>0</v>
      </c>
      <c r="AT305" s="1">
        <v>0</v>
      </c>
      <c r="AU305" s="1">
        <v>0</v>
      </c>
      <c r="AV305" s="131">
        <v>7.3611111111111099E-3</v>
      </c>
      <c r="AW305" s="42">
        <v>56.533000000000001</v>
      </c>
      <c r="AX305" s="131"/>
    </row>
    <row r="306" spans="1:50">
      <c r="A306" s="1" t="s">
        <v>225</v>
      </c>
      <c r="B306" s="1">
        <v>2019</v>
      </c>
      <c r="C306" s="2">
        <v>43799</v>
      </c>
      <c r="D306" s="1" t="s">
        <v>65</v>
      </c>
      <c r="E306" s="1" t="s">
        <v>68</v>
      </c>
      <c r="F306" s="1" t="s">
        <v>24</v>
      </c>
      <c r="G306" s="11">
        <f>(C306-VLOOKUP(E306,Riders!$A$2:$E$8000,4,FALSE))/365</f>
        <v>25.832876712328765</v>
      </c>
      <c r="H306" s="1">
        <v>21</v>
      </c>
      <c r="I306" s="1">
        <v>0</v>
      </c>
      <c r="J306" s="1">
        <v>0</v>
      </c>
      <c r="K306" s="1">
        <v>0</v>
      </c>
      <c r="L306" s="1">
        <v>0</v>
      </c>
      <c r="M306" s="1">
        <v>0</v>
      </c>
      <c r="N306" s="1">
        <v>0</v>
      </c>
      <c r="O306" s="1">
        <v>0</v>
      </c>
      <c r="P306" s="1">
        <v>0</v>
      </c>
      <c r="Q306" s="1">
        <v>0</v>
      </c>
      <c r="R306" s="1">
        <v>0</v>
      </c>
      <c r="S306" s="1">
        <v>0</v>
      </c>
      <c r="T306" s="1">
        <v>0</v>
      </c>
      <c r="U306" s="1">
        <v>0</v>
      </c>
      <c r="V306" s="1">
        <v>0</v>
      </c>
      <c r="W306" s="1">
        <v>0</v>
      </c>
      <c r="X306" s="1">
        <v>0</v>
      </c>
      <c r="Y306" s="1">
        <v>0</v>
      </c>
      <c r="Z306" s="1">
        <v>0</v>
      </c>
      <c r="AA306" s="1">
        <v>0</v>
      </c>
      <c r="AB306" s="1">
        <v>0</v>
      </c>
      <c r="AC306" s="1">
        <v>0</v>
      </c>
      <c r="AD306" s="1">
        <v>0</v>
      </c>
      <c r="AE306" s="1">
        <v>0</v>
      </c>
      <c r="AF306" s="1">
        <v>0</v>
      </c>
      <c r="AG306" s="1">
        <v>0</v>
      </c>
      <c r="AH306" s="1">
        <v>0</v>
      </c>
      <c r="AI306" s="1">
        <v>0</v>
      </c>
      <c r="AJ306" s="1">
        <v>0</v>
      </c>
      <c r="AK306" s="1">
        <v>0</v>
      </c>
      <c r="AL306" s="1">
        <v>0</v>
      </c>
      <c r="AM306" s="1">
        <v>0</v>
      </c>
      <c r="AN306" s="1">
        <v>0</v>
      </c>
      <c r="AO306" s="1">
        <v>0</v>
      </c>
      <c r="AP306" s="1">
        <v>0</v>
      </c>
      <c r="AQ306" s="1">
        <v>0</v>
      </c>
      <c r="AR306" s="1">
        <v>0</v>
      </c>
      <c r="AS306" s="1">
        <v>0</v>
      </c>
      <c r="AT306" s="1">
        <v>0</v>
      </c>
      <c r="AU306" s="1">
        <v>0</v>
      </c>
      <c r="AV306" s="131">
        <v>7.3611111111111099E-3</v>
      </c>
      <c r="AW306" s="42">
        <v>56.533000000000001</v>
      </c>
      <c r="AX306" s="131"/>
    </row>
    <row r="307" spans="1:50">
      <c r="A307" s="1" t="s">
        <v>225</v>
      </c>
      <c r="B307" s="1">
        <v>2019</v>
      </c>
      <c r="C307" s="2">
        <v>43799</v>
      </c>
      <c r="D307" s="1" t="s">
        <v>65</v>
      </c>
      <c r="E307" s="1" t="s">
        <v>963</v>
      </c>
      <c r="F307" s="1" t="s">
        <v>211</v>
      </c>
      <c r="G307" s="11">
        <f>(C307-VLOOKUP(E307,Riders!$A$2:$E$8000,4,FALSE))/365</f>
        <v>21.230136986301371</v>
      </c>
      <c r="H307" s="1">
        <v>22</v>
      </c>
      <c r="I307" s="1">
        <v>0</v>
      </c>
      <c r="J307" s="1">
        <v>0</v>
      </c>
      <c r="K307" s="1">
        <v>0</v>
      </c>
      <c r="L307" s="1">
        <v>0</v>
      </c>
      <c r="M307" s="1">
        <v>0</v>
      </c>
      <c r="N307" s="1">
        <v>0</v>
      </c>
      <c r="O307" s="1">
        <v>0</v>
      </c>
      <c r="P307" s="1">
        <v>0</v>
      </c>
      <c r="Q307" s="1">
        <v>0</v>
      </c>
      <c r="R307" s="1">
        <v>0</v>
      </c>
      <c r="S307" s="1">
        <v>0</v>
      </c>
      <c r="T307" s="1">
        <v>0</v>
      </c>
      <c r="U307" s="1">
        <v>0</v>
      </c>
      <c r="V307" s="1">
        <v>0</v>
      </c>
      <c r="W307" s="1">
        <v>0</v>
      </c>
      <c r="X307" s="1">
        <v>0</v>
      </c>
      <c r="Y307" s="1">
        <v>0</v>
      </c>
      <c r="Z307" s="1">
        <v>0</v>
      </c>
      <c r="AA307" s="1">
        <v>0</v>
      </c>
      <c r="AB307" s="1">
        <v>0</v>
      </c>
      <c r="AC307" s="1">
        <v>0</v>
      </c>
      <c r="AD307" s="1">
        <v>0</v>
      </c>
      <c r="AE307" s="1">
        <v>0</v>
      </c>
      <c r="AF307" s="1">
        <v>0</v>
      </c>
      <c r="AG307" s="1">
        <v>0</v>
      </c>
      <c r="AH307" s="1">
        <v>0</v>
      </c>
      <c r="AI307" s="1">
        <v>0</v>
      </c>
      <c r="AJ307" s="1">
        <v>0</v>
      </c>
      <c r="AK307" s="1">
        <v>0</v>
      </c>
      <c r="AL307" s="1">
        <v>0</v>
      </c>
      <c r="AM307" s="1">
        <v>0</v>
      </c>
      <c r="AN307" s="1">
        <v>0</v>
      </c>
      <c r="AO307" s="1">
        <v>0</v>
      </c>
      <c r="AP307" s="1">
        <v>0</v>
      </c>
      <c r="AQ307" s="1">
        <v>0</v>
      </c>
      <c r="AR307" s="1">
        <v>0</v>
      </c>
      <c r="AS307" s="1">
        <v>0</v>
      </c>
      <c r="AT307" s="1">
        <v>0</v>
      </c>
      <c r="AU307" s="1">
        <v>0</v>
      </c>
      <c r="AV307" s="131">
        <v>7.3611111111111099E-3</v>
      </c>
      <c r="AW307" s="42">
        <v>56.533000000000001</v>
      </c>
      <c r="AX307" s="131"/>
    </row>
    <row r="308" spans="1:50">
      <c r="A308" s="1" t="s">
        <v>225</v>
      </c>
      <c r="B308" s="1">
        <v>2019</v>
      </c>
      <c r="C308" s="2">
        <v>43799</v>
      </c>
      <c r="D308" s="1" t="s">
        <v>65</v>
      </c>
      <c r="E308" s="1" t="s">
        <v>605</v>
      </c>
      <c r="F308" s="1" t="s">
        <v>45</v>
      </c>
      <c r="G308" s="11">
        <f>(C308-VLOOKUP(E308,Riders!$A$2:$E$8000,4,FALSE))/365</f>
        <v>21.213698630136985</v>
      </c>
      <c r="H308" s="1">
        <v>23</v>
      </c>
      <c r="I308" s="1">
        <v>0</v>
      </c>
      <c r="J308" s="1">
        <v>0</v>
      </c>
      <c r="K308" s="1">
        <v>0</v>
      </c>
      <c r="L308" s="1">
        <v>0</v>
      </c>
      <c r="M308" s="1">
        <v>0</v>
      </c>
      <c r="N308" s="1">
        <v>0</v>
      </c>
      <c r="O308" s="1">
        <v>0</v>
      </c>
      <c r="P308" s="1">
        <v>0</v>
      </c>
      <c r="Q308" s="1">
        <v>0</v>
      </c>
      <c r="R308" s="1">
        <v>0</v>
      </c>
      <c r="S308" s="1">
        <v>0</v>
      </c>
      <c r="T308" s="1">
        <v>0</v>
      </c>
      <c r="U308" s="1">
        <v>0</v>
      </c>
      <c r="V308" s="1">
        <v>0</v>
      </c>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v>0</v>
      </c>
      <c r="AS308" s="1">
        <v>0</v>
      </c>
      <c r="AT308" s="1">
        <v>20</v>
      </c>
      <c r="AU308" s="1">
        <v>-20</v>
      </c>
      <c r="AV308" s="131">
        <v>7.3611111111111099E-3</v>
      </c>
      <c r="AW308" s="42">
        <v>56.533000000000001</v>
      </c>
      <c r="AX308" s="131"/>
    </row>
    <row r="309" spans="1:50">
      <c r="A309" s="1" t="s">
        <v>225</v>
      </c>
      <c r="B309" s="1">
        <v>2019</v>
      </c>
      <c r="C309" s="2">
        <v>43799</v>
      </c>
      <c r="D309" s="1" t="s">
        <v>65</v>
      </c>
      <c r="E309" s="1" t="s">
        <v>971</v>
      </c>
      <c r="F309" s="1" t="s">
        <v>38</v>
      </c>
      <c r="G309" s="11">
        <f>(C309-VLOOKUP(E309,Riders!$A$2:$E$8000,4,FALSE))/365</f>
        <v>25.63013698630137</v>
      </c>
      <c r="H309" s="1">
        <v>24</v>
      </c>
      <c r="I309" s="1">
        <v>0</v>
      </c>
      <c r="J309" s="1">
        <v>0</v>
      </c>
      <c r="K309" s="1">
        <v>0</v>
      </c>
      <c r="L309" s="1">
        <v>0</v>
      </c>
      <c r="M309" s="1">
        <v>0</v>
      </c>
      <c r="N309" s="1">
        <v>0</v>
      </c>
      <c r="O309" s="1">
        <v>0</v>
      </c>
      <c r="P309" s="1">
        <v>0</v>
      </c>
      <c r="Q309" s="1">
        <v>0</v>
      </c>
      <c r="R309" s="1">
        <v>0</v>
      </c>
      <c r="S309" s="1">
        <v>0</v>
      </c>
      <c r="T309" s="1">
        <v>0</v>
      </c>
      <c r="U309" s="1">
        <v>0</v>
      </c>
      <c r="V309" s="1">
        <v>0</v>
      </c>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v>0</v>
      </c>
      <c r="AS309" s="1">
        <v>0</v>
      </c>
      <c r="AT309" s="1">
        <v>20</v>
      </c>
      <c r="AU309" s="1">
        <v>-20</v>
      </c>
      <c r="AV309" s="131">
        <v>7.3611111111111099E-3</v>
      </c>
      <c r="AW309" s="42">
        <v>56.533000000000001</v>
      </c>
      <c r="AX309" s="131"/>
    </row>
    <row r="310" spans="1:50">
      <c r="A310" s="4" t="s">
        <v>64</v>
      </c>
      <c r="B310" s="4">
        <v>2019</v>
      </c>
      <c r="C310" s="5">
        <v>43779</v>
      </c>
      <c r="D310" s="4" t="s">
        <v>65</v>
      </c>
      <c r="E310" s="4" t="s">
        <v>939</v>
      </c>
      <c r="F310" s="4" t="s">
        <v>112</v>
      </c>
      <c r="G310" s="11">
        <f>(C310-VLOOKUP(E310,Riders!$A$2:$E$8000,4,FALSE))/365</f>
        <v>36.863013698630134</v>
      </c>
      <c r="H310" s="4">
        <v>1</v>
      </c>
      <c r="I310" s="4">
        <v>0</v>
      </c>
      <c r="J310" s="4">
        <v>0</v>
      </c>
      <c r="K310" s="4">
        <v>0</v>
      </c>
      <c r="L310" s="4">
        <v>0</v>
      </c>
      <c r="M310" s="4">
        <v>0</v>
      </c>
      <c r="N310" s="4">
        <v>0</v>
      </c>
      <c r="O310" s="4">
        <v>0</v>
      </c>
      <c r="P310" s="4">
        <v>1</v>
      </c>
      <c r="Q310" s="4">
        <v>1</v>
      </c>
      <c r="R310" s="4">
        <v>0</v>
      </c>
      <c r="S310" s="4">
        <v>0</v>
      </c>
      <c r="T310" s="4">
        <v>1</v>
      </c>
      <c r="U310" s="4">
        <v>0</v>
      </c>
      <c r="V310" s="4">
        <v>0</v>
      </c>
      <c r="W310" s="4">
        <v>0</v>
      </c>
      <c r="X310" s="4">
        <v>0</v>
      </c>
      <c r="Y310" s="4">
        <v>1</v>
      </c>
      <c r="Z310" s="4">
        <v>0</v>
      </c>
      <c r="AA310" s="4">
        <v>0</v>
      </c>
      <c r="AB310" s="4">
        <v>0</v>
      </c>
      <c r="AC310" s="4">
        <v>0</v>
      </c>
      <c r="AD310" s="4">
        <v>0</v>
      </c>
      <c r="AE310" s="4">
        <v>0</v>
      </c>
      <c r="AF310" s="4">
        <v>0</v>
      </c>
      <c r="AG310" s="4">
        <v>0</v>
      </c>
      <c r="AH310" s="4">
        <v>0</v>
      </c>
      <c r="AI310" s="4">
        <v>0</v>
      </c>
      <c r="AJ310" s="4">
        <v>0</v>
      </c>
      <c r="AK310" s="4">
        <v>0</v>
      </c>
      <c r="AL310" s="4">
        <v>0</v>
      </c>
      <c r="AM310" s="4">
        <v>0</v>
      </c>
      <c r="AN310" s="4">
        <v>0</v>
      </c>
      <c r="AO310" s="4">
        <v>0</v>
      </c>
      <c r="AP310" s="4">
        <v>0</v>
      </c>
      <c r="AQ310" s="4">
        <v>0</v>
      </c>
      <c r="AR310" s="4">
        <v>0</v>
      </c>
      <c r="AS310" s="4">
        <v>20</v>
      </c>
      <c r="AT310" s="4">
        <v>0</v>
      </c>
      <c r="AU310" s="4">
        <v>24</v>
      </c>
      <c r="AV310" s="131">
        <v>7.3726851851851861E-3</v>
      </c>
      <c r="AW310">
        <v>56.436</v>
      </c>
      <c r="AX310" s="131"/>
    </row>
    <row r="311" spans="1:50">
      <c r="A311" s="4" t="s">
        <v>64</v>
      </c>
      <c r="B311" s="4">
        <v>2019</v>
      </c>
      <c r="C311" s="5">
        <v>43779</v>
      </c>
      <c r="D311" s="4" t="s">
        <v>65</v>
      </c>
      <c r="E311" s="4" t="s">
        <v>802</v>
      </c>
      <c r="F311" s="4" t="s">
        <v>32</v>
      </c>
      <c r="G311" s="11">
        <f>(C311-VLOOKUP(E311,Riders!$A$2:$E$8000,4,FALSE))/365</f>
        <v>22.284931506849315</v>
      </c>
      <c r="H311" s="4">
        <v>2</v>
      </c>
      <c r="I311" s="4">
        <v>0</v>
      </c>
      <c r="J311" s="4">
        <v>1</v>
      </c>
      <c r="K311" s="4">
        <v>0</v>
      </c>
      <c r="L311" s="4">
        <v>1</v>
      </c>
      <c r="M311" s="4">
        <v>0</v>
      </c>
      <c r="N311" s="4">
        <v>0</v>
      </c>
      <c r="O311" s="4">
        <v>0</v>
      </c>
      <c r="P311" s="4">
        <v>0</v>
      </c>
      <c r="Q311" s="4">
        <v>0</v>
      </c>
      <c r="R311" s="4">
        <v>0</v>
      </c>
      <c r="S311" s="4">
        <v>0</v>
      </c>
      <c r="T311" s="4">
        <v>0</v>
      </c>
      <c r="U311" s="4">
        <v>0</v>
      </c>
      <c r="V311" s="4">
        <v>1</v>
      </c>
      <c r="W311" s="4">
        <v>0</v>
      </c>
      <c r="X311" s="4">
        <v>0</v>
      </c>
      <c r="Y311" s="4">
        <v>0</v>
      </c>
      <c r="Z311" s="4">
        <v>0</v>
      </c>
      <c r="AA311" s="4">
        <v>0</v>
      </c>
      <c r="AB311" s="4">
        <v>0</v>
      </c>
      <c r="AC311" s="4">
        <v>0</v>
      </c>
      <c r="AD311" s="4">
        <v>0</v>
      </c>
      <c r="AE311" s="4">
        <v>0</v>
      </c>
      <c r="AF311" s="4">
        <v>0</v>
      </c>
      <c r="AG311" s="4">
        <v>0</v>
      </c>
      <c r="AH311" s="4">
        <v>0</v>
      </c>
      <c r="AI311" s="4">
        <v>0</v>
      </c>
      <c r="AJ311" s="4">
        <v>0</v>
      </c>
      <c r="AK311" s="4">
        <v>0</v>
      </c>
      <c r="AL311" s="4">
        <v>0</v>
      </c>
      <c r="AM311" s="4">
        <v>0</v>
      </c>
      <c r="AN311" s="4">
        <v>0</v>
      </c>
      <c r="AO311" s="4">
        <v>0</v>
      </c>
      <c r="AP311" s="4">
        <v>0</v>
      </c>
      <c r="AQ311" s="4">
        <v>0</v>
      </c>
      <c r="AR311" s="4">
        <v>0</v>
      </c>
      <c r="AS311" s="4">
        <v>20</v>
      </c>
      <c r="AT311" s="4">
        <v>0</v>
      </c>
      <c r="AU311" s="4">
        <v>23</v>
      </c>
      <c r="AV311" s="131">
        <v>7.3726851851851861E-3</v>
      </c>
      <c r="AW311">
        <v>56.436</v>
      </c>
      <c r="AX311" s="131"/>
    </row>
    <row r="312" spans="1:50">
      <c r="A312" s="4" t="s">
        <v>64</v>
      </c>
      <c r="B312" s="4">
        <v>2019</v>
      </c>
      <c r="C312" s="5">
        <v>43779</v>
      </c>
      <c r="D312" s="4" t="s">
        <v>65</v>
      </c>
      <c r="E312" s="4" t="s">
        <v>598</v>
      </c>
      <c r="F312" s="4" t="s">
        <v>34</v>
      </c>
      <c r="G312" s="11">
        <f>(C312-VLOOKUP(E312,Riders!$A$2:$E$8000,4,FALSE))/365</f>
        <v>28.975342465753425</v>
      </c>
      <c r="H312" s="4">
        <v>3</v>
      </c>
      <c r="I312" s="4">
        <v>0</v>
      </c>
      <c r="J312" s="4">
        <v>0</v>
      </c>
      <c r="K312" s="4">
        <v>0</v>
      </c>
      <c r="L312" s="4">
        <v>0</v>
      </c>
      <c r="M312" s="4">
        <v>0</v>
      </c>
      <c r="N312" s="4">
        <v>0</v>
      </c>
      <c r="O312" s="4">
        <v>0</v>
      </c>
      <c r="P312" s="4">
        <v>0</v>
      </c>
      <c r="Q312" s="4">
        <v>0</v>
      </c>
      <c r="R312" s="4">
        <v>0</v>
      </c>
      <c r="S312" s="4">
        <v>0</v>
      </c>
      <c r="T312" s="4">
        <v>0</v>
      </c>
      <c r="U312" s="4">
        <v>0</v>
      </c>
      <c r="V312" s="4">
        <v>0</v>
      </c>
      <c r="W312" s="4">
        <v>1</v>
      </c>
      <c r="X312" s="4">
        <v>0</v>
      </c>
      <c r="Y312" s="4">
        <v>0</v>
      </c>
      <c r="Z312" s="4">
        <v>0</v>
      </c>
      <c r="AA312" s="4">
        <v>0</v>
      </c>
      <c r="AB312" s="4">
        <v>0</v>
      </c>
      <c r="AC312" s="4">
        <v>1</v>
      </c>
      <c r="AD312" s="4">
        <v>1</v>
      </c>
      <c r="AE312" s="4">
        <v>0</v>
      </c>
      <c r="AF312" s="4">
        <v>0</v>
      </c>
      <c r="AG312" s="4">
        <v>0</v>
      </c>
      <c r="AH312" s="4">
        <v>0</v>
      </c>
      <c r="AI312" s="4">
        <v>0</v>
      </c>
      <c r="AJ312" s="4">
        <v>0</v>
      </c>
      <c r="AK312" s="4">
        <v>0</v>
      </c>
      <c r="AL312" s="4">
        <v>0</v>
      </c>
      <c r="AM312" s="4">
        <v>0</v>
      </c>
      <c r="AN312" s="4">
        <v>0</v>
      </c>
      <c r="AO312" s="4">
        <v>0</v>
      </c>
      <c r="AP312" s="4">
        <v>0</v>
      </c>
      <c r="AQ312" s="4">
        <v>0</v>
      </c>
      <c r="AR312" s="4">
        <v>0</v>
      </c>
      <c r="AS312" s="4">
        <v>20</v>
      </c>
      <c r="AT312" s="4">
        <v>0</v>
      </c>
      <c r="AU312" s="4">
        <v>23</v>
      </c>
      <c r="AV312" s="131">
        <v>7.3726851851851896E-3</v>
      </c>
      <c r="AW312">
        <v>56.436</v>
      </c>
      <c r="AX312" s="131"/>
    </row>
    <row r="313" spans="1:50">
      <c r="A313" s="4" t="s">
        <v>64</v>
      </c>
      <c r="B313" s="4">
        <v>2019</v>
      </c>
      <c r="C313" s="5">
        <v>43779</v>
      </c>
      <c r="D313" s="4" t="s">
        <v>65</v>
      </c>
      <c r="E313" s="4" t="s">
        <v>587</v>
      </c>
      <c r="F313" s="4" t="s">
        <v>77</v>
      </c>
      <c r="G313" s="11">
        <f>(C313-VLOOKUP(E313,Riders!$A$2:$E$8000,4,FALSE))/365</f>
        <v>24.465753424657535</v>
      </c>
      <c r="H313" s="4">
        <v>4</v>
      </c>
      <c r="I313" s="4">
        <v>0</v>
      </c>
      <c r="J313" s="4">
        <v>0</v>
      </c>
      <c r="K313" s="4">
        <v>0</v>
      </c>
      <c r="L313" s="4">
        <v>0</v>
      </c>
      <c r="M313" s="4">
        <v>0</v>
      </c>
      <c r="N313" s="4">
        <v>0</v>
      </c>
      <c r="O313" s="4">
        <v>0</v>
      </c>
      <c r="P313" s="4">
        <v>0</v>
      </c>
      <c r="Q313" s="4">
        <v>0</v>
      </c>
      <c r="R313" s="4">
        <v>0</v>
      </c>
      <c r="S313" s="4">
        <v>1</v>
      </c>
      <c r="T313" s="4">
        <v>0</v>
      </c>
      <c r="U313" s="4">
        <v>0</v>
      </c>
      <c r="V313" s="4">
        <v>0</v>
      </c>
      <c r="W313" s="4">
        <v>0</v>
      </c>
      <c r="X313" s="4">
        <v>1</v>
      </c>
      <c r="Y313" s="4">
        <v>0</v>
      </c>
      <c r="Z313" s="4">
        <v>0</v>
      </c>
      <c r="AA313" s="4">
        <v>0</v>
      </c>
      <c r="AB313" s="4">
        <v>0</v>
      </c>
      <c r="AC313" s="4">
        <v>0</v>
      </c>
      <c r="AD313" s="4">
        <v>0</v>
      </c>
      <c r="AE313" s="4">
        <v>0</v>
      </c>
      <c r="AF313" s="4">
        <v>0</v>
      </c>
      <c r="AG313" s="4">
        <v>0</v>
      </c>
      <c r="AH313" s="4">
        <v>0</v>
      </c>
      <c r="AI313" s="4">
        <v>0</v>
      </c>
      <c r="AJ313" s="4">
        <v>0</v>
      </c>
      <c r="AK313" s="4">
        <v>0</v>
      </c>
      <c r="AL313" s="4">
        <v>0</v>
      </c>
      <c r="AM313" s="4">
        <v>0</v>
      </c>
      <c r="AN313" s="4">
        <v>0</v>
      </c>
      <c r="AO313" s="4">
        <v>0</v>
      </c>
      <c r="AP313" s="4">
        <v>0</v>
      </c>
      <c r="AQ313" s="4">
        <v>0</v>
      </c>
      <c r="AR313" s="4">
        <v>0</v>
      </c>
      <c r="AS313" s="4">
        <v>20</v>
      </c>
      <c r="AT313" s="4">
        <v>0</v>
      </c>
      <c r="AU313" s="4">
        <v>22</v>
      </c>
      <c r="AV313" s="131">
        <v>7.3726851851851896E-3</v>
      </c>
      <c r="AW313">
        <v>56.436</v>
      </c>
      <c r="AX313" s="131"/>
    </row>
    <row r="314" spans="1:50">
      <c r="A314" s="4" t="s">
        <v>64</v>
      </c>
      <c r="B314" s="4">
        <v>2019</v>
      </c>
      <c r="C314" s="5">
        <v>43779</v>
      </c>
      <c r="D314" s="4" t="s">
        <v>65</v>
      </c>
      <c r="E314" s="4" t="s">
        <v>68</v>
      </c>
      <c r="F314" s="4" t="s">
        <v>24</v>
      </c>
      <c r="G314" s="11">
        <f>(C314-VLOOKUP(E314,Riders!$A$2:$E$8000,4,FALSE))/365</f>
        <v>25.778082191780822</v>
      </c>
      <c r="H314" s="4">
        <v>5</v>
      </c>
      <c r="I314" s="4">
        <v>0</v>
      </c>
      <c r="J314" s="4">
        <v>0</v>
      </c>
      <c r="K314" s="4">
        <v>0</v>
      </c>
      <c r="L314" s="4">
        <v>0</v>
      </c>
      <c r="M314" s="4">
        <v>0</v>
      </c>
      <c r="N314" s="4">
        <v>0</v>
      </c>
      <c r="O314" s="4">
        <v>0</v>
      </c>
      <c r="P314" s="4">
        <v>0</v>
      </c>
      <c r="Q314" s="4">
        <v>0</v>
      </c>
      <c r="R314" s="4">
        <v>0</v>
      </c>
      <c r="S314" s="4">
        <v>0</v>
      </c>
      <c r="T314" s="4">
        <v>0</v>
      </c>
      <c r="U314" s="4">
        <v>0</v>
      </c>
      <c r="V314" s="4">
        <v>0</v>
      </c>
      <c r="W314" s="4">
        <v>0</v>
      </c>
      <c r="X314" s="4">
        <v>0</v>
      </c>
      <c r="Y314" s="4">
        <v>0</v>
      </c>
      <c r="Z314" s="4">
        <v>0</v>
      </c>
      <c r="AA314" s="4">
        <v>1</v>
      </c>
      <c r="AB314" s="4">
        <v>1</v>
      </c>
      <c r="AC314" s="4">
        <v>0</v>
      </c>
      <c r="AD314" s="4">
        <v>0</v>
      </c>
      <c r="AE314" s="4">
        <v>0</v>
      </c>
      <c r="AF314" s="4">
        <v>0</v>
      </c>
      <c r="AG314" s="4">
        <v>0</v>
      </c>
      <c r="AH314" s="4">
        <v>0</v>
      </c>
      <c r="AI314" s="4">
        <v>0</v>
      </c>
      <c r="AJ314" s="4">
        <v>0</v>
      </c>
      <c r="AK314" s="4">
        <v>0</v>
      </c>
      <c r="AL314" s="4">
        <v>0</v>
      </c>
      <c r="AM314" s="4">
        <v>0</v>
      </c>
      <c r="AN314" s="4">
        <v>0</v>
      </c>
      <c r="AO314" s="4">
        <v>0</v>
      </c>
      <c r="AP314" s="4">
        <v>0</v>
      </c>
      <c r="AQ314" s="4">
        <v>0</v>
      </c>
      <c r="AR314" s="4">
        <v>0</v>
      </c>
      <c r="AS314" s="4">
        <v>20</v>
      </c>
      <c r="AT314" s="4">
        <v>0</v>
      </c>
      <c r="AU314" s="4">
        <v>22</v>
      </c>
      <c r="AV314" s="131">
        <v>7.3726851851851896E-3</v>
      </c>
      <c r="AW314">
        <v>56.436</v>
      </c>
      <c r="AX314" s="131"/>
    </row>
    <row r="315" spans="1:50">
      <c r="A315" s="4" t="s">
        <v>64</v>
      </c>
      <c r="B315" s="4">
        <v>2019</v>
      </c>
      <c r="C315" s="5">
        <v>43779</v>
      </c>
      <c r="D315" s="4" t="s">
        <v>65</v>
      </c>
      <c r="E315" s="4" t="s">
        <v>924</v>
      </c>
      <c r="F315" s="4" t="s">
        <v>84</v>
      </c>
      <c r="G315" s="11">
        <f>(C315-VLOOKUP(E315,Riders!$A$2:$E$8000,4,FALSE))/365</f>
        <v>26.742465753424657</v>
      </c>
      <c r="H315" s="4">
        <v>6</v>
      </c>
      <c r="I315" s="4">
        <v>0</v>
      </c>
      <c r="J315" s="4">
        <v>0</v>
      </c>
      <c r="K315" s="4">
        <v>0</v>
      </c>
      <c r="L315" s="4">
        <v>0</v>
      </c>
      <c r="M315" s="4">
        <v>0</v>
      </c>
      <c r="N315" s="4">
        <v>0</v>
      </c>
      <c r="O315" s="4">
        <v>0</v>
      </c>
      <c r="P315" s="4">
        <v>0</v>
      </c>
      <c r="Q315" s="4">
        <v>0</v>
      </c>
      <c r="R315" s="4">
        <v>1</v>
      </c>
      <c r="S315" s="4">
        <v>0</v>
      </c>
      <c r="T315" s="4">
        <v>0</v>
      </c>
      <c r="U315" s="4">
        <v>1</v>
      </c>
      <c r="V315" s="4">
        <v>0</v>
      </c>
      <c r="W315" s="4">
        <v>0</v>
      </c>
      <c r="X315" s="4">
        <v>0</v>
      </c>
      <c r="Y315" s="4">
        <v>0</v>
      </c>
      <c r="Z315" s="4">
        <v>0</v>
      </c>
      <c r="AA315" s="4">
        <v>0</v>
      </c>
      <c r="AB315" s="4">
        <v>0</v>
      </c>
      <c r="AC315" s="4">
        <v>0</v>
      </c>
      <c r="AD315" s="4">
        <v>0</v>
      </c>
      <c r="AE315" s="4">
        <v>0</v>
      </c>
      <c r="AF315" s="4">
        <v>0</v>
      </c>
      <c r="AG315" s="4">
        <v>0</v>
      </c>
      <c r="AH315" s="4">
        <v>0</v>
      </c>
      <c r="AI315" s="4">
        <v>0</v>
      </c>
      <c r="AJ315" s="4">
        <v>0</v>
      </c>
      <c r="AK315" s="4">
        <v>0</v>
      </c>
      <c r="AL315" s="4">
        <v>0</v>
      </c>
      <c r="AM315" s="4">
        <v>0</v>
      </c>
      <c r="AN315" s="4">
        <v>0</v>
      </c>
      <c r="AO315" s="4">
        <v>0</v>
      </c>
      <c r="AP315" s="4">
        <v>0</v>
      </c>
      <c r="AQ315" s="4">
        <v>0</v>
      </c>
      <c r="AR315" s="4">
        <v>0</v>
      </c>
      <c r="AS315" s="4">
        <v>20</v>
      </c>
      <c r="AT315" s="4">
        <v>0</v>
      </c>
      <c r="AU315" s="4">
        <v>22</v>
      </c>
      <c r="AV315" s="131">
        <v>7.3726851851851896E-3</v>
      </c>
      <c r="AW315">
        <v>56.436</v>
      </c>
      <c r="AX315" s="131"/>
    </row>
    <row r="316" spans="1:50">
      <c r="A316" s="4" t="s">
        <v>64</v>
      </c>
      <c r="B316" s="4">
        <v>2019</v>
      </c>
      <c r="C316" s="5">
        <v>43779</v>
      </c>
      <c r="D316" s="4" t="s">
        <v>65</v>
      </c>
      <c r="E316" s="4" t="s">
        <v>654</v>
      </c>
      <c r="F316" s="4" t="s">
        <v>483</v>
      </c>
      <c r="G316" s="11">
        <f>(C316-VLOOKUP(E316,Riders!$A$2:$E$8000,4,FALSE))/365</f>
        <v>27.764383561643836</v>
      </c>
      <c r="H316" s="4">
        <v>7</v>
      </c>
      <c r="I316" s="4">
        <v>0</v>
      </c>
      <c r="J316" s="4">
        <v>0</v>
      </c>
      <c r="K316" s="4">
        <v>0</v>
      </c>
      <c r="L316" s="4">
        <v>0</v>
      </c>
      <c r="M316" s="4">
        <v>0</v>
      </c>
      <c r="N316" s="4">
        <v>0</v>
      </c>
      <c r="O316" s="4">
        <v>0</v>
      </c>
      <c r="P316" s="4">
        <v>0</v>
      </c>
      <c r="Q316" s="4">
        <v>0</v>
      </c>
      <c r="R316" s="4">
        <v>0</v>
      </c>
      <c r="S316" s="4">
        <v>0</v>
      </c>
      <c r="T316" s="4">
        <v>0</v>
      </c>
      <c r="U316" s="4">
        <v>0</v>
      </c>
      <c r="V316" s="4">
        <v>0</v>
      </c>
      <c r="W316" s="4">
        <v>0</v>
      </c>
      <c r="X316" s="4">
        <v>0</v>
      </c>
      <c r="Y316" s="4">
        <v>0</v>
      </c>
      <c r="Z316" s="4">
        <v>1</v>
      </c>
      <c r="AA316" s="4">
        <v>0</v>
      </c>
      <c r="AB316" s="4">
        <v>0</v>
      </c>
      <c r="AC316" s="4">
        <v>0</v>
      </c>
      <c r="AD316" s="4">
        <v>0</v>
      </c>
      <c r="AE316" s="4">
        <v>0</v>
      </c>
      <c r="AF316" s="4">
        <v>0</v>
      </c>
      <c r="AG316" s="4">
        <v>0</v>
      </c>
      <c r="AH316" s="4">
        <v>0</v>
      </c>
      <c r="AI316" s="4">
        <v>0</v>
      </c>
      <c r="AJ316" s="4">
        <v>0</v>
      </c>
      <c r="AK316" s="4">
        <v>0</v>
      </c>
      <c r="AL316" s="4">
        <v>0</v>
      </c>
      <c r="AM316" s="4">
        <v>0</v>
      </c>
      <c r="AN316" s="4">
        <v>0</v>
      </c>
      <c r="AO316" s="4">
        <v>0</v>
      </c>
      <c r="AP316" s="4">
        <v>0</v>
      </c>
      <c r="AQ316" s="4">
        <v>0</v>
      </c>
      <c r="AR316" s="4">
        <v>0</v>
      </c>
      <c r="AS316" s="4">
        <v>20</v>
      </c>
      <c r="AT316" s="4">
        <v>0</v>
      </c>
      <c r="AU316" s="4">
        <v>21</v>
      </c>
      <c r="AV316" s="131">
        <v>7.3726851851851896E-3</v>
      </c>
      <c r="AW316">
        <v>56.436</v>
      </c>
      <c r="AX316" s="131"/>
    </row>
    <row r="317" spans="1:50">
      <c r="A317" s="4" t="s">
        <v>64</v>
      </c>
      <c r="B317" s="4">
        <v>2019</v>
      </c>
      <c r="C317" s="5">
        <v>43779</v>
      </c>
      <c r="D317" s="4" t="s">
        <v>65</v>
      </c>
      <c r="E317" s="4" t="s">
        <v>591</v>
      </c>
      <c r="F317" s="4" t="s">
        <v>22</v>
      </c>
      <c r="G317" s="11">
        <f>(C317-VLOOKUP(E317,Riders!$A$2:$E$8000,4,FALSE))/365</f>
        <v>25.241095890410961</v>
      </c>
      <c r="H317" s="4">
        <v>8</v>
      </c>
      <c r="I317" s="4">
        <v>0</v>
      </c>
      <c r="J317" s="4">
        <v>0</v>
      </c>
      <c r="K317" s="4">
        <v>0</v>
      </c>
      <c r="L317" s="4">
        <v>0</v>
      </c>
      <c r="M317" s="4">
        <v>0</v>
      </c>
      <c r="N317" s="4">
        <v>0</v>
      </c>
      <c r="O317" s="4">
        <v>0</v>
      </c>
      <c r="P317" s="4">
        <v>0</v>
      </c>
      <c r="Q317" s="4">
        <v>0</v>
      </c>
      <c r="R317" s="4">
        <v>0</v>
      </c>
      <c r="S317" s="4">
        <v>0</v>
      </c>
      <c r="T317" s="4">
        <v>0</v>
      </c>
      <c r="U317" s="4">
        <v>0</v>
      </c>
      <c r="V317" s="4">
        <v>0</v>
      </c>
      <c r="W317" s="4">
        <v>0</v>
      </c>
      <c r="X317" s="4">
        <v>0</v>
      </c>
      <c r="Y317" s="4">
        <v>0</v>
      </c>
      <c r="Z317" s="4">
        <v>0</v>
      </c>
      <c r="AA317" s="4">
        <v>0</v>
      </c>
      <c r="AB317" s="4">
        <v>0</v>
      </c>
      <c r="AC317" s="4">
        <v>0</v>
      </c>
      <c r="AD317" s="4">
        <v>0</v>
      </c>
      <c r="AE317" s="4">
        <v>1</v>
      </c>
      <c r="AF317" s="4">
        <v>0</v>
      </c>
      <c r="AG317" s="4">
        <v>1</v>
      </c>
      <c r="AH317" s="4">
        <v>0</v>
      </c>
      <c r="AI317" s="4">
        <v>1</v>
      </c>
      <c r="AJ317" s="4">
        <v>1</v>
      </c>
      <c r="AK317" s="4">
        <v>1</v>
      </c>
      <c r="AL317" s="4">
        <v>1</v>
      </c>
      <c r="AM317" s="4">
        <v>1</v>
      </c>
      <c r="AN317" s="4">
        <v>1</v>
      </c>
      <c r="AO317" s="4">
        <v>0</v>
      </c>
      <c r="AP317" s="4">
        <v>0</v>
      </c>
      <c r="AQ317" s="4">
        <v>0</v>
      </c>
      <c r="AR317" s="4">
        <v>0</v>
      </c>
      <c r="AS317" s="4">
        <v>0</v>
      </c>
      <c r="AT317" s="4">
        <v>0</v>
      </c>
      <c r="AU317" s="4">
        <v>8</v>
      </c>
      <c r="AV317" s="131">
        <v>7.3726851851851896E-3</v>
      </c>
      <c r="AW317">
        <v>56.436</v>
      </c>
      <c r="AX317" s="131"/>
    </row>
    <row r="318" spans="1:50">
      <c r="A318" s="4" t="s">
        <v>64</v>
      </c>
      <c r="B318" s="4">
        <v>2019</v>
      </c>
      <c r="C318" s="5">
        <v>43779</v>
      </c>
      <c r="D318" s="4" t="s">
        <v>65</v>
      </c>
      <c r="E318" s="4" t="s">
        <v>583</v>
      </c>
      <c r="F318" s="4" t="s">
        <v>26</v>
      </c>
      <c r="G318" s="11">
        <f>(C318-VLOOKUP(E318,Riders!$A$2:$E$8000,4,FALSE))/365</f>
        <v>24.17808219178082</v>
      </c>
      <c r="H318" s="4">
        <v>9</v>
      </c>
      <c r="I318" s="4">
        <v>0</v>
      </c>
      <c r="J318" s="4">
        <v>0</v>
      </c>
      <c r="K318" s="4">
        <v>0</v>
      </c>
      <c r="L318" s="4">
        <v>0</v>
      </c>
      <c r="M318" s="4">
        <v>0</v>
      </c>
      <c r="N318" s="4">
        <v>0</v>
      </c>
      <c r="O318" s="4">
        <v>0</v>
      </c>
      <c r="P318" s="4">
        <v>0</v>
      </c>
      <c r="Q318" s="4">
        <v>0</v>
      </c>
      <c r="R318" s="4">
        <v>0</v>
      </c>
      <c r="S318" s="4">
        <v>0</v>
      </c>
      <c r="T318" s="4">
        <v>0</v>
      </c>
      <c r="U318" s="4">
        <v>0</v>
      </c>
      <c r="V318" s="4">
        <v>0</v>
      </c>
      <c r="W318" s="4">
        <v>0</v>
      </c>
      <c r="X318" s="4">
        <v>0</v>
      </c>
      <c r="Y318" s="4">
        <v>0</v>
      </c>
      <c r="Z318" s="4">
        <v>0</v>
      </c>
      <c r="AA318" s="4">
        <v>0</v>
      </c>
      <c r="AB318" s="4">
        <v>0</v>
      </c>
      <c r="AC318" s="4">
        <v>0</v>
      </c>
      <c r="AD318" s="4">
        <v>0</v>
      </c>
      <c r="AE318" s="4">
        <v>0</v>
      </c>
      <c r="AF318" s="4">
        <v>0</v>
      </c>
      <c r="AG318" s="4">
        <v>0</v>
      </c>
      <c r="AH318" s="4">
        <v>0</v>
      </c>
      <c r="AI318" s="4">
        <v>0</v>
      </c>
      <c r="AJ318" s="4">
        <v>0</v>
      </c>
      <c r="AK318" s="4">
        <v>0</v>
      </c>
      <c r="AL318" s="4">
        <v>0</v>
      </c>
      <c r="AM318" s="4">
        <v>0</v>
      </c>
      <c r="AN318" s="4">
        <v>0</v>
      </c>
      <c r="AO318" s="4">
        <v>1</v>
      </c>
      <c r="AP318" s="4">
        <v>0</v>
      </c>
      <c r="AQ318" s="4">
        <v>0</v>
      </c>
      <c r="AR318" s="4">
        <v>1</v>
      </c>
      <c r="AS318" s="4">
        <v>0</v>
      </c>
      <c r="AT318" s="4">
        <v>0</v>
      </c>
      <c r="AU318" s="4">
        <v>2</v>
      </c>
      <c r="AV318" s="131">
        <v>7.3726851851851896E-3</v>
      </c>
      <c r="AW318">
        <v>56.436</v>
      </c>
      <c r="AX318" s="131"/>
    </row>
    <row r="319" spans="1:50">
      <c r="A319" s="4" t="s">
        <v>64</v>
      </c>
      <c r="B319" s="4">
        <v>2019</v>
      </c>
      <c r="C319" s="5">
        <v>43779</v>
      </c>
      <c r="D319" s="4" t="s">
        <v>65</v>
      </c>
      <c r="E319" s="4" t="s">
        <v>932</v>
      </c>
      <c r="F319" s="4" t="s">
        <v>55</v>
      </c>
      <c r="G319" s="11" t="e">
        <f>(C319-VLOOKUP(E319,Riders!$A$2:$E$8000,4,FALSE))/365</f>
        <v>#N/A</v>
      </c>
      <c r="H319" s="4">
        <v>10</v>
      </c>
      <c r="I319" s="4">
        <v>0</v>
      </c>
      <c r="J319" s="4">
        <v>0</v>
      </c>
      <c r="K319" s="4">
        <v>0</v>
      </c>
      <c r="L319" s="4">
        <v>0</v>
      </c>
      <c r="M319" s="4">
        <v>0</v>
      </c>
      <c r="N319" s="4">
        <v>0</v>
      </c>
      <c r="O319" s="4">
        <v>0</v>
      </c>
      <c r="P319" s="4">
        <v>0</v>
      </c>
      <c r="Q319" s="4">
        <v>0</v>
      </c>
      <c r="R319" s="4">
        <v>0</v>
      </c>
      <c r="S319" s="4">
        <v>0</v>
      </c>
      <c r="T319" s="4">
        <v>0</v>
      </c>
      <c r="U319" s="4">
        <v>0</v>
      </c>
      <c r="V319" s="4">
        <v>0</v>
      </c>
      <c r="W319" s="4">
        <v>0</v>
      </c>
      <c r="X319" s="4">
        <v>0</v>
      </c>
      <c r="Y319" s="4">
        <v>0</v>
      </c>
      <c r="Z319" s="4">
        <v>0</v>
      </c>
      <c r="AA319" s="4">
        <v>0</v>
      </c>
      <c r="AB319" s="4">
        <v>0</v>
      </c>
      <c r="AC319" s="4">
        <v>0</v>
      </c>
      <c r="AD319" s="4">
        <v>0</v>
      </c>
      <c r="AE319" s="4">
        <v>0</v>
      </c>
      <c r="AF319" s="4">
        <v>1</v>
      </c>
      <c r="AG319" s="4">
        <v>0</v>
      </c>
      <c r="AH319" s="4">
        <v>1</v>
      </c>
      <c r="AI319" s="4">
        <v>0</v>
      </c>
      <c r="AJ319" s="4">
        <v>0</v>
      </c>
      <c r="AK319" s="4">
        <v>0</v>
      </c>
      <c r="AL319" s="4">
        <v>0</v>
      </c>
      <c r="AM319" s="4">
        <v>0</v>
      </c>
      <c r="AN319" s="4">
        <v>0</v>
      </c>
      <c r="AO319" s="4">
        <v>0</v>
      </c>
      <c r="AP319" s="4">
        <v>0</v>
      </c>
      <c r="AQ319" s="4">
        <v>0</v>
      </c>
      <c r="AR319" s="4">
        <v>0</v>
      </c>
      <c r="AS319" s="4">
        <v>0</v>
      </c>
      <c r="AT319" s="4">
        <v>0</v>
      </c>
      <c r="AU319" s="4">
        <v>2</v>
      </c>
      <c r="AV319" s="131">
        <v>7.3726851851851896E-3</v>
      </c>
      <c r="AW319">
        <v>56.436</v>
      </c>
      <c r="AX319" s="131"/>
    </row>
    <row r="320" spans="1:50">
      <c r="A320" s="4" t="s">
        <v>64</v>
      </c>
      <c r="B320" s="4">
        <v>2019</v>
      </c>
      <c r="C320" s="5">
        <v>43779</v>
      </c>
      <c r="D320" s="4" t="s">
        <v>65</v>
      </c>
      <c r="E320" s="4" t="s">
        <v>714</v>
      </c>
      <c r="F320" s="4" t="s">
        <v>151</v>
      </c>
      <c r="G320" s="11">
        <f>(C320-VLOOKUP(E320,Riders!$A$2:$E$8000,4,FALSE))/365</f>
        <v>23.468493150684932</v>
      </c>
      <c r="H320" s="4">
        <v>11</v>
      </c>
      <c r="I320" s="4">
        <v>0</v>
      </c>
      <c r="J320" s="4">
        <v>0</v>
      </c>
      <c r="K320" s="4">
        <v>0</v>
      </c>
      <c r="L320" s="4">
        <v>0</v>
      </c>
      <c r="M320" s="4">
        <v>0</v>
      </c>
      <c r="N320" s="4">
        <v>1</v>
      </c>
      <c r="O320" s="4">
        <v>1</v>
      </c>
      <c r="P320" s="4">
        <v>0</v>
      </c>
      <c r="Q320" s="4">
        <v>0</v>
      </c>
      <c r="R320" s="4">
        <v>0</v>
      </c>
      <c r="S320" s="4">
        <v>0</v>
      </c>
      <c r="T320" s="4">
        <v>0</v>
      </c>
      <c r="U320" s="4">
        <v>0</v>
      </c>
      <c r="V320" s="4">
        <v>0</v>
      </c>
      <c r="W320" s="4">
        <v>0</v>
      </c>
      <c r="X320" s="4">
        <v>0</v>
      </c>
      <c r="Y320" s="4">
        <v>0</v>
      </c>
      <c r="Z320" s="4">
        <v>0</v>
      </c>
      <c r="AA320" s="4">
        <v>0</v>
      </c>
      <c r="AB320" s="4">
        <v>0</v>
      </c>
      <c r="AC320" s="4">
        <v>0</v>
      </c>
      <c r="AD320" s="4">
        <v>0</v>
      </c>
      <c r="AE320" s="4">
        <v>0</v>
      </c>
      <c r="AF320" s="4">
        <v>0</v>
      </c>
      <c r="AG320" s="4">
        <v>0</v>
      </c>
      <c r="AH320" s="4">
        <v>0</v>
      </c>
      <c r="AI320" s="4">
        <v>0</v>
      </c>
      <c r="AJ320" s="4">
        <v>0</v>
      </c>
      <c r="AK320" s="4">
        <v>0</v>
      </c>
      <c r="AL320" s="4">
        <v>0</v>
      </c>
      <c r="AM320" s="4">
        <v>0</v>
      </c>
      <c r="AN320" s="4">
        <v>0</v>
      </c>
      <c r="AO320" s="4">
        <v>0</v>
      </c>
      <c r="AP320" s="4">
        <v>0</v>
      </c>
      <c r="AQ320" s="4">
        <v>0</v>
      </c>
      <c r="AR320" s="4">
        <v>0</v>
      </c>
      <c r="AS320" s="4">
        <v>0</v>
      </c>
      <c r="AT320" s="4">
        <v>0</v>
      </c>
      <c r="AU320" s="4">
        <v>2</v>
      </c>
      <c r="AV320" s="131">
        <v>7.3726851851851896E-3</v>
      </c>
      <c r="AW320">
        <v>56.436</v>
      </c>
      <c r="AX320" s="131"/>
    </row>
    <row r="321" spans="1:50">
      <c r="A321" s="4" t="s">
        <v>64</v>
      </c>
      <c r="B321" s="4">
        <v>2019</v>
      </c>
      <c r="C321" s="5">
        <v>43779</v>
      </c>
      <c r="D321" s="4" t="s">
        <v>65</v>
      </c>
      <c r="E321" s="4" t="s">
        <v>925</v>
      </c>
      <c r="F321" s="4" t="s">
        <v>36</v>
      </c>
      <c r="G321" s="11">
        <f>(C321-VLOOKUP(E321,Riders!$A$2:$E$8000,4,FALSE))/365</f>
        <v>29.561643835616437</v>
      </c>
      <c r="H321" s="4">
        <v>12</v>
      </c>
      <c r="I321" s="4">
        <v>0</v>
      </c>
      <c r="J321" s="4">
        <v>0</v>
      </c>
      <c r="K321" s="4">
        <v>0</v>
      </c>
      <c r="L321" s="4">
        <v>0</v>
      </c>
      <c r="M321" s="4">
        <v>0</v>
      </c>
      <c r="N321" s="4">
        <v>0</v>
      </c>
      <c r="O321" s="4">
        <v>0</v>
      </c>
      <c r="P321" s="4">
        <v>0</v>
      </c>
      <c r="Q321" s="4">
        <v>0</v>
      </c>
      <c r="R321" s="4">
        <v>0</v>
      </c>
      <c r="S321" s="4">
        <v>0</v>
      </c>
      <c r="T321" s="4">
        <v>0</v>
      </c>
      <c r="U321" s="4">
        <v>0</v>
      </c>
      <c r="V321" s="4">
        <v>0</v>
      </c>
      <c r="W321" s="4">
        <v>0</v>
      </c>
      <c r="X321" s="4">
        <v>0</v>
      </c>
      <c r="Y321" s="4">
        <v>0</v>
      </c>
      <c r="Z321" s="4">
        <v>0</v>
      </c>
      <c r="AA321" s="4">
        <v>0</v>
      </c>
      <c r="AB321" s="4">
        <v>0</v>
      </c>
      <c r="AC321" s="4">
        <v>0</v>
      </c>
      <c r="AD321" s="4">
        <v>0</v>
      </c>
      <c r="AE321" s="4">
        <v>0</v>
      </c>
      <c r="AF321" s="4">
        <v>0</v>
      </c>
      <c r="AG321" s="4">
        <v>0</v>
      </c>
      <c r="AH321" s="4">
        <v>0</v>
      </c>
      <c r="AI321" s="4">
        <v>0</v>
      </c>
      <c r="AJ321" s="4">
        <v>0</v>
      </c>
      <c r="AK321" s="4">
        <v>0</v>
      </c>
      <c r="AL321" s="4">
        <v>0</v>
      </c>
      <c r="AM321" s="4">
        <v>0</v>
      </c>
      <c r="AN321" s="4">
        <v>0</v>
      </c>
      <c r="AO321" s="4">
        <v>0</v>
      </c>
      <c r="AP321" s="4">
        <v>1</v>
      </c>
      <c r="AQ321" s="4">
        <v>0</v>
      </c>
      <c r="AR321" s="4">
        <v>0</v>
      </c>
      <c r="AS321" s="4">
        <v>0</v>
      </c>
      <c r="AT321" s="4">
        <v>0</v>
      </c>
      <c r="AU321" s="4">
        <v>1</v>
      </c>
      <c r="AV321" s="131">
        <v>7.3726851851851896E-3</v>
      </c>
      <c r="AW321">
        <v>56.436</v>
      </c>
      <c r="AX321" s="131"/>
    </row>
    <row r="322" spans="1:50">
      <c r="A322" s="4" t="s">
        <v>64</v>
      </c>
      <c r="B322" s="4">
        <v>2019</v>
      </c>
      <c r="C322" s="5">
        <v>43779</v>
      </c>
      <c r="D322" s="4" t="s">
        <v>65</v>
      </c>
      <c r="E322" s="4" t="s">
        <v>486</v>
      </c>
      <c r="F322" s="4" t="s">
        <v>163</v>
      </c>
      <c r="G322" s="11">
        <f>(C322-VLOOKUP(E322,Riders!$A$2:$E$8000,4,FALSE))/365</f>
        <v>22.345205479452055</v>
      </c>
      <c r="H322" s="4">
        <v>13</v>
      </c>
      <c r="I322" s="4">
        <v>0</v>
      </c>
      <c r="J322" s="4">
        <v>0</v>
      </c>
      <c r="K322" s="4">
        <v>0</v>
      </c>
      <c r="L322" s="4">
        <v>0</v>
      </c>
      <c r="M322" s="4">
        <v>1</v>
      </c>
      <c r="N322" s="4">
        <v>0</v>
      </c>
      <c r="O322" s="4">
        <v>0</v>
      </c>
      <c r="P322" s="4">
        <v>0</v>
      </c>
      <c r="Q322" s="4">
        <v>0</v>
      </c>
      <c r="R322" s="4">
        <v>0</v>
      </c>
      <c r="S322" s="4">
        <v>0</v>
      </c>
      <c r="T322" s="4">
        <v>0</v>
      </c>
      <c r="U322" s="4">
        <v>0</v>
      </c>
      <c r="V322" s="4">
        <v>0</v>
      </c>
      <c r="W322" s="4">
        <v>0</v>
      </c>
      <c r="X322" s="4">
        <v>0</v>
      </c>
      <c r="Y322" s="4">
        <v>0</v>
      </c>
      <c r="Z322" s="4">
        <v>0</v>
      </c>
      <c r="AA322" s="4">
        <v>0</v>
      </c>
      <c r="AB322" s="4">
        <v>0</v>
      </c>
      <c r="AC322" s="4">
        <v>0</v>
      </c>
      <c r="AD322" s="4">
        <v>0</v>
      </c>
      <c r="AE322" s="4">
        <v>0</v>
      </c>
      <c r="AF322" s="4">
        <v>0</v>
      </c>
      <c r="AG322" s="4">
        <v>0</v>
      </c>
      <c r="AH322" s="4">
        <v>0</v>
      </c>
      <c r="AI322" s="4">
        <v>0</v>
      </c>
      <c r="AJ322" s="4">
        <v>0</v>
      </c>
      <c r="AK322" s="4">
        <v>0</v>
      </c>
      <c r="AL322" s="4">
        <v>0</v>
      </c>
      <c r="AM322" s="4">
        <v>0</v>
      </c>
      <c r="AN322" s="4">
        <v>0</v>
      </c>
      <c r="AO322" s="4">
        <v>0</v>
      </c>
      <c r="AP322" s="4">
        <v>0</v>
      </c>
      <c r="AQ322" s="4">
        <v>0</v>
      </c>
      <c r="AR322" s="4">
        <v>0</v>
      </c>
      <c r="AS322" s="4">
        <v>0</v>
      </c>
      <c r="AT322" s="4">
        <v>0</v>
      </c>
      <c r="AU322" s="4">
        <v>1</v>
      </c>
      <c r="AV322" s="131">
        <v>7.3726851851851896E-3</v>
      </c>
      <c r="AW322">
        <v>56.436</v>
      </c>
      <c r="AX322" s="131"/>
    </row>
    <row r="323" spans="1:50">
      <c r="A323" s="4" t="s">
        <v>64</v>
      </c>
      <c r="B323" s="4">
        <v>2019</v>
      </c>
      <c r="C323" s="5">
        <v>43779</v>
      </c>
      <c r="D323" s="4" t="s">
        <v>65</v>
      </c>
      <c r="E323" s="4" t="s">
        <v>895</v>
      </c>
      <c r="F323" s="4" t="s">
        <v>187</v>
      </c>
      <c r="G323" s="11">
        <f>(C323-VLOOKUP(E323,Riders!$A$2:$E$8000,4,FALSE))/365</f>
        <v>25.323287671232876</v>
      </c>
      <c r="H323" s="4">
        <v>14</v>
      </c>
      <c r="I323" s="4">
        <v>0</v>
      </c>
      <c r="J323" s="4">
        <v>0</v>
      </c>
      <c r="K323" s="4">
        <v>1</v>
      </c>
      <c r="L323" s="4">
        <v>0</v>
      </c>
      <c r="M323" s="4">
        <v>0</v>
      </c>
      <c r="N323" s="4">
        <v>0</v>
      </c>
      <c r="O323" s="4">
        <v>0</v>
      </c>
      <c r="P323" s="4">
        <v>0</v>
      </c>
      <c r="Q323" s="4">
        <v>0</v>
      </c>
      <c r="R323" s="4">
        <v>0</v>
      </c>
      <c r="S323" s="4">
        <v>0</v>
      </c>
      <c r="T323" s="4">
        <v>0</v>
      </c>
      <c r="U323" s="4">
        <v>0</v>
      </c>
      <c r="V323" s="4">
        <v>0</v>
      </c>
      <c r="W323" s="4">
        <v>0</v>
      </c>
      <c r="X323" s="4">
        <v>0</v>
      </c>
      <c r="Y323" s="4">
        <v>0</v>
      </c>
      <c r="Z323" s="4">
        <v>0</v>
      </c>
      <c r="AA323" s="4">
        <v>0</v>
      </c>
      <c r="AB323" s="4">
        <v>0</v>
      </c>
      <c r="AC323" s="4">
        <v>0</v>
      </c>
      <c r="AD323" s="4">
        <v>0</v>
      </c>
      <c r="AE323" s="4">
        <v>0</v>
      </c>
      <c r="AF323" s="4">
        <v>0</v>
      </c>
      <c r="AG323" s="4">
        <v>0</v>
      </c>
      <c r="AH323" s="4">
        <v>0</v>
      </c>
      <c r="AI323" s="4">
        <v>0</v>
      </c>
      <c r="AJ323" s="4">
        <v>0</v>
      </c>
      <c r="AK323" s="4">
        <v>0</v>
      </c>
      <c r="AL323" s="4">
        <v>0</v>
      </c>
      <c r="AM323" s="4">
        <v>0</v>
      </c>
      <c r="AN323" s="4">
        <v>0</v>
      </c>
      <c r="AO323" s="4">
        <v>0</v>
      </c>
      <c r="AP323" s="4">
        <v>0</v>
      </c>
      <c r="AQ323" s="4">
        <v>0</v>
      </c>
      <c r="AR323" s="4">
        <v>0</v>
      </c>
      <c r="AS323" s="4">
        <v>0</v>
      </c>
      <c r="AT323" s="4">
        <v>0</v>
      </c>
      <c r="AU323" s="4">
        <v>1</v>
      </c>
      <c r="AV323" s="131">
        <v>7.3726851851851896E-3</v>
      </c>
      <c r="AW323">
        <v>56.436</v>
      </c>
      <c r="AX323" s="131"/>
    </row>
    <row r="324" spans="1:50">
      <c r="A324" s="4" t="s">
        <v>64</v>
      </c>
      <c r="B324" s="4">
        <v>2019</v>
      </c>
      <c r="C324" s="5">
        <v>43779</v>
      </c>
      <c r="D324" s="4" t="s">
        <v>65</v>
      </c>
      <c r="E324" s="4" t="s">
        <v>600</v>
      </c>
      <c r="F324" s="4" t="s">
        <v>101</v>
      </c>
      <c r="G324" s="11">
        <f>(C324-VLOOKUP(E324,Riders!$A$2:$E$8000,4,FALSE))/365</f>
        <v>23.824657534246576</v>
      </c>
      <c r="H324" s="4">
        <v>15</v>
      </c>
      <c r="I324" s="4">
        <v>0</v>
      </c>
      <c r="J324" s="4">
        <v>0</v>
      </c>
      <c r="K324" s="4">
        <v>0</v>
      </c>
      <c r="L324" s="4">
        <v>0</v>
      </c>
      <c r="M324" s="4">
        <v>0</v>
      </c>
      <c r="N324" s="4">
        <v>0</v>
      </c>
      <c r="O324" s="4">
        <v>0</v>
      </c>
      <c r="P324" s="4">
        <v>0</v>
      </c>
      <c r="Q324" s="4">
        <v>0</v>
      </c>
      <c r="R324" s="4">
        <v>0</v>
      </c>
      <c r="S324" s="4">
        <v>0</v>
      </c>
      <c r="T324" s="4">
        <v>0</v>
      </c>
      <c r="U324" s="4">
        <v>0</v>
      </c>
      <c r="V324" s="4">
        <v>0</v>
      </c>
      <c r="W324" s="4">
        <v>0</v>
      </c>
      <c r="X324" s="4">
        <v>0</v>
      </c>
      <c r="Y324" s="4">
        <v>0</v>
      </c>
      <c r="Z324" s="4">
        <v>0</v>
      </c>
      <c r="AA324" s="4">
        <v>0</v>
      </c>
      <c r="AB324" s="4">
        <v>0</v>
      </c>
      <c r="AC324" s="4">
        <v>0</v>
      </c>
      <c r="AD324" s="4">
        <v>0</v>
      </c>
      <c r="AE324" s="4">
        <v>0</v>
      </c>
      <c r="AF324" s="4">
        <v>0</v>
      </c>
      <c r="AG324" s="4">
        <v>0</v>
      </c>
      <c r="AH324" s="4">
        <v>0</v>
      </c>
      <c r="AI324" s="4">
        <v>0</v>
      </c>
      <c r="AJ324" s="4">
        <v>0</v>
      </c>
      <c r="AK324" s="4">
        <v>0</v>
      </c>
      <c r="AL324" s="4">
        <v>0</v>
      </c>
      <c r="AM324" s="4">
        <v>0</v>
      </c>
      <c r="AN324" s="4">
        <v>0</v>
      </c>
      <c r="AO324" s="4">
        <v>0</v>
      </c>
      <c r="AP324" s="4">
        <v>0</v>
      </c>
      <c r="AQ324" s="4">
        <v>0</v>
      </c>
      <c r="AR324" s="4">
        <v>0</v>
      </c>
      <c r="AS324" s="4">
        <v>0</v>
      </c>
      <c r="AT324" s="4">
        <v>0</v>
      </c>
      <c r="AU324" s="4">
        <v>0</v>
      </c>
      <c r="AV324" s="131">
        <v>7.3726851851851896E-3</v>
      </c>
      <c r="AW324">
        <v>56.436</v>
      </c>
      <c r="AX324" s="131"/>
    </row>
    <row r="325" spans="1:50">
      <c r="A325" s="4" t="s">
        <v>64</v>
      </c>
      <c r="B325" s="4">
        <v>2019</v>
      </c>
      <c r="C325" s="5">
        <v>43779</v>
      </c>
      <c r="D325" s="4" t="s">
        <v>65</v>
      </c>
      <c r="E325" s="4" t="s">
        <v>339</v>
      </c>
      <c r="F325" s="4" t="s">
        <v>141</v>
      </c>
      <c r="G325" s="11">
        <f>(C325-VLOOKUP(E325,Riders!$A$2:$E$8000,4,FALSE))/365</f>
        <v>31.649315068493152</v>
      </c>
      <c r="H325" s="4">
        <v>16</v>
      </c>
      <c r="I325" s="4">
        <v>0</v>
      </c>
      <c r="J325" s="4">
        <v>0</v>
      </c>
      <c r="K325" s="4">
        <v>0</v>
      </c>
      <c r="L325" s="4">
        <v>0</v>
      </c>
      <c r="M325" s="4">
        <v>0</v>
      </c>
      <c r="N325" s="4">
        <v>0</v>
      </c>
      <c r="O325" s="4">
        <v>0</v>
      </c>
      <c r="P325" s="4">
        <v>0</v>
      </c>
      <c r="Q325" s="4">
        <v>0</v>
      </c>
      <c r="R325" s="4">
        <v>0</v>
      </c>
      <c r="S325" s="4">
        <v>0</v>
      </c>
      <c r="T325" s="4">
        <v>0</v>
      </c>
      <c r="U325" s="4">
        <v>0</v>
      </c>
      <c r="V325" s="4">
        <v>0</v>
      </c>
      <c r="W325" s="4">
        <v>0</v>
      </c>
      <c r="X325" s="4">
        <v>0</v>
      </c>
      <c r="Y325" s="4">
        <v>0</v>
      </c>
      <c r="Z325" s="4">
        <v>0</v>
      </c>
      <c r="AA325" s="4">
        <v>0</v>
      </c>
      <c r="AB325" s="4">
        <v>0</v>
      </c>
      <c r="AC325" s="4">
        <v>0</v>
      </c>
      <c r="AD325" s="4">
        <v>0</v>
      </c>
      <c r="AE325" s="4">
        <v>0</v>
      </c>
      <c r="AF325" s="4">
        <v>0</v>
      </c>
      <c r="AG325" s="4">
        <v>0</v>
      </c>
      <c r="AH325" s="4">
        <v>0</v>
      </c>
      <c r="AI325" s="4">
        <v>0</v>
      </c>
      <c r="AJ325" s="4">
        <v>0</v>
      </c>
      <c r="AK325" s="4">
        <v>0</v>
      </c>
      <c r="AL325" s="4">
        <v>0</v>
      </c>
      <c r="AM325" s="4">
        <v>0</v>
      </c>
      <c r="AN325" s="4">
        <v>0</v>
      </c>
      <c r="AO325" s="4">
        <v>0</v>
      </c>
      <c r="AP325" s="4">
        <v>0</v>
      </c>
      <c r="AQ325" s="4">
        <v>0</v>
      </c>
      <c r="AR325" s="4">
        <v>0</v>
      </c>
      <c r="AS325" s="4">
        <v>0</v>
      </c>
      <c r="AT325" s="4">
        <v>0</v>
      </c>
      <c r="AU325" s="4">
        <v>0</v>
      </c>
      <c r="AV325" s="131">
        <v>7.3726851851851896E-3</v>
      </c>
      <c r="AW325">
        <v>56.436</v>
      </c>
      <c r="AX325" s="131"/>
    </row>
    <row r="326" spans="1:50">
      <c r="A326" s="4" t="s">
        <v>64</v>
      </c>
      <c r="B326" s="4">
        <v>2019</v>
      </c>
      <c r="C326" s="5">
        <v>43779</v>
      </c>
      <c r="D326" s="4" t="s">
        <v>65</v>
      </c>
      <c r="E326" s="4" t="s">
        <v>595</v>
      </c>
      <c r="F326" s="4" t="s">
        <v>28</v>
      </c>
      <c r="G326" s="11">
        <f>(C326-VLOOKUP(E326,Riders!$A$2:$E$8000,4,FALSE))/365</f>
        <v>33.783561643835618</v>
      </c>
      <c r="H326" s="4">
        <v>17</v>
      </c>
      <c r="I326" s="4">
        <v>0</v>
      </c>
      <c r="J326" s="4">
        <v>0</v>
      </c>
      <c r="K326" s="4">
        <v>0</v>
      </c>
      <c r="L326" s="4">
        <v>0</v>
      </c>
      <c r="M326" s="4">
        <v>0</v>
      </c>
      <c r="N326" s="4">
        <v>0</v>
      </c>
      <c r="O326" s="4">
        <v>0</v>
      </c>
      <c r="P326" s="4">
        <v>0</v>
      </c>
      <c r="Q326" s="4">
        <v>0</v>
      </c>
      <c r="R326" s="4">
        <v>0</v>
      </c>
      <c r="S326" s="4">
        <v>0</v>
      </c>
      <c r="T326" s="4">
        <v>0</v>
      </c>
      <c r="U326" s="4">
        <v>0</v>
      </c>
      <c r="V326" s="4">
        <v>0</v>
      </c>
      <c r="W326" s="4">
        <v>0</v>
      </c>
      <c r="X326" s="4">
        <v>0</v>
      </c>
      <c r="Y326" s="4">
        <v>0</v>
      </c>
      <c r="Z326" s="4">
        <v>0</v>
      </c>
      <c r="AA326" s="4">
        <v>0</v>
      </c>
      <c r="AB326" s="4">
        <v>0</v>
      </c>
      <c r="AC326" s="4">
        <v>0</v>
      </c>
      <c r="AD326" s="4">
        <v>0</v>
      </c>
      <c r="AE326" s="4">
        <v>0</v>
      </c>
      <c r="AF326" s="4">
        <v>0</v>
      </c>
      <c r="AG326" s="4">
        <v>0</v>
      </c>
      <c r="AH326" s="4">
        <v>0</v>
      </c>
      <c r="AI326" s="4">
        <v>0</v>
      </c>
      <c r="AJ326" s="4">
        <v>0</v>
      </c>
      <c r="AK326" s="4">
        <v>0</v>
      </c>
      <c r="AL326" s="4">
        <v>0</v>
      </c>
      <c r="AM326" s="4">
        <v>0</v>
      </c>
      <c r="AN326" s="4">
        <v>0</v>
      </c>
      <c r="AO326" s="4">
        <v>0</v>
      </c>
      <c r="AP326" s="4">
        <v>0</v>
      </c>
      <c r="AQ326" s="4">
        <v>0</v>
      </c>
      <c r="AR326" s="4">
        <v>0</v>
      </c>
      <c r="AS326" s="4">
        <v>0</v>
      </c>
      <c r="AT326" s="4">
        <v>0</v>
      </c>
      <c r="AU326" s="4">
        <v>0</v>
      </c>
      <c r="AV326" s="131">
        <v>7.3726851851851896E-3</v>
      </c>
      <c r="AW326">
        <v>56.436</v>
      </c>
      <c r="AX326" s="131"/>
    </row>
    <row r="327" spans="1:50">
      <c r="A327" s="4" t="s">
        <v>64</v>
      </c>
      <c r="B327" s="4">
        <v>2019</v>
      </c>
      <c r="C327" s="5">
        <v>43779</v>
      </c>
      <c r="D327" s="4" t="s">
        <v>65</v>
      </c>
      <c r="E327" s="4" t="s">
        <v>810</v>
      </c>
      <c r="F327" s="4" t="s">
        <v>81</v>
      </c>
      <c r="G327" s="11" t="e">
        <f>(C327-VLOOKUP(E327,Riders!$A$2:$E$8000,4,FALSE))/365</f>
        <v>#N/A</v>
      </c>
      <c r="H327" s="4">
        <v>18</v>
      </c>
      <c r="I327" s="4">
        <v>0</v>
      </c>
      <c r="J327" s="4">
        <v>0</v>
      </c>
      <c r="K327" s="4">
        <v>0</v>
      </c>
      <c r="L327" s="4">
        <v>0</v>
      </c>
      <c r="M327" s="4">
        <v>0</v>
      </c>
      <c r="N327" s="4">
        <v>0</v>
      </c>
      <c r="O327" s="4">
        <v>0</v>
      </c>
      <c r="P327" s="4">
        <v>0</v>
      </c>
      <c r="Q327" s="4">
        <v>0</v>
      </c>
      <c r="R327" s="4">
        <v>0</v>
      </c>
      <c r="S327" s="4">
        <v>0</v>
      </c>
      <c r="T327" s="4">
        <v>0</v>
      </c>
      <c r="U327" s="4">
        <v>0</v>
      </c>
      <c r="V327" s="4">
        <v>0</v>
      </c>
      <c r="W327" s="4">
        <v>0</v>
      </c>
      <c r="X327" s="4">
        <v>0</v>
      </c>
      <c r="Y327" s="4">
        <v>0</v>
      </c>
      <c r="Z327" s="4">
        <v>0</v>
      </c>
      <c r="AA327" s="4">
        <v>0</v>
      </c>
      <c r="AB327" s="4">
        <v>0</v>
      </c>
      <c r="AC327" s="4">
        <v>0</v>
      </c>
      <c r="AD327" s="4">
        <v>0</v>
      </c>
      <c r="AE327" s="4">
        <v>0</v>
      </c>
      <c r="AF327" s="4">
        <v>0</v>
      </c>
      <c r="AG327" s="4">
        <v>0</v>
      </c>
      <c r="AH327" s="4">
        <v>0</v>
      </c>
      <c r="AI327" s="4">
        <v>0</v>
      </c>
      <c r="AJ327" s="4">
        <v>0</v>
      </c>
      <c r="AK327" s="4">
        <v>0</v>
      </c>
      <c r="AL327" s="4">
        <v>0</v>
      </c>
      <c r="AM327" s="4">
        <v>0</v>
      </c>
      <c r="AN327" s="4">
        <v>0</v>
      </c>
      <c r="AO327" s="4">
        <v>0</v>
      </c>
      <c r="AP327" s="4">
        <v>0</v>
      </c>
      <c r="AQ327" s="4">
        <v>0</v>
      </c>
      <c r="AR327" s="4">
        <v>0</v>
      </c>
      <c r="AS327" s="4">
        <v>0</v>
      </c>
      <c r="AT327" s="4">
        <v>0</v>
      </c>
      <c r="AU327" s="4">
        <v>0</v>
      </c>
      <c r="AV327" s="131">
        <v>7.3726851851851896E-3</v>
      </c>
      <c r="AW327">
        <v>56.436</v>
      </c>
      <c r="AX327" s="131"/>
    </row>
    <row r="328" spans="1:50">
      <c r="A328" s="4" t="s">
        <v>64</v>
      </c>
      <c r="B328" s="4">
        <v>2019</v>
      </c>
      <c r="C328" s="5">
        <v>43779</v>
      </c>
      <c r="D328" s="4" t="s">
        <v>65</v>
      </c>
      <c r="E328" s="4" t="s">
        <v>593</v>
      </c>
      <c r="F328" s="4" t="s">
        <v>30</v>
      </c>
      <c r="G328" s="11">
        <f>(C328-VLOOKUP(E328,Riders!$A$2:$E$8000,4,FALSE))/365</f>
        <v>21.75068493150685</v>
      </c>
      <c r="H328" s="4">
        <v>19</v>
      </c>
      <c r="I328" s="4">
        <v>0</v>
      </c>
      <c r="J328" s="4">
        <v>0</v>
      </c>
      <c r="K328" s="4">
        <v>0</v>
      </c>
      <c r="L328" s="4">
        <v>0</v>
      </c>
      <c r="M328" s="4">
        <v>0</v>
      </c>
      <c r="N328" s="4">
        <v>0</v>
      </c>
      <c r="O328" s="4">
        <v>0</v>
      </c>
      <c r="P328" s="4">
        <v>0</v>
      </c>
      <c r="Q328" s="4">
        <v>0</v>
      </c>
      <c r="R328" s="4">
        <v>0</v>
      </c>
      <c r="S328" s="4">
        <v>0</v>
      </c>
      <c r="T328" s="4">
        <v>0</v>
      </c>
      <c r="U328" s="4">
        <v>0</v>
      </c>
      <c r="V328" s="4">
        <v>0</v>
      </c>
      <c r="W328" s="4">
        <v>0</v>
      </c>
      <c r="X328" s="4">
        <v>0</v>
      </c>
      <c r="Y328" s="4">
        <v>0</v>
      </c>
      <c r="Z328" s="4">
        <v>0</v>
      </c>
      <c r="AA328" s="4">
        <v>0</v>
      </c>
      <c r="AB328" s="4">
        <v>0</v>
      </c>
      <c r="AC328" s="4">
        <v>0</v>
      </c>
      <c r="AD328" s="4">
        <v>0</v>
      </c>
      <c r="AE328" s="4">
        <v>0</v>
      </c>
      <c r="AF328" s="4">
        <v>0</v>
      </c>
      <c r="AG328" s="4">
        <v>0</v>
      </c>
      <c r="AH328" s="4">
        <v>0</v>
      </c>
      <c r="AI328" s="4">
        <v>0</v>
      </c>
      <c r="AJ328" s="4">
        <v>0</v>
      </c>
      <c r="AK328" s="4">
        <v>0</v>
      </c>
      <c r="AL328" s="4">
        <v>0</v>
      </c>
      <c r="AM328" s="4">
        <v>0</v>
      </c>
      <c r="AN328" s="4">
        <v>0</v>
      </c>
      <c r="AO328" s="4">
        <v>0</v>
      </c>
      <c r="AP328" s="4">
        <v>0</v>
      </c>
      <c r="AQ328" s="4">
        <v>0</v>
      </c>
      <c r="AR328" s="4">
        <v>0</v>
      </c>
      <c r="AS328" s="4">
        <v>0</v>
      </c>
      <c r="AT328" s="4">
        <v>0</v>
      </c>
      <c r="AU328" s="4">
        <v>0</v>
      </c>
      <c r="AV328" s="131">
        <v>7.3726851851851896E-3</v>
      </c>
      <c r="AW328">
        <v>56.436</v>
      </c>
      <c r="AX328" s="131"/>
    </row>
    <row r="329" spans="1:50">
      <c r="A329" s="4" t="s">
        <v>64</v>
      </c>
      <c r="B329" s="4">
        <v>2019</v>
      </c>
      <c r="C329" s="5">
        <v>43779</v>
      </c>
      <c r="D329" s="4" t="s">
        <v>65</v>
      </c>
      <c r="E329" s="4" t="s">
        <v>820</v>
      </c>
      <c r="F329" s="4" t="s">
        <v>479</v>
      </c>
      <c r="G329" s="11" t="e">
        <f>(C329-VLOOKUP(E329,Riders!$A$2:$E$8000,4,FALSE))/365</f>
        <v>#N/A</v>
      </c>
      <c r="H329" s="4">
        <v>20</v>
      </c>
      <c r="I329" s="4">
        <v>0</v>
      </c>
      <c r="J329" s="4">
        <v>0</v>
      </c>
      <c r="K329" s="4">
        <v>0</v>
      </c>
      <c r="L329" s="4">
        <v>0</v>
      </c>
      <c r="M329" s="4">
        <v>0</v>
      </c>
      <c r="N329" s="4">
        <v>0</v>
      </c>
      <c r="O329" s="4">
        <v>0</v>
      </c>
      <c r="P329" s="4">
        <v>0</v>
      </c>
      <c r="Q329" s="4">
        <v>0</v>
      </c>
      <c r="R329" s="4">
        <v>0</v>
      </c>
      <c r="S329" s="4">
        <v>0</v>
      </c>
      <c r="T329" s="4">
        <v>0</v>
      </c>
      <c r="U329" s="4">
        <v>0</v>
      </c>
      <c r="V329" s="4">
        <v>0</v>
      </c>
      <c r="W329" s="4">
        <v>0</v>
      </c>
      <c r="X329" s="4">
        <v>0</v>
      </c>
      <c r="Y329" s="4">
        <v>0</v>
      </c>
      <c r="Z329" s="4">
        <v>0</v>
      </c>
      <c r="AA329" s="4">
        <v>0</v>
      </c>
      <c r="AB329" s="4">
        <v>0</v>
      </c>
      <c r="AC329" s="4">
        <v>0</v>
      </c>
      <c r="AD329" s="4">
        <v>0</v>
      </c>
      <c r="AE329" s="4">
        <v>0</v>
      </c>
      <c r="AF329" s="4">
        <v>0</v>
      </c>
      <c r="AG329" s="4">
        <v>0</v>
      </c>
      <c r="AH329" s="4">
        <v>0</v>
      </c>
      <c r="AI329" s="4">
        <v>0</v>
      </c>
      <c r="AJ329" s="4">
        <v>0</v>
      </c>
      <c r="AK329" s="4">
        <v>0</v>
      </c>
      <c r="AL329" s="4">
        <v>0</v>
      </c>
      <c r="AM329" s="4">
        <v>0</v>
      </c>
      <c r="AN329" s="4">
        <v>0</v>
      </c>
      <c r="AO329" s="4">
        <v>0</v>
      </c>
      <c r="AP329" s="4">
        <v>0</v>
      </c>
      <c r="AQ329" s="4">
        <v>0</v>
      </c>
      <c r="AR329" s="4">
        <v>0</v>
      </c>
      <c r="AS329" s="4">
        <v>0</v>
      </c>
      <c r="AT329" s="4">
        <v>0</v>
      </c>
      <c r="AU329" s="4">
        <v>0</v>
      </c>
      <c r="AV329" s="131">
        <v>7.3726851851851896E-3</v>
      </c>
      <c r="AW329">
        <v>56.436</v>
      </c>
      <c r="AX329" s="131"/>
    </row>
    <row r="330" spans="1:50">
      <c r="A330" s="4" t="s">
        <v>64</v>
      </c>
      <c r="B330" s="4">
        <v>2019</v>
      </c>
      <c r="C330" s="5">
        <v>43779</v>
      </c>
      <c r="D330" s="4" t="s">
        <v>65</v>
      </c>
      <c r="E330" s="4" t="s">
        <v>974</v>
      </c>
      <c r="F330" s="4" t="s">
        <v>523</v>
      </c>
      <c r="G330" s="11">
        <f>(C330-VLOOKUP(E330,Riders!$A$2:$E$8000,4,FALSE))/365</f>
        <v>37.441095890410956</v>
      </c>
      <c r="H330" s="4">
        <v>21</v>
      </c>
      <c r="I330" s="4">
        <v>0</v>
      </c>
      <c r="J330" s="4">
        <v>0</v>
      </c>
      <c r="K330" s="4">
        <v>0</v>
      </c>
      <c r="L330" s="4">
        <v>0</v>
      </c>
      <c r="M330" s="4">
        <v>0</v>
      </c>
      <c r="N330" s="4">
        <v>0</v>
      </c>
      <c r="O330" s="4">
        <v>0</v>
      </c>
      <c r="P330" s="4">
        <v>0</v>
      </c>
      <c r="Q330" s="4">
        <v>0</v>
      </c>
      <c r="R330" s="4">
        <v>0</v>
      </c>
      <c r="S330" s="4">
        <v>0</v>
      </c>
      <c r="T330" s="4">
        <v>0</v>
      </c>
      <c r="U330" s="4">
        <v>0</v>
      </c>
      <c r="V330" s="4">
        <v>0</v>
      </c>
      <c r="W330" s="4">
        <v>0</v>
      </c>
      <c r="X330" s="4">
        <v>0</v>
      </c>
      <c r="Y330" s="4">
        <v>0</v>
      </c>
      <c r="Z330" s="4">
        <v>0</v>
      </c>
      <c r="AA330" s="4">
        <v>0</v>
      </c>
      <c r="AB330" s="4">
        <v>0</v>
      </c>
      <c r="AC330" s="4">
        <v>0</v>
      </c>
      <c r="AD330" s="4">
        <v>0</v>
      </c>
      <c r="AE330" s="4">
        <v>0</v>
      </c>
      <c r="AF330" s="4">
        <v>0</v>
      </c>
      <c r="AG330" s="4">
        <v>0</v>
      </c>
      <c r="AH330" s="4">
        <v>0</v>
      </c>
      <c r="AI330" s="4">
        <v>0</v>
      </c>
      <c r="AJ330" s="4">
        <v>0</v>
      </c>
      <c r="AK330" s="4">
        <v>0</v>
      </c>
      <c r="AL330" s="4">
        <v>0</v>
      </c>
      <c r="AM330" s="4">
        <v>0</v>
      </c>
      <c r="AN330" s="4">
        <v>0</v>
      </c>
      <c r="AO330" s="4">
        <v>0</v>
      </c>
      <c r="AP330" s="4">
        <v>0</v>
      </c>
      <c r="AQ330" s="4">
        <v>0</v>
      </c>
      <c r="AR330" s="4">
        <v>0</v>
      </c>
      <c r="AS330" s="4">
        <v>0</v>
      </c>
      <c r="AT330" s="4">
        <v>0</v>
      </c>
      <c r="AU330" s="4">
        <v>0</v>
      </c>
      <c r="AV330" s="131">
        <v>7.3726851851851896E-3</v>
      </c>
      <c r="AW330">
        <v>56.436</v>
      </c>
      <c r="AX330" s="131"/>
    </row>
    <row r="331" spans="1:50">
      <c r="A331" s="4" t="s">
        <v>64</v>
      </c>
      <c r="B331" s="4">
        <v>2019</v>
      </c>
      <c r="C331" s="5">
        <v>43779</v>
      </c>
      <c r="D331" s="4" t="s">
        <v>65</v>
      </c>
      <c r="E331" s="4" t="s">
        <v>934</v>
      </c>
      <c r="F331" s="4" t="s">
        <v>38</v>
      </c>
      <c r="G331" s="11">
        <f>(C331-VLOOKUP(E331,Riders!$A$2:$E$8000,4,FALSE))/365</f>
        <v>20.893150684931506</v>
      </c>
      <c r="H331" s="4">
        <v>22</v>
      </c>
      <c r="I331" s="4">
        <v>0</v>
      </c>
      <c r="J331" s="4">
        <v>0</v>
      </c>
      <c r="K331" s="4">
        <v>0</v>
      </c>
      <c r="L331" s="4">
        <v>0</v>
      </c>
      <c r="M331" s="4">
        <v>0</v>
      </c>
      <c r="N331" s="4">
        <v>0</v>
      </c>
      <c r="O331" s="4">
        <v>0</v>
      </c>
      <c r="P331" s="4">
        <v>0</v>
      </c>
      <c r="Q331" s="4">
        <v>0</v>
      </c>
      <c r="R331" s="4">
        <v>0</v>
      </c>
      <c r="S331" s="4">
        <v>0</v>
      </c>
      <c r="T331" s="4">
        <v>0</v>
      </c>
      <c r="U331" s="4">
        <v>0</v>
      </c>
      <c r="V331" s="4">
        <v>0</v>
      </c>
      <c r="W331" s="4">
        <v>0</v>
      </c>
      <c r="X331" s="4">
        <v>0</v>
      </c>
      <c r="Y331" s="4">
        <v>0</v>
      </c>
      <c r="Z331" s="4">
        <v>0</v>
      </c>
      <c r="AA331" s="4">
        <v>0</v>
      </c>
      <c r="AB331" s="4">
        <v>0</v>
      </c>
      <c r="AC331" s="4">
        <v>0</v>
      </c>
      <c r="AD331" s="4">
        <v>0</v>
      </c>
      <c r="AE331" s="4">
        <v>0</v>
      </c>
      <c r="AF331" s="4">
        <v>0</v>
      </c>
      <c r="AG331" s="4">
        <v>0</v>
      </c>
      <c r="AH331" s="4">
        <v>0</v>
      </c>
      <c r="AI331" s="4">
        <v>0</v>
      </c>
      <c r="AJ331" s="4">
        <v>0</v>
      </c>
      <c r="AK331" s="4">
        <v>0</v>
      </c>
      <c r="AL331" s="4">
        <v>0</v>
      </c>
      <c r="AM331" s="4">
        <v>0</v>
      </c>
      <c r="AN331" s="4">
        <v>0</v>
      </c>
      <c r="AO331" s="4">
        <v>0</v>
      </c>
      <c r="AP331" s="4">
        <v>0</v>
      </c>
      <c r="AQ331" s="4">
        <v>0</v>
      </c>
      <c r="AR331" s="4">
        <v>0</v>
      </c>
      <c r="AS331" s="4">
        <v>0</v>
      </c>
      <c r="AT331" s="4">
        <v>0</v>
      </c>
      <c r="AU331" s="4">
        <v>0</v>
      </c>
      <c r="AV331" s="131">
        <v>7.3726851851851896E-3</v>
      </c>
      <c r="AW331">
        <v>56.436</v>
      </c>
      <c r="AX331" s="131"/>
    </row>
    <row r="332" spans="1:50">
      <c r="A332" s="4" t="s">
        <v>64</v>
      </c>
      <c r="B332" s="4">
        <v>2019</v>
      </c>
      <c r="C332" s="5">
        <v>43779</v>
      </c>
      <c r="D332" s="4" t="s">
        <v>65</v>
      </c>
      <c r="E332" s="4" t="s">
        <v>941</v>
      </c>
      <c r="F332" s="4" t="s">
        <v>57</v>
      </c>
      <c r="G332" s="11">
        <f>(C332-VLOOKUP(E332,Riders!$A$2:$E$8000,4,FALSE))/365</f>
        <v>23.104109589041094</v>
      </c>
      <c r="H332" s="4">
        <v>23</v>
      </c>
      <c r="I332" s="4">
        <v>1</v>
      </c>
      <c r="J332" s="4">
        <v>0</v>
      </c>
      <c r="K332" s="4">
        <v>0</v>
      </c>
      <c r="L332" s="4">
        <v>0</v>
      </c>
      <c r="M332" s="4">
        <v>0</v>
      </c>
      <c r="N332" s="4">
        <v>0</v>
      </c>
      <c r="O332" s="4">
        <v>0</v>
      </c>
      <c r="P332" s="4">
        <v>0</v>
      </c>
      <c r="Q332" s="4">
        <v>0</v>
      </c>
      <c r="R332" s="4">
        <v>0</v>
      </c>
      <c r="S332" s="4">
        <v>0</v>
      </c>
      <c r="T332" s="4">
        <v>0</v>
      </c>
      <c r="U332" s="4">
        <v>0</v>
      </c>
      <c r="V332" s="4">
        <v>0</v>
      </c>
      <c r="W332" s="4">
        <v>0</v>
      </c>
      <c r="X332" s="4">
        <v>0</v>
      </c>
      <c r="Y332" s="4">
        <v>0</v>
      </c>
      <c r="Z332" s="4">
        <v>0</v>
      </c>
      <c r="AA332" s="4">
        <v>0</v>
      </c>
      <c r="AB332" s="4">
        <v>0</v>
      </c>
      <c r="AC332" s="4">
        <v>0</v>
      </c>
      <c r="AD332" s="4">
        <v>0</v>
      </c>
      <c r="AE332" s="4">
        <v>0</v>
      </c>
      <c r="AF332" s="4">
        <v>0</v>
      </c>
      <c r="AG332" s="4">
        <v>0</v>
      </c>
      <c r="AH332" s="4">
        <v>0</v>
      </c>
      <c r="AI332" s="4">
        <v>0</v>
      </c>
      <c r="AJ332" s="4">
        <v>0</v>
      </c>
      <c r="AK332" s="4">
        <v>0</v>
      </c>
      <c r="AL332" s="4">
        <v>0</v>
      </c>
      <c r="AM332" s="4">
        <v>0</v>
      </c>
      <c r="AN332" s="4">
        <v>0</v>
      </c>
      <c r="AO332" s="4">
        <v>0</v>
      </c>
      <c r="AP332" s="4">
        <v>0</v>
      </c>
      <c r="AQ332" s="4">
        <v>0</v>
      </c>
      <c r="AR332" s="4">
        <v>0</v>
      </c>
      <c r="AS332" s="4">
        <v>0</v>
      </c>
      <c r="AT332" s="4">
        <v>20</v>
      </c>
      <c r="AU332" s="4">
        <v>-19</v>
      </c>
      <c r="AV332" s="131">
        <v>7.3726851851851896E-3</v>
      </c>
      <c r="AW332">
        <v>56.436</v>
      </c>
      <c r="AX332" s="131"/>
    </row>
    <row r="333" spans="1:50">
      <c r="A333" s="4" t="s">
        <v>64</v>
      </c>
      <c r="B333" s="4">
        <v>2019</v>
      </c>
      <c r="C333" s="5">
        <v>43779</v>
      </c>
      <c r="D333" s="4" t="s">
        <v>65</v>
      </c>
      <c r="E333" s="4" t="s">
        <v>833</v>
      </c>
      <c r="F333" s="4" t="s">
        <v>206</v>
      </c>
      <c r="G333" s="11">
        <f>(C333-VLOOKUP(E333,Riders!$A$2:$E$8000,4,FALSE))/365</f>
        <v>24.616438356164384</v>
      </c>
      <c r="H333" s="4">
        <v>24</v>
      </c>
      <c r="I333" s="4">
        <v>0</v>
      </c>
      <c r="J333" s="4">
        <v>0</v>
      </c>
      <c r="K333" s="4">
        <v>0</v>
      </c>
      <c r="L333" s="4">
        <v>0</v>
      </c>
      <c r="M333" s="4">
        <v>0</v>
      </c>
      <c r="N333" s="4">
        <v>0</v>
      </c>
      <c r="O333" s="4">
        <v>0</v>
      </c>
      <c r="P333" s="4">
        <v>0</v>
      </c>
      <c r="Q333" s="4">
        <v>0</v>
      </c>
      <c r="R333" s="4">
        <v>0</v>
      </c>
      <c r="S333" s="4">
        <v>0</v>
      </c>
      <c r="T333" s="4">
        <v>0</v>
      </c>
      <c r="U333" s="4">
        <v>0</v>
      </c>
      <c r="V333" s="4">
        <v>0</v>
      </c>
      <c r="W333" s="4">
        <v>0</v>
      </c>
      <c r="X333" s="4">
        <v>0</v>
      </c>
      <c r="Y333" s="4">
        <v>0</v>
      </c>
      <c r="Z333" s="4">
        <v>0</v>
      </c>
      <c r="AA333" s="4">
        <v>0</v>
      </c>
      <c r="AB333" s="4">
        <v>0</v>
      </c>
      <c r="AC333" s="4">
        <v>0</v>
      </c>
      <c r="AD333" s="4">
        <v>0</v>
      </c>
      <c r="AE333" s="4">
        <v>0</v>
      </c>
      <c r="AF333" s="4">
        <v>0</v>
      </c>
      <c r="AG333" s="4">
        <v>0</v>
      </c>
      <c r="AH333" s="4">
        <v>0</v>
      </c>
      <c r="AI333" s="4">
        <v>0</v>
      </c>
      <c r="AJ333" s="4">
        <v>0</v>
      </c>
      <c r="AK333" s="4">
        <v>0</v>
      </c>
      <c r="AL333" s="4">
        <v>0</v>
      </c>
      <c r="AM333" s="4">
        <v>0</v>
      </c>
      <c r="AN333" s="4">
        <v>0</v>
      </c>
      <c r="AO333" s="4">
        <v>0</v>
      </c>
      <c r="AP333" s="4">
        <v>0</v>
      </c>
      <c r="AQ333" s="4">
        <v>0</v>
      </c>
      <c r="AR333" s="4">
        <v>0</v>
      </c>
      <c r="AS333" s="4">
        <v>0</v>
      </c>
      <c r="AT333" s="4">
        <v>20</v>
      </c>
      <c r="AU333" s="4">
        <v>-20</v>
      </c>
      <c r="AV333" s="131">
        <v>7.3726851851851896E-3</v>
      </c>
      <c r="AW333">
        <v>56.436</v>
      </c>
      <c r="AX333" s="131"/>
    </row>
    <row r="334" spans="1:50">
      <c r="A334" s="1" t="s">
        <v>232</v>
      </c>
      <c r="B334" s="1">
        <v>2019</v>
      </c>
      <c r="C334" s="2">
        <v>43771</v>
      </c>
      <c r="D334" s="1" t="s">
        <v>65</v>
      </c>
      <c r="E334" s="1" t="s">
        <v>925</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v>0</v>
      </c>
      <c r="T334" s="1">
        <v>0</v>
      </c>
      <c r="U334" s="1">
        <v>0</v>
      </c>
      <c r="V334" s="1">
        <v>0</v>
      </c>
      <c r="W334" s="1">
        <v>0</v>
      </c>
      <c r="X334" s="1">
        <v>0</v>
      </c>
      <c r="Y334" s="1">
        <v>0</v>
      </c>
      <c r="Z334" s="1">
        <v>0</v>
      </c>
      <c r="AA334" s="1">
        <v>0</v>
      </c>
      <c r="AB334" s="1">
        <v>0</v>
      </c>
      <c r="AC334" s="1">
        <v>0</v>
      </c>
      <c r="AD334" s="1">
        <v>0</v>
      </c>
      <c r="AE334" s="1">
        <v>0</v>
      </c>
      <c r="AF334" s="1">
        <v>0</v>
      </c>
      <c r="AG334" s="1">
        <v>0</v>
      </c>
      <c r="AH334" s="1">
        <v>0</v>
      </c>
      <c r="AI334" s="1">
        <v>0</v>
      </c>
      <c r="AJ334" s="1">
        <v>0</v>
      </c>
      <c r="AK334" s="1">
        <v>0</v>
      </c>
      <c r="AL334" s="1">
        <v>0</v>
      </c>
      <c r="AM334" s="1">
        <v>0</v>
      </c>
      <c r="AN334" s="1">
        <v>0</v>
      </c>
      <c r="AO334" s="1">
        <v>0</v>
      </c>
      <c r="AP334" s="1">
        <v>0</v>
      </c>
      <c r="AQ334" s="1">
        <v>0</v>
      </c>
      <c r="AR334" s="1">
        <v>0</v>
      </c>
      <c r="AS334" s="1">
        <v>20</v>
      </c>
      <c r="AT334" s="1">
        <v>0</v>
      </c>
      <c r="AU334" s="1">
        <v>30</v>
      </c>
      <c r="AV334" s="131">
        <v>7.3842592592592597E-3</v>
      </c>
      <c r="AW334" s="42">
        <v>56.390999999999998</v>
      </c>
      <c r="AX334" s="131"/>
    </row>
    <row r="335" spans="1:50">
      <c r="A335" s="1" t="s">
        <v>232</v>
      </c>
      <c r="B335" s="1">
        <v>2019</v>
      </c>
      <c r="C335" s="2">
        <v>43771</v>
      </c>
      <c r="D335" s="1" t="s">
        <v>65</v>
      </c>
      <c r="E335" s="1" t="s">
        <v>778</v>
      </c>
      <c r="F335" s="1" t="s">
        <v>112</v>
      </c>
      <c r="G335" s="11">
        <f>(C335-VLOOKUP(E335,Riders!$A$2:$E$8000,4,FALSE))/365</f>
        <v>21.550684931506851</v>
      </c>
      <c r="H335" s="1">
        <v>2</v>
      </c>
      <c r="I335" s="1">
        <v>0</v>
      </c>
      <c r="J335" s="1">
        <v>0</v>
      </c>
      <c r="K335" s="1">
        <v>0</v>
      </c>
      <c r="L335" s="1">
        <v>0</v>
      </c>
      <c r="M335" s="1">
        <v>0</v>
      </c>
      <c r="N335" s="1">
        <v>0</v>
      </c>
      <c r="O335" s="1">
        <v>0</v>
      </c>
      <c r="P335" s="1">
        <v>0</v>
      </c>
      <c r="Q335" s="1">
        <v>0</v>
      </c>
      <c r="R335" s="1">
        <v>0</v>
      </c>
      <c r="S335" s="1">
        <v>0</v>
      </c>
      <c r="T335" s="1">
        <v>0</v>
      </c>
      <c r="U335" s="1">
        <v>0</v>
      </c>
      <c r="V335" s="1">
        <v>0</v>
      </c>
      <c r="W335" s="1">
        <v>0</v>
      </c>
      <c r="X335" s="1">
        <v>0</v>
      </c>
      <c r="Y335" s="1">
        <v>0</v>
      </c>
      <c r="Z335" s="1">
        <v>0</v>
      </c>
      <c r="AA335" s="1">
        <v>0</v>
      </c>
      <c r="AB335" s="1">
        <v>0</v>
      </c>
      <c r="AC335" s="1">
        <v>0</v>
      </c>
      <c r="AD335" s="1">
        <v>0</v>
      </c>
      <c r="AE335" s="1">
        <v>1</v>
      </c>
      <c r="AF335" s="1">
        <v>0</v>
      </c>
      <c r="AG335" s="1">
        <v>1</v>
      </c>
      <c r="AH335" s="1">
        <v>0</v>
      </c>
      <c r="AI335" s="1">
        <v>1</v>
      </c>
      <c r="AJ335" s="1">
        <v>0</v>
      </c>
      <c r="AK335" s="1">
        <v>0</v>
      </c>
      <c r="AL335" s="1">
        <v>0</v>
      </c>
      <c r="AM335" s="1">
        <v>0</v>
      </c>
      <c r="AN335" s="1">
        <v>0</v>
      </c>
      <c r="AO335" s="1">
        <v>1</v>
      </c>
      <c r="AP335" s="1">
        <v>1</v>
      </c>
      <c r="AQ335" s="1">
        <v>0</v>
      </c>
      <c r="AR335" s="1">
        <v>0</v>
      </c>
      <c r="AS335" s="1">
        <v>20</v>
      </c>
      <c r="AT335" s="1">
        <v>0</v>
      </c>
      <c r="AU335" s="1">
        <v>25</v>
      </c>
      <c r="AV335" s="131">
        <v>7.3842592592592597E-3</v>
      </c>
      <c r="AW335" s="42">
        <v>56.390999999999998</v>
      </c>
      <c r="AX335" s="131"/>
    </row>
    <row r="336" spans="1:50">
      <c r="A336" s="1" t="s">
        <v>232</v>
      </c>
      <c r="B336" s="1">
        <v>2019</v>
      </c>
      <c r="C336" s="2">
        <v>43771</v>
      </c>
      <c r="D336" s="1" t="s">
        <v>65</v>
      </c>
      <c r="E336" s="1" t="s">
        <v>472</v>
      </c>
      <c r="F336" s="1" t="s">
        <v>24</v>
      </c>
      <c r="G336" s="11">
        <f>(C336-VLOOKUP(E336,Riders!$A$2:$E$8000,4,FALSE))/365</f>
        <v>30.753424657534246</v>
      </c>
      <c r="H336" s="1">
        <v>3</v>
      </c>
      <c r="I336" s="1">
        <v>0</v>
      </c>
      <c r="J336" s="1">
        <v>0</v>
      </c>
      <c r="K336" s="1">
        <v>0</v>
      </c>
      <c r="L336" s="1">
        <v>0</v>
      </c>
      <c r="M336" s="1">
        <v>0</v>
      </c>
      <c r="N336" s="1">
        <v>0</v>
      </c>
      <c r="O336" s="1">
        <v>0</v>
      </c>
      <c r="P336" s="1">
        <v>0</v>
      </c>
      <c r="Q336" s="1">
        <v>0</v>
      </c>
      <c r="R336" s="1">
        <v>0</v>
      </c>
      <c r="S336" s="1">
        <v>0</v>
      </c>
      <c r="T336" s="1">
        <v>0</v>
      </c>
      <c r="U336" s="1">
        <v>0</v>
      </c>
      <c r="V336" s="1">
        <v>0</v>
      </c>
      <c r="W336" s="1">
        <v>0</v>
      </c>
      <c r="X336" s="1">
        <v>0</v>
      </c>
      <c r="Y336" s="1">
        <v>0</v>
      </c>
      <c r="Z336" s="1">
        <v>0</v>
      </c>
      <c r="AA336" s="1">
        <v>0</v>
      </c>
      <c r="AB336" s="1">
        <v>0</v>
      </c>
      <c r="AC336" s="1">
        <v>1</v>
      </c>
      <c r="AD336" s="1">
        <v>1</v>
      </c>
      <c r="AE336" s="1">
        <v>0</v>
      </c>
      <c r="AF336" s="1">
        <v>1</v>
      </c>
      <c r="AG336" s="1">
        <v>0</v>
      </c>
      <c r="AH336" s="1">
        <v>1</v>
      </c>
      <c r="AI336" s="1">
        <v>0</v>
      </c>
      <c r="AJ336" s="1">
        <v>0</v>
      </c>
      <c r="AK336" s="1">
        <v>0</v>
      </c>
      <c r="AL336" s="1">
        <v>0</v>
      </c>
      <c r="AM336" s="1">
        <v>0</v>
      </c>
      <c r="AN336" s="1">
        <v>0</v>
      </c>
      <c r="AO336" s="1">
        <v>0</v>
      </c>
      <c r="AP336" s="1">
        <v>0</v>
      </c>
      <c r="AQ336" s="1">
        <v>0</v>
      </c>
      <c r="AR336" s="1">
        <v>0</v>
      </c>
      <c r="AS336" s="1">
        <v>20</v>
      </c>
      <c r="AT336" s="1">
        <v>0</v>
      </c>
      <c r="AU336" s="1">
        <v>24</v>
      </c>
      <c r="AV336" s="131">
        <v>7.3842592592592597E-3</v>
      </c>
      <c r="AW336" s="42">
        <v>56.390999999999998</v>
      </c>
      <c r="AX336" s="131"/>
    </row>
    <row r="337" spans="1:50">
      <c r="A337" s="1" t="s">
        <v>232</v>
      </c>
      <c r="B337" s="1">
        <v>2019</v>
      </c>
      <c r="C337" s="2">
        <v>43771</v>
      </c>
      <c r="D337" s="1" t="s">
        <v>65</v>
      </c>
      <c r="E337" s="1" t="s">
        <v>820</v>
      </c>
      <c r="F337" s="1" t="s">
        <v>479</v>
      </c>
      <c r="G337" s="11" t="e">
        <f>(C337-VLOOKUP(E337,Riders!$A$2:$E$8000,4,FALSE))/365</f>
        <v>#N/A</v>
      </c>
      <c r="H337" s="1">
        <v>4</v>
      </c>
      <c r="I337" s="1">
        <v>0</v>
      </c>
      <c r="J337" s="1">
        <v>0</v>
      </c>
      <c r="K337" s="1">
        <v>0</v>
      </c>
      <c r="L337" s="1">
        <v>0</v>
      </c>
      <c r="M337" s="1">
        <v>0</v>
      </c>
      <c r="N337" s="1">
        <v>0</v>
      </c>
      <c r="O337" s="1">
        <v>0</v>
      </c>
      <c r="P337" s="1">
        <v>0</v>
      </c>
      <c r="Q337" s="1">
        <v>0</v>
      </c>
      <c r="R337" s="1">
        <v>0</v>
      </c>
      <c r="S337" s="1">
        <v>1</v>
      </c>
      <c r="T337" s="1">
        <v>0</v>
      </c>
      <c r="U337" s="1">
        <v>0</v>
      </c>
      <c r="V337" s="1">
        <v>0</v>
      </c>
      <c r="W337" s="1">
        <v>0</v>
      </c>
      <c r="X337" s="1">
        <v>0</v>
      </c>
      <c r="Y337" s="1">
        <v>0</v>
      </c>
      <c r="Z337" s="1">
        <v>0</v>
      </c>
      <c r="AA337" s="1">
        <v>0</v>
      </c>
      <c r="AB337" s="1">
        <v>0</v>
      </c>
      <c r="AC337" s="1">
        <v>0</v>
      </c>
      <c r="AD337" s="1">
        <v>0</v>
      </c>
      <c r="AE337" s="1">
        <v>0</v>
      </c>
      <c r="AF337" s="1">
        <v>0</v>
      </c>
      <c r="AG337" s="1">
        <v>0</v>
      </c>
      <c r="AH337" s="1">
        <v>0</v>
      </c>
      <c r="AI337" s="1">
        <v>0</v>
      </c>
      <c r="AJ337" s="1">
        <v>1</v>
      </c>
      <c r="AK337" s="1">
        <v>1</v>
      </c>
      <c r="AL337" s="1">
        <v>1</v>
      </c>
      <c r="AM337" s="1">
        <v>0</v>
      </c>
      <c r="AN337" s="1">
        <v>0</v>
      </c>
      <c r="AO337" s="1">
        <v>0</v>
      </c>
      <c r="AP337" s="1">
        <v>0</v>
      </c>
      <c r="AQ337" s="1">
        <v>0</v>
      </c>
      <c r="AR337" s="1">
        <v>0</v>
      </c>
      <c r="AS337" s="1">
        <v>20</v>
      </c>
      <c r="AT337" s="1">
        <v>0</v>
      </c>
      <c r="AU337" s="1">
        <v>24</v>
      </c>
      <c r="AV337" s="131">
        <v>7.3842592592592597E-3</v>
      </c>
      <c r="AW337" s="42">
        <v>56.390999999999998</v>
      </c>
      <c r="AX337" s="131"/>
    </row>
    <row r="338" spans="1:50">
      <c r="A338" s="1" t="s">
        <v>232</v>
      </c>
      <c r="B338" s="1">
        <v>2019</v>
      </c>
      <c r="C338" s="2">
        <v>43771</v>
      </c>
      <c r="D338" s="1" t="s">
        <v>65</v>
      </c>
      <c r="E338" s="1" t="s">
        <v>714</v>
      </c>
      <c r="F338" s="1" t="s">
        <v>151</v>
      </c>
      <c r="G338" s="11">
        <f>(C338-VLOOKUP(E338,Riders!$A$2:$E$8000,4,FALSE))/365</f>
        <v>23.446575342465753</v>
      </c>
      <c r="H338" s="1">
        <v>5</v>
      </c>
      <c r="I338" s="1">
        <v>0</v>
      </c>
      <c r="J338" s="1">
        <v>0</v>
      </c>
      <c r="K338" s="1">
        <v>0</v>
      </c>
      <c r="L338" s="1">
        <v>0</v>
      </c>
      <c r="M338" s="1">
        <v>0</v>
      </c>
      <c r="N338" s="1">
        <v>0</v>
      </c>
      <c r="O338" s="1">
        <v>0</v>
      </c>
      <c r="P338" s="1">
        <v>0</v>
      </c>
      <c r="Q338" s="1">
        <v>0</v>
      </c>
      <c r="R338" s="1">
        <v>0</v>
      </c>
      <c r="S338" s="1">
        <v>0</v>
      </c>
      <c r="T338" s="1">
        <v>0</v>
      </c>
      <c r="U338" s="1">
        <v>0</v>
      </c>
      <c r="V338" s="1">
        <v>0</v>
      </c>
      <c r="W338" s="1">
        <v>0</v>
      </c>
      <c r="X338" s="1">
        <v>0</v>
      </c>
      <c r="Y338" s="1">
        <v>0</v>
      </c>
      <c r="Z338" s="1">
        <v>0</v>
      </c>
      <c r="AA338" s="1">
        <v>0</v>
      </c>
      <c r="AB338" s="1">
        <v>0</v>
      </c>
      <c r="AC338" s="1">
        <v>0</v>
      </c>
      <c r="AD338" s="1">
        <v>0</v>
      </c>
      <c r="AE338" s="1">
        <v>0</v>
      </c>
      <c r="AF338" s="1">
        <v>0</v>
      </c>
      <c r="AG338" s="1">
        <v>0</v>
      </c>
      <c r="AH338" s="1">
        <v>0</v>
      </c>
      <c r="AI338" s="1">
        <v>0</v>
      </c>
      <c r="AJ338" s="1">
        <v>0</v>
      </c>
      <c r="AK338" s="1">
        <v>0</v>
      </c>
      <c r="AL338" s="1">
        <v>0</v>
      </c>
      <c r="AM338" s="1">
        <v>1</v>
      </c>
      <c r="AN338" s="1">
        <v>0</v>
      </c>
      <c r="AO338" s="1">
        <v>0</v>
      </c>
      <c r="AP338" s="1">
        <v>0</v>
      </c>
      <c r="AQ338" s="1">
        <v>0</v>
      </c>
      <c r="AR338" s="1">
        <v>0</v>
      </c>
      <c r="AS338" s="1">
        <v>20</v>
      </c>
      <c r="AT338" s="1">
        <v>0</v>
      </c>
      <c r="AU338" s="1">
        <v>21</v>
      </c>
      <c r="AV338" s="131">
        <v>7.3842592592592597E-3</v>
      </c>
      <c r="AW338" s="42">
        <v>56.390999999999998</v>
      </c>
      <c r="AX338" s="131"/>
    </row>
    <row r="339" spans="1:50">
      <c r="A339" s="1" t="s">
        <v>232</v>
      </c>
      <c r="B339" s="1">
        <v>2019</v>
      </c>
      <c r="C339" s="2">
        <v>43771</v>
      </c>
      <c r="D339" s="1" t="s">
        <v>65</v>
      </c>
      <c r="E339" s="1" t="s">
        <v>605</v>
      </c>
      <c r="F339" s="1" t="s">
        <v>45</v>
      </c>
      <c r="G339" s="11">
        <f>(C339-VLOOKUP(E339,Riders!$A$2:$E$8000,4,FALSE))/365</f>
        <v>21.136986301369863</v>
      </c>
      <c r="H339" s="1">
        <v>6</v>
      </c>
      <c r="I339" s="1">
        <v>0</v>
      </c>
      <c r="J339" s="1">
        <v>0</v>
      </c>
      <c r="K339" s="1">
        <v>0</v>
      </c>
      <c r="L339" s="1">
        <v>0</v>
      </c>
      <c r="M339" s="1">
        <v>0</v>
      </c>
      <c r="N339" s="1">
        <v>0</v>
      </c>
      <c r="O339" s="1">
        <v>0</v>
      </c>
      <c r="P339" s="1">
        <v>0</v>
      </c>
      <c r="Q339" s="1">
        <v>0</v>
      </c>
      <c r="R339" s="1">
        <v>0</v>
      </c>
      <c r="S339" s="1">
        <v>0</v>
      </c>
      <c r="T339" s="1">
        <v>0</v>
      </c>
      <c r="U339" s="1">
        <v>0</v>
      </c>
      <c r="V339" s="1">
        <v>0</v>
      </c>
      <c r="W339" s="1">
        <v>0</v>
      </c>
      <c r="X339" s="1">
        <v>0</v>
      </c>
      <c r="Y339" s="1">
        <v>0</v>
      </c>
      <c r="Z339" s="1">
        <v>0</v>
      </c>
      <c r="AA339" s="1">
        <v>0</v>
      </c>
      <c r="AB339" s="1">
        <v>0</v>
      </c>
      <c r="AC339" s="1">
        <v>0</v>
      </c>
      <c r="AD339" s="1">
        <v>0</v>
      </c>
      <c r="AE339" s="1">
        <v>0</v>
      </c>
      <c r="AF339" s="1">
        <v>0</v>
      </c>
      <c r="AG339" s="1">
        <v>0</v>
      </c>
      <c r="AH339" s="1">
        <v>0</v>
      </c>
      <c r="AI339" s="1">
        <v>0</v>
      </c>
      <c r="AJ339" s="1">
        <v>0</v>
      </c>
      <c r="AK339" s="1">
        <v>0</v>
      </c>
      <c r="AL339" s="1">
        <v>0</v>
      </c>
      <c r="AM339" s="1">
        <v>0</v>
      </c>
      <c r="AN339" s="1">
        <v>0</v>
      </c>
      <c r="AO339" s="1">
        <v>0</v>
      </c>
      <c r="AP339" s="1">
        <v>0</v>
      </c>
      <c r="AQ339" s="1">
        <v>0</v>
      </c>
      <c r="AR339" s="1">
        <v>0</v>
      </c>
      <c r="AS339" s="1">
        <v>20</v>
      </c>
      <c r="AT339" s="1">
        <v>0</v>
      </c>
      <c r="AU339" s="1">
        <v>20</v>
      </c>
      <c r="AV339" s="131">
        <v>7.3842592592592597E-3</v>
      </c>
      <c r="AW339" s="42">
        <v>56.390999999999998</v>
      </c>
      <c r="AX339" s="131"/>
    </row>
    <row r="340" spans="1:50">
      <c r="A340" s="1" t="s">
        <v>232</v>
      </c>
      <c r="B340" s="1">
        <v>2019</v>
      </c>
      <c r="C340" s="2">
        <v>43771</v>
      </c>
      <c r="D340" s="1" t="s">
        <v>65</v>
      </c>
      <c r="E340" s="1" t="s">
        <v>654</v>
      </c>
      <c r="F340" s="1" t="s">
        <v>483</v>
      </c>
      <c r="G340" s="11">
        <f>(C340-VLOOKUP(E340,Riders!$A$2:$E$8000,4,FALSE))/365</f>
        <v>27.742465753424657</v>
      </c>
      <c r="H340" s="1">
        <v>7</v>
      </c>
      <c r="I340" s="1">
        <v>0</v>
      </c>
      <c r="J340" s="1">
        <v>0</v>
      </c>
      <c r="K340" s="1">
        <v>0</v>
      </c>
      <c r="L340" s="1">
        <v>0</v>
      </c>
      <c r="M340" s="1">
        <v>0</v>
      </c>
      <c r="N340" s="1">
        <v>0</v>
      </c>
      <c r="O340" s="1">
        <v>0</v>
      </c>
      <c r="P340" s="1">
        <v>0</v>
      </c>
      <c r="Q340" s="1">
        <v>0</v>
      </c>
      <c r="R340" s="1">
        <v>0</v>
      </c>
      <c r="S340" s="1">
        <v>0</v>
      </c>
      <c r="T340" s="1">
        <v>0</v>
      </c>
      <c r="U340" s="1">
        <v>0</v>
      </c>
      <c r="V340" s="1">
        <v>0</v>
      </c>
      <c r="W340" s="1">
        <v>0</v>
      </c>
      <c r="X340" s="1">
        <v>0</v>
      </c>
      <c r="Y340" s="1">
        <v>0</v>
      </c>
      <c r="Z340" s="1">
        <v>0</v>
      </c>
      <c r="AA340" s="1">
        <v>0</v>
      </c>
      <c r="AB340" s="1">
        <v>0</v>
      </c>
      <c r="AC340" s="1">
        <v>0</v>
      </c>
      <c r="AD340" s="1">
        <v>0</v>
      </c>
      <c r="AE340" s="1">
        <v>0</v>
      </c>
      <c r="AF340" s="1">
        <v>0</v>
      </c>
      <c r="AG340" s="1">
        <v>0</v>
      </c>
      <c r="AH340" s="1">
        <v>0</v>
      </c>
      <c r="AI340" s="1">
        <v>0</v>
      </c>
      <c r="AJ340" s="1">
        <v>0</v>
      </c>
      <c r="AK340" s="1">
        <v>0</v>
      </c>
      <c r="AL340" s="1">
        <v>0</v>
      </c>
      <c r="AM340" s="1">
        <v>0</v>
      </c>
      <c r="AN340" s="1">
        <v>0</v>
      </c>
      <c r="AO340" s="1">
        <v>0</v>
      </c>
      <c r="AP340" s="1">
        <v>0</v>
      </c>
      <c r="AQ340" s="1">
        <v>0</v>
      </c>
      <c r="AR340" s="1">
        <v>0</v>
      </c>
      <c r="AS340" s="1">
        <v>20</v>
      </c>
      <c r="AT340" s="1">
        <v>0</v>
      </c>
      <c r="AU340" s="1">
        <v>20</v>
      </c>
      <c r="AV340" s="131">
        <v>7.3842592592592597E-3</v>
      </c>
      <c r="AW340" s="42">
        <v>56.390999999999998</v>
      </c>
      <c r="AX340" s="131"/>
    </row>
    <row r="341" spans="1:50">
      <c r="A341" s="1" t="s">
        <v>232</v>
      </c>
      <c r="B341" s="1">
        <v>2019</v>
      </c>
      <c r="C341" s="2">
        <v>43771</v>
      </c>
      <c r="D341" s="1" t="s">
        <v>65</v>
      </c>
      <c r="E341" s="1" t="s">
        <v>933</v>
      </c>
      <c r="F341" s="1" t="s">
        <v>187</v>
      </c>
      <c r="G341" s="11">
        <f>(C341-VLOOKUP(E341,Riders!$A$2:$E$8000,4,FALSE))/365</f>
        <v>24.934246575342467</v>
      </c>
      <c r="H341" s="1">
        <v>8</v>
      </c>
      <c r="I341" s="1">
        <v>0</v>
      </c>
      <c r="J341" s="1">
        <v>0</v>
      </c>
      <c r="K341" s="1">
        <v>0</v>
      </c>
      <c r="L341" s="1">
        <v>0</v>
      </c>
      <c r="M341" s="1">
        <v>0</v>
      </c>
      <c r="N341" s="1">
        <v>0</v>
      </c>
      <c r="O341" s="1">
        <v>0</v>
      </c>
      <c r="P341" s="1">
        <v>0</v>
      </c>
      <c r="Q341" s="1">
        <v>0</v>
      </c>
      <c r="R341" s="1">
        <v>0</v>
      </c>
      <c r="S341" s="1">
        <v>0</v>
      </c>
      <c r="T341" s="1">
        <v>0</v>
      </c>
      <c r="U341" s="1">
        <v>0</v>
      </c>
      <c r="V341" s="1">
        <v>0</v>
      </c>
      <c r="W341" s="1">
        <v>0</v>
      </c>
      <c r="X341" s="1">
        <v>0</v>
      </c>
      <c r="Y341" s="1">
        <v>0</v>
      </c>
      <c r="Z341" s="1">
        <v>0</v>
      </c>
      <c r="AA341" s="1">
        <v>0</v>
      </c>
      <c r="AB341" s="1">
        <v>0</v>
      </c>
      <c r="AC341" s="1">
        <v>0</v>
      </c>
      <c r="AD341" s="1">
        <v>0</v>
      </c>
      <c r="AE341" s="1">
        <v>0</v>
      </c>
      <c r="AF341" s="1">
        <v>0</v>
      </c>
      <c r="AG341" s="1">
        <v>0</v>
      </c>
      <c r="AH341" s="1">
        <v>0</v>
      </c>
      <c r="AI341" s="1">
        <v>0</v>
      </c>
      <c r="AJ341" s="1">
        <v>0</v>
      </c>
      <c r="AK341" s="1">
        <v>0</v>
      </c>
      <c r="AL341" s="1">
        <v>0</v>
      </c>
      <c r="AM341" s="1">
        <v>0</v>
      </c>
      <c r="AN341" s="1">
        <v>0</v>
      </c>
      <c r="AO341" s="1">
        <v>0</v>
      </c>
      <c r="AP341" s="1">
        <v>0</v>
      </c>
      <c r="AQ341" s="1">
        <v>0</v>
      </c>
      <c r="AR341" s="1">
        <v>0</v>
      </c>
      <c r="AS341" s="1">
        <v>20</v>
      </c>
      <c r="AT341" s="1">
        <v>0</v>
      </c>
      <c r="AU341" s="1">
        <v>20</v>
      </c>
      <c r="AV341" s="131">
        <v>7.3842592592592597E-3</v>
      </c>
      <c r="AW341" s="42">
        <v>56.390999999999998</v>
      </c>
      <c r="AX341" s="131"/>
    </row>
    <row r="342" spans="1:50">
      <c r="A342" s="1" t="s">
        <v>232</v>
      </c>
      <c r="B342" s="1">
        <v>2019</v>
      </c>
      <c r="C342" s="2">
        <v>43771</v>
      </c>
      <c r="D342" s="1" t="s">
        <v>65</v>
      </c>
      <c r="E342" s="1" t="s">
        <v>934</v>
      </c>
      <c r="F342" s="1" t="s">
        <v>38</v>
      </c>
      <c r="G342" s="11">
        <f>(C342-VLOOKUP(E342,Riders!$A$2:$E$8000,4,FALSE))/365</f>
        <v>20.87123287671233</v>
      </c>
      <c r="H342" s="1">
        <v>9</v>
      </c>
      <c r="I342" s="1">
        <v>0</v>
      </c>
      <c r="J342" s="1">
        <v>0</v>
      </c>
      <c r="K342" s="1">
        <v>0</v>
      </c>
      <c r="L342" s="1">
        <v>0</v>
      </c>
      <c r="M342" s="1">
        <v>0</v>
      </c>
      <c r="N342" s="1">
        <v>0</v>
      </c>
      <c r="O342" s="1">
        <v>0</v>
      </c>
      <c r="P342" s="1">
        <v>0</v>
      </c>
      <c r="Q342" s="1">
        <v>0</v>
      </c>
      <c r="R342" s="1">
        <v>0</v>
      </c>
      <c r="S342" s="1">
        <v>0</v>
      </c>
      <c r="T342" s="1">
        <v>0</v>
      </c>
      <c r="U342" s="1">
        <v>0</v>
      </c>
      <c r="V342" s="1">
        <v>0</v>
      </c>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v>0</v>
      </c>
      <c r="AS342" s="1">
        <v>20</v>
      </c>
      <c r="AT342" s="1">
        <v>0</v>
      </c>
      <c r="AU342" s="1">
        <v>20</v>
      </c>
      <c r="AV342" s="131">
        <v>7.3842592592592597E-3</v>
      </c>
      <c r="AW342" s="42">
        <v>56.390999999999998</v>
      </c>
      <c r="AX342" s="131"/>
    </row>
    <row r="343" spans="1:50">
      <c r="A343" s="1" t="s">
        <v>232</v>
      </c>
      <c r="B343" s="1">
        <v>2019</v>
      </c>
      <c r="C343" s="2">
        <v>43771</v>
      </c>
      <c r="D343" s="1" t="s">
        <v>65</v>
      </c>
      <c r="E343" s="1" t="s">
        <v>997</v>
      </c>
      <c r="F343" s="1" t="s">
        <v>77</v>
      </c>
      <c r="G343" s="11">
        <f>(C343-VLOOKUP(E343,Riders!$A$2:$E$8000,4,FALSE))/365</f>
        <v>24.443835616438356</v>
      </c>
      <c r="H343" s="1">
        <v>10</v>
      </c>
      <c r="I343" s="1">
        <v>0</v>
      </c>
      <c r="J343" s="1">
        <v>0</v>
      </c>
      <c r="K343" s="1">
        <v>0</v>
      </c>
      <c r="L343" s="1">
        <v>0</v>
      </c>
      <c r="M343" s="1">
        <v>0</v>
      </c>
      <c r="N343" s="1">
        <v>0</v>
      </c>
      <c r="O343" s="1">
        <v>0</v>
      </c>
      <c r="P343" s="1">
        <v>0</v>
      </c>
      <c r="Q343" s="1">
        <v>0</v>
      </c>
      <c r="R343" s="1">
        <v>0</v>
      </c>
      <c r="S343" s="1">
        <v>0</v>
      </c>
      <c r="T343" s="1">
        <v>0</v>
      </c>
      <c r="U343" s="1">
        <v>0</v>
      </c>
      <c r="V343" s="1">
        <v>0</v>
      </c>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v>0</v>
      </c>
      <c r="AS343" s="1">
        <v>20</v>
      </c>
      <c r="AT343" s="1">
        <v>0</v>
      </c>
      <c r="AU343" s="1">
        <v>20</v>
      </c>
      <c r="AV343" s="131">
        <v>7.3842592592592597E-3</v>
      </c>
      <c r="AW343" s="42">
        <v>56.390999999999998</v>
      </c>
      <c r="AX343" s="131"/>
    </row>
    <row r="344" spans="1:50">
      <c r="A344" s="1" t="s">
        <v>232</v>
      </c>
      <c r="B344" s="1">
        <v>2019</v>
      </c>
      <c r="C344" s="2">
        <v>43771</v>
      </c>
      <c r="D344" s="1" t="s">
        <v>65</v>
      </c>
      <c r="E344" s="1" t="s">
        <v>831</v>
      </c>
      <c r="F344" s="1" t="s">
        <v>206</v>
      </c>
      <c r="G344" s="11">
        <f>(C344-VLOOKUP(E344,Riders!$A$2:$E$8000,4,FALSE))/365</f>
        <v>26.378082191780823</v>
      </c>
      <c r="H344" s="1">
        <v>11</v>
      </c>
      <c r="I344" s="1">
        <v>0</v>
      </c>
      <c r="J344" s="1">
        <v>0</v>
      </c>
      <c r="K344" s="1">
        <v>0</v>
      </c>
      <c r="L344" s="1">
        <v>0</v>
      </c>
      <c r="M344" s="1">
        <v>0</v>
      </c>
      <c r="N344" s="1">
        <v>0</v>
      </c>
      <c r="O344" s="1">
        <v>0</v>
      </c>
      <c r="P344" s="1">
        <v>0</v>
      </c>
      <c r="Q344" s="1">
        <v>0</v>
      </c>
      <c r="R344" s="1">
        <v>0</v>
      </c>
      <c r="S344" s="1">
        <v>0</v>
      </c>
      <c r="T344" s="1">
        <v>1</v>
      </c>
      <c r="U344" s="1">
        <v>1</v>
      </c>
      <c r="V344" s="1">
        <v>1</v>
      </c>
      <c r="W344" s="1">
        <v>1</v>
      </c>
      <c r="X344" s="1">
        <v>0</v>
      </c>
      <c r="Y344" s="1">
        <v>1</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v>0</v>
      </c>
      <c r="AS344" s="1">
        <v>0</v>
      </c>
      <c r="AT344" s="1">
        <v>0</v>
      </c>
      <c r="AU344" s="1">
        <v>5</v>
      </c>
      <c r="AV344" s="131">
        <v>7.3842592592592597E-3</v>
      </c>
      <c r="AW344" s="42">
        <v>56.390999999999998</v>
      </c>
      <c r="AX344" s="131"/>
    </row>
    <row r="345" spans="1:50">
      <c r="A345" s="1" t="s">
        <v>232</v>
      </c>
      <c r="B345" s="1">
        <v>2019</v>
      </c>
      <c r="C345" s="2">
        <v>43771</v>
      </c>
      <c r="D345" s="1" t="s">
        <v>65</v>
      </c>
      <c r="E345" s="1" t="s">
        <v>507</v>
      </c>
      <c r="F345" s="1" t="s">
        <v>84</v>
      </c>
      <c r="G345" s="11">
        <f>(C345-VLOOKUP(E345,Riders!$A$2:$E$8000,4,FALSE))/365</f>
        <v>29.12054794520548</v>
      </c>
      <c r="H345" s="1">
        <v>12</v>
      </c>
      <c r="I345" s="1">
        <v>0</v>
      </c>
      <c r="J345" s="1">
        <v>0</v>
      </c>
      <c r="K345" s="1">
        <v>0</v>
      </c>
      <c r="L345" s="1">
        <v>0</v>
      </c>
      <c r="M345" s="1">
        <v>0</v>
      </c>
      <c r="N345" s="1">
        <v>0</v>
      </c>
      <c r="O345" s="1">
        <v>0</v>
      </c>
      <c r="P345" s="1">
        <v>0</v>
      </c>
      <c r="Q345" s="1">
        <v>0</v>
      </c>
      <c r="R345" s="1">
        <v>0</v>
      </c>
      <c r="S345" s="1">
        <v>0</v>
      </c>
      <c r="T345" s="1">
        <v>0</v>
      </c>
      <c r="U345" s="1">
        <v>0</v>
      </c>
      <c r="V345" s="1">
        <v>0</v>
      </c>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1</v>
      </c>
      <c r="AR345" s="1">
        <v>1</v>
      </c>
      <c r="AS345" s="1">
        <v>0</v>
      </c>
      <c r="AT345" s="1">
        <v>0</v>
      </c>
      <c r="AU345" s="1">
        <v>2</v>
      </c>
      <c r="AV345" s="131">
        <v>7.3842592592592597E-3</v>
      </c>
      <c r="AW345" s="42">
        <v>56.390999999999998</v>
      </c>
      <c r="AX345" s="131"/>
    </row>
    <row r="346" spans="1:50">
      <c r="A346" s="1" t="s">
        <v>232</v>
      </c>
      <c r="B346" s="1">
        <v>2019</v>
      </c>
      <c r="C346" s="2">
        <v>43771</v>
      </c>
      <c r="D346" s="1" t="s">
        <v>65</v>
      </c>
      <c r="E346" s="1" t="s">
        <v>339</v>
      </c>
      <c r="F346" s="1" t="s">
        <v>141</v>
      </c>
      <c r="G346" s="11">
        <f>(C346-VLOOKUP(E346,Riders!$A$2:$E$8000,4,FALSE))/365</f>
        <v>31.627397260273973</v>
      </c>
      <c r="H346" s="1">
        <v>13</v>
      </c>
      <c r="I346" s="1">
        <v>0</v>
      </c>
      <c r="J346" s="1">
        <v>0</v>
      </c>
      <c r="K346" s="1">
        <v>0</v>
      </c>
      <c r="L346" s="1">
        <v>0</v>
      </c>
      <c r="M346" s="1">
        <v>0</v>
      </c>
      <c r="N346" s="1">
        <v>0</v>
      </c>
      <c r="O346" s="1">
        <v>0</v>
      </c>
      <c r="P346" s="1">
        <v>0</v>
      </c>
      <c r="Q346" s="1">
        <v>0</v>
      </c>
      <c r="R346" s="1">
        <v>0</v>
      </c>
      <c r="S346" s="1">
        <v>0</v>
      </c>
      <c r="T346" s="1">
        <v>0</v>
      </c>
      <c r="U346" s="1">
        <v>0</v>
      </c>
      <c r="V346" s="1">
        <v>0</v>
      </c>
      <c r="W346" s="1">
        <v>0</v>
      </c>
      <c r="X346" s="1">
        <v>0</v>
      </c>
      <c r="Y346" s="1">
        <v>0</v>
      </c>
      <c r="Z346" s="1">
        <v>0</v>
      </c>
      <c r="AA346" s="1">
        <v>0</v>
      </c>
      <c r="AB346" s="1">
        <v>1</v>
      </c>
      <c r="AC346" s="1">
        <v>0</v>
      </c>
      <c r="AD346" s="1">
        <v>0</v>
      </c>
      <c r="AE346" s="1">
        <v>0</v>
      </c>
      <c r="AF346" s="1">
        <v>0</v>
      </c>
      <c r="AG346" s="1">
        <v>0</v>
      </c>
      <c r="AH346" s="1">
        <v>0</v>
      </c>
      <c r="AI346" s="1">
        <v>0</v>
      </c>
      <c r="AJ346" s="1">
        <v>0</v>
      </c>
      <c r="AK346" s="1">
        <v>0</v>
      </c>
      <c r="AL346" s="1">
        <v>0</v>
      </c>
      <c r="AM346" s="1">
        <v>0</v>
      </c>
      <c r="AN346" s="1">
        <v>1</v>
      </c>
      <c r="AO346" s="1">
        <v>0</v>
      </c>
      <c r="AP346" s="1">
        <v>0</v>
      </c>
      <c r="AQ346" s="1">
        <v>0</v>
      </c>
      <c r="AR346" s="1">
        <v>0</v>
      </c>
      <c r="AS346" s="1">
        <v>0</v>
      </c>
      <c r="AT346" s="1">
        <v>0</v>
      </c>
      <c r="AU346" s="1">
        <v>2</v>
      </c>
      <c r="AV346" s="131">
        <v>7.3842592592592597E-3</v>
      </c>
      <c r="AW346" s="42">
        <v>56.390999999999998</v>
      </c>
      <c r="AX346" s="131"/>
    </row>
    <row r="347" spans="1:50">
      <c r="A347" s="1" t="s">
        <v>232</v>
      </c>
      <c r="B347" s="1">
        <v>2019</v>
      </c>
      <c r="C347" s="2">
        <v>43771</v>
      </c>
      <c r="D347" s="1" t="s">
        <v>65</v>
      </c>
      <c r="E347" s="1" t="s">
        <v>923</v>
      </c>
      <c r="F347" s="1" t="s">
        <v>26</v>
      </c>
      <c r="G347" s="11" t="e">
        <f>(C347-VLOOKUP(E347,Riders!$A$2:$E$8000,4,FALSE))/365</f>
        <v>#N/A</v>
      </c>
      <c r="H347" s="1">
        <v>14</v>
      </c>
      <c r="I347" s="1">
        <v>0</v>
      </c>
      <c r="J347" s="1">
        <v>0</v>
      </c>
      <c r="K347" s="1">
        <v>0</v>
      </c>
      <c r="L347" s="1">
        <v>0</v>
      </c>
      <c r="M347" s="1">
        <v>0</v>
      </c>
      <c r="N347" s="1">
        <v>0</v>
      </c>
      <c r="O347" s="1">
        <v>0</v>
      </c>
      <c r="P347" s="1">
        <v>0</v>
      </c>
      <c r="Q347" s="1">
        <v>0</v>
      </c>
      <c r="R347" s="1">
        <v>0</v>
      </c>
      <c r="S347" s="1">
        <v>0</v>
      </c>
      <c r="T347" s="1">
        <v>0</v>
      </c>
      <c r="U347" s="1">
        <v>0</v>
      </c>
      <c r="V347" s="1">
        <v>0</v>
      </c>
      <c r="W347" s="1">
        <v>0</v>
      </c>
      <c r="X347" s="1">
        <v>1</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v>0</v>
      </c>
      <c r="AS347" s="1">
        <v>0</v>
      </c>
      <c r="AT347" s="1">
        <v>0</v>
      </c>
      <c r="AU347" s="1">
        <v>1</v>
      </c>
      <c r="AV347" s="131">
        <v>7.3842592592592597E-3</v>
      </c>
      <c r="AW347" s="42">
        <v>56.390999999999998</v>
      </c>
      <c r="AX347" s="131"/>
    </row>
    <row r="348" spans="1:50">
      <c r="A348" s="1" t="s">
        <v>232</v>
      </c>
      <c r="B348" s="1">
        <v>2019</v>
      </c>
      <c r="C348" s="2">
        <v>43771</v>
      </c>
      <c r="D348" s="1" t="s">
        <v>65</v>
      </c>
      <c r="E348" s="1" t="s">
        <v>748</v>
      </c>
      <c r="F348" s="1" t="s">
        <v>22</v>
      </c>
      <c r="G348" s="11">
        <f>(C348-VLOOKUP(E348,Riders!$A$2:$E$8000,4,FALSE))/365</f>
        <v>25.219178082191782</v>
      </c>
      <c r="H348" s="1">
        <v>15</v>
      </c>
      <c r="I348" s="1">
        <v>0</v>
      </c>
      <c r="J348" s="1">
        <v>0</v>
      </c>
      <c r="K348" s="1">
        <v>0</v>
      </c>
      <c r="L348" s="1">
        <v>0</v>
      </c>
      <c r="M348" s="1">
        <v>0</v>
      </c>
      <c r="N348" s="1">
        <v>0</v>
      </c>
      <c r="O348" s="1">
        <v>0</v>
      </c>
      <c r="P348" s="1">
        <v>0</v>
      </c>
      <c r="Q348" s="1">
        <v>0</v>
      </c>
      <c r="R348" s="1">
        <v>0</v>
      </c>
      <c r="S348" s="1">
        <v>0</v>
      </c>
      <c r="T348" s="1">
        <v>0</v>
      </c>
      <c r="U348" s="1">
        <v>0</v>
      </c>
      <c r="V348" s="1">
        <v>0</v>
      </c>
      <c r="W348" s="1">
        <v>0</v>
      </c>
      <c r="X348" s="1">
        <v>0</v>
      </c>
      <c r="Y348" s="1">
        <v>0</v>
      </c>
      <c r="Z348" s="1">
        <v>1</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v>0</v>
      </c>
      <c r="AS348" s="1">
        <v>0</v>
      </c>
      <c r="AT348" s="1">
        <v>0</v>
      </c>
      <c r="AU348" s="1">
        <v>1</v>
      </c>
      <c r="AV348" s="131">
        <v>7.3842592592592597E-3</v>
      </c>
      <c r="AW348" s="42">
        <v>56.390999999999998</v>
      </c>
      <c r="AX348" s="131"/>
    </row>
    <row r="349" spans="1:50">
      <c r="A349" s="1" t="s">
        <v>232</v>
      </c>
      <c r="B349" s="1">
        <v>2019</v>
      </c>
      <c r="C349" s="2">
        <v>43771</v>
      </c>
      <c r="D349" s="1" t="s">
        <v>65</v>
      </c>
      <c r="E349" s="1" t="s">
        <v>942</v>
      </c>
      <c r="F349" s="1" t="s">
        <v>28</v>
      </c>
      <c r="G349" s="11">
        <f>(C349-VLOOKUP(E349,Riders!$A$2:$E$8000,4,FALSE))/365</f>
        <v>25.863013698630137</v>
      </c>
      <c r="H349" s="1">
        <v>16</v>
      </c>
      <c r="I349" s="1">
        <v>0</v>
      </c>
      <c r="J349" s="1">
        <v>0</v>
      </c>
      <c r="K349" s="1">
        <v>0</v>
      </c>
      <c r="L349" s="1">
        <v>0</v>
      </c>
      <c r="M349" s="1">
        <v>0</v>
      </c>
      <c r="N349" s="1">
        <v>0</v>
      </c>
      <c r="O349" s="1">
        <v>0</v>
      </c>
      <c r="P349" s="1">
        <v>0</v>
      </c>
      <c r="Q349" s="1">
        <v>0</v>
      </c>
      <c r="R349" s="1">
        <v>0</v>
      </c>
      <c r="S349" s="1">
        <v>0</v>
      </c>
      <c r="T349" s="1">
        <v>0</v>
      </c>
      <c r="U349" s="1">
        <v>0</v>
      </c>
      <c r="V349" s="1">
        <v>0</v>
      </c>
      <c r="W349" s="1">
        <v>0</v>
      </c>
      <c r="X349" s="1">
        <v>0</v>
      </c>
      <c r="Y349" s="1">
        <v>0</v>
      </c>
      <c r="Z349" s="1">
        <v>0</v>
      </c>
      <c r="AA349" s="1">
        <v>1</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v>0</v>
      </c>
      <c r="AS349" s="1">
        <v>0</v>
      </c>
      <c r="AT349" s="1">
        <v>0</v>
      </c>
      <c r="AU349" s="1">
        <v>1</v>
      </c>
      <c r="AV349" s="131">
        <v>7.3842592592592597E-3</v>
      </c>
      <c r="AW349" s="42">
        <v>56.390999999999998</v>
      </c>
      <c r="AX349" s="131"/>
    </row>
    <row r="350" spans="1:50">
      <c r="A350" s="1" t="s">
        <v>232</v>
      </c>
      <c r="B350" s="1">
        <v>2019</v>
      </c>
      <c r="C350" s="2">
        <v>43771</v>
      </c>
      <c r="D350" s="1" t="s">
        <v>65</v>
      </c>
      <c r="E350" s="1" t="s">
        <v>811</v>
      </c>
      <c r="F350" s="1" t="s">
        <v>81</v>
      </c>
      <c r="G350" s="11" t="e">
        <f>(C350-VLOOKUP(E350,Riders!$A$2:$E$8000,4,FALSE))/365</f>
        <v>#N/A</v>
      </c>
      <c r="H350" s="1">
        <v>17</v>
      </c>
      <c r="I350" s="1">
        <v>0</v>
      </c>
      <c r="J350" s="1">
        <v>0</v>
      </c>
      <c r="K350" s="1">
        <v>0</v>
      </c>
      <c r="L350" s="1">
        <v>0</v>
      </c>
      <c r="M350" s="1">
        <v>0</v>
      </c>
      <c r="N350" s="1">
        <v>0</v>
      </c>
      <c r="O350" s="1">
        <v>0</v>
      </c>
      <c r="P350" s="1">
        <v>0</v>
      </c>
      <c r="Q350" s="1">
        <v>0</v>
      </c>
      <c r="R350" s="1">
        <v>0</v>
      </c>
      <c r="S350" s="1">
        <v>0</v>
      </c>
      <c r="T350" s="1">
        <v>0</v>
      </c>
      <c r="U350" s="1">
        <v>0</v>
      </c>
      <c r="V350" s="1">
        <v>0</v>
      </c>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v>0</v>
      </c>
      <c r="AS350" s="1">
        <v>0</v>
      </c>
      <c r="AT350" s="1">
        <v>0</v>
      </c>
      <c r="AU350" s="1">
        <v>0</v>
      </c>
      <c r="AV350" s="131">
        <v>7.3842592592592597E-3</v>
      </c>
      <c r="AW350" s="42">
        <v>56.390999999999998</v>
      </c>
      <c r="AX350" s="131"/>
    </row>
    <row r="351" spans="1:50">
      <c r="A351" s="1" t="s">
        <v>232</v>
      </c>
      <c r="B351" s="1">
        <v>2019</v>
      </c>
      <c r="C351" s="2">
        <v>43771</v>
      </c>
      <c r="D351" s="1" t="s">
        <v>65</v>
      </c>
      <c r="E351" s="1" t="s">
        <v>521</v>
      </c>
      <c r="F351" s="1" t="s">
        <v>57</v>
      </c>
      <c r="G351" s="11">
        <f>(C351-VLOOKUP(E351,Riders!$A$2:$E$8000,4,FALSE))/365</f>
        <v>28.035616438356165</v>
      </c>
      <c r="H351" s="1">
        <v>18</v>
      </c>
      <c r="I351" s="1">
        <v>0</v>
      </c>
      <c r="J351" s="1">
        <v>0</v>
      </c>
      <c r="K351" s="1">
        <v>0</v>
      </c>
      <c r="L351" s="1">
        <v>0</v>
      </c>
      <c r="M351" s="1">
        <v>0</v>
      </c>
      <c r="N351" s="1">
        <v>0</v>
      </c>
      <c r="O351" s="1">
        <v>0</v>
      </c>
      <c r="P351" s="1">
        <v>0</v>
      </c>
      <c r="Q351" s="1">
        <v>0</v>
      </c>
      <c r="R351" s="1">
        <v>0</v>
      </c>
      <c r="S351" s="1">
        <v>0</v>
      </c>
      <c r="T351" s="1">
        <v>0</v>
      </c>
      <c r="U351" s="1">
        <v>0</v>
      </c>
      <c r="V351" s="1">
        <v>0</v>
      </c>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v>0</v>
      </c>
      <c r="AS351" s="1">
        <v>0</v>
      </c>
      <c r="AT351" s="1">
        <v>0</v>
      </c>
      <c r="AU351" s="1">
        <v>0</v>
      </c>
      <c r="AV351" s="131">
        <v>7.3842592592592597E-3</v>
      </c>
      <c r="AW351" s="42">
        <v>56.390999999999998</v>
      </c>
      <c r="AX351" s="131"/>
    </row>
    <row r="352" spans="1:50">
      <c r="A352" s="1" t="s">
        <v>232</v>
      </c>
      <c r="B352" s="1">
        <v>2019</v>
      </c>
      <c r="C352" s="2">
        <v>43771</v>
      </c>
      <c r="D352" s="1" t="s">
        <v>65</v>
      </c>
      <c r="E352" s="1" t="s">
        <v>974</v>
      </c>
      <c r="F352" s="1" t="s">
        <v>523</v>
      </c>
      <c r="G352" s="11">
        <f>(C352-VLOOKUP(E352,Riders!$A$2:$E$8000,4,FALSE))/365</f>
        <v>37.419178082191777</v>
      </c>
      <c r="H352" s="1">
        <v>19</v>
      </c>
      <c r="I352" s="1">
        <v>0</v>
      </c>
      <c r="J352" s="1">
        <v>0</v>
      </c>
      <c r="K352" s="1">
        <v>0</v>
      </c>
      <c r="L352" s="1">
        <v>0</v>
      </c>
      <c r="M352" s="1">
        <v>0</v>
      </c>
      <c r="N352" s="1">
        <v>0</v>
      </c>
      <c r="O352" s="1">
        <v>0</v>
      </c>
      <c r="P352" s="1">
        <v>0</v>
      </c>
      <c r="Q352" s="1">
        <v>0</v>
      </c>
      <c r="R352" s="1">
        <v>0</v>
      </c>
      <c r="S352" s="1">
        <v>0</v>
      </c>
      <c r="T352" s="1">
        <v>0</v>
      </c>
      <c r="U352" s="1">
        <v>0</v>
      </c>
      <c r="V352" s="1">
        <v>0</v>
      </c>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v>0</v>
      </c>
      <c r="AS352" s="1">
        <v>0</v>
      </c>
      <c r="AT352" s="1">
        <v>0</v>
      </c>
      <c r="AU352" s="1">
        <v>0</v>
      </c>
      <c r="AV352" s="131">
        <v>7.3842592592592597E-3</v>
      </c>
      <c r="AW352" s="42">
        <v>56.390999999999998</v>
      </c>
      <c r="AX352" s="131"/>
    </row>
    <row r="353" spans="1:50">
      <c r="A353" s="1" t="s">
        <v>232</v>
      </c>
      <c r="B353" s="1">
        <v>2019</v>
      </c>
      <c r="C353" s="2">
        <v>43771</v>
      </c>
      <c r="D353" s="1" t="s">
        <v>65</v>
      </c>
      <c r="E353" s="1" t="s">
        <v>1012</v>
      </c>
      <c r="F353" s="1" t="s">
        <v>163</v>
      </c>
      <c r="G353" s="11">
        <f>(C353-VLOOKUP(E353,Riders!$A$2:$E$8000,4,FALSE))/365</f>
        <v>30.580821917808219</v>
      </c>
      <c r="H353" s="1">
        <v>20</v>
      </c>
      <c r="I353" s="1">
        <v>0</v>
      </c>
      <c r="J353" s="1">
        <v>0</v>
      </c>
      <c r="K353" s="1">
        <v>0</v>
      </c>
      <c r="L353" s="1">
        <v>0</v>
      </c>
      <c r="M353" s="1">
        <v>0</v>
      </c>
      <c r="N353" s="1">
        <v>0</v>
      </c>
      <c r="O353" s="1">
        <v>0</v>
      </c>
      <c r="P353" s="1">
        <v>0</v>
      </c>
      <c r="Q353" s="1">
        <v>0</v>
      </c>
      <c r="R353" s="1">
        <v>0</v>
      </c>
      <c r="S353" s="1">
        <v>0</v>
      </c>
      <c r="T353" s="1">
        <v>0</v>
      </c>
      <c r="U353" s="1">
        <v>0</v>
      </c>
      <c r="V353" s="1">
        <v>0</v>
      </c>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v>0</v>
      </c>
      <c r="AS353" s="1">
        <v>0</v>
      </c>
      <c r="AT353" s="1">
        <v>0</v>
      </c>
      <c r="AU353" s="1">
        <v>0</v>
      </c>
      <c r="AV353" s="131">
        <v>7.3842592592592597E-3</v>
      </c>
      <c r="AW353" s="42">
        <v>56.390999999999998</v>
      </c>
      <c r="AX353" s="131"/>
    </row>
    <row r="354" spans="1:50">
      <c r="A354" s="1" t="s">
        <v>232</v>
      </c>
      <c r="B354" s="1">
        <v>2019</v>
      </c>
      <c r="C354" s="2">
        <v>43771</v>
      </c>
      <c r="D354" s="1" t="s">
        <v>65</v>
      </c>
      <c r="E354" s="1" t="s">
        <v>693</v>
      </c>
      <c r="F354" s="1" t="s">
        <v>32</v>
      </c>
      <c r="G354" s="11">
        <f>(C354-VLOOKUP(E354,Riders!$A$2:$E$8000,4,FALSE))/365</f>
        <v>20.81917808219178</v>
      </c>
      <c r="H354" s="1">
        <v>21</v>
      </c>
      <c r="I354" s="1">
        <v>0</v>
      </c>
      <c r="J354" s="1">
        <v>0</v>
      </c>
      <c r="K354" s="1">
        <v>0</v>
      </c>
      <c r="L354" s="1">
        <v>0</v>
      </c>
      <c r="M354" s="1">
        <v>0</v>
      </c>
      <c r="N354" s="1">
        <v>0</v>
      </c>
      <c r="O354" s="1">
        <v>0</v>
      </c>
      <c r="P354" s="1">
        <v>0</v>
      </c>
      <c r="Q354" s="1">
        <v>0</v>
      </c>
      <c r="R354" s="1">
        <v>0</v>
      </c>
      <c r="S354" s="1">
        <v>0</v>
      </c>
      <c r="T354" s="1">
        <v>0</v>
      </c>
      <c r="U354" s="1">
        <v>0</v>
      </c>
      <c r="V354" s="1">
        <v>0</v>
      </c>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v>0</v>
      </c>
      <c r="AS354" s="1">
        <v>0</v>
      </c>
      <c r="AT354" s="1">
        <v>0</v>
      </c>
      <c r="AU354" s="1">
        <v>0</v>
      </c>
      <c r="AV354" s="131">
        <v>7.3842592592592597E-3</v>
      </c>
      <c r="AW354" s="42">
        <v>56.390999999999998</v>
      </c>
      <c r="AX354" s="131"/>
    </row>
    <row r="355" spans="1:50">
      <c r="A355" s="4" t="s">
        <v>280</v>
      </c>
      <c r="B355" s="4">
        <v>2019</v>
      </c>
      <c r="C355" s="5">
        <v>43526</v>
      </c>
      <c r="D355" s="4" t="s">
        <v>19</v>
      </c>
      <c r="E355" s="4" t="s">
        <v>584</v>
      </c>
      <c r="F355" s="4" t="s">
        <v>112</v>
      </c>
      <c r="G355" s="11">
        <f>(C355-VLOOKUP(E355,Riders!$A$2:$E$8000,4,FALSE))/365</f>
        <v>20.465753424657535</v>
      </c>
      <c r="H355" s="4">
        <v>1</v>
      </c>
      <c r="I355" s="4">
        <v>0</v>
      </c>
      <c r="J355" s="4">
        <v>0</v>
      </c>
      <c r="K355" s="4">
        <v>0</v>
      </c>
      <c r="L355" s="4">
        <v>0</v>
      </c>
      <c r="M355" s="4">
        <v>0</v>
      </c>
      <c r="N355" s="4">
        <v>0</v>
      </c>
      <c r="O355" s="4">
        <v>0</v>
      </c>
      <c r="P355" s="4">
        <v>0</v>
      </c>
      <c r="Q355" s="4">
        <v>0</v>
      </c>
      <c r="R355" s="4">
        <v>0</v>
      </c>
      <c r="S355" s="4">
        <v>0</v>
      </c>
      <c r="T355" s="4">
        <v>0</v>
      </c>
      <c r="U355" s="4">
        <v>0</v>
      </c>
      <c r="V355" s="4">
        <v>0</v>
      </c>
      <c r="W355" s="4">
        <v>1</v>
      </c>
      <c r="X355" s="4">
        <v>0</v>
      </c>
      <c r="Y355" s="4">
        <v>1</v>
      </c>
      <c r="Z355" s="4">
        <v>0</v>
      </c>
      <c r="AA355" s="4">
        <v>1</v>
      </c>
      <c r="AB355" s="4">
        <v>1</v>
      </c>
      <c r="AC355" s="4">
        <v>1</v>
      </c>
      <c r="AD355" s="4">
        <v>0</v>
      </c>
      <c r="AE355" s="4">
        <v>0</v>
      </c>
      <c r="AF355" s="4">
        <v>0</v>
      </c>
      <c r="AG355" s="4">
        <v>0</v>
      </c>
      <c r="AH355" s="4">
        <v>0</v>
      </c>
      <c r="AI355" s="4">
        <v>0</v>
      </c>
      <c r="AJ355" s="4">
        <v>0</v>
      </c>
      <c r="AK355" s="4">
        <v>0</v>
      </c>
      <c r="AL355" s="4">
        <v>0</v>
      </c>
      <c r="AM355" s="4">
        <v>0</v>
      </c>
      <c r="AN355" s="4">
        <v>0</v>
      </c>
      <c r="AO355" s="4">
        <v>0</v>
      </c>
      <c r="AP355" s="4">
        <v>0</v>
      </c>
      <c r="AQ355" s="4">
        <v>0</v>
      </c>
      <c r="AR355" s="4">
        <v>0</v>
      </c>
      <c r="AS355" s="4">
        <v>20</v>
      </c>
      <c r="AT355" s="4">
        <v>0</v>
      </c>
      <c r="AU355" s="4">
        <v>25</v>
      </c>
      <c r="AV355" s="131">
        <v>7.3148148148148148E-3</v>
      </c>
      <c r="AW355">
        <v>56.91</v>
      </c>
      <c r="AX355" s="131"/>
    </row>
    <row r="356" spans="1:50">
      <c r="A356" s="4" t="s">
        <v>280</v>
      </c>
      <c r="B356" s="4">
        <v>2019</v>
      </c>
      <c r="C356" s="5">
        <v>43526</v>
      </c>
      <c r="D356" s="4" t="s">
        <v>19</v>
      </c>
      <c r="E356" s="4" t="s">
        <v>492</v>
      </c>
      <c r="F356" s="4" t="s">
        <v>30</v>
      </c>
      <c r="G356" s="11">
        <f>(C356-VLOOKUP(E356,Riders!$A$2:$E$8000,4,FALSE))/365</f>
        <v>25.227397260273971</v>
      </c>
      <c r="H356" s="4">
        <v>2</v>
      </c>
      <c r="I356" s="4">
        <v>0</v>
      </c>
      <c r="J356" s="4">
        <v>0</v>
      </c>
      <c r="K356" s="4">
        <v>0</v>
      </c>
      <c r="L356" s="4">
        <v>0</v>
      </c>
      <c r="M356" s="4">
        <v>0</v>
      </c>
      <c r="N356" s="4">
        <v>0</v>
      </c>
      <c r="O356" s="4">
        <v>0</v>
      </c>
      <c r="P356" s="4">
        <v>0</v>
      </c>
      <c r="Q356" s="4">
        <v>0</v>
      </c>
      <c r="R356" s="4">
        <v>0</v>
      </c>
      <c r="S356" s="4">
        <v>0</v>
      </c>
      <c r="T356" s="4">
        <v>0</v>
      </c>
      <c r="U356" s="4">
        <v>0</v>
      </c>
      <c r="V356" s="4">
        <v>0</v>
      </c>
      <c r="W356" s="4">
        <v>0</v>
      </c>
      <c r="X356" s="4">
        <v>1</v>
      </c>
      <c r="Y356" s="4">
        <v>0</v>
      </c>
      <c r="Z356" s="4">
        <v>1</v>
      </c>
      <c r="AA356" s="4">
        <v>0</v>
      </c>
      <c r="AB356" s="4">
        <v>0</v>
      </c>
      <c r="AC356" s="4">
        <v>0</v>
      </c>
      <c r="AD356" s="4">
        <v>0</v>
      </c>
      <c r="AE356" s="4">
        <v>0</v>
      </c>
      <c r="AF356" s="4">
        <v>0</v>
      </c>
      <c r="AG356" s="4">
        <v>0</v>
      </c>
      <c r="AH356" s="4">
        <v>0</v>
      </c>
      <c r="AI356" s="4">
        <v>0</v>
      </c>
      <c r="AJ356" s="4">
        <v>0</v>
      </c>
      <c r="AK356" s="4">
        <v>0</v>
      </c>
      <c r="AL356" s="4">
        <v>0</v>
      </c>
      <c r="AM356" s="4">
        <v>0</v>
      </c>
      <c r="AN356" s="4">
        <v>0</v>
      </c>
      <c r="AO356" s="4">
        <v>0</v>
      </c>
      <c r="AP356" s="4">
        <v>0</v>
      </c>
      <c r="AQ356" s="4">
        <v>0</v>
      </c>
      <c r="AR356" s="4">
        <v>0</v>
      </c>
      <c r="AS356" s="4">
        <v>20</v>
      </c>
      <c r="AT356" s="4">
        <v>0</v>
      </c>
      <c r="AU356" s="4">
        <v>22</v>
      </c>
      <c r="AV356" s="131">
        <v>7.3148148148148148E-3</v>
      </c>
      <c r="AW356">
        <v>56.91</v>
      </c>
      <c r="AX356" s="131"/>
    </row>
    <row r="357" spans="1:50">
      <c r="A357" s="4" t="s">
        <v>280</v>
      </c>
      <c r="B357" s="4">
        <v>2019</v>
      </c>
      <c r="C357" s="5">
        <v>43526</v>
      </c>
      <c r="D357" s="4" t="s">
        <v>19</v>
      </c>
      <c r="E357" s="4" t="s">
        <v>583</v>
      </c>
      <c r="F357" s="4" t="s">
        <v>26</v>
      </c>
      <c r="G357" s="11">
        <f>(C357-VLOOKUP(E357,Riders!$A$2:$E$8000,4,FALSE))/365</f>
        <v>23.484931506849314</v>
      </c>
      <c r="H357" s="4">
        <v>3</v>
      </c>
      <c r="I357" s="4">
        <v>0</v>
      </c>
      <c r="J357" s="4">
        <v>1</v>
      </c>
      <c r="K357" s="4">
        <v>1</v>
      </c>
      <c r="L357" s="4">
        <v>1</v>
      </c>
      <c r="M357" s="4">
        <v>1</v>
      </c>
      <c r="N357" s="4">
        <v>1</v>
      </c>
      <c r="O357" s="4">
        <v>1</v>
      </c>
      <c r="P357" s="4">
        <v>1</v>
      </c>
      <c r="Q357" s="4">
        <v>1</v>
      </c>
      <c r="R357" s="4">
        <v>1</v>
      </c>
      <c r="S357" s="4">
        <v>1</v>
      </c>
      <c r="T357" s="4">
        <v>1</v>
      </c>
      <c r="U357" s="4">
        <v>1</v>
      </c>
      <c r="V357" s="4">
        <v>1</v>
      </c>
      <c r="W357" s="4">
        <v>0</v>
      </c>
      <c r="X357" s="4">
        <v>0</v>
      </c>
      <c r="Y357" s="4">
        <v>0</v>
      </c>
      <c r="Z357" s="4">
        <v>0</v>
      </c>
      <c r="AA357" s="4">
        <v>0</v>
      </c>
      <c r="AB357" s="4">
        <v>0</v>
      </c>
      <c r="AC357" s="4">
        <v>0</v>
      </c>
      <c r="AD357" s="4">
        <v>1</v>
      </c>
      <c r="AE357" s="4">
        <v>1</v>
      </c>
      <c r="AF357" s="4">
        <v>0</v>
      </c>
      <c r="AG357" s="4">
        <v>0</v>
      </c>
      <c r="AH357" s="4">
        <v>0</v>
      </c>
      <c r="AI357" s="4">
        <v>0</v>
      </c>
      <c r="AJ357" s="4">
        <v>0</v>
      </c>
      <c r="AK357" s="4">
        <v>0</v>
      </c>
      <c r="AL357" s="4">
        <v>0</v>
      </c>
      <c r="AM357" s="4">
        <v>0</v>
      </c>
      <c r="AN357" s="4">
        <v>0</v>
      </c>
      <c r="AO357" s="4">
        <v>0</v>
      </c>
      <c r="AP357" s="4">
        <v>0</v>
      </c>
      <c r="AQ357" s="4">
        <v>0</v>
      </c>
      <c r="AR357" s="4">
        <v>0</v>
      </c>
      <c r="AS357" s="4">
        <v>0</v>
      </c>
      <c r="AT357" s="4">
        <v>0</v>
      </c>
      <c r="AU357" s="4">
        <v>15</v>
      </c>
      <c r="AV357" s="131">
        <v>7.3148148148148096E-3</v>
      </c>
      <c r="AW357">
        <v>56.91</v>
      </c>
      <c r="AX357" s="131"/>
    </row>
    <row r="358" spans="1:50">
      <c r="A358" s="4" t="s">
        <v>280</v>
      </c>
      <c r="B358" s="4">
        <v>2019</v>
      </c>
      <c r="C358" s="5">
        <v>43526</v>
      </c>
      <c r="D358" s="4" t="s">
        <v>19</v>
      </c>
      <c r="E358" s="4" t="s">
        <v>597</v>
      </c>
      <c r="F358" s="4" t="s">
        <v>34</v>
      </c>
      <c r="G358" s="11">
        <f>(C358-VLOOKUP(E358,Riders!$A$2:$E$8000,4,FALSE))/365</f>
        <v>20.81917808219178</v>
      </c>
      <c r="H358" s="4">
        <v>4</v>
      </c>
      <c r="I358" s="4">
        <v>0</v>
      </c>
      <c r="J358" s="4">
        <v>0</v>
      </c>
      <c r="K358" s="4">
        <v>0</v>
      </c>
      <c r="L358" s="4">
        <v>0</v>
      </c>
      <c r="M358" s="4">
        <v>0</v>
      </c>
      <c r="N358" s="4">
        <v>0</v>
      </c>
      <c r="O358" s="4">
        <v>0</v>
      </c>
      <c r="P358" s="4">
        <v>0</v>
      </c>
      <c r="Q358" s="4">
        <v>0</v>
      </c>
      <c r="R358" s="4">
        <v>0</v>
      </c>
      <c r="S358" s="4">
        <v>0</v>
      </c>
      <c r="T358" s="4">
        <v>0</v>
      </c>
      <c r="U358" s="4">
        <v>0</v>
      </c>
      <c r="V358" s="4">
        <v>0</v>
      </c>
      <c r="W358" s="4">
        <v>0</v>
      </c>
      <c r="X358" s="4">
        <v>0</v>
      </c>
      <c r="Y358" s="4">
        <v>0</v>
      </c>
      <c r="Z358" s="4">
        <v>0</v>
      </c>
      <c r="AA358" s="4">
        <v>0</v>
      </c>
      <c r="AB358" s="4">
        <v>0</v>
      </c>
      <c r="AC358" s="4">
        <v>0</v>
      </c>
      <c r="AD358" s="4">
        <v>0</v>
      </c>
      <c r="AE358" s="4">
        <v>0</v>
      </c>
      <c r="AF358" s="4">
        <v>0</v>
      </c>
      <c r="AG358" s="4">
        <v>0</v>
      </c>
      <c r="AH358" s="4">
        <v>0</v>
      </c>
      <c r="AI358" s="4">
        <v>1</v>
      </c>
      <c r="AJ358" s="4">
        <v>1</v>
      </c>
      <c r="AK358" s="4">
        <v>0</v>
      </c>
      <c r="AL358" s="4">
        <v>1</v>
      </c>
      <c r="AM358" s="4">
        <v>0</v>
      </c>
      <c r="AN358" s="4">
        <v>1</v>
      </c>
      <c r="AO358" s="4">
        <v>0</v>
      </c>
      <c r="AP358" s="4">
        <v>0</v>
      </c>
      <c r="AQ358" s="4">
        <v>0</v>
      </c>
      <c r="AR358" s="4">
        <v>0</v>
      </c>
      <c r="AS358" s="4">
        <v>0</v>
      </c>
      <c r="AT358" s="4">
        <v>0</v>
      </c>
      <c r="AU358" s="4">
        <v>4</v>
      </c>
      <c r="AV358" s="131">
        <v>7.3148148148148096E-3</v>
      </c>
      <c r="AW358">
        <v>56.91</v>
      </c>
      <c r="AX358" s="131"/>
    </row>
    <row r="359" spans="1:50">
      <c r="A359" s="4" t="s">
        <v>280</v>
      </c>
      <c r="B359" s="4">
        <v>2019</v>
      </c>
      <c r="C359" s="5">
        <v>43526</v>
      </c>
      <c r="D359" s="4" t="s">
        <v>19</v>
      </c>
      <c r="E359" s="4" t="s">
        <v>647</v>
      </c>
      <c r="F359" s="4" t="s">
        <v>28</v>
      </c>
      <c r="G359" s="11">
        <f>(C359-VLOOKUP(E359,Riders!$A$2:$E$8000,4,FALSE))/365</f>
        <v>21.605479452054794</v>
      </c>
      <c r="H359" s="4">
        <v>5</v>
      </c>
      <c r="I359" s="4">
        <v>0</v>
      </c>
      <c r="J359" s="4">
        <v>0</v>
      </c>
      <c r="K359" s="4">
        <v>0</v>
      </c>
      <c r="L359" s="4">
        <v>0</v>
      </c>
      <c r="M359" s="4">
        <v>0</v>
      </c>
      <c r="N359" s="4">
        <v>0</v>
      </c>
      <c r="O359" s="4">
        <v>0</v>
      </c>
      <c r="P359" s="4">
        <v>0</v>
      </c>
      <c r="Q359" s="4">
        <v>0</v>
      </c>
      <c r="R359" s="4">
        <v>0</v>
      </c>
      <c r="S359" s="4">
        <v>0</v>
      </c>
      <c r="T359" s="4">
        <v>0</v>
      </c>
      <c r="U359" s="4">
        <v>0</v>
      </c>
      <c r="V359" s="4">
        <v>0</v>
      </c>
      <c r="W359" s="4">
        <v>0</v>
      </c>
      <c r="X359" s="4">
        <v>0</v>
      </c>
      <c r="Y359" s="4">
        <v>0</v>
      </c>
      <c r="Z359" s="4">
        <v>0</v>
      </c>
      <c r="AA359" s="4">
        <v>0</v>
      </c>
      <c r="AB359" s="4">
        <v>0</v>
      </c>
      <c r="AC359" s="4">
        <v>0</v>
      </c>
      <c r="AD359" s="4">
        <v>0</v>
      </c>
      <c r="AE359" s="4">
        <v>0</v>
      </c>
      <c r="AF359" s="4">
        <v>1</v>
      </c>
      <c r="AG359" s="4">
        <v>1</v>
      </c>
      <c r="AH359" s="4">
        <v>1</v>
      </c>
      <c r="AI359" s="4">
        <v>0</v>
      </c>
      <c r="AJ359" s="4">
        <v>0</v>
      </c>
      <c r="AK359" s="4">
        <v>0</v>
      </c>
      <c r="AL359" s="4">
        <v>0</v>
      </c>
      <c r="AM359" s="4">
        <v>0</v>
      </c>
      <c r="AN359" s="4">
        <v>0</v>
      </c>
      <c r="AO359" s="4">
        <v>0</v>
      </c>
      <c r="AP359" s="4">
        <v>0</v>
      </c>
      <c r="AQ359" s="4">
        <v>0</v>
      </c>
      <c r="AR359" s="4">
        <v>0</v>
      </c>
      <c r="AS359" s="4">
        <v>0</v>
      </c>
      <c r="AT359" s="4">
        <v>0</v>
      </c>
      <c r="AU359" s="4">
        <v>3</v>
      </c>
      <c r="AV359" s="131">
        <v>7.3148148148148096E-3</v>
      </c>
      <c r="AW359">
        <v>56.91</v>
      </c>
      <c r="AX359" s="131"/>
    </row>
    <row r="360" spans="1:50">
      <c r="A360" s="4" t="s">
        <v>280</v>
      </c>
      <c r="B360" s="4">
        <v>2019</v>
      </c>
      <c r="C360" s="5">
        <v>43526</v>
      </c>
      <c r="D360" s="4" t="s">
        <v>19</v>
      </c>
      <c r="E360" s="4" t="s">
        <v>339</v>
      </c>
      <c r="F360" s="4" t="s">
        <v>141</v>
      </c>
      <c r="G360" s="11">
        <f>(C360-VLOOKUP(E360,Riders!$A$2:$E$8000,4,FALSE))/365</f>
        <v>30.956164383561642</v>
      </c>
      <c r="H360" s="4">
        <v>6</v>
      </c>
      <c r="I360" s="4">
        <v>0</v>
      </c>
      <c r="J360" s="4">
        <v>0</v>
      </c>
      <c r="K360" s="4">
        <v>0</v>
      </c>
      <c r="L360" s="4">
        <v>0</v>
      </c>
      <c r="M360" s="4">
        <v>0</v>
      </c>
      <c r="N360" s="4">
        <v>0</v>
      </c>
      <c r="O360" s="4">
        <v>0</v>
      </c>
      <c r="P360" s="4">
        <v>0</v>
      </c>
      <c r="Q360" s="4">
        <v>0</v>
      </c>
      <c r="R360" s="4">
        <v>0</v>
      </c>
      <c r="S360" s="4">
        <v>0</v>
      </c>
      <c r="T360" s="4">
        <v>0</v>
      </c>
      <c r="U360" s="4">
        <v>0</v>
      </c>
      <c r="V360" s="4">
        <v>0</v>
      </c>
      <c r="W360" s="4">
        <v>0</v>
      </c>
      <c r="X360" s="4">
        <v>0</v>
      </c>
      <c r="Y360" s="4">
        <v>0</v>
      </c>
      <c r="Z360" s="4">
        <v>0</v>
      </c>
      <c r="AA360" s="4">
        <v>0</v>
      </c>
      <c r="AB360" s="4">
        <v>0</v>
      </c>
      <c r="AC360" s="4">
        <v>0</v>
      </c>
      <c r="AD360" s="4">
        <v>0</v>
      </c>
      <c r="AE360" s="4">
        <v>0</v>
      </c>
      <c r="AF360" s="4">
        <v>0</v>
      </c>
      <c r="AG360" s="4">
        <v>0</v>
      </c>
      <c r="AH360" s="4">
        <v>0</v>
      </c>
      <c r="AI360" s="4">
        <v>0</v>
      </c>
      <c r="AJ360" s="4">
        <v>0</v>
      </c>
      <c r="AK360" s="4">
        <v>0</v>
      </c>
      <c r="AL360" s="4">
        <v>0</v>
      </c>
      <c r="AM360" s="4">
        <v>0</v>
      </c>
      <c r="AN360" s="4">
        <v>0</v>
      </c>
      <c r="AO360" s="4">
        <v>0</v>
      </c>
      <c r="AP360" s="4">
        <v>1</v>
      </c>
      <c r="AQ360" s="4">
        <v>0</v>
      </c>
      <c r="AR360" s="4">
        <v>1</v>
      </c>
      <c r="AS360" s="4">
        <v>0</v>
      </c>
      <c r="AT360" s="4">
        <v>0</v>
      </c>
      <c r="AU360" s="4">
        <v>2</v>
      </c>
      <c r="AV360" s="131">
        <v>7.3148148148148096E-3</v>
      </c>
      <c r="AW360">
        <v>56.91</v>
      </c>
      <c r="AX360" s="131"/>
    </row>
    <row r="361" spans="1:50">
      <c r="A361" s="4" t="s">
        <v>280</v>
      </c>
      <c r="B361" s="4">
        <v>2019</v>
      </c>
      <c r="C361" s="5">
        <v>43526</v>
      </c>
      <c r="D361" s="4" t="s">
        <v>19</v>
      </c>
      <c r="E361" s="4" t="s">
        <v>748</v>
      </c>
      <c r="F361" s="4" t="s">
        <v>22</v>
      </c>
      <c r="G361" s="11">
        <f>(C361-VLOOKUP(E361,Riders!$A$2:$E$8000,4,FALSE))/365</f>
        <v>24.547945205479451</v>
      </c>
      <c r="H361" s="4">
        <v>7</v>
      </c>
      <c r="I361" s="4">
        <v>0</v>
      </c>
      <c r="J361" s="4">
        <v>0</v>
      </c>
      <c r="K361" s="4">
        <v>0</v>
      </c>
      <c r="L361" s="4">
        <v>0</v>
      </c>
      <c r="M361" s="4">
        <v>0</v>
      </c>
      <c r="N361" s="4">
        <v>0</v>
      </c>
      <c r="O361" s="4">
        <v>0</v>
      </c>
      <c r="P361" s="4">
        <v>0</v>
      </c>
      <c r="Q361" s="4">
        <v>0</v>
      </c>
      <c r="R361" s="4">
        <v>0</v>
      </c>
      <c r="S361" s="4">
        <v>0</v>
      </c>
      <c r="T361" s="4">
        <v>0</v>
      </c>
      <c r="U361" s="4">
        <v>0</v>
      </c>
      <c r="V361" s="4">
        <v>0</v>
      </c>
      <c r="W361" s="4">
        <v>0</v>
      </c>
      <c r="X361" s="4">
        <v>0</v>
      </c>
      <c r="Y361" s="4">
        <v>0</v>
      </c>
      <c r="Z361" s="4">
        <v>0</v>
      </c>
      <c r="AA361" s="4">
        <v>0</v>
      </c>
      <c r="AB361" s="4">
        <v>0</v>
      </c>
      <c r="AC361" s="4">
        <v>0</v>
      </c>
      <c r="AD361" s="4">
        <v>0</v>
      </c>
      <c r="AE361" s="4">
        <v>0</v>
      </c>
      <c r="AF361" s="4">
        <v>0</v>
      </c>
      <c r="AG361" s="4">
        <v>0</v>
      </c>
      <c r="AH361" s="4">
        <v>0</v>
      </c>
      <c r="AI361" s="4">
        <v>0</v>
      </c>
      <c r="AJ361" s="4">
        <v>0</v>
      </c>
      <c r="AK361" s="4">
        <v>1</v>
      </c>
      <c r="AL361" s="4">
        <v>0</v>
      </c>
      <c r="AM361" s="4">
        <v>1</v>
      </c>
      <c r="AN361" s="4">
        <v>0</v>
      </c>
      <c r="AO361" s="4">
        <v>0</v>
      </c>
      <c r="AP361" s="4">
        <v>0</v>
      </c>
      <c r="AQ361" s="4">
        <v>0</v>
      </c>
      <c r="AR361" s="4">
        <v>0</v>
      </c>
      <c r="AS361" s="4">
        <v>0</v>
      </c>
      <c r="AT361" s="4">
        <v>0</v>
      </c>
      <c r="AU361" s="4">
        <v>2</v>
      </c>
      <c r="AV361" s="131">
        <v>7.3148148148148096E-3</v>
      </c>
      <c r="AW361">
        <v>56.91</v>
      </c>
      <c r="AX361" s="131"/>
    </row>
    <row r="362" spans="1:50">
      <c r="A362" s="4" t="s">
        <v>280</v>
      </c>
      <c r="B362" s="4">
        <v>2019</v>
      </c>
      <c r="C362" s="5">
        <v>43526</v>
      </c>
      <c r="D362" s="4" t="s">
        <v>19</v>
      </c>
      <c r="E362" s="4" t="s">
        <v>925</v>
      </c>
      <c r="F362" s="4" t="s">
        <v>36</v>
      </c>
      <c r="G362" s="11">
        <f>(C362-VLOOKUP(E362,Riders!$A$2:$E$8000,4,FALSE))/365</f>
        <v>28.86849315068493</v>
      </c>
      <c r="H362" s="4">
        <v>8</v>
      </c>
      <c r="I362" s="4">
        <v>0</v>
      </c>
      <c r="J362" s="4">
        <v>0</v>
      </c>
      <c r="K362" s="4">
        <v>0</v>
      </c>
      <c r="L362" s="4">
        <v>0</v>
      </c>
      <c r="M362" s="4">
        <v>0</v>
      </c>
      <c r="N362" s="4">
        <v>0</v>
      </c>
      <c r="O362" s="4">
        <v>0</v>
      </c>
      <c r="P362" s="4">
        <v>0</v>
      </c>
      <c r="Q362" s="4">
        <v>0</v>
      </c>
      <c r="R362" s="4">
        <v>0</v>
      </c>
      <c r="S362" s="4">
        <v>0</v>
      </c>
      <c r="T362" s="4">
        <v>0</v>
      </c>
      <c r="U362" s="4">
        <v>0</v>
      </c>
      <c r="V362" s="4">
        <v>0</v>
      </c>
      <c r="W362" s="4">
        <v>0</v>
      </c>
      <c r="X362" s="4">
        <v>0</v>
      </c>
      <c r="Y362" s="4">
        <v>0</v>
      </c>
      <c r="Z362" s="4">
        <v>0</v>
      </c>
      <c r="AA362" s="4">
        <v>0</v>
      </c>
      <c r="AB362" s="4">
        <v>0</v>
      </c>
      <c r="AC362" s="4">
        <v>0</v>
      </c>
      <c r="AD362" s="4">
        <v>0</v>
      </c>
      <c r="AE362" s="4">
        <v>0</v>
      </c>
      <c r="AF362" s="4">
        <v>0</v>
      </c>
      <c r="AG362" s="4">
        <v>0</v>
      </c>
      <c r="AH362" s="4">
        <v>0</v>
      </c>
      <c r="AI362" s="4">
        <v>0</v>
      </c>
      <c r="AJ362" s="4">
        <v>0</v>
      </c>
      <c r="AK362" s="4">
        <v>0</v>
      </c>
      <c r="AL362" s="4">
        <v>0</v>
      </c>
      <c r="AM362" s="4">
        <v>0</v>
      </c>
      <c r="AN362" s="4">
        <v>0</v>
      </c>
      <c r="AO362" s="4">
        <v>1</v>
      </c>
      <c r="AP362" s="4">
        <v>0</v>
      </c>
      <c r="AQ362" s="4">
        <v>0</v>
      </c>
      <c r="AR362" s="4">
        <v>0</v>
      </c>
      <c r="AS362" s="4">
        <v>0</v>
      </c>
      <c r="AT362" s="4">
        <v>0</v>
      </c>
      <c r="AU362" s="4">
        <v>1</v>
      </c>
      <c r="AV362" s="131">
        <v>7.3148148148148096E-3</v>
      </c>
      <c r="AW362">
        <v>56.91</v>
      </c>
      <c r="AX362" s="131"/>
    </row>
    <row r="363" spans="1:50">
      <c r="A363" s="4" t="s">
        <v>280</v>
      </c>
      <c r="B363" s="4">
        <v>2019</v>
      </c>
      <c r="C363" s="5">
        <v>43526</v>
      </c>
      <c r="D363" s="4" t="s">
        <v>19</v>
      </c>
      <c r="E363" s="4" t="s">
        <v>588</v>
      </c>
      <c r="F363" s="4" t="s">
        <v>24</v>
      </c>
      <c r="G363" s="11">
        <f>(C363-VLOOKUP(E363,Riders!$A$2:$E$8000,4,FALSE))/365</f>
        <v>24.484931506849314</v>
      </c>
      <c r="H363" s="4">
        <v>9</v>
      </c>
      <c r="I363" s="4">
        <v>1</v>
      </c>
      <c r="J363" s="4">
        <v>0</v>
      </c>
      <c r="K363" s="4">
        <v>0</v>
      </c>
      <c r="L363" s="4">
        <v>0</v>
      </c>
      <c r="M363" s="4">
        <v>0</v>
      </c>
      <c r="N363" s="4">
        <v>0</v>
      </c>
      <c r="O363" s="4">
        <v>0</v>
      </c>
      <c r="P363" s="4">
        <v>0</v>
      </c>
      <c r="Q363" s="4">
        <v>0</v>
      </c>
      <c r="R363" s="4">
        <v>0</v>
      </c>
      <c r="S363" s="4">
        <v>0</v>
      </c>
      <c r="T363" s="4">
        <v>0</v>
      </c>
      <c r="U363" s="4">
        <v>0</v>
      </c>
      <c r="V363" s="4">
        <v>0</v>
      </c>
      <c r="W363" s="4">
        <v>0</v>
      </c>
      <c r="X363" s="4">
        <v>0</v>
      </c>
      <c r="Y363" s="4">
        <v>0</v>
      </c>
      <c r="Z363" s="4">
        <v>0</v>
      </c>
      <c r="AA363" s="4">
        <v>0</v>
      </c>
      <c r="AB363" s="4">
        <v>0</v>
      </c>
      <c r="AC363" s="4">
        <v>0</v>
      </c>
      <c r="AD363" s="4">
        <v>0</v>
      </c>
      <c r="AE363" s="4">
        <v>0</v>
      </c>
      <c r="AF363" s="4">
        <v>0</v>
      </c>
      <c r="AG363" s="4">
        <v>0</v>
      </c>
      <c r="AH363" s="4">
        <v>0</v>
      </c>
      <c r="AI363" s="4">
        <v>0</v>
      </c>
      <c r="AJ363" s="4">
        <v>0</v>
      </c>
      <c r="AK363" s="4">
        <v>0</v>
      </c>
      <c r="AL363" s="4">
        <v>0</v>
      </c>
      <c r="AM363" s="4">
        <v>0</v>
      </c>
      <c r="AN363" s="4">
        <v>0</v>
      </c>
      <c r="AO363" s="4">
        <v>0</v>
      </c>
      <c r="AP363" s="4">
        <v>0</v>
      </c>
      <c r="AQ363" s="4">
        <v>0</v>
      </c>
      <c r="AR363" s="4">
        <v>0</v>
      </c>
      <c r="AS363" s="4">
        <v>0</v>
      </c>
      <c r="AT363" s="4">
        <v>0</v>
      </c>
      <c r="AU363" s="4">
        <v>1</v>
      </c>
      <c r="AV363" s="131">
        <v>7.3148148148148096E-3</v>
      </c>
      <c r="AW363">
        <v>56.91</v>
      </c>
      <c r="AX363" s="131"/>
    </row>
    <row r="364" spans="1:50">
      <c r="A364" s="4" t="s">
        <v>280</v>
      </c>
      <c r="B364" s="4">
        <v>2019</v>
      </c>
      <c r="C364" s="5">
        <v>43526</v>
      </c>
      <c r="D364" s="4" t="s">
        <v>19</v>
      </c>
      <c r="E364" s="4" t="s">
        <v>802</v>
      </c>
      <c r="F364" s="4" t="s">
        <v>32</v>
      </c>
      <c r="G364" s="11">
        <f>(C364-VLOOKUP(E364,Riders!$A$2:$E$8000,4,FALSE))/365</f>
        <v>21.591780821917808</v>
      </c>
      <c r="H364" s="4">
        <v>10</v>
      </c>
      <c r="I364" s="4">
        <v>0</v>
      </c>
      <c r="J364" s="4">
        <v>0</v>
      </c>
      <c r="K364" s="4">
        <v>0</v>
      </c>
      <c r="L364" s="4">
        <v>0</v>
      </c>
      <c r="M364" s="4">
        <v>0</v>
      </c>
      <c r="N364" s="4">
        <v>0</v>
      </c>
      <c r="O364" s="4">
        <v>0</v>
      </c>
      <c r="P364" s="4">
        <v>0</v>
      </c>
      <c r="Q364" s="4">
        <v>0</v>
      </c>
      <c r="R364" s="4">
        <v>0</v>
      </c>
      <c r="S364" s="4">
        <v>0</v>
      </c>
      <c r="T364" s="4">
        <v>0</v>
      </c>
      <c r="U364" s="4">
        <v>0</v>
      </c>
      <c r="V364" s="4">
        <v>0</v>
      </c>
      <c r="W364" s="4">
        <v>0</v>
      </c>
      <c r="X364" s="4">
        <v>0</v>
      </c>
      <c r="Y364" s="4">
        <v>0</v>
      </c>
      <c r="Z364" s="4">
        <v>0</v>
      </c>
      <c r="AA364" s="4">
        <v>0</v>
      </c>
      <c r="AB364" s="4">
        <v>0</v>
      </c>
      <c r="AC364" s="4">
        <v>0</v>
      </c>
      <c r="AD364" s="4">
        <v>0</v>
      </c>
      <c r="AE364" s="4">
        <v>0</v>
      </c>
      <c r="AF364" s="4">
        <v>0</v>
      </c>
      <c r="AG364" s="4">
        <v>0</v>
      </c>
      <c r="AH364" s="4">
        <v>0</v>
      </c>
      <c r="AI364" s="4">
        <v>0</v>
      </c>
      <c r="AJ364" s="4">
        <v>0</v>
      </c>
      <c r="AK364" s="4">
        <v>0</v>
      </c>
      <c r="AL364" s="4">
        <v>0</v>
      </c>
      <c r="AM364" s="4">
        <v>0</v>
      </c>
      <c r="AN364" s="4">
        <v>0</v>
      </c>
      <c r="AO364" s="4">
        <v>0</v>
      </c>
      <c r="AP364" s="4">
        <v>0</v>
      </c>
      <c r="AQ364" s="4">
        <v>0</v>
      </c>
      <c r="AR364" s="4">
        <v>0</v>
      </c>
      <c r="AS364" s="4">
        <v>0</v>
      </c>
      <c r="AT364" s="4">
        <v>0</v>
      </c>
      <c r="AU364" s="4">
        <v>0</v>
      </c>
      <c r="AV364" s="131">
        <v>7.3148148148148096E-3</v>
      </c>
      <c r="AW364">
        <v>56.91</v>
      </c>
      <c r="AX364" s="131"/>
    </row>
    <row r="365" spans="1:50">
      <c r="A365" s="4" t="s">
        <v>280</v>
      </c>
      <c r="B365" s="4">
        <v>2019</v>
      </c>
      <c r="C365" s="5">
        <v>43526</v>
      </c>
      <c r="D365" s="4" t="s">
        <v>19</v>
      </c>
      <c r="E365" s="4" t="s">
        <v>600</v>
      </c>
      <c r="F365" s="4" t="s">
        <v>101</v>
      </c>
      <c r="G365" s="11">
        <f>(C365-VLOOKUP(E365,Riders!$A$2:$E$8000,4,FALSE))/365</f>
        <v>23.13150684931507</v>
      </c>
      <c r="H365" s="4">
        <v>11</v>
      </c>
      <c r="I365" s="4">
        <v>0</v>
      </c>
      <c r="J365" s="4">
        <v>0</v>
      </c>
      <c r="K365" s="4">
        <v>0</v>
      </c>
      <c r="L365" s="4">
        <v>0</v>
      </c>
      <c r="M365" s="4">
        <v>0</v>
      </c>
      <c r="N365" s="4">
        <v>0</v>
      </c>
      <c r="O365" s="4">
        <v>0</v>
      </c>
      <c r="P365" s="4">
        <v>0</v>
      </c>
      <c r="Q365" s="4">
        <v>0</v>
      </c>
      <c r="R365" s="4">
        <v>0</v>
      </c>
      <c r="S365" s="4">
        <v>0</v>
      </c>
      <c r="T365" s="4">
        <v>0</v>
      </c>
      <c r="U365" s="4">
        <v>0</v>
      </c>
      <c r="V365" s="4">
        <v>0</v>
      </c>
      <c r="W365" s="4">
        <v>0</v>
      </c>
      <c r="X365" s="4">
        <v>0</v>
      </c>
      <c r="Y365" s="4">
        <v>0</v>
      </c>
      <c r="Z365" s="4">
        <v>0</v>
      </c>
      <c r="AA365" s="4">
        <v>0</v>
      </c>
      <c r="AB365" s="4">
        <v>0</v>
      </c>
      <c r="AC365" s="4">
        <v>0</v>
      </c>
      <c r="AD365" s="4">
        <v>0</v>
      </c>
      <c r="AE365" s="4">
        <v>0</v>
      </c>
      <c r="AF365" s="4">
        <v>0</v>
      </c>
      <c r="AG365" s="4">
        <v>0</v>
      </c>
      <c r="AH365" s="4">
        <v>0</v>
      </c>
      <c r="AI365" s="4">
        <v>0</v>
      </c>
      <c r="AJ365" s="4">
        <v>0</v>
      </c>
      <c r="AK365" s="4">
        <v>0</v>
      </c>
      <c r="AL365" s="4">
        <v>0</v>
      </c>
      <c r="AM365" s="4">
        <v>0</v>
      </c>
      <c r="AN365" s="4">
        <v>0</v>
      </c>
      <c r="AO365" s="4">
        <v>0</v>
      </c>
      <c r="AP365" s="4">
        <v>0</v>
      </c>
      <c r="AQ365" s="4">
        <v>0</v>
      </c>
      <c r="AR365" s="4">
        <v>0</v>
      </c>
      <c r="AS365" s="4">
        <v>0</v>
      </c>
      <c r="AT365" s="4">
        <v>0</v>
      </c>
      <c r="AU365" s="4">
        <v>0</v>
      </c>
      <c r="AV365" s="131">
        <v>7.3148148148148096E-3</v>
      </c>
      <c r="AW365">
        <v>56.91</v>
      </c>
      <c r="AX365" s="131"/>
    </row>
    <row r="366" spans="1:50">
      <c r="A366" s="4" t="s">
        <v>280</v>
      </c>
      <c r="B366" s="4">
        <v>2019</v>
      </c>
      <c r="C366" s="5">
        <v>43526</v>
      </c>
      <c r="D366" s="4" t="s">
        <v>19</v>
      </c>
      <c r="E366" s="4" t="s">
        <v>933</v>
      </c>
      <c r="F366" s="4" t="s">
        <v>187</v>
      </c>
      <c r="G366" s="11">
        <f>(C366-VLOOKUP(E366,Riders!$A$2:$E$8000,4,FALSE))/365</f>
        <v>24.263013698630136</v>
      </c>
      <c r="H366" s="4">
        <v>12</v>
      </c>
      <c r="I366" s="4">
        <v>0</v>
      </c>
      <c r="J366" s="4">
        <v>0</v>
      </c>
      <c r="K366" s="4">
        <v>0</v>
      </c>
      <c r="L366" s="4">
        <v>0</v>
      </c>
      <c r="M366" s="4">
        <v>0</v>
      </c>
      <c r="N366" s="4">
        <v>0</v>
      </c>
      <c r="O366" s="4">
        <v>0</v>
      </c>
      <c r="P366" s="4">
        <v>0</v>
      </c>
      <c r="Q366" s="4">
        <v>0</v>
      </c>
      <c r="R366" s="4">
        <v>0</v>
      </c>
      <c r="S366" s="4">
        <v>0</v>
      </c>
      <c r="T366" s="4">
        <v>0</v>
      </c>
      <c r="U366" s="4">
        <v>0</v>
      </c>
      <c r="V366" s="4">
        <v>0</v>
      </c>
      <c r="W366" s="4">
        <v>0</v>
      </c>
      <c r="X366" s="4">
        <v>0</v>
      </c>
      <c r="Y366" s="4">
        <v>0</v>
      </c>
      <c r="Z366" s="4">
        <v>0</v>
      </c>
      <c r="AA366" s="4">
        <v>0</v>
      </c>
      <c r="AB366" s="4">
        <v>0</v>
      </c>
      <c r="AC366" s="4">
        <v>0</v>
      </c>
      <c r="AD366" s="4">
        <v>0</v>
      </c>
      <c r="AE366" s="4">
        <v>0</v>
      </c>
      <c r="AF366" s="4">
        <v>0</v>
      </c>
      <c r="AG366" s="4">
        <v>0</v>
      </c>
      <c r="AH366" s="4">
        <v>0</v>
      </c>
      <c r="AI366" s="4">
        <v>0</v>
      </c>
      <c r="AJ366" s="4">
        <v>0</v>
      </c>
      <c r="AK366" s="4">
        <v>0</v>
      </c>
      <c r="AL366" s="4">
        <v>0</v>
      </c>
      <c r="AM366" s="4">
        <v>0</v>
      </c>
      <c r="AN366" s="4">
        <v>0</v>
      </c>
      <c r="AO366" s="4">
        <v>0</v>
      </c>
      <c r="AP366" s="4">
        <v>0</v>
      </c>
      <c r="AQ366" s="4">
        <v>0</v>
      </c>
      <c r="AR366" s="4">
        <v>0</v>
      </c>
      <c r="AS366" s="4">
        <v>0</v>
      </c>
      <c r="AT366" s="4">
        <v>0</v>
      </c>
      <c r="AU366" s="4">
        <v>0</v>
      </c>
      <c r="AV366" s="131">
        <v>7.3148148148148096E-3</v>
      </c>
      <c r="AW366">
        <v>56.91</v>
      </c>
      <c r="AX366" s="131"/>
    </row>
    <row r="367" spans="1:50">
      <c r="A367" s="4" t="s">
        <v>280</v>
      </c>
      <c r="B367" s="4">
        <v>2019</v>
      </c>
      <c r="C367" s="5">
        <v>43526</v>
      </c>
      <c r="D367" s="4" t="s">
        <v>19</v>
      </c>
      <c r="E367" s="4" t="s">
        <v>602</v>
      </c>
      <c r="F367" s="4" t="s">
        <v>483</v>
      </c>
      <c r="G367" s="11">
        <f>(C367-VLOOKUP(E367,Riders!$A$2:$E$8000,4,FALSE))/365</f>
        <v>21.958904109589042</v>
      </c>
      <c r="H367" s="4">
        <v>13</v>
      </c>
      <c r="I367" s="4">
        <v>0</v>
      </c>
      <c r="J367" s="4">
        <v>0</v>
      </c>
      <c r="K367" s="4">
        <v>0</v>
      </c>
      <c r="L367" s="4">
        <v>0</v>
      </c>
      <c r="M367" s="4">
        <v>0</v>
      </c>
      <c r="N367" s="4">
        <v>0</v>
      </c>
      <c r="O367" s="4">
        <v>0</v>
      </c>
      <c r="P367" s="4">
        <v>0</v>
      </c>
      <c r="Q367" s="4">
        <v>0</v>
      </c>
      <c r="R367" s="4">
        <v>0</v>
      </c>
      <c r="S367" s="4">
        <v>0</v>
      </c>
      <c r="T367" s="4">
        <v>0</v>
      </c>
      <c r="U367" s="4">
        <v>0</v>
      </c>
      <c r="V367" s="4">
        <v>0</v>
      </c>
      <c r="W367" s="4">
        <v>0</v>
      </c>
      <c r="X367" s="4">
        <v>0</v>
      </c>
      <c r="Y367" s="4">
        <v>0</v>
      </c>
      <c r="Z367" s="4">
        <v>0</v>
      </c>
      <c r="AA367" s="4">
        <v>0</v>
      </c>
      <c r="AB367" s="4">
        <v>0</v>
      </c>
      <c r="AC367" s="4">
        <v>0</v>
      </c>
      <c r="AD367" s="4">
        <v>0</v>
      </c>
      <c r="AE367" s="4">
        <v>0</v>
      </c>
      <c r="AF367" s="4">
        <v>0</v>
      </c>
      <c r="AG367" s="4">
        <v>0</v>
      </c>
      <c r="AH367" s="4">
        <v>0</v>
      </c>
      <c r="AI367" s="4">
        <v>0</v>
      </c>
      <c r="AJ367" s="4">
        <v>0</v>
      </c>
      <c r="AK367" s="4">
        <v>0</v>
      </c>
      <c r="AL367" s="4">
        <v>0</v>
      </c>
      <c r="AM367" s="4">
        <v>0</v>
      </c>
      <c r="AN367" s="4">
        <v>0</v>
      </c>
      <c r="AO367" s="4">
        <v>0</v>
      </c>
      <c r="AP367" s="4">
        <v>0</v>
      </c>
      <c r="AQ367" s="4">
        <v>0</v>
      </c>
      <c r="AR367" s="4">
        <v>0</v>
      </c>
      <c r="AS367" s="4">
        <v>0</v>
      </c>
      <c r="AT367" s="4">
        <v>0</v>
      </c>
      <c r="AU367" s="4">
        <v>0</v>
      </c>
      <c r="AV367" s="131">
        <v>7.3148148148148096E-3</v>
      </c>
      <c r="AW367">
        <v>56.91</v>
      </c>
      <c r="AX367" s="131"/>
    </row>
    <row r="368" spans="1:50">
      <c r="A368" s="4" t="s">
        <v>280</v>
      </c>
      <c r="B368" s="4">
        <v>2019</v>
      </c>
      <c r="C368" s="5">
        <v>43526</v>
      </c>
      <c r="D368" s="4" t="s">
        <v>19</v>
      </c>
      <c r="E368" s="4" t="s">
        <v>997</v>
      </c>
      <c r="F368" s="4" t="s">
        <v>77</v>
      </c>
      <c r="G368" s="11">
        <f>(C368-VLOOKUP(E368,Riders!$A$2:$E$8000,4,FALSE))/365</f>
        <v>23.772602739726029</v>
      </c>
      <c r="H368" s="4">
        <v>14</v>
      </c>
      <c r="I368" s="4">
        <v>0</v>
      </c>
      <c r="J368" s="4">
        <v>0</v>
      </c>
      <c r="K368" s="4">
        <v>0</v>
      </c>
      <c r="L368" s="4">
        <v>0</v>
      </c>
      <c r="M368" s="4">
        <v>0</v>
      </c>
      <c r="N368" s="4">
        <v>0</v>
      </c>
      <c r="O368" s="4">
        <v>0</v>
      </c>
      <c r="P368" s="4">
        <v>0</v>
      </c>
      <c r="Q368" s="4">
        <v>0</v>
      </c>
      <c r="R368" s="4">
        <v>0</v>
      </c>
      <c r="S368" s="4">
        <v>0</v>
      </c>
      <c r="T368" s="4">
        <v>0</v>
      </c>
      <c r="U368" s="4">
        <v>0</v>
      </c>
      <c r="V368" s="4">
        <v>0</v>
      </c>
      <c r="W368" s="4">
        <v>0</v>
      </c>
      <c r="X368" s="4">
        <v>0</v>
      </c>
      <c r="Y368" s="4">
        <v>0</v>
      </c>
      <c r="Z368" s="4">
        <v>0</v>
      </c>
      <c r="AA368" s="4">
        <v>0</v>
      </c>
      <c r="AB368" s="4">
        <v>0</v>
      </c>
      <c r="AC368" s="4">
        <v>0</v>
      </c>
      <c r="AD368" s="4">
        <v>0</v>
      </c>
      <c r="AE368" s="4">
        <v>0</v>
      </c>
      <c r="AF368" s="4">
        <v>0</v>
      </c>
      <c r="AG368" s="4">
        <v>0</v>
      </c>
      <c r="AH368" s="4">
        <v>0</v>
      </c>
      <c r="AI368" s="4">
        <v>0</v>
      </c>
      <c r="AJ368" s="4">
        <v>0</v>
      </c>
      <c r="AK368" s="4">
        <v>0</v>
      </c>
      <c r="AL368" s="4">
        <v>0</v>
      </c>
      <c r="AM368" s="4">
        <v>0</v>
      </c>
      <c r="AN368" s="4">
        <v>0</v>
      </c>
      <c r="AO368" s="4">
        <v>0</v>
      </c>
      <c r="AP368" s="4">
        <v>0</v>
      </c>
      <c r="AQ368" s="4">
        <v>0</v>
      </c>
      <c r="AR368" s="4">
        <v>0</v>
      </c>
      <c r="AS368" s="4">
        <v>0</v>
      </c>
      <c r="AT368" s="4">
        <v>0</v>
      </c>
      <c r="AU368" s="4">
        <v>0</v>
      </c>
      <c r="AV368" s="131">
        <v>7.3148148148148096E-3</v>
      </c>
      <c r="AW368">
        <v>56.91</v>
      </c>
      <c r="AX368" s="131"/>
    </row>
    <row r="369" spans="1:50">
      <c r="A369" s="4" t="s">
        <v>280</v>
      </c>
      <c r="B369" s="4">
        <v>2019</v>
      </c>
      <c r="C369" s="5">
        <v>43526</v>
      </c>
      <c r="D369" s="4" t="s">
        <v>19</v>
      </c>
      <c r="E369" s="4" t="s">
        <v>929</v>
      </c>
      <c r="F369" s="4" t="s">
        <v>163</v>
      </c>
      <c r="G369" s="11">
        <f>(C369-VLOOKUP(E369,Riders!$A$2:$E$8000,4,FALSE))/365</f>
        <v>31.802739726027397</v>
      </c>
      <c r="H369" s="4">
        <v>15</v>
      </c>
      <c r="I369" s="4">
        <v>0</v>
      </c>
      <c r="J369" s="4">
        <v>0</v>
      </c>
      <c r="K369" s="4">
        <v>0</v>
      </c>
      <c r="L369" s="4">
        <v>0</v>
      </c>
      <c r="M369" s="4">
        <v>0</v>
      </c>
      <c r="N369" s="4">
        <v>0</v>
      </c>
      <c r="O369" s="4">
        <v>0</v>
      </c>
      <c r="P369" s="4">
        <v>0</v>
      </c>
      <c r="Q369" s="4">
        <v>0</v>
      </c>
      <c r="R369" s="4">
        <v>0</v>
      </c>
      <c r="S369" s="4">
        <v>0</v>
      </c>
      <c r="T369" s="4">
        <v>0</v>
      </c>
      <c r="U369" s="4">
        <v>0</v>
      </c>
      <c r="V369" s="4">
        <v>0</v>
      </c>
      <c r="W369" s="4">
        <v>0</v>
      </c>
      <c r="X369" s="4">
        <v>0</v>
      </c>
      <c r="Y369" s="4">
        <v>0</v>
      </c>
      <c r="Z369" s="4">
        <v>0</v>
      </c>
      <c r="AA369" s="4">
        <v>0</v>
      </c>
      <c r="AB369" s="4">
        <v>0</v>
      </c>
      <c r="AC369" s="4">
        <v>0</v>
      </c>
      <c r="AD369" s="4">
        <v>0</v>
      </c>
      <c r="AE369" s="4">
        <v>0</v>
      </c>
      <c r="AF369" s="4">
        <v>0</v>
      </c>
      <c r="AG369" s="4">
        <v>0</v>
      </c>
      <c r="AH369" s="4">
        <v>0</v>
      </c>
      <c r="AI369" s="4">
        <v>0</v>
      </c>
      <c r="AJ369" s="4">
        <v>0</v>
      </c>
      <c r="AK369" s="4">
        <v>0</v>
      </c>
      <c r="AL369" s="4">
        <v>0</v>
      </c>
      <c r="AM369" s="4">
        <v>0</v>
      </c>
      <c r="AN369" s="4">
        <v>0</v>
      </c>
      <c r="AO369" s="4">
        <v>0</v>
      </c>
      <c r="AP369" s="4">
        <v>0</v>
      </c>
      <c r="AQ369" s="4">
        <v>0</v>
      </c>
      <c r="AR369" s="4">
        <v>0</v>
      </c>
      <c r="AS369" s="4">
        <v>0</v>
      </c>
      <c r="AT369" s="4">
        <v>0</v>
      </c>
      <c r="AU369" s="4">
        <v>0</v>
      </c>
      <c r="AV369" s="131">
        <v>7.3148148148148096E-3</v>
      </c>
      <c r="AW369">
        <v>56.91</v>
      </c>
      <c r="AX369" s="131"/>
    </row>
    <row r="370" spans="1:50">
      <c r="A370" s="4" t="s">
        <v>280</v>
      </c>
      <c r="B370" s="4">
        <v>2019</v>
      </c>
      <c r="C370" s="5">
        <v>43526</v>
      </c>
      <c r="D370" s="4" t="s">
        <v>19</v>
      </c>
      <c r="E370" s="4" t="s">
        <v>507</v>
      </c>
      <c r="F370" s="4" t="s">
        <v>84</v>
      </c>
      <c r="G370" s="11">
        <f>(C370-VLOOKUP(E370,Riders!$A$2:$E$8000,4,FALSE))/365</f>
        <v>28.449315068493149</v>
      </c>
      <c r="H370" s="4">
        <v>16</v>
      </c>
      <c r="I370" s="4">
        <v>0</v>
      </c>
      <c r="J370" s="4">
        <v>0</v>
      </c>
      <c r="K370" s="4">
        <v>0</v>
      </c>
      <c r="L370" s="4">
        <v>0</v>
      </c>
      <c r="M370" s="4">
        <v>0</v>
      </c>
      <c r="N370" s="4">
        <v>0</v>
      </c>
      <c r="O370" s="4">
        <v>0</v>
      </c>
      <c r="P370" s="4">
        <v>0</v>
      </c>
      <c r="Q370" s="4">
        <v>0</v>
      </c>
      <c r="R370" s="4">
        <v>0</v>
      </c>
      <c r="S370" s="4">
        <v>0</v>
      </c>
      <c r="T370" s="4">
        <v>0</v>
      </c>
      <c r="U370" s="4">
        <v>0</v>
      </c>
      <c r="V370" s="4">
        <v>0</v>
      </c>
      <c r="W370" s="4">
        <v>0</v>
      </c>
      <c r="X370" s="4">
        <v>0</v>
      </c>
      <c r="Y370" s="4">
        <v>0</v>
      </c>
      <c r="Z370" s="4">
        <v>0</v>
      </c>
      <c r="AA370" s="4">
        <v>0</v>
      </c>
      <c r="AB370" s="4">
        <v>0</v>
      </c>
      <c r="AC370" s="4">
        <v>0</v>
      </c>
      <c r="AD370" s="4">
        <v>0</v>
      </c>
      <c r="AE370" s="4">
        <v>0</v>
      </c>
      <c r="AF370" s="4">
        <v>0</v>
      </c>
      <c r="AG370" s="4">
        <v>0</v>
      </c>
      <c r="AH370" s="4">
        <v>0</v>
      </c>
      <c r="AI370" s="4">
        <v>0</v>
      </c>
      <c r="AJ370" s="4">
        <v>0</v>
      </c>
      <c r="AK370" s="4">
        <v>0</v>
      </c>
      <c r="AL370" s="4">
        <v>0</v>
      </c>
      <c r="AM370" s="4">
        <v>0</v>
      </c>
      <c r="AN370" s="4">
        <v>0</v>
      </c>
      <c r="AO370" s="4">
        <v>0</v>
      </c>
      <c r="AP370" s="4">
        <v>0</v>
      </c>
      <c r="AQ370" s="4">
        <v>0</v>
      </c>
      <c r="AR370" s="4">
        <v>0</v>
      </c>
      <c r="AS370" s="4">
        <v>0</v>
      </c>
      <c r="AT370" s="4">
        <v>0</v>
      </c>
      <c r="AU370" s="4">
        <v>0</v>
      </c>
      <c r="AV370" s="131">
        <v>7.3148148148148096E-3</v>
      </c>
      <c r="AW370">
        <v>56.91</v>
      </c>
      <c r="AX370" s="131"/>
    </row>
    <row r="371" spans="1:50">
      <c r="A371" s="4" t="s">
        <v>280</v>
      </c>
      <c r="B371" s="4">
        <v>2019</v>
      </c>
      <c r="C371" s="5">
        <v>43526</v>
      </c>
      <c r="D371" s="4" t="s">
        <v>19</v>
      </c>
      <c r="E371" s="4" t="s">
        <v>1038</v>
      </c>
      <c r="F371" s="4" t="s">
        <v>144</v>
      </c>
      <c r="G371" s="11">
        <f>(C371-VLOOKUP(E371,Riders!$A$2:$E$8000,4,FALSE))/365</f>
        <v>20.597260273972601</v>
      </c>
      <c r="H371" s="4">
        <v>17</v>
      </c>
      <c r="I371" s="4">
        <v>0</v>
      </c>
      <c r="J371" s="4">
        <v>0</v>
      </c>
      <c r="K371" s="4">
        <v>0</v>
      </c>
      <c r="L371" s="4">
        <v>0</v>
      </c>
      <c r="M371" s="4">
        <v>0</v>
      </c>
      <c r="N371" s="4">
        <v>0</v>
      </c>
      <c r="O371" s="4">
        <v>0</v>
      </c>
      <c r="P371" s="4">
        <v>0</v>
      </c>
      <c r="Q371" s="4">
        <v>0</v>
      </c>
      <c r="R371" s="4">
        <v>0</v>
      </c>
      <c r="S371" s="4">
        <v>0</v>
      </c>
      <c r="T371" s="4">
        <v>0</v>
      </c>
      <c r="U371" s="4">
        <v>0</v>
      </c>
      <c r="V371" s="4">
        <v>0</v>
      </c>
      <c r="W371" s="4">
        <v>0</v>
      </c>
      <c r="X371" s="4">
        <v>0</v>
      </c>
      <c r="Y371" s="4">
        <v>0</v>
      </c>
      <c r="Z371" s="4">
        <v>0</v>
      </c>
      <c r="AA371" s="4">
        <v>0</v>
      </c>
      <c r="AB371" s="4">
        <v>0</v>
      </c>
      <c r="AC371" s="4">
        <v>0</v>
      </c>
      <c r="AD371" s="4">
        <v>0</v>
      </c>
      <c r="AE371" s="4">
        <v>0</v>
      </c>
      <c r="AF371" s="4">
        <v>0</v>
      </c>
      <c r="AG371" s="4">
        <v>0</v>
      </c>
      <c r="AH371" s="4">
        <v>0</v>
      </c>
      <c r="AI371" s="4">
        <v>0</v>
      </c>
      <c r="AJ371" s="4">
        <v>0</v>
      </c>
      <c r="AK371" s="4">
        <v>0</v>
      </c>
      <c r="AL371" s="4">
        <v>0</v>
      </c>
      <c r="AM371" s="4">
        <v>0</v>
      </c>
      <c r="AN371" s="4">
        <v>0</v>
      </c>
      <c r="AO371" s="4">
        <v>0</v>
      </c>
      <c r="AP371" s="4">
        <v>0</v>
      </c>
      <c r="AQ371" s="4">
        <v>0</v>
      </c>
      <c r="AR371" s="4">
        <v>0</v>
      </c>
      <c r="AS371" s="4">
        <v>0</v>
      </c>
      <c r="AT371" s="4">
        <v>0</v>
      </c>
      <c r="AU371" s="4">
        <v>0</v>
      </c>
      <c r="AV371" s="131">
        <v>7.3148148148148096E-3</v>
      </c>
      <c r="AW371">
        <v>56.91</v>
      </c>
      <c r="AX371" s="131"/>
    </row>
    <row r="372" spans="1:50">
      <c r="A372" s="4" t="s">
        <v>280</v>
      </c>
      <c r="B372" s="4">
        <v>2019</v>
      </c>
      <c r="C372" s="5">
        <v>43526</v>
      </c>
      <c r="D372" s="4" t="s">
        <v>19</v>
      </c>
      <c r="E372" s="4" t="s">
        <v>714</v>
      </c>
      <c r="F372" s="4" t="s">
        <v>151</v>
      </c>
      <c r="G372" s="11">
        <f>(C372-VLOOKUP(E372,Riders!$A$2:$E$8000,4,FALSE))/365</f>
        <v>22.775342465753425</v>
      </c>
      <c r="H372" s="4">
        <v>18</v>
      </c>
      <c r="I372" s="4">
        <v>0</v>
      </c>
      <c r="J372" s="4">
        <v>0</v>
      </c>
      <c r="K372" s="4">
        <v>0</v>
      </c>
      <c r="L372" s="4">
        <v>0</v>
      </c>
      <c r="M372" s="4">
        <v>0</v>
      </c>
      <c r="N372" s="4">
        <v>0</v>
      </c>
      <c r="O372" s="4">
        <v>0</v>
      </c>
      <c r="P372" s="4">
        <v>0</v>
      </c>
      <c r="Q372" s="4">
        <v>0</v>
      </c>
      <c r="R372" s="4">
        <v>0</v>
      </c>
      <c r="S372" s="4">
        <v>0</v>
      </c>
      <c r="T372" s="4">
        <v>0</v>
      </c>
      <c r="U372" s="4">
        <v>0</v>
      </c>
      <c r="V372" s="4">
        <v>0</v>
      </c>
      <c r="W372" s="4">
        <v>0</v>
      </c>
      <c r="X372" s="4">
        <v>0</v>
      </c>
      <c r="Y372" s="4">
        <v>0</v>
      </c>
      <c r="Z372" s="4">
        <v>0</v>
      </c>
      <c r="AA372" s="4">
        <v>0</v>
      </c>
      <c r="AB372" s="4">
        <v>0</v>
      </c>
      <c r="AC372" s="4">
        <v>0</v>
      </c>
      <c r="AD372" s="4">
        <v>0</v>
      </c>
      <c r="AE372" s="4">
        <v>0</v>
      </c>
      <c r="AF372" s="4">
        <v>0</v>
      </c>
      <c r="AG372" s="4">
        <v>0</v>
      </c>
      <c r="AH372" s="4">
        <v>0</v>
      </c>
      <c r="AI372" s="4">
        <v>0</v>
      </c>
      <c r="AJ372" s="4">
        <v>0</v>
      </c>
      <c r="AK372" s="4">
        <v>0</v>
      </c>
      <c r="AL372" s="4">
        <v>0</v>
      </c>
      <c r="AM372" s="4">
        <v>0</v>
      </c>
      <c r="AN372" s="4">
        <v>0</v>
      </c>
      <c r="AO372" s="4">
        <v>0</v>
      </c>
      <c r="AP372" s="4">
        <v>0</v>
      </c>
      <c r="AQ372" s="4">
        <v>0</v>
      </c>
      <c r="AR372" s="4">
        <v>0</v>
      </c>
      <c r="AS372" s="4">
        <v>0</v>
      </c>
      <c r="AT372" s="4">
        <v>0</v>
      </c>
      <c r="AU372" s="4">
        <v>0</v>
      </c>
      <c r="AV372" s="131">
        <v>7.3148148148148096E-3</v>
      </c>
      <c r="AW372">
        <v>56.91</v>
      </c>
      <c r="AX372" s="131"/>
    </row>
    <row r="373" spans="1:50">
      <c r="A373" s="4" t="s">
        <v>280</v>
      </c>
      <c r="B373" s="4">
        <v>2019</v>
      </c>
      <c r="C373" s="5">
        <v>43526</v>
      </c>
      <c r="D373" s="4" t="s">
        <v>19</v>
      </c>
      <c r="E373" s="4" t="s">
        <v>607</v>
      </c>
      <c r="F373" s="4" t="s">
        <v>45</v>
      </c>
      <c r="G373" s="11">
        <f>(C373-VLOOKUP(E373,Riders!$A$2:$E$8000,4,FALSE))/365</f>
        <v>21.534246575342465</v>
      </c>
      <c r="H373" s="4">
        <v>19</v>
      </c>
      <c r="I373" s="4">
        <v>0</v>
      </c>
      <c r="J373" s="4">
        <v>0</v>
      </c>
      <c r="K373" s="4">
        <v>0</v>
      </c>
      <c r="L373" s="4">
        <v>0</v>
      </c>
      <c r="M373" s="4">
        <v>0</v>
      </c>
      <c r="N373" s="4">
        <v>0</v>
      </c>
      <c r="O373" s="4">
        <v>0</v>
      </c>
      <c r="P373" s="4">
        <v>0</v>
      </c>
      <c r="Q373" s="4">
        <v>0</v>
      </c>
      <c r="R373" s="4">
        <v>0</v>
      </c>
      <c r="S373" s="4">
        <v>0</v>
      </c>
      <c r="T373" s="4">
        <v>0</v>
      </c>
      <c r="U373" s="4">
        <v>0</v>
      </c>
      <c r="V373" s="4">
        <v>0</v>
      </c>
      <c r="W373" s="4">
        <v>0</v>
      </c>
      <c r="X373" s="4">
        <v>0</v>
      </c>
      <c r="Y373" s="4">
        <v>0</v>
      </c>
      <c r="Z373" s="4">
        <v>0</v>
      </c>
      <c r="AA373" s="4">
        <v>0</v>
      </c>
      <c r="AB373" s="4">
        <v>0</v>
      </c>
      <c r="AC373" s="4">
        <v>0</v>
      </c>
      <c r="AD373" s="4">
        <v>0</v>
      </c>
      <c r="AE373" s="4">
        <v>0</v>
      </c>
      <c r="AF373" s="4">
        <v>0</v>
      </c>
      <c r="AG373" s="4">
        <v>0</v>
      </c>
      <c r="AH373" s="4">
        <v>0</v>
      </c>
      <c r="AI373" s="4">
        <v>0</v>
      </c>
      <c r="AJ373" s="4">
        <v>0</v>
      </c>
      <c r="AK373" s="4">
        <v>0</v>
      </c>
      <c r="AL373" s="4">
        <v>0</v>
      </c>
      <c r="AM373" s="4">
        <v>0</v>
      </c>
      <c r="AN373" s="4">
        <v>0</v>
      </c>
      <c r="AO373" s="4">
        <v>0</v>
      </c>
      <c r="AP373" s="4">
        <v>0</v>
      </c>
      <c r="AQ373" s="4">
        <v>0</v>
      </c>
      <c r="AR373" s="4">
        <v>0</v>
      </c>
      <c r="AS373" s="4">
        <v>0</v>
      </c>
      <c r="AT373" s="4">
        <v>0</v>
      </c>
      <c r="AU373" s="4">
        <v>0</v>
      </c>
      <c r="AV373" s="131">
        <v>7.3148148148148096E-3</v>
      </c>
      <c r="AW373">
        <v>56.91</v>
      </c>
      <c r="AX373" s="131"/>
    </row>
    <row r="374" spans="1:50">
      <c r="A374" s="4" t="s">
        <v>280</v>
      </c>
      <c r="B374" s="4">
        <v>2019</v>
      </c>
      <c r="C374" s="5">
        <v>43526</v>
      </c>
      <c r="D374" s="4" t="s">
        <v>19</v>
      </c>
      <c r="E374" s="4" t="s">
        <v>782</v>
      </c>
      <c r="F374" s="4" t="s">
        <v>479</v>
      </c>
      <c r="G374" s="11" t="e">
        <f>(C374-VLOOKUP(E374,Riders!$A$2:$E$8000,4,FALSE))/365</f>
        <v>#N/A</v>
      </c>
      <c r="H374" s="4">
        <v>20</v>
      </c>
      <c r="I374" s="4">
        <v>0</v>
      </c>
      <c r="J374" s="4">
        <v>0</v>
      </c>
      <c r="K374" s="4">
        <v>0</v>
      </c>
      <c r="L374" s="4">
        <v>0</v>
      </c>
      <c r="M374" s="4">
        <v>0</v>
      </c>
      <c r="N374" s="4">
        <v>0</v>
      </c>
      <c r="O374" s="4">
        <v>0</v>
      </c>
      <c r="P374" s="4">
        <v>0</v>
      </c>
      <c r="Q374" s="4">
        <v>0</v>
      </c>
      <c r="R374" s="4">
        <v>0</v>
      </c>
      <c r="S374" s="4">
        <v>0</v>
      </c>
      <c r="T374" s="4">
        <v>0</v>
      </c>
      <c r="U374" s="4">
        <v>0</v>
      </c>
      <c r="V374" s="4">
        <v>0</v>
      </c>
      <c r="W374" s="4">
        <v>0</v>
      </c>
      <c r="X374" s="4">
        <v>0</v>
      </c>
      <c r="Y374" s="4">
        <v>0</v>
      </c>
      <c r="Z374" s="4">
        <v>0</v>
      </c>
      <c r="AA374" s="4">
        <v>0</v>
      </c>
      <c r="AB374" s="4">
        <v>0</v>
      </c>
      <c r="AC374" s="4">
        <v>0</v>
      </c>
      <c r="AD374" s="4">
        <v>0</v>
      </c>
      <c r="AE374" s="4">
        <v>0</v>
      </c>
      <c r="AF374" s="4">
        <v>0</v>
      </c>
      <c r="AG374" s="4">
        <v>0</v>
      </c>
      <c r="AH374" s="4">
        <v>0</v>
      </c>
      <c r="AI374" s="4">
        <v>0</v>
      </c>
      <c r="AJ374" s="4">
        <v>0</v>
      </c>
      <c r="AK374" s="4">
        <v>0</v>
      </c>
      <c r="AL374" s="4">
        <v>0</v>
      </c>
      <c r="AM374" s="4">
        <v>0</v>
      </c>
      <c r="AN374" s="4">
        <v>0</v>
      </c>
      <c r="AO374" s="4">
        <v>0</v>
      </c>
      <c r="AP374" s="4">
        <v>0</v>
      </c>
      <c r="AQ374" s="4">
        <v>0</v>
      </c>
      <c r="AR374" s="4">
        <v>0</v>
      </c>
      <c r="AS374" s="4">
        <v>0</v>
      </c>
      <c r="AT374" s="4">
        <v>0</v>
      </c>
      <c r="AU374" s="4">
        <v>0</v>
      </c>
      <c r="AV374" s="131">
        <v>7.3148148148148096E-3</v>
      </c>
      <c r="AW374">
        <v>56.91</v>
      </c>
      <c r="AX374" s="131"/>
    </row>
    <row r="375" spans="1:50">
      <c r="A375" s="4" t="s">
        <v>280</v>
      </c>
      <c r="B375" s="4">
        <v>2019</v>
      </c>
      <c r="C375" s="5">
        <v>43526</v>
      </c>
      <c r="D375" s="4" t="s">
        <v>19</v>
      </c>
      <c r="E375" s="4" t="s">
        <v>932</v>
      </c>
      <c r="F375" s="4" t="s">
        <v>55</v>
      </c>
      <c r="G375" s="11" t="e">
        <f>(C375-VLOOKUP(E375,Riders!$A$2:$E$8000,4,FALSE))/365</f>
        <v>#N/A</v>
      </c>
      <c r="H375" s="4">
        <v>21</v>
      </c>
      <c r="I375" s="4">
        <v>0</v>
      </c>
      <c r="J375" s="4">
        <v>0</v>
      </c>
      <c r="K375" s="4">
        <v>0</v>
      </c>
      <c r="L375" s="4">
        <v>0</v>
      </c>
      <c r="M375" s="4">
        <v>0</v>
      </c>
      <c r="N375" s="4">
        <v>0</v>
      </c>
      <c r="O375" s="4">
        <v>0</v>
      </c>
      <c r="P375" s="4">
        <v>0</v>
      </c>
      <c r="Q375" s="4">
        <v>0</v>
      </c>
      <c r="R375" s="4">
        <v>0</v>
      </c>
      <c r="S375" s="4">
        <v>0</v>
      </c>
      <c r="T375" s="4">
        <v>0</v>
      </c>
      <c r="U375" s="4">
        <v>0</v>
      </c>
      <c r="V375" s="4">
        <v>0</v>
      </c>
      <c r="W375" s="4">
        <v>0</v>
      </c>
      <c r="X375" s="4">
        <v>0</v>
      </c>
      <c r="Y375" s="4">
        <v>0</v>
      </c>
      <c r="Z375" s="4">
        <v>0</v>
      </c>
      <c r="AA375" s="4">
        <v>0</v>
      </c>
      <c r="AB375" s="4">
        <v>0</v>
      </c>
      <c r="AC375" s="4">
        <v>0</v>
      </c>
      <c r="AD375" s="4">
        <v>0</v>
      </c>
      <c r="AE375" s="4">
        <v>0</v>
      </c>
      <c r="AF375" s="4">
        <v>0</v>
      </c>
      <c r="AG375" s="4">
        <v>0</v>
      </c>
      <c r="AH375" s="4">
        <v>0</v>
      </c>
      <c r="AI375" s="4">
        <v>0</v>
      </c>
      <c r="AJ375" s="4">
        <v>0</v>
      </c>
      <c r="AK375" s="4">
        <v>0</v>
      </c>
      <c r="AL375" s="4">
        <v>0</v>
      </c>
      <c r="AM375" s="4">
        <v>0</v>
      </c>
      <c r="AN375" s="4">
        <v>0</v>
      </c>
      <c r="AO375" s="4">
        <v>0</v>
      </c>
      <c r="AP375" s="4">
        <v>0</v>
      </c>
      <c r="AQ375" s="4">
        <v>0</v>
      </c>
      <c r="AR375" s="4">
        <v>0</v>
      </c>
      <c r="AS375" s="4">
        <v>0</v>
      </c>
      <c r="AT375" s="4">
        <v>0</v>
      </c>
      <c r="AU375" s="4">
        <v>0</v>
      </c>
      <c r="AV375" s="131">
        <v>7.3148148148148096E-3</v>
      </c>
      <c r="AW375">
        <v>56.91</v>
      </c>
      <c r="AX375" s="131"/>
    </row>
    <row r="376" spans="1:50">
      <c r="A376" s="4" t="s">
        <v>280</v>
      </c>
      <c r="B376" s="4">
        <v>2019</v>
      </c>
      <c r="C376" s="5">
        <v>43526</v>
      </c>
      <c r="D376" s="4" t="s">
        <v>19</v>
      </c>
      <c r="E376" s="4" t="s">
        <v>811</v>
      </c>
      <c r="F376" s="4" t="s">
        <v>81</v>
      </c>
      <c r="G376" s="11" t="e">
        <f>(C376-VLOOKUP(E376,Riders!$A$2:$E$8000,4,FALSE))/365</f>
        <v>#N/A</v>
      </c>
      <c r="H376" s="4">
        <v>22</v>
      </c>
      <c r="I376" s="4">
        <v>0</v>
      </c>
      <c r="J376" s="4">
        <v>0</v>
      </c>
      <c r="K376" s="4">
        <v>0</v>
      </c>
      <c r="L376" s="4">
        <v>0</v>
      </c>
      <c r="M376" s="4">
        <v>0</v>
      </c>
      <c r="N376" s="4">
        <v>0</v>
      </c>
      <c r="O376" s="4">
        <v>0</v>
      </c>
      <c r="P376" s="4">
        <v>0</v>
      </c>
      <c r="Q376" s="4">
        <v>0</v>
      </c>
      <c r="R376" s="4">
        <v>0</v>
      </c>
      <c r="S376" s="4">
        <v>0</v>
      </c>
      <c r="T376" s="4">
        <v>0</v>
      </c>
      <c r="U376" s="4">
        <v>0</v>
      </c>
      <c r="V376" s="4">
        <v>0</v>
      </c>
      <c r="W376" s="4">
        <v>0</v>
      </c>
      <c r="X376" s="4">
        <v>0</v>
      </c>
      <c r="Y376" s="4">
        <v>0</v>
      </c>
      <c r="Z376" s="4">
        <v>0</v>
      </c>
      <c r="AA376" s="4">
        <v>0</v>
      </c>
      <c r="AB376" s="4">
        <v>0</v>
      </c>
      <c r="AC376" s="4">
        <v>0</v>
      </c>
      <c r="AD376" s="4">
        <v>0</v>
      </c>
      <c r="AE376" s="4">
        <v>0</v>
      </c>
      <c r="AF376" s="4">
        <v>0</v>
      </c>
      <c r="AG376" s="4">
        <v>0</v>
      </c>
      <c r="AH376" s="4">
        <v>0</v>
      </c>
      <c r="AI376" s="4">
        <v>0</v>
      </c>
      <c r="AJ376" s="4">
        <v>0</v>
      </c>
      <c r="AK376" s="4">
        <v>0</v>
      </c>
      <c r="AL376" s="4">
        <v>0</v>
      </c>
      <c r="AM376" s="4">
        <v>0</v>
      </c>
      <c r="AN376" s="4">
        <v>0</v>
      </c>
      <c r="AO376" s="4">
        <v>0</v>
      </c>
      <c r="AP376" s="4">
        <v>0</v>
      </c>
      <c r="AQ376" s="4">
        <v>0</v>
      </c>
      <c r="AR376" s="4">
        <v>0</v>
      </c>
      <c r="AS376" s="4">
        <v>0</v>
      </c>
      <c r="AT376" s="4">
        <v>0</v>
      </c>
      <c r="AU376" s="4">
        <v>0</v>
      </c>
      <c r="AV376" s="131">
        <v>7.3148148148148096E-3</v>
      </c>
      <c r="AW376">
        <v>56.91</v>
      </c>
      <c r="AX376" s="131"/>
    </row>
    <row r="377" spans="1:50">
      <c r="A377" s="4" t="s">
        <v>280</v>
      </c>
      <c r="B377" s="4">
        <v>2019</v>
      </c>
      <c r="C377" s="5">
        <v>43526</v>
      </c>
      <c r="D377" s="4" t="s">
        <v>19</v>
      </c>
      <c r="E377" s="4" t="s">
        <v>521</v>
      </c>
      <c r="F377" s="4" t="s">
        <v>57</v>
      </c>
      <c r="G377" s="11">
        <f>(C377-VLOOKUP(E377,Riders!$A$2:$E$8000,4,FALSE))/365</f>
        <v>27.364383561643837</v>
      </c>
      <c r="H377" s="4">
        <v>23</v>
      </c>
      <c r="I377" s="4">
        <v>0</v>
      </c>
      <c r="J377" s="4">
        <v>0</v>
      </c>
      <c r="K377" s="4">
        <v>0</v>
      </c>
      <c r="L377" s="4">
        <v>0</v>
      </c>
      <c r="M377" s="4">
        <v>0</v>
      </c>
      <c r="N377" s="4">
        <v>0</v>
      </c>
      <c r="O377" s="4">
        <v>0</v>
      </c>
      <c r="P377" s="4">
        <v>0</v>
      </c>
      <c r="Q377" s="4">
        <v>0</v>
      </c>
      <c r="R377" s="4">
        <v>0</v>
      </c>
      <c r="S377" s="4">
        <v>0</v>
      </c>
      <c r="T377" s="4">
        <v>0</v>
      </c>
      <c r="U377" s="4">
        <v>0</v>
      </c>
      <c r="V377" s="4">
        <v>0</v>
      </c>
      <c r="W377" s="4">
        <v>0</v>
      </c>
      <c r="X377" s="4">
        <v>0</v>
      </c>
      <c r="Y377" s="4">
        <v>0</v>
      </c>
      <c r="Z377" s="4">
        <v>0</v>
      </c>
      <c r="AA377" s="4">
        <v>0</v>
      </c>
      <c r="AB377" s="4">
        <v>0</v>
      </c>
      <c r="AC377" s="4">
        <v>0</v>
      </c>
      <c r="AD377" s="4">
        <v>0</v>
      </c>
      <c r="AE377" s="4">
        <v>0</v>
      </c>
      <c r="AF377" s="4">
        <v>0</v>
      </c>
      <c r="AG377" s="4">
        <v>0</v>
      </c>
      <c r="AH377" s="4">
        <v>0</v>
      </c>
      <c r="AI377" s="4">
        <v>0</v>
      </c>
      <c r="AJ377" s="4">
        <v>0</v>
      </c>
      <c r="AK377" s="4">
        <v>0</v>
      </c>
      <c r="AL377" s="4">
        <v>0</v>
      </c>
      <c r="AM377" s="4">
        <v>0</v>
      </c>
      <c r="AN377" s="4">
        <v>0</v>
      </c>
      <c r="AO377" s="4">
        <v>0</v>
      </c>
      <c r="AP377" s="4">
        <v>0</v>
      </c>
      <c r="AQ377" s="4">
        <v>0</v>
      </c>
      <c r="AR377" s="4">
        <v>0</v>
      </c>
      <c r="AS377" s="4">
        <v>0</v>
      </c>
      <c r="AT377" s="4">
        <v>0</v>
      </c>
      <c r="AU377" s="4">
        <v>0</v>
      </c>
      <c r="AV377" s="131">
        <v>7.3148148148148096E-3</v>
      </c>
      <c r="AW377">
        <v>56.91</v>
      </c>
      <c r="AX377" s="131"/>
    </row>
    <row r="378" spans="1:50">
      <c r="A378" s="4" t="s">
        <v>280</v>
      </c>
      <c r="B378" s="4">
        <v>2019</v>
      </c>
      <c r="C378" s="5">
        <v>43526</v>
      </c>
      <c r="D378" s="4" t="s">
        <v>19</v>
      </c>
      <c r="E378" s="4" t="s">
        <v>343</v>
      </c>
      <c r="F378" s="4" t="s">
        <v>153</v>
      </c>
      <c r="G378" s="11" t="e">
        <f>(C378-VLOOKUP(E378,Riders!$A$2:$E$8000,4,FALSE))/365</f>
        <v>#N/A</v>
      </c>
      <c r="H378" s="4">
        <v>24</v>
      </c>
      <c r="I378" s="4">
        <v>0</v>
      </c>
      <c r="J378" s="4">
        <v>0</v>
      </c>
      <c r="K378" s="4">
        <v>0</v>
      </c>
      <c r="L378" s="4">
        <v>0</v>
      </c>
      <c r="M378" s="4">
        <v>0</v>
      </c>
      <c r="N378" s="4">
        <v>0</v>
      </c>
      <c r="O378" s="4">
        <v>0</v>
      </c>
      <c r="P378" s="4">
        <v>0</v>
      </c>
      <c r="Q378" s="4">
        <v>0</v>
      </c>
      <c r="R378" s="4">
        <v>0</v>
      </c>
      <c r="S378" s="4">
        <v>0</v>
      </c>
      <c r="T378" s="4">
        <v>0</v>
      </c>
      <c r="U378" s="4">
        <v>0</v>
      </c>
      <c r="V378" s="4">
        <v>0</v>
      </c>
      <c r="W378" s="4">
        <v>0</v>
      </c>
      <c r="X378" s="4">
        <v>0</v>
      </c>
      <c r="Y378" s="4">
        <v>0</v>
      </c>
      <c r="Z378" s="4">
        <v>0</v>
      </c>
      <c r="AA378" s="4">
        <v>0</v>
      </c>
      <c r="AB378" s="4">
        <v>0</v>
      </c>
      <c r="AC378" s="4">
        <v>0</v>
      </c>
      <c r="AD378" s="4">
        <v>0</v>
      </c>
      <c r="AE378" s="4">
        <v>0</v>
      </c>
      <c r="AF378" s="4">
        <v>0</v>
      </c>
      <c r="AG378" s="4">
        <v>0</v>
      </c>
      <c r="AH378" s="4">
        <v>0</v>
      </c>
      <c r="AI378" s="4">
        <v>0</v>
      </c>
      <c r="AJ378" s="4">
        <v>0</v>
      </c>
      <c r="AK378" s="4">
        <v>0</v>
      </c>
      <c r="AL378" s="4">
        <v>0</v>
      </c>
      <c r="AM378" s="4">
        <v>0</v>
      </c>
      <c r="AN378" s="4">
        <v>0</v>
      </c>
      <c r="AO378" s="4">
        <v>0</v>
      </c>
      <c r="AP378" s="4">
        <v>0</v>
      </c>
      <c r="AQ378" s="4">
        <v>0</v>
      </c>
      <c r="AR378" s="4">
        <v>0</v>
      </c>
      <c r="AS378" s="4">
        <v>0</v>
      </c>
      <c r="AT378" s="4">
        <v>40</v>
      </c>
      <c r="AU378" s="4">
        <v>-40</v>
      </c>
      <c r="AV378" s="131">
        <v>7.3148148148148096E-3</v>
      </c>
      <c r="AW378">
        <v>56.91</v>
      </c>
      <c r="AX378" s="131"/>
    </row>
    <row r="379" spans="1:50">
      <c r="A379" s="1" t="s">
        <v>225</v>
      </c>
      <c r="B379" s="1">
        <v>2019</v>
      </c>
      <c r="C379" s="2">
        <v>43491</v>
      </c>
      <c r="D379" s="1" t="s">
        <v>65</v>
      </c>
      <c r="E379" s="1" t="s">
        <v>928</v>
      </c>
      <c r="F379" s="1" t="s">
        <v>101</v>
      </c>
      <c r="G379" s="11">
        <f>(C379-VLOOKUP(E379,Riders!$A$2:$E$8000,4,FALSE))/365</f>
        <v>31.063013698630137</v>
      </c>
      <c r="H379" s="1">
        <v>1</v>
      </c>
      <c r="I379" s="1">
        <v>0</v>
      </c>
      <c r="J379" s="1">
        <v>0</v>
      </c>
      <c r="K379" s="1">
        <v>0</v>
      </c>
      <c r="L379" s="1">
        <v>0</v>
      </c>
      <c r="M379" s="1">
        <v>0</v>
      </c>
      <c r="N379" s="1">
        <v>0</v>
      </c>
      <c r="O379" s="1">
        <v>0</v>
      </c>
      <c r="P379" s="1">
        <v>0</v>
      </c>
      <c r="Q379" s="1">
        <v>0</v>
      </c>
      <c r="R379" s="1">
        <v>0</v>
      </c>
      <c r="S379" s="1">
        <v>0</v>
      </c>
      <c r="T379" s="1">
        <v>0</v>
      </c>
      <c r="U379" s="1">
        <v>0</v>
      </c>
      <c r="V379" s="1">
        <v>1</v>
      </c>
      <c r="W379" s="1">
        <v>1</v>
      </c>
      <c r="X379" s="1">
        <v>1</v>
      </c>
      <c r="Y379" s="1">
        <v>1</v>
      </c>
      <c r="Z379" s="1">
        <v>0</v>
      </c>
      <c r="AA379" s="1">
        <v>0</v>
      </c>
      <c r="AB379" s="1">
        <v>0</v>
      </c>
      <c r="AC379" s="1">
        <v>0</v>
      </c>
      <c r="AD379" s="1">
        <v>0</v>
      </c>
      <c r="AE379" s="1">
        <v>0</v>
      </c>
      <c r="AF379" s="1">
        <v>0</v>
      </c>
      <c r="AG379" s="1">
        <v>0</v>
      </c>
      <c r="AH379" s="1">
        <v>0</v>
      </c>
      <c r="AI379" s="1">
        <v>0</v>
      </c>
      <c r="AJ379" s="1">
        <v>0</v>
      </c>
      <c r="AK379" s="1">
        <v>0</v>
      </c>
      <c r="AL379" s="1">
        <v>0</v>
      </c>
      <c r="AM379" s="1">
        <v>1</v>
      </c>
      <c r="AN379" s="1">
        <v>1</v>
      </c>
      <c r="AO379" s="1">
        <v>0</v>
      </c>
      <c r="AP379" s="1">
        <v>0</v>
      </c>
      <c r="AQ379" s="1">
        <v>0</v>
      </c>
      <c r="AR379" s="1">
        <v>0</v>
      </c>
      <c r="AS379" s="1">
        <v>20</v>
      </c>
      <c r="AT379" s="1">
        <v>0</v>
      </c>
      <c r="AU379" s="1">
        <v>26</v>
      </c>
      <c r="AV379" s="131">
        <v>7.083333333333333E-3</v>
      </c>
      <c r="AW379">
        <v>58.8</v>
      </c>
      <c r="AX379" s="131"/>
    </row>
    <row r="380" spans="1:50">
      <c r="A380" s="1" t="s">
        <v>225</v>
      </c>
      <c r="B380" s="1">
        <v>2019</v>
      </c>
      <c r="C380" s="2">
        <v>43491</v>
      </c>
      <c r="D380" s="1" t="s">
        <v>65</v>
      </c>
      <c r="E380" s="1" t="s">
        <v>597</v>
      </c>
      <c r="F380" s="1" t="s">
        <v>34</v>
      </c>
      <c r="G380" s="11">
        <f>(C380-VLOOKUP(E380,Riders!$A$2:$E$8000,4,FALSE))/365</f>
        <v>20.723287671232878</v>
      </c>
      <c r="H380" s="1">
        <v>2</v>
      </c>
      <c r="I380" s="1">
        <v>0</v>
      </c>
      <c r="J380" s="1">
        <v>0</v>
      </c>
      <c r="K380" s="1">
        <v>0</v>
      </c>
      <c r="L380" s="1">
        <v>0</v>
      </c>
      <c r="M380" s="1">
        <v>0</v>
      </c>
      <c r="N380" s="1">
        <v>1</v>
      </c>
      <c r="O380" s="1">
        <v>0</v>
      </c>
      <c r="P380" s="1">
        <v>0</v>
      </c>
      <c r="Q380" s="1">
        <v>1</v>
      </c>
      <c r="R380" s="1">
        <v>1</v>
      </c>
      <c r="S380" s="1">
        <v>0</v>
      </c>
      <c r="T380" s="1">
        <v>0</v>
      </c>
      <c r="U380" s="1">
        <v>0</v>
      </c>
      <c r="V380" s="1">
        <v>0</v>
      </c>
      <c r="W380" s="1">
        <v>0</v>
      </c>
      <c r="X380" s="1">
        <v>0</v>
      </c>
      <c r="Y380" s="1">
        <v>0</v>
      </c>
      <c r="Z380" s="1">
        <v>0</v>
      </c>
      <c r="AA380" s="1">
        <v>1</v>
      </c>
      <c r="AB380" s="1">
        <v>0</v>
      </c>
      <c r="AC380" s="1">
        <v>1</v>
      </c>
      <c r="AD380" s="1">
        <v>0</v>
      </c>
      <c r="AE380" s="1">
        <v>0</v>
      </c>
      <c r="AF380" s="1">
        <v>0</v>
      </c>
      <c r="AG380" s="1">
        <v>0</v>
      </c>
      <c r="AH380" s="1">
        <v>0</v>
      </c>
      <c r="AI380" s="1">
        <v>0</v>
      </c>
      <c r="AJ380" s="1">
        <v>0</v>
      </c>
      <c r="AK380" s="1">
        <v>0</v>
      </c>
      <c r="AL380" s="1">
        <v>0</v>
      </c>
      <c r="AM380" s="1">
        <v>0</v>
      </c>
      <c r="AN380" s="1">
        <v>0</v>
      </c>
      <c r="AO380" s="1">
        <v>0</v>
      </c>
      <c r="AP380" s="1">
        <v>0</v>
      </c>
      <c r="AQ380" s="1">
        <v>0</v>
      </c>
      <c r="AR380" s="1">
        <v>0</v>
      </c>
      <c r="AS380" s="1">
        <v>20</v>
      </c>
      <c r="AT380" s="1">
        <v>0</v>
      </c>
      <c r="AU380" s="1">
        <v>25</v>
      </c>
      <c r="AV380" s="131">
        <v>7.083333333333333E-3</v>
      </c>
      <c r="AW380">
        <v>58.8</v>
      </c>
      <c r="AX380" s="131"/>
    </row>
    <row r="381" spans="1:50">
      <c r="A381" s="1" t="s">
        <v>225</v>
      </c>
      <c r="B381" s="1">
        <v>2019</v>
      </c>
      <c r="C381" s="2">
        <v>43491</v>
      </c>
      <c r="D381" s="1" t="s">
        <v>65</v>
      </c>
      <c r="E381" s="1" t="s">
        <v>339</v>
      </c>
      <c r="F381" s="1" t="s">
        <v>141</v>
      </c>
      <c r="G381" s="11">
        <f>(C381-VLOOKUP(E381,Riders!$A$2:$E$8000,4,FALSE))/365</f>
        <v>30.860273972602741</v>
      </c>
      <c r="H381" s="1">
        <v>3</v>
      </c>
      <c r="I381" s="1">
        <v>0</v>
      </c>
      <c r="J381" s="1">
        <v>0</v>
      </c>
      <c r="K381" s="1">
        <v>0</v>
      </c>
      <c r="L381" s="1">
        <v>1</v>
      </c>
      <c r="M381" s="1">
        <v>0</v>
      </c>
      <c r="N381" s="1">
        <v>0</v>
      </c>
      <c r="O381" s="1">
        <v>0</v>
      </c>
      <c r="P381" s="1">
        <v>0</v>
      </c>
      <c r="Q381" s="1">
        <v>0</v>
      </c>
      <c r="R381" s="1">
        <v>0</v>
      </c>
      <c r="S381" s="1">
        <v>0</v>
      </c>
      <c r="T381" s="1">
        <v>0</v>
      </c>
      <c r="U381" s="1">
        <v>0</v>
      </c>
      <c r="V381" s="1">
        <v>0</v>
      </c>
      <c r="W381" s="1">
        <v>0</v>
      </c>
      <c r="X381" s="1">
        <v>0</v>
      </c>
      <c r="Y381" s="1">
        <v>0</v>
      </c>
      <c r="Z381" s="1">
        <v>0</v>
      </c>
      <c r="AA381" s="1">
        <v>0</v>
      </c>
      <c r="AB381" s="1">
        <v>1</v>
      </c>
      <c r="AC381" s="1">
        <v>0</v>
      </c>
      <c r="AD381" s="1">
        <v>0</v>
      </c>
      <c r="AE381" s="1">
        <v>0</v>
      </c>
      <c r="AF381" s="1">
        <v>0</v>
      </c>
      <c r="AG381" s="1">
        <v>0</v>
      </c>
      <c r="AH381" s="1">
        <v>0</v>
      </c>
      <c r="AI381" s="1">
        <v>0</v>
      </c>
      <c r="AJ381" s="1">
        <v>0</v>
      </c>
      <c r="AK381" s="1">
        <v>0</v>
      </c>
      <c r="AL381" s="1">
        <v>0</v>
      </c>
      <c r="AM381" s="1">
        <v>0</v>
      </c>
      <c r="AN381" s="1">
        <v>0</v>
      </c>
      <c r="AO381" s="1">
        <v>0</v>
      </c>
      <c r="AP381" s="1">
        <v>0</v>
      </c>
      <c r="AQ381" s="1">
        <v>0</v>
      </c>
      <c r="AR381" s="1">
        <v>0</v>
      </c>
      <c r="AS381" s="1">
        <v>20</v>
      </c>
      <c r="AT381" s="1">
        <v>0</v>
      </c>
      <c r="AU381" s="1">
        <v>22</v>
      </c>
      <c r="AV381" s="131">
        <v>7.0833333333333304E-3</v>
      </c>
      <c r="AW381">
        <v>58.8</v>
      </c>
      <c r="AX381" s="131"/>
    </row>
    <row r="382" spans="1:50">
      <c r="A382" s="1" t="s">
        <v>225</v>
      </c>
      <c r="B382" s="1">
        <v>2019</v>
      </c>
      <c r="C382" s="2">
        <v>43491</v>
      </c>
      <c r="D382" s="1" t="s">
        <v>65</v>
      </c>
      <c r="E382" s="1" t="s">
        <v>602</v>
      </c>
      <c r="F382" s="1" t="s">
        <v>483</v>
      </c>
      <c r="G382" s="11">
        <f>(C382-VLOOKUP(E382,Riders!$A$2:$E$8000,4,FALSE))/365</f>
        <v>21.863013698630137</v>
      </c>
      <c r="H382" s="1">
        <v>4</v>
      </c>
      <c r="I382" s="1">
        <v>0</v>
      </c>
      <c r="J382" s="1">
        <v>0</v>
      </c>
      <c r="K382" s="1">
        <v>0</v>
      </c>
      <c r="L382" s="1">
        <v>0</v>
      </c>
      <c r="M382" s="1">
        <v>0</v>
      </c>
      <c r="N382" s="1">
        <v>0</v>
      </c>
      <c r="O382" s="1">
        <v>0</v>
      </c>
      <c r="P382" s="1">
        <v>0</v>
      </c>
      <c r="Q382" s="1">
        <v>0</v>
      </c>
      <c r="R382" s="1">
        <v>0</v>
      </c>
      <c r="S382" s="1">
        <v>0</v>
      </c>
      <c r="T382" s="1">
        <v>0</v>
      </c>
      <c r="U382" s="1">
        <v>0</v>
      </c>
      <c r="V382" s="1">
        <v>0</v>
      </c>
      <c r="W382" s="1">
        <v>0</v>
      </c>
      <c r="X382" s="1">
        <v>0</v>
      </c>
      <c r="Y382" s="1">
        <v>0</v>
      </c>
      <c r="Z382" s="1">
        <v>1</v>
      </c>
      <c r="AA382" s="1">
        <v>0</v>
      </c>
      <c r="AB382" s="1">
        <v>0</v>
      </c>
      <c r="AC382" s="1">
        <v>0</v>
      </c>
      <c r="AD382" s="1">
        <v>0</v>
      </c>
      <c r="AE382" s="1">
        <v>1</v>
      </c>
      <c r="AF382" s="1">
        <v>0</v>
      </c>
      <c r="AG382" s="1">
        <v>0</v>
      </c>
      <c r="AH382" s="1">
        <v>0</v>
      </c>
      <c r="AI382" s="1">
        <v>0</v>
      </c>
      <c r="AJ382" s="1">
        <v>0</v>
      </c>
      <c r="AK382" s="1">
        <v>0</v>
      </c>
      <c r="AL382" s="1">
        <v>0</v>
      </c>
      <c r="AM382" s="1">
        <v>0</v>
      </c>
      <c r="AN382" s="1">
        <v>0</v>
      </c>
      <c r="AO382" s="1">
        <v>0</v>
      </c>
      <c r="AP382" s="1">
        <v>0</v>
      </c>
      <c r="AQ382" s="1">
        <v>0</v>
      </c>
      <c r="AR382" s="1">
        <v>0</v>
      </c>
      <c r="AS382" s="1">
        <v>20</v>
      </c>
      <c r="AT382" s="1">
        <v>0</v>
      </c>
      <c r="AU382" s="1">
        <v>22</v>
      </c>
      <c r="AV382" s="131">
        <v>7.0833333333333304E-3</v>
      </c>
      <c r="AW382">
        <v>58.8</v>
      </c>
      <c r="AX382" s="131"/>
    </row>
    <row r="383" spans="1:50">
      <c r="A383" s="1" t="s">
        <v>225</v>
      </c>
      <c r="B383" s="1">
        <v>2019</v>
      </c>
      <c r="C383" s="2">
        <v>43491</v>
      </c>
      <c r="D383" s="1" t="s">
        <v>65</v>
      </c>
      <c r="E383" s="1" t="s">
        <v>829</v>
      </c>
      <c r="F383" s="1" t="s">
        <v>84</v>
      </c>
      <c r="G383" s="11">
        <f>(C383-VLOOKUP(E383,Riders!$A$2:$E$8000,4,FALSE))/365</f>
        <v>20.290410958904111</v>
      </c>
      <c r="H383" s="1">
        <v>5</v>
      </c>
      <c r="I383" s="1">
        <v>0</v>
      </c>
      <c r="J383" s="1">
        <v>0</v>
      </c>
      <c r="K383" s="1">
        <v>0</v>
      </c>
      <c r="L383" s="1">
        <v>0</v>
      </c>
      <c r="M383" s="1">
        <v>0</v>
      </c>
      <c r="N383" s="1">
        <v>0</v>
      </c>
      <c r="O383" s="1">
        <v>0</v>
      </c>
      <c r="P383" s="1">
        <v>0</v>
      </c>
      <c r="Q383" s="1">
        <v>0</v>
      </c>
      <c r="R383" s="1">
        <v>0</v>
      </c>
      <c r="S383" s="1">
        <v>0</v>
      </c>
      <c r="T383" s="1">
        <v>0</v>
      </c>
      <c r="U383" s="1">
        <v>0</v>
      </c>
      <c r="V383" s="1">
        <v>0</v>
      </c>
      <c r="W383" s="1">
        <v>0</v>
      </c>
      <c r="X383" s="1">
        <v>0</v>
      </c>
      <c r="Y383" s="1">
        <v>0</v>
      </c>
      <c r="Z383" s="1">
        <v>0</v>
      </c>
      <c r="AA383" s="1">
        <v>0</v>
      </c>
      <c r="AB383" s="1">
        <v>0</v>
      </c>
      <c r="AC383" s="1">
        <v>0</v>
      </c>
      <c r="AD383" s="1">
        <v>0</v>
      </c>
      <c r="AE383" s="1">
        <v>0</v>
      </c>
      <c r="AF383" s="1">
        <v>0</v>
      </c>
      <c r="AG383" s="1">
        <v>0</v>
      </c>
      <c r="AH383" s="1">
        <v>0</v>
      </c>
      <c r="AI383" s="1">
        <v>0</v>
      </c>
      <c r="AJ383" s="1">
        <v>0</v>
      </c>
      <c r="AK383" s="1">
        <v>0</v>
      </c>
      <c r="AL383" s="1">
        <v>0</v>
      </c>
      <c r="AM383" s="1">
        <v>0</v>
      </c>
      <c r="AN383" s="1">
        <v>0</v>
      </c>
      <c r="AO383" s="1">
        <v>0</v>
      </c>
      <c r="AP383" s="1">
        <v>0</v>
      </c>
      <c r="AQ383" s="1">
        <v>0</v>
      </c>
      <c r="AR383" s="1">
        <v>0</v>
      </c>
      <c r="AS383" s="1">
        <v>20</v>
      </c>
      <c r="AT383" s="1">
        <v>0</v>
      </c>
      <c r="AU383" s="1">
        <v>20</v>
      </c>
      <c r="AV383" s="131">
        <v>7.0833333333333304E-3</v>
      </c>
      <c r="AW383">
        <v>58.8</v>
      </c>
      <c r="AX383" s="131"/>
    </row>
    <row r="384" spans="1:50">
      <c r="A384" s="1" t="s">
        <v>225</v>
      </c>
      <c r="B384" s="1">
        <v>2019</v>
      </c>
      <c r="C384" s="2">
        <v>43491</v>
      </c>
      <c r="D384" s="1" t="s">
        <v>65</v>
      </c>
      <c r="E384" s="1" t="s">
        <v>766</v>
      </c>
      <c r="F384" s="1" t="s">
        <v>45</v>
      </c>
      <c r="G384" s="11">
        <f>(C384-VLOOKUP(E384,Riders!$A$2:$E$8000,4,FALSE))/365</f>
        <v>20.482191780821918</v>
      </c>
      <c r="H384" s="1">
        <v>6</v>
      </c>
      <c r="I384" s="1">
        <v>0</v>
      </c>
      <c r="J384" s="1">
        <v>0</v>
      </c>
      <c r="K384" s="1">
        <v>0</v>
      </c>
      <c r="L384" s="1">
        <v>0</v>
      </c>
      <c r="M384" s="1">
        <v>0</v>
      </c>
      <c r="N384" s="1">
        <v>0</v>
      </c>
      <c r="O384" s="1">
        <v>0</v>
      </c>
      <c r="P384" s="1">
        <v>0</v>
      </c>
      <c r="Q384" s="1">
        <v>0</v>
      </c>
      <c r="R384" s="1">
        <v>0</v>
      </c>
      <c r="S384" s="1">
        <v>0</v>
      </c>
      <c r="T384" s="1">
        <v>0</v>
      </c>
      <c r="U384" s="1">
        <v>0</v>
      </c>
      <c r="V384" s="1">
        <v>0</v>
      </c>
      <c r="W384" s="1">
        <v>0</v>
      </c>
      <c r="X384" s="1">
        <v>0</v>
      </c>
      <c r="Y384" s="1">
        <v>0</v>
      </c>
      <c r="Z384" s="1">
        <v>0</v>
      </c>
      <c r="AA384" s="1">
        <v>0</v>
      </c>
      <c r="AB384" s="1">
        <v>0</v>
      </c>
      <c r="AC384" s="1">
        <v>0</v>
      </c>
      <c r="AD384" s="1">
        <v>0</v>
      </c>
      <c r="AE384" s="1">
        <v>0</v>
      </c>
      <c r="AF384" s="1">
        <v>0</v>
      </c>
      <c r="AG384" s="1">
        <v>0</v>
      </c>
      <c r="AH384" s="1">
        <v>0</v>
      </c>
      <c r="AI384" s="1">
        <v>0</v>
      </c>
      <c r="AJ384" s="1">
        <v>0</v>
      </c>
      <c r="AK384" s="1">
        <v>0</v>
      </c>
      <c r="AL384" s="1">
        <v>0</v>
      </c>
      <c r="AM384" s="1">
        <v>0</v>
      </c>
      <c r="AN384" s="1">
        <v>0</v>
      </c>
      <c r="AO384" s="1">
        <v>0</v>
      </c>
      <c r="AP384" s="1">
        <v>0</v>
      </c>
      <c r="AQ384" s="1">
        <v>0</v>
      </c>
      <c r="AR384" s="1">
        <v>0</v>
      </c>
      <c r="AS384" s="1">
        <v>20</v>
      </c>
      <c r="AT384" s="1">
        <v>0</v>
      </c>
      <c r="AU384" s="1">
        <v>20</v>
      </c>
      <c r="AV384" s="131">
        <v>7.0833333333333304E-3</v>
      </c>
      <c r="AW384">
        <v>58.8</v>
      </c>
      <c r="AX384" s="131"/>
    </row>
    <row r="385" spans="1:50">
      <c r="A385" s="1" t="s">
        <v>225</v>
      </c>
      <c r="B385" s="1">
        <v>2019</v>
      </c>
      <c r="C385" s="2">
        <v>43491</v>
      </c>
      <c r="D385" s="1" t="s">
        <v>65</v>
      </c>
      <c r="E385" s="1" t="s">
        <v>583</v>
      </c>
      <c r="F385" s="1" t="s">
        <v>26</v>
      </c>
      <c r="G385" s="11">
        <f>(C385-VLOOKUP(E385,Riders!$A$2:$E$8000,4,FALSE))/365</f>
        <v>23.389041095890413</v>
      </c>
      <c r="H385" s="1">
        <v>7</v>
      </c>
      <c r="I385" s="1">
        <v>0</v>
      </c>
      <c r="J385" s="1">
        <v>0</v>
      </c>
      <c r="K385" s="1">
        <v>0</v>
      </c>
      <c r="L385" s="1">
        <v>0</v>
      </c>
      <c r="M385" s="1">
        <v>1</v>
      </c>
      <c r="N385" s="1">
        <v>0</v>
      </c>
      <c r="O385" s="1">
        <v>0</v>
      </c>
      <c r="P385" s="1">
        <v>0</v>
      </c>
      <c r="Q385" s="1">
        <v>0</v>
      </c>
      <c r="R385" s="1">
        <v>0</v>
      </c>
      <c r="S385" s="1">
        <v>0</v>
      </c>
      <c r="T385" s="1">
        <v>0</v>
      </c>
      <c r="U385" s="1">
        <v>0</v>
      </c>
      <c r="V385" s="1">
        <v>0</v>
      </c>
      <c r="W385" s="1">
        <v>0</v>
      </c>
      <c r="X385" s="1">
        <v>0</v>
      </c>
      <c r="Y385" s="1">
        <v>0</v>
      </c>
      <c r="Z385" s="1">
        <v>0</v>
      </c>
      <c r="AA385" s="1">
        <v>0</v>
      </c>
      <c r="AB385" s="1">
        <v>0</v>
      </c>
      <c r="AC385" s="1">
        <v>0</v>
      </c>
      <c r="AD385" s="1">
        <v>0</v>
      </c>
      <c r="AE385" s="1">
        <v>0</v>
      </c>
      <c r="AF385" s="1">
        <v>0</v>
      </c>
      <c r="AG385" s="1">
        <v>0</v>
      </c>
      <c r="AH385" s="1">
        <v>0</v>
      </c>
      <c r="AI385" s="1">
        <v>0</v>
      </c>
      <c r="AJ385" s="1">
        <v>0</v>
      </c>
      <c r="AK385" s="1">
        <v>0</v>
      </c>
      <c r="AL385" s="1">
        <v>0</v>
      </c>
      <c r="AM385" s="1">
        <v>0</v>
      </c>
      <c r="AN385" s="1">
        <v>0</v>
      </c>
      <c r="AO385" s="1">
        <v>1</v>
      </c>
      <c r="AP385" s="1">
        <v>1</v>
      </c>
      <c r="AQ385" s="1">
        <v>1</v>
      </c>
      <c r="AR385" s="1">
        <v>0</v>
      </c>
      <c r="AS385" s="1">
        <v>0</v>
      </c>
      <c r="AT385" s="1">
        <v>0</v>
      </c>
      <c r="AU385" s="1">
        <v>4</v>
      </c>
      <c r="AV385" s="131">
        <v>7.0833333333333304E-3</v>
      </c>
      <c r="AW385">
        <v>58.8</v>
      </c>
      <c r="AX385" s="131"/>
    </row>
    <row r="386" spans="1:50">
      <c r="A386" s="1" t="s">
        <v>225</v>
      </c>
      <c r="B386" s="1">
        <v>2019</v>
      </c>
      <c r="C386" s="2">
        <v>43491</v>
      </c>
      <c r="D386" s="1" t="s">
        <v>65</v>
      </c>
      <c r="E386" s="1" t="s">
        <v>68</v>
      </c>
      <c r="F386" s="1" t="s">
        <v>24</v>
      </c>
      <c r="G386" s="11">
        <f>(C386-VLOOKUP(E386,Riders!$A$2:$E$8000,4,FALSE))/365</f>
        <v>24.989041095890411</v>
      </c>
      <c r="H386" s="1">
        <v>8</v>
      </c>
      <c r="I386" s="1">
        <v>0</v>
      </c>
      <c r="J386" s="1">
        <v>0</v>
      </c>
      <c r="K386" s="1">
        <v>0</v>
      </c>
      <c r="L386" s="1">
        <v>0</v>
      </c>
      <c r="M386" s="1">
        <v>0</v>
      </c>
      <c r="N386" s="1">
        <v>0</v>
      </c>
      <c r="O386" s="1">
        <v>1</v>
      </c>
      <c r="P386" s="1">
        <v>0</v>
      </c>
      <c r="Q386" s="1">
        <v>0</v>
      </c>
      <c r="R386" s="1">
        <v>0</v>
      </c>
      <c r="S386" s="1">
        <v>0</v>
      </c>
      <c r="T386" s="1">
        <v>0</v>
      </c>
      <c r="U386" s="1">
        <v>0</v>
      </c>
      <c r="V386" s="1">
        <v>0</v>
      </c>
      <c r="W386" s="1">
        <v>0</v>
      </c>
      <c r="X386" s="1">
        <v>0</v>
      </c>
      <c r="Y386" s="1">
        <v>0</v>
      </c>
      <c r="Z386" s="1">
        <v>0</v>
      </c>
      <c r="AA386" s="1">
        <v>0</v>
      </c>
      <c r="AB386" s="1">
        <v>0</v>
      </c>
      <c r="AC386" s="1">
        <v>0</v>
      </c>
      <c r="AD386" s="1">
        <v>0</v>
      </c>
      <c r="AE386" s="1">
        <v>0</v>
      </c>
      <c r="AF386" s="1">
        <v>0</v>
      </c>
      <c r="AG386" s="1">
        <v>0</v>
      </c>
      <c r="AH386" s="1">
        <v>0</v>
      </c>
      <c r="AI386" s="1">
        <v>0</v>
      </c>
      <c r="AJ386" s="1">
        <v>0</v>
      </c>
      <c r="AK386" s="1">
        <v>1</v>
      </c>
      <c r="AL386" s="1">
        <v>1</v>
      </c>
      <c r="AM386" s="1">
        <v>0</v>
      </c>
      <c r="AN386" s="1">
        <v>0</v>
      </c>
      <c r="AO386" s="1">
        <v>0</v>
      </c>
      <c r="AP386" s="1">
        <v>0</v>
      </c>
      <c r="AQ386" s="1">
        <v>0</v>
      </c>
      <c r="AR386" s="1">
        <v>0</v>
      </c>
      <c r="AS386" s="1">
        <v>0</v>
      </c>
      <c r="AT386" s="1">
        <v>0</v>
      </c>
      <c r="AU386" s="1">
        <v>3</v>
      </c>
      <c r="AV386" s="131">
        <v>7.0833333333333304E-3</v>
      </c>
      <c r="AW386">
        <v>58.8</v>
      </c>
      <c r="AX386" s="131"/>
    </row>
    <row r="387" spans="1:50">
      <c r="A387" s="1" t="s">
        <v>225</v>
      </c>
      <c r="B387" s="1">
        <v>2019</v>
      </c>
      <c r="C387" s="2">
        <v>43491</v>
      </c>
      <c r="D387" s="1" t="s">
        <v>65</v>
      </c>
      <c r="E387" s="1" t="s">
        <v>927</v>
      </c>
      <c r="F387" s="1" t="s">
        <v>177</v>
      </c>
      <c r="G387" s="11">
        <f>(C387-VLOOKUP(E387,Riders!$A$2:$E$8000,4,FALSE))/365</f>
        <v>26.30958904109589</v>
      </c>
      <c r="H387" s="1">
        <v>9</v>
      </c>
      <c r="I387" s="1">
        <v>0</v>
      </c>
      <c r="J387" s="1">
        <v>0</v>
      </c>
      <c r="K387" s="1">
        <v>0</v>
      </c>
      <c r="L387" s="1">
        <v>0</v>
      </c>
      <c r="M387" s="1">
        <v>0</v>
      </c>
      <c r="N387" s="1">
        <v>0</v>
      </c>
      <c r="O387" s="1">
        <v>0</v>
      </c>
      <c r="P387" s="1">
        <v>0</v>
      </c>
      <c r="Q387" s="1">
        <v>0</v>
      </c>
      <c r="R387" s="1">
        <v>0</v>
      </c>
      <c r="S387" s="1">
        <v>0</v>
      </c>
      <c r="T387" s="1">
        <v>0</v>
      </c>
      <c r="U387" s="1">
        <v>0</v>
      </c>
      <c r="V387" s="1">
        <v>0</v>
      </c>
      <c r="W387" s="1">
        <v>0</v>
      </c>
      <c r="X387" s="1">
        <v>0</v>
      </c>
      <c r="Y387" s="1">
        <v>0</v>
      </c>
      <c r="Z387" s="1">
        <v>0</v>
      </c>
      <c r="AA387" s="1">
        <v>0</v>
      </c>
      <c r="AB387" s="1">
        <v>0</v>
      </c>
      <c r="AC387" s="1">
        <v>0</v>
      </c>
      <c r="AD387" s="1">
        <v>0</v>
      </c>
      <c r="AE387" s="1">
        <v>0</v>
      </c>
      <c r="AF387" s="1">
        <v>1</v>
      </c>
      <c r="AG387" s="1">
        <v>1</v>
      </c>
      <c r="AH387" s="1">
        <v>1</v>
      </c>
      <c r="AI387" s="1">
        <v>0</v>
      </c>
      <c r="AJ387" s="1">
        <v>0</v>
      </c>
      <c r="AK387" s="1">
        <v>0</v>
      </c>
      <c r="AL387" s="1">
        <v>0</v>
      </c>
      <c r="AM387" s="1">
        <v>0</v>
      </c>
      <c r="AN387" s="1">
        <v>0</v>
      </c>
      <c r="AO387" s="1">
        <v>0</v>
      </c>
      <c r="AP387" s="1">
        <v>0</v>
      </c>
      <c r="AQ387" s="1">
        <v>0</v>
      </c>
      <c r="AR387" s="1">
        <v>0</v>
      </c>
      <c r="AS387" s="1">
        <v>0</v>
      </c>
      <c r="AT387" s="1">
        <v>0</v>
      </c>
      <c r="AU387" s="1">
        <v>3</v>
      </c>
      <c r="AV387" s="131">
        <v>7.0833333333333304E-3</v>
      </c>
      <c r="AW387">
        <v>58.8</v>
      </c>
      <c r="AX387" s="131"/>
    </row>
    <row r="388" spans="1:50">
      <c r="A388" s="1" t="s">
        <v>225</v>
      </c>
      <c r="B388" s="1">
        <v>2019</v>
      </c>
      <c r="C388" s="2">
        <v>43491</v>
      </c>
      <c r="D388" s="1" t="s">
        <v>65</v>
      </c>
      <c r="E388" s="1" t="s">
        <v>492</v>
      </c>
      <c r="F388" s="1" t="s">
        <v>30</v>
      </c>
      <c r="G388" s="11">
        <f>(C388-VLOOKUP(E388,Riders!$A$2:$E$8000,4,FALSE))/365</f>
        <v>25.13150684931507</v>
      </c>
      <c r="H388" s="1">
        <v>10</v>
      </c>
      <c r="I388" s="1">
        <v>0</v>
      </c>
      <c r="J388" s="1">
        <v>0</v>
      </c>
      <c r="K388" s="1">
        <v>0</v>
      </c>
      <c r="L388" s="1">
        <v>0</v>
      </c>
      <c r="M388" s="1">
        <v>0</v>
      </c>
      <c r="N388" s="1">
        <v>0</v>
      </c>
      <c r="O388" s="1">
        <v>0</v>
      </c>
      <c r="P388" s="1">
        <v>0</v>
      </c>
      <c r="Q388" s="1">
        <v>0</v>
      </c>
      <c r="R388" s="1">
        <v>0</v>
      </c>
      <c r="S388" s="1">
        <v>1</v>
      </c>
      <c r="T388" s="1">
        <v>1</v>
      </c>
      <c r="U388" s="1">
        <v>1</v>
      </c>
      <c r="V388" s="1">
        <v>0</v>
      </c>
      <c r="W388" s="1">
        <v>0</v>
      </c>
      <c r="X388" s="1">
        <v>0</v>
      </c>
      <c r="Y388" s="1">
        <v>0</v>
      </c>
      <c r="Z388" s="1">
        <v>0</v>
      </c>
      <c r="AA388" s="1">
        <v>0</v>
      </c>
      <c r="AB388" s="1">
        <v>0</v>
      </c>
      <c r="AC388" s="1">
        <v>0</v>
      </c>
      <c r="AD388" s="1">
        <v>0</v>
      </c>
      <c r="AE388" s="1">
        <v>0</v>
      </c>
      <c r="AF388" s="1">
        <v>0</v>
      </c>
      <c r="AG388" s="1">
        <v>0</v>
      </c>
      <c r="AH388" s="1">
        <v>0</v>
      </c>
      <c r="AI388" s="1">
        <v>0</v>
      </c>
      <c r="AJ388" s="1">
        <v>0</v>
      </c>
      <c r="AK388" s="1">
        <v>0</v>
      </c>
      <c r="AL388" s="1">
        <v>0</v>
      </c>
      <c r="AM388" s="1">
        <v>0</v>
      </c>
      <c r="AN388" s="1">
        <v>0</v>
      </c>
      <c r="AO388" s="1">
        <v>0</v>
      </c>
      <c r="AP388" s="1">
        <v>0</v>
      </c>
      <c r="AQ388" s="1">
        <v>0</v>
      </c>
      <c r="AR388" s="1">
        <v>0</v>
      </c>
      <c r="AS388" s="1">
        <v>0</v>
      </c>
      <c r="AT388" s="1">
        <v>0</v>
      </c>
      <c r="AU388" s="1">
        <v>3</v>
      </c>
      <c r="AV388" s="131">
        <v>7.0833333333333304E-3</v>
      </c>
      <c r="AW388">
        <v>58.8</v>
      </c>
      <c r="AX388" s="131"/>
    </row>
    <row r="389" spans="1:50">
      <c r="A389" s="1" t="s">
        <v>225</v>
      </c>
      <c r="B389" s="1">
        <v>2019</v>
      </c>
      <c r="C389" s="2">
        <v>43491</v>
      </c>
      <c r="D389" s="1" t="s">
        <v>65</v>
      </c>
      <c r="E389" s="1" t="s">
        <v>714</v>
      </c>
      <c r="F389" s="1" t="s">
        <v>151</v>
      </c>
      <c r="G389" s="11">
        <f>(C389-VLOOKUP(E389,Riders!$A$2:$E$8000,4,FALSE))/365</f>
        <v>22.67945205479452</v>
      </c>
      <c r="H389" s="1">
        <v>11</v>
      </c>
      <c r="I389" s="1">
        <v>0</v>
      </c>
      <c r="J389" s="1">
        <v>1</v>
      </c>
      <c r="K389" s="1">
        <v>1</v>
      </c>
      <c r="L389" s="1">
        <v>0</v>
      </c>
      <c r="M389" s="1">
        <v>0</v>
      </c>
      <c r="N389" s="1">
        <v>0</v>
      </c>
      <c r="O389" s="1">
        <v>0</v>
      </c>
      <c r="P389" s="1">
        <v>0</v>
      </c>
      <c r="Q389" s="1">
        <v>0</v>
      </c>
      <c r="R389" s="1">
        <v>0</v>
      </c>
      <c r="S389" s="1">
        <v>0</v>
      </c>
      <c r="T389" s="1">
        <v>0</v>
      </c>
      <c r="U389" s="1">
        <v>0</v>
      </c>
      <c r="V389" s="1">
        <v>0</v>
      </c>
      <c r="W389" s="1">
        <v>0</v>
      </c>
      <c r="X389" s="1">
        <v>0</v>
      </c>
      <c r="Y389" s="1">
        <v>0</v>
      </c>
      <c r="Z389" s="1">
        <v>0</v>
      </c>
      <c r="AA389" s="1">
        <v>0</v>
      </c>
      <c r="AB389" s="1">
        <v>0</v>
      </c>
      <c r="AC389" s="1">
        <v>0</v>
      </c>
      <c r="AD389" s="1">
        <v>0</v>
      </c>
      <c r="AE389" s="1">
        <v>0</v>
      </c>
      <c r="AF389" s="1">
        <v>0</v>
      </c>
      <c r="AG389" s="1">
        <v>0</v>
      </c>
      <c r="AH389" s="1">
        <v>0</v>
      </c>
      <c r="AI389" s="1">
        <v>0</v>
      </c>
      <c r="AJ389" s="1">
        <v>0</v>
      </c>
      <c r="AK389" s="1">
        <v>0</v>
      </c>
      <c r="AL389" s="1">
        <v>0</v>
      </c>
      <c r="AM389" s="1">
        <v>0</v>
      </c>
      <c r="AN389" s="1">
        <v>0</v>
      </c>
      <c r="AO389" s="1">
        <v>0</v>
      </c>
      <c r="AP389" s="1">
        <v>0</v>
      </c>
      <c r="AQ389" s="1">
        <v>0</v>
      </c>
      <c r="AR389" s="1">
        <v>0</v>
      </c>
      <c r="AS389" s="1">
        <v>0</v>
      </c>
      <c r="AT389" s="1">
        <v>0</v>
      </c>
      <c r="AU389" s="1">
        <v>2</v>
      </c>
      <c r="AV389" s="131">
        <v>7.0833333333333304E-3</v>
      </c>
      <c r="AW389">
        <v>58.8</v>
      </c>
      <c r="AX389" s="131"/>
    </row>
    <row r="390" spans="1:50">
      <c r="A390" s="1" t="s">
        <v>225</v>
      </c>
      <c r="B390" s="1">
        <v>2019</v>
      </c>
      <c r="C390" s="2">
        <v>43491</v>
      </c>
      <c r="D390" s="1" t="s">
        <v>65</v>
      </c>
      <c r="E390" s="1" t="s">
        <v>1048</v>
      </c>
      <c r="F390" s="1" t="s">
        <v>479</v>
      </c>
      <c r="G390" s="11">
        <f>(C390-VLOOKUP(E390,Riders!$A$2:$E$8000,4,FALSE))/365</f>
        <v>22.405479452054795</v>
      </c>
      <c r="H390" s="1">
        <v>12</v>
      </c>
      <c r="I390" s="1">
        <v>0</v>
      </c>
      <c r="J390" s="1">
        <v>0</v>
      </c>
      <c r="K390" s="1">
        <v>0</v>
      </c>
      <c r="L390" s="1">
        <v>0</v>
      </c>
      <c r="M390" s="1">
        <v>0</v>
      </c>
      <c r="N390" s="1">
        <v>0</v>
      </c>
      <c r="O390" s="1">
        <v>0</v>
      </c>
      <c r="P390" s="1">
        <v>0</v>
      </c>
      <c r="Q390" s="1">
        <v>0</v>
      </c>
      <c r="R390" s="1">
        <v>0</v>
      </c>
      <c r="S390" s="1">
        <v>0</v>
      </c>
      <c r="T390" s="1">
        <v>0</v>
      </c>
      <c r="U390" s="1">
        <v>0</v>
      </c>
      <c r="V390" s="1">
        <v>0</v>
      </c>
      <c r="W390" s="1">
        <v>0</v>
      </c>
      <c r="X390" s="1">
        <v>0</v>
      </c>
      <c r="Y390" s="1">
        <v>0</v>
      </c>
      <c r="Z390" s="1">
        <v>0</v>
      </c>
      <c r="AA390" s="1">
        <v>0</v>
      </c>
      <c r="AB390" s="1">
        <v>0</v>
      </c>
      <c r="AC390" s="1">
        <v>0</v>
      </c>
      <c r="AD390" s="1">
        <v>0</v>
      </c>
      <c r="AE390" s="1">
        <v>0</v>
      </c>
      <c r="AF390" s="1">
        <v>0</v>
      </c>
      <c r="AG390" s="1">
        <v>0</v>
      </c>
      <c r="AH390" s="1">
        <v>0</v>
      </c>
      <c r="AI390" s="1">
        <v>1</v>
      </c>
      <c r="AJ390" s="1">
        <v>1</v>
      </c>
      <c r="AK390" s="1">
        <v>0</v>
      </c>
      <c r="AL390" s="1">
        <v>0</v>
      </c>
      <c r="AM390" s="1">
        <v>0</v>
      </c>
      <c r="AN390" s="1">
        <v>0</v>
      </c>
      <c r="AO390" s="1">
        <v>0</v>
      </c>
      <c r="AP390" s="1">
        <v>0</v>
      </c>
      <c r="AQ390" s="1">
        <v>0</v>
      </c>
      <c r="AR390" s="1">
        <v>0</v>
      </c>
      <c r="AS390" s="1">
        <v>0</v>
      </c>
      <c r="AT390" s="1">
        <v>0</v>
      </c>
      <c r="AU390" s="1">
        <v>2</v>
      </c>
      <c r="AV390" s="131">
        <v>7.0833333333333304E-3</v>
      </c>
      <c r="AW390">
        <v>58.8</v>
      </c>
      <c r="AX390" s="131"/>
    </row>
    <row r="391" spans="1:50">
      <c r="A391" s="1" t="s">
        <v>225</v>
      </c>
      <c r="B391" s="1">
        <v>2019</v>
      </c>
      <c r="C391" s="2">
        <v>43491</v>
      </c>
      <c r="D391" s="1" t="s">
        <v>65</v>
      </c>
      <c r="E391" s="1" t="s">
        <v>996</v>
      </c>
      <c r="F391" s="1" t="s">
        <v>32</v>
      </c>
      <c r="G391" s="11">
        <f>(C391-VLOOKUP(E391,Riders!$A$2:$E$8000,4,FALSE))/365</f>
        <v>24.079452054794519</v>
      </c>
      <c r="H391" s="1">
        <v>13</v>
      </c>
      <c r="I391" s="1">
        <v>0</v>
      </c>
      <c r="J391" s="1">
        <v>0</v>
      </c>
      <c r="K391" s="1">
        <v>0</v>
      </c>
      <c r="L391" s="1">
        <v>0</v>
      </c>
      <c r="M391" s="1">
        <v>0</v>
      </c>
      <c r="N391" s="1">
        <v>0</v>
      </c>
      <c r="O391" s="1">
        <v>0</v>
      </c>
      <c r="P391" s="1">
        <v>1</v>
      </c>
      <c r="Q391" s="1">
        <v>0</v>
      </c>
      <c r="R391" s="1">
        <v>0</v>
      </c>
      <c r="S391" s="1">
        <v>0</v>
      </c>
      <c r="T391" s="1">
        <v>0</v>
      </c>
      <c r="U391" s="1">
        <v>0</v>
      </c>
      <c r="V391" s="1">
        <v>0</v>
      </c>
      <c r="W391" s="1">
        <v>0</v>
      </c>
      <c r="X391" s="1">
        <v>0</v>
      </c>
      <c r="Y391" s="1">
        <v>0</v>
      </c>
      <c r="Z391" s="1">
        <v>0</v>
      </c>
      <c r="AA391" s="1">
        <v>0</v>
      </c>
      <c r="AB391" s="1">
        <v>0</v>
      </c>
      <c r="AC391" s="1">
        <v>0</v>
      </c>
      <c r="AD391" s="1">
        <v>0</v>
      </c>
      <c r="AE391" s="1">
        <v>0</v>
      </c>
      <c r="AF391" s="1">
        <v>0</v>
      </c>
      <c r="AG391" s="1">
        <v>0</v>
      </c>
      <c r="AH391" s="1">
        <v>0</v>
      </c>
      <c r="AI391" s="1">
        <v>0</v>
      </c>
      <c r="AJ391" s="1">
        <v>0</v>
      </c>
      <c r="AK391" s="1">
        <v>0</v>
      </c>
      <c r="AL391" s="1">
        <v>0</v>
      </c>
      <c r="AM391" s="1">
        <v>0</v>
      </c>
      <c r="AN391" s="1">
        <v>0</v>
      </c>
      <c r="AO391" s="1">
        <v>0</v>
      </c>
      <c r="AP391" s="1">
        <v>0</v>
      </c>
      <c r="AQ391" s="1">
        <v>0</v>
      </c>
      <c r="AR391" s="1">
        <v>0</v>
      </c>
      <c r="AS391" s="1">
        <v>0</v>
      </c>
      <c r="AT391" s="1">
        <v>0</v>
      </c>
      <c r="AU391" s="1">
        <v>1</v>
      </c>
      <c r="AV391" s="131">
        <v>7.0833333333333304E-3</v>
      </c>
      <c r="AW391">
        <v>58.8</v>
      </c>
      <c r="AX391" s="131"/>
    </row>
    <row r="392" spans="1:50">
      <c r="A392" s="1" t="s">
        <v>225</v>
      </c>
      <c r="B392" s="1">
        <v>2019</v>
      </c>
      <c r="C392" s="2">
        <v>43491</v>
      </c>
      <c r="D392" s="1" t="s">
        <v>65</v>
      </c>
      <c r="E392" s="1" t="s">
        <v>933</v>
      </c>
      <c r="F392" s="1" t="s">
        <v>187</v>
      </c>
      <c r="G392" s="11">
        <f>(C392-VLOOKUP(E392,Riders!$A$2:$E$8000,4,FALSE))/365</f>
        <v>24.167123287671235</v>
      </c>
      <c r="H392" s="1">
        <v>14</v>
      </c>
      <c r="I392" s="1">
        <v>0</v>
      </c>
      <c r="J392" s="1">
        <v>0</v>
      </c>
      <c r="K392" s="1">
        <v>0</v>
      </c>
      <c r="L392" s="1">
        <v>0</v>
      </c>
      <c r="M392" s="1">
        <v>0</v>
      </c>
      <c r="N392" s="1">
        <v>0</v>
      </c>
      <c r="O392" s="1">
        <v>0</v>
      </c>
      <c r="P392" s="1">
        <v>0</v>
      </c>
      <c r="Q392" s="1">
        <v>0</v>
      </c>
      <c r="R392" s="1">
        <v>0</v>
      </c>
      <c r="S392" s="1">
        <v>0</v>
      </c>
      <c r="T392" s="1">
        <v>0</v>
      </c>
      <c r="U392" s="1">
        <v>0</v>
      </c>
      <c r="V392" s="1">
        <v>0</v>
      </c>
      <c r="W392" s="1">
        <v>0</v>
      </c>
      <c r="X392" s="1">
        <v>0</v>
      </c>
      <c r="Y392" s="1">
        <v>0</v>
      </c>
      <c r="Z392" s="1">
        <v>0</v>
      </c>
      <c r="AA392" s="1">
        <v>0</v>
      </c>
      <c r="AB392" s="1">
        <v>0</v>
      </c>
      <c r="AC392" s="1">
        <v>0</v>
      </c>
      <c r="AD392" s="1">
        <v>1</v>
      </c>
      <c r="AE392" s="1">
        <v>0</v>
      </c>
      <c r="AF392" s="1">
        <v>0</v>
      </c>
      <c r="AG392" s="1">
        <v>0</v>
      </c>
      <c r="AH392" s="1">
        <v>0</v>
      </c>
      <c r="AI392" s="1">
        <v>0</v>
      </c>
      <c r="AJ392" s="1">
        <v>0</v>
      </c>
      <c r="AK392" s="1">
        <v>0</v>
      </c>
      <c r="AL392" s="1">
        <v>0</v>
      </c>
      <c r="AM392" s="1">
        <v>0</v>
      </c>
      <c r="AN392" s="1">
        <v>0</v>
      </c>
      <c r="AO392" s="1">
        <v>0</v>
      </c>
      <c r="AP392" s="1">
        <v>0</v>
      </c>
      <c r="AQ392" s="1">
        <v>0</v>
      </c>
      <c r="AR392" s="1">
        <v>0</v>
      </c>
      <c r="AS392" s="1">
        <v>0</v>
      </c>
      <c r="AT392" s="1">
        <v>0</v>
      </c>
      <c r="AU392" s="1">
        <v>1</v>
      </c>
      <c r="AV392" s="131">
        <v>7.0833333333333304E-3</v>
      </c>
      <c r="AW392">
        <v>58.8</v>
      </c>
      <c r="AX392" s="131"/>
    </row>
    <row r="393" spans="1:50">
      <c r="A393" s="1" t="s">
        <v>225</v>
      </c>
      <c r="B393" s="1">
        <v>2019</v>
      </c>
      <c r="C393" s="2">
        <v>43491</v>
      </c>
      <c r="D393" s="1" t="s">
        <v>65</v>
      </c>
      <c r="E393" s="1" t="s">
        <v>521</v>
      </c>
      <c r="F393" s="1" t="s">
        <v>57</v>
      </c>
      <c r="G393" s="11">
        <f>(C393-VLOOKUP(E393,Riders!$A$2:$E$8000,4,FALSE))/365</f>
        <v>27.268493150684932</v>
      </c>
      <c r="H393" s="1">
        <v>15</v>
      </c>
      <c r="I393" s="1">
        <v>1</v>
      </c>
      <c r="J393" s="1">
        <v>0</v>
      </c>
      <c r="K393" s="1">
        <v>0</v>
      </c>
      <c r="L393" s="1">
        <v>0</v>
      </c>
      <c r="M393" s="1">
        <v>0</v>
      </c>
      <c r="N393" s="1">
        <v>0</v>
      </c>
      <c r="O393" s="1">
        <v>0</v>
      </c>
      <c r="P393" s="1">
        <v>0</v>
      </c>
      <c r="Q393" s="1">
        <v>0</v>
      </c>
      <c r="R393" s="1">
        <v>0</v>
      </c>
      <c r="S393" s="1">
        <v>0</v>
      </c>
      <c r="T393" s="1">
        <v>0</v>
      </c>
      <c r="U393" s="1">
        <v>0</v>
      </c>
      <c r="V393" s="1">
        <v>0</v>
      </c>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v>0</v>
      </c>
      <c r="AS393" s="1">
        <v>0</v>
      </c>
      <c r="AT393" s="1">
        <v>0</v>
      </c>
      <c r="AU393" s="1">
        <v>1</v>
      </c>
      <c r="AV393" s="131">
        <v>7.0833333333333304E-3</v>
      </c>
      <c r="AW393">
        <v>58.8</v>
      </c>
      <c r="AX393" s="131"/>
    </row>
    <row r="394" spans="1:50">
      <c r="A394" s="1" t="s">
        <v>225</v>
      </c>
      <c r="B394" s="1">
        <v>2019</v>
      </c>
      <c r="C394" s="2">
        <v>43491</v>
      </c>
      <c r="D394" s="1" t="s">
        <v>65</v>
      </c>
      <c r="E394" s="1" t="s">
        <v>1038</v>
      </c>
      <c r="F394" s="1" t="s">
        <v>144</v>
      </c>
      <c r="G394" s="11">
        <f>(C394-VLOOKUP(E394,Riders!$A$2:$E$8000,4,FALSE))/365</f>
        <v>20.5013698630137</v>
      </c>
      <c r="H394" s="1">
        <v>16</v>
      </c>
      <c r="I394" s="1">
        <v>0</v>
      </c>
      <c r="J394" s="1">
        <v>0</v>
      </c>
      <c r="K394" s="1">
        <v>0</v>
      </c>
      <c r="L394" s="1">
        <v>0</v>
      </c>
      <c r="M394" s="1">
        <v>0</v>
      </c>
      <c r="N394" s="1">
        <v>0</v>
      </c>
      <c r="O394" s="1">
        <v>0</v>
      </c>
      <c r="P394" s="1">
        <v>0</v>
      </c>
      <c r="Q394" s="1">
        <v>0</v>
      </c>
      <c r="R394" s="1">
        <v>0</v>
      </c>
      <c r="S394" s="1">
        <v>0</v>
      </c>
      <c r="T394" s="1">
        <v>0</v>
      </c>
      <c r="U394" s="1">
        <v>0</v>
      </c>
      <c r="V394" s="1">
        <v>0</v>
      </c>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v>0</v>
      </c>
      <c r="AS394" s="1">
        <v>0</v>
      </c>
      <c r="AT394" s="1">
        <v>0</v>
      </c>
      <c r="AU394" s="1">
        <v>0</v>
      </c>
      <c r="AV394" s="131">
        <v>7.0833333333333304E-3</v>
      </c>
      <c r="AW394">
        <v>58.8</v>
      </c>
      <c r="AX394" s="131"/>
    </row>
    <row r="395" spans="1:50">
      <c r="A395" s="1" t="s">
        <v>225</v>
      </c>
      <c r="B395" s="1">
        <v>2019</v>
      </c>
      <c r="C395" s="2">
        <v>43491</v>
      </c>
      <c r="D395" s="1" t="s">
        <v>65</v>
      </c>
      <c r="E395" s="1" t="s">
        <v>997</v>
      </c>
      <c r="F395" s="1" t="s">
        <v>77</v>
      </c>
      <c r="G395" s="11">
        <f>(C395-VLOOKUP(E395,Riders!$A$2:$E$8000,4,FALSE))/365</f>
        <v>23.676712328767124</v>
      </c>
      <c r="H395" s="1">
        <v>17</v>
      </c>
      <c r="I395" s="1">
        <v>0</v>
      </c>
      <c r="J395" s="1">
        <v>0</v>
      </c>
      <c r="K395" s="1">
        <v>0</v>
      </c>
      <c r="L395" s="1">
        <v>0</v>
      </c>
      <c r="M395" s="1">
        <v>0</v>
      </c>
      <c r="N395" s="1">
        <v>0</v>
      </c>
      <c r="O395" s="1">
        <v>0</v>
      </c>
      <c r="P395" s="1">
        <v>0</v>
      </c>
      <c r="Q395" s="1">
        <v>0</v>
      </c>
      <c r="R395" s="1">
        <v>0</v>
      </c>
      <c r="S395" s="1">
        <v>0</v>
      </c>
      <c r="T395" s="1">
        <v>0</v>
      </c>
      <c r="U395" s="1">
        <v>0</v>
      </c>
      <c r="V395" s="1">
        <v>0</v>
      </c>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v>0</v>
      </c>
      <c r="AS395" s="1">
        <v>0</v>
      </c>
      <c r="AT395" s="1">
        <v>0</v>
      </c>
      <c r="AU395" s="1">
        <v>0</v>
      </c>
      <c r="AV395" s="131">
        <v>7.0833333333333304E-3</v>
      </c>
      <c r="AW395">
        <v>58.8</v>
      </c>
      <c r="AX395" s="131"/>
    </row>
    <row r="396" spans="1:50">
      <c r="A396" s="1" t="s">
        <v>225</v>
      </c>
      <c r="B396" s="1">
        <v>2019</v>
      </c>
      <c r="C396" s="2">
        <v>43491</v>
      </c>
      <c r="D396" s="1" t="s">
        <v>65</v>
      </c>
      <c r="E396" s="1" t="s">
        <v>848</v>
      </c>
      <c r="F396" s="1" t="s">
        <v>22</v>
      </c>
      <c r="G396" s="11">
        <f>(C396-VLOOKUP(E396,Riders!$A$2:$E$8000,4,FALSE))/365</f>
        <v>29.643835616438356</v>
      </c>
      <c r="H396" s="1">
        <v>18</v>
      </c>
      <c r="I396" s="1">
        <v>0</v>
      </c>
      <c r="J396" s="1">
        <v>0</v>
      </c>
      <c r="K396" s="1">
        <v>0</v>
      </c>
      <c r="L396" s="1">
        <v>0</v>
      </c>
      <c r="M396" s="1">
        <v>0</v>
      </c>
      <c r="N396" s="1">
        <v>0</v>
      </c>
      <c r="O396" s="1">
        <v>0</v>
      </c>
      <c r="P396" s="1">
        <v>0</v>
      </c>
      <c r="Q396" s="1">
        <v>0</v>
      </c>
      <c r="R396" s="1">
        <v>0</v>
      </c>
      <c r="S396" s="1">
        <v>0</v>
      </c>
      <c r="T396" s="1">
        <v>0</v>
      </c>
      <c r="U396" s="1">
        <v>0</v>
      </c>
      <c r="V396" s="1">
        <v>0</v>
      </c>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v>0</v>
      </c>
      <c r="AS396" s="1">
        <v>0</v>
      </c>
      <c r="AT396" s="1">
        <v>0</v>
      </c>
      <c r="AU396" s="1">
        <v>0</v>
      </c>
      <c r="AV396" s="131">
        <v>7.0833333333333304E-3</v>
      </c>
      <c r="AW396">
        <v>58.8</v>
      </c>
      <c r="AX396" s="131"/>
    </row>
    <row r="397" spans="1:50">
      <c r="A397" s="1" t="s">
        <v>225</v>
      </c>
      <c r="B397" s="1">
        <v>2019</v>
      </c>
      <c r="C397" s="2">
        <v>43491</v>
      </c>
      <c r="D397" s="1" t="s">
        <v>65</v>
      </c>
      <c r="E397" s="1" t="s">
        <v>929</v>
      </c>
      <c r="F397" s="1" t="s">
        <v>163</v>
      </c>
      <c r="G397" s="11">
        <f>(C397-VLOOKUP(E397,Riders!$A$2:$E$8000,4,FALSE))/365</f>
        <v>31.706849315068492</v>
      </c>
      <c r="H397" s="1">
        <v>19</v>
      </c>
      <c r="I397" s="1">
        <v>0</v>
      </c>
      <c r="J397" s="1">
        <v>0</v>
      </c>
      <c r="K397" s="1">
        <v>0</v>
      </c>
      <c r="L397" s="1">
        <v>0</v>
      </c>
      <c r="M397" s="1">
        <v>0</v>
      </c>
      <c r="N397" s="1">
        <v>0</v>
      </c>
      <c r="O397" s="1">
        <v>0</v>
      </c>
      <c r="P397" s="1">
        <v>0</v>
      </c>
      <c r="Q397" s="1">
        <v>0</v>
      </c>
      <c r="R397" s="1">
        <v>0</v>
      </c>
      <c r="S397" s="1">
        <v>0</v>
      </c>
      <c r="T397" s="1">
        <v>0</v>
      </c>
      <c r="U397" s="1">
        <v>0</v>
      </c>
      <c r="V397" s="1">
        <v>0</v>
      </c>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v>0</v>
      </c>
      <c r="AS397" s="1">
        <v>0</v>
      </c>
      <c r="AT397" s="1">
        <v>0</v>
      </c>
      <c r="AU397" s="1">
        <v>0</v>
      </c>
      <c r="AV397" s="131">
        <v>7.0833333333333304E-3</v>
      </c>
      <c r="AW397">
        <v>58.8</v>
      </c>
      <c r="AX397" s="131"/>
    </row>
    <row r="398" spans="1:50">
      <c r="A398" s="1" t="s">
        <v>225</v>
      </c>
      <c r="B398" s="1">
        <v>2019</v>
      </c>
      <c r="C398" s="2">
        <v>43491</v>
      </c>
      <c r="D398" s="1" t="s">
        <v>65</v>
      </c>
      <c r="E398" s="1" t="s">
        <v>832</v>
      </c>
      <c r="F398" s="1" t="s">
        <v>206</v>
      </c>
      <c r="G398" s="11">
        <f>(C398-VLOOKUP(E398,Riders!$A$2:$E$8000,4,FALSE))/365</f>
        <v>23.306849315068494</v>
      </c>
      <c r="H398" s="1">
        <v>20</v>
      </c>
      <c r="I398" s="1">
        <v>0</v>
      </c>
      <c r="J398" s="1">
        <v>0</v>
      </c>
      <c r="K398" s="1">
        <v>0</v>
      </c>
      <c r="L398" s="1">
        <v>0</v>
      </c>
      <c r="M398" s="1">
        <v>0</v>
      </c>
      <c r="N398" s="1">
        <v>0</v>
      </c>
      <c r="O398" s="1">
        <v>0</v>
      </c>
      <c r="P398" s="1">
        <v>0</v>
      </c>
      <c r="Q398" s="1">
        <v>0</v>
      </c>
      <c r="R398" s="1">
        <v>0</v>
      </c>
      <c r="S398" s="1">
        <v>0</v>
      </c>
      <c r="T398" s="1">
        <v>0</v>
      </c>
      <c r="U398" s="1">
        <v>0</v>
      </c>
      <c r="V398" s="1">
        <v>0</v>
      </c>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v>0</v>
      </c>
      <c r="AS398" s="1">
        <v>0</v>
      </c>
      <c r="AT398" s="1">
        <v>0</v>
      </c>
      <c r="AU398" s="1">
        <v>0</v>
      </c>
      <c r="AV398" s="131">
        <v>7.0833333333333304E-3</v>
      </c>
      <c r="AW398">
        <v>58.8</v>
      </c>
      <c r="AX398" s="131"/>
    </row>
    <row r="399" spans="1:50">
      <c r="A399" s="1" t="s">
        <v>225</v>
      </c>
      <c r="B399" s="1">
        <v>2019</v>
      </c>
      <c r="C399" s="2">
        <v>43491</v>
      </c>
      <c r="D399" s="1" t="s">
        <v>65</v>
      </c>
      <c r="E399" s="1" t="s">
        <v>647</v>
      </c>
      <c r="F399" s="1" t="s">
        <v>28</v>
      </c>
      <c r="G399" s="11">
        <f>(C399-VLOOKUP(E399,Riders!$A$2:$E$8000,4,FALSE))/365</f>
        <v>21.509589041095889</v>
      </c>
      <c r="H399" s="1">
        <v>21</v>
      </c>
      <c r="I399" s="1">
        <v>0</v>
      </c>
      <c r="J399" s="1">
        <v>0</v>
      </c>
      <c r="K399" s="1">
        <v>0</v>
      </c>
      <c r="L399" s="1">
        <v>0</v>
      </c>
      <c r="M399" s="1">
        <v>0</v>
      </c>
      <c r="N399" s="1">
        <v>0</v>
      </c>
      <c r="O399" s="1">
        <v>0</v>
      </c>
      <c r="P399" s="1">
        <v>0</v>
      </c>
      <c r="Q399" s="1">
        <v>0</v>
      </c>
      <c r="R399" s="1">
        <v>0</v>
      </c>
      <c r="S399" s="1">
        <v>0</v>
      </c>
      <c r="T399" s="1">
        <v>0</v>
      </c>
      <c r="U399" s="1">
        <v>0</v>
      </c>
      <c r="V399" s="1">
        <v>0</v>
      </c>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v>0</v>
      </c>
      <c r="AS399" s="1">
        <v>0</v>
      </c>
      <c r="AT399" s="1">
        <v>0</v>
      </c>
      <c r="AU399" s="1">
        <v>0</v>
      </c>
      <c r="AV399" s="131">
        <v>7.0833333333333304E-3</v>
      </c>
      <c r="AW399">
        <v>58.8</v>
      </c>
      <c r="AX399" s="131"/>
    </row>
    <row r="400" spans="1:50">
      <c r="A400" s="1" t="s">
        <v>225</v>
      </c>
      <c r="B400" s="1">
        <v>2019</v>
      </c>
      <c r="C400" s="2">
        <v>43491</v>
      </c>
      <c r="D400" s="1" t="s">
        <v>65</v>
      </c>
      <c r="E400" s="1" t="s">
        <v>811</v>
      </c>
      <c r="F400" s="1" t="s">
        <v>81</v>
      </c>
      <c r="G400" s="11" t="e">
        <f>(C400-VLOOKUP(E400,Riders!$A$2:$E$8000,4,FALSE))/365</f>
        <v>#N/A</v>
      </c>
      <c r="H400" s="1">
        <v>22</v>
      </c>
      <c r="I400" s="1">
        <v>0</v>
      </c>
      <c r="J400" s="1">
        <v>0</v>
      </c>
      <c r="K400" s="1">
        <v>0</v>
      </c>
      <c r="L400" s="1">
        <v>0</v>
      </c>
      <c r="M400" s="1">
        <v>0</v>
      </c>
      <c r="N400" s="1">
        <v>0</v>
      </c>
      <c r="O400" s="1">
        <v>0</v>
      </c>
      <c r="P400" s="1">
        <v>0</v>
      </c>
      <c r="Q400" s="1">
        <v>0</v>
      </c>
      <c r="R400" s="1">
        <v>0</v>
      </c>
      <c r="S400" s="1">
        <v>0</v>
      </c>
      <c r="T400" s="1">
        <v>0</v>
      </c>
      <c r="U400" s="1">
        <v>0</v>
      </c>
      <c r="V400" s="1">
        <v>0</v>
      </c>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v>0</v>
      </c>
      <c r="AS400" s="1">
        <v>0</v>
      </c>
      <c r="AT400" s="1">
        <v>0</v>
      </c>
      <c r="AU400" s="1">
        <v>0</v>
      </c>
      <c r="AV400" s="131">
        <v>7.0833333333333304E-3</v>
      </c>
      <c r="AW400">
        <v>58.8</v>
      </c>
      <c r="AX400" s="131"/>
    </row>
    <row r="401" spans="1:50">
      <c r="A401" s="1" t="s">
        <v>225</v>
      </c>
      <c r="B401" s="1">
        <v>2019</v>
      </c>
      <c r="C401" s="2">
        <v>43491</v>
      </c>
      <c r="D401" s="1" t="s">
        <v>65</v>
      </c>
      <c r="E401" s="1" t="s">
        <v>1018</v>
      </c>
      <c r="F401" s="1" t="s">
        <v>36</v>
      </c>
      <c r="G401" s="11" t="e">
        <f>(C401-VLOOKUP(E401,Riders!$A$2:$E$8000,4,FALSE))/365</f>
        <v>#N/A</v>
      </c>
      <c r="H401" s="1">
        <v>23</v>
      </c>
      <c r="I401" s="1">
        <v>0</v>
      </c>
      <c r="J401" s="1">
        <v>0</v>
      </c>
      <c r="K401" s="1">
        <v>0</v>
      </c>
      <c r="L401" s="1">
        <v>0</v>
      </c>
      <c r="M401" s="1">
        <v>0</v>
      </c>
      <c r="N401" s="1">
        <v>0</v>
      </c>
      <c r="O401" s="1">
        <v>0</v>
      </c>
      <c r="P401" s="1">
        <v>0</v>
      </c>
      <c r="Q401" s="1">
        <v>0</v>
      </c>
      <c r="R401" s="1">
        <v>0</v>
      </c>
      <c r="S401" s="1">
        <v>0</v>
      </c>
      <c r="T401" s="1">
        <v>0</v>
      </c>
      <c r="U401" s="1">
        <v>0</v>
      </c>
      <c r="V401" s="1">
        <v>0</v>
      </c>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v>0</v>
      </c>
      <c r="AS401" s="1">
        <v>0</v>
      </c>
      <c r="AT401" s="1">
        <v>0</v>
      </c>
      <c r="AU401" s="1">
        <v>0</v>
      </c>
      <c r="AV401" s="131">
        <v>7.0833333333333304E-3</v>
      </c>
      <c r="AW401">
        <v>58.8</v>
      </c>
      <c r="AX401" s="131"/>
    </row>
    <row r="402" spans="1:50">
      <c r="A402" s="1" t="s">
        <v>225</v>
      </c>
      <c r="B402" s="1">
        <v>2019</v>
      </c>
      <c r="C402" s="2">
        <v>43491</v>
      </c>
      <c r="D402" s="1" t="s">
        <v>65</v>
      </c>
      <c r="E402" s="1" t="s">
        <v>1015</v>
      </c>
      <c r="F402" s="1" t="s">
        <v>197</v>
      </c>
      <c r="G402" s="11" t="e">
        <f>(C402-VLOOKUP(E402,Riders!$A$2:$E$8000,4,FALSE))/365</f>
        <v>#N/A</v>
      </c>
      <c r="H402" s="1">
        <v>24</v>
      </c>
      <c r="I402" s="1">
        <v>0</v>
      </c>
      <c r="J402" s="1">
        <v>0</v>
      </c>
      <c r="K402" s="1">
        <v>0</v>
      </c>
      <c r="L402" s="1">
        <v>0</v>
      </c>
      <c r="M402" s="1">
        <v>0</v>
      </c>
      <c r="N402" s="1">
        <v>0</v>
      </c>
      <c r="O402" s="1">
        <v>0</v>
      </c>
      <c r="P402" s="1">
        <v>0</v>
      </c>
      <c r="Q402" s="1">
        <v>0</v>
      </c>
      <c r="R402" s="1">
        <v>0</v>
      </c>
      <c r="S402" s="1">
        <v>0</v>
      </c>
      <c r="T402" s="1">
        <v>0</v>
      </c>
      <c r="U402" s="1">
        <v>0</v>
      </c>
      <c r="V402" s="1">
        <v>0</v>
      </c>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v>0</v>
      </c>
      <c r="AS402" s="1">
        <v>0</v>
      </c>
      <c r="AT402" s="1">
        <v>20</v>
      </c>
      <c r="AU402" s="1">
        <v>-20</v>
      </c>
      <c r="AV402" s="131">
        <v>7.0833333333333304E-3</v>
      </c>
      <c r="AW402">
        <v>58.8</v>
      </c>
      <c r="AX402" s="131"/>
    </row>
    <row r="403" spans="1:50">
      <c r="A403" s="4" t="s">
        <v>224</v>
      </c>
      <c r="B403" s="4">
        <v>2019</v>
      </c>
      <c r="C403" s="5">
        <v>43485</v>
      </c>
      <c r="D403" s="4" t="s">
        <v>65</v>
      </c>
      <c r="E403" s="4" t="s">
        <v>686</v>
      </c>
      <c r="F403" s="4" t="s">
        <v>24</v>
      </c>
      <c r="G403" s="11">
        <f>(C403-VLOOKUP(E403,Riders!$A$2:$E$8000,4,FALSE))/365</f>
        <v>26.942465753424656</v>
      </c>
      <c r="H403" s="4">
        <v>1</v>
      </c>
      <c r="I403" s="4">
        <v>0</v>
      </c>
      <c r="J403" s="4">
        <v>0</v>
      </c>
      <c r="K403" s="4">
        <v>0</v>
      </c>
      <c r="L403" s="4">
        <v>0</v>
      </c>
      <c r="M403" s="4">
        <v>0</v>
      </c>
      <c r="N403" s="4">
        <v>0</v>
      </c>
      <c r="O403" s="4">
        <v>0</v>
      </c>
      <c r="P403" s="4">
        <v>0</v>
      </c>
      <c r="Q403" s="4">
        <v>0</v>
      </c>
      <c r="R403" s="4">
        <v>0</v>
      </c>
      <c r="S403" s="4">
        <v>0</v>
      </c>
      <c r="T403" s="4">
        <v>0</v>
      </c>
      <c r="U403" s="4">
        <v>0</v>
      </c>
      <c r="V403" s="4">
        <v>0</v>
      </c>
      <c r="W403" s="4">
        <v>0</v>
      </c>
      <c r="X403" s="4">
        <v>0</v>
      </c>
      <c r="Y403" s="4">
        <v>0</v>
      </c>
      <c r="Z403" s="4">
        <v>0</v>
      </c>
      <c r="AA403" s="4">
        <v>0</v>
      </c>
      <c r="AB403" s="4">
        <v>0</v>
      </c>
      <c r="AC403" s="4">
        <v>0</v>
      </c>
      <c r="AD403" s="4">
        <v>0</v>
      </c>
      <c r="AE403" s="4">
        <v>0</v>
      </c>
      <c r="AF403" s="4">
        <v>0</v>
      </c>
      <c r="AG403" s="4">
        <v>0</v>
      </c>
      <c r="AH403" s="4">
        <v>0</v>
      </c>
      <c r="AI403" s="4">
        <v>0</v>
      </c>
      <c r="AJ403" s="4">
        <v>0</v>
      </c>
      <c r="AK403" s="4">
        <v>1</v>
      </c>
      <c r="AL403" s="4">
        <v>0</v>
      </c>
      <c r="AM403" s="4">
        <v>1</v>
      </c>
      <c r="AN403" s="4">
        <v>1</v>
      </c>
      <c r="AO403" s="4">
        <v>1</v>
      </c>
      <c r="AP403" s="4">
        <v>1</v>
      </c>
      <c r="AQ403" s="4">
        <v>0</v>
      </c>
      <c r="AR403" s="4">
        <v>0</v>
      </c>
      <c r="AS403" s="4">
        <v>20</v>
      </c>
      <c r="AT403" s="4">
        <v>0</v>
      </c>
      <c r="AU403" s="4">
        <v>25</v>
      </c>
      <c r="AV403" s="131">
        <v>7.4305555555555548E-3</v>
      </c>
      <c r="AW403" s="44">
        <v>55.996000000000002</v>
      </c>
      <c r="AX403" s="131"/>
    </row>
    <row r="404" spans="1:50">
      <c r="A404" s="4" t="s">
        <v>224</v>
      </c>
      <c r="B404" s="4">
        <v>2019</v>
      </c>
      <c r="C404" s="5">
        <v>43485</v>
      </c>
      <c r="D404" s="4" t="s">
        <v>65</v>
      </c>
      <c r="E404" s="4" t="s">
        <v>492</v>
      </c>
      <c r="F404" s="4" t="s">
        <v>30</v>
      </c>
      <c r="G404" s="11">
        <f>(C404-VLOOKUP(E404,Riders!$A$2:$E$8000,4,FALSE))/365</f>
        <v>25.115068493150684</v>
      </c>
      <c r="H404" s="4">
        <v>2</v>
      </c>
      <c r="I404" s="4">
        <v>0</v>
      </c>
      <c r="J404" s="4">
        <v>0</v>
      </c>
      <c r="K404" s="4">
        <v>0</v>
      </c>
      <c r="L404" s="4">
        <v>0</v>
      </c>
      <c r="M404" s="4">
        <v>0</v>
      </c>
      <c r="N404" s="4">
        <v>0</v>
      </c>
      <c r="O404" s="4">
        <v>0</v>
      </c>
      <c r="P404" s="4">
        <v>0</v>
      </c>
      <c r="Q404" s="4">
        <v>1</v>
      </c>
      <c r="R404" s="4">
        <v>0</v>
      </c>
      <c r="S404" s="4">
        <v>1</v>
      </c>
      <c r="T404" s="4">
        <v>0</v>
      </c>
      <c r="U404" s="4">
        <v>0</v>
      </c>
      <c r="V404" s="4">
        <v>1</v>
      </c>
      <c r="W404" s="4">
        <v>0</v>
      </c>
      <c r="X404" s="4">
        <v>0</v>
      </c>
      <c r="Y404" s="4">
        <v>1</v>
      </c>
      <c r="Z404" s="4">
        <v>0</v>
      </c>
      <c r="AA404" s="4">
        <v>0</v>
      </c>
      <c r="AB404" s="4">
        <v>1</v>
      </c>
      <c r="AC404" s="4">
        <v>0</v>
      </c>
      <c r="AD404" s="4">
        <v>0</v>
      </c>
      <c r="AE404" s="4">
        <v>0</v>
      </c>
      <c r="AF404" s="4">
        <v>0</v>
      </c>
      <c r="AG404" s="4">
        <v>0</v>
      </c>
      <c r="AH404" s="4">
        <v>0</v>
      </c>
      <c r="AI404" s="4">
        <v>0</v>
      </c>
      <c r="AJ404" s="4">
        <v>0</v>
      </c>
      <c r="AK404" s="4">
        <v>0</v>
      </c>
      <c r="AL404" s="4">
        <v>0</v>
      </c>
      <c r="AM404" s="4">
        <v>0</v>
      </c>
      <c r="AN404" s="4">
        <v>0</v>
      </c>
      <c r="AO404" s="4">
        <v>0</v>
      </c>
      <c r="AP404" s="4">
        <v>0</v>
      </c>
      <c r="AQ404" s="4">
        <v>0</v>
      </c>
      <c r="AR404" s="4">
        <v>0</v>
      </c>
      <c r="AS404" s="4">
        <v>20</v>
      </c>
      <c r="AT404" s="4">
        <v>0</v>
      </c>
      <c r="AU404" s="4">
        <v>25</v>
      </c>
      <c r="AV404" s="131">
        <v>7.4305555555555548E-3</v>
      </c>
      <c r="AW404" s="44">
        <v>55.996000000000002</v>
      </c>
      <c r="AX404" s="131"/>
    </row>
    <row r="405" spans="1:50">
      <c r="A405" s="4" t="s">
        <v>224</v>
      </c>
      <c r="B405" s="4">
        <v>2019</v>
      </c>
      <c r="C405" s="5">
        <v>43485</v>
      </c>
      <c r="D405" s="4" t="s">
        <v>65</v>
      </c>
      <c r="E405" s="4" t="s">
        <v>507</v>
      </c>
      <c r="F405" s="4" t="s">
        <v>84</v>
      </c>
      <c r="G405" s="11">
        <f>(C405-VLOOKUP(E405,Riders!$A$2:$E$8000,4,FALSE))/365</f>
        <v>28.336986301369862</v>
      </c>
      <c r="H405" s="4">
        <v>3</v>
      </c>
      <c r="I405" s="4">
        <v>0</v>
      </c>
      <c r="J405" s="4">
        <v>0</v>
      </c>
      <c r="K405" s="4">
        <v>0</v>
      </c>
      <c r="L405" s="4">
        <v>0</v>
      </c>
      <c r="M405" s="4">
        <v>0</v>
      </c>
      <c r="N405" s="4">
        <v>0</v>
      </c>
      <c r="O405" s="4">
        <v>0</v>
      </c>
      <c r="P405" s="4">
        <v>0</v>
      </c>
      <c r="Q405" s="4">
        <v>0</v>
      </c>
      <c r="R405" s="4">
        <v>0</v>
      </c>
      <c r="S405" s="4">
        <v>0</v>
      </c>
      <c r="T405" s="4">
        <v>0</v>
      </c>
      <c r="U405" s="4">
        <v>0</v>
      </c>
      <c r="V405" s="4">
        <v>0</v>
      </c>
      <c r="W405" s="4">
        <v>0</v>
      </c>
      <c r="X405" s="4">
        <v>0</v>
      </c>
      <c r="Y405" s="4">
        <v>0</v>
      </c>
      <c r="Z405" s="4">
        <v>0</v>
      </c>
      <c r="AA405" s="4">
        <v>0</v>
      </c>
      <c r="AB405" s="4">
        <v>0</v>
      </c>
      <c r="AC405" s="4">
        <v>0</v>
      </c>
      <c r="AD405" s="4">
        <v>0</v>
      </c>
      <c r="AE405" s="4">
        <v>1</v>
      </c>
      <c r="AF405" s="4">
        <v>1</v>
      </c>
      <c r="AG405" s="4">
        <v>1</v>
      </c>
      <c r="AH405" s="4">
        <v>1</v>
      </c>
      <c r="AI405" s="4">
        <v>1</v>
      </c>
      <c r="AJ405" s="4">
        <v>0</v>
      </c>
      <c r="AK405" s="4">
        <v>0</v>
      </c>
      <c r="AL405" s="4">
        <v>0</v>
      </c>
      <c r="AM405" s="4">
        <v>0</v>
      </c>
      <c r="AN405" s="4">
        <v>0</v>
      </c>
      <c r="AO405" s="4">
        <v>0</v>
      </c>
      <c r="AP405" s="4">
        <v>0</v>
      </c>
      <c r="AQ405" s="4">
        <v>0</v>
      </c>
      <c r="AR405" s="4">
        <v>0</v>
      </c>
      <c r="AS405" s="4">
        <v>20</v>
      </c>
      <c r="AT405" s="4">
        <v>0</v>
      </c>
      <c r="AU405" s="4">
        <v>25</v>
      </c>
      <c r="AV405" s="131">
        <v>7.4305555555555496E-3</v>
      </c>
      <c r="AW405" s="44">
        <v>55.996000000000002</v>
      </c>
      <c r="AX405" s="131"/>
    </row>
    <row r="406" spans="1:50">
      <c r="A406" s="4" t="s">
        <v>224</v>
      </c>
      <c r="B406" s="4">
        <v>2019</v>
      </c>
      <c r="C406" s="5">
        <v>43485</v>
      </c>
      <c r="D406" s="4" t="s">
        <v>65</v>
      </c>
      <c r="E406" s="4" t="s">
        <v>933</v>
      </c>
      <c r="F406" s="4" t="s">
        <v>187</v>
      </c>
      <c r="G406" s="11">
        <f>(C406-VLOOKUP(E406,Riders!$A$2:$E$8000,4,FALSE))/365</f>
        <v>24.150684931506849</v>
      </c>
      <c r="H406" s="4">
        <v>4</v>
      </c>
      <c r="I406" s="4">
        <v>0</v>
      </c>
      <c r="J406" s="4">
        <v>0</v>
      </c>
      <c r="K406" s="4">
        <v>0</v>
      </c>
      <c r="L406" s="4">
        <v>0</v>
      </c>
      <c r="M406" s="4">
        <v>0</v>
      </c>
      <c r="N406" s="4">
        <v>0</v>
      </c>
      <c r="O406" s="4">
        <v>0</v>
      </c>
      <c r="P406" s="4">
        <v>0</v>
      </c>
      <c r="Q406" s="4">
        <v>0</v>
      </c>
      <c r="R406" s="4">
        <v>1</v>
      </c>
      <c r="S406" s="4">
        <v>0</v>
      </c>
      <c r="T406" s="4">
        <v>0</v>
      </c>
      <c r="U406" s="4">
        <v>1</v>
      </c>
      <c r="V406" s="4">
        <v>0</v>
      </c>
      <c r="W406" s="4">
        <v>0</v>
      </c>
      <c r="X406" s="4">
        <v>1</v>
      </c>
      <c r="Y406" s="4">
        <v>0</v>
      </c>
      <c r="Z406" s="4">
        <v>0</v>
      </c>
      <c r="AA406" s="4">
        <v>1</v>
      </c>
      <c r="AB406" s="4">
        <v>0</v>
      </c>
      <c r="AC406" s="4">
        <v>0</v>
      </c>
      <c r="AD406" s="4">
        <v>0</v>
      </c>
      <c r="AE406" s="4">
        <v>0</v>
      </c>
      <c r="AF406" s="4">
        <v>0</v>
      </c>
      <c r="AG406" s="4">
        <v>0</v>
      </c>
      <c r="AH406" s="4">
        <v>0</v>
      </c>
      <c r="AI406" s="4">
        <v>0</v>
      </c>
      <c r="AJ406" s="4">
        <v>0</v>
      </c>
      <c r="AK406" s="4">
        <v>0</v>
      </c>
      <c r="AL406" s="4">
        <v>0</v>
      </c>
      <c r="AM406" s="4">
        <v>0</v>
      </c>
      <c r="AN406" s="4">
        <v>0</v>
      </c>
      <c r="AO406" s="4">
        <v>0</v>
      </c>
      <c r="AP406" s="4">
        <v>0</v>
      </c>
      <c r="AQ406" s="4">
        <v>0</v>
      </c>
      <c r="AR406" s="4">
        <v>0</v>
      </c>
      <c r="AS406" s="4">
        <v>20</v>
      </c>
      <c r="AT406" s="4">
        <v>0</v>
      </c>
      <c r="AU406" s="4">
        <v>24</v>
      </c>
      <c r="AV406" s="131">
        <v>7.4305555555555496E-3</v>
      </c>
      <c r="AW406" s="44">
        <v>55.996000000000002</v>
      </c>
      <c r="AX406" s="131"/>
    </row>
    <row r="407" spans="1:50">
      <c r="A407" s="4" t="s">
        <v>224</v>
      </c>
      <c r="B407" s="4">
        <v>2019</v>
      </c>
      <c r="C407" s="5">
        <v>43485</v>
      </c>
      <c r="D407" s="4" t="s">
        <v>65</v>
      </c>
      <c r="E407" s="4" t="s">
        <v>693</v>
      </c>
      <c r="F407" s="4" t="s">
        <v>32</v>
      </c>
      <c r="G407" s="11">
        <f>(C407-VLOOKUP(E407,Riders!$A$2:$E$8000,4,FALSE))/365</f>
        <v>20.035616438356165</v>
      </c>
      <c r="H407" s="4">
        <v>5</v>
      </c>
      <c r="I407" s="4">
        <v>0</v>
      </c>
      <c r="J407" s="4">
        <v>0</v>
      </c>
      <c r="K407" s="4">
        <v>0</v>
      </c>
      <c r="L407" s="4">
        <v>0</v>
      </c>
      <c r="M407" s="4">
        <v>0</v>
      </c>
      <c r="N407" s="4">
        <v>0</v>
      </c>
      <c r="O407" s="4">
        <v>0</v>
      </c>
      <c r="P407" s="4">
        <v>0</v>
      </c>
      <c r="Q407" s="4">
        <v>0</v>
      </c>
      <c r="R407" s="4">
        <v>0</v>
      </c>
      <c r="S407" s="4">
        <v>0</v>
      </c>
      <c r="T407" s="4">
        <v>1</v>
      </c>
      <c r="U407" s="4">
        <v>0</v>
      </c>
      <c r="V407" s="4">
        <v>0</v>
      </c>
      <c r="W407" s="4">
        <v>1</v>
      </c>
      <c r="X407" s="4">
        <v>0</v>
      </c>
      <c r="Y407" s="4">
        <v>0</v>
      </c>
      <c r="Z407" s="4">
        <v>1</v>
      </c>
      <c r="AA407" s="4">
        <v>0</v>
      </c>
      <c r="AB407" s="4">
        <v>0</v>
      </c>
      <c r="AC407" s="4">
        <v>0</v>
      </c>
      <c r="AD407" s="4">
        <v>0</v>
      </c>
      <c r="AE407" s="4">
        <v>0</v>
      </c>
      <c r="AF407" s="4">
        <v>0</v>
      </c>
      <c r="AG407" s="4">
        <v>0</v>
      </c>
      <c r="AH407" s="4">
        <v>0</v>
      </c>
      <c r="AI407" s="4">
        <v>0</v>
      </c>
      <c r="AJ407" s="4">
        <v>0</v>
      </c>
      <c r="AK407" s="4">
        <v>0</v>
      </c>
      <c r="AL407" s="4">
        <v>0</v>
      </c>
      <c r="AM407" s="4">
        <v>0</v>
      </c>
      <c r="AN407" s="4">
        <v>0</v>
      </c>
      <c r="AO407" s="4">
        <v>0</v>
      </c>
      <c r="AP407" s="4">
        <v>0</v>
      </c>
      <c r="AQ407" s="4">
        <v>0</v>
      </c>
      <c r="AR407" s="4">
        <v>0</v>
      </c>
      <c r="AS407" s="4">
        <v>20</v>
      </c>
      <c r="AT407" s="4">
        <v>0</v>
      </c>
      <c r="AU407" s="4">
        <v>23</v>
      </c>
      <c r="AV407" s="131">
        <v>7.4305555555555496E-3</v>
      </c>
      <c r="AW407" s="44">
        <v>55.996000000000002</v>
      </c>
      <c r="AX407" s="131"/>
    </row>
    <row r="408" spans="1:50">
      <c r="A408" s="4" t="s">
        <v>224</v>
      </c>
      <c r="B408" s="4">
        <v>2019</v>
      </c>
      <c r="C408" s="5">
        <v>43485</v>
      </c>
      <c r="D408" s="4" t="s">
        <v>65</v>
      </c>
      <c r="E408" s="4" t="s">
        <v>820</v>
      </c>
      <c r="F408" s="4" t="s">
        <v>479</v>
      </c>
      <c r="G408" s="11" t="e">
        <f>(C408-VLOOKUP(E408,Riders!$A$2:$E$8000,4,FALSE))/365</f>
        <v>#N/A</v>
      </c>
      <c r="H408" s="4">
        <v>6</v>
      </c>
      <c r="I408" s="4">
        <v>0</v>
      </c>
      <c r="J408" s="4">
        <v>0</v>
      </c>
      <c r="K408" s="4">
        <v>0</v>
      </c>
      <c r="L408" s="4">
        <v>0</v>
      </c>
      <c r="M408" s="4">
        <v>0</v>
      </c>
      <c r="N408" s="4">
        <v>0</v>
      </c>
      <c r="O408" s="4">
        <v>0</v>
      </c>
      <c r="P408" s="4">
        <v>0</v>
      </c>
      <c r="Q408" s="4">
        <v>0</v>
      </c>
      <c r="R408" s="4">
        <v>0</v>
      </c>
      <c r="S408" s="4">
        <v>0</v>
      </c>
      <c r="T408" s="4">
        <v>0</v>
      </c>
      <c r="U408" s="4">
        <v>0</v>
      </c>
      <c r="V408" s="4">
        <v>0</v>
      </c>
      <c r="W408" s="4">
        <v>0</v>
      </c>
      <c r="X408" s="4">
        <v>0</v>
      </c>
      <c r="Y408" s="4">
        <v>0</v>
      </c>
      <c r="Z408" s="4">
        <v>0</v>
      </c>
      <c r="AA408" s="4">
        <v>0</v>
      </c>
      <c r="AB408" s="4">
        <v>0</v>
      </c>
      <c r="AC408" s="4">
        <v>0</v>
      </c>
      <c r="AD408" s="4">
        <v>0</v>
      </c>
      <c r="AE408" s="4">
        <v>0</v>
      </c>
      <c r="AF408" s="4">
        <v>0</v>
      </c>
      <c r="AG408" s="4">
        <v>0</v>
      </c>
      <c r="AH408" s="4">
        <v>0</v>
      </c>
      <c r="AI408" s="4">
        <v>0</v>
      </c>
      <c r="AJ408" s="4">
        <v>1</v>
      </c>
      <c r="AK408" s="4">
        <v>0</v>
      </c>
      <c r="AL408" s="4">
        <v>0</v>
      </c>
      <c r="AM408" s="4">
        <v>0</v>
      </c>
      <c r="AN408" s="4">
        <v>0</v>
      </c>
      <c r="AO408" s="4">
        <v>0</v>
      </c>
      <c r="AP408" s="4">
        <v>0</v>
      </c>
      <c r="AQ408" s="4">
        <v>0</v>
      </c>
      <c r="AR408" s="4">
        <v>0</v>
      </c>
      <c r="AS408" s="4">
        <v>20</v>
      </c>
      <c r="AT408" s="4">
        <v>0</v>
      </c>
      <c r="AU408" s="4">
        <v>21</v>
      </c>
      <c r="AV408" s="131">
        <v>7.4305555555555496E-3</v>
      </c>
      <c r="AW408" s="44">
        <v>55.996000000000002</v>
      </c>
      <c r="AX408" s="131"/>
    </row>
    <row r="409" spans="1:50">
      <c r="A409" s="4" t="s">
        <v>224</v>
      </c>
      <c r="B409" s="4">
        <v>2019</v>
      </c>
      <c r="C409" s="5">
        <v>43485</v>
      </c>
      <c r="D409" s="4" t="s">
        <v>65</v>
      </c>
      <c r="E409" s="4" t="s">
        <v>903</v>
      </c>
      <c r="F409" s="4" t="s">
        <v>197</v>
      </c>
      <c r="G409" s="11">
        <f>(C409-VLOOKUP(E409,Riders!$A$2:$E$8000,4,FALSE))/365</f>
        <v>28.893150684931506</v>
      </c>
      <c r="H409" s="4">
        <v>7</v>
      </c>
      <c r="I409" s="4">
        <v>0</v>
      </c>
      <c r="J409" s="4">
        <v>0</v>
      </c>
      <c r="K409" s="4">
        <v>0</v>
      </c>
      <c r="L409" s="4">
        <v>0</v>
      </c>
      <c r="M409" s="4">
        <v>0</v>
      </c>
      <c r="N409" s="4">
        <v>0</v>
      </c>
      <c r="O409" s="4">
        <v>0</v>
      </c>
      <c r="P409" s="4">
        <v>0</v>
      </c>
      <c r="Q409" s="4">
        <v>0</v>
      </c>
      <c r="R409" s="4">
        <v>0</v>
      </c>
      <c r="S409" s="4">
        <v>0</v>
      </c>
      <c r="T409" s="4">
        <v>0</v>
      </c>
      <c r="U409" s="4">
        <v>0</v>
      </c>
      <c r="V409" s="4">
        <v>0</v>
      </c>
      <c r="W409" s="4">
        <v>0</v>
      </c>
      <c r="X409" s="4">
        <v>0</v>
      </c>
      <c r="Y409" s="4">
        <v>0</v>
      </c>
      <c r="Z409" s="4">
        <v>0</v>
      </c>
      <c r="AA409" s="4">
        <v>0</v>
      </c>
      <c r="AB409" s="4">
        <v>0</v>
      </c>
      <c r="AC409" s="4">
        <v>0</v>
      </c>
      <c r="AD409" s="4">
        <v>0</v>
      </c>
      <c r="AE409" s="4">
        <v>0</v>
      </c>
      <c r="AF409" s="4">
        <v>0</v>
      </c>
      <c r="AG409" s="4">
        <v>0</v>
      </c>
      <c r="AH409" s="4">
        <v>0</v>
      </c>
      <c r="AI409" s="4">
        <v>0</v>
      </c>
      <c r="AJ409" s="4">
        <v>0</v>
      </c>
      <c r="AK409" s="4">
        <v>0</v>
      </c>
      <c r="AL409" s="4">
        <v>1</v>
      </c>
      <c r="AM409" s="4">
        <v>0</v>
      </c>
      <c r="AN409" s="4">
        <v>0</v>
      </c>
      <c r="AO409" s="4">
        <v>0</v>
      </c>
      <c r="AP409" s="4">
        <v>0</v>
      </c>
      <c r="AQ409" s="4">
        <v>0</v>
      </c>
      <c r="AR409" s="4">
        <v>0</v>
      </c>
      <c r="AS409" s="4">
        <v>20</v>
      </c>
      <c r="AT409" s="4">
        <v>0</v>
      </c>
      <c r="AU409" s="4">
        <v>21</v>
      </c>
      <c r="AV409" s="131">
        <v>7.4305555555555496E-3</v>
      </c>
      <c r="AW409" s="44">
        <v>55.996000000000002</v>
      </c>
      <c r="AX409" s="131"/>
    </row>
    <row r="410" spans="1:50">
      <c r="A410" s="4" t="s">
        <v>224</v>
      </c>
      <c r="B410" s="4">
        <v>2019</v>
      </c>
      <c r="C410" s="5">
        <v>43485</v>
      </c>
      <c r="D410" s="4" t="s">
        <v>65</v>
      </c>
      <c r="E410" s="4" t="s">
        <v>832</v>
      </c>
      <c r="F410" s="4" t="s">
        <v>206</v>
      </c>
      <c r="G410" s="11">
        <f>(C410-VLOOKUP(E410,Riders!$A$2:$E$8000,4,FALSE))/365</f>
        <v>23.290410958904111</v>
      </c>
      <c r="H410" s="4">
        <v>8</v>
      </c>
      <c r="I410" s="4">
        <v>0</v>
      </c>
      <c r="J410" s="4">
        <v>0</v>
      </c>
      <c r="K410" s="4">
        <v>0</v>
      </c>
      <c r="L410" s="4">
        <v>0</v>
      </c>
      <c r="M410" s="4">
        <v>0</v>
      </c>
      <c r="N410" s="4">
        <v>0</v>
      </c>
      <c r="O410" s="4">
        <v>0</v>
      </c>
      <c r="P410" s="4">
        <v>0</v>
      </c>
      <c r="Q410" s="4">
        <v>0</v>
      </c>
      <c r="R410" s="4">
        <v>0</v>
      </c>
      <c r="S410" s="4">
        <v>0</v>
      </c>
      <c r="T410" s="4">
        <v>0</v>
      </c>
      <c r="U410" s="4">
        <v>0</v>
      </c>
      <c r="V410" s="4">
        <v>0</v>
      </c>
      <c r="W410" s="4">
        <v>0</v>
      </c>
      <c r="X410" s="4">
        <v>0</v>
      </c>
      <c r="Y410" s="4">
        <v>0</v>
      </c>
      <c r="Z410" s="4">
        <v>0</v>
      </c>
      <c r="AA410" s="4">
        <v>0</v>
      </c>
      <c r="AB410" s="4">
        <v>0</v>
      </c>
      <c r="AC410" s="4">
        <v>0</v>
      </c>
      <c r="AD410" s="4">
        <v>0</v>
      </c>
      <c r="AE410" s="4">
        <v>0</v>
      </c>
      <c r="AF410" s="4">
        <v>0</v>
      </c>
      <c r="AG410" s="4">
        <v>0</v>
      </c>
      <c r="AH410" s="4">
        <v>0</v>
      </c>
      <c r="AI410" s="4">
        <v>0</v>
      </c>
      <c r="AJ410" s="4">
        <v>0</v>
      </c>
      <c r="AK410" s="4">
        <v>0</v>
      </c>
      <c r="AL410" s="4">
        <v>0</v>
      </c>
      <c r="AM410" s="4">
        <v>0</v>
      </c>
      <c r="AN410" s="4">
        <v>0</v>
      </c>
      <c r="AO410" s="4">
        <v>0</v>
      </c>
      <c r="AP410" s="4">
        <v>0</v>
      </c>
      <c r="AQ410" s="4">
        <v>0</v>
      </c>
      <c r="AR410" s="4">
        <v>0</v>
      </c>
      <c r="AS410" s="4">
        <v>20</v>
      </c>
      <c r="AT410" s="4">
        <v>0</v>
      </c>
      <c r="AU410" s="4">
        <v>20</v>
      </c>
      <c r="AV410" s="131">
        <v>7.4305555555555496E-3</v>
      </c>
      <c r="AW410" s="44">
        <v>55.996000000000002</v>
      </c>
      <c r="AX410" s="131"/>
    </row>
    <row r="411" spans="1:50">
      <c r="A411" s="4" t="s">
        <v>224</v>
      </c>
      <c r="B411" s="4">
        <v>2019</v>
      </c>
      <c r="C411" s="5">
        <v>43485</v>
      </c>
      <c r="D411" s="4" t="s">
        <v>65</v>
      </c>
      <c r="E411" s="4" t="s">
        <v>602</v>
      </c>
      <c r="F411" s="4" t="s">
        <v>483</v>
      </c>
      <c r="G411" s="11">
        <f>(C411-VLOOKUP(E411,Riders!$A$2:$E$8000,4,FALSE))/365</f>
        <v>21.846575342465755</v>
      </c>
      <c r="H411" s="4">
        <v>9</v>
      </c>
      <c r="I411" s="4">
        <v>0</v>
      </c>
      <c r="J411" s="4">
        <v>0</v>
      </c>
      <c r="K411" s="4">
        <v>0</v>
      </c>
      <c r="L411" s="4">
        <v>1</v>
      </c>
      <c r="M411" s="4">
        <v>0</v>
      </c>
      <c r="N411" s="4">
        <v>1</v>
      </c>
      <c r="O411" s="4">
        <v>0</v>
      </c>
      <c r="P411" s="4">
        <v>0</v>
      </c>
      <c r="Q411" s="4">
        <v>0</v>
      </c>
      <c r="R411" s="4">
        <v>0</v>
      </c>
      <c r="S411" s="4">
        <v>0</v>
      </c>
      <c r="T411" s="4">
        <v>0</v>
      </c>
      <c r="U411" s="4">
        <v>0</v>
      </c>
      <c r="V411" s="4">
        <v>0</v>
      </c>
      <c r="W411" s="4">
        <v>0</v>
      </c>
      <c r="X411" s="4">
        <v>0</v>
      </c>
      <c r="Y411" s="4">
        <v>0</v>
      </c>
      <c r="Z411" s="4">
        <v>0</v>
      </c>
      <c r="AA411" s="4">
        <v>0</v>
      </c>
      <c r="AB411" s="4">
        <v>0</v>
      </c>
      <c r="AC411" s="4">
        <v>0</v>
      </c>
      <c r="AD411" s="4">
        <v>0</v>
      </c>
      <c r="AE411" s="4">
        <v>0</v>
      </c>
      <c r="AF411" s="4">
        <v>0</v>
      </c>
      <c r="AG411" s="4">
        <v>0</v>
      </c>
      <c r="AH411" s="4">
        <v>0</v>
      </c>
      <c r="AI411" s="4">
        <v>0</v>
      </c>
      <c r="AJ411" s="4">
        <v>0</v>
      </c>
      <c r="AK411" s="4">
        <v>0</v>
      </c>
      <c r="AL411" s="4">
        <v>0</v>
      </c>
      <c r="AM411" s="4">
        <v>0</v>
      </c>
      <c r="AN411" s="4">
        <v>0</v>
      </c>
      <c r="AO411" s="4">
        <v>0</v>
      </c>
      <c r="AP411" s="4">
        <v>0</v>
      </c>
      <c r="AQ411" s="4">
        <v>0</v>
      </c>
      <c r="AR411" s="4">
        <v>1</v>
      </c>
      <c r="AS411" s="4">
        <v>0</v>
      </c>
      <c r="AT411" s="4">
        <v>0</v>
      </c>
      <c r="AU411" s="4">
        <v>3</v>
      </c>
      <c r="AV411" s="131">
        <v>7.4305555555555496E-3</v>
      </c>
      <c r="AW411" s="44">
        <v>55.996000000000002</v>
      </c>
      <c r="AX411" s="131"/>
    </row>
    <row r="412" spans="1:50">
      <c r="A412" s="4" t="s">
        <v>224</v>
      </c>
      <c r="B412" s="4">
        <v>2019</v>
      </c>
      <c r="C412" s="5">
        <v>43485</v>
      </c>
      <c r="D412" s="4" t="s">
        <v>65</v>
      </c>
      <c r="E412" s="4" t="s">
        <v>339</v>
      </c>
      <c r="F412" s="4" t="s">
        <v>141</v>
      </c>
      <c r="G412" s="11">
        <f>(C412-VLOOKUP(E412,Riders!$A$2:$E$8000,4,FALSE))/365</f>
        <v>30.843835616438355</v>
      </c>
      <c r="H412" s="4">
        <v>10</v>
      </c>
      <c r="I412" s="4">
        <v>0</v>
      </c>
      <c r="J412" s="4">
        <v>1</v>
      </c>
      <c r="K412" s="4">
        <v>1</v>
      </c>
      <c r="L412" s="4">
        <v>0</v>
      </c>
      <c r="M412" s="4">
        <v>0</v>
      </c>
      <c r="N412" s="4">
        <v>0</v>
      </c>
      <c r="O412" s="4">
        <v>0</v>
      </c>
      <c r="P412" s="4">
        <v>0</v>
      </c>
      <c r="Q412" s="4">
        <v>0</v>
      </c>
      <c r="R412" s="4">
        <v>0</v>
      </c>
      <c r="S412" s="4">
        <v>0</v>
      </c>
      <c r="T412" s="4">
        <v>0</v>
      </c>
      <c r="U412" s="4">
        <v>0</v>
      </c>
      <c r="V412" s="4">
        <v>0</v>
      </c>
      <c r="W412" s="4">
        <v>0</v>
      </c>
      <c r="X412" s="4">
        <v>0</v>
      </c>
      <c r="Y412" s="4">
        <v>0</v>
      </c>
      <c r="Z412" s="4">
        <v>0</v>
      </c>
      <c r="AA412" s="4">
        <v>0</v>
      </c>
      <c r="AB412" s="4">
        <v>0</v>
      </c>
      <c r="AC412" s="4">
        <v>0</v>
      </c>
      <c r="AD412" s="4">
        <v>0</v>
      </c>
      <c r="AE412" s="4">
        <v>0</v>
      </c>
      <c r="AF412" s="4">
        <v>0</v>
      </c>
      <c r="AG412" s="4">
        <v>0</v>
      </c>
      <c r="AH412" s="4">
        <v>0</v>
      </c>
      <c r="AI412" s="4">
        <v>0</v>
      </c>
      <c r="AJ412" s="4">
        <v>0</v>
      </c>
      <c r="AK412" s="4">
        <v>0</v>
      </c>
      <c r="AL412" s="4">
        <v>0</v>
      </c>
      <c r="AM412" s="4">
        <v>0</v>
      </c>
      <c r="AN412" s="4">
        <v>0</v>
      </c>
      <c r="AO412" s="4">
        <v>0</v>
      </c>
      <c r="AP412" s="4">
        <v>0</v>
      </c>
      <c r="AQ412" s="4">
        <v>0</v>
      </c>
      <c r="AR412" s="4">
        <v>0</v>
      </c>
      <c r="AS412" s="4">
        <v>0</v>
      </c>
      <c r="AT412" s="4">
        <v>0</v>
      </c>
      <c r="AU412" s="4">
        <v>2</v>
      </c>
      <c r="AV412" s="131">
        <v>7.4305555555555496E-3</v>
      </c>
      <c r="AW412" s="44">
        <v>55.996000000000002</v>
      </c>
      <c r="AX412" s="131"/>
    </row>
    <row r="413" spans="1:50">
      <c r="A413" s="4" t="s">
        <v>224</v>
      </c>
      <c r="B413" s="4">
        <v>2019</v>
      </c>
      <c r="C413" s="5">
        <v>43485</v>
      </c>
      <c r="D413" s="4" t="s">
        <v>65</v>
      </c>
      <c r="E413" s="4" t="s">
        <v>1038</v>
      </c>
      <c r="F413" s="4" t="s">
        <v>144</v>
      </c>
      <c r="G413" s="11">
        <f>(C413-VLOOKUP(E413,Riders!$A$2:$E$8000,4,FALSE))/365</f>
        <v>20.484931506849314</v>
      </c>
      <c r="H413" s="4">
        <v>11</v>
      </c>
      <c r="I413" s="4">
        <v>0</v>
      </c>
      <c r="J413" s="4">
        <v>0</v>
      </c>
      <c r="K413" s="4">
        <v>0</v>
      </c>
      <c r="L413" s="4">
        <v>0</v>
      </c>
      <c r="M413" s="4">
        <v>0</v>
      </c>
      <c r="N413" s="4">
        <v>0</v>
      </c>
      <c r="O413" s="4">
        <v>1</v>
      </c>
      <c r="P413" s="4">
        <v>1</v>
      </c>
      <c r="Q413" s="4">
        <v>0</v>
      </c>
      <c r="R413" s="4">
        <v>0</v>
      </c>
      <c r="S413" s="4">
        <v>0</v>
      </c>
      <c r="T413" s="4">
        <v>0</v>
      </c>
      <c r="U413" s="4">
        <v>0</v>
      </c>
      <c r="V413" s="4">
        <v>0</v>
      </c>
      <c r="W413" s="4">
        <v>0</v>
      </c>
      <c r="X413" s="4">
        <v>0</v>
      </c>
      <c r="Y413" s="4">
        <v>0</v>
      </c>
      <c r="Z413" s="4">
        <v>0</v>
      </c>
      <c r="AA413" s="4">
        <v>0</v>
      </c>
      <c r="AB413" s="4">
        <v>0</v>
      </c>
      <c r="AC413" s="4">
        <v>0</v>
      </c>
      <c r="AD413" s="4">
        <v>0</v>
      </c>
      <c r="AE413" s="4">
        <v>0</v>
      </c>
      <c r="AF413" s="4">
        <v>0</v>
      </c>
      <c r="AG413" s="4">
        <v>0</v>
      </c>
      <c r="AH413" s="4">
        <v>0</v>
      </c>
      <c r="AI413" s="4">
        <v>0</v>
      </c>
      <c r="AJ413" s="4">
        <v>0</v>
      </c>
      <c r="AK413" s="4">
        <v>0</v>
      </c>
      <c r="AL413" s="4">
        <v>0</v>
      </c>
      <c r="AM413" s="4">
        <v>0</v>
      </c>
      <c r="AN413" s="4">
        <v>0</v>
      </c>
      <c r="AO413" s="4">
        <v>0</v>
      </c>
      <c r="AP413" s="4">
        <v>0</v>
      </c>
      <c r="AQ413" s="4">
        <v>0</v>
      </c>
      <c r="AR413" s="4">
        <v>0</v>
      </c>
      <c r="AS413" s="4">
        <v>0</v>
      </c>
      <c r="AT413" s="4">
        <v>0</v>
      </c>
      <c r="AU413" s="4">
        <v>2</v>
      </c>
      <c r="AV413" s="131">
        <v>7.4305555555555496E-3</v>
      </c>
      <c r="AW413" s="44">
        <v>55.996000000000002</v>
      </c>
      <c r="AX413" s="131"/>
    </row>
    <row r="414" spans="1:50">
      <c r="A414" s="4" t="s">
        <v>224</v>
      </c>
      <c r="B414" s="4">
        <v>2019</v>
      </c>
      <c r="C414" s="5">
        <v>43485</v>
      </c>
      <c r="D414" s="4" t="s">
        <v>65</v>
      </c>
      <c r="E414" s="4" t="s">
        <v>1005</v>
      </c>
      <c r="F414" s="4" t="s">
        <v>101</v>
      </c>
      <c r="G414" s="11">
        <f>(C414-VLOOKUP(E414,Riders!$A$2:$E$8000,4,FALSE))/365</f>
        <v>19.778082191780822</v>
      </c>
      <c r="H414" s="4">
        <v>12</v>
      </c>
      <c r="I414" s="4">
        <v>1</v>
      </c>
      <c r="J414" s="4">
        <v>0</v>
      </c>
      <c r="K414" s="4">
        <v>0</v>
      </c>
      <c r="L414" s="4">
        <v>0</v>
      </c>
      <c r="M414" s="4">
        <v>1</v>
      </c>
      <c r="N414" s="4">
        <v>0</v>
      </c>
      <c r="O414" s="4">
        <v>0</v>
      </c>
      <c r="P414" s="4">
        <v>0</v>
      </c>
      <c r="Q414" s="4">
        <v>0</v>
      </c>
      <c r="R414" s="4">
        <v>0</v>
      </c>
      <c r="S414" s="4">
        <v>0</v>
      </c>
      <c r="T414" s="4">
        <v>0</v>
      </c>
      <c r="U414" s="4">
        <v>0</v>
      </c>
      <c r="V414" s="4">
        <v>0</v>
      </c>
      <c r="W414" s="4">
        <v>0</v>
      </c>
      <c r="X414" s="4">
        <v>0</v>
      </c>
      <c r="Y414" s="4">
        <v>0</v>
      </c>
      <c r="Z414" s="4">
        <v>0</v>
      </c>
      <c r="AA414" s="4">
        <v>0</v>
      </c>
      <c r="AB414" s="4">
        <v>0</v>
      </c>
      <c r="AC414" s="4">
        <v>0</v>
      </c>
      <c r="AD414" s="4">
        <v>0</v>
      </c>
      <c r="AE414" s="4">
        <v>0</v>
      </c>
      <c r="AF414" s="4">
        <v>0</v>
      </c>
      <c r="AG414" s="4">
        <v>0</v>
      </c>
      <c r="AH414" s="4">
        <v>0</v>
      </c>
      <c r="AI414" s="4">
        <v>0</v>
      </c>
      <c r="AJ414" s="4">
        <v>0</v>
      </c>
      <c r="AK414" s="4">
        <v>0</v>
      </c>
      <c r="AL414" s="4">
        <v>0</v>
      </c>
      <c r="AM414" s="4">
        <v>0</v>
      </c>
      <c r="AN414" s="4">
        <v>0</v>
      </c>
      <c r="AO414" s="4">
        <v>0</v>
      </c>
      <c r="AP414" s="4">
        <v>0</v>
      </c>
      <c r="AQ414" s="4">
        <v>0</v>
      </c>
      <c r="AR414" s="4">
        <v>0</v>
      </c>
      <c r="AS414" s="4">
        <v>0</v>
      </c>
      <c r="AT414" s="4">
        <v>0</v>
      </c>
      <c r="AU414" s="4">
        <v>2</v>
      </c>
      <c r="AV414" s="131">
        <v>7.4305555555555496E-3</v>
      </c>
      <c r="AW414" s="44">
        <v>55.996000000000002</v>
      </c>
      <c r="AX414" s="131"/>
    </row>
    <row r="415" spans="1:50">
      <c r="A415" s="4" t="s">
        <v>224</v>
      </c>
      <c r="B415" s="4">
        <v>2019</v>
      </c>
      <c r="C415" s="5">
        <v>43485</v>
      </c>
      <c r="D415" s="4" t="s">
        <v>65</v>
      </c>
      <c r="E415" s="4" t="s">
        <v>1062</v>
      </c>
      <c r="F415" s="4" t="s">
        <v>36</v>
      </c>
      <c r="G415" s="11" t="e">
        <f>(C415-VLOOKUP(E415,Riders!$A$2:$E$8000,4,FALSE))/365</f>
        <v>#N/A</v>
      </c>
      <c r="H415" s="4">
        <v>13</v>
      </c>
      <c r="I415" s="4">
        <v>0</v>
      </c>
      <c r="J415" s="4">
        <v>0</v>
      </c>
      <c r="K415" s="4">
        <v>0</v>
      </c>
      <c r="L415" s="4">
        <v>0</v>
      </c>
      <c r="M415" s="4">
        <v>0</v>
      </c>
      <c r="N415" s="4">
        <v>0</v>
      </c>
      <c r="O415" s="4">
        <v>0</v>
      </c>
      <c r="P415" s="4">
        <v>0</v>
      </c>
      <c r="Q415" s="4">
        <v>0</v>
      </c>
      <c r="R415" s="4">
        <v>0</v>
      </c>
      <c r="S415" s="4">
        <v>0</v>
      </c>
      <c r="T415" s="4">
        <v>0</v>
      </c>
      <c r="U415" s="4">
        <v>0</v>
      </c>
      <c r="V415" s="4">
        <v>0</v>
      </c>
      <c r="W415" s="4">
        <v>0</v>
      </c>
      <c r="X415" s="4">
        <v>0</v>
      </c>
      <c r="Y415" s="4">
        <v>0</v>
      </c>
      <c r="Z415" s="4">
        <v>0</v>
      </c>
      <c r="AA415" s="4">
        <v>0</v>
      </c>
      <c r="AB415" s="4">
        <v>0</v>
      </c>
      <c r="AC415" s="4">
        <v>1</v>
      </c>
      <c r="AD415" s="4">
        <v>1</v>
      </c>
      <c r="AE415" s="4">
        <v>0</v>
      </c>
      <c r="AF415" s="4">
        <v>0</v>
      </c>
      <c r="AG415" s="4">
        <v>0</v>
      </c>
      <c r="AH415" s="4">
        <v>0</v>
      </c>
      <c r="AI415" s="4">
        <v>0</v>
      </c>
      <c r="AJ415" s="4">
        <v>0</v>
      </c>
      <c r="AK415" s="4">
        <v>0</v>
      </c>
      <c r="AL415" s="4">
        <v>0</v>
      </c>
      <c r="AM415" s="4">
        <v>0</v>
      </c>
      <c r="AN415" s="4">
        <v>0</v>
      </c>
      <c r="AO415" s="4">
        <v>0</v>
      </c>
      <c r="AP415" s="4">
        <v>0</v>
      </c>
      <c r="AQ415" s="4">
        <v>0</v>
      </c>
      <c r="AR415" s="4">
        <v>0</v>
      </c>
      <c r="AS415" s="4">
        <v>0</v>
      </c>
      <c r="AT415" s="4">
        <v>0</v>
      </c>
      <c r="AU415" s="4">
        <v>2</v>
      </c>
      <c r="AV415" s="131">
        <v>7.4305555555555496E-3</v>
      </c>
      <c r="AW415" s="44">
        <v>55.996000000000002</v>
      </c>
      <c r="AX415" s="131"/>
    </row>
    <row r="416" spans="1:50">
      <c r="A416" s="4" t="s">
        <v>224</v>
      </c>
      <c r="B416" s="4">
        <v>2019</v>
      </c>
      <c r="C416" s="5">
        <v>43485</v>
      </c>
      <c r="D416" s="4" t="s">
        <v>65</v>
      </c>
      <c r="E416" s="4" t="s">
        <v>640</v>
      </c>
      <c r="F416" s="4" t="s">
        <v>22</v>
      </c>
      <c r="G416" s="11" t="e">
        <f>(C416-VLOOKUP(E416,Riders!$A$2:$E$8000,4,FALSE))/365</f>
        <v>#N/A</v>
      </c>
      <c r="H416" s="4">
        <v>14</v>
      </c>
      <c r="I416" s="4">
        <v>0</v>
      </c>
      <c r="J416" s="4">
        <v>0</v>
      </c>
      <c r="K416" s="4">
        <v>0</v>
      </c>
      <c r="L416" s="4">
        <v>0</v>
      </c>
      <c r="M416" s="4">
        <v>0</v>
      </c>
      <c r="N416" s="4">
        <v>0</v>
      </c>
      <c r="O416" s="4">
        <v>0</v>
      </c>
      <c r="P416" s="4">
        <v>0</v>
      </c>
      <c r="Q416" s="4">
        <v>0</v>
      </c>
      <c r="R416" s="4">
        <v>0</v>
      </c>
      <c r="S416" s="4">
        <v>0</v>
      </c>
      <c r="T416" s="4">
        <v>0</v>
      </c>
      <c r="U416" s="4">
        <v>0</v>
      </c>
      <c r="V416" s="4">
        <v>0</v>
      </c>
      <c r="W416" s="4">
        <v>0</v>
      </c>
      <c r="X416" s="4">
        <v>0</v>
      </c>
      <c r="Y416" s="4">
        <v>0</v>
      </c>
      <c r="Z416" s="4">
        <v>0</v>
      </c>
      <c r="AA416" s="4">
        <v>0</v>
      </c>
      <c r="AB416" s="4">
        <v>0</v>
      </c>
      <c r="AC416" s="4">
        <v>0</v>
      </c>
      <c r="AD416" s="4">
        <v>0</v>
      </c>
      <c r="AE416" s="4">
        <v>0</v>
      </c>
      <c r="AF416" s="4">
        <v>0</v>
      </c>
      <c r="AG416" s="4">
        <v>0</v>
      </c>
      <c r="AH416" s="4">
        <v>0</v>
      </c>
      <c r="AI416" s="4">
        <v>0</v>
      </c>
      <c r="AJ416" s="4">
        <v>0</v>
      </c>
      <c r="AK416" s="4">
        <v>0</v>
      </c>
      <c r="AL416" s="4">
        <v>0</v>
      </c>
      <c r="AM416" s="4">
        <v>0</v>
      </c>
      <c r="AN416" s="4">
        <v>0</v>
      </c>
      <c r="AO416" s="4">
        <v>0</v>
      </c>
      <c r="AP416" s="4">
        <v>0</v>
      </c>
      <c r="AQ416" s="4">
        <v>1</v>
      </c>
      <c r="AR416" s="4">
        <v>0</v>
      </c>
      <c r="AS416" s="4">
        <v>0</v>
      </c>
      <c r="AT416" s="4">
        <v>0</v>
      </c>
      <c r="AU416" s="4">
        <v>1</v>
      </c>
      <c r="AV416" s="131">
        <v>7.4305555555555496E-3</v>
      </c>
      <c r="AW416" s="44">
        <v>55.996000000000002</v>
      </c>
      <c r="AX416" s="131"/>
    </row>
    <row r="417" spans="1:50">
      <c r="A417" s="4" t="s">
        <v>224</v>
      </c>
      <c r="B417" s="4">
        <v>2019</v>
      </c>
      <c r="C417" s="5">
        <v>43485</v>
      </c>
      <c r="D417" s="4" t="s">
        <v>65</v>
      </c>
      <c r="E417" s="4" t="s">
        <v>948</v>
      </c>
      <c r="F417" s="4" t="s">
        <v>34</v>
      </c>
      <c r="G417" s="11">
        <f>(C417-VLOOKUP(E417,Riders!$A$2:$E$8000,4,FALSE))/365</f>
        <v>22.304109589041097</v>
      </c>
      <c r="H417" s="4">
        <v>15</v>
      </c>
      <c r="I417" s="4">
        <v>0</v>
      </c>
      <c r="J417" s="4">
        <v>0</v>
      </c>
      <c r="K417" s="4">
        <v>0</v>
      </c>
      <c r="L417" s="4">
        <v>0</v>
      </c>
      <c r="M417" s="4">
        <v>0</v>
      </c>
      <c r="N417" s="4">
        <v>0</v>
      </c>
      <c r="O417" s="4">
        <v>0</v>
      </c>
      <c r="P417" s="4">
        <v>0</v>
      </c>
      <c r="Q417" s="4">
        <v>0</v>
      </c>
      <c r="R417" s="4">
        <v>0</v>
      </c>
      <c r="S417" s="4">
        <v>0</v>
      </c>
      <c r="T417" s="4">
        <v>0</v>
      </c>
      <c r="U417" s="4">
        <v>0</v>
      </c>
      <c r="V417" s="4">
        <v>0</v>
      </c>
      <c r="W417" s="4">
        <v>0</v>
      </c>
      <c r="X417" s="4">
        <v>0</v>
      </c>
      <c r="Y417" s="4">
        <v>0</v>
      </c>
      <c r="Z417" s="4">
        <v>0</v>
      </c>
      <c r="AA417" s="4">
        <v>0</v>
      </c>
      <c r="AB417" s="4">
        <v>0</v>
      </c>
      <c r="AC417" s="4">
        <v>0</v>
      </c>
      <c r="AD417" s="4">
        <v>0</v>
      </c>
      <c r="AE417" s="4">
        <v>0</v>
      </c>
      <c r="AF417" s="4">
        <v>0</v>
      </c>
      <c r="AG417" s="4">
        <v>0</v>
      </c>
      <c r="AH417" s="4">
        <v>0</v>
      </c>
      <c r="AI417" s="4">
        <v>0</v>
      </c>
      <c r="AJ417" s="4">
        <v>0</v>
      </c>
      <c r="AK417" s="4">
        <v>0</v>
      </c>
      <c r="AL417" s="4">
        <v>0</v>
      </c>
      <c r="AM417" s="4">
        <v>0</v>
      </c>
      <c r="AN417" s="4">
        <v>0</v>
      </c>
      <c r="AO417" s="4">
        <v>0</v>
      </c>
      <c r="AP417" s="4">
        <v>0</v>
      </c>
      <c r="AQ417" s="4">
        <v>0</v>
      </c>
      <c r="AR417" s="4">
        <v>0</v>
      </c>
      <c r="AS417" s="4">
        <v>0</v>
      </c>
      <c r="AT417" s="4">
        <v>0</v>
      </c>
      <c r="AU417" s="4">
        <v>0</v>
      </c>
      <c r="AV417" s="131">
        <v>7.4305555555555496E-3</v>
      </c>
      <c r="AW417" s="44">
        <v>55.996000000000002</v>
      </c>
      <c r="AX417" s="131"/>
    </row>
    <row r="418" spans="1:50">
      <c r="A418" s="4" t="s">
        <v>224</v>
      </c>
      <c r="B418" s="4">
        <v>2019</v>
      </c>
      <c r="C418" s="5">
        <v>43485</v>
      </c>
      <c r="D418" s="4" t="s">
        <v>65</v>
      </c>
      <c r="E418" s="4" t="s">
        <v>811</v>
      </c>
      <c r="F418" s="4" t="s">
        <v>81</v>
      </c>
      <c r="G418" s="11" t="e">
        <f>(C418-VLOOKUP(E418,Riders!$A$2:$E$8000,4,FALSE))/365</f>
        <v>#N/A</v>
      </c>
      <c r="H418" s="4">
        <v>16</v>
      </c>
      <c r="I418" s="4">
        <v>0</v>
      </c>
      <c r="J418" s="4">
        <v>0</v>
      </c>
      <c r="K418" s="4">
        <v>0</v>
      </c>
      <c r="L418" s="4">
        <v>0</v>
      </c>
      <c r="M418" s="4">
        <v>0</v>
      </c>
      <c r="N418" s="4">
        <v>0</v>
      </c>
      <c r="O418" s="4">
        <v>0</v>
      </c>
      <c r="P418" s="4">
        <v>0</v>
      </c>
      <c r="Q418" s="4">
        <v>0</v>
      </c>
      <c r="R418" s="4">
        <v>0</v>
      </c>
      <c r="S418" s="4">
        <v>0</v>
      </c>
      <c r="T418" s="4">
        <v>0</v>
      </c>
      <c r="U418" s="4">
        <v>0</v>
      </c>
      <c r="V418" s="4">
        <v>0</v>
      </c>
      <c r="W418" s="4">
        <v>0</v>
      </c>
      <c r="X418" s="4">
        <v>0</v>
      </c>
      <c r="Y418" s="4">
        <v>0</v>
      </c>
      <c r="Z418" s="4">
        <v>0</v>
      </c>
      <c r="AA418" s="4">
        <v>0</v>
      </c>
      <c r="AB418" s="4">
        <v>0</v>
      </c>
      <c r="AC418" s="4">
        <v>0</v>
      </c>
      <c r="AD418" s="4">
        <v>0</v>
      </c>
      <c r="AE418" s="4">
        <v>0</v>
      </c>
      <c r="AF418" s="4">
        <v>0</v>
      </c>
      <c r="AG418" s="4">
        <v>0</v>
      </c>
      <c r="AH418" s="4">
        <v>0</v>
      </c>
      <c r="AI418" s="4">
        <v>0</v>
      </c>
      <c r="AJ418" s="4">
        <v>0</v>
      </c>
      <c r="AK418" s="4">
        <v>0</v>
      </c>
      <c r="AL418" s="4">
        <v>0</v>
      </c>
      <c r="AM418" s="4">
        <v>0</v>
      </c>
      <c r="AN418" s="4">
        <v>0</v>
      </c>
      <c r="AO418" s="4">
        <v>0</v>
      </c>
      <c r="AP418" s="4">
        <v>0</v>
      </c>
      <c r="AQ418" s="4">
        <v>0</v>
      </c>
      <c r="AR418" s="4">
        <v>0</v>
      </c>
      <c r="AS418" s="4">
        <v>0</v>
      </c>
      <c r="AT418" s="4">
        <v>0</v>
      </c>
      <c r="AU418" s="4">
        <v>0</v>
      </c>
      <c r="AV418" s="131">
        <v>7.4305555555555496E-3</v>
      </c>
      <c r="AW418" s="44">
        <v>55.996000000000002</v>
      </c>
      <c r="AX418" s="131"/>
    </row>
    <row r="419" spans="1:50">
      <c r="A419" s="4" t="s">
        <v>224</v>
      </c>
      <c r="B419" s="4">
        <v>2019</v>
      </c>
      <c r="C419" s="5">
        <v>43485</v>
      </c>
      <c r="D419" s="4" t="s">
        <v>65</v>
      </c>
      <c r="E419" s="4" t="s">
        <v>934</v>
      </c>
      <c r="F419" s="4" t="s">
        <v>38</v>
      </c>
      <c r="G419" s="11">
        <f>(C419-VLOOKUP(E419,Riders!$A$2:$E$8000,4,FALSE))/365</f>
        <v>20.087671232876712</v>
      </c>
      <c r="H419" s="4">
        <v>17</v>
      </c>
      <c r="I419" s="4">
        <v>0</v>
      </c>
      <c r="J419" s="4">
        <v>0</v>
      </c>
      <c r="K419" s="4">
        <v>0</v>
      </c>
      <c r="L419" s="4">
        <v>0</v>
      </c>
      <c r="M419" s="4">
        <v>0</v>
      </c>
      <c r="N419" s="4">
        <v>0</v>
      </c>
      <c r="O419" s="4">
        <v>0</v>
      </c>
      <c r="P419" s="4">
        <v>0</v>
      </c>
      <c r="Q419" s="4">
        <v>0</v>
      </c>
      <c r="R419" s="4">
        <v>0</v>
      </c>
      <c r="S419" s="4">
        <v>0</v>
      </c>
      <c r="T419" s="4">
        <v>0</v>
      </c>
      <c r="U419" s="4">
        <v>0</v>
      </c>
      <c r="V419" s="4">
        <v>0</v>
      </c>
      <c r="W419" s="4">
        <v>0</v>
      </c>
      <c r="X419" s="4">
        <v>0</v>
      </c>
      <c r="Y419" s="4">
        <v>0</v>
      </c>
      <c r="Z419" s="4">
        <v>0</v>
      </c>
      <c r="AA419" s="4">
        <v>0</v>
      </c>
      <c r="AB419" s="4">
        <v>0</v>
      </c>
      <c r="AC419" s="4">
        <v>0</v>
      </c>
      <c r="AD419" s="4">
        <v>0</v>
      </c>
      <c r="AE419" s="4">
        <v>0</v>
      </c>
      <c r="AF419" s="4">
        <v>0</v>
      </c>
      <c r="AG419" s="4">
        <v>0</v>
      </c>
      <c r="AH419" s="4">
        <v>0</v>
      </c>
      <c r="AI419" s="4">
        <v>0</v>
      </c>
      <c r="AJ419" s="4">
        <v>0</v>
      </c>
      <c r="AK419" s="4">
        <v>0</v>
      </c>
      <c r="AL419" s="4">
        <v>0</v>
      </c>
      <c r="AM419" s="4">
        <v>0</v>
      </c>
      <c r="AN419" s="4">
        <v>0</v>
      </c>
      <c r="AO419" s="4">
        <v>0</v>
      </c>
      <c r="AP419" s="4">
        <v>0</v>
      </c>
      <c r="AQ419" s="4">
        <v>0</v>
      </c>
      <c r="AR419" s="4">
        <v>0</v>
      </c>
      <c r="AS419" s="4">
        <v>0</v>
      </c>
      <c r="AT419" s="4">
        <v>0</v>
      </c>
      <c r="AU419" s="4">
        <v>0</v>
      </c>
      <c r="AV419" s="131">
        <v>7.4305555555555496E-3</v>
      </c>
      <c r="AW419" s="44">
        <v>55.996000000000002</v>
      </c>
      <c r="AX419" s="131"/>
    </row>
    <row r="420" spans="1:50">
      <c r="A420" s="4" t="s">
        <v>224</v>
      </c>
      <c r="B420" s="4">
        <v>2019</v>
      </c>
      <c r="C420" s="5">
        <v>43485</v>
      </c>
      <c r="D420" s="4" t="s">
        <v>65</v>
      </c>
      <c r="E420" s="4" t="s">
        <v>929</v>
      </c>
      <c r="F420" s="4" t="s">
        <v>163</v>
      </c>
      <c r="G420" s="11">
        <f>(C420-VLOOKUP(E420,Riders!$A$2:$E$8000,4,FALSE))/365</f>
        <v>31.69041095890411</v>
      </c>
      <c r="H420" s="4">
        <v>18</v>
      </c>
      <c r="I420" s="4">
        <v>0</v>
      </c>
      <c r="J420" s="4">
        <v>0</v>
      </c>
      <c r="K420" s="4">
        <v>0</v>
      </c>
      <c r="L420" s="4">
        <v>0</v>
      </c>
      <c r="M420" s="4">
        <v>0</v>
      </c>
      <c r="N420" s="4">
        <v>0</v>
      </c>
      <c r="O420" s="4">
        <v>0</v>
      </c>
      <c r="P420" s="4">
        <v>0</v>
      </c>
      <c r="Q420" s="4">
        <v>0</v>
      </c>
      <c r="R420" s="4">
        <v>0</v>
      </c>
      <c r="S420" s="4">
        <v>0</v>
      </c>
      <c r="T420" s="4">
        <v>0</v>
      </c>
      <c r="U420" s="4">
        <v>0</v>
      </c>
      <c r="V420" s="4">
        <v>0</v>
      </c>
      <c r="W420" s="4">
        <v>0</v>
      </c>
      <c r="X420" s="4">
        <v>0</v>
      </c>
      <c r="Y420" s="4">
        <v>0</v>
      </c>
      <c r="Z420" s="4">
        <v>0</v>
      </c>
      <c r="AA420" s="4">
        <v>0</v>
      </c>
      <c r="AB420" s="4">
        <v>0</v>
      </c>
      <c r="AC420" s="4">
        <v>0</v>
      </c>
      <c r="AD420" s="4">
        <v>0</v>
      </c>
      <c r="AE420" s="4">
        <v>0</v>
      </c>
      <c r="AF420" s="4">
        <v>0</v>
      </c>
      <c r="AG420" s="4">
        <v>0</v>
      </c>
      <c r="AH420" s="4">
        <v>0</v>
      </c>
      <c r="AI420" s="4">
        <v>0</v>
      </c>
      <c r="AJ420" s="4">
        <v>0</v>
      </c>
      <c r="AK420" s="4">
        <v>0</v>
      </c>
      <c r="AL420" s="4">
        <v>0</v>
      </c>
      <c r="AM420" s="4">
        <v>0</v>
      </c>
      <c r="AN420" s="4">
        <v>0</v>
      </c>
      <c r="AO420" s="4">
        <v>0</v>
      </c>
      <c r="AP420" s="4">
        <v>0</v>
      </c>
      <c r="AQ420" s="4">
        <v>0</v>
      </c>
      <c r="AR420" s="4">
        <v>0</v>
      </c>
      <c r="AS420" s="4">
        <v>0</v>
      </c>
      <c r="AT420" s="4">
        <v>0</v>
      </c>
      <c r="AU420" s="4">
        <v>0</v>
      </c>
      <c r="AV420" s="131">
        <v>7.4305555555555496E-3</v>
      </c>
      <c r="AW420" s="44">
        <v>55.996000000000002</v>
      </c>
      <c r="AX420" s="131"/>
    </row>
    <row r="421" spans="1:50">
      <c r="A421" s="4" t="s">
        <v>224</v>
      </c>
      <c r="B421" s="4">
        <v>2019</v>
      </c>
      <c r="C421" s="5">
        <v>43485</v>
      </c>
      <c r="D421" s="4" t="s">
        <v>65</v>
      </c>
      <c r="E421" s="4" t="s">
        <v>714</v>
      </c>
      <c r="F421" s="4" t="s">
        <v>151</v>
      </c>
      <c r="G421" s="11">
        <f>(C421-VLOOKUP(E421,Riders!$A$2:$E$8000,4,FALSE))/365</f>
        <v>22.663013698630138</v>
      </c>
      <c r="H421" s="4">
        <v>19</v>
      </c>
      <c r="I421" s="4">
        <v>0</v>
      </c>
      <c r="J421" s="4">
        <v>0</v>
      </c>
      <c r="K421" s="4">
        <v>0</v>
      </c>
      <c r="L421" s="4">
        <v>0</v>
      </c>
      <c r="M421" s="4">
        <v>0</v>
      </c>
      <c r="N421" s="4">
        <v>0</v>
      </c>
      <c r="O421" s="4">
        <v>0</v>
      </c>
      <c r="P421" s="4">
        <v>0</v>
      </c>
      <c r="Q421" s="4">
        <v>0</v>
      </c>
      <c r="R421" s="4">
        <v>0</v>
      </c>
      <c r="S421" s="4">
        <v>0</v>
      </c>
      <c r="T421" s="4">
        <v>0</v>
      </c>
      <c r="U421" s="4">
        <v>0</v>
      </c>
      <c r="V421" s="4">
        <v>0</v>
      </c>
      <c r="W421" s="4">
        <v>0</v>
      </c>
      <c r="X421" s="4">
        <v>0</v>
      </c>
      <c r="Y421" s="4">
        <v>0</v>
      </c>
      <c r="Z421" s="4">
        <v>0</v>
      </c>
      <c r="AA421" s="4">
        <v>0</v>
      </c>
      <c r="AB421" s="4">
        <v>0</v>
      </c>
      <c r="AC421" s="4">
        <v>0</v>
      </c>
      <c r="AD421" s="4">
        <v>0</v>
      </c>
      <c r="AE421" s="4">
        <v>0</v>
      </c>
      <c r="AF421" s="4">
        <v>0</v>
      </c>
      <c r="AG421" s="4">
        <v>0</v>
      </c>
      <c r="AH421" s="4">
        <v>0</v>
      </c>
      <c r="AI421" s="4">
        <v>0</v>
      </c>
      <c r="AJ421" s="4">
        <v>0</v>
      </c>
      <c r="AK421" s="4">
        <v>0</v>
      </c>
      <c r="AL421" s="4">
        <v>0</v>
      </c>
      <c r="AM421" s="4">
        <v>0</v>
      </c>
      <c r="AN421" s="4">
        <v>0</v>
      </c>
      <c r="AO421" s="4">
        <v>0</v>
      </c>
      <c r="AP421" s="4">
        <v>0</v>
      </c>
      <c r="AQ421" s="4">
        <v>0</v>
      </c>
      <c r="AR421" s="4">
        <v>0</v>
      </c>
      <c r="AS421" s="4">
        <v>0</v>
      </c>
      <c r="AT421" s="4">
        <v>0</v>
      </c>
      <c r="AU421" s="4">
        <v>0</v>
      </c>
      <c r="AV421" s="131">
        <v>7.4305555555555496E-3</v>
      </c>
      <c r="AW421" s="44">
        <v>55.996000000000002</v>
      </c>
      <c r="AX421" s="131"/>
    </row>
    <row r="422" spans="1:50">
      <c r="A422" s="1" t="s">
        <v>287</v>
      </c>
      <c r="B422" s="1">
        <v>2018</v>
      </c>
      <c r="C422" s="2">
        <v>43450</v>
      </c>
      <c r="D422" s="1" t="s">
        <v>65</v>
      </c>
      <c r="E422" s="1" t="s">
        <v>616</v>
      </c>
      <c r="F422" s="1" t="s">
        <v>36</v>
      </c>
      <c r="G422" s="11">
        <f>(C422-VLOOKUP(E422,Riders!$A$2:$E$8000,4,FALSE))/365</f>
        <v>30.843835616438355</v>
      </c>
      <c r="H422" s="1">
        <v>1</v>
      </c>
      <c r="I422" s="1">
        <v>0</v>
      </c>
      <c r="J422" s="1">
        <v>0</v>
      </c>
      <c r="K422" s="1">
        <v>0</v>
      </c>
      <c r="L422" s="1">
        <v>0</v>
      </c>
      <c r="M422" s="1">
        <v>0</v>
      </c>
      <c r="N422" s="1">
        <v>0</v>
      </c>
      <c r="O422" s="1">
        <v>0</v>
      </c>
      <c r="P422" s="1">
        <v>0</v>
      </c>
      <c r="Q422" s="1">
        <v>0</v>
      </c>
      <c r="R422" s="1">
        <v>0</v>
      </c>
      <c r="S422" s="1">
        <v>0</v>
      </c>
      <c r="T422" s="1">
        <v>0</v>
      </c>
      <c r="U422" s="1">
        <v>0</v>
      </c>
      <c r="V422" s="1">
        <v>0</v>
      </c>
      <c r="W422" s="1">
        <v>0</v>
      </c>
      <c r="X422" s="1">
        <v>0</v>
      </c>
      <c r="Y422" s="1">
        <v>0</v>
      </c>
      <c r="Z422" s="1">
        <v>0</v>
      </c>
      <c r="AA422" s="1">
        <v>0</v>
      </c>
      <c r="AB422" s="1">
        <v>0</v>
      </c>
      <c r="AC422" s="1">
        <v>0</v>
      </c>
      <c r="AD422" s="1">
        <v>0</v>
      </c>
      <c r="AE422" s="1">
        <v>0</v>
      </c>
      <c r="AF422" s="1">
        <v>0</v>
      </c>
      <c r="AG422" s="1">
        <v>0</v>
      </c>
      <c r="AH422" s="1">
        <v>0</v>
      </c>
      <c r="AI422" s="1">
        <v>0</v>
      </c>
      <c r="AJ422" s="1">
        <v>1</v>
      </c>
      <c r="AK422" s="1">
        <v>1</v>
      </c>
      <c r="AL422" s="1">
        <v>1</v>
      </c>
      <c r="AM422" s="1">
        <v>1</v>
      </c>
      <c r="AN422" s="1">
        <v>1</v>
      </c>
      <c r="AO422" s="1">
        <v>1</v>
      </c>
      <c r="AP422" s="1">
        <v>0</v>
      </c>
      <c r="AQ422" s="1">
        <v>0</v>
      </c>
      <c r="AR422" s="1">
        <v>0</v>
      </c>
      <c r="AS422" s="1">
        <v>20</v>
      </c>
      <c r="AT422" s="1">
        <v>0</v>
      </c>
      <c r="AU422" s="1">
        <v>26</v>
      </c>
      <c r="AV422" s="131">
        <v>7.3148148148148148E-3</v>
      </c>
      <c r="AW422">
        <v>56.902000000000001</v>
      </c>
      <c r="AX422" s="131"/>
    </row>
    <row r="423" spans="1:50">
      <c r="A423" s="1" t="s">
        <v>287</v>
      </c>
      <c r="B423" s="1">
        <v>2018</v>
      </c>
      <c r="C423" s="2">
        <v>43450</v>
      </c>
      <c r="D423" s="1" t="s">
        <v>65</v>
      </c>
      <c r="E423" s="1" t="s">
        <v>778</v>
      </c>
      <c r="F423" s="1" t="s">
        <v>112</v>
      </c>
      <c r="G423" s="11">
        <f>(C423-VLOOKUP(E423,Riders!$A$2:$E$8000,4,FALSE))/365</f>
        <v>20.671232876712327</v>
      </c>
      <c r="H423" s="1">
        <v>2</v>
      </c>
      <c r="I423" s="1">
        <v>0</v>
      </c>
      <c r="J423" s="1">
        <v>0</v>
      </c>
      <c r="K423" s="1">
        <v>0</v>
      </c>
      <c r="L423" s="1">
        <v>0</v>
      </c>
      <c r="M423" s="1">
        <v>0</v>
      </c>
      <c r="N423" s="1">
        <v>0</v>
      </c>
      <c r="O423" s="1">
        <v>0</v>
      </c>
      <c r="P423" s="1">
        <v>0</v>
      </c>
      <c r="Q423" s="1">
        <v>1</v>
      </c>
      <c r="R423" s="1">
        <v>1</v>
      </c>
      <c r="S423" s="1">
        <v>1</v>
      </c>
      <c r="T423" s="1">
        <v>0</v>
      </c>
      <c r="U423" s="1">
        <v>0</v>
      </c>
      <c r="V423" s="1">
        <v>0</v>
      </c>
      <c r="W423" s="1">
        <v>0</v>
      </c>
      <c r="X423" s="1">
        <v>1</v>
      </c>
      <c r="Y423" s="1">
        <v>0</v>
      </c>
      <c r="Z423" s="1">
        <v>1</v>
      </c>
      <c r="AA423" s="1">
        <v>0</v>
      </c>
      <c r="AB423" s="1">
        <v>0</v>
      </c>
      <c r="AC423" s="1">
        <v>0</v>
      </c>
      <c r="AD423" s="1">
        <v>0</v>
      </c>
      <c r="AE423" s="1">
        <v>0</v>
      </c>
      <c r="AF423" s="1">
        <v>0</v>
      </c>
      <c r="AG423" s="1">
        <v>0</v>
      </c>
      <c r="AH423" s="1">
        <v>0</v>
      </c>
      <c r="AI423" s="1">
        <v>0</v>
      </c>
      <c r="AJ423" s="1">
        <v>0</v>
      </c>
      <c r="AK423" s="1">
        <v>0</v>
      </c>
      <c r="AL423" s="1">
        <v>0</v>
      </c>
      <c r="AM423" s="1">
        <v>0</v>
      </c>
      <c r="AN423" s="1">
        <v>0</v>
      </c>
      <c r="AO423" s="1">
        <v>0</v>
      </c>
      <c r="AP423" s="1">
        <v>0</v>
      </c>
      <c r="AQ423" s="1">
        <v>0</v>
      </c>
      <c r="AR423" s="1">
        <v>0</v>
      </c>
      <c r="AS423" s="1">
        <v>20</v>
      </c>
      <c r="AT423" s="1">
        <v>0</v>
      </c>
      <c r="AU423" s="1">
        <v>25</v>
      </c>
      <c r="AV423" s="131">
        <v>7.3148148148148148E-3</v>
      </c>
      <c r="AW423">
        <v>56.902000000000001</v>
      </c>
      <c r="AX423" s="131"/>
    </row>
    <row r="424" spans="1:50">
      <c r="A424" s="1" t="s">
        <v>287</v>
      </c>
      <c r="B424" s="1">
        <v>2018</v>
      </c>
      <c r="C424" s="2">
        <v>43450</v>
      </c>
      <c r="D424" s="1" t="s">
        <v>65</v>
      </c>
      <c r="E424" s="1" t="s">
        <v>339</v>
      </c>
      <c r="F424" s="1" t="s">
        <v>141</v>
      </c>
      <c r="G424" s="11">
        <f>(C424-VLOOKUP(E424,Riders!$A$2:$E$8000,4,FALSE))/365</f>
        <v>30.747945205479454</v>
      </c>
      <c r="H424" s="1">
        <v>3</v>
      </c>
      <c r="I424" s="1">
        <v>0</v>
      </c>
      <c r="J424" s="1">
        <v>0</v>
      </c>
      <c r="K424" s="1">
        <v>0</v>
      </c>
      <c r="L424" s="1">
        <v>0</v>
      </c>
      <c r="M424" s="1">
        <v>0</v>
      </c>
      <c r="N424" s="1">
        <v>1</v>
      </c>
      <c r="O424" s="1">
        <v>0</v>
      </c>
      <c r="P424" s="1">
        <v>0</v>
      </c>
      <c r="Q424" s="1">
        <v>0</v>
      </c>
      <c r="R424" s="1">
        <v>0</v>
      </c>
      <c r="S424" s="1">
        <v>0</v>
      </c>
      <c r="T424" s="1">
        <v>1</v>
      </c>
      <c r="U424" s="1">
        <v>0</v>
      </c>
      <c r="V424" s="1">
        <v>0</v>
      </c>
      <c r="W424" s="1">
        <v>1</v>
      </c>
      <c r="X424" s="1">
        <v>0</v>
      </c>
      <c r="Y424" s="1">
        <v>1</v>
      </c>
      <c r="Z424" s="1">
        <v>0</v>
      </c>
      <c r="AA424" s="1">
        <v>0</v>
      </c>
      <c r="AB424" s="1">
        <v>0</v>
      </c>
      <c r="AC424" s="1">
        <v>0</v>
      </c>
      <c r="AD424" s="1">
        <v>0</v>
      </c>
      <c r="AE424" s="1">
        <v>0</v>
      </c>
      <c r="AF424" s="1">
        <v>0</v>
      </c>
      <c r="AG424" s="1">
        <v>0</v>
      </c>
      <c r="AH424" s="1">
        <v>0</v>
      </c>
      <c r="AI424" s="1">
        <v>0</v>
      </c>
      <c r="AJ424" s="1">
        <v>0</v>
      </c>
      <c r="AK424" s="1">
        <v>0</v>
      </c>
      <c r="AL424" s="1">
        <v>0</v>
      </c>
      <c r="AM424" s="1">
        <v>0</v>
      </c>
      <c r="AN424" s="1">
        <v>0</v>
      </c>
      <c r="AO424" s="1">
        <v>0</v>
      </c>
      <c r="AP424" s="1">
        <v>0</v>
      </c>
      <c r="AQ424" s="1">
        <v>0</v>
      </c>
      <c r="AR424" s="1">
        <v>0</v>
      </c>
      <c r="AS424" s="1">
        <v>20</v>
      </c>
      <c r="AT424" s="1">
        <v>0</v>
      </c>
      <c r="AU424" s="1">
        <v>24</v>
      </c>
      <c r="AV424" s="131">
        <v>7.3148148148148096E-3</v>
      </c>
      <c r="AW424">
        <v>56.902000000000001</v>
      </c>
      <c r="AX424" s="131"/>
    </row>
    <row r="425" spans="1:50">
      <c r="A425" s="1" t="s">
        <v>287</v>
      </c>
      <c r="B425" s="1">
        <v>2018</v>
      </c>
      <c r="C425" s="2">
        <v>43450</v>
      </c>
      <c r="D425" s="1" t="s">
        <v>65</v>
      </c>
      <c r="E425" s="1" t="s">
        <v>748</v>
      </c>
      <c r="F425" s="1" t="s">
        <v>22</v>
      </c>
      <c r="G425" s="11">
        <f>(C425-VLOOKUP(E425,Riders!$A$2:$E$8000,4,FALSE))/365</f>
        <v>24.339726027397262</v>
      </c>
      <c r="H425" s="1">
        <v>4</v>
      </c>
      <c r="I425" s="1">
        <v>0</v>
      </c>
      <c r="J425" s="1">
        <v>0</v>
      </c>
      <c r="K425" s="1">
        <v>1</v>
      </c>
      <c r="L425" s="1">
        <v>0</v>
      </c>
      <c r="M425" s="1">
        <v>0</v>
      </c>
      <c r="N425" s="1">
        <v>0</v>
      </c>
      <c r="O425" s="1">
        <v>1</v>
      </c>
      <c r="P425" s="1">
        <v>0</v>
      </c>
      <c r="Q425" s="1">
        <v>0</v>
      </c>
      <c r="R425" s="1">
        <v>0</v>
      </c>
      <c r="S425" s="1">
        <v>0</v>
      </c>
      <c r="T425" s="1">
        <v>0</v>
      </c>
      <c r="U425" s="1">
        <v>0</v>
      </c>
      <c r="V425" s="1">
        <v>0</v>
      </c>
      <c r="W425" s="1">
        <v>0</v>
      </c>
      <c r="X425" s="1">
        <v>0</v>
      </c>
      <c r="Y425" s="1">
        <v>0</v>
      </c>
      <c r="Z425" s="1">
        <v>0</v>
      </c>
      <c r="AA425" s="1">
        <v>0</v>
      </c>
      <c r="AB425" s="1">
        <v>0</v>
      </c>
      <c r="AC425" s="1">
        <v>0</v>
      </c>
      <c r="AD425" s="1">
        <v>0</v>
      </c>
      <c r="AE425" s="1">
        <v>1</v>
      </c>
      <c r="AF425" s="1">
        <v>1</v>
      </c>
      <c r="AG425" s="1">
        <v>0</v>
      </c>
      <c r="AH425" s="1">
        <v>0</v>
      </c>
      <c r="AI425" s="1">
        <v>1</v>
      </c>
      <c r="AJ425" s="1">
        <v>0</v>
      </c>
      <c r="AK425" s="1">
        <v>0</v>
      </c>
      <c r="AL425" s="1">
        <v>0</v>
      </c>
      <c r="AM425" s="1">
        <v>0</v>
      </c>
      <c r="AN425" s="1">
        <v>0</v>
      </c>
      <c r="AO425" s="1">
        <v>0</v>
      </c>
      <c r="AP425" s="1">
        <v>0</v>
      </c>
      <c r="AQ425" s="1">
        <v>0</v>
      </c>
      <c r="AR425" s="1">
        <v>0</v>
      </c>
      <c r="AS425" s="1">
        <v>0</v>
      </c>
      <c r="AT425" s="1">
        <v>0</v>
      </c>
      <c r="AU425" s="1">
        <v>5</v>
      </c>
      <c r="AV425" s="131">
        <v>7.3148148148148096E-3</v>
      </c>
      <c r="AW425">
        <v>56.902000000000001</v>
      </c>
      <c r="AX425" s="131"/>
    </row>
    <row r="426" spans="1:50">
      <c r="A426" s="1" t="s">
        <v>287</v>
      </c>
      <c r="B426" s="1">
        <v>2018</v>
      </c>
      <c r="C426" s="2">
        <v>43450</v>
      </c>
      <c r="D426" s="1" t="s">
        <v>65</v>
      </c>
      <c r="E426" s="1" t="s">
        <v>932</v>
      </c>
      <c r="F426" s="1" t="s">
        <v>55</v>
      </c>
      <c r="G426" s="11" t="e">
        <f>(C426-VLOOKUP(E426,Riders!$A$2:$E$8000,4,FALSE))/365</f>
        <v>#N/A</v>
      </c>
      <c r="H426" s="1">
        <v>5</v>
      </c>
      <c r="I426" s="1">
        <v>0</v>
      </c>
      <c r="J426" s="1">
        <v>0</v>
      </c>
      <c r="K426" s="1">
        <v>0</v>
      </c>
      <c r="L426" s="1">
        <v>0</v>
      </c>
      <c r="M426" s="1">
        <v>0</v>
      </c>
      <c r="N426" s="1">
        <v>0</v>
      </c>
      <c r="O426" s="1">
        <v>0</v>
      </c>
      <c r="P426" s="1">
        <v>0</v>
      </c>
      <c r="Q426" s="1">
        <v>0</v>
      </c>
      <c r="R426" s="1">
        <v>0</v>
      </c>
      <c r="S426" s="1">
        <v>0</v>
      </c>
      <c r="T426" s="1">
        <v>0</v>
      </c>
      <c r="U426" s="1">
        <v>0</v>
      </c>
      <c r="V426" s="1">
        <v>0</v>
      </c>
      <c r="W426" s="1">
        <v>0</v>
      </c>
      <c r="X426" s="1">
        <v>0</v>
      </c>
      <c r="Y426" s="1">
        <v>0</v>
      </c>
      <c r="Z426" s="1">
        <v>0</v>
      </c>
      <c r="AA426" s="1">
        <v>1</v>
      </c>
      <c r="AB426" s="1">
        <v>1</v>
      </c>
      <c r="AC426" s="1">
        <v>1</v>
      </c>
      <c r="AD426" s="1">
        <v>1</v>
      </c>
      <c r="AE426" s="1">
        <v>0</v>
      </c>
      <c r="AF426" s="1">
        <v>0</v>
      </c>
      <c r="AG426" s="1">
        <v>0</v>
      </c>
      <c r="AH426" s="1">
        <v>0</v>
      </c>
      <c r="AI426" s="1">
        <v>0</v>
      </c>
      <c r="AJ426" s="1">
        <v>0</v>
      </c>
      <c r="AK426" s="1">
        <v>0</v>
      </c>
      <c r="AL426" s="1">
        <v>0</v>
      </c>
      <c r="AM426" s="1">
        <v>0</v>
      </c>
      <c r="AN426" s="1">
        <v>0</v>
      </c>
      <c r="AO426" s="1">
        <v>0</v>
      </c>
      <c r="AP426" s="1">
        <v>0</v>
      </c>
      <c r="AQ426" s="1">
        <v>0</v>
      </c>
      <c r="AR426" s="1">
        <v>0</v>
      </c>
      <c r="AS426" s="1">
        <v>0</v>
      </c>
      <c r="AT426" s="1">
        <v>0</v>
      </c>
      <c r="AU426" s="1">
        <v>4</v>
      </c>
      <c r="AV426" s="131">
        <v>7.3148148148148096E-3</v>
      </c>
      <c r="AW426">
        <v>56.902000000000001</v>
      </c>
      <c r="AX426" s="131"/>
    </row>
    <row r="427" spans="1:50">
      <c r="A427" s="1" t="s">
        <v>287</v>
      </c>
      <c r="B427" s="1">
        <v>2018</v>
      </c>
      <c r="C427" s="2">
        <v>43450</v>
      </c>
      <c r="D427" s="1" t="s">
        <v>65</v>
      </c>
      <c r="E427" s="1" t="s">
        <v>1037</v>
      </c>
      <c r="F427" s="1" t="s">
        <v>483</v>
      </c>
      <c r="G427" s="11">
        <f>(C427-VLOOKUP(E427,Riders!$A$2:$E$8000,4,FALSE))/365</f>
        <v>25.731506849315068</v>
      </c>
      <c r="H427" s="1">
        <v>6</v>
      </c>
      <c r="I427" s="1">
        <v>0</v>
      </c>
      <c r="J427" s="1">
        <v>0</v>
      </c>
      <c r="K427" s="1">
        <v>0</v>
      </c>
      <c r="L427" s="1">
        <v>0</v>
      </c>
      <c r="M427" s="1">
        <v>0</v>
      </c>
      <c r="N427" s="1">
        <v>0</v>
      </c>
      <c r="O427" s="1">
        <v>0</v>
      </c>
      <c r="P427" s="1">
        <v>0</v>
      </c>
      <c r="Q427" s="1">
        <v>0</v>
      </c>
      <c r="R427" s="1">
        <v>0</v>
      </c>
      <c r="S427" s="1">
        <v>0</v>
      </c>
      <c r="T427" s="1">
        <v>0</v>
      </c>
      <c r="U427" s="1">
        <v>0</v>
      </c>
      <c r="V427" s="1">
        <v>0</v>
      </c>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1</v>
      </c>
      <c r="AQ427" s="1">
        <v>1</v>
      </c>
      <c r="AR427" s="1">
        <v>1</v>
      </c>
      <c r="AS427" s="1">
        <v>0</v>
      </c>
      <c r="AT427" s="1">
        <v>0</v>
      </c>
      <c r="AU427" s="1">
        <v>3</v>
      </c>
      <c r="AV427" s="131">
        <v>7.3148148148148096E-3</v>
      </c>
      <c r="AW427">
        <v>56.902000000000001</v>
      </c>
      <c r="AX427" s="131"/>
    </row>
    <row r="428" spans="1:50">
      <c r="A428" s="1" t="s">
        <v>287</v>
      </c>
      <c r="B428" s="1">
        <v>2018</v>
      </c>
      <c r="C428" s="2">
        <v>43450</v>
      </c>
      <c r="D428" s="1" t="s">
        <v>65</v>
      </c>
      <c r="E428" s="1" t="s">
        <v>997</v>
      </c>
      <c r="F428" s="1" t="s">
        <v>77</v>
      </c>
      <c r="G428" s="11">
        <f>(C428-VLOOKUP(E428,Riders!$A$2:$E$8000,4,FALSE))/365</f>
        <v>23.564383561643837</v>
      </c>
      <c r="H428" s="1">
        <v>7</v>
      </c>
      <c r="I428" s="1">
        <v>0</v>
      </c>
      <c r="J428" s="1">
        <v>0</v>
      </c>
      <c r="K428" s="1">
        <v>0</v>
      </c>
      <c r="L428" s="1">
        <v>0</v>
      </c>
      <c r="M428" s="1">
        <v>0</v>
      </c>
      <c r="N428" s="1">
        <v>0</v>
      </c>
      <c r="O428" s="1">
        <v>0</v>
      </c>
      <c r="P428" s="1">
        <v>1</v>
      </c>
      <c r="Q428" s="1">
        <v>0</v>
      </c>
      <c r="R428" s="1">
        <v>0</v>
      </c>
      <c r="S428" s="1">
        <v>0</v>
      </c>
      <c r="T428" s="1">
        <v>0</v>
      </c>
      <c r="U428" s="1">
        <v>1</v>
      </c>
      <c r="V428" s="1">
        <v>1</v>
      </c>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v>0</v>
      </c>
      <c r="AS428" s="1">
        <v>20</v>
      </c>
      <c r="AT428" s="1">
        <v>20</v>
      </c>
      <c r="AU428" s="1">
        <v>3</v>
      </c>
      <c r="AV428" s="131">
        <v>7.3148148148148096E-3</v>
      </c>
      <c r="AW428">
        <v>56.902000000000001</v>
      </c>
      <c r="AX428" s="131"/>
    </row>
    <row r="429" spans="1:50">
      <c r="A429" s="1" t="s">
        <v>287</v>
      </c>
      <c r="B429" s="1">
        <v>2018</v>
      </c>
      <c r="C429" s="2">
        <v>43450</v>
      </c>
      <c r="D429" s="1" t="s">
        <v>65</v>
      </c>
      <c r="E429" s="1" t="s">
        <v>472</v>
      </c>
      <c r="F429" s="1" t="s">
        <v>24</v>
      </c>
      <c r="G429" s="11">
        <f>(C429-VLOOKUP(E429,Riders!$A$2:$E$8000,4,FALSE))/365</f>
        <v>29.873972602739727</v>
      </c>
      <c r="H429" s="1">
        <v>8</v>
      </c>
      <c r="I429" s="1">
        <v>0</v>
      </c>
      <c r="J429" s="1">
        <v>0</v>
      </c>
      <c r="K429" s="1">
        <v>0</v>
      </c>
      <c r="L429" s="1">
        <v>1</v>
      </c>
      <c r="M429" s="1">
        <v>1</v>
      </c>
      <c r="N429" s="1">
        <v>0</v>
      </c>
      <c r="O429" s="1">
        <v>0</v>
      </c>
      <c r="P429" s="1">
        <v>0</v>
      </c>
      <c r="Q429" s="1">
        <v>0</v>
      </c>
      <c r="R429" s="1">
        <v>0</v>
      </c>
      <c r="S429" s="1">
        <v>0</v>
      </c>
      <c r="T429" s="1">
        <v>0</v>
      </c>
      <c r="U429" s="1">
        <v>0</v>
      </c>
      <c r="V429" s="1">
        <v>0</v>
      </c>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v>0</v>
      </c>
      <c r="AS429" s="1">
        <v>0</v>
      </c>
      <c r="AT429" s="1">
        <v>0</v>
      </c>
      <c r="AU429" s="1">
        <v>2</v>
      </c>
      <c r="AV429" s="131">
        <v>7.3148148148148096E-3</v>
      </c>
      <c r="AW429">
        <v>56.902000000000001</v>
      </c>
      <c r="AX429" s="131"/>
    </row>
    <row r="430" spans="1:50">
      <c r="A430" s="1" t="s">
        <v>287</v>
      </c>
      <c r="B430" s="1">
        <v>2018</v>
      </c>
      <c r="C430" s="2">
        <v>43450</v>
      </c>
      <c r="D430" s="1" t="s">
        <v>65</v>
      </c>
      <c r="E430" s="1" t="s">
        <v>782</v>
      </c>
      <c r="F430" s="1" t="s">
        <v>479</v>
      </c>
      <c r="G430" s="11" t="e">
        <f>(C430-VLOOKUP(E430,Riders!$A$2:$E$8000,4,FALSE))/365</f>
        <v>#N/A</v>
      </c>
      <c r="H430" s="1">
        <v>9</v>
      </c>
      <c r="I430" s="1">
        <v>0</v>
      </c>
      <c r="J430" s="1">
        <v>0</v>
      </c>
      <c r="K430" s="1">
        <v>0</v>
      </c>
      <c r="L430" s="1">
        <v>0</v>
      </c>
      <c r="M430" s="1">
        <v>0</v>
      </c>
      <c r="N430" s="1">
        <v>0</v>
      </c>
      <c r="O430" s="1">
        <v>0</v>
      </c>
      <c r="P430" s="1">
        <v>0</v>
      </c>
      <c r="Q430" s="1">
        <v>0</v>
      </c>
      <c r="R430" s="1">
        <v>0</v>
      </c>
      <c r="S430" s="1">
        <v>0</v>
      </c>
      <c r="T430" s="1">
        <v>0</v>
      </c>
      <c r="U430" s="1">
        <v>0</v>
      </c>
      <c r="V430" s="1">
        <v>0</v>
      </c>
      <c r="W430" s="1">
        <v>0</v>
      </c>
      <c r="X430" s="1">
        <v>0</v>
      </c>
      <c r="Y430" s="1">
        <v>0</v>
      </c>
      <c r="Z430" s="1">
        <v>0</v>
      </c>
      <c r="AA430" s="1">
        <v>0</v>
      </c>
      <c r="AB430" s="1">
        <v>0</v>
      </c>
      <c r="AC430" s="1">
        <v>0</v>
      </c>
      <c r="AD430" s="1">
        <v>0</v>
      </c>
      <c r="AE430" s="1">
        <v>0</v>
      </c>
      <c r="AF430" s="1">
        <v>0</v>
      </c>
      <c r="AG430" s="1">
        <v>1</v>
      </c>
      <c r="AH430" s="1">
        <v>1</v>
      </c>
      <c r="AI430" s="1">
        <v>0</v>
      </c>
      <c r="AJ430" s="1">
        <v>0</v>
      </c>
      <c r="AK430" s="1">
        <v>0</v>
      </c>
      <c r="AL430" s="1">
        <v>0</v>
      </c>
      <c r="AM430" s="1">
        <v>0</v>
      </c>
      <c r="AN430" s="1">
        <v>0</v>
      </c>
      <c r="AO430" s="1">
        <v>0</v>
      </c>
      <c r="AP430" s="1">
        <v>0</v>
      </c>
      <c r="AQ430" s="1">
        <v>0</v>
      </c>
      <c r="AR430" s="1">
        <v>0</v>
      </c>
      <c r="AS430" s="1">
        <v>0</v>
      </c>
      <c r="AT430" s="1">
        <v>0</v>
      </c>
      <c r="AU430" s="1">
        <v>2</v>
      </c>
      <c r="AV430" s="131">
        <v>7.3148148148148096E-3</v>
      </c>
      <c r="AW430">
        <v>56.902000000000001</v>
      </c>
      <c r="AX430" s="131"/>
    </row>
    <row r="431" spans="1:50">
      <c r="A431" s="1" t="s">
        <v>287</v>
      </c>
      <c r="B431" s="1">
        <v>2018</v>
      </c>
      <c r="C431" s="2">
        <v>43450</v>
      </c>
      <c r="D431" s="1" t="s">
        <v>65</v>
      </c>
      <c r="E431" s="1" t="s">
        <v>1028</v>
      </c>
      <c r="F431" s="1" t="s">
        <v>177</v>
      </c>
      <c r="G431" s="11">
        <f>(C431-VLOOKUP(E431,Riders!$A$2:$E$8000,4,FALSE))/365</f>
        <v>27.202739726027396</v>
      </c>
      <c r="H431" s="1">
        <v>10</v>
      </c>
      <c r="I431" s="1">
        <v>0</v>
      </c>
      <c r="J431" s="1">
        <v>0</v>
      </c>
      <c r="K431" s="1">
        <v>0</v>
      </c>
      <c r="L431" s="1">
        <v>0</v>
      </c>
      <c r="M431" s="1">
        <v>0</v>
      </c>
      <c r="N431" s="1">
        <v>0</v>
      </c>
      <c r="O431" s="1">
        <v>0</v>
      </c>
      <c r="P431" s="1">
        <v>0</v>
      </c>
      <c r="Q431" s="1">
        <v>0</v>
      </c>
      <c r="R431" s="1">
        <v>0</v>
      </c>
      <c r="S431" s="1">
        <v>0</v>
      </c>
      <c r="T431" s="1">
        <v>0</v>
      </c>
      <c r="U431" s="1">
        <v>0</v>
      </c>
      <c r="V431" s="1">
        <v>0</v>
      </c>
      <c r="W431" s="1">
        <v>0</v>
      </c>
      <c r="X431" s="1">
        <v>0</v>
      </c>
      <c r="Y431" s="1">
        <v>0</v>
      </c>
      <c r="Z431" s="1">
        <v>0</v>
      </c>
      <c r="AA431" s="1">
        <v>0</v>
      </c>
      <c r="AB431" s="1">
        <v>0</v>
      </c>
      <c r="AC431" s="1">
        <v>0</v>
      </c>
      <c r="AD431" s="1">
        <v>0</v>
      </c>
      <c r="AE431" s="1">
        <v>0</v>
      </c>
      <c r="AF431" s="1">
        <v>0</v>
      </c>
      <c r="AG431" s="1">
        <v>0</v>
      </c>
      <c r="AH431" s="1">
        <v>0</v>
      </c>
      <c r="AI431" s="1">
        <v>0</v>
      </c>
      <c r="AJ431" s="1">
        <v>0</v>
      </c>
      <c r="AK431" s="1">
        <v>0</v>
      </c>
      <c r="AL431" s="1">
        <v>0</v>
      </c>
      <c r="AM431" s="1">
        <v>0</v>
      </c>
      <c r="AN431" s="1">
        <v>0</v>
      </c>
      <c r="AO431" s="1">
        <v>0</v>
      </c>
      <c r="AP431" s="1">
        <v>0</v>
      </c>
      <c r="AQ431" s="1">
        <v>0</v>
      </c>
      <c r="AR431" s="1">
        <v>0</v>
      </c>
      <c r="AS431" s="1">
        <v>0</v>
      </c>
      <c r="AT431" s="1">
        <v>0</v>
      </c>
      <c r="AU431" s="1">
        <v>0</v>
      </c>
      <c r="AV431" s="131">
        <v>7.3148148148148096E-3</v>
      </c>
      <c r="AW431">
        <v>56.902000000000001</v>
      </c>
      <c r="AX431" s="131"/>
    </row>
    <row r="432" spans="1:50">
      <c r="A432" s="1" t="s">
        <v>287</v>
      </c>
      <c r="B432" s="1">
        <v>2018</v>
      </c>
      <c r="C432" s="2">
        <v>43450</v>
      </c>
      <c r="D432" s="1" t="s">
        <v>65</v>
      </c>
      <c r="E432" s="1" t="s">
        <v>647</v>
      </c>
      <c r="F432" s="1" t="s">
        <v>28</v>
      </c>
      <c r="G432" s="11">
        <f>(C432-VLOOKUP(E432,Riders!$A$2:$E$8000,4,FALSE))/365</f>
        <v>21.397260273972602</v>
      </c>
      <c r="H432" s="1">
        <v>11</v>
      </c>
      <c r="I432" s="1">
        <v>0</v>
      </c>
      <c r="J432" s="1">
        <v>0</v>
      </c>
      <c r="K432" s="1">
        <v>0</v>
      </c>
      <c r="L432" s="1">
        <v>0</v>
      </c>
      <c r="M432" s="1">
        <v>0</v>
      </c>
      <c r="N432" s="1">
        <v>0</v>
      </c>
      <c r="O432" s="1">
        <v>0</v>
      </c>
      <c r="P432" s="1">
        <v>0</v>
      </c>
      <c r="Q432" s="1">
        <v>0</v>
      </c>
      <c r="R432" s="1">
        <v>0</v>
      </c>
      <c r="S432" s="1">
        <v>0</v>
      </c>
      <c r="T432" s="1">
        <v>0</v>
      </c>
      <c r="U432" s="1">
        <v>0</v>
      </c>
      <c r="V432" s="1">
        <v>0</v>
      </c>
      <c r="W432" s="1">
        <v>0</v>
      </c>
      <c r="X432" s="1">
        <v>0</v>
      </c>
      <c r="Y432" s="1">
        <v>0</v>
      </c>
      <c r="Z432" s="1">
        <v>0</v>
      </c>
      <c r="AA432" s="1">
        <v>0</v>
      </c>
      <c r="AB432" s="1">
        <v>0</v>
      </c>
      <c r="AC432" s="1">
        <v>0</v>
      </c>
      <c r="AD432" s="1">
        <v>0</v>
      </c>
      <c r="AE432" s="1">
        <v>0</v>
      </c>
      <c r="AF432" s="1">
        <v>0</v>
      </c>
      <c r="AG432" s="1">
        <v>0</v>
      </c>
      <c r="AH432" s="1">
        <v>0</v>
      </c>
      <c r="AI432" s="1">
        <v>0</v>
      </c>
      <c r="AJ432" s="1">
        <v>0</v>
      </c>
      <c r="AK432" s="1">
        <v>0</v>
      </c>
      <c r="AL432" s="1">
        <v>0</v>
      </c>
      <c r="AM432" s="1">
        <v>0</v>
      </c>
      <c r="AN432" s="1">
        <v>0</v>
      </c>
      <c r="AO432" s="1">
        <v>0</v>
      </c>
      <c r="AP432" s="1">
        <v>0</v>
      </c>
      <c r="AQ432" s="1">
        <v>0</v>
      </c>
      <c r="AR432" s="1">
        <v>0</v>
      </c>
      <c r="AS432" s="1">
        <v>0</v>
      </c>
      <c r="AT432" s="1">
        <v>0</v>
      </c>
      <c r="AU432" s="1">
        <v>0</v>
      </c>
      <c r="AV432" s="131">
        <v>7.3148148148148096E-3</v>
      </c>
      <c r="AW432">
        <v>56.902000000000001</v>
      </c>
      <c r="AX432" s="131"/>
    </row>
    <row r="433" spans="1:50">
      <c r="A433" s="1" t="s">
        <v>287</v>
      </c>
      <c r="B433" s="1">
        <v>2018</v>
      </c>
      <c r="C433" s="2">
        <v>43450</v>
      </c>
      <c r="D433" s="1" t="s">
        <v>65</v>
      </c>
      <c r="E433" s="1" t="s">
        <v>996</v>
      </c>
      <c r="F433" s="1" t="s">
        <v>32</v>
      </c>
      <c r="G433" s="11">
        <f>(C433-VLOOKUP(E433,Riders!$A$2:$E$8000,4,FALSE))/365</f>
        <v>23.967123287671232</v>
      </c>
      <c r="H433" s="1">
        <v>12</v>
      </c>
      <c r="I433" s="1">
        <v>0</v>
      </c>
      <c r="J433" s="1">
        <v>0</v>
      </c>
      <c r="K433" s="1">
        <v>0</v>
      </c>
      <c r="L433" s="1">
        <v>0</v>
      </c>
      <c r="M433" s="1">
        <v>0</v>
      </c>
      <c r="N433" s="1">
        <v>0</v>
      </c>
      <c r="O433" s="1">
        <v>0</v>
      </c>
      <c r="P433" s="1">
        <v>0</v>
      </c>
      <c r="Q433" s="1">
        <v>0</v>
      </c>
      <c r="R433" s="1">
        <v>0</v>
      </c>
      <c r="S433" s="1">
        <v>0</v>
      </c>
      <c r="T433" s="1">
        <v>0</v>
      </c>
      <c r="U433" s="1">
        <v>0</v>
      </c>
      <c r="V433" s="1">
        <v>0</v>
      </c>
      <c r="W433" s="1">
        <v>0</v>
      </c>
      <c r="X433" s="1">
        <v>0</v>
      </c>
      <c r="Y433" s="1">
        <v>0</v>
      </c>
      <c r="Z433" s="1">
        <v>0</v>
      </c>
      <c r="AA433" s="1">
        <v>0</v>
      </c>
      <c r="AB433" s="1">
        <v>0</v>
      </c>
      <c r="AC433" s="1">
        <v>0</v>
      </c>
      <c r="AD433" s="1">
        <v>0</v>
      </c>
      <c r="AE433" s="1">
        <v>0</v>
      </c>
      <c r="AF433" s="1">
        <v>0</v>
      </c>
      <c r="AG433" s="1">
        <v>0</v>
      </c>
      <c r="AH433" s="1">
        <v>0</v>
      </c>
      <c r="AI433" s="1">
        <v>0</v>
      </c>
      <c r="AJ433" s="1">
        <v>0</v>
      </c>
      <c r="AK433" s="1">
        <v>0</v>
      </c>
      <c r="AL433" s="1">
        <v>0</v>
      </c>
      <c r="AM433" s="1">
        <v>0</v>
      </c>
      <c r="AN433" s="1">
        <v>0</v>
      </c>
      <c r="AO433" s="1">
        <v>0</v>
      </c>
      <c r="AP433" s="1">
        <v>0</v>
      </c>
      <c r="AQ433" s="1">
        <v>0</v>
      </c>
      <c r="AR433" s="1">
        <v>0</v>
      </c>
      <c r="AS433" s="1">
        <v>0</v>
      </c>
      <c r="AT433" s="1">
        <v>0</v>
      </c>
      <c r="AU433" s="1">
        <v>0</v>
      </c>
      <c r="AV433" s="131">
        <v>7.3148148148148096E-3</v>
      </c>
      <c r="AW433">
        <v>56.902000000000001</v>
      </c>
      <c r="AX433" s="131"/>
    </row>
    <row r="434" spans="1:50">
      <c r="A434" s="1" t="s">
        <v>287</v>
      </c>
      <c r="B434" s="1">
        <v>2018</v>
      </c>
      <c r="C434" s="2">
        <v>43450</v>
      </c>
      <c r="D434" s="1" t="s">
        <v>65</v>
      </c>
      <c r="E434" s="1" t="s">
        <v>924</v>
      </c>
      <c r="F434" s="1" t="s">
        <v>84</v>
      </c>
      <c r="G434" s="11">
        <f>(C434-VLOOKUP(E434,Riders!$A$2:$E$8000,4,FALSE))/365</f>
        <v>25.841095890410958</v>
      </c>
      <c r="H434" s="1">
        <v>13</v>
      </c>
      <c r="I434" s="1">
        <v>0</v>
      </c>
      <c r="J434" s="1">
        <v>0</v>
      </c>
      <c r="K434" s="1">
        <v>0</v>
      </c>
      <c r="L434" s="1">
        <v>0</v>
      </c>
      <c r="M434" s="1">
        <v>0</v>
      </c>
      <c r="N434" s="1">
        <v>0</v>
      </c>
      <c r="O434" s="1">
        <v>0</v>
      </c>
      <c r="P434" s="1">
        <v>0</v>
      </c>
      <c r="Q434" s="1">
        <v>0</v>
      </c>
      <c r="R434" s="1">
        <v>0</v>
      </c>
      <c r="S434" s="1">
        <v>0</v>
      </c>
      <c r="T434" s="1">
        <v>0</v>
      </c>
      <c r="U434" s="1">
        <v>0</v>
      </c>
      <c r="V434" s="1">
        <v>0</v>
      </c>
      <c r="W434" s="1">
        <v>0</v>
      </c>
      <c r="X434" s="1">
        <v>0</v>
      </c>
      <c r="Y434" s="1">
        <v>0</v>
      </c>
      <c r="Z434" s="1">
        <v>0</v>
      </c>
      <c r="AA434" s="1">
        <v>0</v>
      </c>
      <c r="AB434" s="1">
        <v>0</v>
      </c>
      <c r="AC434" s="1">
        <v>0</v>
      </c>
      <c r="AD434" s="1">
        <v>0</v>
      </c>
      <c r="AE434" s="1">
        <v>0</v>
      </c>
      <c r="AF434" s="1">
        <v>0</v>
      </c>
      <c r="AG434" s="1">
        <v>0</v>
      </c>
      <c r="AH434" s="1">
        <v>0</v>
      </c>
      <c r="AI434" s="1">
        <v>0</v>
      </c>
      <c r="AJ434" s="1">
        <v>0</v>
      </c>
      <c r="AK434" s="1">
        <v>0</v>
      </c>
      <c r="AL434" s="1">
        <v>0</v>
      </c>
      <c r="AM434" s="1">
        <v>0</v>
      </c>
      <c r="AN434" s="1">
        <v>0</v>
      </c>
      <c r="AO434" s="1">
        <v>0</v>
      </c>
      <c r="AP434" s="1">
        <v>0</v>
      </c>
      <c r="AQ434" s="1">
        <v>0</v>
      </c>
      <c r="AR434" s="1">
        <v>0</v>
      </c>
      <c r="AS434" s="1">
        <v>0</v>
      </c>
      <c r="AT434" s="1">
        <v>0</v>
      </c>
      <c r="AU434" s="1">
        <v>0</v>
      </c>
      <c r="AV434" s="131">
        <v>7.3148148148148096E-3</v>
      </c>
      <c r="AW434">
        <v>56.902000000000001</v>
      </c>
      <c r="AX434" s="131"/>
    </row>
    <row r="435" spans="1:50">
      <c r="A435" s="1" t="s">
        <v>287</v>
      </c>
      <c r="B435" s="1">
        <v>2018</v>
      </c>
      <c r="C435" s="2">
        <v>43450</v>
      </c>
      <c r="D435" s="1" t="s">
        <v>65</v>
      </c>
      <c r="E435" s="1" t="s">
        <v>766</v>
      </c>
      <c r="F435" s="1" t="s">
        <v>45</v>
      </c>
      <c r="G435" s="11">
        <f>(C435-VLOOKUP(E435,Riders!$A$2:$E$8000,4,FALSE))/365</f>
        <v>20.36986301369863</v>
      </c>
      <c r="H435" s="1">
        <v>14</v>
      </c>
      <c r="I435" s="1">
        <v>0</v>
      </c>
      <c r="J435" s="1">
        <v>0</v>
      </c>
      <c r="K435" s="1">
        <v>0</v>
      </c>
      <c r="L435" s="1">
        <v>0</v>
      </c>
      <c r="M435" s="1">
        <v>0</v>
      </c>
      <c r="N435" s="1">
        <v>0</v>
      </c>
      <c r="O435" s="1">
        <v>0</v>
      </c>
      <c r="P435" s="1">
        <v>0</v>
      </c>
      <c r="Q435" s="1">
        <v>0</v>
      </c>
      <c r="R435" s="1">
        <v>0</v>
      </c>
      <c r="S435" s="1">
        <v>0</v>
      </c>
      <c r="T435" s="1">
        <v>0</v>
      </c>
      <c r="U435" s="1">
        <v>0</v>
      </c>
      <c r="V435" s="1">
        <v>0</v>
      </c>
      <c r="W435" s="1">
        <v>0</v>
      </c>
      <c r="X435" s="1">
        <v>0</v>
      </c>
      <c r="Y435" s="1">
        <v>0</v>
      </c>
      <c r="Z435" s="1">
        <v>0</v>
      </c>
      <c r="AA435" s="1">
        <v>0</v>
      </c>
      <c r="AB435" s="1">
        <v>0</v>
      </c>
      <c r="AC435" s="1">
        <v>0</v>
      </c>
      <c r="AD435" s="1">
        <v>0</v>
      </c>
      <c r="AE435" s="1">
        <v>0</v>
      </c>
      <c r="AF435" s="1">
        <v>0</v>
      </c>
      <c r="AG435" s="1">
        <v>0</v>
      </c>
      <c r="AH435" s="1">
        <v>0</v>
      </c>
      <c r="AI435" s="1">
        <v>0</v>
      </c>
      <c r="AJ435" s="1">
        <v>0</v>
      </c>
      <c r="AK435" s="1">
        <v>0</v>
      </c>
      <c r="AL435" s="1">
        <v>0</v>
      </c>
      <c r="AM435" s="1">
        <v>0</v>
      </c>
      <c r="AN435" s="1">
        <v>0</v>
      </c>
      <c r="AO435" s="1">
        <v>0</v>
      </c>
      <c r="AP435" s="1">
        <v>0</v>
      </c>
      <c r="AQ435" s="1">
        <v>0</v>
      </c>
      <c r="AR435" s="1">
        <v>0</v>
      </c>
      <c r="AS435" s="1">
        <v>0</v>
      </c>
      <c r="AT435" s="1">
        <v>0</v>
      </c>
      <c r="AU435" s="1">
        <v>0</v>
      </c>
      <c r="AV435" s="131">
        <v>7.3148148148148096E-3</v>
      </c>
      <c r="AW435">
        <v>56.902000000000001</v>
      </c>
      <c r="AX435" s="131"/>
    </row>
    <row r="436" spans="1:50">
      <c r="A436" s="1" t="s">
        <v>287</v>
      </c>
      <c r="B436" s="1">
        <v>2018</v>
      </c>
      <c r="C436" s="2">
        <v>43450</v>
      </c>
      <c r="D436" s="1" t="s">
        <v>65</v>
      </c>
      <c r="E436" s="1" t="s">
        <v>833</v>
      </c>
      <c r="F436" s="1" t="s">
        <v>206</v>
      </c>
      <c r="G436" s="11">
        <f>(C436-VLOOKUP(E436,Riders!$A$2:$E$8000,4,FALSE))/365</f>
        <v>23.715068493150685</v>
      </c>
      <c r="H436" s="1">
        <v>15</v>
      </c>
      <c r="I436" s="1">
        <v>0</v>
      </c>
      <c r="J436" s="1">
        <v>0</v>
      </c>
      <c r="K436" s="1">
        <v>0</v>
      </c>
      <c r="L436" s="1">
        <v>0</v>
      </c>
      <c r="M436" s="1">
        <v>0</v>
      </c>
      <c r="N436" s="1">
        <v>0</v>
      </c>
      <c r="O436" s="1">
        <v>0</v>
      </c>
      <c r="P436" s="1">
        <v>0</v>
      </c>
      <c r="Q436" s="1">
        <v>0</v>
      </c>
      <c r="R436" s="1">
        <v>0</v>
      </c>
      <c r="S436" s="1">
        <v>0</v>
      </c>
      <c r="T436" s="1">
        <v>0</v>
      </c>
      <c r="U436" s="1">
        <v>0</v>
      </c>
      <c r="V436" s="1">
        <v>0</v>
      </c>
      <c r="W436" s="1">
        <v>0</v>
      </c>
      <c r="X436" s="1">
        <v>0</v>
      </c>
      <c r="Y436" s="1">
        <v>0</v>
      </c>
      <c r="Z436" s="1">
        <v>0</v>
      </c>
      <c r="AA436" s="1">
        <v>0</v>
      </c>
      <c r="AB436" s="1">
        <v>0</v>
      </c>
      <c r="AC436" s="1">
        <v>0</v>
      </c>
      <c r="AD436" s="1">
        <v>0</v>
      </c>
      <c r="AE436" s="1">
        <v>0</v>
      </c>
      <c r="AF436" s="1">
        <v>0</v>
      </c>
      <c r="AG436" s="1">
        <v>0</v>
      </c>
      <c r="AH436" s="1">
        <v>0</v>
      </c>
      <c r="AI436" s="1">
        <v>0</v>
      </c>
      <c r="AJ436" s="1">
        <v>0</v>
      </c>
      <c r="AK436" s="1">
        <v>0</v>
      </c>
      <c r="AL436" s="1">
        <v>0</v>
      </c>
      <c r="AM436" s="1">
        <v>0</v>
      </c>
      <c r="AN436" s="1">
        <v>0</v>
      </c>
      <c r="AO436" s="1">
        <v>0</v>
      </c>
      <c r="AP436" s="1">
        <v>0</v>
      </c>
      <c r="AQ436" s="1">
        <v>0</v>
      </c>
      <c r="AR436" s="1">
        <v>0</v>
      </c>
      <c r="AS436" s="1">
        <v>0</v>
      </c>
      <c r="AT436" s="1">
        <v>0</v>
      </c>
      <c r="AU436" s="1">
        <v>0</v>
      </c>
      <c r="AV436" s="131">
        <v>7.3148148148148096E-3</v>
      </c>
      <c r="AW436">
        <v>56.902000000000001</v>
      </c>
      <c r="AX436" s="131"/>
    </row>
    <row r="437" spans="1:50">
      <c r="A437" s="1" t="s">
        <v>287</v>
      </c>
      <c r="B437" s="1">
        <v>2018</v>
      </c>
      <c r="C437" s="2">
        <v>43450</v>
      </c>
      <c r="D437" s="1" t="s">
        <v>65</v>
      </c>
      <c r="E437" s="1" t="s">
        <v>811</v>
      </c>
      <c r="F437" s="1" t="s">
        <v>81</v>
      </c>
      <c r="G437" s="11" t="e">
        <f>(C437-VLOOKUP(E437,Riders!$A$2:$E$8000,4,FALSE))/365</f>
        <v>#N/A</v>
      </c>
      <c r="H437" s="1">
        <v>16</v>
      </c>
      <c r="I437" s="1">
        <v>0</v>
      </c>
      <c r="J437" s="1">
        <v>0</v>
      </c>
      <c r="K437" s="1">
        <v>0</v>
      </c>
      <c r="L437" s="1">
        <v>0</v>
      </c>
      <c r="M437" s="1">
        <v>0</v>
      </c>
      <c r="N437" s="1">
        <v>0</v>
      </c>
      <c r="O437" s="1">
        <v>0</v>
      </c>
      <c r="P437" s="1">
        <v>0</v>
      </c>
      <c r="Q437" s="1">
        <v>0</v>
      </c>
      <c r="R437" s="1">
        <v>0</v>
      </c>
      <c r="S437" s="1">
        <v>0</v>
      </c>
      <c r="T437" s="1">
        <v>0</v>
      </c>
      <c r="U437" s="1">
        <v>0</v>
      </c>
      <c r="V437" s="1">
        <v>0</v>
      </c>
      <c r="W437" s="1">
        <v>0</v>
      </c>
      <c r="X437" s="1">
        <v>0</v>
      </c>
      <c r="Y437" s="1">
        <v>0</v>
      </c>
      <c r="Z437" s="1">
        <v>0</v>
      </c>
      <c r="AA437" s="1">
        <v>0</v>
      </c>
      <c r="AB437" s="1">
        <v>0</v>
      </c>
      <c r="AC437" s="1">
        <v>0</v>
      </c>
      <c r="AD437" s="1">
        <v>0</v>
      </c>
      <c r="AE437" s="1">
        <v>0</v>
      </c>
      <c r="AF437" s="1">
        <v>0</v>
      </c>
      <c r="AG437" s="1">
        <v>0</v>
      </c>
      <c r="AH437" s="1">
        <v>0</v>
      </c>
      <c r="AI437" s="1">
        <v>0</v>
      </c>
      <c r="AJ437" s="1">
        <v>0</v>
      </c>
      <c r="AK437" s="1">
        <v>0</v>
      </c>
      <c r="AL437" s="1">
        <v>0</v>
      </c>
      <c r="AM437" s="1">
        <v>0</v>
      </c>
      <c r="AN437" s="1">
        <v>0</v>
      </c>
      <c r="AO437" s="1">
        <v>0</v>
      </c>
      <c r="AP437" s="1">
        <v>0</v>
      </c>
      <c r="AQ437" s="1">
        <v>0</v>
      </c>
      <c r="AR437" s="1">
        <v>0</v>
      </c>
      <c r="AS437" s="1">
        <v>0</v>
      </c>
      <c r="AT437" s="1">
        <v>0</v>
      </c>
      <c r="AU437" s="1">
        <v>0</v>
      </c>
      <c r="AV437" s="131">
        <v>7.3148148148148096E-3</v>
      </c>
      <c r="AW437">
        <v>56.902000000000001</v>
      </c>
      <c r="AX437" s="131"/>
    </row>
    <row r="438" spans="1:50">
      <c r="A438" s="1" t="s">
        <v>287</v>
      </c>
      <c r="B438" s="1">
        <v>2018</v>
      </c>
      <c r="C438" s="2">
        <v>43450</v>
      </c>
      <c r="D438" s="1" t="s">
        <v>65</v>
      </c>
      <c r="E438" s="1" t="s">
        <v>923</v>
      </c>
      <c r="F438" s="1" t="s">
        <v>26</v>
      </c>
      <c r="G438" s="11" t="e">
        <f>(C438-VLOOKUP(E438,Riders!$A$2:$E$8000,4,FALSE))/365</f>
        <v>#N/A</v>
      </c>
      <c r="H438" s="1">
        <v>17</v>
      </c>
      <c r="I438" s="1">
        <v>0</v>
      </c>
      <c r="J438" s="1">
        <v>0</v>
      </c>
      <c r="K438" s="1">
        <v>0</v>
      </c>
      <c r="L438" s="1">
        <v>0</v>
      </c>
      <c r="M438" s="1">
        <v>0</v>
      </c>
      <c r="N438" s="1">
        <v>0</v>
      </c>
      <c r="O438" s="1">
        <v>0</v>
      </c>
      <c r="P438" s="1">
        <v>0</v>
      </c>
      <c r="Q438" s="1">
        <v>0</v>
      </c>
      <c r="R438" s="1">
        <v>0</v>
      </c>
      <c r="S438" s="1">
        <v>0</v>
      </c>
      <c r="T438" s="1">
        <v>0</v>
      </c>
      <c r="U438" s="1">
        <v>0</v>
      </c>
      <c r="V438" s="1">
        <v>0</v>
      </c>
      <c r="W438" s="1">
        <v>0</v>
      </c>
      <c r="X438" s="1">
        <v>0</v>
      </c>
      <c r="Y438" s="1">
        <v>0</v>
      </c>
      <c r="Z438" s="1">
        <v>0</v>
      </c>
      <c r="AA438" s="1">
        <v>0</v>
      </c>
      <c r="AB438" s="1">
        <v>0</v>
      </c>
      <c r="AC438" s="1">
        <v>0</v>
      </c>
      <c r="AD438" s="1">
        <v>0</v>
      </c>
      <c r="AE438" s="1">
        <v>0</v>
      </c>
      <c r="AF438" s="1">
        <v>0</v>
      </c>
      <c r="AG438" s="1">
        <v>0</v>
      </c>
      <c r="AH438" s="1">
        <v>0</v>
      </c>
      <c r="AI438" s="1">
        <v>0</v>
      </c>
      <c r="AJ438" s="1">
        <v>0</v>
      </c>
      <c r="AK438" s="1">
        <v>0</v>
      </c>
      <c r="AL438" s="1">
        <v>0</v>
      </c>
      <c r="AM438" s="1">
        <v>0</v>
      </c>
      <c r="AN438" s="1">
        <v>0</v>
      </c>
      <c r="AO438" s="1">
        <v>0</v>
      </c>
      <c r="AP438" s="1">
        <v>0</v>
      </c>
      <c r="AQ438" s="1">
        <v>0</v>
      </c>
      <c r="AR438" s="1">
        <v>0</v>
      </c>
      <c r="AS438" s="1">
        <v>0</v>
      </c>
      <c r="AT438" s="1">
        <v>0</v>
      </c>
      <c r="AU438" s="1">
        <v>0</v>
      </c>
      <c r="AV438" s="131">
        <v>7.3148148148148096E-3</v>
      </c>
      <c r="AW438">
        <v>56.902000000000001</v>
      </c>
      <c r="AX438" s="131"/>
    </row>
    <row r="439" spans="1:50">
      <c r="A439" s="1" t="s">
        <v>287</v>
      </c>
      <c r="B439" s="1">
        <v>2018</v>
      </c>
      <c r="C439" s="2">
        <v>43450</v>
      </c>
      <c r="D439" s="1" t="s">
        <v>65</v>
      </c>
      <c r="E439" s="1" t="s">
        <v>803</v>
      </c>
      <c r="F439" s="1" t="s">
        <v>41</v>
      </c>
      <c r="G439" s="11">
        <f>(C439-VLOOKUP(E439,Riders!$A$2:$E$8000,4,FALSE))/365</f>
        <v>23.38082191780822</v>
      </c>
      <c r="H439" s="1">
        <v>18</v>
      </c>
      <c r="I439" s="1">
        <v>1</v>
      </c>
      <c r="J439" s="1">
        <v>1</v>
      </c>
      <c r="K439" s="1">
        <v>0</v>
      </c>
      <c r="L439" s="1">
        <v>0</v>
      </c>
      <c r="M439" s="1">
        <v>0</v>
      </c>
      <c r="N439" s="1">
        <v>0</v>
      </c>
      <c r="O439" s="1">
        <v>0</v>
      </c>
      <c r="P439" s="1">
        <v>0</v>
      </c>
      <c r="Q439" s="1">
        <v>0</v>
      </c>
      <c r="R439" s="1">
        <v>0</v>
      </c>
      <c r="S439" s="1">
        <v>0</v>
      </c>
      <c r="T439" s="1">
        <v>0</v>
      </c>
      <c r="U439" s="1">
        <v>0</v>
      </c>
      <c r="V439" s="1">
        <v>0</v>
      </c>
      <c r="W439" s="1">
        <v>0</v>
      </c>
      <c r="X439" s="1">
        <v>0</v>
      </c>
      <c r="Y439" s="1">
        <v>0</v>
      </c>
      <c r="Z439" s="1">
        <v>0</v>
      </c>
      <c r="AA439" s="1">
        <v>0</v>
      </c>
      <c r="AB439" s="1">
        <v>0</v>
      </c>
      <c r="AC439" s="1">
        <v>0</v>
      </c>
      <c r="AD439" s="1">
        <v>0</v>
      </c>
      <c r="AE439" s="1">
        <v>0</v>
      </c>
      <c r="AF439" s="1">
        <v>0</v>
      </c>
      <c r="AG439" s="1">
        <v>0</v>
      </c>
      <c r="AH439" s="1">
        <v>0</v>
      </c>
      <c r="AI439" s="1">
        <v>0</v>
      </c>
      <c r="AJ439" s="1">
        <v>0</v>
      </c>
      <c r="AK439" s="1">
        <v>0</v>
      </c>
      <c r="AL439" s="1">
        <v>0</v>
      </c>
      <c r="AM439" s="1">
        <v>0</v>
      </c>
      <c r="AN439" s="1">
        <v>0</v>
      </c>
      <c r="AO439" s="1">
        <v>0</v>
      </c>
      <c r="AP439" s="1">
        <v>0</v>
      </c>
      <c r="AQ439" s="1">
        <v>0</v>
      </c>
      <c r="AR439" s="1">
        <v>0</v>
      </c>
      <c r="AS439" s="1">
        <v>0</v>
      </c>
      <c r="AT439" s="1">
        <v>20</v>
      </c>
      <c r="AU439" s="1">
        <v>-18</v>
      </c>
      <c r="AV439" s="131">
        <v>7.3148148148148096E-3</v>
      </c>
      <c r="AW439">
        <v>56.902000000000001</v>
      </c>
      <c r="AX439" s="131"/>
    </row>
    <row r="440" spans="1:50">
      <c r="A440" s="1" t="s">
        <v>287</v>
      </c>
      <c r="B440" s="1">
        <v>2018</v>
      </c>
      <c r="C440" s="2">
        <v>43450</v>
      </c>
      <c r="D440" s="1" t="s">
        <v>65</v>
      </c>
      <c r="E440" s="1" t="s">
        <v>931</v>
      </c>
      <c r="F440" s="1" t="s">
        <v>151</v>
      </c>
      <c r="G440" s="11">
        <f>(C440-VLOOKUP(E440,Riders!$A$2:$E$8000,4,FALSE))/365</f>
        <v>27.87123287671233</v>
      </c>
      <c r="H440" s="1">
        <v>19</v>
      </c>
      <c r="I440" s="1">
        <v>0</v>
      </c>
      <c r="J440" s="1">
        <v>0</v>
      </c>
      <c r="K440" s="1">
        <v>0</v>
      </c>
      <c r="L440" s="1">
        <v>0</v>
      </c>
      <c r="M440" s="1">
        <v>0</v>
      </c>
      <c r="N440" s="1">
        <v>0</v>
      </c>
      <c r="O440" s="1">
        <v>0</v>
      </c>
      <c r="P440" s="1">
        <v>0</v>
      </c>
      <c r="Q440" s="1">
        <v>0</v>
      </c>
      <c r="R440" s="1">
        <v>0</v>
      </c>
      <c r="S440" s="1">
        <v>0</v>
      </c>
      <c r="T440" s="1">
        <v>0</v>
      </c>
      <c r="U440" s="1">
        <v>0</v>
      </c>
      <c r="V440" s="1">
        <v>0</v>
      </c>
      <c r="W440" s="1">
        <v>0</v>
      </c>
      <c r="X440" s="1">
        <v>0</v>
      </c>
      <c r="Y440" s="1">
        <v>0</v>
      </c>
      <c r="Z440" s="1">
        <v>0</v>
      </c>
      <c r="AA440" s="1">
        <v>0</v>
      </c>
      <c r="AB440" s="1">
        <v>0</v>
      </c>
      <c r="AC440" s="1">
        <v>0</v>
      </c>
      <c r="AD440" s="1">
        <v>0</v>
      </c>
      <c r="AE440" s="1">
        <v>0</v>
      </c>
      <c r="AF440" s="1">
        <v>0</v>
      </c>
      <c r="AG440" s="1">
        <v>0</v>
      </c>
      <c r="AH440" s="1">
        <v>0</v>
      </c>
      <c r="AI440" s="1">
        <v>0</v>
      </c>
      <c r="AJ440" s="1">
        <v>0</v>
      </c>
      <c r="AK440" s="1">
        <v>0</v>
      </c>
      <c r="AL440" s="1">
        <v>0</v>
      </c>
      <c r="AM440" s="1">
        <v>0</v>
      </c>
      <c r="AN440" s="1">
        <v>0</v>
      </c>
      <c r="AO440" s="1">
        <v>0</v>
      </c>
      <c r="AP440" s="1">
        <v>0</v>
      </c>
      <c r="AQ440" s="1">
        <v>0</v>
      </c>
      <c r="AR440" s="1">
        <v>0</v>
      </c>
      <c r="AS440" s="1">
        <v>0</v>
      </c>
      <c r="AT440" s="1">
        <v>20</v>
      </c>
      <c r="AU440" s="1">
        <v>-20</v>
      </c>
      <c r="AV440" s="131">
        <v>7.3148148148148096E-3</v>
      </c>
      <c r="AW440">
        <v>56.902000000000001</v>
      </c>
      <c r="AX440" s="131"/>
    </row>
    <row r="441" spans="1:50">
      <c r="A441" s="1" t="s">
        <v>287</v>
      </c>
      <c r="B441" s="1">
        <v>2018</v>
      </c>
      <c r="C441" s="2">
        <v>43450</v>
      </c>
      <c r="D441" s="1" t="s">
        <v>65</v>
      </c>
      <c r="E441" s="1" t="s">
        <v>954</v>
      </c>
      <c r="F441" s="1" t="s">
        <v>197</v>
      </c>
      <c r="G441" s="11">
        <f>(C441-VLOOKUP(E441,Riders!$A$2:$E$8000,4,FALSE))/365</f>
        <v>26.865753424657534</v>
      </c>
      <c r="H441" s="1">
        <v>20</v>
      </c>
      <c r="I441" s="1">
        <v>0</v>
      </c>
      <c r="J441" s="1">
        <v>0</v>
      </c>
      <c r="K441" s="1">
        <v>0</v>
      </c>
      <c r="L441" s="1">
        <v>0</v>
      </c>
      <c r="M441" s="1">
        <v>0</v>
      </c>
      <c r="N441" s="1">
        <v>0</v>
      </c>
      <c r="O441" s="1">
        <v>0</v>
      </c>
      <c r="P441" s="1">
        <v>0</v>
      </c>
      <c r="Q441" s="1">
        <v>0</v>
      </c>
      <c r="R441" s="1">
        <v>0</v>
      </c>
      <c r="S441" s="1">
        <v>0</v>
      </c>
      <c r="T441" s="1">
        <v>0</v>
      </c>
      <c r="U441" s="1">
        <v>0</v>
      </c>
      <c r="V441" s="1">
        <v>0</v>
      </c>
      <c r="W441" s="1">
        <v>0</v>
      </c>
      <c r="X441" s="1">
        <v>0</v>
      </c>
      <c r="Y441" s="1">
        <v>0</v>
      </c>
      <c r="Z441" s="1">
        <v>0</v>
      </c>
      <c r="AA441" s="1">
        <v>0</v>
      </c>
      <c r="AB441" s="1">
        <v>0</v>
      </c>
      <c r="AC441" s="1">
        <v>0</v>
      </c>
      <c r="AD441" s="1">
        <v>0</v>
      </c>
      <c r="AE441" s="1">
        <v>0</v>
      </c>
      <c r="AF441" s="1">
        <v>0</v>
      </c>
      <c r="AG441" s="1">
        <v>0</v>
      </c>
      <c r="AH441" s="1">
        <v>0</v>
      </c>
      <c r="AI441" s="1">
        <v>0</v>
      </c>
      <c r="AJ441" s="1">
        <v>0</v>
      </c>
      <c r="AK441" s="1">
        <v>0</v>
      </c>
      <c r="AL441" s="1">
        <v>0</v>
      </c>
      <c r="AM441" s="1">
        <v>0</v>
      </c>
      <c r="AN441" s="1">
        <v>0</v>
      </c>
      <c r="AO441" s="1">
        <v>0</v>
      </c>
      <c r="AP441" s="1">
        <v>0</v>
      </c>
      <c r="AQ441" s="1">
        <v>0</v>
      </c>
      <c r="AR441" s="1">
        <v>0</v>
      </c>
      <c r="AS441" s="1">
        <v>0</v>
      </c>
      <c r="AT441" s="1">
        <v>20</v>
      </c>
      <c r="AU441" s="1">
        <v>-20</v>
      </c>
      <c r="AV441" s="131">
        <v>7.3148148148148096E-3</v>
      </c>
      <c r="AW441">
        <v>56.902000000000001</v>
      </c>
      <c r="AX441" s="131"/>
    </row>
    <row r="442" spans="1:50">
      <c r="A442" s="4" t="s">
        <v>216</v>
      </c>
      <c r="B442" s="4">
        <v>2018</v>
      </c>
      <c r="C442" s="5">
        <v>43436</v>
      </c>
      <c r="D442" s="4" t="s">
        <v>65</v>
      </c>
      <c r="E442" s="44" t="s">
        <v>925</v>
      </c>
      <c r="F442" s="44" t="s">
        <v>36</v>
      </c>
      <c r="G442" s="11">
        <f>(C442-VLOOKUP(E442,Riders!$A$2:$E$8000,4,FALSE))/365</f>
        <v>28.621917808219177</v>
      </c>
      <c r="H442" s="22">
        <v>1</v>
      </c>
      <c r="I442" s="44">
        <v>0</v>
      </c>
      <c r="J442" s="44">
        <v>0</v>
      </c>
      <c r="K442" s="44">
        <v>0</v>
      </c>
      <c r="L442" s="44">
        <v>0</v>
      </c>
      <c r="M442" s="44">
        <v>0</v>
      </c>
      <c r="N442" s="44">
        <v>0</v>
      </c>
      <c r="O442" s="44">
        <v>0</v>
      </c>
      <c r="P442" s="44">
        <v>0</v>
      </c>
      <c r="Q442" s="44">
        <v>0</v>
      </c>
      <c r="R442" s="44">
        <v>0</v>
      </c>
      <c r="S442" s="44">
        <v>0</v>
      </c>
      <c r="T442" s="44">
        <v>0</v>
      </c>
      <c r="U442" s="44">
        <v>0</v>
      </c>
      <c r="V442" s="44">
        <v>0</v>
      </c>
      <c r="W442" s="44">
        <v>0</v>
      </c>
      <c r="X442" s="44">
        <v>0</v>
      </c>
      <c r="Y442" s="44">
        <v>0</v>
      </c>
      <c r="Z442" s="44">
        <v>0</v>
      </c>
      <c r="AA442" s="44">
        <v>0</v>
      </c>
      <c r="AB442" s="44">
        <v>0</v>
      </c>
      <c r="AC442" s="44">
        <v>0</v>
      </c>
      <c r="AD442" s="44">
        <v>0</v>
      </c>
      <c r="AE442" s="44">
        <v>0</v>
      </c>
      <c r="AF442" s="44">
        <v>0</v>
      </c>
      <c r="AG442" s="44">
        <v>0</v>
      </c>
      <c r="AH442" s="44">
        <v>0</v>
      </c>
      <c r="AI442" s="44">
        <v>0</v>
      </c>
      <c r="AJ442" s="44">
        <v>0</v>
      </c>
      <c r="AK442" s="44">
        <v>1</v>
      </c>
      <c r="AL442" s="44">
        <v>1</v>
      </c>
      <c r="AM442" s="44">
        <v>1</v>
      </c>
      <c r="AN442" s="44">
        <v>1</v>
      </c>
      <c r="AO442" s="44">
        <v>1</v>
      </c>
      <c r="AP442" s="44">
        <v>1</v>
      </c>
      <c r="AQ442" s="44">
        <v>1</v>
      </c>
      <c r="AR442" s="44">
        <v>1</v>
      </c>
      <c r="AS442" s="44">
        <v>0</v>
      </c>
      <c r="AT442" s="44">
        <v>0</v>
      </c>
      <c r="AU442" s="44">
        <v>8</v>
      </c>
      <c r="AV442" s="131">
        <v>7.5347222222222213E-3</v>
      </c>
      <c r="AW442" s="44">
        <v>55.228000000000002</v>
      </c>
      <c r="AX442" s="131"/>
    </row>
    <row r="443" spans="1:50">
      <c r="A443" s="4" t="s">
        <v>216</v>
      </c>
      <c r="B443" s="4">
        <v>2018</v>
      </c>
      <c r="C443" s="5">
        <v>43436</v>
      </c>
      <c r="D443" s="4" t="s">
        <v>65</v>
      </c>
      <c r="E443" s="44" t="s">
        <v>600</v>
      </c>
      <c r="F443" s="44" t="s">
        <v>101</v>
      </c>
      <c r="G443" s="11">
        <f>(C443-VLOOKUP(E443,Riders!$A$2:$E$8000,4,FALSE))/365</f>
        <v>22.884931506849316</v>
      </c>
      <c r="H443" s="22">
        <v>2</v>
      </c>
      <c r="I443" s="44">
        <v>0</v>
      </c>
      <c r="J443" s="44">
        <v>0</v>
      </c>
      <c r="K443" s="44">
        <v>0</v>
      </c>
      <c r="L443" s="44">
        <v>0</v>
      </c>
      <c r="M443" s="44">
        <v>0</v>
      </c>
      <c r="N443" s="44">
        <v>0</v>
      </c>
      <c r="O443" s="44">
        <v>0</v>
      </c>
      <c r="P443" s="44">
        <v>0</v>
      </c>
      <c r="Q443" s="44">
        <v>0</v>
      </c>
      <c r="R443" s="44">
        <v>0</v>
      </c>
      <c r="S443" s="44">
        <v>0</v>
      </c>
      <c r="T443" s="44">
        <v>0</v>
      </c>
      <c r="U443" s="44">
        <v>1</v>
      </c>
      <c r="V443" s="44">
        <v>1</v>
      </c>
      <c r="W443" s="44">
        <v>0</v>
      </c>
      <c r="X443" s="44">
        <v>1</v>
      </c>
      <c r="Y443" s="44">
        <v>0</v>
      </c>
      <c r="Z443" s="44">
        <v>1</v>
      </c>
      <c r="AA443" s="44">
        <v>0</v>
      </c>
      <c r="AB443" s="44">
        <v>1</v>
      </c>
      <c r="AC443" s="44">
        <v>0</v>
      </c>
      <c r="AD443" s="44">
        <v>1</v>
      </c>
      <c r="AE443" s="44">
        <v>0</v>
      </c>
      <c r="AF443" s="44">
        <v>1</v>
      </c>
      <c r="AG443" s="44">
        <v>0</v>
      </c>
      <c r="AH443" s="44">
        <v>0</v>
      </c>
      <c r="AI443" s="44">
        <v>1</v>
      </c>
      <c r="AJ443" s="44">
        <v>0</v>
      </c>
      <c r="AK443" s="44">
        <v>0</v>
      </c>
      <c r="AL443" s="44">
        <v>0</v>
      </c>
      <c r="AM443" s="44">
        <v>0</v>
      </c>
      <c r="AN443" s="44">
        <v>0</v>
      </c>
      <c r="AO443" s="44">
        <v>0</v>
      </c>
      <c r="AP443" s="44">
        <v>0</v>
      </c>
      <c r="AQ443" s="44">
        <v>0</v>
      </c>
      <c r="AR443" s="44">
        <v>0</v>
      </c>
      <c r="AS443" s="44">
        <v>0</v>
      </c>
      <c r="AT443" s="44">
        <v>0</v>
      </c>
      <c r="AU443" s="44">
        <v>8</v>
      </c>
      <c r="AV443" s="131">
        <v>7.5347222222222213E-3</v>
      </c>
      <c r="AW443" s="44">
        <v>55.228000000000002</v>
      </c>
      <c r="AX443" s="131"/>
    </row>
    <row r="444" spans="1:50">
      <c r="A444" s="4" t="s">
        <v>216</v>
      </c>
      <c r="B444" s="4">
        <v>2018</v>
      </c>
      <c r="C444" s="5">
        <v>43436</v>
      </c>
      <c r="D444" s="4" t="s">
        <v>65</v>
      </c>
      <c r="E444" s="44" t="s">
        <v>845</v>
      </c>
      <c r="F444" s="44" t="s">
        <v>177</v>
      </c>
      <c r="G444" s="11" t="e">
        <f>(C444-VLOOKUP(E444,Riders!$A$2:$E$8000,4,FALSE))/365</f>
        <v>#N/A</v>
      </c>
      <c r="H444" s="22">
        <v>3</v>
      </c>
      <c r="I444" s="44">
        <v>1</v>
      </c>
      <c r="J444" s="44">
        <v>1</v>
      </c>
      <c r="K444" s="44">
        <v>1</v>
      </c>
      <c r="L444" s="44">
        <v>1</v>
      </c>
      <c r="M444" s="44">
        <v>0</v>
      </c>
      <c r="N444" s="44">
        <v>0</v>
      </c>
      <c r="O444" s="44">
        <v>0</v>
      </c>
      <c r="P444" s="44">
        <v>0</v>
      </c>
      <c r="Q444" s="44">
        <v>0</v>
      </c>
      <c r="R444" s="44">
        <v>0</v>
      </c>
      <c r="S444" s="44">
        <v>0</v>
      </c>
      <c r="T444" s="44">
        <v>0</v>
      </c>
      <c r="U444" s="44">
        <v>0</v>
      </c>
      <c r="V444" s="44">
        <v>0</v>
      </c>
      <c r="W444" s="44">
        <v>0</v>
      </c>
      <c r="X444" s="44">
        <v>0</v>
      </c>
      <c r="Y444" s="44">
        <v>0</v>
      </c>
      <c r="Z444" s="44">
        <v>0</v>
      </c>
      <c r="AA444" s="44">
        <v>0</v>
      </c>
      <c r="AB444" s="44">
        <v>0</v>
      </c>
      <c r="AC444" s="44">
        <v>0</v>
      </c>
      <c r="AD444" s="44">
        <v>0</v>
      </c>
      <c r="AE444" s="44">
        <v>0</v>
      </c>
      <c r="AF444" s="44">
        <v>0</v>
      </c>
      <c r="AG444" s="44">
        <v>0</v>
      </c>
      <c r="AH444" s="44">
        <v>0</v>
      </c>
      <c r="AI444" s="44">
        <v>0</v>
      </c>
      <c r="AJ444" s="44">
        <v>0</v>
      </c>
      <c r="AK444" s="44">
        <v>0</v>
      </c>
      <c r="AL444" s="44">
        <v>0</v>
      </c>
      <c r="AM444" s="44">
        <v>0</v>
      </c>
      <c r="AN444" s="44">
        <v>0</v>
      </c>
      <c r="AO444" s="44">
        <v>0</v>
      </c>
      <c r="AP444" s="44">
        <v>0</v>
      </c>
      <c r="AQ444" s="44">
        <v>0</v>
      </c>
      <c r="AR444" s="44">
        <v>0</v>
      </c>
      <c r="AS444" s="44">
        <v>0</v>
      </c>
      <c r="AT444" s="44">
        <v>0</v>
      </c>
      <c r="AU444" s="44">
        <v>4</v>
      </c>
      <c r="AV444" s="131">
        <v>7.5347222222222204E-3</v>
      </c>
      <c r="AW444" s="44">
        <v>55.228000000000002</v>
      </c>
      <c r="AX444" s="131"/>
    </row>
    <row r="445" spans="1:50">
      <c r="A445" s="4" t="s">
        <v>216</v>
      </c>
      <c r="B445" s="4">
        <v>2018</v>
      </c>
      <c r="C445" s="5">
        <v>43436</v>
      </c>
      <c r="D445" s="4" t="s">
        <v>65</v>
      </c>
      <c r="E445" s="44" t="s">
        <v>647</v>
      </c>
      <c r="F445" s="44" t="s">
        <v>1004</v>
      </c>
      <c r="G445" s="11">
        <f>(C445-VLOOKUP(E445,Riders!$A$2:$E$8000,4,FALSE))/365</f>
        <v>21.358904109589041</v>
      </c>
      <c r="H445" s="22">
        <v>4</v>
      </c>
      <c r="I445" s="44">
        <v>0</v>
      </c>
      <c r="J445" s="44">
        <v>0</v>
      </c>
      <c r="K445" s="44">
        <v>0</v>
      </c>
      <c r="L445" s="44">
        <v>0</v>
      </c>
      <c r="M445" s="44">
        <v>0</v>
      </c>
      <c r="N445" s="44">
        <v>0</v>
      </c>
      <c r="O445" s="44">
        <v>0</v>
      </c>
      <c r="P445" s="44">
        <v>0</v>
      </c>
      <c r="Q445" s="44">
        <v>0</v>
      </c>
      <c r="R445" s="44">
        <v>0</v>
      </c>
      <c r="S445" s="44">
        <v>0</v>
      </c>
      <c r="T445" s="44">
        <v>0</v>
      </c>
      <c r="U445" s="44">
        <v>0</v>
      </c>
      <c r="V445" s="44">
        <v>0</v>
      </c>
      <c r="W445" s="44">
        <v>0</v>
      </c>
      <c r="X445" s="44">
        <v>0</v>
      </c>
      <c r="Y445" s="44">
        <v>1</v>
      </c>
      <c r="Z445" s="44">
        <v>0</v>
      </c>
      <c r="AA445" s="44">
        <v>1</v>
      </c>
      <c r="AB445" s="44">
        <v>0</v>
      </c>
      <c r="AC445" s="44">
        <v>1</v>
      </c>
      <c r="AD445" s="44">
        <v>0</v>
      </c>
      <c r="AE445" s="44">
        <v>1</v>
      </c>
      <c r="AF445" s="44">
        <v>0</v>
      </c>
      <c r="AG445" s="44">
        <v>0</v>
      </c>
      <c r="AH445" s="44">
        <v>0</v>
      </c>
      <c r="AI445" s="44">
        <v>0</v>
      </c>
      <c r="AJ445" s="44">
        <v>0</v>
      </c>
      <c r="AK445" s="44">
        <v>0</v>
      </c>
      <c r="AL445" s="44">
        <v>0</v>
      </c>
      <c r="AM445" s="44">
        <v>0</v>
      </c>
      <c r="AN445" s="44">
        <v>0</v>
      </c>
      <c r="AO445" s="44">
        <v>0</v>
      </c>
      <c r="AP445" s="44">
        <v>0</v>
      </c>
      <c r="AQ445" s="44">
        <v>0</v>
      </c>
      <c r="AR445" s="44">
        <v>0</v>
      </c>
      <c r="AS445" s="44">
        <v>0</v>
      </c>
      <c r="AT445" s="44">
        <v>0</v>
      </c>
      <c r="AU445" s="44">
        <v>4</v>
      </c>
      <c r="AV445" s="131">
        <v>7.5347222222222204E-3</v>
      </c>
      <c r="AW445" s="44">
        <v>55.228000000000002</v>
      </c>
      <c r="AX445" s="131"/>
    </row>
    <row r="446" spans="1:50">
      <c r="A446" s="4" t="s">
        <v>216</v>
      </c>
      <c r="B446" s="4">
        <v>2018</v>
      </c>
      <c r="C446" s="5">
        <v>43436</v>
      </c>
      <c r="D446" s="4" t="s">
        <v>65</v>
      </c>
      <c r="E446" s="44" t="s">
        <v>932</v>
      </c>
      <c r="F446" s="44" t="s">
        <v>55</v>
      </c>
      <c r="G446" s="11" t="e">
        <f>(C446-VLOOKUP(E446,Riders!$A$2:$E$8000,4,FALSE))/365</f>
        <v>#N/A</v>
      </c>
      <c r="H446" s="22">
        <v>5</v>
      </c>
      <c r="I446" s="44">
        <v>0</v>
      </c>
      <c r="J446" s="44">
        <v>0</v>
      </c>
      <c r="K446" s="44">
        <v>0</v>
      </c>
      <c r="L446" s="44">
        <v>0</v>
      </c>
      <c r="M446" s="44">
        <v>1</v>
      </c>
      <c r="N446" s="44">
        <v>1</v>
      </c>
      <c r="O446" s="44">
        <v>1</v>
      </c>
      <c r="P446" s="44">
        <v>0</v>
      </c>
      <c r="Q446" s="44">
        <v>0</v>
      </c>
      <c r="R446" s="44">
        <v>0</v>
      </c>
      <c r="S446" s="44">
        <v>0</v>
      </c>
      <c r="T446" s="44">
        <v>0</v>
      </c>
      <c r="U446" s="44">
        <v>0</v>
      </c>
      <c r="V446" s="44">
        <v>0</v>
      </c>
      <c r="W446" s="44">
        <v>0</v>
      </c>
      <c r="X446" s="44">
        <v>0</v>
      </c>
      <c r="Y446" s="44">
        <v>0</v>
      </c>
      <c r="Z446" s="44">
        <v>0</v>
      </c>
      <c r="AA446" s="44">
        <v>0</v>
      </c>
      <c r="AB446" s="44">
        <v>0</v>
      </c>
      <c r="AC446" s="44">
        <v>0</v>
      </c>
      <c r="AD446" s="44">
        <v>0</v>
      </c>
      <c r="AE446" s="44">
        <v>0</v>
      </c>
      <c r="AF446" s="44">
        <v>0</v>
      </c>
      <c r="AG446" s="44">
        <v>0</v>
      </c>
      <c r="AH446" s="44">
        <v>0</v>
      </c>
      <c r="AI446" s="44">
        <v>0</v>
      </c>
      <c r="AJ446" s="44">
        <v>0</v>
      </c>
      <c r="AK446" s="44">
        <v>0</v>
      </c>
      <c r="AL446" s="44">
        <v>0</v>
      </c>
      <c r="AM446" s="44">
        <v>0</v>
      </c>
      <c r="AN446" s="44">
        <v>0</v>
      </c>
      <c r="AO446" s="44">
        <v>0</v>
      </c>
      <c r="AP446" s="44">
        <v>0</v>
      </c>
      <c r="AQ446" s="44">
        <v>0</v>
      </c>
      <c r="AR446" s="44">
        <v>0</v>
      </c>
      <c r="AS446" s="44">
        <v>0</v>
      </c>
      <c r="AT446" s="44">
        <v>0</v>
      </c>
      <c r="AU446" s="44">
        <v>3</v>
      </c>
      <c r="AV446" s="131">
        <v>7.5347222222222204E-3</v>
      </c>
      <c r="AW446" s="44">
        <v>55.228000000000002</v>
      </c>
      <c r="AX446" s="131"/>
    </row>
    <row r="447" spans="1:50">
      <c r="A447" s="4" t="s">
        <v>216</v>
      </c>
      <c r="B447" s="4">
        <v>2018</v>
      </c>
      <c r="C447" s="5">
        <v>43436</v>
      </c>
      <c r="D447" s="4" t="s">
        <v>65</v>
      </c>
      <c r="E447" s="44" t="s">
        <v>472</v>
      </c>
      <c r="F447" s="44" t="s">
        <v>24</v>
      </c>
      <c r="G447" s="11">
        <f>(C447-VLOOKUP(E447,Riders!$A$2:$E$8000,4,FALSE))/365</f>
        <v>29.835616438356166</v>
      </c>
      <c r="H447" s="22">
        <v>6</v>
      </c>
      <c r="I447" s="44">
        <v>0</v>
      </c>
      <c r="J447" s="44">
        <v>0</v>
      </c>
      <c r="K447" s="44">
        <v>0</v>
      </c>
      <c r="L447" s="44">
        <v>0</v>
      </c>
      <c r="M447" s="44">
        <v>0</v>
      </c>
      <c r="N447" s="44">
        <v>0</v>
      </c>
      <c r="O447" s="44">
        <v>0</v>
      </c>
      <c r="P447" s="44">
        <v>0</v>
      </c>
      <c r="Q447" s="44">
        <v>0</v>
      </c>
      <c r="R447" s="44">
        <v>0</v>
      </c>
      <c r="S447" s="44">
        <v>0</v>
      </c>
      <c r="T447" s="44">
        <v>0</v>
      </c>
      <c r="U447" s="44">
        <v>0</v>
      </c>
      <c r="V447" s="44">
        <v>0</v>
      </c>
      <c r="W447" s="44">
        <v>0</v>
      </c>
      <c r="X447" s="44">
        <v>0</v>
      </c>
      <c r="Y447" s="44">
        <v>0</v>
      </c>
      <c r="Z447" s="44">
        <v>0</v>
      </c>
      <c r="AA447" s="44">
        <v>0</v>
      </c>
      <c r="AB447" s="44">
        <v>0</v>
      </c>
      <c r="AC447" s="44">
        <v>0</v>
      </c>
      <c r="AD447" s="44">
        <v>0</v>
      </c>
      <c r="AE447" s="44">
        <v>0</v>
      </c>
      <c r="AF447" s="44">
        <v>0</v>
      </c>
      <c r="AG447" s="44">
        <v>1</v>
      </c>
      <c r="AH447" s="44">
        <v>0</v>
      </c>
      <c r="AI447" s="44">
        <v>0</v>
      </c>
      <c r="AJ447" s="44">
        <v>1</v>
      </c>
      <c r="AK447" s="44">
        <v>0</v>
      </c>
      <c r="AL447" s="44">
        <v>0</v>
      </c>
      <c r="AM447" s="44">
        <v>0</v>
      </c>
      <c r="AN447" s="44">
        <v>0</v>
      </c>
      <c r="AO447" s="44">
        <v>0</v>
      </c>
      <c r="AP447" s="44">
        <v>0</v>
      </c>
      <c r="AQ447" s="44">
        <v>0</v>
      </c>
      <c r="AR447" s="44">
        <v>0</v>
      </c>
      <c r="AS447" s="44">
        <v>0</v>
      </c>
      <c r="AT447" s="44">
        <v>0</v>
      </c>
      <c r="AU447" s="44">
        <v>2</v>
      </c>
      <c r="AV447" s="131">
        <v>7.5347222222222204E-3</v>
      </c>
      <c r="AW447" s="44">
        <v>55.228000000000002</v>
      </c>
      <c r="AX447" s="131"/>
    </row>
    <row r="448" spans="1:50">
      <c r="A448" s="4" t="s">
        <v>216</v>
      </c>
      <c r="B448" s="4">
        <v>2018</v>
      </c>
      <c r="C448" s="5">
        <v>43436</v>
      </c>
      <c r="D448" s="4" t="s">
        <v>65</v>
      </c>
      <c r="E448" s="44" t="s">
        <v>521</v>
      </c>
      <c r="F448" s="44" t="s">
        <v>57</v>
      </c>
      <c r="G448" s="11">
        <f>(C448-VLOOKUP(E448,Riders!$A$2:$E$8000,4,FALSE))/365</f>
        <v>27.117808219178084</v>
      </c>
      <c r="H448" s="22">
        <v>7</v>
      </c>
      <c r="I448" s="44">
        <v>0</v>
      </c>
      <c r="J448" s="44">
        <v>0</v>
      </c>
      <c r="K448" s="44">
        <v>0</v>
      </c>
      <c r="L448" s="44">
        <v>0</v>
      </c>
      <c r="M448" s="44">
        <v>0</v>
      </c>
      <c r="N448" s="44">
        <v>0</v>
      </c>
      <c r="O448" s="44">
        <v>0</v>
      </c>
      <c r="P448" s="44">
        <v>1</v>
      </c>
      <c r="Q448" s="44">
        <v>1</v>
      </c>
      <c r="R448" s="44">
        <v>0</v>
      </c>
      <c r="S448" s="44">
        <v>0</v>
      </c>
      <c r="T448" s="44">
        <v>0</v>
      </c>
      <c r="U448" s="44">
        <v>0</v>
      </c>
      <c r="V448" s="44">
        <v>0</v>
      </c>
      <c r="W448" s="44">
        <v>0</v>
      </c>
      <c r="X448" s="44">
        <v>0</v>
      </c>
      <c r="Y448" s="44">
        <v>0</v>
      </c>
      <c r="Z448" s="44">
        <v>0</v>
      </c>
      <c r="AA448" s="44">
        <v>0</v>
      </c>
      <c r="AB448" s="44">
        <v>0</v>
      </c>
      <c r="AC448" s="44">
        <v>0</v>
      </c>
      <c r="AD448" s="44">
        <v>0</v>
      </c>
      <c r="AE448" s="44">
        <v>0</v>
      </c>
      <c r="AF448" s="44">
        <v>0</v>
      </c>
      <c r="AG448" s="44">
        <v>0</v>
      </c>
      <c r="AH448" s="44">
        <v>0</v>
      </c>
      <c r="AI448" s="44">
        <v>0</v>
      </c>
      <c r="AJ448" s="44">
        <v>0</v>
      </c>
      <c r="AK448" s="44">
        <v>0</v>
      </c>
      <c r="AL448" s="44">
        <v>0</v>
      </c>
      <c r="AM448" s="44">
        <v>0</v>
      </c>
      <c r="AN448" s="44">
        <v>0</v>
      </c>
      <c r="AO448" s="44">
        <v>0</v>
      </c>
      <c r="AP448" s="44">
        <v>0</v>
      </c>
      <c r="AQ448" s="44">
        <v>0</v>
      </c>
      <c r="AR448" s="44">
        <v>0</v>
      </c>
      <c r="AS448" s="44">
        <v>0</v>
      </c>
      <c r="AT448" s="44">
        <v>0</v>
      </c>
      <c r="AU448" s="44">
        <v>2</v>
      </c>
      <c r="AV448" s="131">
        <v>7.5347222222222204E-3</v>
      </c>
      <c r="AW448" s="44">
        <v>55.228000000000002</v>
      </c>
      <c r="AX448" s="131"/>
    </row>
    <row r="449" spans="1:50">
      <c r="A449" s="4" t="s">
        <v>216</v>
      </c>
      <c r="B449" s="4">
        <v>2018</v>
      </c>
      <c r="C449" s="5">
        <v>43436</v>
      </c>
      <c r="D449" s="4" t="s">
        <v>65</v>
      </c>
      <c r="E449" s="44" t="s">
        <v>776</v>
      </c>
      <c r="F449" s="44" t="s">
        <v>77</v>
      </c>
      <c r="G449" s="11">
        <f>(C449-VLOOKUP(E449,Riders!$A$2:$E$8000,4,FALSE))/365</f>
        <v>21.904109589041095</v>
      </c>
      <c r="H449" s="22">
        <v>8</v>
      </c>
      <c r="I449" s="44">
        <v>0</v>
      </c>
      <c r="J449" s="44">
        <v>0</v>
      </c>
      <c r="K449" s="44">
        <v>0</v>
      </c>
      <c r="L449" s="44">
        <v>0</v>
      </c>
      <c r="M449" s="44">
        <v>0</v>
      </c>
      <c r="N449" s="44">
        <v>0</v>
      </c>
      <c r="O449" s="44">
        <v>0</v>
      </c>
      <c r="P449" s="44">
        <v>0</v>
      </c>
      <c r="Q449" s="44">
        <v>0</v>
      </c>
      <c r="R449" s="44">
        <v>0</v>
      </c>
      <c r="S449" s="44">
        <v>0</v>
      </c>
      <c r="T449" s="44">
        <v>0</v>
      </c>
      <c r="U449" s="44">
        <v>0</v>
      </c>
      <c r="V449" s="44">
        <v>0</v>
      </c>
      <c r="W449" s="44">
        <v>0</v>
      </c>
      <c r="X449" s="44">
        <v>0</v>
      </c>
      <c r="Y449" s="44">
        <v>0</v>
      </c>
      <c r="Z449" s="44">
        <v>0</v>
      </c>
      <c r="AA449" s="44">
        <v>0</v>
      </c>
      <c r="AB449" s="44">
        <v>0</v>
      </c>
      <c r="AC449" s="44">
        <v>0</v>
      </c>
      <c r="AD449" s="44">
        <v>0</v>
      </c>
      <c r="AE449" s="44">
        <v>0</v>
      </c>
      <c r="AF449" s="44">
        <v>0</v>
      </c>
      <c r="AG449" s="44">
        <v>0</v>
      </c>
      <c r="AH449" s="44">
        <v>1</v>
      </c>
      <c r="AI449" s="44">
        <v>0</v>
      </c>
      <c r="AJ449" s="44">
        <v>0</v>
      </c>
      <c r="AK449" s="44">
        <v>0</v>
      </c>
      <c r="AL449" s="44">
        <v>0</v>
      </c>
      <c r="AM449" s="44">
        <v>0</v>
      </c>
      <c r="AN449" s="44">
        <v>0</v>
      </c>
      <c r="AO449" s="44">
        <v>0</v>
      </c>
      <c r="AP449" s="44">
        <v>0</v>
      </c>
      <c r="AQ449" s="44">
        <v>0</v>
      </c>
      <c r="AR449" s="44">
        <v>0</v>
      </c>
      <c r="AS449" s="44">
        <v>0</v>
      </c>
      <c r="AT449" s="44">
        <v>0</v>
      </c>
      <c r="AU449" s="44">
        <v>1</v>
      </c>
      <c r="AV449" s="131">
        <v>7.5347222222222204E-3</v>
      </c>
      <c r="AW449" s="44">
        <v>55.228000000000002</v>
      </c>
      <c r="AX449" s="131"/>
    </row>
    <row r="450" spans="1:50">
      <c r="A450" s="4" t="s">
        <v>216</v>
      </c>
      <c r="B450" s="4">
        <v>2018</v>
      </c>
      <c r="C450" s="5">
        <v>43436</v>
      </c>
      <c r="D450" s="4" t="s">
        <v>65</v>
      </c>
      <c r="E450" s="44" t="s">
        <v>585</v>
      </c>
      <c r="F450" s="44" t="s">
        <v>112</v>
      </c>
      <c r="G450" s="11">
        <f>(C450-VLOOKUP(E450,Riders!$A$2:$E$8000,4,FALSE))/365</f>
        <v>23.032876712328768</v>
      </c>
      <c r="H450" s="22">
        <v>9</v>
      </c>
      <c r="I450" s="44">
        <v>0</v>
      </c>
      <c r="J450" s="44">
        <v>0</v>
      </c>
      <c r="K450" s="44">
        <v>0</v>
      </c>
      <c r="L450" s="44">
        <v>0</v>
      </c>
      <c r="M450" s="44">
        <v>0</v>
      </c>
      <c r="N450" s="44">
        <v>0</v>
      </c>
      <c r="O450" s="44">
        <v>0</v>
      </c>
      <c r="P450" s="44">
        <v>0</v>
      </c>
      <c r="Q450" s="44">
        <v>0</v>
      </c>
      <c r="R450" s="44">
        <v>0</v>
      </c>
      <c r="S450" s="44">
        <v>1</v>
      </c>
      <c r="T450" s="44">
        <v>0</v>
      </c>
      <c r="U450" s="44">
        <v>0</v>
      </c>
      <c r="V450" s="44">
        <v>0</v>
      </c>
      <c r="W450" s="44">
        <v>0</v>
      </c>
      <c r="X450" s="44">
        <v>0</v>
      </c>
      <c r="Y450" s="44">
        <v>0</v>
      </c>
      <c r="Z450" s="44">
        <v>0</v>
      </c>
      <c r="AA450" s="44">
        <v>0</v>
      </c>
      <c r="AB450" s="44">
        <v>0</v>
      </c>
      <c r="AC450" s="44">
        <v>0</v>
      </c>
      <c r="AD450" s="44">
        <v>0</v>
      </c>
      <c r="AE450" s="44">
        <v>0</v>
      </c>
      <c r="AF450" s="44">
        <v>0</v>
      </c>
      <c r="AG450" s="44">
        <v>0</v>
      </c>
      <c r="AH450" s="44">
        <v>0</v>
      </c>
      <c r="AI450" s="44">
        <v>0</v>
      </c>
      <c r="AJ450" s="44">
        <v>0</v>
      </c>
      <c r="AK450" s="44">
        <v>0</v>
      </c>
      <c r="AL450" s="44">
        <v>0</v>
      </c>
      <c r="AM450" s="44">
        <v>0</v>
      </c>
      <c r="AN450" s="44">
        <v>0</v>
      </c>
      <c r="AO450" s="44">
        <v>0</v>
      </c>
      <c r="AP450" s="44">
        <v>0</v>
      </c>
      <c r="AQ450" s="44">
        <v>0</v>
      </c>
      <c r="AR450" s="44">
        <v>0</v>
      </c>
      <c r="AS450" s="44">
        <v>0</v>
      </c>
      <c r="AT450" s="44">
        <v>0</v>
      </c>
      <c r="AU450" s="44">
        <v>1</v>
      </c>
      <c r="AV450" s="131">
        <v>7.5347222222222204E-3</v>
      </c>
      <c r="AW450" s="44">
        <v>55.228000000000002</v>
      </c>
      <c r="AX450" s="131"/>
    </row>
    <row r="451" spans="1:50">
      <c r="A451" s="4" t="s">
        <v>216</v>
      </c>
      <c r="B451" s="4">
        <v>2018</v>
      </c>
      <c r="C451" s="5">
        <v>43436</v>
      </c>
      <c r="D451" s="4" t="s">
        <v>65</v>
      </c>
      <c r="E451" s="44" t="s">
        <v>802</v>
      </c>
      <c r="F451" s="44" t="s">
        <v>32</v>
      </c>
      <c r="G451" s="11">
        <f>(C451-VLOOKUP(E451,Riders!$A$2:$E$8000,4,FALSE))/365</f>
        <v>21.345205479452055</v>
      </c>
      <c r="H451" s="22">
        <v>10</v>
      </c>
      <c r="I451" s="44">
        <v>0</v>
      </c>
      <c r="J451" s="44">
        <v>0</v>
      </c>
      <c r="K451" s="44">
        <v>0</v>
      </c>
      <c r="L451" s="44">
        <v>0</v>
      </c>
      <c r="M451" s="44">
        <v>0</v>
      </c>
      <c r="N451" s="44">
        <v>0</v>
      </c>
      <c r="O451" s="44">
        <v>0</v>
      </c>
      <c r="P451" s="44">
        <v>0</v>
      </c>
      <c r="Q451" s="44">
        <v>0</v>
      </c>
      <c r="R451" s="44">
        <v>1</v>
      </c>
      <c r="S451" s="44">
        <v>0</v>
      </c>
      <c r="T451" s="44">
        <v>0</v>
      </c>
      <c r="U451" s="44">
        <v>0</v>
      </c>
      <c r="V451" s="44">
        <v>0</v>
      </c>
      <c r="W451" s="44">
        <v>0</v>
      </c>
      <c r="X451" s="44">
        <v>0</v>
      </c>
      <c r="Y451" s="44">
        <v>0</v>
      </c>
      <c r="Z451" s="44">
        <v>0</v>
      </c>
      <c r="AA451" s="44">
        <v>0</v>
      </c>
      <c r="AB451" s="44">
        <v>0</v>
      </c>
      <c r="AC451" s="44">
        <v>0</v>
      </c>
      <c r="AD451" s="44">
        <v>0</v>
      </c>
      <c r="AE451" s="44">
        <v>0</v>
      </c>
      <c r="AF451" s="44">
        <v>0</v>
      </c>
      <c r="AG451" s="44">
        <v>0</v>
      </c>
      <c r="AH451" s="44">
        <v>0</v>
      </c>
      <c r="AI451" s="44">
        <v>0</v>
      </c>
      <c r="AJ451" s="44">
        <v>0</v>
      </c>
      <c r="AK451" s="44">
        <v>0</v>
      </c>
      <c r="AL451" s="44">
        <v>0</v>
      </c>
      <c r="AM451" s="44">
        <v>0</v>
      </c>
      <c r="AN451" s="44">
        <v>0</v>
      </c>
      <c r="AO451" s="44">
        <v>0</v>
      </c>
      <c r="AP451" s="44">
        <v>0</v>
      </c>
      <c r="AQ451" s="44">
        <v>0</v>
      </c>
      <c r="AR451" s="44">
        <v>0</v>
      </c>
      <c r="AS451" s="44">
        <v>0</v>
      </c>
      <c r="AT451" s="44">
        <v>0</v>
      </c>
      <c r="AU451" s="44">
        <v>1</v>
      </c>
      <c r="AV451" s="131">
        <v>7.5347222222222204E-3</v>
      </c>
      <c r="AW451" s="44">
        <v>55.228000000000002</v>
      </c>
      <c r="AX451" s="131"/>
    </row>
    <row r="452" spans="1:50">
      <c r="A452" s="4" t="s">
        <v>216</v>
      </c>
      <c r="B452" s="4">
        <v>2018</v>
      </c>
      <c r="C452" s="5">
        <v>43436</v>
      </c>
      <c r="D452" s="4" t="s">
        <v>65</v>
      </c>
      <c r="E452" s="44" t="s">
        <v>748</v>
      </c>
      <c r="F452" s="44" t="s">
        <v>22</v>
      </c>
      <c r="G452" s="11">
        <f>(C452-VLOOKUP(E452,Riders!$A$2:$E$8000,4,FALSE))/365</f>
        <v>24.301369863013697</v>
      </c>
      <c r="H452" s="22">
        <v>11</v>
      </c>
      <c r="I452" s="44">
        <v>0</v>
      </c>
      <c r="J452" s="44">
        <v>0</v>
      </c>
      <c r="K452" s="44">
        <v>0</v>
      </c>
      <c r="L452" s="44">
        <v>0</v>
      </c>
      <c r="M452" s="44">
        <v>0</v>
      </c>
      <c r="N452" s="44">
        <v>0</v>
      </c>
      <c r="O452" s="44">
        <v>0</v>
      </c>
      <c r="P452" s="44">
        <v>0</v>
      </c>
      <c r="Q452" s="44">
        <v>0</v>
      </c>
      <c r="R452" s="44">
        <v>0</v>
      </c>
      <c r="S452" s="44">
        <v>0</v>
      </c>
      <c r="T452" s="44">
        <v>1</v>
      </c>
      <c r="U452" s="44">
        <v>0</v>
      </c>
      <c r="V452" s="44">
        <v>0</v>
      </c>
      <c r="W452" s="44">
        <v>0</v>
      </c>
      <c r="X452" s="44">
        <v>0</v>
      </c>
      <c r="Y452" s="44">
        <v>0</v>
      </c>
      <c r="Z452" s="44">
        <v>0</v>
      </c>
      <c r="AA452" s="44">
        <v>0</v>
      </c>
      <c r="AB452" s="44">
        <v>0</v>
      </c>
      <c r="AC452" s="44">
        <v>0</v>
      </c>
      <c r="AD452" s="44">
        <v>0</v>
      </c>
      <c r="AE452" s="44">
        <v>0</v>
      </c>
      <c r="AF452" s="44">
        <v>0</v>
      </c>
      <c r="AG452" s="44">
        <v>0</v>
      </c>
      <c r="AH452" s="44">
        <v>0</v>
      </c>
      <c r="AI452" s="44">
        <v>0</v>
      </c>
      <c r="AJ452" s="44">
        <v>0</v>
      </c>
      <c r="AK452" s="44">
        <v>0</v>
      </c>
      <c r="AL452" s="44">
        <v>0</v>
      </c>
      <c r="AM452" s="44">
        <v>0</v>
      </c>
      <c r="AN452" s="44">
        <v>0</v>
      </c>
      <c r="AO452" s="44">
        <v>0</v>
      </c>
      <c r="AP452" s="44">
        <v>0</v>
      </c>
      <c r="AQ452" s="44">
        <v>0</v>
      </c>
      <c r="AR452" s="44">
        <v>0</v>
      </c>
      <c r="AS452" s="44">
        <v>0</v>
      </c>
      <c r="AT452" s="44">
        <v>0</v>
      </c>
      <c r="AU452" s="44">
        <v>1</v>
      </c>
      <c r="AV452" s="131">
        <v>7.5347222222222204E-3</v>
      </c>
      <c r="AW452" s="44">
        <v>55.228000000000002</v>
      </c>
      <c r="AX452" s="131"/>
    </row>
    <row r="453" spans="1:50">
      <c r="A453" s="4" t="s">
        <v>216</v>
      </c>
      <c r="B453" s="4">
        <v>2018</v>
      </c>
      <c r="C453" s="5">
        <v>43436</v>
      </c>
      <c r="D453" s="4" t="s">
        <v>65</v>
      </c>
      <c r="E453" s="44" t="s">
        <v>594</v>
      </c>
      <c r="F453" s="44" t="s">
        <v>30</v>
      </c>
      <c r="G453" s="11">
        <f>(C453-VLOOKUP(E453,Riders!$A$2:$E$8000,4,FALSE))/365</f>
        <v>29.509589041095889</v>
      </c>
      <c r="H453" s="22">
        <v>12</v>
      </c>
      <c r="I453" s="44">
        <v>0</v>
      </c>
      <c r="J453" s="44">
        <v>0</v>
      </c>
      <c r="K453" s="44">
        <v>0</v>
      </c>
      <c r="L453" s="44">
        <v>0</v>
      </c>
      <c r="M453" s="44">
        <v>0</v>
      </c>
      <c r="N453" s="44">
        <v>0</v>
      </c>
      <c r="O453" s="44">
        <v>0</v>
      </c>
      <c r="P453" s="44">
        <v>0</v>
      </c>
      <c r="Q453" s="44">
        <v>0</v>
      </c>
      <c r="R453" s="44">
        <v>0</v>
      </c>
      <c r="S453" s="44">
        <v>0</v>
      </c>
      <c r="T453" s="44">
        <v>0</v>
      </c>
      <c r="U453" s="44">
        <v>0</v>
      </c>
      <c r="V453" s="44">
        <v>0</v>
      </c>
      <c r="W453" s="44">
        <v>1</v>
      </c>
      <c r="X453" s="44">
        <v>0</v>
      </c>
      <c r="Y453" s="44">
        <v>0</v>
      </c>
      <c r="Z453" s="44">
        <v>0</v>
      </c>
      <c r="AA453" s="44">
        <v>0</v>
      </c>
      <c r="AB453" s="44">
        <v>0</v>
      </c>
      <c r="AC453" s="44">
        <v>0</v>
      </c>
      <c r="AD453" s="44">
        <v>0</v>
      </c>
      <c r="AE453" s="44">
        <v>0</v>
      </c>
      <c r="AF453" s="44">
        <v>0</v>
      </c>
      <c r="AG453" s="44">
        <v>0</v>
      </c>
      <c r="AH453" s="44">
        <v>0</v>
      </c>
      <c r="AI453" s="44">
        <v>0</v>
      </c>
      <c r="AJ453" s="44">
        <v>0</v>
      </c>
      <c r="AK453" s="44">
        <v>0</v>
      </c>
      <c r="AL453" s="44">
        <v>0</v>
      </c>
      <c r="AM453" s="44">
        <v>0</v>
      </c>
      <c r="AN453" s="44">
        <v>0</v>
      </c>
      <c r="AO453" s="44">
        <v>0</v>
      </c>
      <c r="AP453" s="44">
        <v>0</v>
      </c>
      <c r="AQ453" s="44">
        <v>0</v>
      </c>
      <c r="AR453" s="44">
        <v>0</v>
      </c>
      <c r="AS453" s="44">
        <v>0</v>
      </c>
      <c r="AT453" s="44">
        <v>0</v>
      </c>
      <c r="AU453" s="44">
        <v>1</v>
      </c>
      <c r="AV453" s="131">
        <v>7.5347222222222204E-3</v>
      </c>
      <c r="AW453" s="44">
        <v>55.228000000000002</v>
      </c>
      <c r="AX453" s="131"/>
    </row>
    <row r="454" spans="1:50">
      <c r="A454" s="4" t="s">
        <v>216</v>
      </c>
      <c r="B454" s="4">
        <v>2018</v>
      </c>
      <c r="C454" s="5">
        <v>43436</v>
      </c>
      <c r="D454" s="4" t="s">
        <v>65</v>
      </c>
      <c r="E454" s="44" t="s">
        <v>339</v>
      </c>
      <c r="F454" s="44" t="s">
        <v>141</v>
      </c>
      <c r="G454" s="11">
        <f>(C454-VLOOKUP(E454,Riders!$A$2:$E$8000,4,FALSE))/365</f>
        <v>30.709589041095889</v>
      </c>
      <c r="H454" s="22">
        <v>13</v>
      </c>
      <c r="I454" s="44">
        <v>0</v>
      </c>
      <c r="J454" s="44">
        <v>0</v>
      </c>
      <c r="K454" s="44">
        <v>0</v>
      </c>
      <c r="L454" s="44">
        <v>0</v>
      </c>
      <c r="M454" s="44">
        <v>0</v>
      </c>
      <c r="N454" s="44">
        <v>0</v>
      </c>
      <c r="O454" s="44">
        <v>0</v>
      </c>
      <c r="P454" s="44">
        <v>0</v>
      </c>
      <c r="Q454" s="44">
        <v>0</v>
      </c>
      <c r="R454" s="44">
        <v>0</v>
      </c>
      <c r="S454" s="44">
        <v>0</v>
      </c>
      <c r="T454" s="44">
        <v>0</v>
      </c>
      <c r="U454" s="44">
        <v>0</v>
      </c>
      <c r="V454" s="44">
        <v>0</v>
      </c>
      <c r="W454" s="44">
        <v>0</v>
      </c>
      <c r="X454" s="44">
        <v>0</v>
      </c>
      <c r="Y454" s="44">
        <v>0</v>
      </c>
      <c r="Z454" s="44">
        <v>0</v>
      </c>
      <c r="AA454" s="44">
        <v>0</v>
      </c>
      <c r="AB454" s="44">
        <v>0</v>
      </c>
      <c r="AC454" s="44">
        <v>0</v>
      </c>
      <c r="AD454" s="44">
        <v>0</v>
      </c>
      <c r="AE454" s="44">
        <v>0</v>
      </c>
      <c r="AF454" s="44">
        <v>0</v>
      </c>
      <c r="AG454" s="44">
        <v>0</v>
      </c>
      <c r="AH454" s="44">
        <v>0</v>
      </c>
      <c r="AI454" s="44">
        <v>0</v>
      </c>
      <c r="AJ454" s="44">
        <v>0</v>
      </c>
      <c r="AK454" s="44">
        <v>0</v>
      </c>
      <c r="AL454" s="44">
        <v>0</v>
      </c>
      <c r="AM454" s="44">
        <v>0</v>
      </c>
      <c r="AN454" s="44">
        <v>0</v>
      </c>
      <c r="AO454" s="44">
        <v>0</v>
      </c>
      <c r="AP454" s="44">
        <v>0</v>
      </c>
      <c r="AQ454" s="44">
        <v>0</v>
      </c>
      <c r="AR454" s="44">
        <v>0</v>
      </c>
      <c r="AS454" s="44">
        <v>0</v>
      </c>
      <c r="AT454" s="44">
        <v>0</v>
      </c>
      <c r="AU454" s="44">
        <v>0</v>
      </c>
      <c r="AV454" s="131">
        <v>7.5347222222222204E-3</v>
      </c>
      <c r="AW454" s="44">
        <v>55.228000000000002</v>
      </c>
      <c r="AX454" s="131"/>
    </row>
    <row r="455" spans="1:50">
      <c r="A455" s="4" t="s">
        <v>216</v>
      </c>
      <c r="B455" s="4">
        <v>2018</v>
      </c>
      <c r="C455" s="5">
        <v>43436</v>
      </c>
      <c r="D455" s="4" t="s">
        <v>65</v>
      </c>
      <c r="E455" s="44" t="s">
        <v>933</v>
      </c>
      <c r="F455" s="44" t="s">
        <v>187</v>
      </c>
      <c r="G455" s="11">
        <f>(C455-VLOOKUP(E455,Riders!$A$2:$E$8000,4,FALSE))/365</f>
        <v>24.016438356164382</v>
      </c>
      <c r="H455" s="22">
        <v>14</v>
      </c>
      <c r="I455" s="44">
        <v>0</v>
      </c>
      <c r="J455" s="44">
        <v>0</v>
      </c>
      <c r="K455" s="44">
        <v>0</v>
      </c>
      <c r="L455" s="44">
        <v>0</v>
      </c>
      <c r="M455" s="44">
        <v>0</v>
      </c>
      <c r="N455" s="44">
        <v>0</v>
      </c>
      <c r="O455" s="44">
        <v>0</v>
      </c>
      <c r="P455" s="44">
        <v>0</v>
      </c>
      <c r="Q455" s="44">
        <v>0</v>
      </c>
      <c r="R455" s="44">
        <v>0</v>
      </c>
      <c r="S455" s="44">
        <v>0</v>
      </c>
      <c r="T455" s="44">
        <v>0</v>
      </c>
      <c r="U455" s="44">
        <v>0</v>
      </c>
      <c r="V455" s="44">
        <v>0</v>
      </c>
      <c r="W455" s="44">
        <v>0</v>
      </c>
      <c r="X455" s="44">
        <v>0</v>
      </c>
      <c r="Y455" s="44">
        <v>0</v>
      </c>
      <c r="Z455" s="44">
        <v>0</v>
      </c>
      <c r="AA455" s="44">
        <v>0</v>
      </c>
      <c r="AB455" s="44">
        <v>0</v>
      </c>
      <c r="AC455" s="44">
        <v>0</v>
      </c>
      <c r="AD455" s="44">
        <v>0</v>
      </c>
      <c r="AE455" s="44">
        <v>0</v>
      </c>
      <c r="AF455" s="44">
        <v>0</v>
      </c>
      <c r="AG455" s="44">
        <v>0</v>
      </c>
      <c r="AH455" s="44">
        <v>0</v>
      </c>
      <c r="AI455" s="44">
        <v>0</v>
      </c>
      <c r="AJ455" s="44">
        <v>0</v>
      </c>
      <c r="AK455" s="44">
        <v>0</v>
      </c>
      <c r="AL455" s="44">
        <v>0</v>
      </c>
      <c r="AM455" s="44">
        <v>0</v>
      </c>
      <c r="AN455" s="44">
        <v>0</v>
      </c>
      <c r="AO455" s="44">
        <v>0</v>
      </c>
      <c r="AP455" s="44">
        <v>0</v>
      </c>
      <c r="AQ455" s="44">
        <v>0</v>
      </c>
      <c r="AR455" s="44">
        <v>0</v>
      </c>
      <c r="AS455" s="44">
        <v>0</v>
      </c>
      <c r="AT455" s="44">
        <v>0</v>
      </c>
      <c r="AU455" s="44">
        <v>0</v>
      </c>
      <c r="AV455" s="131">
        <v>7.5347222222222204E-3</v>
      </c>
      <c r="AW455" s="44">
        <v>55.228000000000002</v>
      </c>
      <c r="AX455" s="131"/>
    </row>
    <row r="456" spans="1:50">
      <c r="A456" s="4" t="s">
        <v>216</v>
      </c>
      <c r="B456" s="4">
        <v>2018</v>
      </c>
      <c r="C456" s="5">
        <v>43436</v>
      </c>
      <c r="D456" s="4" t="s">
        <v>65</v>
      </c>
      <c r="E456" s="44" t="s">
        <v>343</v>
      </c>
      <c r="F456" s="44" t="s">
        <v>153</v>
      </c>
      <c r="G456" s="11" t="e">
        <f>(C456-VLOOKUP(E456,Riders!$A$2:$E$8000,4,FALSE))/365</f>
        <v>#N/A</v>
      </c>
      <c r="H456" s="22">
        <v>15</v>
      </c>
      <c r="I456" s="44">
        <v>0</v>
      </c>
      <c r="J456" s="44">
        <v>0</v>
      </c>
      <c r="K456" s="44">
        <v>0</v>
      </c>
      <c r="L456" s="44">
        <v>0</v>
      </c>
      <c r="M456" s="44">
        <v>0</v>
      </c>
      <c r="N456" s="44">
        <v>0</v>
      </c>
      <c r="O456" s="44">
        <v>0</v>
      </c>
      <c r="P456" s="44">
        <v>0</v>
      </c>
      <c r="Q456" s="44">
        <v>0</v>
      </c>
      <c r="R456" s="44">
        <v>0</v>
      </c>
      <c r="S456" s="44">
        <v>0</v>
      </c>
      <c r="T456" s="44">
        <v>0</v>
      </c>
      <c r="U456" s="44">
        <v>0</v>
      </c>
      <c r="V456" s="44">
        <v>0</v>
      </c>
      <c r="W456" s="44">
        <v>0</v>
      </c>
      <c r="X456" s="44">
        <v>0</v>
      </c>
      <c r="Y456" s="44">
        <v>0</v>
      </c>
      <c r="Z456" s="44">
        <v>0</v>
      </c>
      <c r="AA456" s="44">
        <v>0</v>
      </c>
      <c r="AB456" s="44">
        <v>0</v>
      </c>
      <c r="AC456" s="44">
        <v>0</v>
      </c>
      <c r="AD456" s="44">
        <v>0</v>
      </c>
      <c r="AE456" s="44">
        <v>0</v>
      </c>
      <c r="AF456" s="44">
        <v>0</v>
      </c>
      <c r="AG456" s="44">
        <v>0</v>
      </c>
      <c r="AH456" s="44">
        <v>0</v>
      </c>
      <c r="AI456" s="44">
        <v>0</v>
      </c>
      <c r="AJ456" s="44">
        <v>0</v>
      </c>
      <c r="AK456" s="44">
        <v>0</v>
      </c>
      <c r="AL456" s="44">
        <v>0</v>
      </c>
      <c r="AM456" s="44">
        <v>0</v>
      </c>
      <c r="AN456" s="44">
        <v>0</v>
      </c>
      <c r="AO456" s="44">
        <v>0</v>
      </c>
      <c r="AP456" s="44">
        <v>0</v>
      </c>
      <c r="AQ456" s="44">
        <v>0</v>
      </c>
      <c r="AR456" s="44">
        <v>0</v>
      </c>
      <c r="AS456" s="44">
        <v>0</v>
      </c>
      <c r="AT456" s="44">
        <v>0</v>
      </c>
      <c r="AU456" s="44">
        <v>0</v>
      </c>
      <c r="AV456" s="131">
        <v>7.5347222222222204E-3</v>
      </c>
      <c r="AW456" s="44">
        <v>55.228000000000002</v>
      </c>
      <c r="AX456" s="131"/>
    </row>
    <row r="457" spans="1:50">
      <c r="A457" s="4" t="s">
        <v>216</v>
      </c>
      <c r="B457" s="4">
        <v>2018</v>
      </c>
      <c r="C457" s="5">
        <v>43436</v>
      </c>
      <c r="D457" s="4" t="s">
        <v>65</v>
      </c>
      <c r="E457" s="44" t="s">
        <v>507</v>
      </c>
      <c r="F457" s="44" t="s">
        <v>84</v>
      </c>
      <c r="G457" s="11">
        <f>(C457-VLOOKUP(E457,Riders!$A$2:$E$8000,4,FALSE))/365</f>
        <v>28.202739726027396</v>
      </c>
      <c r="H457" s="22">
        <v>16</v>
      </c>
      <c r="I457" s="44">
        <v>0</v>
      </c>
      <c r="J457" s="44">
        <v>0</v>
      </c>
      <c r="K457" s="44">
        <v>0</v>
      </c>
      <c r="L457" s="44">
        <v>0</v>
      </c>
      <c r="M457" s="44">
        <v>0</v>
      </c>
      <c r="N457" s="44">
        <v>0</v>
      </c>
      <c r="O457" s="44">
        <v>0</v>
      </c>
      <c r="P457" s="44">
        <v>0</v>
      </c>
      <c r="Q457" s="44">
        <v>0</v>
      </c>
      <c r="R457" s="44">
        <v>0</v>
      </c>
      <c r="S457" s="44">
        <v>0</v>
      </c>
      <c r="T457" s="44">
        <v>0</v>
      </c>
      <c r="U457" s="44">
        <v>0</v>
      </c>
      <c r="V457" s="44">
        <v>0</v>
      </c>
      <c r="W457" s="44">
        <v>0</v>
      </c>
      <c r="X457" s="44">
        <v>0</v>
      </c>
      <c r="Y457" s="44">
        <v>0</v>
      </c>
      <c r="Z457" s="44">
        <v>0</v>
      </c>
      <c r="AA457" s="44">
        <v>0</v>
      </c>
      <c r="AB457" s="44">
        <v>0</v>
      </c>
      <c r="AC457" s="44">
        <v>0</v>
      </c>
      <c r="AD457" s="44">
        <v>0</v>
      </c>
      <c r="AE457" s="44">
        <v>0</v>
      </c>
      <c r="AF457" s="44">
        <v>0</v>
      </c>
      <c r="AG457" s="44">
        <v>0</v>
      </c>
      <c r="AH457" s="44">
        <v>0</v>
      </c>
      <c r="AI457" s="44">
        <v>0</v>
      </c>
      <c r="AJ457" s="44">
        <v>0</v>
      </c>
      <c r="AK457" s="44">
        <v>0</v>
      </c>
      <c r="AL457" s="44">
        <v>0</v>
      </c>
      <c r="AM457" s="44">
        <v>0</v>
      </c>
      <c r="AN457" s="44">
        <v>0</v>
      </c>
      <c r="AO457" s="44">
        <v>0</v>
      </c>
      <c r="AP457" s="44">
        <v>0</v>
      </c>
      <c r="AQ457" s="44">
        <v>0</v>
      </c>
      <c r="AR457" s="44">
        <v>0</v>
      </c>
      <c r="AS457" s="44">
        <v>0</v>
      </c>
      <c r="AT457" s="44">
        <v>0</v>
      </c>
      <c r="AU457" s="44">
        <v>0</v>
      </c>
      <c r="AV457" s="131">
        <v>7.5347222222222204E-3</v>
      </c>
      <c r="AW457" s="44">
        <v>55.228000000000002</v>
      </c>
      <c r="AX457" s="131"/>
    </row>
    <row r="458" spans="1:50">
      <c r="A458" s="4" t="s">
        <v>216</v>
      </c>
      <c r="B458" s="4">
        <v>2018</v>
      </c>
      <c r="C458" s="5">
        <v>43436</v>
      </c>
      <c r="D458" s="4" t="s">
        <v>65</v>
      </c>
      <c r="E458" s="44" t="s">
        <v>713</v>
      </c>
      <c r="F458" s="44" t="s">
        <v>151</v>
      </c>
      <c r="G458" s="11">
        <f>(C458-VLOOKUP(E458,Riders!$A$2:$E$8000,4,FALSE))/365</f>
        <v>24.882191780821916</v>
      </c>
      <c r="H458" s="22">
        <v>17</v>
      </c>
      <c r="I458" s="44">
        <v>0</v>
      </c>
      <c r="J458" s="44">
        <v>0</v>
      </c>
      <c r="K458" s="44">
        <v>0</v>
      </c>
      <c r="L458" s="44">
        <v>0</v>
      </c>
      <c r="M458" s="44">
        <v>0</v>
      </c>
      <c r="N458" s="44">
        <v>0</v>
      </c>
      <c r="O458" s="44">
        <v>0</v>
      </c>
      <c r="P458" s="44">
        <v>0</v>
      </c>
      <c r="Q458" s="44">
        <v>0</v>
      </c>
      <c r="R458" s="44">
        <v>0</v>
      </c>
      <c r="S458" s="44">
        <v>0</v>
      </c>
      <c r="T458" s="44">
        <v>0</v>
      </c>
      <c r="U458" s="44">
        <v>0</v>
      </c>
      <c r="V458" s="44">
        <v>0</v>
      </c>
      <c r="W458" s="44">
        <v>0</v>
      </c>
      <c r="X458" s="44">
        <v>0</v>
      </c>
      <c r="Y458" s="44">
        <v>0</v>
      </c>
      <c r="Z458" s="44">
        <v>0</v>
      </c>
      <c r="AA458" s="44">
        <v>0</v>
      </c>
      <c r="AB458" s="44">
        <v>0</v>
      </c>
      <c r="AC458" s="44">
        <v>0</v>
      </c>
      <c r="AD458" s="44">
        <v>0</v>
      </c>
      <c r="AE458" s="44">
        <v>0</v>
      </c>
      <c r="AF458" s="44">
        <v>0</v>
      </c>
      <c r="AG458" s="44">
        <v>0</v>
      </c>
      <c r="AH458" s="44">
        <v>0</v>
      </c>
      <c r="AI458" s="44">
        <v>0</v>
      </c>
      <c r="AJ458" s="44">
        <v>0</v>
      </c>
      <c r="AK458" s="44">
        <v>0</v>
      </c>
      <c r="AL458" s="44">
        <v>0</v>
      </c>
      <c r="AM458" s="44">
        <v>0</v>
      </c>
      <c r="AN458" s="44">
        <v>0</v>
      </c>
      <c r="AO458" s="44">
        <v>0</v>
      </c>
      <c r="AP458" s="44">
        <v>0</v>
      </c>
      <c r="AQ458" s="44">
        <v>0</v>
      </c>
      <c r="AR458" s="44">
        <v>0</v>
      </c>
      <c r="AS458" s="44">
        <v>0</v>
      </c>
      <c r="AT458" s="44">
        <v>0</v>
      </c>
      <c r="AU458" s="44">
        <v>0</v>
      </c>
      <c r="AV458" s="131">
        <v>7.5347222222222204E-3</v>
      </c>
      <c r="AW458" s="44">
        <v>55.228000000000002</v>
      </c>
      <c r="AX458" s="131"/>
    </row>
    <row r="459" spans="1:50">
      <c r="A459" s="4" t="s">
        <v>216</v>
      </c>
      <c r="B459" s="4">
        <v>2018</v>
      </c>
      <c r="C459" s="5">
        <v>43436</v>
      </c>
      <c r="D459" s="4" t="s">
        <v>65</v>
      </c>
      <c r="E459" s="44" t="s">
        <v>811</v>
      </c>
      <c r="F459" s="44" t="s">
        <v>81</v>
      </c>
      <c r="G459" s="11" t="e">
        <f>(C459-VLOOKUP(E459,Riders!$A$2:$E$8000,4,FALSE))/365</f>
        <v>#N/A</v>
      </c>
      <c r="H459" s="22">
        <v>18</v>
      </c>
      <c r="I459" s="44">
        <v>0</v>
      </c>
      <c r="J459" s="44">
        <v>0</v>
      </c>
      <c r="K459" s="44">
        <v>0</v>
      </c>
      <c r="L459" s="44">
        <v>0</v>
      </c>
      <c r="M459" s="44">
        <v>0</v>
      </c>
      <c r="N459" s="44">
        <v>0</v>
      </c>
      <c r="O459" s="44">
        <v>0</v>
      </c>
      <c r="P459" s="44">
        <v>0</v>
      </c>
      <c r="Q459" s="44">
        <v>0</v>
      </c>
      <c r="R459" s="44">
        <v>0</v>
      </c>
      <c r="S459" s="44">
        <v>0</v>
      </c>
      <c r="T459" s="44">
        <v>0</v>
      </c>
      <c r="U459" s="44">
        <v>0</v>
      </c>
      <c r="V459" s="44">
        <v>0</v>
      </c>
      <c r="W459" s="44">
        <v>0</v>
      </c>
      <c r="X459" s="44">
        <v>0</v>
      </c>
      <c r="Y459" s="44">
        <v>0</v>
      </c>
      <c r="Z459" s="44">
        <v>0</v>
      </c>
      <c r="AA459" s="44">
        <v>0</v>
      </c>
      <c r="AB459" s="44">
        <v>0</v>
      </c>
      <c r="AC459" s="44">
        <v>0</v>
      </c>
      <c r="AD459" s="44">
        <v>0</v>
      </c>
      <c r="AE459" s="44">
        <v>0</v>
      </c>
      <c r="AF459" s="44">
        <v>0</v>
      </c>
      <c r="AG459" s="44">
        <v>0</v>
      </c>
      <c r="AH459" s="44">
        <v>0</v>
      </c>
      <c r="AI459" s="44">
        <v>0</v>
      </c>
      <c r="AJ459" s="44">
        <v>0</v>
      </c>
      <c r="AK459" s="44">
        <v>0</v>
      </c>
      <c r="AL459" s="44">
        <v>0</v>
      </c>
      <c r="AM459" s="44">
        <v>0</v>
      </c>
      <c r="AN459" s="44">
        <v>0</v>
      </c>
      <c r="AO459" s="44">
        <v>0</v>
      </c>
      <c r="AP459" s="44">
        <v>0</v>
      </c>
      <c r="AQ459" s="44">
        <v>0</v>
      </c>
      <c r="AR459" s="44">
        <v>0</v>
      </c>
      <c r="AS459" s="44">
        <v>0</v>
      </c>
      <c r="AT459" s="44">
        <v>0</v>
      </c>
      <c r="AU459" s="44">
        <v>0</v>
      </c>
      <c r="AV459" s="131">
        <v>7.5347222222222204E-3</v>
      </c>
      <c r="AW459" s="44">
        <v>55.228000000000002</v>
      </c>
      <c r="AX459" s="131"/>
    </row>
    <row r="460" spans="1:50">
      <c r="A460" s="4" t="s">
        <v>216</v>
      </c>
      <c r="B460" s="4">
        <v>2018</v>
      </c>
      <c r="C460" s="5">
        <v>43436</v>
      </c>
      <c r="D460" s="4" t="s">
        <v>65</v>
      </c>
      <c r="E460" s="44" t="s">
        <v>820</v>
      </c>
      <c r="F460" s="44" t="s">
        <v>479</v>
      </c>
      <c r="G460" s="11" t="e">
        <f>(C460-VLOOKUP(E460,Riders!$A$2:$E$8000,4,FALSE))/365</f>
        <v>#N/A</v>
      </c>
      <c r="H460" s="22">
        <v>19</v>
      </c>
      <c r="I460" s="44">
        <v>0</v>
      </c>
      <c r="J460" s="44">
        <v>0</v>
      </c>
      <c r="K460" s="44">
        <v>0</v>
      </c>
      <c r="L460" s="44">
        <v>0</v>
      </c>
      <c r="M460" s="44">
        <v>0</v>
      </c>
      <c r="N460" s="44">
        <v>0</v>
      </c>
      <c r="O460" s="44">
        <v>0</v>
      </c>
      <c r="P460" s="44">
        <v>0</v>
      </c>
      <c r="Q460" s="44">
        <v>0</v>
      </c>
      <c r="R460" s="44">
        <v>0</v>
      </c>
      <c r="S460" s="44">
        <v>0</v>
      </c>
      <c r="T460" s="44">
        <v>0</v>
      </c>
      <c r="U460" s="44">
        <v>0</v>
      </c>
      <c r="V460" s="44">
        <v>0</v>
      </c>
      <c r="W460" s="44">
        <v>0</v>
      </c>
      <c r="X460" s="44">
        <v>0</v>
      </c>
      <c r="Y460" s="44">
        <v>0</v>
      </c>
      <c r="Z460" s="44">
        <v>0</v>
      </c>
      <c r="AA460" s="44">
        <v>0</v>
      </c>
      <c r="AB460" s="44">
        <v>0</v>
      </c>
      <c r="AC460" s="44">
        <v>0</v>
      </c>
      <c r="AD460" s="44">
        <v>0</v>
      </c>
      <c r="AE460" s="44">
        <v>0</v>
      </c>
      <c r="AF460" s="44">
        <v>0</v>
      </c>
      <c r="AG460" s="44">
        <v>0</v>
      </c>
      <c r="AH460" s="44">
        <v>0</v>
      </c>
      <c r="AI460" s="44">
        <v>0</v>
      </c>
      <c r="AJ460" s="44">
        <v>0</v>
      </c>
      <c r="AK460" s="44">
        <v>0</v>
      </c>
      <c r="AL460" s="44">
        <v>0</v>
      </c>
      <c r="AM460" s="44">
        <v>0</v>
      </c>
      <c r="AN460" s="44">
        <v>0</v>
      </c>
      <c r="AO460" s="44">
        <v>0</v>
      </c>
      <c r="AP460" s="44">
        <v>0</v>
      </c>
      <c r="AQ460" s="44">
        <v>0</v>
      </c>
      <c r="AR460" s="44">
        <v>0</v>
      </c>
      <c r="AS460" s="44">
        <v>0</v>
      </c>
      <c r="AT460" s="44">
        <v>0</v>
      </c>
      <c r="AU460" s="44">
        <v>0</v>
      </c>
      <c r="AV460" s="131">
        <v>7.5347222222222204E-3</v>
      </c>
      <c r="AW460" s="44">
        <v>55.228000000000002</v>
      </c>
      <c r="AX460" s="131"/>
    </row>
    <row r="461" spans="1:50">
      <c r="A461" s="4" t="s">
        <v>216</v>
      </c>
      <c r="B461" s="4">
        <v>2018</v>
      </c>
      <c r="C461" s="5">
        <v>43436</v>
      </c>
      <c r="D461" s="4" t="s">
        <v>65</v>
      </c>
      <c r="E461" s="44" t="s">
        <v>935</v>
      </c>
      <c r="F461" s="44" t="s">
        <v>197</v>
      </c>
      <c r="G461" s="11">
        <f>(C461-VLOOKUP(E461,Riders!$A$2:$E$8000,4,FALSE))/365</f>
        <v>26.4986301369863</v>
      </c>
      <c r="H461" s="22">
        <v>20</v>
      </c>
      <c r="I461" s="44">
        <v>0</v>
      </c>
      <c r="J461" s="44">
        <v>0</v>
      </c>
      <c r="K461" s="44">
        <v>0</v>
      </c>
      <c r="L461" s="44">
        <v>0</v>
      </c>
      <c r="M461" s="44">
        <v>0</v>
      </c>
      <c r="N461" s="44">
        <v>0</v>
      </c>
      <c r="O461" s="44">
        <v>0</v>
      </c>
      <c r="P461" s="44">
        <v>0</v>
      </c>
      <c r="Q461" s="44">
        <v>0</v>
      </c>
      <c r="R461" s="44">
        <v>0</v>
      </c>
      <c r="S461" s="44">
        <v>0</v>
      </c>
      <c r="T461" s="44">
        <v>0</v>
      </c>
      <c r="U461" s="44">
        <v>0</v>
      </c>
      <c r="V461" s="44">
        <v>0</v>
      </c>
      <c r="W461" s="44">
        <v>0</v>
      </c>
      <c r="X461" s="44">
        <v>0</v>
      </c>
      <c r="Y461" s="44">
        <v>0</v>
      </c>
      <c r="Z461" s="44">
        <v>0</v>
      </c>
      <c r="AA461" s="44">
        <v>0</v>
      </c>
      <c r="AB461" s="44">
        <v>0</v>
      </c>
      <c r="AC461" s="44">
        <v>0</v>
      </c>
      <c r="AD461" s="44">
        <v>0</v>
      </c>
      <c r="AE461" s="44">
        <v>0</v>
      </c>
      <c r="AF461" s="44">
        <v>0</v>
      </c>
      <c r="AG461" s="44">
        <v>0</v>
      </c>
      <c r="AH461" s="44">
        <v>0</v>
      </c>
      <c r="AI461" s="44">
        <v>0</v>
      </c>
      <c r="AJ461" s="44">
        <v>0</v>
      </c>
      <c r="AK461" s="44">
        <v>0</v>
      </c>
      <c r="AL461" s="44">
        <v>0</v>
      </c>
      <c r="AM461" s="44">
        <v>0</v>
      </c>
      <c r="AN461" s="44">
        <v>0</v>
      </c>
      <c r="AO461" s="44">
        <v>0</v>
      </c>
      <c r="AP461" s="44">
        <v>0</v>
      </c>
      <c r="AQ461" s="44">
        <v>0</v>
      </c>
      <c r="AR461" s="44">
        <v>0</v>
      </c>
      <c r="AS461" s="44">
        <v>0</v>
      </c>
      <c r="AT461" s="44">
        <v>0</v>
      </c>
      <c r="AU461" s="44">
        <v>0</v>
      </c>
      <c r="AV461" s="131">
        <v>7.5347222222222204E-3</v>
      </c>
      <c r="AW461" s="44">
        <v>55.228000000000002</v>
      </c>
      <c r="AX461" s="131"/>
    </row>
    <row r="462" spans="1:50">
      <c r="A462" s="4" t="s">
        <v>216</v>
      </c>
      <c r="B462" s="4">
        <v>2018</v>
      </c>
      <c r="C462" s="5">
        <v>43436</v>
      </c>
      <c r="D462" s="4" t="s">
        <v>65</v>
      </c>
      <c r="E462" s="44" t="s">
        <v>607</v>
      </c>
      <c r="F462" s="44" t="s">
        <v>45</v>
      </c>
      <c r="G462" s="11">
        <f>(C462-VLOOKUP(E462,Riders!$A$2:$E$8000,4,FALSE))/365</f>
        <v>21.287671232876711</v>
      </c>
      <c r="H462" s="22">
        <v>21</v>
      </c>
      <c r="I462" s="44">
        <v>0</v>
      </c>
      <c r="J462" s="44">
        <v>0</v>
      </c>
      <c r="K462" s="44">
        <v>0</v>
      </c>
      <c r="L462" s="44">
        <v>0</v>
      </c>
      <c r="M462" s="44">
        <v>0</v>
      </c>
      <c r="N462" s="44">
        <v>0</v>
      </c>
      <c r="O462" s="44">
        <v>0</v>
      </c>
      <c r="P462" s="44">
        <v>0</v>
      </c>
      <c r="Q462" s="44">
        <v>0</v>
      </c>
      <c r="R462" s="44">
        <v>0</v>
      </c>
      <c r="S462" s="44">
        <v>0</v>
      </c>
      <c r="T462" s="44">
        <v>0</v>
      </c>
      <c r="U462" s="44">
        <v>0</v>
      </c>
      <c r="V462" s="44">
        <v>0</v>
      </c>
      <c r="W462" s="44">
        <v>0</v>
      </c>
      <c r="X462" s="44">
        <v>0</v>
      </c>
      <c r="Y462" s="44">
        <v>0</v>
      </c>
      <c r="Z462" s="44">
        <v>0</v>
      </c>
      <c r="AA462" s="44">
        <v>0</v>
      </c>
      <c r="AB462" s="44">
        <v>0</v>
      </c>
      <c r="AC462" s="44">
        <v>0</v>
      </c>
      <c r="AD462" s="44">
        <v>0</v>
      </c>
      <c r="AE462" s="44">
        <v>0</v>
      </c>
      <c r="AF462" s="44">
        <v>0</v>
      </c>
      <c r="AG462" s="44">
        <v>0</v>
      </c>
      <c r="AH462" s="44">
        <v>0</v>
      </c>
      <c r="AI462" s="44">
        <v>0</v>
      </c>
      <c r="AJ462" s="44">
        <v>0</v>
      </c>
      <c r="AK462" s="44">
        <v>0</v>
      </c>
      <c r="AL462" s="44">
        <v>0</v>
      </c>
      <c r="AM462" s="44">
        <v>0</v>
      </c>
      <c r="AN462" s="44">
        <v>0</v>
      </c>
      <c r="AO462" s="44">
        <v>0</v>
      </c>
      <c r="AP462" s="44">
        <v>0</v>
      </c>
      <c r="AQ462" s="44">
        <v>0</v>
      </c>
      <c r="AR462" s="44">
        <v>0</v>
      </c>
      <c r="AS462" s="44">
        <v>0</v>
      </c>
      <c r="AT462" s="44">
        <v>0</v>
      </c>
      <c r="AU462" s="44">
        <v>0</v>
      </c>
      <c r="AV462" s="131">
        <v>7.5347222222222204E-3</v>
      </c>
      <c r="AW462" s="44">
        <v>55.228000000000002</v>
      </c>
      <c r="AX462" s="131"/>
    </row>
    <row r="463" spans="1:50">
      <c r="A463" s="4" t="s">
        <v>216</v>
      </c>
      <c r="B463" s="4">
        <v>2018</v>
      </c>
      <c r="C463" s="5">
        <v>43436</v>
      </c>
      <c r="D463" s="4" t="s">
        <v>65</v>
      </c>
      <c r="E463" s="44" t="s">
        <v>946</v>
      </c>
      <c r="F463" s="44" t="s">
        <v>483</v>
      </c>
      <c r="G463" s="11">
        <f>(C463-VLOOKUP(E463,Riders!$A$2:$E$8000,4,FALSE))/365</f>
        <v>19.232876712328768</v>
      </c>
      <c r="H463" s="22">
        <v>22</v>
      </c>
      <c r="I463" s="44">
        <v>0</v>
      </c>
      <c r="J463" s="44">
        <v>0</v>
      </c>
      <c r="K463" s="44">
        <v>0</v>
      </c>
      <c r="L463" s="44">
        <v>0</v>
      </c>
      <c r="M463" s="44">
        <v>0</v>
      </c>
      <c r="N463" s="44">
        <v>0</v>
      </c>
      <c r="O463" s="44">
        <v>0</v>
      </c>
      <c r="P463" s="44">
        <v>0</v>
      </c>
      <c r="Q463" s="44">
        <v>0</v>
      </c>
      <c r="R463" s="44">
        <v>0</v>
      </c>
      <c r="S463" s="44">
        <v>0</v>
      </c>
      <c r="T463" s="44">
        <v>0</v>
      </c>
      <c r="U463" s="44">
        <v>0</v>
      </c>
      <c r="V463" s="44">
        <v>0</v>
      </c>
      <c r="W463" s="44">
        <v>0</v>
      </c>
      <c r="X463" s="44">
        <v>0</v>
      </c>
      <c r="Y463" s="44">
        <v>0</v>
      </c>
      <c r="Z463" s="44">
        <v>0</v>
      </c>
      <c r="AA463" s="44">
        <v>0</v>
      </c>
      <c r="AB463" s="44">
        <v>0</v>
      </c>
      <c r="AC463" s="44">
        <v>0</v>
      </c>
      <c r="AD463" s="44">
        <v>0</v>
      </c>
      <c r="AE463" s="44">
        <v>0</v>
      </c>
      <c r="AF463" s="44">
        <v>0</v>
      </c>
      <c r="AG463" s="44">
        <v>0</v>
      </c>
      <c r="AH463" s="44">
        <v>0</v>
      </c>
      <c r="AI463" s="44">
        <v>0</v>
      </c>
      <c r="AJ463" s="44">
        <v>0</v>
      </c>
      <c r="AK463" s="44">
        <v>0</v>
      </c>
      <c r="AL463" s="44">
        <v>0</v>
      </c>
      <c r="AM463" s="44">
        <v>0</v>
      </c>
      <c r="AN463" s="44">
        <v>0</v>
      </c>
      <c r="AO463" s="44">
        <v>0</v>
      </c>
      <c r="AP463" s="44">
        <v>0</v>
      </c>
      <c r="AQ463" s="44">
        <v>0</v>
      </c>
      <c r="AR463" s="44">
        <v>0</v>
      </c>
      <c r="AS463" s="44">
        <v>0</v>
      </c>
      <c r="AT463" s="44">
        <v>0</v>
      </c>
      <c r="AU463" s="44">
        <v>0</v>
      </c>
      <c r="AV463" s="131">
        <v>7.5347222222222204E-3</v>
      </c>
      <c r="AW463" s="44">
        <v>55.228000000000002</v>
      </c>
      <c r="AX463" s="131"/>
    </row>
    <row r="464" spans="1:50">
      <c r="A464" s="4" t="s">
        <v>216</v>
      </c>
      <c r="B464" s="4">
        <v>2018</v>
      </c>
      <c r="C464" s="5">
        <v>43436</v>
      </c>
      <c r="D464" s="4" t="s">
        <v>65</v>
      </c>
      <c r="E464" s="44" t="s">
        <v>1011</v>
      </c>
      <c r="F464" s="44" t="s">
        <v>206</v>
      </c>
      <c r="G464" s="11">
        <f>(C464-VLOOKUP(E464,Riders!$A$2:$E$8000,4,FALSE))/365</f>
        <v>20.561643835616437</v>
      </c>
      <c r="H464" s="22">
        <v>23</v>
      </c>
      <c r="I464" s="44">
        <v>0</v>
      </c>
      <c r="J464" s="44">
        <v>0</v>
      </c>
      <c r="K464" s="44">
        <v>0</v>
      </c>
      <c r="L464" s="44">
        <v>0</v>
      </c>
      <c r="M464" s="44">
        <v>0</v>
      </c>
      <c r="N464" s="44">
        <v>0</v>
      </c>
      <c r="O464" s="44">
        <v>0</v>
      </c>
      <c r="P464" s="44">
        <v>0</v>
      </c>
      <c r="Q464" s="44">
        <v>0</v>
      </c>
      <c r="R464" s="44">
        <v>0</v>
      </c>
      <c r="S464" s="44">
        <v>0</v>
      </c>
      <c r="T464" s="44">
        <v>0</v>
      </c>
      <c r="U464" s="44">
        <v>0</v>
      </c>
      <c r="V464" s="44">
        <v>0</v>
      </c>
      <c r="W464" s="44">
        <v>0</v>
      </c>
      <c r="X464" s="44">
        <v>0</v>
      </c>
      <c r="Y464" s="44">
        <v>0</v>
      </c>
      <c r="Z464" s="44">
        <v>0</v>
      </c>
      <c r="AA464" s="44">
        <v>0</v>
      </c>
      <c r="AB464" s="44">
        <v>0</v>
      </c>
      <c r="AC464" s="44">
        <v>0</v>
      </c>
      <c r="AD464" s="44">
        <v>0</v>
      </c>
      <c r="AE464" s="44">
        <v>0</v>
      </c>
      <c r="AF464" s="44">
        <v>0</v>
      </c>
      <c r="AG464" s="44">
        <v>0</v>
      </c>
      <c r="AH464" s="44">
        <v>0</v>
      </c>
      <c r="AI464" s="44">
        <v>0</v>
      </c>
      <c r="AJ464" s="44">
        <v>0</v>
      </c>
      <c r="AK464" s="44">
        <v>0</v>
      </c>
      <c r="AL464" s="44">
        <v>0</v>
      </c>
      <c r="AM464" s="44">
        <v>0</v>
      </c>
      <c r="AN464" s="44">
        <v>0</v>
      </c>
      <c r="AO464" s="44">
        <v>0</v>
      </c>
      <c r="AP464" s="44">
        <v>0</v>
      </c>
      <c r="AQ464" s="44">
        <v>0</v>
      </c>
      <c r="AR464" s="44">
        <v>0</v>
      </c>
      <c r="AS464" s="44">
        <v>0</v>
      </c>
      <c r="AT464" s="44">
        <v>20</v>
      </c>
      <c r="AU464" s="44">
        <v>-20</v>
      </c>
      <c r="AV464" s="131">
        <v>7.5347222222222204E-3</v>
      </c>
      <c r="AW464" s="44">
        <v>55.228000000000002</v>
      </c>
      <c r="AX464" s="131"/>
    </row>
    <row r="465" spans="1:50">
      <c r="A465" s="4" t="s">
        <v>216</v>
      </c>
      <c r="B465" s="4">
        <v>2018</v>
      </c>
      <c r="C465" s="5">
        <v>43436</v>
      </c>
      <c r="D465" s="4" t="s">
        <v>65</v>
      </c>
      <c r="E465" s="44" t="s">
        <v>489</v>
      </c>
      <c r="F465" s="44" t="s">
        <v>41</v>
      </c>
      <c r="G465" s="11">
        <f>(C465-VLOOKUP(E465,Riders!$A$2:$E$8000,4,FALSE))/365</f>
        <v>25.682191780821917</v>
      </c>
      <c r="H465" s="22">
        <v>24</v>
      </c>
      <c r="I465" s="44">
        <v>0</v>
      </c>
      <c r="J465" s="44">
        <v>0</v>
      </c>
      <c r="K465" s="44">
        <v>0</v>
      </c>
      <c r="L465" s="44">
        <v>0</v>
      </c>
      <c r="M465" s="44">
        <v>0</v>
      </c>
      <c r="N465" s="44">
        <v>0</v>
      </c>
      <c r="O465" s="44">
        <v>0</v>
      </c>
      <c r="P465" s="44">
        <v>0</v>
      </c>
      <c r="Q465" s="44">
        <v>0</v>
      </c>
      <c r="R465" s="44">
        <v>0</v>
      </c>
      <c r="S465" s="44">
        <v>0</v>
      </c>
      <c r="T465" s="44">
        <v>0</v>
      </c>
      <c r="U465" s="44">
        <v>0</v>
      </c>
      <c r="V465" s="44">
        <v>0</v>
      </c>
      <c r="W465" s="44">
        <v>0</v>
      </c>
      <c r="X465" s="44">
        <v>0</v>
      </c>
      <c r="Y465" s="44">
        <v>0</v>
      </c>
      <c r="Z465" s="44">
        <v>0</v>
      </c>
      <c r="AA465" s="44">
        <v>0</v>
      </c>
      <c r="AB465" s="44">
        <v>0</v>
      </c>
      <c r="AC465" s="44">
        <v>0</v>
      </c>
      <c r="AD465" s="44">
        <v>0</v>
      </c>
      <c r="AE465" s="44">
        <v>0</v>
      </c>
      <c r="AF465" s="44">
        <v>0</v>
      </c>
      <c r="AG465" s="44">
        <v>0</v>
      </c>
      <c r="AH465" s="44">
        <v>0</v>
      </c>
      <c r="AI465" s="44">
        <v>0</v>
      </c>
      <c r="AJ465" s="44">
        <v>0</v>
      </c>
      <c r="AK465" s="44">
        <v>0</v>
      </c>
      <c r="AL465" s="44">
        <v>0</v>
      </c>
      <c r="AM465" s="44">
        <v>0</v>
      </c>
      <c r="AN465" s="44">
        <v>0</v>
      </c>
      <c r="AO465" s="44">
        <v>0</v>
      </c>
      <c r="AP465" s="44">
        <v>0</v>
      </c>
      <c r="AQ465" s="44">
        <v>0</v>
      </c>
      <c r="AR465" s="44">
        <v>0</v>
      </c>
      <c r="AS465" s="44">
        <v>0</v>
      </c>
      <c r="AT465" s="44">
        <v>40</v>
      </c>
      <c r="AU465" s="44">
        <v>-40</v>
      </c>
      <c r="AV465" s="131">
        <v>7.5347222222222204E-3</v>
      </c>
      <c r="AW465" s="44">
        <v>55.228000000000002</v>
      </c>
      <c r="AX465" s="131"/>
    </row>
    <row r="466" spans="1:50">
      <c r="A466" s="29" t="s">
        <v>1193</v>
      </c>
      <c r="B466" s="29">
        <v>2021</v>
      </c>
      <c r="C466" s="10">
        <v>44413</v>
      </c>
      <c r="D466" s="29" t="s">
        <v>190</v>
      </c>
      <c r="E466" t="s">
        <v>748</v>
      </c>
      <c r="F466" t="s">
        <v>22</v>
      </c>
      <c r="G466" s="11">
        <f>(C466-VLOOKUP(E466,Riders!$A$2:$E$8000,4,FALSE))/365</f>
        <v>26.978082191780821</v>
      </c>
      <c r="H466" s="22">
        <v>1</v>
      </c>
      <c r="I466">
        <v>0</v>
      </c>
      <c r="J466">
        <v>0</v>
      </c>
      <c r="K466">
        <v>0</v>
      </c>
      <c r="L466">
        <v>0</v>
      </c>
      <c r="M466">
        <v>0</v>
      </c>
      <c r="N466">
        <v>0</v>
      </c>
      <c r="O466">
        <v>0</v>
      </c>
      <c r="P466">
        <v>0</v>
      </c>
      <c r="Q466">
        <v>0</v>
      </c>
      <c r="R466">
        <v>0</v>
      </c>
      <c r="S466">
        <v>0</v>
      </c>
      <c r="T466">
        <v>0</v>
      </c>
      <c r="U466">
        <v>0</v>
      </c>
      <c r="V466">
        <v>0</v>
      </c>
      <c r="W466">
        <v>0</v>
      </c>
      <c r="X466">
        <v>1</v>
      </c>
      <c r="Y466">
        <v>0</v>
      </c>
      <c r="Z466">
        <v>1</v>
      </c>
      <c r="AA466">
        <v>0</v>
      </c>
      <c r="AB466">
        <v>1</v>
      </c>
      <c r="AC466">
        <v>0</v>
      </c>
      <c r="AD466">
        <v>0</v>
      </c>
      <c r="AE466">
        <v>1</v>
      </c>
      <c r="AF466">
        <v>0</v>
      </c>
      <c r="AG466">
        <v>0</v>
      </c>
      <c r="AH466">
        <v>1</v>
      </c>
      <c r="AI466">
        <v>1</v>
      </c>
      <c r="AJ466">
        <v>0</v>
      </c>
      <c r="AK466">
        <v>0</v>
      </c>
      <c r="AL466">
        <v>1</v>
      </c>
      <c r="AM466">
        <v>1</v>
      </c>
      <c r="AN466">
        <v>1</v>
      </c>
      <c r="AO466">
        <v>1</v>
      </c>
      <c r="AP466">
        <v>0</v>
      </c>
      <c r="AQ466">
        <v>0</v>
      </c>
      <c r="AR466">
        <v>0</v>
      </c>
      <c r="AS466">
        <v>20</v>
      </c>
      <c r="AT466">
        <v>0</v>
      </c>
      <c r="AU466">
        <v>30</v>
      </c>
      <c r="AV466" s="131">
        <v>7.3148148148148148E-3</v>
      </c>
      <c r="AW466">
        <v>56.927999999999997</v>
      </c>
      <c r="AX466" s="131"/>
    </row>
    <row r="467" spans="1:50">
      <c r="A467" s="29" t="s">
        <v>1193</v>
      </c>
      <c r="B467" s="29">
        <v>2021</v>
      </c>
      <c r="C467" s="10">
        <v>44413</v>
      </c>
      <c r="D467" s="29" t="s">
        <v>190</v>
      </c>
      <c r="E467" t="s">
        <v>583</v>
      </c>
      <c r="F467" t="s">
        <v>26</v>
      </c>
      <c r="G467" s="11">
        <f>(C467-VLOOKUP(E467,Riders!$A$2:$E$8000,4,FALSE))/365</f>
        <v>25.915068493150685</v>
      </c>
      <c r="H467" s="22">
        <v>2</v>
      </c>
      <c r="I467">
        <v>0</v>
      </c>
      <c r="J467">
        <v>0</v>
      </c>
      <c r="K467">
        <v>0</v>
      </c>
      <c r="L467">
        <v>0</v>
      </c>
      <c r="M467">
        <v>0</v>
      </c>
      <c r="N467">
        <v>1</v>
      </c>
      <c r="O467">
        <v>1</v>
      </c>
      <c r="P467">
        <v>0</v>
      </c>
      <c r="Q467">
        <v>1</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20</v>
      </c>
      <c r="AT467">
        <v>0</v>
      </c>
      <c r="AU467">
        <v>23</v>
      </c>
      <c r="AV467" s="131">
        <v>7.3148148148148148E-3</v>
      </c>
      <c r="AW467">
        <v>56.927999999999997</v>
      </c>
      <c r="AX467" s="131"/>
    </row>
    <row r="468" spans="1:50">
      <c r="A468" s="29" t="s">
        <v>1193</v>
      </c>
      <c r="B468" s="29">
        <v>2021</v>
      </c>
      <c r="C468" s="10">
        <v>44413</v>
      </c>
      <c r="D468" s="29" t="s">
        <v>190</v>
      </c>
      <c r="E468" t="s">
        <v>778</v>
      </c>
      <c r="F468" t="s">
        <v>112</v>
      </c>
      <c r="G468" s="11">
        <f>(C468-VLOOKUP(E468,Riders!$A$2:$E$8000,4,FALSE))/365</f>
        <v>23.30958904109589</v>
      </c>
      <c r="H468" s="22">
        <v>3</v>
      </c>
      <c r="I468">
        <v>0</v>
      </c>
      <c r="J468">
        <v>0</v>
      </c>
      <c r="K468">
        <v>1</v>
      </c>
      <c r="L468">
        <v>0</v>
      </c>
      <c r="M468">
        <v>0</v>
      </c>
      <c r="N468">
        <v>0</v>
      </c>
      <c r="O468">
        <v>0</v>
      </c>
      <c r="P468">
        <v>0</v>
      </c>
      <c r="Q468">
        <v>0</v>
      </c>
      <c r="R468">
        <v>1</v>
      </c>
      <c r="S468">
        <v>1</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20</v>
      </c>
      <c r="AT468">
        <v>0</v>
      </c>
      <c r="AU468">
        <v>23</v>
      </c>
      <c r="AV468" s="131">
        <v>7.3148148148148096E-3</v>
      </c>
      <c r="AW468">
        <v>56.927999999999997</v>
      </c>
      <c r="AX468" s="131"/>
    </row>
    <row r="469" spans="1:50">
      <c r="A469" s="29" t="s">
        <v>1193</v>
      </c>
      <c r="B469" s="29">
        <v>2021</v>
      </c>
      <c r="C469" s="10">
        <v>44413</v>
      </c>
      <c r="D469" s="29" t="s">
        <v>190</v>
      </c>
      <c r="E469" t="s">
        <v>924</v>
      </c>
      <c r="F469" t="s">
        <v>84</v>
      </c>
      <c r="G469" s="11">
        <f>(C469-VLOOKUP(E469,Riders!$A$2:$E$8000,4,FALSE))/365</f>
        <v>28.479452054794521</v>
      </c>
      <c r="H469" s="22">
        <v>4</v>
      </c>
      <c r="I469">
        <v>0</v>
      </c>
      <c r="J469">
        <v>0</v>
      </c>
      <c r="K469">
        <v>0</v>
      </c>
      <c r="L469">
        <v>0</v>
      </c>
      <c r="M469">
        <v>0</v>
      </c>
      <c r="N469">
        <v>0</v>
      </c>
      <c r="O469">
        <v>0</v>
      </c>
      <c r="P469">
        <v>0</v>
      </c>
      <c r="Q469">
        <v>0</v>
      </c>
      <c r="R469">
        <v>0</v>
      </c>
      <c r="S469">
        <v>0</v>
      </c>
      <c r="T469">
        <v>0</v>
      </c>
      <c r="U469">
        <v>0</v>
      </c>
      <c r="V469">
        <v>0</v>
      </c>
      <c r="W469">
        <v>1</v>
      </c>
      <c r="X469">
        <v>0</v>
      </c>
      <c r="Y469">
        <v>1</v>
      </c>
      <c r="Z469">
        <v>0</v>
      </c>
      <c r="AA469">
        <v>0</v>
      </c>
      <c r="AB469">
        <v>0</v>
      </c>
      <c r="AC469">
        <v>0</v>
      </c>
      <c r="AD469">
        <v>1</v>
      </c>
      <c r="AE469">
        <v>0</v>
      </c>
      <c r="AF469">
        <v>0</v>
      </c>
      <c r="AG469">
        <v>0</v>
      </c>
      <c r="AH469">
        <v>0</v>
      </c>
      <c r="AI469">
        <v>0</v>
      </c>
      <c r="AJ469">
        <v>0</v>
      </c>
      <c r="AK469">
        <v>0</v>
      </c>
      <c r="AL469">
        <v>0</v>
      </c>
      <c r="AM469">
        <v>0</v>
      </c>
      <c r="AN469">
        <v>0</v>
      </c>
      <c r="AO469">
        <v>0</v>
      </c>
      <c r="AP469">
        <v>0</v>
      </c>
      <c r="AQ469">
        <v>0</v>
      </c>
      <c r="AR469">
        <v>0</v>
      </c>
      <c r="AS469">
        <v>20</v>
      </c>
      <c r="AT469">
        <v>0</v>
      </c>
      <c r="AU469">
        <v>23</v>
      </c>
      <c r="AV469" s="131">
        <v>7.3148148148148096E-3</v>
      </c>
      <c r="AW469">
        <v>56.927999999999997</v>
      </c>
      <c r="AX469" s="131"/>
    </row>
    <row r="470" spans="1:50">
      <c r="A470" s="29" t="s">
        <v>1193</v>
      </c>
      <c r="B470" s="29">
        <v>2021</v>
      </c>
      <c r="C470" s="10">
        <v>44413</v>
      </c>
      <c r="D470" s="29" t="s">
        <v>190</v>
      </c>
      <c r="E470" t="s">
        <v>486</v>
      </c>
      <c r="F470" t="s">
        <v>163</v>
      </c>
      <c r="G470" s="11">
        <f>(C470-VLOOKUP(E470,Riders!$A$2:$E$8000,4,FALSE))/365</f>
        <v>24.082191780821919</v>
      </c>
      <c r="H470" s="22">
        <v>5</v>
      </c>
      <c r="I470">
        <v>0</v>
      </c>
      <c r="J470">
        <v>0</v>
      </c>
      <c r="K470">
        <v>0</v>
      </c>
      <c r="L470">
        <v>0</v>
      </c>
      <c r="M470">
        <v>0</v>
      </c>
      <c r="N470">
        <v>0</v>
      </c>
      <c r="O470">
        <v>0</v>
      </c>
      <c r="P470">
        <v>0</v>
      </c>
      <c r="Q470">
        <v>0</v>
      </c>
      <c r="R470">
        <v>0</v>
      </c>
      <c r="S470">
        <v>0</v>
      </c>
      <c r="T470">
        <v>1</v>
      </c>
      <c r="U470">
        <v>0</v>
      </c>
      <c r="V470">
        <v>0</v>
      </c>
      <c r="W470">
        <v>0</v>
      </c>
      <c r="X470">
        <v>0</v>
      </c>
      <c r="Y470">
        <v>0</v>
      </c>
      <c r="Z470">
        <v>0</v>
      </c>
      <c r="AA470">
        <v>0</v>
      </c>
      <c r="AB470">
        <v>0</v>
      </c>
      <c r="AC470">
        <v>0</v>
      </c>
      <c r="AD470">
        <v>0</v>
      </c>
      <c r="AE470">
        <v>0</v>
      </c>
      <c r="AF470">
        <v>0</v>
      </c>
      <c r="AG470">
        <v>0</v>
      </c>
      <c r="AH470">
        <v>0</v>
      </c>
      <c r="AI470">
        <v>0</v>
      </c>
      <c r="AJ470">
        <v>0</v>
      </c>
      <c r="AK470">
        <v>1</v>
      </c>
      <c r="AL470">
        <v>0</v>
      </c>
      <c r="AM470">
        <v>0</v>
      </c>
      <c r="AN470">
        <v>0</v>
      </c>
      <c r="AO470">
        <v>0</v>
      </c>
      <c r="AP470">
        <v>0</v>
      </c>
      <c r="AQ470">
        <v>0</v>
      </c>
      <c r="AR470">
        <v>0</v>
      </c>
      <c r="AS470">
        <v>20</v>
      </c>
      <c r="AT470">
        <v>0</v>
      </c>
      <c r="AU470">
        <v>22</v>
      </c>
      <c r="AV470" s="131">
        <v>7.3148148148148096E-3</v>
      </c>
      <c r="AW470">
        <v>56.927999999999997</v>
      </c>
      <c r="AX470" s="131"/>
    </row>
    <row r="471" spans="1:50">
      <c r="A471" s="29" t="s">
        <v>1193</v>
      </c>
      <c r="B471" s="29">
        <v>2021</v>
      </c>
      <c r="C471" s="10">
        <v>44413</v>
      </c>
      <c r="D471" s="29" t="s">
        <v>190</v>
      </c>
      <c r="E471" t="s">
        <v>602</v>
      </c>
      <c r="F471" t="s">
        <v>483</v>
      </c>
      <c r="G471" s="11">
        <f>(C471-VLOOKUP(E471,Riders!$A$2:$E$8000,4,FALSE))/365</f>
        <v>24.389041095890413</v>
      </c>
      <c r="H471" s="22">
        <v>6</v>
      </c>
      <c r="I471">
        <v>0</v>
      </c>
      <c r="J471">
        <v>0</v>
      </c>
      <c r="K471">
        <v>0</v>
      </c>
      <c r="L471">
        <v>0</v>
      </c>
      <c r="M471">
        <v>0</v>
      </c>
      <c r="N471">
        <v>0</v>
      </c>
      <c r="O471">
        <v>0</v>
      </c>
      <c r="P471">
        <v>0</v>
      </c>
      <c r="Q471">
        <v>0</v>
      </c>
      <c r="R471">
        <v>0</v>
      </c>
      <c r="S471">
        <v>0</v>
      </c>
      <c r="T471">
        <v>0</v>
      </c>
      <c r="U471">
        <v>0</v>
      </c>
      <c r="V471">
        <v>1</v>
      </c>
      <c r="W471">
        <v>0</v>
      </c>
      <c r="X471">
        <v>0</v>
      </c>
      <c r="Y471">
        <v>0</v>
      </c>
      <c r="Z471">
        <v>0</v>
      </c>
      <c r="AA471">
        <v>1</v>
      </c>
      <c r="AB471">
        <v>0</v>
      </c>
      <c r="AC471">
        <v>0</v>
      </c>
      <c r="AD471">
        <v>0</v>
      </c>
      <c r="AE471">
        <v>0</v>
      </c>
      <c r="AF471">
        <v>0</v>
      </c>
      <c r="AG471">
        <v>0</v>
      </c>
      <c r="AH471">
        <v>0</v>
      </c>
      <c r="AI471">
        <v>0</v>
      </c>
      <c r="AJ471">
        <v>0</v>
      </c>
      <c r="AK471">
        <v>0</v>
      </c>
      <c r="AL471">
        <v>0</v>
      </c>
      <c r="AM471">
        <v>0</v>
      </c>
      <c r="AN471">
        <v>0</v>
      </c>
      <c r="AO471">
        <v>0</v>
      </c>
      <c r="AP471">
        <v>0</v>
      </c>
      <c r="AQ471">
        <v>0</v>
      </c>
      <c r="AR471">
        <v>0</v>
      </c>
      <c r="AS471">
        <v>20</v>
      </c>
      <c r="AT471">
        <v>0</v>
      </c>
      <c r="AU471">
        <v>22</v>
      </c>
      <c r="AV471" s="131">
        <v>7.3148148148148096E-3</v>
      </c>
      <c r="AW471">
        <v>56.927999999999997</v>
      </c>
      <c r="AX471" s="131"/>
    </row>
    <row r="472" spans="1:50">
      <c r="A472" s="29" t="s">
        <v>1193</v>
      </c>
      <c r="B472" s="29">
        <v>2021</v>
      </c>
      <c r="C472" s="10">
        <v>44413</v>
      </c>
      <c r="D472" s="29" t="s">
        <v>190</v>
      </c>
      <c r="E472" t="s">
        <v>862</v>
      </c>
      <c r="F472" t="s">
        <v>77</v>
      </c>
      <c r="G472" s="11">
        <f>(C472-VLOOKUP(E472,Riders!$A$2:$E$8000,4,FALSE))/365</f>
        <v>36.19178082191781</v>
      </c>
      <c r="H472" s="22">
        <v>7</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1</v>
      </c>
      <c r="AG472">
        <v>0</v>
      </c>
      <c r="AH472">
        <v>0</v>
      </c>
      <c r="AI472">
        <v>0</v>
      </c>
      <c r="AJ472">
        <v>0</v>
      </c>
      <c r="AK472">
        <v>0</v>
      </c>
      <c r="AL472">
        <v>0</v>
      </c>
      <c r="AM472">
        <v>0</v>
      </c>
      <c r="AN472">
        <v>0</v>
      </c>
      <c r="AO472">
        <v>0</v>
      </c>
      <c r="AP472">
        <v>0</v>
      </c>
      <c r="AQ472">
        <v>0</v>
      </c>
      <c r="AR472">
        <v>0</v>
      </c>
      <c r="AS472">
        <v>20</v>
      </c>
      <c r="AT472">
        <v>0</v>
      </c>
      <c r="AU472">
        <v>21</v>
      </c>
      <c r="AV472" s="131">
        <v>7.3148148148148096E-3</v>
      </c>
      <c r="AW472">
        <v>56.927999999999997</v>
      </c>
      <c r="AX472" s="131"/>
    </row>
    <row r="473" spans="1:50">
      <c r="A473" s="29" t="s">
        <v>1193</v>
      </c>
      <c r="B473" s="29">
        <v>2021</v>
      </c>
      <c r="C473" s="10">
        <v>44413</v>
      </c>
      <c r="D473" s="29" t="s">
        <v>190</v>
      </c>
      <c r="E473" t="s">
        <v>472</v>
      </c>
      <c r="F473" t="s">
        <v>24</v>
      </c>
      <c r="G473" s="11">
        <f>(C473-VLOOKUP(E473,Riders!$A$2:$E$8000,4,FALSE))/365</f>
        <v>32.512328767123286</v>
      </c>
      <c r="H473" s="22">
        <v>8</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1</v>
      </c>
      <c r="AD473">
        <v>0</v>
      </c>
      <c r="AE473">
        <v>0</v>
      </c>
      <c r="AF473">
        <v>0</v>
      </c>
      <c r="AG473">
        <v>0</v>
      </c>
      <c r="AH473">
        <v>0</v>
      </c>
      <c r="AI473">
        <v>0</v>
      </c>
      <c r="AJ473">
        <v>0</v>
      </c>
      <c r="AK473">
        <v>0</v>
      </c>
      <c r="AL473">
        <v>0</v>
      </c>
      <c r="AM473">
        <v>0</v>
      </c>
      <c r="AN473">
        <v>0</v>
      </c>
      <c r="AO473">
        <v>0</v>
      </c>
      <c r="AP473">
        <v>0</v>
      </c>
      <c r="AQ473">
        <v>0</v>
      </c>
      <c r="AR473">
        <v>0</v>
      </c>
      <c r="AS473">
        <v>20</v>
      </c>
      <c r="AT473">
        <v>0</v>
      </c>
      <c r="AU473">
        <v>21</v>
      </c>
      <c r="AV473" s="131">
        <v>7.3148148148148096E-3</v>
      </c>
      <c r="AW473">
        <v>56.927999999999997</v>
      </c>
      <c r="AX473" s="131"/>
    </row>
    <row r="474" spans="1:50">
      <c r="A474" s="29" t="s">
        <v>1193</v>
      </c>
      <c r="B474" s="29">
        <v>2021</v>
      </c>
      <c r="C474" s="10">
        <v>44413</v>
      </c>
      <c r="D474" s="29" t="s">
        <v>190</v>
      </c>
      <c r="E474" t="s">
        <v>607</v>
      </c>
      <c r="F474" t="s">
        <v>45</v>
      </c>
      <c r="G474" s="11">
        <f>(C474-VLOOKUP(E474,Riders!$A$2:$E$8000,4,FALSE))/365</f>
        <v>23.964383561643835</v>
      </c>
      <c r="H474" s="22">
        <v>9</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1</v>
      </c>
      <c r="AH474">
        <v>0</v>
      </c>
      <c r="AI474">
        <v>0</v>
      </c>
      <c r="AJ474">
        <v>0</v>
      </c>
      <c r="AK474">
        <v>0</v>
      </c>
      <c r="AL474">
        <v>0</v>
      </c>
      <c r="AM474">
        <v>0</v>
      </c>
      <c r="AN474">
        <v>0</v>
      </c>
      <c r="AO474">
        <v>0</v>
      </c>
      <c r="AP474">
        <v>0</v>
      </c>
      <c r="AQ474">
        <v>0</v>
      </c>
      <c r="AR474">
        <v>0</v>
      </c>
      <c r="AS474">
        <v>20</v>
      </c>
      <c r="AT474">
        <v>0</v>
      </c>
      <c r="AU474">
        <v>21</v>
      </c>
      <c r="AV474" s="131">
        <v>7.3148148148148096E-3</v>
      </c>
      <c r="AW474">
        <v>56.927999999999997</v>
      </c>
      <c r="AX474" s="131"/>
    </row>
    <row r="475" spans="1:50">
      <c r="A475" s="29" t="s">
        <v>1193</v>
      </c>
      <c r="B475" s="29">
        <v>2021</v>
      </c>
      <c r="C475" s="10">
        <v>44413</v>
      </c>
      <c r="D475" s="29" t="s">
        <v>190</v>
      </c>
      <c r="E475" t="s">
        <v>925</v>
      </c>
      <c r="F475" t="s">
        <v>36</v>
      </c>
      <c r="G475" s="11">
        <f>(C475-VLOOKUP(E475,Riders!$A$2:$E$8000,4,FALSE))/365</f>
        <v>31.298630136986301</v>
      </c>
      <c r="H475" s="22">
        <v>10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1</v>
      </c>
      <c r="AK475">
        <v>0</v>
      </c>
      <c r="AL475">
        <v>0</v>
      </c>
      <c r="AM475">
        <v>0</v>
      </c>
      <c r="AN475">
        <v>0</v>
      </c>
      <c r="AO475">
        <v>0</v>
      </c>
      <c r="AP475">
        <v>0</v>
      </c>
      <c r="AQ475">
        <v>0</v>
      </c>
      <c r="AR475">
        <v>0</v>
      </c>
      <c r="AS475">
        <v>20</v>
      </c>
      <c r="AT475">
        <v>0</v>
      </c>
      <c r="AU475">
        <v>21</v>
      </c>
      <c r="AV475" s="131">
        <v>7.3148148148148096E-3</v>
      </c>
      <c r="AW475">
        <v>56.927999999999997</v>
      </c>
      <c r="AX475" s="131"/>
    </row>
    <row r="476" spans="1:50">
      <c r="A476" s="29" t="s">
        <v>1193</v>
      </c>
      <c r="B476" s="29">
        <v>2021</v>
      </c>
      <c r="C476" s="10">
        <v>44413</v>
      </c>
      <c r="D476" s="29" t="s">
        <v>190</v>
      </c>
      <c r="E476" t="s">
        <v>595</v>
      </c>
      <c r="F476" t="s">
        <v>28</v>
      </c>
      <c r="G476" s="11">
        <f>(C476-VLOOKUP(E476,Riders!$A$2:$E$8000,4,FALSE))/365</f>
        <v>35.520547945205479</v>
      </c>
      <c r="H476" s="22">
        <v>11</v>
      </c>
      <c r="I476">
        <v>0</v>
      </c>
      <c r="J476">
        <v>0</v>
      </c>
      <c r="K476">
        <v>0</v>
      </c>
      <c r="L476">
        <v>0</v>
      </c>
      <c r="M476">
        <v>0</v>
      </c>
      <c r="N476">
        <v>0</v>
      </c>
      <c r="O476">
        <v>0</v>
      </c>
      <c r="P476">
        <v>0</v>
      </c>
      <c r="Q476">
        <v>0</v>
      </c>
      <c r="R476">
        <v>0</v>
      </c>
      <c r="S476">
        <v>0</v>
      </c>
      <c r="T476">
        <v>0</v>
      </c>
      <c r="U476">
        <v>1</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1</v>
      </c>
      <c r="AQ476">
        <v>1</v>
      </c>
      <c r="AR476">
        <v>0</v>
      </c>
      <c r="AS476">
        <v>0</v>
      </c>
      <c r="AT476">
        <v>0</v>
      </c>
      <c r="AU476">
        <v>3</v>
      </c>
      <c r="AV476" s="131">
        <v>7.3148148148148096E-3</v>
      </c>
      <c r="AW476">
        <v>56.927999999999997</v>
      </c>
      <c r="AX476" s="131"/>
    </row>
    <row r="477" spans="1:50">
      <c r="A477" s="29" t="s">
        <v>1193</v>
      </c>
      <c r="B477" s="29">
        <v>2021</v>
      </c>
      <c r="C477" s="10">
        <v>44413</v>
      </c>
      <c r="D477" s="29" t="s">
        <v>190</v>
      </c>
      <c r="E477" t="s">
        <v>597</v>
      </c>
      <c r="F477" t="s">
        <v>34</v>
      </c>
      <c r="G477" s="11">
        <f>(C477-VLOOKUP(E477,Riders!$A$2:$E$8000,4,FALSE))/365</f>
        <v>23.24931506849315</v>
      </c>
      <c r="H477" s="22">
        <v>12</v>
      </c>
      <c r="I477">
        <v>1</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1</v>
      </c>
      <c r="AS477">
        <v>0</v>
      </c>
      <c r="AT477">
        <v>0</v>
      </c>
      <c r="AU477">
        <v>2</v>
      </c>
      <c r="AV477" s="131">
        <v>7.3148148148148096E-3</v>
      </c>
      <c r="AW477">
        <v>56.927999999999997</v>
      </c>
      <c r="AX477" s="131"/>
    </row>
    <row r="478" spans="1:50">
      <c r="A478" s="29" t="s">
        <v>1193</v>
      </c>
      <c r="B478" s="29">
        <v>2021</v>
      </c>
      <c r="C478" s="10">
        <v>44413</v>
      </c>
      <c r="D478" s="29" t="s">
        <v>190</v>
      </c>
      <c r="E478" t="s">
        <v>600</v>
      </c>
      <c r="F478" t="s">
        <v>101</v>
      </c>
      <c r="G478" s="11">
        <f>(C478-VLOOKUP(E478,Riders!$A$2:$E$8000,4,FALSE))/365</f>
        <v>25.561643835616437</v>
      </c>
      <c r="H478" s="22">
        <v>13</v>
      </c>
      <c r="I478">
        <v>0</v>
      </c>
      <c r="J478">
        <v>0</v>
      </c>
      <c r="K478">
        <v>0</v>
      </c>
      <c r="L478">
        <v>0</v>
      </c>
      <c r="M478">
        <v>1</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1</v>
      </c>
      <c r="AV478" s="131">
        <v>7.3148148148148096E-3</v>
      </c>
      <c r="AW478">
        <v>56.927999999999997</v>
      </c>
      <c r="AX478" s="131"/>
    </row>
    <row r="479" spans="1:50">
      <c r="A479" s="29" t="s">
        <v>1193</v>
      </c>
      <c r="B479" s="29">
        <v>2021</v>
      </c>
      <c r="C479" s="10">
        <v>44413</v>
      </c>
      <c r="D479" s="29" t="s">
        <v>190</v>
      </c>
      <c r="E479" t="s">
        <v>799</v>
      </c>
      <c r="F479" t="s">
        <v>187</v>
      </c>
      <c r="G479" s="11">
        <f>(C479-VLOOKUP(E479,Riders!$A$2:$E$8000,4,FALSE))/365</f>
        <v>25.172602739726027</v>
      </c>
      <c r="H479" s="22">
        <v>14</v>
      </c>
      <c r="I479">
        <v>0</v>
      </c>
      <c r="J479">
        <v>1</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1</v>
      </c>
      <c r="AV479" s="131">
        <v>7.3148148148148096E-3</v>
      </c>
      <c r="AW479">
        <v>56.927999999999997</v>
      </c>
      <c r="AX479" s="131"/>
    </row>
    <row r="480" spans="1:50">
      <c r="A480" s="29" t="s">
        <v>1193</v>
      </c>
      <c r="B480" s="29">
        <v>2021</v>
      </c>
      <c r="C480" s="10">
        <v>44413</v>
      </c>
      <c r="D480" s="29" t="s">
        <v>190</v>
      </c>
      <c r="E480" t="s">
        <v>521</v>
      </c>
      <c r="F480" t="s">
        <v>57</v>
      </c>
      <c r="G480" s="11">
        <f>(C480-VLOOKUP(E480,Riders!$A$2:$E$8000,4,FALSE))/365</f>
        <v>29.794520547945204</v>
      </c>
      <c r="H480" s="22">
        <v>15</v>
      </c>
      <c r="I480">
        <v>0</v>
      </c>
      <c r="J480">
        <v>0</v>
      </c>
      <c r="K480">
        <v>0</v>
      </c>
      <c r="L480">
        <v>1</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1</v>
      </c>
      <c r="AV480" s="131">
        <v>7.3148148148148096E-3</v>
      </c>
      <c r="AW480">
        <v>56.927999999999997</v>
      </c>
      <c r="AX480" s="131"/>
    </row>
    <row r="481" spans="1:50">
      <c r="A481" s="29" t="s">
        <v>1193</v>
      </c>
      <c r="B481" s="29">
        <v>2021</v>
      </c>
      <c r="C481" s="10">
        <v>44413</v>
      </c>
      <c r="D481" s="29" t="s">
        <v>190</v>
      </c>
      <c r="E481" t="s">
        <v>492</v>
      </c>
      <c r="F481" t="s">
        <v>30</v>
      </c>
      <c r="G481" s="11">
        <f>(C481-VLOOKUP(E481,Riders!$A$2:$E$8000,4,FALSE))/365</f>
        <v>27.657534246575342</v>
      </c>
      <c r="H481" s="22">
        <v>16</v>
      </c>
      <c r="I481">
        <v>0</v>
      </c>
      <c r="J481">
        <v>0</v>
      </c>
      <c r="K481">
        <v>0</v>
      </c>
      <c r="L481">
        <v>0</v>
      </c>
      <c r="M481">
        <v>0</v>
      </c>
      <c r="N481">
        <v>0</v>
      </c>
      <c r="O481">
        <v>0</v>
      </c>
      <c r="P481">
        <v>1</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1</v>
      </c>
      <c r="AV481" s="131">
        <v>7.3148148148148096E-3</v>
      </c>
      <c r="AW481">
        <v>56.927999999999997</v>
      </c>
      <c r="AX481" s="131"/>
    </row>
    <row r="482" spans="1:50">
      <c r="A482" s="29" t="s">
        <v>1193</v>
      </c>
      <c r="B482" s="29">
        <v>2021</v>
      </c>
      <c r="C482" s="10">
        <v>44413</v>
      </c>
      <c r="D482" s="29" t="s">
        <v>190</v>
      </c>
      <c r="E482" t="s">
        <v>339</v>
      </c>
      <c r="F482" t="s">
        <v>141</v>
      </c>
      <c r="G482" s="11">
        <f>(C482-VLOOKUP(E482,Riders!$A$2:$E$8000,4,FALSE))/365</f>
        <v>33.386301369863013</v>
      </c>
      <c r="H482" s="22">
        <v>17</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s="131">
        <v>7.3148148148148096E-3</v>
      </c>
      <c r="AW482">
        <v>56.927999999999997</v>
      </c>
      <c r="AX482" s="131"/>
    </row>
    <row r="483" spans="1:50">
      <c r="A483" s="29" t="s">
        <v>1193</v>
      </c>
      <c r="B483" s="29">
        <v>2021</v>
      </c>
      <c r="C483" s="10">
        <v>44413</v>
      </c>
      <c r="D483" s="29" t="s">
        <v>190</v>
      </c>
      <c r="E483" t="s">
        <v>1206</v>
      </c>
      <c r="F483" t="s">
        <v>62</v>
      </c>
      <c r="G483" s="11">
        <f>(C483-VLOOKUP(E483,Riders!$A$2:$E$8000,4,FALSE))/365</f>
        <v>31.950684931506849</v>
      </c>
      <c r="H483" s="22">
        <v>18</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s="131">
        <v>7.3148148148148096E-3</v>
      </c>
      <c r="AW483">
        <v>56.927999999999997</v>
      </c>
      <c r="AX483" s="131"/>
    </row>
    <row r="484" spans="1:50">
      <c r="A484" s="29" t="s">
        <v>1193</v>
      </c>
      <c r="B484" s="29">
        <v>2021</v>
      </c>
      <c r="C484" s="10">
        <v>44413</v>
      </c>
      <c r="D484" s="29" t="s">
        <v>190</v>
      </c>
      <c r="E484" t="s">
        <v>926</v>
      </c>
      <c r="F484" t="s">
        <v>177</v>
      </c>
      <c r="G484" s="11">
        <f>(C484-VLOOKUP(E484,Riders!$A$2:$E$8000,4,FALSE))/365</f>
        <v>25.106849315068494</v>
      </c>
      <c r="H484" s="22">
        <v>19</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20</v>
      </c>
      <c r="AU484">
        <v>-20</v>
      </c>
      <c r="AV484" s="131">
        <v>7.3148148148148096E-3</v>
      </c>
      <c r="AW484">
        <v>56.927999999999997</v>
      </c>
      <c r="AX484" s="131"/>
    </row>
    <row r="485" spans="1:50">
      <c r="A485" s="29" t="s">
        <v>1193</v>
      </c>
      <c r="B485" s="29">
        <v>2021</v>
      </c>
      <c r="C485" s="10">
        <v>44413</v>
      </c>
      <c r="D485" s="29" t="s">
        <v>190</v>
      </c>
      <c r="E485" t="s">
        <v>1205</v>
      </c>
      <c r="F485" t="s">
        <v>645</v>
      </c>
      <c r="G485" s="11" t="e">
        <f>(C485-VLOOKUP(E485,Riders!$A$2:$E$8000,4,FALSE))/365</f>
        <v>#N/A</v>
      </c>
      <c r="H485" s="22">
        <v>20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20</v>
      </c>
      <c r="AU485">
        <v>-20</v>
      </c>
      <c r="AV485" s="131">
        <v>7.3148148148148096E-3</v>
      </c>
      <c r="AW485">
        <v>56.927999999999997</v>
      </c>
      <c r="AX485" s="131"/>
    </row>
  </sheetData>
  <sortState xmlns:xlrd2="http://schemas.microsoft.com/office/spreadsheetml/2017/richdata2" ref="E116:F131">
    <sortCondition ref="F116:F131"/>
  </sortState>
  <conditionalFormatting sqref="I2:AR1999">
    <cfRule type="cellIs" dxfId="167" priority="23" operator="between">
      <formula>1</formula>
      <formula>1</formula>
    </cfRule>
  </conditionalFormatting>
  <conditionalFormatting sqref="A308:D331">
    <cfRule type="expression" dxfId="166" priority="21">
      <formula>$E308="F"</formula>
    </cfRule>
    <cfRule type="expression" dxfId="165" priority="22">
      <formula>$E308="Q"</formula>
    </cfRule>
  </conditionalFormatting>
  <conditionalFormatting sqref="A332:B355 D332:D355">
    <cfRule type="expression" dxfId="164" priority="19">
      <formula>$E332="F"</formula>
    </cfRule>
    <cfRule type="expression" dxfId="163" priority="20">
      <formula>$E332="Q"</formula>
    </cfRule>
  </conditionalFormatting>
  <conditionalFormatting sqref="A356:B356 D356:D374 A358:B358 A360:B360 A362:B362 A364:B364 A366:B366 A368:B368 A370:B370 A372:B372 A374:B374">
    <cfRule type="expression" dxfId="162" priority="17">
      <formula>$E356="F"</formula>
    </cfRule>
    <cfRule type="expression" dxfId="161" priority="18">
      <formula>$E356="Q"</formula>
    </cfRule>
  </conditionalFormatting>
  <conditionalFormatting sqref="A357:B357 A359:B359 A361:B361 A363:B363 A365:B365 A367:B367 A369:B369 A371:B371 A373:B373">
    <cfRule type="expression" dxfId="160" priority="15">
      <formula>$E357="F"</formula>
    </cfRule>
    <cfRule type="expression" dxfId="159" priority="16">
      <formula>$E357="Q"</formula>
    </cfRule>
  </conditionalFormatting>
  <conditionalFormatting sqref="A375:B394 D375:D394">
    <cfRule type="expression" dxfId="158" priority="13">
      <formula>$E375="F"</formula>
    </cfRule>
    <cfRule type="expression" dxfId="157" priority="14">
      <formula>$E375="Q"</formula>
    </cfRule>
  </conditionalFormatting>
  <conditionalFormatting sqref="D395:D418">
    <cfRule type="expression" dxfId="156" priority="11">
      <formula>#REF!="F"</formula>
    </cfRule>
    <cfRule type="expression" dxfId="155" priority="12">
      <formula>#REF!="Q"</formula>
    </cfRule>
  </conditionalFormatting>
  <conditionalFormatting sqref="A395:B395 A397:B397 A399:B399 A401:B401 A403:B403 A405:B405 A407:B407 A409:B409 A411:B411 A413:B413 A415:B415 A417:B417">
    <cfRule type="expression" dxfId="154" priority="9">
      <formula>#REF!="F"</formula>
    </cfRule>
    <cfRule type="expression" dxfId="153" priority="10">
      <formula>#REF!="Q"</formula>
    </cfRule>
  </conditionalFormatting>
  <conditionalFormatting sqref="A396:B396 A398:B398 A400:B400 A402:B402 A404:B404 A406:B406 A408:B408 A410:B410 A412:B412 A414:B414 A416:B416 A418:B418">
    <cfRule type="expression" dxfId="152" priority="7">
      <formula>#REF!="F"</formula>
    </cfRule>
    <cfRule type="expression" dxfId="151" priority="8">
      <formula>#REF!="Q"</formula>
    </cfRule>
  </conditionalFormatting>
  <conditionalFormatting sqref="A466:D485">
    <cfRule type="expression" dxfId="150" priority="4">
      <formula>$E466="R1"</formula>
    </cfRule>
    <cfRule type="expression" dxfId="149" priority="5">
      <formula>$E466="F"</formula>
    </cfRule>
    <cfRule type="expression" dxfId="148" priority="6">
      <formula>$E466="Q"</formula>
    </cfRule>
  </conditionalFormatting>
  <conditionalFormatting sqref="G2:G485">
    <cfRule type="expression" dxfId="147" priority="1">
      <formula>$E2="R1"</formula>
    </cfRule>
    <cfRule type="expression" dxfId="146" priority="2">
      <formula>$E2="F"</formula>
    </cfRule>
    <cfRule type="expression" dxfId="145"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11" activePane="bottomLeft" state="frozen"/>
      <selection activeCell="K321" sqref="K321"/>
      <selection pane="bottomLeft" activeCell="N187" sqref="N187"/>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c r="A1" s="3" t="s">
        <v>0</v>
      </c>
      <c r="B1" s="3" t="s">
        <v>1</v>
      </c>
      <c r="C1" s="3" t="s">
        <v>2</v>
      </c>
      <c r="D1" s="3" t="s">
        <v>3</v>
      </c>
      <c r="E1" t="s">
        <v>558</v>
      </c>
      <c r="F1" t="s">
        <v>7</v>
      </c>
      <c r="G1" t="s">
        <v>6</v>
      </c>
      <c r="H1" t="s">
        <v>8</v>
      </c>
      <c r="I1" t="s">
        <v>471</v>
      </c>
      <c r="J1" t="s">
        <v>17</v>
      </c>
    </row>
    <row r="2" spans="1:11">
      <c r="A2" s="1" t="s">
        <v>1100</v>
      </c>
      <c r="B2" s="1">
        <v>2023</v>
      </c>
      <c r="C2" s="2">
        <v>44982</v>
      </c>
      <c r="D2" s="1" t="s">
        <v>65</v>
      </c>
      <c r="E2" s="1" t="s">
        <v>597</v>
      </c>
      <c r="F2" s="1" t="s">
        <v>34</v>
      </c>
      <c r="G2" s="11">
        <f>(C2-VLOOKUP(E2,Riders!$A$2:$E$8000,4,FALSE))/365</f>
        <v>24.80821917808219</v>
      </c>
      <c r="H2" s="1">
        <v>1</v>
      </c>
      <c r="I2" s="131">
        <v>8.0324074074074065E-3</v>
      </c>
      <c r="J2">
        <v>51.872999999999998</v>
      </c>
      <c r="K2" s="131"/>
    </row>
    <row r="3" spans="1:11">
      <c r="A3" s="1" t="s">
        <v>1100</v>
      </c>
      <c r="B3" s="1">
        <v>2023</v>
      </c>
      <c r="C3" s="2">
        <v>44982</v>
      </c>
      <c r="D3" s="1" t="s">
        <v>65</v>
      </c>
      <c r="E3" s="1" t="s">
        <v>482</v>
      </c>
      <c r="F3" s="1" t="s">
        <v>483</v>
      </c>
      <c r="G3" s="11">
        <f>(C3-VLOOKUP(E3,Riders!$A$2:$E$8000,4,FALSE))/365</f>
        <v>20.978082191780821</v>
      </c>
      <c r="H3" s="1">
        <v>2</v>
      </c>
      <c r="I3" s="131">
        <v>8.0324074074074065E-3</v>
      </c>
      <c r="J3">
        <v>51.872999999999998</v>
      </c>
      <c r="K3" s="131"/>
    </row>
    <row r="4" spans="1:11">
      <c r="A4" s="1" t="s">
        <v>1100</v>
      </c>
      <c r="B4" s="1">
        <v>2023</v>
      </c>
      <c r="C4" s="2">
        <v>44982</v>
      </c>
      <c r="D4" s="1" t="s">
        <v>65</v>
      </c>
      <c r="E4" s="1" t="s">
        <v>753</v>
      </c>
      <c r="F4" s="1" t="s">
        <v>74</v>
      </c>
      <c r="G4" s="11">
        <f>(C4-VLOOKUP(E4,Riders!$A$2:$E$8000,4,FALSE))/365</f>
        <v>22.860273972602741</v>
      </c>
      <c r="H4" s="1">
        <v>3</v>
      </c>
      <c r="I4" s="131">
        <v>8.03240740740741E-3</v>
      </c>
      <c r="J4">
        <v>51.872999999999998</v>
      </c>
      <c r="K4" s="131"/>
    </row>
    <row r="5" spans="1:11">
      <c r="A5" s="1" t="s">
        <v>1100</v>
      </c>
      <c r="B5" s="1">
        <v>2023</v>
      </c>
      <c r="C5" s="2">
        <v>44982</v>
      </c>
      <c r="D5" s="1" t="s">
        <v>65</v>
      </c>
      <c r="E5" s="1" t="s">
        <v>614</v>
      </c>
      <c r="F5" s="1" t="s">
        <v>227</v>
      </c>
      <c r="G5" s="11">
        <f>(C5-VLOOKUP(E5,Riders!$A$2:$E$8000,4,FALSE))/365</f>
        <v>24.079452054794519</v>
      </c>
      <c r="H5" s="1">
        <v>4</v>
      </c>
      <c r="I5" s="131">
        <v>8.03240740740741E-3</v>
      </c>
      <c r="J5">
        <v>51.872999999999998</v>
      </c>
      <c r="K5" s="131"/>
    </row>
    <row r="6" spans="1:11">
      <c r="A6" s="1" t="s">
        <v>1100</v>
      </c>
      <c r="B6" s="1">
        <v>2023</v>
      </c>
      <c r="C6" s="2">
        <v>44982</v>
      </c>
      <c r="D6" s="1" t="s">
        <v>65</v>
      </c>
      <c r="E6" s="1" t="s">
        <v>587</v>
      </c>
      <c r="F6" s="1" t="s">
        <v>77</v>
      </c>
      <c r="G6" s="11">
        <f>(C6-VLOOKUP(E6,Riders!$A$2:$E$8000,4,FALSE))/365</f>
        <v>27.761643835616439</v>
      </c>
      <c r="H6" s="1">
        <v>5</v>
      </c>
      <c r="I6" s="131">
        <v>8.03240740740741E-3</v>
      </c>
      <c r="J6">
        <v>51.872999999999998</v>
      </c>
      <c r="K6" s="131"/>
    </row>
    <row r="7" spans="1:11">
      <c r="A7" s="1" t="s">
        <v>1100</v>
      </c>
      <c r="B7" s="1">
        <v>2023</v>
      </c>
      <c r="C7" s="2">
        <v>44982</v>
      </c>
      <c r="D7" s="1" t="s">
        <v>65</v>
      </c>
      <c r="E7" s="1" t="s">
        <v>604</v>
      </c>
      <c r="F7" s="1" t="s">
        <v>32</v>
      </c>
      <c r="G7" s="11">
        <f>(C7-VLOOKUP(E7,Riders!$A$2:$E$8000,4,FALSE))/365</f>
        <v>21.12876712328767</v>
      </c>
      <c r="H7" s="1">
        <v>6</v>
      </c>
      <c r="I7" s="131">
        <v>8.03240740740741E-3</v>
      </c>
      <c r="J7">
        <v>51.872999999999998</v>
      </c>
      <c r="K7" s="131"/>
    </row>
    <row r="8" spans="1:11">
      <c r="A8" s="1" t="s">
        <v>1100</v>
      </c>
      <c r="B8" s="1">
        <v>2023</v>
      </c>
      <c r="C8" s="2">
        <v>44982</v>
      </c>
      <c r="D8" s="1" t="s">
        <v>65</v>
      </c>
      <c r="E8" s="1" t="s">
        <v>478</v>
      </c>
      <c r="F8" s="1" t="s">
        <v>479</v>
      </c>
      <c r="G8" s="11">
        <f>(C8-VLOOKUP(E8,Riders!$A$2:$E$8000,4,FALSE))/365</f>
        <v>31.775342465753425</v>
      </c>
      <c r="H8" s="1">
        <v>7</v>
      </c>
      <c r="I8" s="131">
        <v>8.03240740740741E-3</v>
      </c>
      <c r="J8">
        <v>51.872999999999998</v>
      </c>
      <c r="K8" s="131"/>
    </row>
    <row r="9" spans="1:11">
      <c r="A9" s="1" t="s">
        <v>1100</v>
      </c>
      <c r="B9" s="1">
        <v>2023</v>
      </c>
      <c r="C9" s="2">
        <v>44982</v>
      </c>
      <c r="D9" s="1" t="s">
        <v>65</v>
      </c>
      <c r="E9" s="1" t="s">
        <v>756</v>
      </c>
      <c r="F9" s="1" t="s">
        <v>724</v>
      </c>
      <c r="G9" s="11">
        <f>(C9-VLOOKUP(E9,Riders!$A$2:$E$8000,4,FALSE))/365</f>
        <v>23.926027397260274</v>
      </c>
      <c r="H9" s="1">
        <v>8</v>
      </c>
      <c r="I9" s="131">
        <v>8.03240740740741E-3</v>
      </c>
      <c r="J9">
        <v>51.872999999999998</v>
      </c>
      <c r="K9" s="131"/>
    </row>
    <row r="10" spans="1:11">
      <c r="A10" s="1" t="s">
        <v>1100</v>
      </c>
      <c r="B10" s="1">
        <v>2023</v>
      </c>
      <c r="C10" s="2">
        <v>44982</v>
      </c>
      <c r="D10" s="1" t="s">
        <v>65</v>
      </c>
      <c r="E10" s="1" t="s">
        <v>481</v>
      </c>
      <c r="F10" s="1" t="s">
        <v>22</v>
      </c>
      <c r="G10" s="11">
        <f>(C10-VLOOKUP(E10,Riders!$A$2:$E$8000,4,FALSE))/365</f>
        <v>22.769863013698629</v>
      </c>
      <c r="H10" s="1">
        <v>9</v>
      </c>
      <c r="I10" s="131">
        <v>8.03240740740741E-3</v>
      </c>
      <c r="J10">
        <v>51.872999999999998</v>
      </c>
      <c r="K10" s="131"/>
    </row>
    <row r="11" spans="1:11">
      <c r="A11" s="1" t="s">
        <v>1100</v>
      </c>
      <c r="B11" s="1">
        <v>2023</v>
      </c>
      <c r="C11" s="2">
        <v>44982</v>
      </c>
      <c r="D11" s="1" t="s">
        <v>65</v>
      </c>
      <c r="E11" s="1" t="s">
        <v>485</v>
      </c>
      <c r="F11" s="1" t="s">
        <v>26</v>
      </c>
      <c r="G11" s="11">
        <f>(C11-VLOOKUP(E11,Riders!$A$2:$E$8000,4,FALSE))/365</f>
        <v>29.021917808219179</v>
      </c>
      <c r="H11" s="1">
        <v>10</v>
      </c>
      <c r="I11" s="131">
        <v>8.03240740740741E-3</v>
      </c>
      <c r="J11">
        <v>51.872999999999998</v>
      </c>
      <c r="K11" s="131"/>
    </row>
    <row r="12" spans="1:11">
      <c r="A12" s="1" t="s">
        <v>1100</v>
      </c>
      <c r="B12" s="1">
        <v>2023</v>
      </c>
      <c r="C12" s="2">
        <v>44982</v>
      </c>
      <c r="D12" s="1" t="s">
        <v>65</v>
      </c>
      <c r="E12" s="1" t="s">
        <v>644</v>
      </c>
      <c r="F12" s="1" t="s">
        <v>645</v>
      </c>
      <c r="G12" s="11">
        <f>(C12-VLOOKUP(E12,Riders!$A$2:$E$8000,4,FALSE))/365</f>
        <v>21.090410958904108</v>
      </c>
      <c r="H12" s="1">
        <v>11</v>
      </c>
      <c r="I12" s="131">
        <v>8.03240740740741E-3</v>
      </c>
      <c r="J12">
        <v>51.872999999999998</v>
      </c>
      <c r="K12" s="131"/>
    </row>
    <row r="13" spans="1:11">
      <c r="A13" s="1" t="s">
        <v>1100</v>
      </c>
      <c r="B13" s="1">
        <v>2023</v>
      </c>
      <c r="C13" s="2">
        <v>44982</v>
      </c>
      <c r="D13" s="1" t="s">
        <v>65</v>
      </c>
      <c r="E13" s="1" t="s">
        <v>616</v>
      </c>
      <c r="F13" s="1" t="s">
        <v>36</v>
      </c>
      <c r="G13" s="11">
        <f>(C13-VLOOKUP(E13,Riders!$A$2:$E$8000,4,FALSE))/365</f>
        <v>35.041095890410958</v>
      </c>
      <c r="H13" s="1">
        <v>12</v>
      </c>
      <c r="I13" s="131">
        <v>8.03240740740741E-3</v>
      </c>
      <c r="J13">
        <v>51.872999999999998</v>
      </c>
      <c r="K13" s="131"/>
    </row>
    <row r="14" spans="1:11">
      <c r="A14" s="1" t="s">
        <v>1100</v>
      </c>
      <c r="B14" s="1">
        <v>2023</v>
      </c>
      <c r="C14" s="2">
        <v>44982</v>
      </c>
      <c r="D14" s="1" t="s">
        <v>65</v>
      </c>
      <c r="E14" s="1" t="s">
        <v>518</v>
      </c>
      <c r="F14" s="1" t="s">
        <v>249</v>
      </c>
      <c r="G14" s="11">
        <f>(C14-VLOOKUP(E14,Riders!$A$2:$E$8000,4,FALSE))/365</f>
        <v>32.123287671232873</v>
      </c>
      <c r="H14" s="1">
        <v>13</v>
      </c>
      <c r="I14" s="131">
        <v>8.03240740740741E-3</v>
      </c>
      <c r="J14">
        <v>51.872999999999998</v>
      </c>
      <c r="K14" s="131"/>
    </row>
    <row r="15" spans="1:11">
      <c r="A15" s="1" t="s">
        <v>1100</v>
      </c>
      <c r="B15" s="1">
        <v>2023</v>
      </c>
      <c r="C15" s="2">
        <v>44982</v>
      </c>
      <c r="D15" s="1" t="s">
        <v>65</v>
      </c>
      <c r="E15" s="1" t="s">
        <v>632</v>
      </c>
      <c r="F15" s="1" t="s">
        <v>84</v>
      </c>
      <c r="G15" s="11">
        <f>(C15-VLOOKUP(E15,Riders!$A$2:$E$8000,4,FALSE))/365</f>
        <v>24.098630136986301</v>
      </c>
      <c r="H15" s="1">
        <v>14</v>
      </c>
      <c r="I15" s="131">
        <v>8.03240740740741E-3</v>
      </c>
      <c r="J15">
        <v>51.872999999999998</v>
      </c>
      <c r="K15" s="131"/>
    </row>
    <row r="16" spans="1:11">
      <c r="A16" s="1" t="s">
        <v>1100</v>
      </c>
      <c r="B16" s="1">
        <v>2023</v>
      </c>
      <c r="C16" s="2">
        <v>44982</v>
      </c>
      <c r="D16" s="1" t="s">
        <v>65</v>
      </c>
      <c r="E16" s="1" t="s">
        <v>52</v>
      </c>
      <c r="F16" s="1" t="s">
        <v>24</v>
      </c>
      <c r="G16" s="11">
        <f>(C16-VLOOKUP(E16,Riders!$A$2:$E$8000,4,FALSE))/365</f>
        <v>22.635616438356163</v>
      </c>
      <c r="H16" s="1">
        <v>15</v>
      </c>
      <c r="I16" s="131">
        <v>8.03240740740741E-3</v>
      </c>
      <c r="J16">
        <v>51.872999999999998</v>
      </c>
      <c r="K16" s="131"/>
    </row>
    <row r="17" spans="1:11">
      <c r="A17" s="1" t="s">
        <v>1100</v>
      </c>
      <c r="B17" s="1">
        <v>2023</v>
      </c>
      <c r="C17" s="2">
        <v>44982</v>
      </c>
      <c r="D17" s="1" t="s">
        <v>65</v>
      </c>
      <c r="E17" s="1" t="s">
        <v>731</v>
      </c>
      <c r="F17" s="1" t="s">
        <v>101</v>
      </c>
      <c r="G17" s="11">
        <f>(C17-VLOOKUP(E17,Riders!$A$2:$E$8000,4,FALSE))/365</f>
        <v>22.076712328767123</v>
      </c>
      <c r="H17" s="1">
        <v>16</v>
      </c>
      <c r="I17" s="131">
        <v>8.03240740740741E-3</v>
      </c>
      <c r="J17">
        <v>51.872999999999998</v>
      </c>
      <c r="K17" s="131"/>
    </row>
    <row r="18" spans="1:11">
      <c r="A18" s="1" t="s">
        <v>1100</v>
      </c>
      <c r="B18" s="1">
        <v>2023</v>
      </c>
      <c r="C18" s="2">
        <v>44982</v>
      </c>
      <c r="D18" s="1" t="s">
        <v>65</v>
      </c>
      <c r="E18" s="1" t="s">
        <v>595</v>
      </c>
      <c r="F18" s="1" t="s">
        <v>28</v>
      </c>
      <c r="G18" s="11">
        <f>(C18-VLOOKUP(E18,Riders!$A$2:$E$8000,4,FALSE))/365</f>
        <v>37.079452054794523</v>
      </c>
      <c r="H18" s="1">
        <v>17</v>
      </c>
      <c r="I18" s="131">
        <v>8.03240740740741E-3</v>
      </c>
      <c r="J18">
        <v>51.872999999999998</v>
      </c>
      <c r="K18" s="131"/>
    </row>
    <row r="19" spans="1:11">
      <c r="A19" s="1" t="s">
        <v>1100</v>
      </c>
      <c r="B19" s="1">
        <v>2023</v>
      </c>
      <c r="C19" s="2">
        <v>44982</v>
      </c>
      <c r="D19" s="1" t="s">
        <v>65</v>
      </c>
      <c r="E19" s="1" t="s">
        <v>492</v>
      </c>
      <c r="F19" s="1" t="s">
        <v>751</v>
      </c>
      <c r="G19" s="11">
        <f>(C19-VLOOKUP(E19,Riders!$A$2:$E$8000,4,FALSE))/365</f>
        <v>29.216438356164385</v>
      </c>
      <c r="H19" s="1">
        <v>18</v>
      </c>
      <c r="I19" s="131">
        <v>8.03240740740741E-3</v>
      </c>
      <c r="J19">
        <v>51.872999999999998</v>
      </c>
      <c r="K19" s="131"/>
    </row>
    <row r="20" spans="1:11">
      <c r="A20" s="1" t="s">
        <v>1100</v>
      </c>
      <c r="B20" s="1">
        <v>2023</v>
      </c>
      <c r="C20" s="2">
        <v>44982</v>
      </c>
      <c r="D20" s="1" t="s">
        <v>65</v>
      </c>
      <c r="E20" s="1" t="s">
        <v>612</v>
      </c>
      <c r="F20" s="1" t="s">
        <v>55</v>
      </c>
      <c r="G20" s="11">
        <f>(C20-VLOOKUP(E20,Riders!$A$2:$E$8000,4,FALSE))/365</f>
        <v>21.671232876712327</v>
      </c>
      <c r="H20" s="1">
        <v>19</v>
      </c>
      <c r="I20" s="131">
        <v>8.03240740740741E-3</v>
      </c>
      <c r="J20">
        <v>51.872999999999998</v>
      </c>
      <c r="K20" s="131"/>
    </row>
    <row r="21" spans="1:11">
      <c r="A21" s="1" t="s">
        <v>1100</v>
      </c>
      <c r="B21" s="1">
        <v>2023</v>
      </c>
      <c r="C21" s="2">
        <v>44982</v>
      </c>
      <c r="D21" s="1" t="s">
        <v>65</v>
      </c>
      <c r="E21" s="1" t="s">
        <v>476</v>
      </c>
      <c r="F21" s="1" t="s">
        <v>477</v>
      </c>
      <c r="G21" s="11">
        <f>(C21-VLOOKUP(E21,Riders!$A$2:$E$8000,4,FALSE))/365</f>
        <v>21.923287671232877</v>
      </c>
      <c r="H21" s="1">
        <v>20</v>
      </c>
      <c r="I21" s="131">
        <v>8.03240740740741E-3</v>
      </c>
      <c r="J21">
        <v>51.872999999999998</v>
      </c>
      <c r="K21" s="131"/>
    </row>
    <row r="22" spans="1:11">
      <c r="A22" s="1" t="s">
        <v>1100</v>
      </c>
      <c r="B22" s="1">
        <v>2023</v>
      </c>
      <c r="C22" s="2">
        <v>44982</v>
      </c>
      <c r="D22" s="1" t="s">
        <v>65</v>
      </c>
      <c r="E22" s="1" t="s">
        <v>875</v>
      </c>
      <c r="F22" s="1" t="s">
        <v>51</v>
      </c>
      <c r="G22" s="11">
        <f>(C22-VLOOKUP(E22,Riders!$A$2:$E$8000,4,FALSE))/365</f>
        <v>20.391780821917809</v>
      </c>
      <c r="H22" s="1">
        <v>21</v>
      </c>
      <c r="I22" s="131">
        <v>8.03240740740741E-3</v>
      </c>
      <c r="J22">
        <v>51.872999999999998</v>
      </c>
      <c r="K22" s="131"/>
    </row>
    <row r="23" spans="1:11">
      <c r="A23" s="1" t="s">
        <v>1100</v>
      </c>
      <c r="B23" s="1">
        <v>2023</v>
      </c>
      <c r="C23" s="2">
        <v>44982</v>
      </c>
      <c r="D23" s="1" t="s">
        <v>65</v>
      </c>
      <c r="E23" s="1" t="s">
        <v>585</v>
      </c>
      <c r="F23" s="1" t="s">
        <v>112</v>
      </c>
      <c r="G23" s="11">
        <f>(C23-VLOOKUP(E23,Riders!$A$2:$E$8000,4,FALSE))/365</f>
        <v>27.268493150684932</v>
      </c>
      <c r="H23" s="1">
        <v>22</v>
      </c>
      <c r="I23" s="131">
        <v>8.03240740740741E-3</v>
      </c>
      <c r="J23">
        <v>51.872999999999998</v>
      </c>
      <c r="K23" s="131"/>
    </row>
    <row r="24" spans="1:11">
      <c r="A24" s="4" t="s">
        <v>18</v>
      </c>
      <c r="B24" s="4">
        <v>2022</v>
      </c>
      <c r="C24" s="5">
        <v>44849</v>
      </c>
      <c r="D24" s="4" t="s">
        <v>19</v>
      </c>
      <c r="E24" s="4" t="s">
        <v>583</v>
      </c>
      <c r="F24" s="4" t="s">
        <v>26</v>
      </c>
      <c r="G24" s="11">
        <f>(C24-VLOOKUP(E24,Riders!$A$2:$E$8000,4,FALSE))/365</f>
        <v>27.109589041095891</v>
      </c>
      <c r="H24" s="4">
        <v>1</v>
      </c>
      <c r="I24" s="131"/>
      <c r="K24" s="131"/>
    </row>
    <row r="25" spans="1:11">
      <c r="A25" s="4" t="s">
        <v>18</v>
      </c>
      <c r="B25" s="4">
        <v>2022</v>
      </c>
      <c r="C25" s="5">
        <v>44849</v>
      </c>
      <c r="D25" s="4" t="s">
        <v>19</v>
      </c>
      <c r="E25" s="4" t="s">
        <v>584</v>
      </c>
      <c r="F25" s="4" t="s">
        <v>112</v>
      </c>
      <c r="G25" s="11">
        <f>(C25-VLOOKUP(E25,Riders!$A$2:$E$8000,4,FALSE))/365</f>
        <v>24.090410958904108</v>
      </c>
      <c r="H25" s="4">
        <v>2</v>
      </c>
      <c r="I25" s="131"/>
      <c r="K25" s="131"/>
    </row>
    <row r="26" spans="1:11">
      <c r="A26" s="4" t="s">
        <v>18</v>
      </c>
      <c r="B26" s="4">
        <v>2022</v>
      </c>
      <c r="C26" s="5">
        <v>44849</v>
      </c>
      <c r="D26" s="4" t="s">
        <v>19</v>
      </c>
      <c r="E26" s="4" t="s">
        <v>499</v>
      </c>
      <c r="F26" s="4" t="s">
        <v>32</v>
      </c>
      <c r="G26" s="11">
        <f>(C26-VLOOKUP(E26,Riders!$A$2:$E$8000,4,FALSE))/365</f>
        <v>19.213698630136985</v>
      </c>
      <c r="H26" s="4">
        <v>3</v>
      </c>
      <c r="I26" s="131"/>
      <c r="K26" s="131"/>
    </row>
    <row r="27" spans="1:11">
      <c r="A27" s="4" t="s">
        <v>18</v>
      </c>
      <c r="B27" s="4">
        <v>2022</v>
      </c>
      <c r="C27" s="5">
        <v>44849</v>
      </c>
      <c r="D27" s="4" t="s">
        <v>19</v>
      </c>
      <c r="E27" s="4" t="s">
        <v>472</v>
      </c>
      <c r="F27" s="4" t="s">
        <v>24</v>
      </c>
      <c r="G27" s="11">
        <f>(C27-VLOOKUP(E27,Riders!$A$2:$E$8000,4,FALSE))/365</f>
        <v>33.706849315068496</v>
      </c>
      <c r="H27" s="4">
        <v>4</v>
      </c>
      <c r="I27" s="131"/>
      <c r="K27" s="131"/>
    </row>
    <row r="28" spans="1:11">
      <c r="A28" s="4" t="s">
        <v>18</v>
      </c>
      <c r="B28" s="4">
        <v>2022</v>
      </c>
      <c r="C28" s="5">
        <v>44849</v>
      </c>
      <c r="D28" s="4" t="s">
        <v>19</v>
      </c>
      <c r="E28" s="4" t="s">
        <v>480</v>
      </c>
      <c r="F28" s="4" t="s">
        <v>28</v>
      </c>
      <c r="G28" s="11">
        <f>(C28-VLOOKUP(E28,Riders!$A$2:$E$8000,4,FALSE))/365</f>
        <v>20.336986301369862</v>
      </c>
      <c r="H28" s="4">
        <v>5</v>
      </c>
      <c r="I28" s="131"/>
      <c r="K28" s="131"/>
    </row>
    <row r="29" spans="1:11">
      <c r="A29" s="4" t="s">
        <v>18</v>
      </c>
      <c r="B29" s="4">
        <v>2022</v>
      </c>
      <c r="C29" s="5">
        <v>44849</v>
      </c>
      <c r="D29" s="4" t="s">
        <v>19</v>
      </c>
      <c r="E29" s="4" t="s">
        <v>598</v>
      </c>
      <c r="F29" s="4" t="s">
        <v>34</v>
      </c>
      <c r="G29" s="11">
        <f>(C29-VLOOKUP(E29,Riders!$A$2:$E$8000,4,FALSE))/365</f>
        <v>31.906849315068492</v>
      </c>
      <c r="H29" s="4">
        <v>6</v>
      </c>
      <c r="I29" s="131"/>
      <c r="K29" s="131"/>
    </row>
    <row r="30" spans="1:11">
      <c r="A30" s="4" t="s">
        <v>18</v>
      </c>
      <c r="B30" s="4">
        <v>2022</v>
      </c>
      <c r="C30" s="5">
        <v>44849</v>
      </c>
      <c r="D30" s="4" t="s">
        <v>19</v>
      </c>
      <c r="E30" s="4" t="s">
        <v>475</v>
      </c>
      <c r="F30" s="4" t="s">
        <v>77</v>
      </c>
      <c r="G30" s="11">
        <f>(C30-VLOOKUP(E30,Riders!$A$2:$E$8000,4,FALSE))/365</f>
        <v>23.942465753424656</v>
      </c>
      <c r="H30" s="4">
        <v>7</v>
      </c>
      <c r="I30" s="131"/>
      <c r="K30" s="131"/>
    </row>
    <row r="31" spans="1:11">
      <c r="A31" s="4" t="s">
        <v>18</v>
      </c>
      <c r="B31" s="4">
        <v>2022</v>
      </c>
      <c r="C31" s="5">
        <v>44849</v>
      </c>
      <c r="D31" s="4" t="s">
        <v>19</v>
      </c>
      <c r="E31" s="4" t="s">
        <v>495</v>
      </c>
      <c r="F31" s="4" t="s">
        <v>84</v>
      </c>
      <c r="G31" s="11">
        <f>(C31-VLOOKUP(E31,Riders!$A$2:$E$8000,4,FALSE))/365</f>
        <v>27.756164383561643</v>
      </c>
      <c r="H31" s="4">
        <v>8</v>
      </c>
      <c r="I31" s="131"/>
      <c r="K31" s="131"/>
    </row>
    <row r="32" spans="1:11">
      <c r="A32" s="4" t="s">
        <v>18</v>
      </c>
      <c r="B32" s="4">
        <v>2022</v>
      </c>
      <c r="C32" s="5">
        <v>44849</v>
      </c>
      <c r="D32" s="4" t="s">
        <v>19</v>
      </c>
      <c r="E32" s="4" t="s">
        <v>478</v>
      </c>
      <c r="F32" s="4" t="s">
        <v>479</v>
      </c>
      <c r="G32" s="11">
        <f>(C32-VLOOKUP(E32,Riders!$A$2:$E$8000,4,FALSE))/365</f>
        <v>31.410958904109588</v>
      </c>
      <c r="H32" s="4">
        <v>9</v>
      </c>
      <c r="I32" s="131"/>
      <c r="K32" s="131"/>
    </row>
    <row r="33" spans="1:11">
      <c r="A33" s="4" t="s">
        <v>18</v>
      </c>
      <c r="B33" s="4">
        <v>2022</v>
      </c>
      <c r="C33" s="5">
        <v>44849</v>
      </c>
      <c r="D33" s="4" t="s">
        <v>19</v>
      </c>
      <c r="E33" s="4" t="s">
        <v>593</v>
      </c>
      <c r="F33" s="4" t="s">
        <v>30</v>
      </c>
      <c r="G33" s="11">
        <f>(C33-VLOOKUP(E33,Riders!$A$2:$E$8000,4,FALSE))/365</f>
        <v>24.682191780821917</v>
      </c>
      <c r="H33" s="4">
        <v>10</v>
      </c>
      <c r="I33" s="131"/>
      <c r="K33" s="131"/>
    </row>
    <row r="34" spans="1:11">
      <c r="A34" s="4" t="s">
        <v>18</v>
      </c>
      <c r="B34" s="4">
        <v>2022</v>
      </c>
      <c r="C34" s="5">
        <v>44849</v>
      </c>
      <c r="D34" s="4" t="s">
        <v>19</v>
      </c>
      <c r="E34" s="4" t="s">
        <v>494</v>
      </c>
      <c r="F34" s="4" t="s">
        <v>103</v>
      </c>
      <c r="G34" s="11">
        <f>(C34-VLOOKUP(E34,Riders!$A$2:$E$8000,4,FALSE))/365</f>
        <v>26.720547945205478</v>
      </c>
      <c r="H34" s="4">
        <v>11</v>
      </c>
      <c r="I34" s="131"/>
      <c r="K34" s="131"/>
    </row>
    <row r="35" spans="1:11">
      <c r="A35" s="4" t="s">
        <v>18</v>
      </c>
      <c r="B35" s="4">
        <v>2022</v>
      </c>
      <c r="C35" s="5">
        <v>44849</v>
      </c>
      <c r="D35" s="4" t="s">
        <v>19</v>
      </c>
      <c r="E35" s="4" t="s">
        <v>615</v>
      </c>
      <c r="F35" s="4" t="s">
        <v>45</v>
      </c>
      <c r="G35" s="11">
        <f>(C35-VLOOKUP(E35,Riders!$A$2:$E$8000,4,FALSE))/365</f>
        <v>24.975342465753425</v>
      </c>
      <c r="H35" s="4">
        <v>12</v>
      </c>
      <c r="I35" s="131"/>
      <c r="K35" s="131"/>
    </row>
    <row r="36" spans="1:11">
      <c r="A36" s="4" t="s">
        <v>18</v>
      </c>
      <c r="B36" s="4">
        <v>2022</v>
      </c>
      <c r="C36" s="5">
        <v>44849</v>
      </c>
      <c r="D36" s="4" t="s">
        <v>19</v>
      </c>
      <c r="E36" s="4" t="s">
        <v>599</v>
      </c>
      <c r="F36" s="4" t="s">
        <v>101</v>
      </c>
      <c r="G36" s="11">
        <f>(C36-VLOOKUP(E36,Riders!$A$2:$E$8000,4,FALSE))/365</f>
        <v>24.416438356164385</v>
      </c>
      <c r="H36" s="4">
        <v>13</v>
      </c>
      <c r="I36" s="131"/>
      <c r="K36" s="131"/>
    </row>
    <row r="37" spans="1:11">
      <c r="A37" s="4" t="s">
        <v>18</v>
      </c>
      <c r="B37" s="4">
        <v>2022</v>
      </c>
      <c r="C37" s="5">
        <v>44849</v>
      </c>
      <c r="D37" s="4" t="s">
        <v>19</v>
      </c>
      <c r="E37" s="4" t="s">
        <v>602</v>
      </c>
      <c r="F37" s="4" t="s">
        <v>483</v>
      </c>
      <c r="G37" s="11">
        <f>(C37-VLOOKUP(E37,Riders!$A$2:$E$8000,4,FALSE))/365</f>
        <v>25.583561643835615</v>
      </c>
      <c r="H37" s="4">
        <v>14</v>
      </c>
      <c r="I37" s="131"/>
      <c r="K37" s="131"/>
    </row>
    <row r="38" spans="1:11">
      <c r="A38" s="4" t="s">
        <v>18</v>
      </c>
      <c r="B38" s="4">
        <v>2022</v>
      </c>
      <c r="C38" s="5">
        <v>44849</v>
      </c>
      <c r="D38" s="4" t="s">
        <v>19</v>
      </c>
      <c r="E38" s="4" t="s">
        <v>521</v>
      </c>
      <c r="F38" s="4" t="s">
        <v>57</v>
      </c>
      <c r="G38" s="11">
        <f>(C38-VLOOKUP(E38,Riders!$A$2:$E$8000,4,FALSE))/365</f>
        <v>30.989041095890411</v>
      </c>
      <c r="H38" s="4">
        <v>15</v>
      </c>
      <c r="I38" s="131"/>
      <c r="K38" s="131"/>
    </row>
    <row r="39" spans="1:11">
      <c r="A39" s="4" t="s">
        <v>18</v>
      </c>
      <c r="B39" s="4">
        <v>2022</v>
      </c>
      <c r="C39" s="5">
        <v>44849</v>
      </c>
      <c r="D39" s="4" t="s">
        <v>19</v>
      </c>
      <c r="E39" s="4" t="s">
        <v>614</v>
      </c>
      <c r="F39" s="4" t="s">
        <v>22</v>
      </c>
      <c r="G39" s="11">
        <f>(C39-VLOOKUP(E39,Riders!$A$2:$E$8000,4,FALSE))/365</f>
        <v>23.715068493150685</v>
      </c>
      <c r="H39" s="4">
        <v>16</v>
      </c>
      <c r="I39" s="131"/>
      <c r="K39" s="131"/>
    </row>
    <row r="40" spans="1:11">
      <c r="A40" s="4" t="s">
        <v>18</v>
      </c>
      <c r="B40" s="4">
        <v>2022</v>
      </c>
      <c r="C40" s="5">
        <v>44849</v>
      </c>
      <c r="D40" s="4" t="s">
        <v>19</v>
      </c>
      <c r="E40" s="4" t="s">
        <v>616</v>
      </c>
      <c r="F40" s="4" t="s">
        <v>36</v>
      </c>
      <c r="G40" s="11">
        <f>(C40-VLOOKUP(E40,Riders!$A$2:$E$8000,4,FALSE))/365</f>
        <v>34.676712328767124</v>
      </c>
      <c r="H40" s="4">
        <v>17</v>
      </c>
      <c r="I40" s="131"/>
      <c r="K40" s="131"/>
    </row>
    <row r="41" spans="1:11">
      <c r="A41" s="4" t="s">
        <v>18</v>
      </c>
      <c r="B41" s="4">
        <v>2022</v>
      </c>
      <c r="C41" s="5">
        <v>44849</v>
      </c>
      <c r="D41" s="4" t="s">
        <v>19</v>
      </c>
      <c r="E41" s="4" t="s">
        <v>486</v>
      </c>
      <c r="F41" s="4" t="s">
        <v>163</v>
      </c>
      <c r="G41" s="11">
        <f>(C41-VLOOKUP(E41,Riders!$A$2:$E$8000,4,FALSE))/365</f>
        <v>25.276712328767122</v>
      </c>
      <c r="H41" s="4">
        <v>18</v>
      </c>
      <c r="I41" s="131"/>
      <c r="K41" s="131"/>
    </row>
    <row r="42" spans="1:11">
      <c r="A42" s="4" t="s">
        <v>18</v>
      </c>
      <c r="B42" s="4">
        <v>2022</v>
      </c>
      <c r="C42" s="5">
        <v>44849</v>
      </c>
      <c r="D42" s="4" t="s">
        <v>19</v>
      </c>
      <c r="E42" s="4" t="s">
        <v>619</v>
      </c>
      <c r="F42" s="4" t="s">
        <v>153</v>
      </c>
      <c r="G42" s="11">
        <f>(C42-VLOOKUP(E42,Riders!$A$2:$E$8000,4,FALSE))/365</f>
        <v>33.706849315068496</v>
      </c>
      <c r="H42" s="4">
        <v>19</v>
      </c>
      <c r="I42" s="131"/>
      <c r="K42" s="131"/>
    </row>
    <row r="43" spans="1:11">
      <c r="A43" s="4" t="s">
        <v>18</v>
      </c>
      <c r="B43" s="4">
        <v>2022</v>
      </c>
      <c r="C43" s="5">
        <v>44849</v>
      </c>
      <c r="D43" s="4" t="s">
        <v>19</v>
      </c>
      <c r="E43" s="4" t="s">
        <v>490</v>
      </c>
      <c r="F43" s="4" t="s">
        <v>491</v>
      </c>
      <c r="G43" s="11">
        <f>(C43-VLOOKUP(E43,Riders!$A$2:$E$8000,4,FALSE))/365</f>
        <v>26.92876712328767</v>
      </c>
      <c r="H43" s="4">
        <v>20</v>
      </c>
      <c r="I43" s="131"/>
      <c r="K43" s="131"/>
    </row>
    <row r="44" spans="1:11">
      <c r="A44" s="4" t="s">
        <v>18</v>
      </c>
      <c r="B44" s="4">
        <v>2022</v>
      </c>
      <c r="C44" s="5">
        <v>44849</v>
      </c>
      <c r="D44" s="4" t="s">
        <v>19</v>
      </c>
      <c r="E44" s="4" t="s">
        <v>617</v>
      </c>
      <c r="F44" s="4" t="s">
        <v>618</v>
      </c>
      <c r="G44" s="11">
        <f>(C44-VLOOKUP(E44,Riders!$A$2:$E$8000,4,FALSE))/365</f>
        <v>25.117808219178084</v>
      </c>
      <c r="H44" s="4">
        <v>21</v>
      </c>
      <c r="I44" s="131"/>
      <c r="K44" s="131"/>
    </row>
    <row r="45" spans="1:11">
      <c r="A45" s="4" t="s">
        <v>18</v>
      </c>
      <c r="B45" s="4">
        <v>2022</v>
      </c>
      <c r="C45" s="5">
        <v>44849</v>
      </c>
      <c r="D45" s="4" t="s">
        <v>19</v>
      </c>
      <c r="E45" s="4" t="s">
        <v>612</v>
      </c>
      <c r="F45" s="4" t="s">
        <v>55</v>
      </c>
      <c r="G45" s="11">
        <f>(C45-VLOOKUP(E45,Riders!$A$2:$E$8000,4,FALSE))/365</f>
        <v>21.306849315068494</v>
      </c>
      <c r="H45" s="4">
        <v>22</v>
      </c>
      <c r="I45" s="131"/>
      <c r="K45" s="131"/>
    </row>
    <row r="46" spans="1:11">
      <c r="A46" s="4" t="s">
        <v>18</v>
      </c>
      <c r="B46" s="4">
        <v>2022</v>
      </c>
      <c r="C46" s="5">
        <v>44849</v>
      </c>
      <c r="D46" s="4" t="s">
        <v>19</v>
      </c>
      <c r="E46" s="4" t="s">
        <v>518</v>
      </c>
      <c r="F46" s="4" t="s">
        <v>249</v>
      </c>
      <c r="G46" s="11">
        <f>(C46-VLOOKUP(E46,Riders!$A$2:$E$8000,4,FALSE))/365</f>
        <v>31.758904109589039</v>
      </c>
      <c r="H46" s="4">
        <v>23</v>
      </c>
      <c r="I46" s="131"/>
      <c r="K46" s="131"/>
    </row>
    <row r="47" spans="1:11">
      <c r="A47" s="4" t="s">
        <v>18</v>
      </c>
      <c r="B47" s="4">
        <v>2022</v>
      </c>
      <c r="C47" s="5">
        <v>44849</v>
      </c>
      <c r="D47" s="4" t="s">
        <v>19</v>
      </c>
      <c r="E47" s="4" t="s">
        <v>620</v>
      </c>
      <c r="F47" s="4" t="s">
        <v>43</v>
      </c>
      <c r="G47" s="11">
        <f>(C47-VLOOKUP(E47,Riders!$A$2:$E$8000,4,FALSE))/365</f>
        <v>36.041095890410958</v>
      </c>
      <c r="H47" s="4">
        <v>24</v>
      </c>
      <c r="I47" s="131"/>
      <c r="K47" s="131"/>
    </row>
    <row r="48" spans="1:11">
      <c r="A48" s="1" t="s">
        <v>138</v>
      </c>
      <c r="B48" s="1">
        <v>2022</v>
      </c>
      <c r="C48" s="2">
        <v>44752</v>
      </c>
      <c r="D48" s="1" t="s">
        <v>65</v>
      </c>
      <c r="E48" s="1" t="s">
        <v>677</v>
      </c>
      <c r="F48" s="1" t="s">
        <v>24</v>
      </c>
      <c r="G48" s="11">
        <f>(C48-VLOOKUP(E48,Riders!$A$2:$E$8000,4,FALSE))/365</f>
        <v>24.290410958904111</v>
      </c>
      <c r="H48" s="1">
        <v>1</v>
      </c>
      <c r="I48" s="131">
        <v>1.074074074074074E-2</v>
      </c>
      <c r="J48">
        <v>49.460999999999999</v>
      </c>
      <c r="K48" s="131"/>
    </row>
    <row r="49" spans="1:11">
      <c r="A49" s="1" t="s">
        <v>138</v>
      </c>
      <c r="B49" s="1">
        <v>2022</v>
      </c>
      <c r="C49" s="2">
        <v>44752</v>
      </c>
      <c r="D49" s="1" t="s">
        <v>65</v>
      </c>
      <c r="E49" s="1" t="s">
        <v>612</v>
      </c>
      <c r="F49" s="1" t="s">
        <v>55</v>
      </c>
      <c r="G49" s="11">
        <f>(C49-VLOOKUP(E49,Riders!$A$2:$E$8000,4,FALSE))/365</f>
        <v>21.041095890410958</v>
      </c>
      <c r="H49" s="1">
        <v>2</v>
      </c>
      <c r="I49" s="131">
        <v>1.074074074074074E-2</v>
      </c>
      <c r="J49">
        <v>49.460999999999999</v>
      </c>
      <c r="K49" s="131"/>
    </row>
    <row r="50" spans="1:11">
      <c r="A50" s="1" t="s">
        <v>138</v>
      </c>
      <c r="B50" s="1">
        <v>2022</v>
      </c>
      <c r="C50" s="2">
        <v>44752</v>
      </c>
      <c r="D50" s="1" t="s">
        <v>65</v>
      </c>
      <c r="E50" s="1" t="s">
        <v>620</v>
      </c>
      <c r="F50" s="1" t="s">
        <v>43</v>
      </c>
      <c r="G50" s="11">
        <f>(C50-VLOOKUP(E50,Riders!$A$2:$E$8000,4,FALSE))/365</f>
        <v>35.775342465753425</v>
      </c>
      <c r="H50" s="1">
        <v>3</v>
      </c>
      <c r="I50" s="131">
        <v>1.07407407407407E-2</v>
      </c>
      <c r="J50">
        <v>49.460999999999999</v>
      </c>
      <c r="K50" s="131"/>
    </row>
    <row r="51" spans="1:11">
      <c r="A51" s="1" t="s">
        <v>138</v>
      </c>
      <c r="B51" s="1">
        <v>2022</v>
      </c>
      <c r="C51" s="2">
        <v>44752</v>
      </c>
      <c r="D51" s="1" t="s">
        <v>65</v>
      </c>
      <c r="E51" s="1" t="s">
        <v>617</v>
      </c>
      <c r="F51" s="1" t="s">
        <v>618</v>
      </c>
      <c r="G51" s="11">
        <f>(C51-VLOOKUP(E51,Riders!$A$2:$E$8000,4,FALSE))/365</f>
        <v>24.852054794520548</v>
      </c>
      <c r="H51" s="1">
        <v>4</v>
      </c>
      <c r="I51" s="131">
        <v>1.07407407407407E-2</v>
      </c>
      <c r="J51">
        <v>49.460999999999999</v>
      </c>
      <c r="K51" s="131"/>
    </row>
    <row r="52" spans="1:11">
      <c r="A52" s="1" t="s">
        <v>138</v>
      </c>
      <c r="B52" s="1">
        <v>2022</v>
      </c>
      <c r="C52" s="2">
        <v>44752</v>
      </c>
      <c r="D52" s="1" t="s">
        <v>65</v>
      </c>
      <c r="E52" s="1" t="s">
        <v>493</v>
      </c>
      <c r="F52" s="1" t="s">
        <v>36</v>
      </c>
      <c r="G52" s="11">
        <f>(C52-VLOOKUP(E52,Riders!$A$2:$E$8000,4,FALSE))/365</f>
        <v>24.054794520547944</v>
      </c>
      <c r="H52" s="1">
        <v>5</v>
      </c>
      <c r="I52" s="131">
        <v>1.07407407407407E-2</v>
      </c>
      <c r="J52">
        <v>49.460999999999999</v>
      </c>
      <c r="K52" s="131"/>
    </row>
    <row r="53" spans="1:11">
      <c r="A53" s="1" t="s">
        <v>138</v>
      </c>
      <c r="B53" s="1">
        <v>2022</v>
      </c>
      <c r="C53" s="2">
        <v>44752</v>
      </c>
      <c r="D53" s="1" t="s">
        <v>65</v>
      </c>
      <c r="E53" s="1" t="s">
        <v>696</v>
      </c>
      <c r="F53" s="1" t="s">
        <v>38</v>
      </c>
      <c r="G53" s="11">
        <f>(C53-VLOOKUP(E53,Riders!$A$2:$E$8000,4,FALSE))/365</f>
        <v>28.372602739726027</v>
      </c>
      <c r="H53" s="1">
        <v>6</v>
      </c>
      <c r="I53" s="131">
        <v>1.07407407407407E-2</v>
      </c>
      <c r="J53">
        <v>49.460999999999999</v>
      </c>
      <c r="K53" s="131"/>
    </row>
    <row r="54" spans="1:11">
      <c r="A54" s="1" t="s">
        <v>138</v>
      </c>
      <c r="B54" s="1">
        <v>2022</v>
      </c>
      <c r="C54" s="2">
        <v>44752</v>
      </c>
      <c r="D54" s="1" t="s">
        <v>65</v>
      </c>
      <c r="E54" s="1" t="s">
        <v>521</v>
      </c>
      <c r="F54" s="1" t="s">
        <v>57</v>
      </c>
      <c r="G54" s="11">
        <f>(C54-VLOOKUP(E54,Riders!$A$2:$E$8000,4,FALSE))/365</f>
        <v>30.723287671232878</v>
      </c>
      <c r="H54" s="1">
        <v>7</v>
      </c>
      <c r="I54" s="131">
        <v>1.07407407407407E-2</v>
      </c>
      <c r="J54">
        <v>49.460999999999999</v>
      </c>
      <c r="K54" s="131"/>
    </row>
    <row r="55" spans="1:11">
      <c r="A55" s="1" t="s">
        <v>138</v>
      </c>
      <c r="B55" s="1">
        <v>2022</v>
      </c>
      <c r="C55" s="2">
        <v>44752</v>
      </c>
      <c r="D55" s="1" t="s">
        <v>65</v>
      </c>
      <c r="E55" s="1" t="s">
        <v>710</v>
      </c>
      <c r="F55" s="1" t="s">
        <v>724</v>
      </c>
      <c r="G55" s="11">
        <f>(C55-VLOOKUP(E55,Riders!$A$2:$E$8000,4,FALSE))/365</f>
        <v>27.331506849315069</v>
      </c>
      <c r="H55" s="1">
        <v>8</v>
      </c>
      <c r="I55" s="131">
        <v>1.07407407407407E-2</v>
      </c>
      <c r="J55">
        <v>49.460999999999999</v>
      </c>
      <c r="K55" s="131"/>
    </row>
    <row r="56" spans="1:11">
      <c r="A56" s="1" t="s">
        <v>138</v>
      </c>
      <c r="B56" s="1">
        <v>2022</v>
      </c>
      <c r="C56" s="2">
        <v>44752</v>
      </c>
      <c r="D56" s="1" t="s">
        <v>65</v>
      </c>
      <c r="E56" s="1" t="s">
        <v>718</v>
      </c>
      <c r="F56" s="1" t="s">
        <v>726</v>
      </c>
      <c r="G56" s="11">
        <f>(C56-VLOOKUP(E56,Riders!$A$2:$E$8000,4,FALSE))/365</f>
        <v>25.895890410958906</v>
      </c>
      <c r="H56" s="1">
        <v>9</v>
      </c>
      <c r="I56" s="131">
        <v>1.07407407407407E-2</v>
      </c>
      <c r="J56">
        <v>49.460999999999999</v>
      </c>
      <c r="K56" s="131"/>
    </row>
    <row r="57" spans="1:11">
      <c r="A57" s="1" t="s">
        <v>138</v>
      </c>
      <c r="B57" s="1">
        <v>2022</v>
      </c>
      <c r="C57" s="2">
        <v>44752</v>
      </c>
      <c r="D57" s="1" t="s">
        <v>65</v>
      </c>
      <c r="E57" s="1" t="s">
        <v>661</v>
      </c>
      <c r="F57" s="1" t="s">
        <v>720</v>
      </c>
      <c r="G57" s="11">
        <f>(C57-VLOOKUP(E57,Riders!$A$2:$E$8000,4,FALSE))/365</f>
        <v>21.586301369863012</v>
      </c>
      <c r="H57" s="1">
        <v>10</v>
      </c>
      <c r="I57" s="131">
        <v>1.07407407407407E-2</v>
      </c>
      <c r="J57">
        <v>49.460999999999999</v>
      </c>
      <c r="K57" s="131"/>
    </row>
    <row r="58" spans="1:11">
      <c r="A58" s="1" t="s">
        <v>138</v>
      </c>
      <c r="B58" s="1">
        <v>2022</v>
      </c>
      <c r="C58" s="2">
        <v>44752</v>
      </c>
      <c r="D58" s="1" t="s">
        <v>65</v>
      </c>
      <c r="E58" s="1" t="s">
        <v>494</v>
      </c>
      <c r="F58" s="1" t="s">
        <v>103</v>
      </c>
      <c r="G58" s="11">
        <f>(C58-VLOOKUP(E58,Riders!$A$2:$E$8000,4,FALSE))/365</f>
        <v>26.454794520547946</v>
      </c>
      <c r="H58" s="1">
        <v>11</v>
      </c>
      <c r="I58" s="131">
        <v>1.07407407407407E-2</v>
      </c>
      <c r="J58">
        <v>49.460999999999999</v>
      </c>
      <c r="K58" s="131"/>
    </row>
    <row r="59" spans="1:11">
      <c r="A59" s="1" t="s">
        <v>138</v>
      </c>
      <c r="B59" s="1">
        <v>2022</v>
      </c>
      <c r="C59" s="2">
        <v>44752</v>
      </c>
      <c r="D59" s="1" t="s">
        <v>65</v>
      </c>
      <c r="E59" s="1" t="s">
        <v>690</v>
      </c>
      <c r="F59" s="1" t="s">
        <v>723</v>
      </c>
      <c r="G59" s="11">
        <f>(C59-VLOOKUP(E59,Riders!$A$2:$E$8000,4,FALSE))/365</f>
        <v>28.306849315068494</v>
      </c>
      <c r="H59" s="1">
        <v>12</v>
      </c>
      <c r="I59" s="131">
        <v>1.07407407407407E-2</v>
      </c>
      <c r="J59">
        <v>49.460999999999999</v>
      </c>
      <c r="K59" s="131"/>
    </row>
    <row r="60" spans="1:11">
      <c r="A60" s="1" t="s">
        <v>138</v>
      </c>
      <c r="B60" s="1">
        <v>2022</v>
      </c>
      <c r="C60" s="2">
        <v>44752</v>
      </c>
      <c r="D60" s="1" t="s">
        <v>65</v>
      </c>
      <c r="E60" s="1" t="s">
        <v>691</v>
      </c>
      <c r="F60" s="1" t="s">
        <v>721</v>
      </c>
      <c r="G60" s="11">
        <f>(C60-VLOOKUP(E60,Riders!$A$2:$E$8000,4,FALSE))/365</f>
        <v>29.041095890410958</v>
      </c>
      <c r="H60" s="1">
        <v>13</v>
      </c>
      <c r="I60" s="131">
        <v>1.07407407407407E-2</v>
      </c>
      <c r="J60">
        <v>49.460999999999999</v>
      </c>
      <c r="K60" s="131"/>
    </row>
    <row r="61" spans="1:11">
      <c r="A61" s="1" t="s">
        <v>138</v>
      </c>
      <c r="B61" s="1">
        <v>2022</v>
      </c>
      <c r="C61" s="2">
        <v>44752</v>
      </c>
      <c r="D61" s="1" t="s">
        <v>65</v>
      </c>
      <c r="E61" s="1" t="s">
        <v>628</v>
      </c>
      <c r="F61" s="1" t="s">
        <v>722</v>
      </c>
      <c r="G61" s="11">
        <f>(C61-VLOOKUP(E61,Riders!$A$2:$E$8000,4,FALSE))/365</f>
        <v>28.465753424657535</v>
      </c>
      <c r="H61" s="1">
        <v>14</v>
      </c>
      <c r="I61" s="131">
        <v>1.07407407407407E-2</v>
      </c>
      <c r="J61">
        <v>49.460999999999999</v>
      </c>
      <c r="K61" s="131"/>
    </row>
    <row r="62" spans="1:11">
      <c r="A62" s="1" t="s">
        <v>138</v>
      </c>
      <c r="B62" s="1">
        <v>2022</v>
      </c>
      <c r="C62" s="2">
        <v>44752</v>
      </c>
      <c r="D62" s="1" t="s">
        <v>65</v>
      </c>
      <c r="E62" s="1" t="s">
        <v>619</v>
      </c>
      <c r="F62" s="1" t="s">
        <v>153</v>
      </c>
      <c r="G62" s="11">
        <f>(C62-VLOOKUP(E62,Riders!$A$2:$E$8000,4,FALSE))/365</f>
        <v>33.441095890410956</v>
      </c>
      <c r="H62" s="1">
        <v>15</v>
      </c>
      <c r="I62" s="131">
        <v>1.07407407407407E-2</v>
      </c>
      <c r="J62">
        <v>49.460999999999999</v>
      </c>
      <c r="K62" s="131"/>
    </row>
    <row r="63" spans="1:11">
      <c r="A63" s="1" t="s">
        <v>138</v>
      </c>
      <c r="B63" s="1">
        <v>2022</v>
      </c>
      <c r="C63" s="2">
        <v>44752</v>
      </c>
      <c r="D63" s="1" t="s">
        <v>65</v>
      </c>
      <c r="E63" s="1" t="s">
        <v>604</v>
      </c>
      <c r="F63" s="1" t="s">
        <v>32</v>
      </c>
      <c r="G63" s="11">
        <f>(C63-VLOOKUP(E63,Riders!$A$2:$E$8000,4,FALSE))/365</f>
        <v>20.4986301369863</v>
      </c>
      <c r="H63" s="1">
        <v>16</v>
      </c>
      <c r="I63" s="131">
        <v>1.07407407407407E-2</v>
      </c>
      <c r="J63">
        <v>49.460999999999999</v>
      </c>
      <c r="K63" s="131"/>
    </row>
    <row r="64" spans="1:11">
      <c r="A64" s="1" t="s">
        <v>138</v>
      </c>
      <c r="B64" s="1">
        <v>2022</v>
      </c>
      <c r="C64" s="2">
        <v>44752</v>
      </c>
      <c r="D64" s="1" t="s">
        <v>65</v>
      </c>
      <c r="E64" s="1" t="s">
        <v>608</v>
      </c>
      <c r="F64" s="1" t="s">
        <v>163</v>
      </c>
      <c r="G64" s="11">
        <f>(C64-VLOOKUP(E64,Riders!$A$2:$E$8000,4,FALSE))/365</f>
        <v>20.975342465753425</v>
      </c>
      <c r="H64" s="1">
        <v>17</v>
      </c>
      <c r="I64" s="131">
        <v>1.07407407407407E-2</v>
      </c>
      <c r="J64">
        <v>49.460999999999999</v>
      </c>
      <c r="K64" s="131"/>
    </row>
    <row r="65" spans="1:11">
      <c r="A65" s="1" t="s">
        <v>138</v>
      </c>
      <c r="B65" s="1">
        <v>2022</v>
      </c>
      <c r="C65" s="2">
        <v>44752</v>
      </c>
      <c r="D65" s="1" t="s">
        <v>65</v>
      </c>
      <c r="E65" s="1" t="s">
        <v>694</v>
      </c>
      <c r="F65" s="1" t="s">
        <v>149</v>
      </c>
      <c r="G65" s="11">
        <f>(C65-VLOOKUP(E65,Riders!$A$2:$E$8000,4,FALSE))/365</f>
        <v>28.728767123287671</v>
      </c>
      <c r="H65" s="1">
        <v>18</v>
      </c>
      <c r="I65" s="131">
        <v>1.07407407407407E-2</v>
      </c>
      <c r="J65">
        <v>49.460999999999999</v>
      </c>
      <c r="K65" s="131"/>
    </row>
    <row r="66" spans="1:11">
      <c r="A66" s="1" t="s">
        <v>138</v>
      </c>
      <c r="B66" s="1">
        <v>2022</v>
      </c>
      <c r="C66" s="2">
        <v>44752</v>
      </c>
      <c r="D66" s="1" t="s">
        <v>65</v>
      </c>
      <c r="E66" s="1" t="s">
        <v>712</v>
      </c>
      <c r="F66" s="1" t="s">
        <v>160</v>
      </c>
      <c r="G66" s="11">
        <f>(C66-VLOOKUP(E66,Riders!$A$2:$E$8000,4,FALSE))/365</f>
        <v>20.602739726027398</v>
      </c>
      <c r="H66" s="1">
        <v>19</v>
      </c>
      <c r="I66" s="131">
        <v>1.07407407407407E-2</v>
      </c>
      <c r="J66">
        <v>49.460999999999999</v>
      </c>
      <c r="K66" s="131"/>
    </row>
    <row r="67" spans="1:11">
      <c r="A67" s="1" t="s">
        <v>138</v>
      </c>
      <c r="B67" s="1">
        <v>2022</v>
      </c>
      <c r="C67" s="2">
        <v>44752</v>
      </c>
      <c r="D67" s="1" t="s">
        <v>65</v>
      </c>
      <c r="E67" s="1" t="s">
        <v>688</v>
      </c>
      <c r="F67" s="1" t="s">
        <v>144</v>
      </c>
      <c r="G67" s="11">
        <f>(C67-VLOOKUP(E67,Riders!$A$2:$E$8000,4,FALSE))/365</f>
        <v>23.802739726027397</v>
      </c>
      <c r="H67" s="1">
        <v>20</v>
      </c>
      <c r="I67" s="131">
        <v>1.07407407407407E-2</v>
      </c>
      <c r="J67">
        <v>49.460999999999999</v>
      </c>
      <c r="K67" s="131"/>
    </row>
    <row r="68" spans="1:11">
      <c r="A68" s="1" t="s">
        <v>138</v>
      </c>
      <c r="B68" s="1">
        <v>2022</v>
      </c>
      <c r="C68" s="2">
        <v>44752</v>
      </c>
      <c r="D68" s="1" t="s">
        <v>65</v>
      </c>
      <c r="E68" s="1" t="s">
        <v>518</v>
      </c>
      <c r="F68" s="1" t="s">
        <v>249</v>
      </c>
      <c r="G68" s="11">
        <f>(C68-VLOOKUP(E68,Riders!$A$2:$E$8000,4,FALSE))/365</f>
        <v>31.493150684931507</v>
      </c>
      <c r="H68" s="1">
        <v>21</v>
      </c>
      <c r="I68" s="131">
        <v>1.07407407407407E-2</v>
      </c>
      <c r="J68">
        <v>49.460999999999999</v>
      </c>
      <c r="K68" s="131"/>
    </row>
    <row r="69" spans="1:11">
      <c r="A69" s="1" t="s">
        <v>138</v>
      </c>
      <c r="B69" s="1">
        <v>2022</v>
      </c>
      <c r="C69" s="2">
        <v>44752</v>
      </c>
      <c r="D69" s="1" t="s">
        <v>65</v>
      </c>
      <c r="E69" s="1" t="s">
        <v>714</v>
      </c>
      <c r="F69" s="1" t="s">
        <v>151</v>
      </c>
      <c r="G69" s="11">
        <f>(C69-VLOOKUP(E69,Riders!$A$2:$E$8000,4,FALSE))/365</f>
        <v>26.134246575342466</v>
      </c>
      <c r="H69" s="1">
        <v>22</v>
      </c>
      <c r="I69" s="131">
        <v>1.07407407407407E-2</v>
      </c>
      <c r="J69">
        <v>49.460999999999999</v>
      </c>
      <c r="K69" s="131"/>
    </row>
    <row r="70" spans="1:11">
      <c r="A70" s="1" t="s">
        <v>138</v>
      </c>
      <c r="B70" s="1">
        <v>2022</v>
      </c>
      <c r="C70" s="2">
        <v>44752</v>
      </c>
      <c r="D70" s="1" t="s">
        <v>65</v>
      </c>
      <c r="E70" s="1" t="s">
        <v>716</v>
      </c>
      <c r="F70" s="1" t="s">
        <v>725</v>
      </c>
      <c r="G70" s="11">
        <f>(C70-VLOOKUP(E70,Riders!$A$2:$E$8000,4,FALSE))/365</f>
        <v>43.010958904109586</v>
      </c>
      <c r="H70" s="1">
        <v>23</v>
      </c>
      <c r="I70" s="131">
        <v>1.07407407407407E-2</v>
      </c>
      <c r="J70">
        <v>49.460999999999999</v>
      </c>
      <c r="K70" s="131"/>
    </row>
    <row r="71" spans="1:11">
      <c r="A71" s="4" t="s">
        <v>161</v>
      </c>
      <c r="B71" s="4">
        <v>2022</v>
      </c>
      <c r="C71" s="5">
        <v>44696</v>
      </c>
      <c r="D71" s="4" t="s">
        <v>65</v>
      </c>
      <c r="E71" s="4" t="s">
        <v>584</v>
      </c>
      <c r="F71" s="4" t="s">
        <v>112</v>
      </c>
      <c r="G71" s="11">
        <f>(C71-VLOOKUP(E71,Riders!$A$2:$E$8000,4,FALSE))/365</f>
        <v>23.671232876712327</v>
      </c>
      <c r="H71" s="4">
        <v>1</v>
      </c>
      <c r="I71" s="131">
        <v>1.074074074074074E-2</v>
      </c>
      <c r="J71">
        <v>53.947000000000003</v>
      </c>
      <c r="K71" s="131"/>
    </row>
    <row r="72" spans="1:11">
      <c r="A72" s="4" t="s">
        <v>161</v>
      </c>
      <c r="B72" s="4">
        <v>2022</v>
      </c>
      <c r="C72" s="5">
        <v>44696</v>
      </c>
      <c r="D72" s="4" t="s">
        <v>65</v>
      </c>
      <c r="E72" s="4" t="s">
        <v>745</v>
      </c>
      <c r="F72" s="4" t="s">
        <v>45</v>
      </c>
      <c r="G72" s="11">
        <f>(C72-VLOOKUP(E72,Riders!$A$2:$E$8000,4,FALSE))/365</f>
        <v>25.043835616438358</v>
      </c>
      <c r="H72" s="4">
        <v>2</v>
      </c>
      <c r="I72" s="131">
        <v>1.074074074074074E-2</v>
      </c>
      <c r="J72">
        <v>53.947000000000003</v>
      </c>
      <c r="K72" s="131"/>
    </row>
    <row r="73" spans="1:11">
      <c r="A73" s="4" t="s">
        <v>161</v>
      </c>
      <c r="B73" s="4">
        <v>2022</v>
      </c>
      <c r="C73" s="5">
        <v>44696</v>
      </c>
      <c r="D73" s="4" t="s">
        <v>65</v>
      </c>
      <c r="E73" s="4" t="s">
        <v>486</v>
      </c>
      <c r="F73" s="4" t="s">
        <v>163</v>
      </c>
      <c r="G73" s="11">
        <f>(C73-VLOOKUP(E73,Riders!$A$2:$E$8000,4,FALSE))/365</f>
        <v>24.857534246575341</v>
      </c>
      <c r="H73" s="4">
        <v>3</v>
      </c>
      <c r="I73" s="131">
        <v>1.07407407407407E-2</v>
      </c>
      <c r="J73">
        <v>53.947000000000003</v>
      </c>
      <c r="K73" s="131"/>
    </row>
    <row r="74" spans="1:11">
      <c r="A74" s="4" t="s">
        <v>161</v>
      </c>
      <c r="B74" s="4">
        <v>2022</v>
      </c>
      <c r="C74" s="5">
        <v>44696</v>
      </c>
      <c r="D74" s="4" t="s">
        <v>65</v>
      </c>
      <c r="E74" s="4" t="s">
        <v>475</v>
      </c>
      <c r="F74" s="4" t="s">
        <v>77</v>
      </c>
      <c r="G74" s="11">
        <f>(C74-VLOOKUP(E74,Riders!$A$2:$E$8000,4,FALSE))/365</f>
        <v>23.523287671232875</v>
      </c>
      <c r="H74" s="4">
        <v>4</v>
      </c>
      <c r="I74" s="131">
        <v>1.07407407407407E-2</v>
      </c>
      <c r="J74">
        <v>53.947000000000003</v>
      </c>
      <c r="K74" s="131"/>
    </row>
    <row r="75" spans="1:11">
      <c r="A75" s="4" t="s">
        <v>161</v>
      </c>
      <c r="B75" s="4">
        <v>2022</v>
      </c>
      <c r="C75" s="5">
        <v>44696</v>
      </c>
      <c r="D75" s="4" t="s">
        <v>65</v>
      </c>
      <c r="E75" s="4" t="s">
        <v>591</v>
      </c>
      <c r="F75" s="4" t="s">
        <v>22</v>
      </c>
      <c r="G75" s="11">
        <f>(C75-VLOOKUP(E75,Riders!$A$2:$E$8000,4,FALSE))/365</f>
        <v>27.753424657534246</v>
      </c>
      <c r="H75" s="4">
        <v>5</v>
      </c>
      <c r="I75" s="131">
        <v>1.07407407407407E-2</v>
      </c>
      <c r="J75">
        <v>53.947000000000003</v>
      </c>
      <c r="K75" s="131"/>
    </row>
    <row r="76" spans="1:11">
      <c r="A76" s="4" t="s">
        <v>161</v>
      </c>
      <c r="B76" s="4">
        <v>2022</v>
      </c>
      <c r="C76" s="5">
        <v>44696</v>
      </c>
      <c r="D76" s="4" t="s">
        <v>65</v>
      </c>
      <c r="E76" s="4" t="s">
        <v>614</v>
      </c>
      <c r="F76" s="4" t="s">
        <v>227</v>
      </c>
      <c r="G76" s="11">
        <f>(C76-VLOOKUP(E76,Riders!$A$2:$E$8000,4,FALSE))/365</f>
        <v>23.295890410958904</v>
      </c>
      <c r="H76" s="4">
        <v>6</v>
      </c>
      <c r="I76" s="131">
        <v>1.07407407407407E-2</v>
      </c>
      <c r="J76">
        <v>53.947000000000003</v>
      </c>
      <c r="K76" s="131"/>
    </row>
    <row r="77" spans="1:11">
      <c r="A77" s="4" t="s">
        <v>161</v>
      </c>
      <c r="B77" s="4">
        <v>2022</v>
      </c>
      <c r="C77" s="5">
        <v>44696</v>
      </c>
      <c r="D77" s="4" t="s">
        <v>65</v>
      </c>
      <c r="E77" s="4" t="s">
        <v>478</v>
      </c>
      <c r="F77" s="4" t="s">
        <v>479</v>
      </c>
      <c r="G77" s="11">
        <f>(C77-VLOOKUP(E77,Riders!$A$2:$E$8000,4,FALSE))/365</f>
        <v>30.991780821917807</v>
      </c>
      <c r="H77" s="4">
        <v>7</v>
      </c>
      <c r="I77" s="131">
        <v>1.07407407407407E-2</v>
      </c>
      <c r="J77">
        <v>53.947000000000003</v>
      </c>
      <c r="K77" s="131"/>
    </row>
    <row r="78" spans="1:11">
      <c r="A78" s="4" t="s">
        <v>161</v>
      </c>
      <c r="B78" s="4">
        <v>2022</v>
      </c>
      <c r="C78" s="5">
        <v>44696</v>
      </c>
      <c r="D78" s="4" t="s">
        <v>65</v>
      </c>
      <c r="E78" s="4" t="s">
        <v>480</v>
      </c>
      <c r="F78" s="4" t="s">
        <v>28</v>
      </c>
      <c r="G78" s="11">
        <f>(C78-VLOOKUP(E78,Riders!$A$2:$E$8000,4,FALSE))/365</f>
        <v>19.917808219178081</v>
      </c>
      <c r="H78" s="4">
        <v>8</v>
      </c>
      <c r="I78" s="131">
        <v>1.07407407407407E-2</v>
      </c>
      <c r="J78">
        <v>53.947000000000003</v>
      </c>
      <c r="K78" s="131"/>
    </row>
    <row r="79" spans="1:11">
      <c r="A79" s="4" t="s">
        <v>161</v>
      </c>
      <c r="B79" s="4">
        <v>2022</v>
      </c>
      <c r="C79" s="5">
        <v>44696</v>
      </c>
      <c r="D79" s="4" t="s">
        <v>65</v>
      </c>
      <c r="E79" s="4" t="s">
        <v>495</v>
      </c>
      <c r="F79" s="4" t="s">
        <v>84</v>
      </c>
      <c r="G79" s="11">
        <f>(C79-VLOOKUP(E79,Riders!$A$2:$E$8000,4,FALSE))/365</f>
        <v>27.336986301369862</v>
      </c>
      <c r="H79" s="4">
        <v>9</v>
      </c>
      <c r="I79" s="131">
        <v>1.07407407407407E-2</v>
      </c>
      <c r="J79">
        <v>53.947000000000003</v>
      </c>
      <c r="K79" s="131"/>
    </row>
    <row r="80" spans="1:11">
      <c r="A80" s="4" t="s">
        <v>161</v>
      </c>
      <c r="B80" s="4">
        <v>2022</v>
      </c>
      <c r="C80" s="5">
        <v>44696</v>
      </c>
      <c r="D80" s="4" t="s">
        <v>65</v>
      </c>
      <c r="E80" s="4" t="s">
        <v>987</v>
      </c>
      <c r="F80" s="4" t="s">
        <v>34</v>
      </c>
      <c r="G80" s="11">
        <f>(C80-VLOOKUP(E80,Riders!$A$2:$E$8000,4,FALSE))/365</f>
        <v>22.246575342465754</v>
      </c>
      <c r="H80" s="4">
        <v>10</v>
      </c>
      <c r="I80" s="131">
        <v>1.07407407407407E-2</v>
      </c>
      <c r="J80">
        <v>53.947000000000003</v>
      </c>
      <c r="K80" s="131"/>
    </row>
    <row r="81" spans="1:11">
      <c r="A81" s="4" t="s">
        <v>161</v>
      </c>
      <c r="B81" s="4">
        <v>2022</v>
      </c>
      <c r="C81" s="5">
        <v>44696</v>
      </c>
      <c r="D81" s="4" t="s">
        <v>65</v>
      </c>
      <c r="E81" s="4" t="s">
        <v>52</v>
      </c>
      <c r="F81" s="4" t="s">
        <v>24</v>
      </c>
      <c r="G81" s="11">
        <f>(C81-VLOOKUP(E81,Riders!$A$2:$E$8000,4,FALSE))/365</f>
        <v>21.852054794520548</v>
      </c>
      <c r="H81" s="4">
        <v>11</v>
      </c>
      <c r="I81" s="131">
        <v>1.07407407407407E-2</v>
      </c>
      <c r="J81">
        <v>53.947000000000003</v>
      </c>
      <c r="K81" s="131"/>
    </row>
    <row r="82" spans="1:11">
      <c r="A82" s="4" t="s">
        <v>161</v>
      </c>
      <c r="B82" s="4">
        <v>2022</v>
      </c>
      <c r="C82" s="5">
        <v>44696</v>
      </c>
      <c r="D82" s="4" t="s">
        <v>65</v>
      </c>
      <c r="E82" s="4" t="s">
        <v>620</v>
      </c>
      <c r="F82" s="4" t="s">
        <v>43</v>
      </c>
      <c r="G82" s="11">
        <f>(C82-VLOOKUP(E82,Riders!$A$2:$E$8000,4,FALSE))/365</f>
        <v>35.62191780821918</v>
      </c>
      <c r="H82" s="4">
        <v>12</v>
      </c>
      <c r="I82" s="131">
        <v>1.07407407407407E-2</v>
      </c>
      <c r="J82">
        <v>53.947000000000003</v>
      </c>
      <c r="K82" s="131"/>
    </row>
    <row r="83" spans="1:11">
      <c r="A83" s="4" t="s">
        <v>161</v>
      </c>
      <c r="B83" s="4">
        <v>2022</v>
      </c>
      <c r="C83" s="5">
        <v>44696</v>
      </c>
      <c r="D83" s="4" t="s">
        <v>65</v>
      </c>
      <c r="E83" s="4" t="s">
        <v>594</v>
      </c>
      <c r="F83" s="4" t="s">
        <v>30</v>
      </c>
      <c r="G83" s="11">
        <f>(C83-VLOOKUP(E83,Riders!$A$2:$E$8000,4,FALSE))/365</f>
        <v>32.961643835616435</v>
      </c>
      <c r="H83" s="4">
        <v>13</v>
      </c>
      <c r="I83" s="131">
        <v>1.07407407407407E-2</v>
      </c>
      <c r="J83">
        <v>53.947000000000003</v>
      </c>
      <c r="K83" s="131"/>
    </row>
    <row r="84" spans="1:11">
      <c r="A84" s="4" t="s">
        <v>161</v>
      </c>
      <c r="B84" s="4">
        <v>2022</v>
      </c>
      <c r="C84" s="5">
        <v>44696</v>
      </c>
      <c r="D84" s="4" t="s">
        <v>65</v>
      </c>
      <c r="E84" s="4" t="s">
        <v>696</v>
      </c>
      <c r="F84" s="4" t="s">
        <v>38</v>
      </c>
      <c r="G84" s="11">
        <f>(C84-VLOOKUP(E84,Riders!$A$2:$E$8000,4,FALSE))/365</f>
        <v>28.219178082191782</v>
      </c>
      <c r="H84" s="4">
        <v>14</v>
      </c>
      <c r="I84" s="131">
        <v>1.07407407407407E-2</v>
      </c>
      <c r="J84">
        <v>53.947000000000003</v>
      </c>
      <c r="K84" s="131"/>
    </row>
    <row r="85" spans="1:11">
      <c r="A85" s="4" t="s">
        <v>161</v>
      </c>
      <c r="B85" s="4">
        <v>2022</v>
      </c>
      <c r="C85" s="5">
        <v>44696</v>
      </c>
      <c r="D85" s="4" t="s">
        <v>65</v>
      </c>
      <c r="E85" s="4" t="s">
        <v>736</v>
      </c>
      <c r="F85" s="4" t="s">
        <v>32</v>
      </c>
      <c r="G85" s="11">
        <f>(C85-VLOOKUP(E85,Riders!$A$2:$E$8000,4,FALSE))/365</f>
        <v>21.232876712328768</v>
      </c>
      <c r="H85" s="4">
        <v>15</v>
      </c>
      <c r="I85" s="131">
        <v>1.07407407407407E-2</v>
      </c>
      <c r="J85">
        <v>53.947000000000003</v>
      </c>
      <c r="K85" s="131"/>
    </row>
    <row r="86" spans="1:11">
      <c r="A86" s="4" t="s">
        <v>161</v>
      </c>
      <c r="B86" s="4">
        <v>2022</v>
      </c>
      <c r="C86" s="5">
        <v>44696</v>
      </c>
      <c r="D86" s="4" t="s">
        <v>65</v>
      </c>
      <c r="E86" s="4" t="s">
        <v>731</v>
      </c>
      <c r="F86" s="4" t="s">
        <v>101</v>
      </c>
      <c r="G86" s="11">
        <f>(C86-VLOOKUP(E86,Riders!$A$2:$E$8000,4,FALSE))/365</f>
        <v>21.293150684931508</v>
      </c>
      <c r="H86" s="4">
        <v>16</v>
      </c>
      <c r="I86" s="131">
        <v>1.07407407407407E-2</v>
      </c>
      <c r="J86">
        <v>53.947000000000003</v>
      </c>
      <c r="K86" s="131"/>
    </row>
    <row r="87" spans="1:11">
      <c r="A87" s="4" t="s">
        <v>161</v>
      </c>
      <c r="B87" s="4">
        <v>2022</v>
      </c>
      <c r="C87" s="5">
        <v>44696</v>
      </c>
      <c r="D87" s="4" t="s">
        <v>65</v>
      </c>
      <c r="E87" s="4" t="s">
        <v>737</v>
      </c>
      <c r="F87" s="4" t="s">
        <v>149</v>
      </c>
      <c r="G87" s="11">
        <f>(C87-VLOOKUP(E87,Riders!$A$2:$E$8000,4,FALSE))/365</f>
        <v>19.545205479452054</v>
      </c>
      <c r="H87" s="4">
        <v>17</v>
      </c>
      <c r="I87" s="131">
        <v>1.07407407407407E-2</v>
      </c>
      <c r="J87">
        <v>53.947000000000003</v>
      </c>
      <c r="K87" s="131"/>
    </row>
    <row r="88" spans="1:11">
      <c r="A88" s="4" t="s">
        <v>161</v>
      </c>
      <c r="B88" s="4">
        <v>2022</v>
      </c>
      <c r="C88" s="5">
        <v>44696</v>
      </c>
      <c r="D88" s="4" t="s">
        <v>65</v>
      </c>
      <c r="E88" s="4" t="s">
        <v>710</v>
      </c>
      <c r="F88" s="4" t="s">
        <v>724</v>
      </c>
      <c r="G88" s="11">
        <f>(C88-VLOOKUP(E88,Riders!$A$2:$E$8000,4,FALSE))/365</f>
        <v>27.17808219178082</v>
      </c>
      <c r="H88" s="4">
        <v>18</v>
      </c>
      <c r="I88" s="131">
        <v>1.07407407407407E-2</v>
      </c>
      <c r="J88">
        <v>53.947000000000003</v>
      </c>
      <c r="K88" s="131"/>
    </row>
    <row r="89" spans="1:11">
      <c r="A89" s="4" t="s">
        <v>161</v>
      </c>
      <c r="B89" s="4">
        <v>2022</v>
      </c>
      <c r="C89" s="5">
        <v>44696</v>
      </c>
      <c r="D89" s="4" t="s">
        <v>65</v>
      </c>
      <c r="E89" s="4" t="s">
        <v>518</v>
      </c>
      <c r="F89" s="4" t="s">
        <v>249</v>
      </c>
      <c r="G89" s="11">
        <f>(C89-VLOOKUP(E89,Riders!$A$2:$E$8000,4,FALSE))/365</f>
        <v>31.339726027397262</v>
      </c>
      <c r="H89" s="4">
        <v>19</v>
      </c>
      <c r="I89" s="131">
        <v>1.07407407407407E-2</v>
      </c>
      <c r="J89">
        <v>53.947000000000003</v>
      </c>
      <c r="K89" s="131"/>
    </row>
    <row r="90" spans="1:11">
      <c r="A90" s="4" t="s">
        <v>161</v>
      </c>
      <c r="B90" s="4">
        <v>2022</v>
      </c>
      <c r="C90" s="5">
        <v>44696</v>
      </c>
      <c r="D90" s="4" t="s">
        <v>65</v>
      </c>
      <c r="E90" s="4" t="s">
        <v>612</v>
      </c>
      <c r="F90" s="4" t="s">
        <v>55</v>
      </c>
      <c r="G90" s="11">
        <f>(C90-VLOOKUP(E90,Riders!$A$2:$E$8000,4,FALSE))/365</f>
        <v>20.887671232876713</v>
      </c>
      <c r="H90" s="4">
        <v>20</v>
      </c>
      <c r="I90" s="131">
        <v>1.07407407407407E-2</v>
      </c>
      <c r="J90">
        <v>53.947000000000003</v>
      </c>
      <c r="K90" s="131"/>
    </row>
    <row r="91" spans="1:11">
      <c r="A91" s="4" t="s">
        <v>161</v>
      </c>
      <c r="B91" s="4">
        <v>2022</v>
      </c>
      <c r="C91" s="5">
        <v>44696</v>
      </c>
      <c r="D91" s="4" t="s">
        <v>65</v>
      </c>
      <c r="E91" s="4" t="s">
        <v>493</v>
      </c>
      <c r="F91" s="4" t="s">
        <v>36</v>
      </c>
      <c r="G91" s="11">
        <f>(C91-VLOOKUP(E91,Riders!$A$2:$E$8000,4,FALSE))/365</f>
        <v>23.901369863013699</v>
      </c>
      <c r="H91" s="4">
        <v>21</v>
      </c>
      <c r="I91" s="131">
        <v>1.07407407407407E-2</v>
      </c>
      <c r="J91">
        <v>53.947000000000003</v>
      </c>
      <c r="K91" s="131"/>
    </row>
    <row r="92" spans="1:11">
      <c r="A92" s="4" t="s">
        <v>161</v>
      </c>
      <c r="B92" s="4">
        <v>2022</v>
      </c>
      <c r="C92" s="5">
        <v>44696</v>
      </c>
      <c r="D92" s="4" t="s">
        <v>65</v>
      </c>
      <c r="E92" s="4" t="s">
        <v>522</v>
      </c>
      <c r="F92" s="4" t="s">
        <v>523</v>
      </c>
      <c r="G92" s="11">
        <f>(C92-VLOOKUP(E92,Riders!$A$2:$E$8000,4,FALSE))/365</f>
        <v>21.556164383561644</v>
      </c>
      <c r="H92" s="4">
        <v>22</v>
      </c>
      <c r="I92" s="131">
        <v>1.07407407407407E-2</v>
      </c>
      <c r="J92">
        <v>53.947000000000003</v>
      </c>
      <c r="K92" s="131"/>
    </row>
    <row r="93" spans="1:11">
      <c r="A93" s="1" t="s">
        <v>64</v>
      </c>
      <c r="B93" s="1">
        <v>2022</v>
      </c>
      <c r="C93" s="2">
        <v>44675</v>
      </c>
      <c r="D93" s="1" t="s">
        <v>65</v>
      </c>
      <c r="E93" s="1" t="s">
        <v>472</v>
      </c>
      <c r="F93" s="1" t="s">
        <v>24</v>
      </c>
      <c r="G93" s="11">
        <f>(C93-VLOOKUP(E93,Riders!$A$2:$E$8000,4,FALSE))/365</f>
        <v>33.230136986301368</v>
      </c>
      <c r="H93" s="1">
        <v>1</v>
      </c>
      <c r="I93" s="131">
        <v>9.5833333333333343E-3</v>
      </c>
      <c r="J93">
        <v>46.738999999999997</v>
      </c>
      <c r="K93" s="131"/>
    </row>
    <row r="94" spans="1:11">
      <c r="A94" s="40" t="s">
        <v>64</v>
      </c>
      <c r="B94" s="40">
        <v>2022</v>
      </c>
      <c r="C94" s="41">
        <v>44675</v>
      </c>
      <c r="D94" s="40" t="s">
        <v>65</v>
      </c>
      <c r="E94" s="42" t="s">
        <v>586</v>
      </c>
      <c r="F94" s="42" t="s">
        <v>77</v>
      </c>
      <c r="G94" s="11">
        <f>(C94-VLOOKUP(E94,Riders!$A$2:$E$8000,4,FALSE))/365</f>
        <v>21.602739726027398</v>
      </c>
      <c r="H94" s="29">
        <v>2</v>
      </c>
      <c r="I94" s="131">
        <v>9.5833333333333343E-3</v>
      </c>
      <c r="J94">
        <v>46.738999999999997</v>
      </c>
      <c r="K94" s="131"/>
    </row>
    <row r="95" spans="1:11">
      <c r="A95" s="1" t="s">
        <v>64</v>
      </c>
      <c r="B95" s="1">
        <v>2022</v>
      </c>
      <c r="C95" s="2">
        <v>44675</v>
      </c>
      <c r="D95" s="1" t="s">
        <v>65</v>
      </c>
      <c r="E95" s="42" t="s">
        <v>480</v>
      </c>
      <c r="F95" s="42" t="s">
        <v>28</v>
      </c>
      <c r="G95" s="11">
        <f>(C95-VLOOKUP(E95,Riders!$A$2:$E$8000,4,FALSE))/365</f>
        <v>19.860273972602741</v>
      </c>
      <c r="H95" s="29">
        <v>3</v>
      </c>
      <c r="I95" s="131">
        <v>9.5833333333333309E-3</v>
      </c>
      <c r="J95">
        <v>46.738999999999997</v>
      </c>
      <c r="K95" s="131"/>
    </row>
    <row r="96" spans="1:11">
      <c r="A96" s="1" t="s">
        <v>64</v>
      </c>
      <c r="B96" s="1">
        <v>2022</v>
      </c>
      <c r="C96" s="2">
        <v>44675</v>
      </c>
      <c r="D96" s="1" t="s">
        <v>65</v>
      </c>
      <c r="E96" s="42" t="s">
        <v>482</v>
      </c>
      <c r="F96" s="42" t="s">
        <v>483</v>
      </c>
      <c r="G96" s="11">
        <f>(C96-VLOOKUP(E96,Riders!$A$2:$E$8000,4,FALSE))/365</f>
        <v>20.136986301369863</v>
      </c>
      <c r="H96" s="29">
        <v>4</v>
      </c>
      <c r="I96" s="131">
        <v>9.5833333333333309E-3</v>
      </c>
      <c r="J96">
        <v>46.738999999999997</v>
      </c>
      <c r="K96" s="131"/>
    </row>
    <row r="97" spans="1:11">
      <c r="A97" s="1" t="s">
        <v>64</v>
      </c>
      <c r="B97" s="1">
        <v>2022</v>
      </c>
      <c r="C97" s="2">
        <v>44675</v>
      </c>
      <c r="D97" s="1" t="s">
        <v>65</v>
      </c>
      <c r="E97" s="42" t="s">
        <v>593</v>
      </c>
      <c r="F97" s="42" t="s">
        <v>30</v>
      </c>
      <c r="G97" s="11">
        <f>(C97-VLOOKUP(E97,Riders!$A$2:$E$8000,4,FALSE))/365</f>
        <v>24.205479452054796</v>
      </c>
      <c r="H97" s="29">
        <v>5</v>
      </c>
      <c r="I97" s="131">
        <v>9.5833333333333309E-3</v>
      </c>
      <c r="J97">
        <v>46.738999999999997</v>
      </c>
      <c r="K97" s="131"/>
    </row>
    <row r="98" spans="1:11">
      <c r="A98" s="1" t="s">
        <v>64</v>
      </c>
      <c r="B98" s="1">
        <v>2022</v>
      </c>
      <c r="C98" s="2">
        <v>44675</v>
      </c>
      <c r="D98" s="1" t="s">
        <v>65</v>
      </c>
      <c r="E98" s="42" t="s">
        <v>585</v>
      </c>
      <c r="F98" s="42" t="s">
        <v>74</v>
      </c>
      <c r="G98" s="11">
        <f>(C98-VLOOKUP(E98,Riders!$A$2:$E$8000,4,FALSE))/365</f>
        <v>26.427397260273974</v>
      </c>
      <c r="H98" s="29">
        <v>6</v>
      </c>
      <c r="I98" s="131">
        <v>9.5833333333333309E-3</v>
      </c>
      <c r="J98">
        <v>46.738999999999997</v>
      </c>
      <c r="K98" s="131"/>
    </row>
    <row r="99" spans="1:11">
      <c r="A99" s="1" t="s">
        <v>64</v>
      </c>
      <c r="B99" s="1">
        <v>2022</v>
      </c>
      <c r="C99" s="2">
        <v>44675</v>
      </c>
      <c r="D99" s="1" t="s">
        <v>65</v>
      </c>
      <c r="E99" s="42" t="s">
        <v>604</v>
      </c>
      <c r="F99" s="42" t="s">
        <v>32</v>
      </c>
      <c r="G99" s="11">
        <f>(C99-VLOOKUP(E99,Riders!$A$2:$E$8000,4,FALSE))/365</f>
        <v>20.287671232876711</v>
      </c>
      <c r="H99" s="29">
        <v>7</v>
      </c>
      <c r="I99" s="131">
        <v>9.5833333333333309E-3</v>
      </c>
      <c r="J99">
        <v>46.738999999999997</v>
      </c>
      <c r="K99" s="131"/>
    </row>
    <row r="100" spans="1:11">
      <c r="A100" s="1" t="s">
        <v>64</v>
      </c>
      <c r="B100" s="1">
        <v>2022</v>
      </c>
      <c r="C100" s="2">
        <v>44675</v>
      </c>
      <c r="D100" s="1" t="s">
        <v>65</v>
      </c>
      <c r="E100" s="42" t="s">
        <v>478</v>
      </c>
      <c r="F100" s="42" t="s">
        <v>479</v>
      </c>
      <c r="G100" s="11">
        <f>(C100-VLOOKUP(E100,Riders!$A$2:$E$8000,4,FALSE))/365</f>
        <v>30.934246575342467</v>
      </c>
      <c r="H100" s="29">
        <v>8</v>
      </c>
      <c r="I100" s="131">
        <v>9.5833333333333309E-3</v>
      </c>
      <c r="J100">
        <v>46.738999999999997</v>
      </c>
      <c r="K100" s="131"/>
    </row>
    <row r="101" spans="1:11">
      <c r="A101" s="1" t="s">
        <v>64</v>
      </c>
      <c r="B101" s="1">
        <v>2022</v>
      </c>
      <c r="C101" s="2">
        <v>44675</v>
      </c>
      <c r="D101" s="1" t="s">
        <v>65</v>
      </c>
      <c r="E101" s="42" t="s">
        <v>616</v>
      </c>
      <c r="F101" s="42" t="s">
        <v>36</v>
      </c>
      <c r="G101" s="11">
        <f>(C101-VLOOKUP(E101,Riders!$A$2:$E$8000,4,FALSE))/365</f>
        <v>34.200000000000003</v>
      </c>
      <c r="H101" s="29">
        <v>9</v>
      </c>
      <c r="I101" s="131">
        <v>9.5833333333333309E-3</v>
      </c>
      <c r="J101">
        <v>46.738999999999997</v>
      </c>
      <c r="K101" s="131"/>
    </row>
    <row r="102" spans="1:11">
      <c r="A102" s="1" t="s">
        <v>64</v>
      </c>
      <c r="B102" s="1">
        <v>2022</v>
      </c>
      <c r="C102" s="2">
        <v>44675</v>
      </c>
      <c r="D102" s="1" t="s">
        <v>65</v>
      </c>
      <c r="E102" s="42" t="s">
        <v>778</v>
      </c>
      <c r="F102" s="42" t="s">
        <v>112</v>
      </c>
      <c r="G102" s="11">
        <f>(C102-VLOOKUP(E102,Riders!$A$2:$E$8000,4,FALSE))/365</f>
        <v>24.027397260273972</v>
      </c>
      <c r="H102" s="29">
        <v>10</v>
      </c>
      <c r="I102" s="131">
        <v>9.5833333333333309E-3</v>
      </c>
      <c r="J102">
        <v>46.738999999999997</v>
      </c>
      <c r="K102" s="131"/>
    </row>
    <row r="103" spans="1:11">
      <c r="A103" s="1" t="s">
        <v>64</v>
      </c>
      <c r="B103" s="1">
        <v>2022</v>
      </c>
      <c r="C103" s="2">
        <v>44675</v>
      </c>
      <c r="D103" s="1" t="s">
        <v>65</v>
      </c>
      <c r="E103" s="42" t="s">
        <v>646</v>
      </c>
      <c r="F103" s="42" t="s">
        <v>72</v>
      </c>
      <c r="G103" s="11">
        <f>(C103-VLOOKUP(E103,Riders!$A$2:$E$8000,4,FALSE))/365</f>
        <v>22.964383561643835</v>
      </c>
      <c r="H103" s="29">
        <v>11</v>
      </c>
      <c r="I103" s="131">
        <v>9.5833333333333309E-3</v>
      </c>
      <c r="J103">
        <v>46.738999999999997</v>
      </c>
      <c r="K103" s="131"/>
    </row>
    <row r="104" spans="1:11">
      <c r="A104" s="1" t="s">
        <v>64</v>
      </c>
      <c r="B104" s="1">
        <v>2022</v>
      </c>
      <c r="C104" s="2">
        <v>44675</v>
      </c>
      <c r="D104" s="1" t="s">
        <v>65</v>
      </c>
      <c r="E104" s="42" t="s">
        <v>627</v>
      </c>
      <c r="F104" s="42" t="s">
        <v>754</v>
      </c>
      <c r="G104" s="11">
        <f>(C104-VLOOKUP(E104,Riders!$A$2:$E$8000,4,FALSE))/365</f>
        <v>25.684931506849313</v>
      </c>
      <c r="H104" s="29">
        <v>12</v>
      </c>
      <c r="I104" s="131">
        <v>9.5833333333333309E-3</v>
      </c>
      <c r="J104">
        <v>46.738999999999997</v>
      </c>
      <c r="K104" s="131"/>
    </row>
    <row r="105" spans="1:11">
      <c r="A105" s="1" t="s">
        <v>64</v>
      </c>
      <c r="B105" s="1">
        <v>2022</v>
      </c>
      <c r="C105" s="2">
        <v>44675</v>
      </c>
      <c r="D105" s="1" t="s">
        <v>65</v>
      </c>
      <c r="E105" s="42" t="s">
        <v>495</v>
      </c>
      <c r="F105" s="42" t="s">
        <v>84</v>
      </c>
      <c r="G105" s="11">
        <f>(C105-VLOOKUP(E105,Riders!$A$2:$E$8000,4,FALSE))/365</f>
        <v>27.279452054794522</v>
      </c>
      <c r="H105" s="29">
        <v>13</v>
      </c>
      <c r="I105" s="131">
        <v>9.5833333333333309E-3</v>
      </c>
      <c r="J105">
        <v>46.738999999999997</v>
      </c>
      <c r="K105" s="131"/>
    </row>
    <row r="106" spans="1:11">
      <c r="A106" s="1" t="s">
        <v>64</v>
      </c>
      <c r="B106" s="1">
        <v>2022</v>
      </c>
      <c r="C106" s="2">
        <v>44675</v>
      </c>
      <c r="D106" s="1" t="s">
        <v>65</v>
      </c>
      <c r="E106" s="42" t="s">
        <v>583</v>
      </c>
      <c r="F106" s="42" t="s">
        <v>26</v>
      </c>
      <c r="G106" s="11">
        <f>(C106-VLOOKUP(E106,Riders!$A$2:$E$8000,4,FALSE))/365</f>
        <v>26.632876712328766</v>
      </c>
      <c r="H106" s="29">
        <v>14</v>
      </c>
      <c r="I106" s="131">
        <v>9.5833333333333309E-3</v>
      </c>
      <c r="J106">
        <v>46.738999999999997</v>
      </c>
      <c r="K106" s="131"/>
    </row>
    <row r="107" spans="1:11">
      <c r="A107" s="1" t="s">
        <v>64</v>
      </c>
      <c r="B107" s="1">
        <v>2022</v>
      </c>
      <c r="C107" s="2">
        <v>44675</v>
      </c>
      <c r="D107" s="1" t="s">
        <v>65</v>
      </c>
      <c r="E107" s="42" t="s">
        <v>486</v>
      </c>
      <c r="F107" s="42" t="s">
        <v>163</v>
      </c>
      <c r="G107" s="11">
        <f>(C107-VLOOKUP(E107,Riders!$A$2:$E$8000,4,FALSE))/365</f>
        <v>24.8</v>
      </c>
      <c r="H107" s="29">
        <v>15</v>
      </c>
      <c r="I107" s="131">
        <v>9.5833333333333309E-3</v>
      </c>
      <c r="J107">
        <v>46.738999999999997</v>
      </c>
      <c r="K107" s="131"/>
    </row>
    <row r="108" spans="1:11">
      <c r="A108" s="1" t="s">
        <v>64</v>
      </c>
      <c r="B108" s="1">
        <v>2022</v>
      </c>
      <c r="C108" s="2">
        <v>44675</v>
      </c>
      <c r="D108" s="1" t="s">
        <v>65</v>
      </c>
      <c r="E108" s="42" t="s">
        <v>615</v>
      </c>
      <c r="F108" s="42" t="s">
        <v>45</v>
      </c>
      <c r="G108" s="11">
        <f>(C108-VLOOKUP(E108,Riders!$A$2:$E$8000,4,FALSE))/365</f>
        <v>24.4986301369863</v>
      </c>
      <c r="H108" s="29">
        <v>16</v>
      </c>
      <c r="I108" s="131">
        <v>9.5833333333333309E-3</v>
      </c>
      <c r="J108">
        <v>46.738999999999997</v>
      </c>
      <c r="K108" s="131"/>
    </row>
    <row r="109" spans="1:11">
      <c r="A109" s="1" t="s">
        <v>64</v>
      </c>
      <c r="B109" s="1">
        <v>2022</v>
      </c>
      <c r="C109" s="2">
        <v>44675</v>
      </c>
      <c r="D109" s="1" t="s">
        <v>65</v>
      </c>
      <c r="E109" s="42" t="s">
        <v>597</v>
      </c>
      <c r="F109" s="42" t="s">
        <v>34</v>
      </c>
      <c r="G109" s="11">
        <f>(C109-VLOOKUP(E109,Riders!$A$2:$E$8000,4,FALSE))/365</f>
        <v>23.967123287671232</v>
      </c>
      <c r="H109" s="29">
        <v>17</v>
      </c>
      <c r="I109" s="131">
        <v>9.5833333333333309E-3</v>
      </c>
      <c r="J109">
        <v>46.738999999999997</v>
      </c>
      <c r="K109" s="131"/>
    </row>
    <row r="110" spans="1:11">
      <c r="A110" s="1" t="s">
        <v>64</v>
      </c>
      <c r="B110" s="1">
        <v>2022</v>
      </c>
      <c r="C110" s="2">
        <v>44675</v>
      </c>
      <c r="D110" s="1" t="s">
        <v>65</v>
      </c>
      <c r="E110" s="42" t="s">
        <v>521</v>
      </c>
      <c r="F110" s="42" t="s">
        <v>57</v>
      </c>
      <c r="G110" s="11">
        <f>(C110-VLOOKUP(E110,Riders!$A$2:$E$8000,4,FALSE))/365</f>
        <v>30.512328767123286</v>
      </c>
      <c r="H110" s="29">
        <v>18</v>
      </c>
      <c r="I110" s="131">
        <v>9.5833333333333309E-3</v>
      </c>
      <c r="J110">
        <v>46.738999999999997</v>
      </c>
      <c r="K110" s="131"/>
    </row>
    <row r="111" spans="1:11">
      <c r="A111" s="1" t="s">
        <v>64</v>
      </c>
      <c r="B111" s="1">
        <v>2022</v>
      </c>
      <c r="C111" s="2">
        <v>44675</v>
      </c>
      <c r="D111" s="1" t="s">
        <v>65</v>
      </c>
      <c r="E111" s="42" t="s">
        <v>757</v>
      </c>
      <c r="F111" s="42" t="s">
        <v>177</v>
      </c>
      <c r="G111" s="11">
        <f>(C111-VLOOKUP(E111,Riders!$A$2:$E$8000,4,FALSE))/365</f>
        <v>22.520547945205479</v>
      </c>
      <c r="H111" s="29">
        <v>19</v>
      </c>
      <c r="I111" s="131">
        <v>9.5833333333333309E-3</v>
      </c>
      <c r="J111">
        <v>46.738999999999997</v>
      </c>
      <c r="K111" s="131"/>
    </row>
    <row r="112" spans="1:11">
      <c r="A112" s="1" t="s">
        <v>64</v>
      </c>
      <c r="B112" s="1">
        <v>2022</v>
      </c>
      <c r="C112" s="2">
        <v>44675</v>
      </c>
      <c r="D112" s="1" t="s">
        <v>65</v>
      </c>
      <c r="E112" s="42" t="s">
        <v>658</v>
      </c>
      <c r="F112" s="42" t="s">
        <v>751</v>
      </c>
      <c r="G112" s="11">
        <f>(C112-VLOOKUP(E112,Riders!$A$2:$E$8000,4,FALSE))/365</f>
        <v>21.490410958904111</v>
      </c>
      <c r="H112" s="29">
        <v>20</v>
      </c>
      <c r="I112" s="131">
        <v>9.5833333333333309E-3</v>
      </c>
      <c r="J112">
        <v>46.738999999999997</v>
      </c>
      <c r="K112" s="131"/>
    </row>
    <row r="113" spans="1:11">
      <c r="A113" s="1" t="s">
        <v>64</v>
      </c>
      <c r="B113" s="1">
        <v>2022</v>
      </c>
      <c r="C113" s="2">
        <v>44675</v>
      </c>
      <c r="D113" s="1" t="s">
        <v>65</v>
      </c>
      <c r="E113" s="42" t="s">
        <v>620</v>
      </c>
      <c r="F113" s="42" t="s">
        <v>43</v>
      </c>
      <c r="G113" s="11">
        <f>(C113-VLOOKUP(E113,Riders!$A$2:$E$8000,4,FALSE))/365</f>
        <v>35.564383561643837</v>
      </c>
      <c r="H113" s="29">
        <v>21</v>
      </c>
      <c r="I113" s="131">
        <v>9.5833333333333309E-3</v>
      </c>
      <c r="J113">
        <v>46.738999999999997</v>
      </c>
      <c r="K113" s="131"/>
    </row>
    <row r="114" spans="1:11">
      <c r="A114" s="18" t="s">
        <v>64</v>
      </c>
      <c r="B114" s="18">
        <v>2022</v>
      </c>
      <c r="C114" s="19">
        <v>44675</v>
      </c>
      <c r="D114" s="18" t="s">
        <v>65</v>
      </c>
      <c r="E114" s="42" t="s">
        <v>591</v>
      </c>
      <c r="F114" s="42" t="s">
        <v>22</v>
      </c>
      <c r="G114" s="11">
        <f>(C114-VLOOKUP(E114,Riders!$A$2:$E$8000,4,FALSE))/365</f>
        <v>27.695890410958903</v>
      </c>
      <c r="H114" s="29">
        <v>22</v>
      </c>
      <c r="I114" s="131">
        <v>9.5833333333333309E-3</v>
      </c>
      <c r="J114">
        <v>46.738999999999997</v>
      </c>
      <c r="K114" s="131"/>
    </row>
    <row r="115" spans="1:11">
      <c r="A115" s="1" t="s">
        <v>64</v>
      </c>
      <c r="B115" s="1">
        <v>2022</v>
      </c>
      <c r="C115" s="2">
        <v>44675</v>
      </c>
      <c r="D115" s="1" t="s">
        <v>65</v>
      </c>
      <c r="E115" s="1" t="s">
        <v>590</v>
      </c>
      <c r="F115" s="1" t="s">
        <v>227</v>
      </c>
      <c r="G115" s="11">
        <f>(C115-VLOOKUP(E115,Riders!$A$2:$E$8000,4,FALSE))/365</f>
        <v>31.197260273972603</v>
      </c>
      <c r="H115" s="1">
        <v>23</v>
      </c>
      <c r="I115" s="131">
        <v>9.5833333333333309E-3</v>
      </c>
      <c r="J115">
        <v>46.738999999999997</v>
      </c>
      <c r="K115" s="131"/>
    </row>
    <row r="116" spans="1:11">
      <c r="A116" s="4" t="s">
        <v>181</v>
      </c>
      <c r="B116" s="4">
        <v>2021</v>
      </c>
      <c r="C116" s="5">
        <v>44492</v>
      </c>
      <c r="D116" s="4" t="s">
        <v>19</v>
      </c>
      <c r="E116" s="3" t="s">
        <v>598</v>
      </c>
      <c r="F116" s="3" t="s">
        <v>34</v>
      </c>
      <c r="G116" s="11">
        <f>(C116-VLOOKUP(E116,Riders!$A$2:$E$8000,4,FALSE))/365</f>
        <v>30.92876712328767</v>
      </c>
      <c r="H116" s="4">
        <v>1</v>
      </c>
      <c r="I116" s="131">
        <v>7.5694444444444446E-3</v>
      </c>
      <c r="J116">
        <v>53.67</v>
      </c>
      <c r="K116" s="131"/>
    </row>
    <row r="117" spans="1:11">
      <c r="A117" s="4" t="s">
        <v>181</v>
      </c>
      <c r="B117" s="4">
        <v>2021</v>
      </c>
      <c r="C117" s="5">
        <v>44492</v>
      </c>
      <c r="D117" s="4" t="s">
        <v>19</v>
      </c>
      <c r="E117" s="3" t="s">
        <v>582</v>
      </c>
      <c r="F117" s="3" t="s">
        <v>26</v>
      </c>
      <c r="G117" s="11">
        <f>(C117-VLOOKUP(E117,Riders!$A$2:$E$8000,4,FALSE))/365</f>
        <v>21.087671232876712</v>
      </c>
      <c r="H117" s="4">
        <v>2</v>
      </c>
      <c r="I117" s="131">
        <v>7.5694444444444446E-3</v>
      </c>
      <c r="J117">
        <v>53.67</v>
      </c>
      <c r="K117" s="131"/>
    </row>
    <row r="118" spans="1:11">
      <c r="A118" s="4" t="s">
        <v>181</v>
      </c>
      <c r="B118" s="4">
        <v>2021</v>
      </c>
      <c r="C118" s="5">
        <v>44492</v>
      </c>
      <c r="D118" s="4" t="s">
        <v>19</v>
      </c>
      <c r="E118" s="3" t="s">
        <v>805</v>
      </c>
      <c r="F118" s="3" t="s">
        <v>483</v>
      </c>
      <c r="G118" s="11">
        <f>(C118-VLOOKUP(E118,Riders!$A$2:$E$8000,4,FALSE))/365</f>
        <v>21.158904109589042</v>
      </c>
      <c r="H118" s="4">
        <v>3</v>
      </c>
      <c r="I118" s="131">
        <v>7.5694444444444403E-3</v>
      </c>
      <c r="J118">
        <v>53.67</v>
      </c>
      <c r="K118" s="131"/>
    </row>
    <row r="119" spans="1:11">
      <c r="A119" s="4" t="s">
        <v>181</v>
      </c>
      <c r="B119" s="4">
        <v>2021</v>
      </c>
      <c r="C119" s="5">
        <v>44492</v>
      </c>
      <c r="D119" s="4" t="s">
        <v>19</v>
      </c>
      <c r="E119" s="3" t="s">
        <v>584</v>
      </c>
      <c r="F119" s="3" t="s">
        <v>112</v>
      </c>
      <c r="G119" s="11">
        <f>(C119-VLOOKUP(E119,Riders!$A$2:$E$8000,4,FALSE))/365</f>
        <v>23.112328767123287</v>
      </c>
      <c r="H119" s="4">
        <v>4</v>
      </c>
      <c r="I119" s="131">
        <v>7.5694444444444403E-3</v>
      </c>
      <c r="J119">
        <v>53.67</v>
      </c>
      <c r="K119" s="131"/>
    </row>
    <row r="120" spans="1:11">
      <c r="A120" s="4" t="s">
        <v>181</v>
      </c>
      <c r="B120" s="4">
        <v>2021</v>
      </c>
      <c r="C120" s="5">
        <v>44492</v>
      </c>
      <c r="D120" s="4" t="s">
        <v>19</v>
      </c>
      <c r="E120" s="3" t="s">
        <v>492</v>
      </c>
      <c r="F120" s="3" t="s">
        <v>30</v>
      </c>
      <c r="G120" s="11">
        <f>(C120-VLOOKUP(E120,Riders!$A$2:$E$8000,4,FALSE))/365</f>
        <v>27.873972602739727</v>
      </c>
      <c r="H120" s="4">
        <v>5</v>
      </c>
      <c r="I120" s="131">
        <v>7.5694444444444403E-3</v>
      </c>
      <c r="J120">
        <v>53.67</v>
      </c>
      <c r="K120" s="131"/>
    </row>
    <row r="121" spans="1:11">
      <c r="A121" s="4" t="s">
        <v>181</v>
      </c>
      <c r="B121" s="4">
        <v>2021</v>
      </c>
      <c r="C121" s="5">
        <v>44492</v>
      </c>
      <c r="D121" s="4" t="s">
        <v>19</v>
      </c>
      <c r="E121" s="3" t="s">
        <v>493</v>
      </c>
      <c r="F121" s="3" t="s">
        <v>36</v>
      </c>
      <c r="G121" s="11">
        <f>(C121-VLOOKUP(E121,Riders!$A$2:$E$8000,4,FALSE))/365</f>
        <v>23.342465753424658</v>
      </c>
      <c r="H121" s="4">
        <v>6</v>
      </c>
      <c r="I121" s="131">
        <v>7.5694444444444403E-3</v>
      </c>
      <c r="J121">
        <v>53.67</v>
      </c>
      <c r="K121" s="131"/>
    </row>
    <row r="122" spans="1:11">
      <c r="A122" s="4" t="s">
        <v>181</v>
      </c>
      <c r="B122" s="4">
        <v>2021</v>
      </c>
      <c r="C122" s="5">
        <v>44492</v>
      </c>
      <c r="D122" s="4" t="s">
        <v>19</v>
      </c>
      <c r="E122" s="3" t="s">
        <v>486</v>
      </c>
      <c r="F122" s="3" t="s">
        <v>163</v>
      </c>
      <c r="G122" s="11">
        <f>(C122-VLOOKUP(E122,Riders!$A$2:$E$8000,4,FALSE))/365</f>
        <v>24.298630136986301</v>
      </c>
      <c r="H122" s="4">
        <v>7</v>
      </c>
      <c r="I122" s="131">
        <v>7.5694444444444403E-3</v>
      </c>
      <c r="J122">
        <v>53.67</v>
      </c>
      <c r="K122" s="131"/>
    </row>
    <row r="123" spans="1:11">
      <c r="A123" s="4" t="s">
        <v>181</v>
      </c>
      <c r="B123" s="4">
        <v>2021</v>
      </c>
      <c r="C123" s="5">
        <v>44492</v>
      </c>
      <c r="D123" s="4" t="s">
        <v>19</v>
      </c>
      <c r="E123" s="3" t="s">
        <v>819</v>
      </c>
      <c r="F123" s="3" t="s">
        <v>479</v>
      </c>
      <c r="G123" s="11" t="e">
        <f>(C123-VLOOKUP(E123,Riders!$A$2:$E$8000,4,FALSE))/365</f>
        <v>#N/A</v>
      </c>
      <c r="H123" s="4">
        <v>8</v>
      </c>
      <c r="I123" s="131">
        <v>7.5694444444444403E-3</v>
      </c>
      <c r="J123">
        <v>53.67</v>
      </c>
      <c r="K123" s="131"/>
    </row>
    <row r="124" spans="1:11">
      <c r="A124" s="4" t="s">
        <v>181</v>
      </c>
      <c r="B124" s="4">
        <v>2021</v>
      </c>
      <c r="C124" s="5">
        <v>44492</v>
      </c>
      <c r="D124" s="4" t="s">
        <v>19</v>
      </c>
      <c r="E124" s="3" t="s">
        <v>472</v>
      </c>
      <c r="F124" s="3" t="s">
        <v>24</v>
      </c>
      <c r="G124" s="11">
        <f>(C124-VLOOKUP(E124,Riders!$A$2:$E$8000,4,FALSE))/365</f>
        <v>32.728767123287675</v>
      </c>
      <c r="H124" s="4">
        <v>9</v>
      </c>
      <c r="I124" s="131">
        <v>7.5694444444444403E-3</v>
      </c>
      <c r="J124">
        <v>53.67</v>
      </c>
      <c r="K124" s="131"/>
    </row>
    <row r="125" spans="1:11">
      <c r="A125" s="4" t="s">
        <v>181</v>
      </c>
      <c r="B125" s="4">
        <v>2021</v>
      </c>
      <c r="C125" s="5">
        <v>44492</v>
      </c>
      <c r="D125" s="4" t="s">
        <v>19</v>
      </c>
      <c r="E125" s="3" t="s">
        <v>494</v>
      </c>
      <c r="F125" s="3" t="s">
        <v>103</v>
      </c>
      <c r="G125" s="11">
        <f>(C125-VLOOKUP(E125,Riders!$A$2:$E$8000,4,FALSE))/365</f>
        <v>25.742465753424657</v>
      </c>
      <c r="H125" s="4">
        <v>10</v>
      </c>
      <c r="I125" s="131">
        <v>7.5694444444444403E-3</v>
      </c>
      <c r="J125">
        <v>53.67</v>
      </c>
      <c r="K125" s="131"/>
    </row>
    <row r="126" spans="1:11">
      <c r="A126" s="4" t="s">
        <v>181</v>
      </c>
      <c r="B126" s="4">
        <v>2021</v>
      </c>
      <c r="C126" s="5">
        <v>44492</v>
      </c>
      <c r="D126" s="4" t="s">
        <v>19</v>
      </c>
      <c r="E126" s="3" t="s">
        <v>799</v>
      </c>
      <c r="F126" s="3" t="s">
        <v>187</v>
      </c>
      <c r="G126" s="11">
        <f>(C126-VLOOKUP(E126,Riders!$A$2:$E$8000,4,FALSE))/365</f>
        <v>25.389041095890413</v>
      </c>
      <c r="H126" s="4">
        <v>11</v>
      </c>
      <c r="I126" s="131">
        <v>7.5694444444444403E-3</v>
      </c>
      <c r="J126">
        <v>53.67</v>
      </c>
      <c r="K126" s="131"/>
    </row>
    <row r="127" spans="1:11">
      <c r="A127" s="4" t="s">
        <v>181</v>
      </c>
      <c r="B127" s="4">
        <v>2021</v>
      </c>
      <c r="C127" s="5">
        <v>44492</v>
      </c>
      <c r="D127" s="4" t="s">
        <v>19</v>
      </c>
      <c r="E127" s="3" t="s">
        <v>648</v>
      </c>
      <c r="F127" s="3" t="s">
        <v>84</v>
      </c>
      <c r="G127" s="11">
        <f>(C127-VLOOKUP(E127,Riders!$A$2:$E$8000,4,FALSE))/365</f>
        <v>22.24931506849315</v>
      </c>
      <c r="H127" s="4">
        <v>12</v>
      </c>
      <c r="I127" s="131">
        <v>7.5694444444444403E-3</v>
      </c>
      <c r="J127">
        <v>53.67</v>
      </c>
      <c r="K127" s="131"/>
    </row>
    <row r="128" spans="1:11">
      <c r="A128" s="4" t="s">
        <v>181</v>
      </c>
      <c r="B128" s="4">
        <v>2021</v>
      </c>
      <c r="C128" s="5">
        <v>44492</v>
      </c>
      <c r="D128" s="4" t="s">
        <v>19</v>
      </c>
      <c r="E128" s="3" t="s">
        <v>615</v>
      </c>
      <c r="F128" s="3" t="s">
        <v>45</v>
      </c>
      <c r="G128" s="11">
        <f>(C128-VLOOKUP(E128,Riders!$A$2:$E$8000,4,FALSE))/365</f>
        <v>23.997260273972604</v>
      </c>
      <c r="H128" s="4">
        <v>13</v>
      </c>
      <c r="I128" s="131">
        <v>7.5694444444444403E-3</v>
      </c>
      <c r="J128">
        <v>53.67</v>
      </c>
      <c r="K128" s="131"/>
    </row>
    <row r="129" spans="1:11">
      <c r="A129" s="4" t="s">
        <v>181</v>
      </c>
      <c r="B129" s="4">
        <v>2021</v>
      </c>
      <c r="C129" s="5">
        <v>44492</v>
      </c>
      <c r="D129" s="4" t="s">
        <v>19</v>
      </c>
      <c r="E129" s="3" t="s">
        <v>640</v>
      </c>
      <c r="F129" s="3" t="s">
        <v>22</v>
      </c>
      <c r="G129" s="11" t="e">
        <f>(C129-VLOOKUP(E129,Riders!$A$2:$E$8000,4,FALSE))/365</f>
        <v>#N/A</v>
      </c>
      <c r="H129" s="4">
        <v>14</v>
      </c>
      <c r="I129" s="131">
        <v>7.5694444444444403E-3</v>
      </c>
      <c r="J129">
        <v>53.67</v>
      </c>
      <c r="K129" s="131"/>
    </row>
    <row r="130" spans="1:11">
      <c r="A130" s="4" t="s">
        <v>181</v>
      </c>
      <c r="B130" s="4">
        <v>2021</v>
      </c>
      <c r="C130" s="5">
        <v>44492</v>
      </c>
      <c r="D130" s="4" t="s">
        <v>19</v>
      </c>
      <c r="E130" s="3" t="s">
        <v>599</v>
      </c>
      <c r="F130" s="3" t="s">
        <v>101</v>
      </c>
      <c r="G130" s="11">
        <f>(C130-VLOOKUP(E130,Riders!$A$2:$E$8000,4,FALSE))/365</f>
        <v>23.438356164383563</v>
      </c>
      <c r="H130" s="4">
        <v>15</v>
      </c>
      <c r="I130" s="131">
        <v>7.5694444444444403E-3</v>
      </c>
      <c r="J130">
        <v>53.67</v>
      </c>
      <c r="K130" s="131"/>
    </row>
    <row r="131" spans="1:11">
      <c r="A131" s="4" t="s">
        <v>181</v>
      </c>
      <c r="B131" s="4">
        <v>2021</v>
      </c>
      <c r="C131" s="5">
        <v>44492</v>
      </c>
      <c r="D131" s="4" t="s">
        <v>19</v>
      </c>
      <c r="E131" s="3" t="s">
        <v>802</v>
      </c>
      <c r="F131" s="3" t="s">
        <v>32</v>
      </c>
      <c r="G131" s="11">
        <f>(C131-VLOOKUP(E131,Riders!$A$2:$E$8000,4,FALSE))/365</f>
        <v>24.238356164383561</v>
      </c>
      <c r="H131" s="4">
        <v>16</v>
      </c>
      <c r="I131" s="131">
        <v>7.5694444444444403E-3</v>
      </c>
      <c r="J131">
        <v>53.67</v>
      </c>
      <c r="K131" s="131"/>
    </row>
    <row r="132" spans="1:11">
      <c r="A132" s="4" t="s">
        <v>181</v>
      </c>
      <c r="B132" s="4">
        <v>2021</v>
      </c>
      <c r="C132" s="5">
        <v>44492</v>
      </c>
      <c r="D132" s="4" t="s">
        <v>19</v>
      </c>
      <c r="E132" s="3" t="s">
        <v>586</v>
      </c>
      <c r="F132" s="3" t="s">
        <v>77</v>
      </c>
      <c r="G132" s="11">
        <f>(C132-VLOOKUP(E132,Riders!$A$2:$E$8000,4,FALSE))/365</f>
        <v>21.101369863013698</v>
      </c>
      <c r="H132" s="4">
        <v>17</v>
      </c>
      <c r="I132" s="131">
        <v>7.5694444444444403E-3</v>
      </c>
      <c r="J132">
        <v>53.67</v>
      </c>
      <c r="K132" s="131"/>
    </row>
    <row r="133" spans="1:11">
      <c r="A133" s="4" t="s">
        <v>181</v>
      </c>
      <c r="B133" s="4">
        <v>2021</v>
      </c>
      <c r="C133" s="5">
        <v>44492</v>
      </c>
      <c r="D133" s="4" t="s">
        <v>19</v>
      </c>
      <c r="E133" s="3" t="s">
        <v>489</v>
      </c>
      <c r="F133" s="3" t="s">
        <v>41</v>
      </c>
      <c r="G133" s="11">
        <f>(C133-VLOOKUP(E133,Riders!$A$2:$E$8000,4,FALSE))/365</f>
        <v>28.575342465753426</v>
      </c>
      <c r="H133" s="4">
        <v>18</v>
      </c>
      <c r="I133" s="131">
        <v>7.5694444444444403E-3</v>
      </c>
      <c r="J133">
        <v>53.67</v>
      </c>
      <c r="K133" s="131"/>
    </row>
    <row r="134" spans="1:11">
      <c r="A134" s="4" t="s">
        <v>181</v>
      </c>
      <c r="B134" s="4">
        <v>2021</v>
      </c>
      <c r="C134" s="5">
        <v>44492</v>
      </c>
      <c r="D134" s="4" t="s">
        <v>19</v>
      </c>
      <c r="E134" s="3" t="s">
        <v>612</v>
      </c>
      <c r="F134" s="3" t="s">
        <v>55</v>
      </c>
      <c r="G134" s="11">
        <f>(C134-VLOOKUP(E134,Riders!$A$2:$E$8000,4,FALSE))/365</f>
        <v>20.328767123287673</v>
      </c>
      <c r="H134" s="4">
        <v>19</v>
      </c>
      <c r="I134" s="131">
        <v>7.5694444444444403E-3</v>
      </c>
      <c r="J134">
        <v>53.67</v>
      </c>
      <c r="K134" s="131"/>
    </row>
    <row r="135" spans="1:11">
      <c r="A135" s="4" t="s">
        <v>181</v>
      </c>
      <c r="B135" s="4">
        <v>2021</v>
      </c>
      <c r="C135" s="5">
        <v>44492</v>
      </c>
      <c r="D135" s="4" t="s">
        <v>19</v>
      </c>
      <c r="E135" s="3" t="s">
        <v>620</v>
      </c>
      <c r="F135" s="3" t="s">
        <v>43</v>
      </c>
      <c r="G135" s="11">
        <f>(C135-VLOOKUP(E135,Riders!$A$2:$E$8000,4,FALSE))/365</f>
        <v>35.063013698630137</v>
      </c>
      <c r="H135" s="4">
        <v>20</v>
      </c>
      <c r="I135" s="131">
        <v>7.5694444444444403E-3</v>
      </c>
      <c r="J135">
        <v>53.67</v>
      </c>
      <c r="K135" s="131"/>
    </row>
    <row r="136" spans="1:11">
      <c r="A136" s="4" t="s">
        <v>181</v>
      </c>
      <c r="B136" s="4">
        <v>2021</v>
      </c>
      <c r="C136" s="5">
        <v>44492</v>
      </c>
      <c r="D136" s="4" t="s">
        <v>19</v>
      </c>
      <c r="E136" s="3" t="s">
        <v>810</v>
      </c>
      <c r="F136" s="3" t="s">
        <v>81</v>
      </c>
      <c r="G136" s="11" t="e">
        <f>(C136-VLOOKUP(E136,Riders!$A$2:$E$8000,4,FALSE))/365</f>
        <v>#N/A</v>
      </c>
      <c r="H136" s="4">
        <v>21</v>
      </c>
      <c r="I136" s="131">
        <v>7.5694444444444403E-3</v>
      </c>
      <c r="J136">
        <v>53.67</v>
      </c>
      <c r="K136" s="131"/>
    </row>
    <row r="137" spans="1:11">
      <c r="A137" s="1" t="s">
        <v>138</v>
      </c>
      <c r="B137" s="1">
        <v>2021</v>
      </c>
      <c r="C137" s="2">
        <v>44451</v>
      </c>
      <c r="D137" s="1" t="s">
        <v>65</v>
      </c>
      <c r="E137" s="1" t="s">
        <v>869</v>
      </c>
      <c r="F137" s="1" t="s">
        <v>43</v>
      </c>
      <c r="G137" s="11" t="e">
        <f>(C137-VLOOKUP(E137,Riders!$A$2:$E$8000,4,FALSE))/365</f>
        <v>#N/A</v>
      </c>
      <c r="H137" s="1">
        <v>1</v>
      </c>
      <c r="I137" s="131">
        <v>5.4513888888888884E-3</v>
      </c>
      <c r="J137">
        <v>51.567</v>
      </c>
      <c r="K137" s="131"/>
    </row>
    <row r="138" spans="1:11">
      <c r="A138" s="1" t="s">
        <v>138</v>
      </c>
      <c r="B138" s="1">
        <v>2021</v>
      </c>
      <c r="C138" s="2">
        <v>44451</v>
      </c>
      <c r="D138" s="1" t="s">
        <v>65</v>
      </c>
      <c r="E138" s="1" t="s">
        <v>494</v>
      </c>
      <c r="F138" s="1" t="s">
        <v>103</v>
      </c>
      <c r="G138" s="11">
        <f>(C138-VLOOKUP(E138,Riders!$A$2:$E$8000,4,FALSE))/365</f>
        <v>25.63013698630137</v>
      </c>
      <c r="H138" s="1">
        <v>2</v>
      </c>
      <c r="I138" s="131">
        <v>5.4513888888888884E-3</v>
      </c>
      <c r="J138">
        <v>51.567</v>
      </c>
      <c r="K138" s="131"/>
    </row>
    <row r="139" spans="1:11">
      <c r="A139" s="1" t="s">
        <v>138</v>
      </c>
      <c r="B139" s="1">
        <v>2021</v>
      </c>
      <c r="C139" s="2">
        <v>44451</v>
      </c>
      <c r="D139" s="1" t="s">
        <v>65</v>
      </c>
      <c r="E139" s="1" t="s">
        <v>693</v>
      </c>
      <c r="F139" s="1" t="s">
        <v>32</v>
      </c>
      <c r="G139" s="11">
        <f>(C139-VLOOKUP(E139,Riders!$A$2:$E$8000,4,FALSE))/365</f>
        <v>22.682191780821917</v>
      </c>
      <c r="H139" s="1">
        <v>3</v>
      </c>
      <c r="I139" s="131">
        <v>5.4513888888888902E-3</v>
      </c>
      <c r="J139">
        <v>51.567</v>
      </c>
      <c r="K139" s="131"/>
    </row>
    <row r="140" spans="1:11">
      <c r="A140" s="1" t="s">
        <v>138</v>
      </c>
      <c r="B140" s="1">
        <v>2021</v>
      </c>
      <c r="C140" s="2">
        <v>44451</v>
      </c>
      <c r="D140" s="1" t="s">
        <v>65</v>
      </c>
      <c r="E140" s="1" t="s">
        <v>612</v>
      </c>
      <c r="F140" s="1" t="s">
        <v>55</v>
      </c>
      <c r="G140" s="11">
        <f>(C140-VLOOKUP(E140,Riders!$A$2:$E$8000,4,FALSE))/365</f>
        <v>20.216438356164385</v>
      </c>
      <c r="H140" s="1">
        <v>4</v>
      </c>
      <c r="I140" s="131">
        <v>5.4513888888888902E-3</v>
      </c>
      <c r="J140">
        <v>51.567</v>
      </c>
      <c r="K140" s="131"/>
    </row>
    <row r="141" spans="1:11">
      <c r="A141" s="1" t="s">
        <v>138</v>
      </c>
      <c r="B141" s="1">
        <v>2021</v>
      </c>
      <c r="C141" s="2">
        <v>44451</v>
      </c>
      <c r="D141" s="1" t="s">
        <v>65</v>
      </c>
      <c r="E141" s="1" t="s">
        <v>518</v>
      </c>
      <c r="F141" s="1" t="s">
        <v>249</v>
      </c>
      <c r="G141" s="11">
        <f>(C141-VLOOKUP(E141,Riders!$A$2:$E$8000,4,FALSE))/365</f>
        <v>30.668493150684931</v>
      </c>
      <c r="H141" s="1">
        <v>5</v>
      </c>
      <c r="I141" s="131">
        <v>5.4513888888888902E-3</v>
      </c>
      <c r="J141">
        <v>51.567</v>
      </c>
      <c r="K141" s="131"/>
    </row>
    <row r="142" spans="1:11">
      <c r="A142" s="1" t="s">
        <v>138</v>
      </c>
      <c r="B142" s="1">
        <v>2021</v>
      </c>
      <c r="C142" s="2">
        <v>44451</v>
      </c>
      <c r="D142" s="1" t="s">
        <v>65</v>
      </c>
      <c r="E142" s="1" t="s">
        <v>343</v>
      </c>
      <c r="F142" s="1" t="s">
        <v>153</v>
      </c>
      <c r="G142" s="11" t="e">
        <f>(C142-VLOOKUP(E142,Riders!$A$2:$E$8000,4,FALSE))/365</f>
        <v>#N/A</v>
      </c>
      <c r="H142" s="1">
        <v>6</v>
      </c>
      <c r="I142" s="131">
        <v>5.4513888888888902E-3</v>
      </c>
      <c r="J142">
        <v>51.567</v>
      </c>
      <c r="K142" s="131"/>
    </row>
    <row r="143" spans="1:11">
      <c r="A143" s="1" t="s">
        <v>138</v>
      </c>
      <c r="B143" s="1">
        <v>2021</v>
      </c>
      <c r="C143" s="2">
        <v>44451</v>
      </c>
      <c r="D143" s="1" t="s">
        <v>65</v>
      </c>
      <c r="E143" s="1" t="s">
        <v>876</v>
      </c>
      <c r="F143" s="1" t="s">
        <v>223</v>
      </c>
      <c r="G143" s="11" t="e">
        <f>(C143-VLOOKUP(E143,Riders!$A$2:$E$8000,4,FALSE))/365</f>
        <v>#N/A</v>
      </c>
      <c r="H143" s="1">
        <v>7</v>
      </c>
      <c r="I143" s="131">
        <v>5.4513888888888902E-3</v>
      </c>
      <c r="J143">
        <v>51.567</v>
      </c>
      <c r="K143" s="131"/>
    </row>
    <row r="144" spans="1:11">
      <c r="A144" s="1" t="s">
        <v>138</v>
      </c>
      <c r="B144" s="1">
        <v>2021</v>
      </c>
      <c r="C144" s="2">
        <v>44451</v>
      </c>
      <c r="D144" s="1" t="s">
        <v>65</v>
      </c>
      <c r="E144" s="1" t="s">
        <v>633</v>
      </c>
      <c r="F144" s="1" t="s">
        <v>206</v>
      </c>
      <c r="G144" s="11">
        <f>(C144-VLOOKUP(E144,Riders!$A$2:$E$8000,4,FALSE))/365</f>
        <v>20.591780821917808</v>
      </c>
      <c r="H144" s="1">
        <v>8</v>
      </c>
      <c r="I144" s="131">
        <v>5.4513888888888902E-3</v>
      </c>
      <c r="J144">
        <v>51.567</v>
      </c>
      <c r="K144" s="131"/>
    </row>
    <row r="145" spans="1:11">
      <c r="A145" s="1" t="s">
        <v>138</v>
      </c>
      <c r="B145" s="1">
        <v>2021</v>
      </c>
      <c r="C145" s="2">
        <v>44451</v>
      </c>
      <c r="D145" s="1" t="s">
        <v>65</v>
      </c>
      <c r="E145" s="1" t="s">
        <v>737</v>
      </c>
      <c r="F145" s="1" t="s">
        <v>149</v>
      </c>
      <c r="G145" s="11">
        <f>(C145-VLOOKUP(E145,Riders!$A$2:$E$8000,4,FALSE))/365</f>
        <v>18.873972602739727</v>
      </c>
      <c r="H145" s="1">
        <v>9</v>
      </c>
      <c r="I145" s="131">
        <v>5.4513888888888902E-3</v>
      </c>
      <c r="J145">
        <v>51.567</v>
      </c>
      <c r="K145" s="131"/>
    </row>
    <row r="146" spans="1:11">
      <c r="A146" s="1" t="s">
        <v>138</v>
      </c>
      <c r="B146" s="1">
        <v>2021</v>
      </c>
      <c r="C146" s="2">
        <v>44451</v>
      </c>
      <c r="D146" s="1" t="s">
        <v>65</v>
      </c>
      <c r="E146" s="1" t="s">
        <v>691</v>
      </c>
      <c r="F146" s="1" t="s">
        <v>721</v>
      </c>
      <c r="G146" s="11">
        <f>(C146-VLOOKUP(E146,Riders!$A$2:$E$8000,4,FALSE))/365</f>
        <v>28.216438356164385</v>
      </c>
      <c r="H146" s="1">
        <v>10</v>
      </c>
      <c r="I146" s="131">
        <v>5.4513888888888902E-3</v>
      </c>
      <c r="J146">
        <v>51.567</v>
      </c>
      <c r="K146" s="131"/>
    </row>
    <row r="147" spans="1:11">
      <c r="A147" s="1" t="s">
        <v>138</v>
      </c>
      <c r="B147" s="1">
        <v>2021</v>
      </c>
      <c r="C147" s="2">
        <v>44451</v>
      </c>
      <c r="D147" s="1" t="s">
        <v>65</v>
      </c>
      <c r="E147" s="1" t="s">
        <v>877</v>
      </c>
      <c r="F147" s="1" t="s">
        <v>165</v>
      </c>
      <c r="G147" s="11" t="e">
        <f>(C147-VLOOKUP(E147,Riders!$A$2:$E$8000,4,FALSE))/365</f>
        <v>#N/A</v>
      </c>
      <c r="H147" s="1">
        <v>11</v>
      </c>
      <c r="I147" s="131">
        <v>5.4513888888888902E-3</v>
      </c>
      <c r="J147">
        <v>51.567</v>
      </c>
      <c r="K147" s="131"/>
    </row>
    <row r="148" spans="1:11">
      <c r="A148" s="1" t="s">
        <v>138</v>
      </c>
      <c r="B148" s="1">
        <v>2021</v>
      </c>
      <c r="C148" s="2">
        <v>44451</v>
      </c>
      <c r="D148" s="1" t="s">
        <v>65</v>
      </c>
      <c r="E148" s="1" t="s">
        <v>709</v>
      </c>
      <c r="F148" s="1" t="s">
        <v>163</v>
      </c>
      <c r="G148" s="11">
        <f>(C148-VLOOKUP(E148,Riders!$A$2:$E$8000,4,FALSE))/365</f>
        <v>28.076712328767123</v>
      </c>
      <c r="H148" s="1">
        <v>12</v>
      </c>
      <c r="I148" s="131">
        <v>5.4513888888888902E-3</v>
      </c>
      <c r="J148">
        <v>51.567</v>
      </c>
      <c r="K148" s="131"/>
    </row>
    <row r="149" spans="1:11">
      <c r="A149" s="1" t="s">
        <v>138</v>
      </c>
      <c r="B149" s="1">
        <v>2021</v>
      </c>
      <c r="C149" s="2">
        <v>44451</v>
      </c>
      <c r="D149" s="1" t="s">
        <v>65</v>
      </c>
      <c r="E149" s="1" t="s">
        <v>874</v>
      </c>
      <c r="F149" s="1" t="s">
        <v>51</v>
      </c>
      <c r="G149" s="11">
        <f>(C149-VLOOKUP(E149,Riders!$A$2:$E$8000,4,FALSE))/365</f>
        <v>21.463013698630139</v>
      </c>
      <c r="H149" s="1">
        <v>13</v>
      </c>
      <c r="I149" s="131">
        <v>5.4513888888888902E-3</v>
      </c>
      <c r="J149">
        <v>51.567</v>
      </c>
      <c r="K149" s="131"/>
    </row>
    <row r="150" spans="1:11">
      <c r="A150" s="1" t="s">
        <v>138</v>
      </c>
      <c r="B150" s="1">
        <v>2021</v>
      </c>
      <c r="C150" s="2">
        <v>44451</v>
      </c>
      <c r="D150" s="1" t="s">
        <v>65</v>
      </c>
      <c r="E150" s="1" t="s">
        <v>522</v>
      </c>
      <c r="F150" s="1" t="s">
        <v>523</v>
      </c>
      <c r="G150" s="11">
        <f>(C150-VLOOKUP(E150,Riders!$A$2:$E$8000,4,FALSE))/365</f>
        <v>20.884931506849316</v>
      </c>
      <c r="H150" s="1">
        <v>14</v>
      </c>
      <c r="I150" s="131">
        <v>5.4513888888888902E-3</v>
      </c>
      <c r="J150">
        <v>51.567</v>
      </c>
      <c r="K150" s="131"/>
    </row>
    <row r="151" spans="1:11">
      <c r="A151" s="1" t="s">
        <v>138</v>
      </c>
      <c r="B151" s="1">
        <v>2021</v>
      </c>
      <c r="C151" s="2">
        <v>44451</v>
      </c>
      <c r="D151" s="1" t="s">
        <v>65</v>
      </c>
      <c r="E151" s="1" t="s">
        <v>866</v>
      </c>
      <c r="F151" s="1" t="s">
        <v>62</v>
      </c>
      <c r="G151" s="11">
        <f>(C151-VLOOKUP(E151,Riders!$A$2:$E$8000,4,FALSE))/365</f>
        <v>22.646575342465752</v>
      </c>
      <c r="H151" s="1">
        <v>15</v>
      </c>
      <c r="I151" s="131">
        <v>5.4513888888888902E-3</v>
      </c>
      <c r="J151">
        <v>51.567</v>
      </c>
      <c r="K151" s="131"/>
    </row>
    <row r="152" spans="1:11">
      <c r="A152" s="4" t="s">
        <v>878</v>
      </c>
      <c r="B152" s="4">
        <v>2021</v>
      </c>
      <c r="C152" s="5">
        <v>44388</v>
      </c>
      <c r="D152" s="4" t="s">
        <v>65</v>
      </c>
      <c r="E152" s="4" t="s">
        <v>827</v>
      </c>
      <c r="F152" s="4" t="s">
        <v>197</v>
      </c>
      <c r="G152" s="11">
        <f>(C152-VLOOKUP(E152,Riders!$A$2:$E$8000,4,FALSE))/365</f>
        <v>21.254794520547946</v>
      </c>
      <c r="H152" s="4">
        <v>1</v>
      </c>
      <c r="I152" s="131">
        <v>7.0601851851851841E-3</v>
      </c>
      <c r="J152">
        <v>51.57</v>
      </c>
      <c r="K152" s="131"/>
    </row>
    <row r="153" spans="1:11">
      <c r="A153" s="4" t="s">
        <v>878</v>
      </c>
      <c r="B153" s="4">
        <v>2021</v>
      </c>
      <c r="C153" s="5">
        <v>44388</v>
      </c>
      <c r="D153" s="4" t="s">
        <v>65</v>
      </c>
      <c r="E153" s="4" t="s">
        <v>339</v>
      </c>
      <c r="F153" s="4" t="s">
        <v>141</v>
      </c>
      <c r="G153" s="11">
        <f>(C153-VLOOKUP(E153,Riders!$A$2:$E$8000,4,FALSE))/365</f>
        <v>33.317808219178083</v>
      </c>
      <c r="H153" s="4">
        <v>2</v>
      </c>
      <c r="I153" s="131">
        <v>7.0601851851851841E-3</v>
      </c>
      <c r="J153">
        <v>51.57</v>
      </c>
      <c r="K153" s="131"/>
    </row>
    <row r="154" spans="1:11">
      <c r="A154" s="4" t="s">
        <v>878</v>
      </c>
      <c r="B154" s="4">
        <v>2021</v>
      </c>
      <c r="C154" s="5">
        <v>44388</v>
      </c>
      <c r="D154" s="4" t="s">
        <v>65</v>
      </c>
      <c r="E154" s="4" t="s">
        <v>819</v>
      </c>
      <c r="F154" s="4" t="s">
        <v>479</v>
      </c>
      <c r="G154" s="11" t="e">
        <f>(C154-VLOOKUP(E154,Riders!$A$2:$E$8000,4,FALSE))/365</f>
        <v>#N/A</v>
      </c>
      <c r="H154" s="4">
        <v>3</v>
      </c>
      <c r="I154" s="131">
        <v>7.0601851851851798E-3</v>
      </c>
      <c r="J154">
        <v>51.57</v>
      </c>
      <c r="K154" s="131"/>
    </row>
    <row r="155" spans="1:11">
      <c r="A155" s="4" t="s">
        <v>878</v>
      </c>
      <c r="B155" s="4">
        <v>2021</v>
      </c>
      <c r="C155" s="5">
        <v>44388</v>
      </c>
      <c r="D155" s="4" t="s">
        <v>65</v>
      </c>
      <c r="E155" s="4" t="s">
        <v>799</v>
      </c>
      <c r="F155" s="4" t="s">
        <v>187</v>
      </c>
      <c r="G155" s="11">
        <f>(C155-VLOOKUP(E155,Riders!$A$2:$E$8000,4,FALSE))/365</f>
        <v>25.104109589041094</v>
      </c>
      <c r="H155" s="4">
        <v>4</v>
      </c>
      <c r="I155" s="131">
        <v>7.0601851851851798E-3</v>
      </c>
      <c r="J155">
        <v>51.57</v>
      </c>
      <c r="K155" s="131"/>
    </row>
    <row r="156" spans="1:11">
      <c r="A156" s="4" t="s">
        <v>878</v>
      </c>
      <c r="B156" s="4">
        <v>2021</v>
      </c>
      <c r="C156" s="5">
        <v>44388</v>
      </c>
      <c r="D156" s="4" t="s">
        <v>65</v>
      </c>
      <c r="E156" s="4" t="s">
        <v>507</v>
      </c>
      <c r="F156" s="4" t="s">
        <v>84</v>
      </c>
      <c r="G156" s="11">
        <f>(C156-VLOOKUP(E156,Riders!$A$2:$E$8000,4,FALSE))/365</f>
        <v>30.81095890410959</v>
      </c>
      <c r="H156" s="4">
        <v>5</v>
      </c>
      <c r="I156" s="131">
        <v>7.0601851851851798E-3</v>
      </c>
      <c r="J156">
        <v>51.57</v>
      </c>
      <c r="K156" s="131"/>
    </row>
    <row r="157" spans="1:11">
      <c r="A157" s="4" t="s">
        <v>878</v>
      </c>
      <c r="B157" s="4">
        <v>2021</v>
      </c>
      <c r="C157" s="5">
        <v>44388</v>
      </c>
      <c r="D157" s="4" t="s">
        <v>65</v>
      </c>
      <c r="E157" s="4" t="s">
        <v>907</v>
      </c>
      <c r="F157" s="4" t="s">
        <v>24</v>
      </c>
      <c r="G157" s="11" t="e">
        <f>(C157-VLOOKUP(E157,Riders!$A$2:$E$8000,4,FALSE))/365</f>
        <v>#N/A</v>
      </c>
      <c r="H157" s="4">
        <v>6</v>
      </c>
      <c r="I157" s="131">
        <v>7.0601851851851798E-3</v>
      </c>
      <c r="J157">
        <v>51.57</v>
      </c>
      <c r="K157" s="131"/>
    </row>
    <row r="158" spans="1:11">
      <c r="A158" s="4" t="s">
        <v>878</v>
      </c>
      <c r="B158" s="4">
        <v>2021</v>
      </c>
      <c r="C158" s="5">
        <v>44388</v>
      </c>
      <c r="D158" s="4" t="s">
        <v>65</v>
      </c>
      <c r="E158" s="4" t="s">
        <v>47</v>
      </c>
      <c r="F158" s="4" t="s">
        <v>26</v>
      </c>
      <c r="G158" s="11">
        <f>(C158-VLOOKUP(E158,Riders!$A$2:$E$8000,4,FALSE))/365</f>
        <v>30.668493150684931</v>
      </c>
      <c r="H158" s="4">
        <v>7</v>
      </c>
      <c r="I158" s="131">
        <v>7.0601851851851798E-3</v>
      </c>
      <c r="J158">
        <v>51.57</v>
      </c>
      <c r="K158" s="131"/>
    </row>
    <row r="159" spans="1:11">
      <c r="A159" s="4" t="s">
        <v>878</v>
      </c>
      <c r="B159" s="4">
        <v>2021</v>
      </c>
      <c r="C159" s="5">
        <v>44388</v>
      </c>
      <c r="D159" s="4" t="s">
        <v>65</v>
      </c>
      <c r="E159" s="4" t="s">
        <v>845</v>
      </c>
      <c r="F159" s="4" t="s">
        <v>177</v>
      </c>
      <c r="G159" s="11" t="e">
        <f>(C159-VLOOKUP(E159,Riders!$A$2:$E$8000,4,FALSE))/365</f>
        <v>#N/A</v>
      </c>
      <c r="H159" s="4">
        <v>8</v>
      </c>
      <c r="I159" s="131">
        <v>7.0601851851851798E-3</v>
      </c>
      <c r="J159">
        <v>51.57</v>
      </c>
      <c r="K159" s="131"/>
    </row>
    <row r="160" spans="1:11">
      <c r="A160" s="4" t="s">
        <v>878</v>
      </c>
      <c r="B160" s="4">
        <v>2021</v>
      </c>
      <c r="C160" s="5">
        <v>44388</v>
      </c>
      <c r="D160" s="4" t="s">
        <v>65</v>
      </c>
      <c r="E160" s="4" t="s">
        <v>490</v>
      </c>
      <c r="F160" s="4" t="s">
        <v>491</v>
      </c>
      <c r="G160" s="11">
        <f>(C160-VLOOKUP(E160,Riders!$A$2:$E$8000,4,FALSE))/365</f>
        <v>25.665753424657535</v>
      </c>
      <c r="H160" s="4">
        <v>9</v>
      </c>
      <c r="I160" s="131">
        <v>7.0601851851851798E-3</v>
      </c>
      <c r="J160">
        <v>51.57</v>
      </c>
      <c r="K160" s="131"/>
    </row>
    <row r="161" spans="1:11">
      <c r="A161" s="4" t="s">
        <v>878</v>
      </c>
      <c r="B161" s="4">
        <v>2021</v>
      </c>
      <c r="C161" s="5">
        <v>44388</v>
      </c>
      <c r="D161" s="4" t="s">
        <v>65</v>
      </c>
      <c r="E161" s="4" t="s">
        <v>887</v>
      </c>
      <c r="F161" s="4" t="s">
        <v>886</v>
      </c>
      <c r="G161" s="11">
        <f>(C161-VLOOKUP(E161,Riders!$A$2:$E$8000,4,FALSE))/365</f>
        <v>23.934246575342467</v>
      </c>
      <c r="H161" s="4">
        <v>10</v>
      </c>
      <c r="I161" s="131">
        <v>7.0601851851851798E-3</v>
      </c>
      <c r="J161">
        <v>51.57</v>
      </c>
      <c r="K161" s="131"/>
    </row>
    <row r="162" spans="1:11">
      <c r="A162" s="4" t="s">
        <v>878</v>
      </c>
      <c r="B162" s="4">
        <v>2021</v>
      </c>
      <c r="C162" s="5">
        <v>44388</v>
      </c>
      <c r="D162" s="4" t="s">
        <v>65</v>
      </c>
      <c r="E162" s="4" t="s">
        <v>903</v>
      </c>
      <c r="F162" s="4" t="s">
        <v>880</v>
      </c>
      <c r="G162" s="11">
        <f>(C162-VLOOKUP(E162,Riders!$A$2:$E$8000,4,FALSE))/365</f>
        <v>31.367123287671234</v>
      </c>
      <c r="H162" s="4">
        <v>11</v>
      </c>
      <c r="I162" s="131">
        <v>7.0601851851851798E-3</v>
      </c>
      <c r="J162">
        <v>51.57</v>
      </c>
      <c r="K162" s="131"/>
    </row>
    <row r="163" spans="1:11">
      <c r="A163" s="4" t="s">
        <v>878</v>
      </c>
      <c r="B163" s="4">
        <v>2021</v>
      </c>
      <c r="C163" s="5">
        <v>44388</v>
      </c>
      <c r="D163" s="4" t="s">
        <v>65</v>
      </c>
      <c r="E163" s="4" t="s">
        <v>811</v>
      </c>
      <c r="F163" s="4" t="s">
        <v>81</v>
      </c>
      <c r="G163" s="11" t="e">
        <f>(C163-VLOOKUP(E163,Riders!$A$2:$E$8000,4,FALSE))/365</f>
        <v>#N/A</v>
      </c>
      <c r="H163" s="4">
        <v>12</v>
      </c>
      <c r="I163" s="131">
        <v>7.0601851851851798E-3</v>
      </c>
      <c r="J163">
        <v>51.57</v>
      </c>
      <c r="K163" s="131"/>
    </row>
    <row r="164" spans="1:11">
      <c r="A164" s="4" t="s">
        <v>878</v>
      </c>
      <c r="B164" s="4">
        <v>2021</v>
      </c>
      <c r="C164" s="5">
        <v>44388</v>
      </c>
      <c r="D164" s="4" t="s">
        <v>65</v>
      </c>
      <c r="E164" s="4" t="s">
        <v>489</v>
      </c>
      <c r="F164" s="4" t="s">
        <v>41</v>
      </c>
      <c r="G164" s="11">
        <f>(C164-VLOOKUP(E164,Riders!$A$2:$E$8000,4,FALSE))/365</f>
        <v>28.290410958904111</v>
      </c>
      <c r="H164" s="4">
        <v>13</v>
      </c>
      <c r="I164" s="131">
        <v>7.0601851851851798E-3</v>
      </c>
      <c r="J164">
        <v>51.57</v>
      </c>
      <c r="K164" s="131"/>
    </row>
    <row r="165" spans="1:11">
      <c r="A165" s="4" t="s">
        <v>878</v>
      </c>
      <c r="B165" s="4">
        <v>2021</v>
      </c>
      <c r="C165" s="5">
        <v>44388</v>
      </c>
      <c r="D165" s="4" t="s">
        <v>65</v>
      </c>
      <c r="E165" s="4" t="s">
        <v>518</v>
      </c>
      <c r="F165" s="4" t="s">
        <v>249</v>
      </c>
      <c r="G165" s="11">
        <f>(C165-VLOOKUP(E165,Riders!$A$2:$E$8000,4,FALSE))/365</f>
        <v>30.495890410958904</v>
      </c>
      <c r="H165" s="4">
        <v>14</v>
      </c>
      <c r="I165" s="131">
        <v>7.0601851851851798E-3</v>
      </c>
      <c r="J165">
        <v>51.57</v>
      </c>
      <c r="K165" s="131"/>
    </row>
    <row r="166" spans="1:11">
      <c r="A166" s="4" t="s">
        <v>878</v>
      </c>
      <c r="B166" s="4">
        <v>2021</v>
      </c>
      <c r="C166" s="5">
        <v>44388</v>
      </c>
      <c r="D166" s="4" t="s">
        <v>65</v>
      </c>
      <c r="E166" s="4" t="s">
        <v>889</v>
      </c>
      <c r="F166" s="4" t="s">
        <v>57</v>
      </c>
      <c r="G166" s="11">
        <f>(C166-VLOOKUP(E166,Riders!$A$2:$E$8000,4,FALSE))/365</f>
        <v>22.306849315068494</v>
      </c>
      <c r="H166" s="4">
        <v>15</v>
      </c>
      <c r="I166" s="131">
        <v>7.0601851851851798E-3</v>
      </c>
      <c r="J166">
        <v>51.57</v>
      </c>
      <c r="K166" s="131"/>
    </row>
    <row r="167" spans="1:11">
      <c r="A167" s="4" t="s">
        <v>878</v>
      </c>
      <c r="B167" s="4">
        <v>2021</v>
      </c>
      <c r="C167" s="5">
        <v>44388</v>
      </c>
      <c r="D167" s="4" t="s">
        <v>65</v>
      </c>
      <c r="E167" s="4" t="s">
        <v>770</v>
      </c>
      <c r="F167" s="4" t="s">
        <v>892</v>
      </c>
      <c r="G167" s="11">
        <f>(C167-VLOOKUP(E167,Riders!$A$2:$E$8000,4,FALSE))/365</f>
        <v>32.978082191780821</v>
      </c>
      <c r="H167" s="4">
        <v>16</v>
      </c>
      <c r="I167" s="131">
        <v>7.0601851851851798E-3</v>
      </c>
      <c r="J167">
        <v>51.57</v>
      </c>
      <c r="K167" s="131"/>
    </row>
    <row r="168" spans="1:11">
      <c r="A168" s="4" t="s">
        <v>878</v>
      </c>
      <c r="B168" s="4">
        <v>2021</v>
      </c>
      <c r="C168" s="5">
        <v>44388</v>
      </c>
      <c r="D168" s="4" t="s">
        <v>65</v>
      </c>
      <c r="E168" s="4" t="s">
        <v>835</v>
      </c>
      <c r="F168" s="4" t="s">
        <v>206</v>
      </c>
      <c r="G168" s="11">
        <f>(C168-VLOOKUP(E168,Riders!$A$2:$E$8000,4,FALSE))/365</f>
        <v>31.263013698630136</v>
      </c>
      <c r="H168" s="4">
        <v>17</v>
      </c>
      <c r="I168" s="131">
        <v>7.0601851851851798E-3</v>
      </c>
      <c r="J168">
        <v>51.57</v>
      </c>
      <c r="K168" s="131"/>
    </row>
    <row r="169" spans="1:11">
      <c r="A169" s="4" t="s">
        <v>878</v>
      </c>
      <c r="B169" s="4">
        <v>2021</v>
      </c>
      <c r="C169" s="5">
        <v>44388</v>
      </c>
      <c r="D169" s="4" t="s">
        <v>65</v>
      </c>
      <c r="E169" s="4" t="s">
        <v>890</v>
      </c>
      <c r="F169" s="4" t="s">
        <v>645</v>
      </c>
      <c r="G169" s="11">
        <f>(C169-VLOOKUP(E169,Riders!$A$2:$E$8000,4,FALSE))/365</f>
        <v>28.232876712328768</v>
      </c>
      <c r="H169" s="4">
        <v>18</v>
      </c>
      <c r="I169" s="131">
        <v>7.0601851851851798E-3</v>
      </c>
      <c r="J169">
        <v>51.57</v>
      </c>
      <c r="K169" s="131"/>
    </row>
    <row r="170" spans="1:11">
      <c r="A170" s="1" t="s">
        <v>216</v>
      </c>
      <c r="B170" s="1">
        <v>2020</v>
      </c>
      <c r="C170" s="2">
        <v>43890</v>
      </c>
      <c r="D170" s="1" t="s">
        <v>19</v>
      </c>
      <c r="E170" s="1" t="s">
        <v>597</v>
      </c>
      <c r="F170" s="1" t="s">
        <v>34</v>
      </c>
      <c r="G170" s="11">
        <f>(C170-VLOOKUP(E170,Riders!$A$2:$E$8000,4,FALSE))/365</f>
        <v>21.816438356164383</v>
      </c>
      <c r="H170" s="1">
        <v>1</v>
      </c>
      <c r="I170" s="131">
        <v>9.8958333333333329E-3</v>
      </c>
      <c r="J170">
        <v>53.637999999999998</v>
      </c>
      <c r="K170" s="131"/>
    </row>
    <row r="171" spans="1:11">
      <c r="A171" s="1" t="s">
        <v>216</v>
      </c>
      <c r="B171" s="1">
        <v>2020</v>
      </c>
      <c r="C171" s="2">
        <v>43890</v>
      </c>
      <c r="D171" s="1" t="s">
        <v>19</v>
      </c>
      <c r="E171" s="1" t="s">
        <v>595</v>
      </c>
      <c r="F171" s="1" t="s">
        <v>28</v>
      </c>
      <c r="G171" s="11">
        <f>(C171-VLOOKUP(E171,Riders!$A$2:$E$8000,4,FALSE))/365</f>
        <v>34.087671232876716</v>
      </c>
      <c r="H171" s="1">
        <v>2</v>
      </c>
      <c r="I171" s="131">
        <v>9.8958333333333329E-3</v>
      </c>
      <c r="J171">
        <v>53.637999999999998</v>
      </c>
      <c r="K171" s="131"/>
    </row>
    <row r="172" spans="1:11">
      <c r="A172" s="1" t="s">
        <v>216</v>
      </c>
      <c r="B172" s="1">
        <v>2020</v>
      </c>
      <c r="C172" s="2">
        <v>43890</v>
      </c>
      <c r="D172" s="1" t="s">
        <v>19</v>
      </c>
      <c r="E172" s="1" t="s">
        <v>591</v>
      </c>
      <c r="F172" s="1" t="s">
        <v>22</v>
      </c>
      <c r="G172" s="11">
        <f>(C172-VLOOKUP(E172,Riders!$A$2:$E$8000,4,FALSE))/365</f>
        <v>25.545205479452054</v>
      </c>
      <c r="H172" s="1">
        <v>3</v>
      </c>
      <c r="I172" s="131">
        <v>9.8958333333333294E-3</v>
      </c>
      <c r="J172">
        <v>53.637999999999998</v>
      </c>
      <c r="K172" s="131"/>
    </row>
    <row r="173" spans="1:11">
      <c r="A173" s="1" t="s">
        <v>216</v>
      </c>
      <c r="B173" s="1">
        <v>2020</v>
      </c>
      <c r="C173" s="2">
        <v>43890</v>
      </c>
      <c r="D173" s="1" t="s">
        <v>19</v>
      </c>
      <c r="E173" s="1" t="s">
        <v>583</v>
      </c>
      <c r="F173" s="1" t="s">
        <v>26</v>
      </c>
      <c r="G173" s="11">
        <f>(C173-VLOOKUP(E173,Riders!$A$2:$E$8000,4,FALSE))/365</f>
        <v>24.482191780821918</v>
      </c>
      <c r="H173" s="1">
        <v>4</v>
      </c>
      <c r="I173" s="131">
        <v>9.8958333333333294E-3</v>
      </c>
      <c r="J173">
        <v>53.637999999999998</v>
      </c>
      <c r="K173" s="131"/>
    </row>
    <row r="174" spans="1:11">
      <c r="A174" s="1" t="s">
        <v>216</v>
      </c>
      <c r="B174" s="1">
        <v>2020</v>
      </c>
      <c r="C174" s="2">
        <v>43890</v>
      </c>
      <c r="D174" s="1" t="s">
        <v>19</v>
      </c>
      <c r="E174" s="1" t="s">
        <v>472</v>
      </c>
      <c r="F174" s="1" t="s">
        <v>24</v>
      </c>
      <c r="G174" s="11">
        <f>(C174-VLOOKUP(E174,Riders!$A$2:$E$8000,4,FALSE))/365</f>
        <v>31.079452054794519</v>
      </c>
      <c r="H174" s="1">
        <v>5</v>
      </c>
      <c r="I174" s="131">
        <v>9.8958333333333294E-3</v>
      </c>
      <c r="J174">
        <v>53.637999999999998</v>
      </c>
      <c r="K174" s="131"/>
    </row>
    <row r="175" spans="1:11">
      <c r="A175" s="1" t="s">
        <v>216</v>
      </c>
      <c r="B175" s="1">
        <v>2020</v>
      </c>
      <c r="C175" s="2">
        <v>43890</v>
      </c>
      <c r="D175" s="1" t="s">
        <v>19</v>
      </c>
      <c r="E175" s="1" t="s">
        <v>492</v>
      </c>
      <c r="F175" s="1" t="s">
        <v>30</v>
      </c>
      <c r="G175" s="11">
        <f>(C175-VLOOKUP(E175,Riders!$A$2:$E$8000,4,FALSE))/365</f>
        <v>26.224657534246575</v>
      </c>
      <c r="H175" s="1">
        <v>6</v>
      </c>
      <c r="I175" s="131">
        <v>9.8958333333333294E-3</v>
      </c>
      <c r="J175">
        <v>53.637999999999998</v>
      </c>
      <c r="K175" s="131"/>
    </row>
    <row r="176" spans="1:11">
      <c r="A176" s="1" t="s">
        <v>216</v>
      </c>
      <c r="B176" s="1">
        <v>2020</v>
      </c>
      <c r="C176" s="2">
        <v>43890</v>
      </c>
      <c r="D176" s="1" t="s">
        <v>19</v>
      </c>
      <c r="E176" s="1" t="s">
        <v>745</v>
      </c>
      <c r="F176" s="1" t="s">
        <v>45</v>
      </c>
      <c r="G176" s="11">
        <f>(C176-VLOOKUP(E176,Riders!$A$2:$E$8000,4,FALSE))/365</f>
        <v>22.835616438356166</v>
      </c>
      <c r="H176" s="1">
        <v>7</v>
      </c>
      <c r="I176" s="131">
        <v>9.8958333333333294E-3</v>
      </c>
      <c r="J176">
        <v>53.637999999999998</v>
      </c>
      <c r="K176" s="131"/>
    </row>
    <row r="177" spans="1:11">
      <c r="A177" s="1" t="s">
        <v>216</v>
      </c>
      <c r="B177" s="1">
        <v>2020</v>
      </c>
      <c r="C177" s="2">
        <v>43890</v>
      </c>
      <c r="D177" s="1" t="s">
        <v>19</v>
      </c>
      <c r="E177" s="1" t="s">
        <v>928</v>
      </c>
      <c r="F177" s="1" t="s">
        <v>101</v>
      </c>
      <c r="G177" s="11">
        <f>(C177-VLOOKUP(E177,Riders!$A$2:$E$8000,4,FALSE))/365</f>
        <v>32.156164383561645</v>
      </c>
      <c r="H177" s="1">
        <v>8</v>
      </c>
      <c r="I177" s="131">
        <v>9.8958333333333294E-3</v>
      </c>
      <c r="J177">
        <v>53.637999999999998</v>
      </c>
      <c r="K177" s="131"/>
    </row>
    <row r="178" spans="1:11">
      <c r="A178" s="1" t="s">
        <v>216</v>
      </c>
      <c r="B178" s="1">
        <v>2020</v>
      </c>
      <c r="C178" s="2">
        <v>43890</v>
      </c>
      <c r="D178" s="1" t="s">
        <v>19</v>
      </c>
      <c r="E178" s="1" t="s">
        <v>924</v>
      </c>
      <c r="F178" s="1" t="s">
        <v>84</v>
      </c>
      <c r="G178" s="11">
        <f>(C178-VLOOKUP(E178,Riders!$A$2:$E$8000,4,FALSE))/365</f>
        <v>27.046575342465754</v>
      </c>
      <c r="H178" s="1">
        <v>9</v>
      </c>
      <c r="I178" s="131">
        <v>9.8958333333333294E-3</v>
      </c>
      <c r="J178">
        <v>53.637999999999998</v>
      </c>
      <c r="K178" s="131"/>
    </row>
    <row r="179" spans="1:11">
      <c r="A179" s="1" t="s">
        <v>216</v>
      </c>
      <c r="B179" s="1">
        <v>2020</v>
      </c>
      <c r="C179" s="2">
        <v>43890</v>
      </c>
      <c r="D179" s="1" t="s">
        <v>19</v>
      </c>
      <c r="E179" s="1" t="s">
        <v>486</v>
      </c>
      <c r="F179" s="1" t="s">
        <v>163</v>
      </c>
      <c r="G179" s="11">
        <f>(C179-VLOOKUP(E179,Riders!$A$2:$E$8000,4,FALSE))/365</f>
        <v>22.649315068493152</v>
      </c>
      <c r="H179" s="1">
        <v>10</v>
      </c>
      <c r="I179" s="131">
        <v>9.8958333333333294E-3</v>
      </c>
      <c r="J179">
        <v>53.637999999999998</v>
      </c>
      <c r="K179" s="131"/>
    </row>
    <row r="180" spans="1:11">
      <c r="A180" s="1" t="s">
        <v>216</v>
      </c>
      <c r="B180" s="1">
        <v>2020</v>
      </c>
      <c r="C180" s="2">
        <v>43890</v>
      </c>
      <c r="D180" s="1" t="s">
        <v>19</v>
      </c>
      <c r="E180" s="1" t="s">
        <v>778</v>
      </c>
      <c r="F180" s="1" t="s">
        <v>112</v>
      </c>
      <c r="G180" s="11">
        <f>(C180-VLOOKUP(E180,Riders!$A$2:$E$8000,4,FALSE))/365</f>
        <v>21.876712328767123</v>
      </c>
      <c r="H180" s="1">
        <v>11</v>
      </c>
      <c r="I180" s="131">
        <v>9.8958333333333294E-3</v>
      </c>
      <c r="J180">
        <v>53.637999999999998</v>
      </c>
      <c r="K180" s="131"/>
    </row>
    <row r="181" spans="1:11">
      <c r="A181" s="1" t="s">
        <v>216</v>
      </c>
      <c r="B181" s="1">
        <v>2020</v>
      </c>
      <c r="C181" s="2">
        <v>43890</v>
      </c>
      <c r="D181" s="1" t="s">
        <v>19</v>
      </c>
      <c r="E181" s="1" t="s">
        <v>933</v>
      </c>
      <c r="F181" s="1" t="s">
        <v>187</v>
      </c>
      <c r="G181" s="11">
        <f>(C181-VLOOKUP(E181,Riders!$A$2:$E$8000,4,FALSE))/365</f>
        <v>25.260273972602739</v>
      </c>
      <c r="H181" s="1">
        <v>12</v>
      </c>
      <c r="I181" s="131">
        <v>9.8958333333333294E-3</v>
      </c>
      <c r="J181">
        <v>53.637999999999998</v>
      </c>
      <c r="K181" s="131"/>
    </row>
    <row r="182" spans="1:11">
      <c r="A182" s="1" t="s">
        <v>216</v>
      </c>
      <c r="B182" s="1">
        <v>2020</v>
      </c>
      <c r="C182" s="2">
        <v>43890</v>
      </c>
      <c r="D182" s="1" t="s">
        <v>19</v>
      </c>
      <c r="E182" s="1" t="s">
        <v>521</v>
      </c>
      <c r="F182" s="1" t="s">
        <v>57</v>
      </c>
      <c r="G182" s="11">
        <f>(C182-VLOOKUP(E182,Riders!$A$2:$E$8000,4,FALSE))/365</f>
        <v>28.361643835616437</v>
      </c>
      <c r="H182" s="1">
        <v>13</v>
      </c>
      <c r="I182" s="131">
        <v>9.8958333333333294E-3</v>
      </c>
      <c r="J182">
        <v>53.637999999999998</v>
      </c>
      <c r="K182" s="131"/>
    </row>
    <row r="183" spans="1:11">
      <c r="A183" s="1" t="s">
        <v>216</v>
      </c>
      <c r="B183" s="1">
        <v>2020</v>
      </c>
      <c r="C183" s="2">
        <v>43890</v>
      </c>
      <c r="D183" s="1" t="s">
        <v>19</v>
      </c>
      <c r="E183" s="1" t="s">
        <v>782</v>
      </c>
      <c r="F183" s="1" t="s">
        <v>479</v>
      </c>
      <c r="G183" s="11" t="e">
        <f>(C183-VLOOKUP(E183,Riders!$A$2:$E$8000,4,FALSE))/365</f>
        <v>#N/A</v>
      </c>
      <c r="H183" s="1">
        <v>14</v>
      </c>
      <c r="I183" s="131">
        <v>9.8958333333333294E-3</v>
      </c>
      <c r="J183">
        <v>53.637999999999998</v>
      </c>
      <c r="K183" s="131"/>
    </row>
    <row r="184" spans="1:11">
      <c r="A184" s="1" t="s">
        <v>216</v>
      </c>
      <c r="B184" s="1">
        <v>2020</v>
      </c>
      <c r="C184" s="2">
        <v>43890</v>
      </c>
      <c r="D184" s="1" t="s">
        <v>19</v>
      </c>
      <c r="E184" s="1" t="s">
        <v>586</v>
      </c>
      <c r="F184" s="1" t="s">
        <v>77</v>
      </c>
      <c r="G184" s="11">
        <f>(C184-VLOOKUP(E184,Riders!$A$2:$E$8000,4,FALSE))/365</f>
        <v>19.452054794520549</v>
      </c>
      <c r="H184" s="1">
        <v>15</v>
      </c>
      <c r="I184" s="131">
        <v>9.8958333333333294E-3</v>
      </c>
      <c r="J184">
        <v>53.637999999999998</v>
      </c>
      <c r="K184" s="131"/>
    </row>
    <row r="185" spans="1:11">
      <c r="A185" s="1" t="s">
        <v>216</v>
      </c>
      <c r="B185" s="1">
        <v>2020</v>
      </c>
      <c r="C185" s="2">
        <v>43890</v>
      </c>
      <c r="D185" s="1" t="s">
        <v>19</v>
      </c>
      <c r="E185" s="1" t="s">
        <v>831</v>
      </c>
      <c r="F185" s="1" t="s">
        <v>206</v>
      </c>
      <c r="G185" s="11">
        <f>(C185-VLOOKUP(E185,Riders!$A$2:$E$8000,4,FALSE))/365</f>
        <v>26.704109589041096</v>
      </c>
      <c r="H185" s="1">
        <v>16</v>
      </c>
      <c r="I185" s="131">
        <v>9.8958333333333294E-3</v>
      </c>
      <c r="J185">
        <v>53.637999999999998</v>
      </c>
      <c r="K185" s="131"/>
    </row>
    <row r="186" spans="1:11">
      <c r="A186" s="1" t="s">
        <v>216</v>
      </c>
      <c r="B186" s="1">
        <v>2020</v>
      </c>
      <c r="C186" s="2">
        <v>43890</v>
      </c>
      <c r="D186" s="1" t="s">
        <v>19</v>
      </c>
      <c r="E186" s="1" t="s">
        <v>714</v>
      </c>
      <c r="F186" s="1" t="s">
        <v>151</v>
      </c>
      <c r="G186" s="11">
        <f>(C186-VLOOKUP(E186,Riders!$A$2:$E$8000,4,FALSE))/365</f>
        <v>23.772602739726029</v>
      </c>
      <c r="H186" s="1">
        <v>17</v>
      </c>
      <c r="I186" s="131">
        <v>9.8958333333333294E-3</v>
      </c>
      <c r="J186">
        <v>53.637999999999998</v>
      </c>
      <c r="K186" s="131"/>
    </row>
    <row r="187" spans="1:11">
      <c r="A187" s="1" t="s">
        <v>216</v>
      </c>
      <c r="B187" s="1">
        <v>2020</v>
      </c>
      <c r="C187" s="2">
        <v>43890</v>
      </c>
      <c r="D187" s="1" t="s">
        <v>19</v>
      </c>
      <c r="E187" s="1" t="s">
        <v>932</v>
      </c>
      <c r="F187" s="1" t="s">
        <v>55</v>
      </c>
      <c r="G187" s="11" t="e">
        <f>(C187-VLOOKUP(E187,Riders!$A$2:$E$8000,4,FALSE))/365</f>
        <v>#N/A</v>
      </c>
      <c r="H187" s="1">
        <v>18</v>
      </c>
      <c r="I187" s="131">
        <v>9.8958333333333294E-3</v>
      </c>
      <c r="J187">
        <v>53.637999999999998</v>
      </c>
      <c r="K187" s="131"/>
    </row>
    <row r="188" spans="1:11">
      <c r="A188" s="1" t="s">
        <v>216</v>
      </c>
      <c r="B188" s="1">
        <v>2020</v>
      </c>
      <c r="C188" s="2">
        <v>43890</v>
      </c>
      <c r="D188" s="1" t="s">
        <v>19</v>
      </c>
      <c r="E188" s="1" t="s">
        <v>802</v>
      </c>
      <c r="F188" s="1" t="s">
        <v>32</v>
      </c>
      <c r="G188" s="11">
        <f>(C188-VLOOKUP(E188,Riders!$A$2:$E$8000,4,FALSE))/365</f>
        <v>22.589041095890412</v>
      </c>
      <c r="H188" s="1">
        <v>19</v>
      </c>
      <c r="I188" s="131">
        <v>9.8958333333333294E-3</v>
      </c>
      <c r="J188">
        <v>53.637999999999998</v>
      </c>
      <c r="K188" s="131"/>
    </row>
    <row r="189" spans="1:11">
      <c r="A189" s="1" t="s">
        <v>216</v>
      </c>
      <c r="B189" s="1">
        <v>2020</v>
      </c>
      <c r="C189" s="2">
        <v>43890</v>
      </c>
      <c r="D189" s="1" t="s">
        <v>19</v>
      </c>
      <c r="E189" s="1" t="s">
        <v>339</v>
      </c>
      <c r="F189" s="1" t="s">
        <v>141</v>
      </c>
      <c r="G189" s="11">
        <f>(C189-VLOOKUP(E189,Riders!$A$2:$E$8000,4,FALSE))/365</f>
        <v>31.953424657534246</v>
      </c>
      <c r="H189" s="1">
        <v>20</v>
      </c>
      <c r="I189" s="131">
        <v>9.8958333333333294E-3</v>
      </c>
      <c r="J189">
        <v>53.637999999999998</v>
      </c>
      <c r="K189" s="131"/>
    </row>
    <row r="190" spans="1:11">
      <c r="A190" s="1" t="s">
        <v>216</v>
      </c>
      <c r="B190" s="1">
        <v>2020</v>
      </c>
      <c r="C190" s="2">
        <v>43890</v>
      </c>
      <c r="D190" s="1" t="s">
        <v>19</v>
      </c>
      <c r="E190" s="1" t="s">
        <v>934</v>
      </c>
      <c r="F190" s="1" t="s">
        <v>38</v>
      </c>
      <c r="G190" s="11">
        <f>(C190-VLOOKUP(E190,Riders!$A$2:$E$8000,4,FALSE))/365</f>
        <v>21.197260273972603</v>
      </c>
      <c r="H190" s="1">
        <v>21</v>
      </c>
      <c r="I190" s="131">
        <v>9.8958333333333294E-3</v>
      </c>
      <c r="J190">
        <v>53.637999999999998</v>
      </c>
      <c r="K190" s="131"/>
    </row>
    <row r="191" spans="1:11">
      <c r="A191" s="1" t="s">
        <v>216</v>
      </c>
      <c r="B191" s="1">
        <v>2020</v>
      </c>
      <c r="C191" s="2">
        <v>43890</v>
      </c>
      <c r="D191" s="1" t="s">
        <v>19</v>
      </c>
      <c r="E191" s="1" t="s">
        <v>811</v>
      </c>
      <c r="F191" s="1" t="s">
        <v>81</v>
      </c>
      <c r="G191" s="11" t="e">
        <f>(C191-VLOOKUP(E191,Riders!$A$2:$E$8000,4,FALSE))/365</f>
        <v>#N/A</v>
      </c>
      <c r="H191" s="1">
        <v>22</v>
      </c>
      <c r="I191" s="131">
        <v>9.8958333333333294E-3</v>
      </c>
      <c r="J191">
        <v>53.637999999999998</v>
      </c>
      <c r="K191" s="131"/>
    </row>
    <row r="192" spans="1:11">
      <c r="A192" s="1" t="s">
        <v>216</v>
      </c>
      <c r="B192" s="1">
        <v>2020</v>
      </c>
      <c r="C192" s="2">
        <v>43890</v>
      </c>
      <c r="D192" s="1" t="s">
        <v>19</v>
      </c>
      <c r="E192" s="1" t="s">
        <v>654</v>
      </c>
      <c r="F192" s="1" t="s">
        <v>483</v>
      </c>
      <c r="G192" s="11">
        <f>(C192-VLOOKUP(E192,Riders!$A$2:$E$8000,4,FALSE))/365</f>
        <v>28.068493150684933</v>
      </c>
      <c r="H192" s="1">
        <v>23</v>
      </c>
      <c r="I192" s="131">
        <v>9.8958333333333294E-3</v>
      </c>
      <c r="J192">
        <v>53.637999999999998</v>
      </c>
      <c r="K192" s="131"/>
    </row>
    <row r="193" spans="1:11">
      <c r="A193" s="1" t="s">
        <v>216</v>
      </c>
      <c r="B193" s="1">
        <v>2020</v>
      </c>
      <c r="C193" s="2">
        <v>43890</v>
      </c>
      <c r="D193" s="1" t="s">
        <v>19</v>
      </c>
      <c r="E193" s="1" t="s">
        <v>807</v>
      </c>
      <c r="F193" s="1" t="s">
        <v>36</v>
      </c>
      <c r="G193" s="11">
        <f>(C193-VLOOKUP(E193,Riders!$A$2:$E$8000,4,FALSE))/365</f>
        <v>30.049315068493151</v>
      </c>
      <c r="H193" s="1">
        <v>24</v>
      </c>
      <c r="I193" s="131">
        <v>9.8958333333333294E-3</v>
      </c>
      <c r="J193">
        <v>53.637999999999998</v>
      </c>
      <c r="K193" s="131"/>
    </row>
    <row r="194" spans="1:11">
      <c r="A194" s="4" t="s">
        <v>161</v>
      </c>
      <c r="B194" s="4">
        <v>2020</v>
      </c>
      <c r="C194" s="5">
        <v>43855</v>
      </c>
      <c r="D194" s="4" t="s">
        <v>65</v>
      </c>
      <c r="E194" s="4" t="s">
        <v>583</v>
      </c>
      <c r="F194" s="4" t="s">
        <v>26</v>
      </c>
      <c r="G194" s="11">
        <f>(C194-VLOOKUP(E194,Riders!$A$2:$E$8000,4,FALSE))/365</f>
        <v>24.386301369863013</v>
      </c>
      <c r="H194" s="4">
        <v>1</v>
      </c>
      <c r="I194" s="131">
        <v>9.7453703703703713E-3</v>
      </c>
      <c r="J194">
        <v>51.261000000000003</v>
      </c>
      <c r="K194" s="131"/>
    </row>
    <row r="195" spans="1:11">
      <c r="A195" s="4" t="s">
        <v>161</v>
      </c>
      <c r="B195" s="4">
        <v>2020</v>
      </c>
      <c r="C195" s="5">
        <v>43855</v>
      </c>
      <c r="D195" s="4" t="s">
        <v>65</v>
      </c>
      <c r="E195" s="4" t="s">
        <v>591</v>
      </c>
      <c r="F195" s="4" t="s">
        <v>22</v>
      </c>
      <c r="G195" s="11">
        <f>(C195-VLOOKUP(E195,Riders!$A$2:$E$8000,4,FALSE))/365</f>
        <v>25.449315068493149</v>
      </c>
      <c r="H195" s="4">
        <v>2</v>
      </c>
      <c r="I195" s="131">
        <v>9.7453703703703713E-3</v>
      </c>
      <c r="J195">
        <v>51.261000000000003</v>
      </c>
      <c r="K195" s="131"/>
    </row>
    <row r="196" spans="1:11">
      <c r="A196" s="4" t="s">
        <v>161</v>
      </c>
      <c r="B196" s="4">
        <v>2020</v>
      </c>
      <c r="C196" s="5">
        <v>43855</v>
      </c>
      <c r="D196" s="4" t="s">
        <v>65</v>
      </c>
      <c r="E196" s="4" t="s">
        <v>486</v>
      </c>
      <c r="F196" s="4" t="s">
        <v>163</v>
      </c>
      <c r="G196" s="11">
        <f>(C196-VLOOKUP(E196,Riders!$A$2:$E$8000,4,FALSE))/365</f>
        <v>22.553424657534247</v>
      </c>
      <c r="H196" s="4">
        <v>3</v>
      </c>
      <c r="I196" s="131">
        <v>9.7453703703703695E-3</v>
      </c>
      <c r="J196">
        <v>51.261000000000003</v>
      </c>
      <c r="K196" s="131"/>
    </row>
    <row r="197" spans="1:11">
      <c r="A197" s="4" t="s">
        <v>161</v>
      </c>
      <c r="B197" s="4">
        <v>2020</v>
      </c>
      <c r="C197" s="5">
        <v>43855</v>
      </c>
      <c r="D197" s="4" t="s">
        <v>65</v>
      </c>
      <c r="E197" s="4" t="s">
        <v>584</v>
      </c>
      <c r="F197" s="4" t="s">
        <v>112</v>
      </c>
      <c r="G197" s="11">
        <f>(C197-VLOOKUP(E197,Riders!$A$2:$E$8000,4,FALSE))/365</f>
        <v>21.367123287671234</v>
      </c>
      <c r="H197" s="4">
        <v>4</v>
      </c>
      <c r="I197" s="131">
        <v>9.7453703703703695E-3</v>
      </c>
      <c r="J197">
        <v>51.261000000000003</v>
      </c>
      <c r="K197" s="131"/>
    </row>
    <row r="198" spans="1:11">
      <c r="A198" s="4" t="s">
        <v>161</v>
      </c>
      <c r="B198" s="4">
        <v>2020</v>
      </c>
      <c r="C198" s="5">
        <v>43855</v>
      </c>
      <c r="D198" s="4" t="s">
        <v>65</v>
      </c>
      <c r="E198" s="4" t="s">
        <v>339</v>
      </c>
      <c r="F198" s="4" t="s">
        <v>141</v>
      </c>
      <c r="G198" s="11">
        <f>(C198-VLOOKUP(E198,Riders!$A$2:$E$8000,4,FALSE))/365</f>
        <v>31.857534246575341</v>
      </c>
      <c r="H198" s="4">
        <v>5</v>
      </c>
      <c r="I198" s="131">
        <v>9.7453703703703695E-3</v>
      </c>
      <c r="J198">
        <v>51.261000000000003</v>
      </c>
      <c r="K198" s="131"/>
    </row>
    <row r="199" spans="1:11">
      <c r="A199" s="4" t="s">
        <v>161</v>
      </c>
      <c r="B199" s="4">
        <v>2020</v>
      </c>
      <c r="C199" s="5">
        <v>43855</v>
      </c>
      <c r="D199" s="4" t="s">
        <v>65</v>
      </c>
      <c r="E199" s="4" t="s">
        <v>745</v>
      </c>
      <c r="F199" s="4" t="s">
        <v>45</v>
      </c>
      <c r="G199" s="11">
        <f>(C199-VLOOKUP(E199,Riders!$A$2:$E$8000,4,FALSE))/365</f>
        <v>22.739726027397261</v>
      </c>
      <c r="H199" s="4">
        <v>6</v>
      </c>
      <c r="I199" s="131">
        <v>9.7453703703703695E-3</v>
      </c>
      <c r="J199">
        <v>51.261000000000003</v>
      </c>
      <c r="K199" s="131"/>
    </row>
    <row r="200" spans="1:11">
      <c r="A200" s="4" t="s">
        <v>161</v>
      </c>
      <c r="B200" s="4">
        <v>2020</v>
      </c>
      <c r="C200" s="5">
        <v>43855</v>
      </c>
      <c r="D200" s="4" t="s">
        <v>65</v>
      </c>
      <c r="E200" s="4" t="s">
        <v>678</v>
      </c>
      <c r="F200" s="4" t="s">
        <v>24</v>
      </c>
      <c r="G200" s="11">
        <f>(C200-VLOOKUP(E200,Riders!$A$2:$E$8000,4,FALSE))/365</f>
        <v>22.608219178082191</v>
      </c>
      <c r="H200" s="4">
        <v>7</v>
      </c>
      <c r="I200" s="131">
        <v>9.7453703703703695E-3</v>
      </c>
      <c r="J200">
        <v>51.261000000000003</v>
      </c>
      <c r="K200" s="131"/>
    </row>
    <row r="201" spans="1:11">
      <c r="A201" s="4" t="s">
        <v>161</v>
      </c>
      <c r="B201" s="4">
        <v>2020</v>
      </c>
      <c r="C201" s="5">
        <v>43855</v>
      </c>
      <c r="D201" s="4" t="s">
        <v>65</v>
      </c>
      <c r="E201" s="4" t="s">
        <v>933</v>
      </c>
      <c r="F201" s="4" t="s">
        <v>187</v>
      </c>
      <c r="G201" s="11">
        <f>(C201-VLOOKUP(E201,Riders!$A$2:$E$8000,4,FALSE))/365</f>
        <v>25.164383561643834</v>
      </c>
      <c r="H201" s="4">
        <v>8</v>
      </c>
      <c r="I201" s="131">
        <v>9.7453703703703695E-3</v>
      </c>
      <c r="J201">
        <v>51.261000000000003</v>
      </c>
      <c r="K201" s="131"/>
    </row>
    <row r="202" spans="1:11">
      <c r="A202" s="4" t="s">
        <v>161</v>
      </c>
      <c r="B202" s="4">
        <v>2020</v>
      </c>
      <c r="C202" s="5">
        <v>43855</v>
      </c>
      <c r="D202" s="4" t="s">
        <v>65</v>
      </c>
      <c r="E202" s="4" t="s">
        <v>919</v>
      </c>
      <c r="F202" s="4" t="s">
        <v>479</v>
      </c>
      <c r="G202" s="11" t="e">
        <f>(C202-VLOOKUP(E202,Riders!$A$2:$E$8000,4,FALSE))/365</f>
        <v>#N/A</v>
      </c>
      <c r="H202" s="4">
        <v>9</v>
      </c>
      <c r="I202" s="131">
        <v>9.7453703703703695E-3</v>
      </c>
      <c r="J202">
        <v>51.261000000000003</v>
      </c>
      <c r="K202" s="131"/>
    </row>
    <row r="203" spans="1:11">
      <c r="A203" s="4" t="s">
        <v>161</v>
      </c>
      <c r="B203" s="4">
        <v>2020</v>
      </c>
      <c r="C203" s="5">
        <v>43855</v>
      </c>
      <c r="D203" s="4" t="s">
        <v>65</v>
      </c>
      <c r="E203" s="4" t="s">
        <v>490</v>
      </c>
      <c r="F203" s="4" t="s">
        <v>491</v>
      </c>
      <c r="G203" s="11">
        <f>(C203-VLOOKUP(E203,Riders!$A$2:$E$8000,4,FALSE))/365</f>
        <v>24.205479452054796</v>
      </c>
      <c r="H203" s="4">
        <v>10</v>
      </c>
      <c r="I203" s="131">
        <v>9.7453703703703695E-3</v>
      </c>
      <c r="J203">
        <v>51.261000000000003</v>
      </c>
      <c r="K203" s="131"/>
    </row>
    <row r="204" spans="1:11">
      <c r="A204" s="4" t="s">
        <v>161</v>
      </c>
      <c r="B204" s="4">
        <v>2020</v>
      </c>
      <c r="C204" s="5">
        <v>43855</v>
      </c>
      <c r="D204" s="4" t="s">
        <v>65</v>
      </c>
      <c r="E204" s="4" t="s">
        <v>932</v>
      </c>
      <c r="F204" s="4" t="s">
        <v>55</v>
      </c>
      <c r="G204" s="11" t="e">
        <f>(C204-VLOOKUP(E204,Riders!$A$2:$E$8000,4,FALSE))/365</f>
        <v>#N/A</v>
      </c>
      <c r="H204" s="4">
        <v>11</v>
      </c>
      <c r="I204" s="131">
        <v>9.7453703703703695E-3</v>
      </c>
      <c r="J204">
        <v>51.261000000000003</v>
      </c>
      <c r="K204" s="131"/>
    </row>
    <row r="205" spans="1:11">
      <c r="A205" s="4" t="s">
        <v>161</v>
      </c>
      <c r="B205" s="4">
        <v>2020</v>
      </c>
      <c r="C205" s="5">
        <v>43855</v>
      </c>
      <c r="D205" s="4" t="s">
        <v>65</v>
      </c>
      <c r="E205" s="4" t="s">
        <v>807</v>
      </c>
      <c r="F205" s="4" t="s">
        <v>36</v>
      </c>
      <c r="G205" s="11">
        <f>(C205-VLOOKUP(E205,Riders!$A$2:$E$8000,4,FALSE))/365</f>
        <v>29.953424657534246</v>
      </c>
      <c r="H205" s="4">
        <v>12</v>
      </c>
      <c r="I205" s="131">
        <v>9.7453703703703695E-3</v>
      </c>
      <c r="J205">
        <v>51.261000000000003</v>
      </c>
      <c r="K205" s="131"/>
    </row>
    <row r="206" spans="1:11">
      <c r="A206" s="4" t="s">
        <v>161</v>
      </c>
      <c r="B206" s="4">
        <v>2020</v>
      </c>
      <c r="C206" s="5">
        <v>43855</v>
      </c>
      <c r="D206" s="4" t="s">
        <v>65</v>
      </c>
      <c r="E206" s="4" t="s">
        <v>714</v>
      </c>
      <c r="F206" s="4" t="s">
        <v>151</v>
      </c>
      <c r="G206" s="11">
        <f>(C206-VLOOKUP(E206,Riders!$A$2:$E$8000,4,FALSE))/365</f>
        <v>23.676712328767124</v>
      </c>
      <c r="H206" s="4">
        <v>13</v>
      </c>
      <c r="I206" s="131">
        <v>9.7453703703703695E-3</v>
      </c>
      <c r="J206">
        <v>51.261000000000003</v>
      </c>
      <c r="K206" s="131"/>
    </row>
    <row r="207" spans="1:11">
      <c r="A207" s="4" t="s">
        <v>161</v>
      </c>
      <c r="B207" s="4">
        <v>2020</v>
      </c>
      <c r="C207" s="5">
        <v>43855</v>
      </c>
      <c r="D207" s="4" t="s">
        <v>65</v>
      </c>
      <c r="E207" s="4" t="s">
        <v>942</v>
      </c>
      <c r="F207" s="4" t="s">
        <v>28</v>
      </c>
      <c r="G207" s="11">
        <f>(C207-VLOOKUP(E207,Riders!$A$2:$E$8000,4,FALSE))/365</f>
        <v>26.093150684931508</v>
      </c>
      <c r="H207" s="4">
        <v>14</v>
      </c>
      <c r="I207" s="131">
        <v>9.7453703703703695E-3</v>
      </c>
      <c r="J207">
        <v>51.261000000000003</v>
      </c>
      <c r="K207" s="131"/>
    </row>
    <row r="208" spans="1:11">
      <c r="A208" s="4" t="s">
        <v>161</v>
      </c>
      <c r="B208" s="4">
        <v>2020</v>
      </c>
      <c r="C208" s="5">
        <v>43855</v>
      </c>
      <c r="D208" s="4" t="s">
        <v>65</v>
      </c>
      <c r="E208" s="4" t="s">
        <v>832</v>
      </c>
      <c r="F208" s="4" t="s">
        <v>206</v>
      </c>
      <c r="G208" s="11">
        <f>(C208-VLOOKUP(E208,Riders!$A$2:$E$8000,4,FALSE))/365</f>
        <v>24.304109589041097</v>
      </c>
      <c r="H208" s="4">
        <v>15</v>
      </c>
      <c r="I208" s="131">
        <v>9.7453703703703695E-3</v>
      </c>
      <c r="J208">
        <v>51.261000000000003</v>
      </c>
      <c r="K208" s="131"/>
    </row>
    <row r="209" spans="1:11">
      <c r="A209" s="4" t="s">
        <v>161</v>
      </c>
      <c r="B209" s="4">
        <v>2020</v>
      </c>
      <c r="C209" s="5">
        <v>43855</v>
      </c>
      <c r="D209" s="4" t="s">
        <v>65</v>
      </c>
      <c r="E209" s="4" t="s">
        <v>736</v>
      </c>
      <c r="F209" s="4" t="s">
        <v>32</v>
      </c>
      <c r="G209" s="11">
        <f>(C209-VLOOKUP(E209,Riders!$A$2:$E$8000,4,FALSE))/365</f>
        <v>18.92876712328767</v>
      </c>
      <c r="H209" s="4">
        <v>16</v>
      </c>
      <c r="I209" s="131">
        <v>9.7453703703703695E-3</v>
      </c>
      <c r="J209">
        <v>51.261000000000003</v>
      </c>
      <c r="K209" s="131"/>
    </row>
    <row r="210" spans="1:11">
      <c r="A210" s="4" t="s">
        <v>161</v>
      </c>
      <c r="B210" s="4">
        <v>2020</v>
      </c>
      <c r="C210" s="5">
        <v>43855</v>
      </c>
      <c r="D210" s="4" t="s">
        <v>65</v>
      </c>
      <c r="E210" s="4" t="s">
        <v>963</v>
      </c>
      <c r="F210" s="4" t="s">
        <v>211</v>
      </c>
      <c r="G210" s="11">
        <f>(C210-VLOOKUP(E210,Riders!$A$2:$E$8000,4,FALSE))/365</f>
        <v>21.383561643835616</v>
      </c>
      <c r="H210" s="4">
        <v>17</v>
      </c>
      <c r="I210" s="131">
        <v>9.7453703703703695E-3</v>
      </c>
      <c r="J210">
        <v>51.261000000000003</v>
      </c>
      <c r="K210" s="131"/>
    </row>
    <row r="211" spans="1:11">
      <c r="A211" s="4" t="s">
        <v>161</v>
      </c>
      <c r="B211" s="4">
        <v>2020</v>
      </c>
      <c r="C211" s="5">
        <v>43855</v>
      </c>
      <c r="D211" s="4" t="s">
        <v>65</v>
      </c>
      <c r="E211" s="4" t="s">
        <v>498</v>
      </c>
      <c r="F211" s="4" t="s">
        <v>962</v>
      </c>
      <c r="G211" s="11">
        <f>(C211-VLOOKUP(E211,Riders!$A$2:$E$8000,4,FALSE))/365</f>
        <v>27.989041095890411</v>
      </c>
      <c r="H211" s="4">
        <v>18</v>
      </c>
      <c r="I211" s="131">
        <v>9.7453703703703695E-3</v>
      </c>
      <c r="J211">
        <v>51.261000000000003</v>
      </c>
      <c r="K211" s="131"/>
    </row>
    <row r="212" spans="1:11">
      <c r="A212" s="4" t="s">
        <v>161</v>
      </c>
      <c r="B212" s="4">
        <v>2020</v>
      </c>
      <c r="C212" s="5">
        <v>43855</v>
      </c>
      <c r="D212" s="4" t="s">
        <v>65</v>
      </c>
      <c r="E212" s="4" t="s">
        <v>852</v>
      </c>
      <c r="F212" s="4" t="s">
        <v>84</v>
      </c>
      <c r="G212" s="11">
        <f>(C212-VLOOKUP(E212,Riders!$A$2:$E$8000,4,FALSE))/365</f>
        <v>32.449315068493149</v>
      </c>
      <c r="H212" s="4">
        <v>19</v>
      </c>
      <c r="I212" s="131">
        <v>9.7453703703703695E-3</v>
      </c>
      <c r="J212">
        <v>51.261000000000003</v>
      </c>
      <c r="K212" s="131"/>
    </row>
    <row r="213" spans="1:11">
      <c r="A213" s="4" t="s">
        <v>161</v>
      </c>
      <c r="B213" s="4">
        <v>2020</v>
      </c>
      <c r="C213" s="5">
        <v>43855</v>
      </c>
      <c r="D213" s="4" t="s">
        <v>65</v>
      </c>
      <c r="E213" s="4" t="s">
        <v>964</v>
      </c>
      <c r="F213" s="4" t="s">
        <v>57</v>
      </c>
      <c r="G213" s="11">
        <f>(C213-VLOOKUP(E213,Riders!$A$2:$E$8000,4,FALSE))/365</f>
        <v>29.304109589041097</v>
      </c>
      <c r="H213" s="4">
        <v>20</v>
      </c>
      <c r="I213" s="131">
        <v>9.7453703703703695E-3</v>
      </c>
      <c r="J213">
        <v>51.261000000000003</v>
      </c>
      <c r="K213" s="131"/>
    </row>
    <row r="214" spans="1:11">
      <c r="A214" s="4" t="s">
        <v>161</v>
      </c>
      <c r="B214" s="4">
        <v>2020</v>
      </c>
      <c r="C214" s="5">
        <v>43855</v>
      </c>
      <c r="D214" s="4" t="s">
        <v>65</v>
      </c>
      <c r="E214" s="4" t="s">
        <v>934</v>
      </c>
      <c r="F214" s="4" t="s">
        <v>38</v>
      </c>
      <c r="G214" s="11">
        <f>(C214-VLOOKUP(E214,Riders!$A$2:$E$8000,4,FALSE))/365</f>
        <v>21.101369863013698</v>
      </c>
      <c r="H214" s="4">
        <v>21</v>
      </c>
      <c r="I214" s="131">
        <v>9.7453703703703695E-3</v>
      </c>
      <c r="J214">
        <v>51.261000000000003</v>
      </c>
      <c r="K214" s="131"/>
    </row>
    <row r="215" spans="1:11">
      <c r="A215" s="4" t="s">
        <v>161</v>
      </c>
      <c r="B215" s="4">
        <v>2020</v>
      </c>
      <c r="C215" s="5">
        <v>43855</v>
      </c>
      <c r="D215" s="4" t="s">
        <v>65</v>
      </c>
      <c r="E215" s="4" t="s">
        <v>811</v>
      </c>
      <c r="F215" s="4" t="s">
        <v>81</v>
      </c>
      <c r="G215" s="11" t="e">
        <f>(C215-VLOOKUP(E215,Riders!$A$2:$E$8000,4,FALSE))/365</f>
        <v>#N/A</v>
      </c>
      <c r="H215" s="4">
        <v>22</v>
      </c>
      <c r="I215" s="131">
        <v>9.7453703703703695E-3</v>
      </c>
      <c r="J215">
        <v>51.261000000000003</v>
      </c>
      <c r="K215" s="131"/>
    </row>
    <row r="216" spans="1:11">
      <c r="A216" s="1" t="s">
        <v>221</v>
      </c>
      <c r="B216" s="1">
        <v>2019</v>
      </c>
      <c r="C216" s="2">
        <v>43813</v>
      </c>
      <c r="D216" s="1" t="s">
        <v>65</v>
      </c>
      <c r="E216" s="1" t="s">
        <v>507</v>
      </c>
      <c r="F216" s="1" t="s">
        <v>84</v>
      </c>
      <c r="G216" s="11">
        <f>(C216-VLOOKUP(E216,Riders!$A$2:$E$8000,4,FALSE))/365</f>
        <v>29.235616438356164</v>
      </c>
      <c r="H216" s="1">
        <v>1</v>
      </c>
      <c r="I216" s="131">
        <v>1.0891203703703703E-2</v>
      </c>
      <c r="J216">
        <v>53.506</v>
      </c>
      <c r="K216" s="131"/>
    </row>
    <row r="217" spans="1:11">
      <c r="A217" s="1" t="s">
        <v>221</v>
      </c>
      <c r="B217" s="1">
        <v>2019</v>
      </c>
      <c r="C217" s="2">
        <v>43813</v>
      </c>
      <c r="D217" s="1" t="s">
        <v>65</v>
      </c>
      <c r="E217" s="1" t="s">
        <v>928</v>
      </c>
      <c r="F217" s="1" t="s">
        <v>101</v>
      </c>
      <c r="G217" s="11">
        <f>(C217-VLOOKUP(E217,Riders!$A$2:$E$8000,4,FALSE))/365</f>
        <v>31.945205479452056</v>
      </c>
      <c r="H217" s="1">
        <v>2</v>
      </c>
      <c r="I217" s="131">
        <v>1.0891203703703703E-2</v>
      </c>
      <c r="J217">
        <v>53.506</v>
      </c>
      <c r="K217" s="131"/>
    </row>
    <row r="218" spans="1:11">
      <c r="A218" s="1" t="s">
        <v>221</v>
      </c>
      <c r="B218" s="1">
        <v>2019</v>
      </c>
      <c r="C218" s="2">
        <v>43813</v>
      </c>
      <c r="D218" s="1" t="s">
        <v>65</v>
      </c>
      <c r="E218" s="1" t="s">
        <v>595</v>
      </c>
      <c r="F218" s="1" t="s">
        <v>28</v>
      </c>
      <c r="G218" s="11">
        <f>(C218-VLOOKUP(E218,Riders!$A$2:$E$8000,4,FALSE))/365</f>
        <v>33.876712328767127</v>
      </c>
      <c r="H218" s="1">
        <v>3</v>
      </c>
      <c r="I218" s="131">
        <v>1.08912037037037E-2</v>
      </c>
      <c r="J218">
        <v>53.506</v>
      </c>
      <c r="K218" s="131"/>
    </row>
    <row r="219" spans="1:11">
      <c r="A219" s="1" t="s">
        <v>221</v>
      </c>
      <c r="B219" s="1">
        <v>2019</v>
      </c>
      <c r="C219" s="2">
        <v>43813</v>
      </c>
      <c r="D219" s="1" t="s">
        <v>65</v>
      </c>
      <c r="E219" s="1" t="s">
        <v>808</v>
      </c>
      <c r="F219" s="1" t="s">
        <v>26</v>
      </c>
      <c r="G219" s="11">
        <f>(C219-VLOOKUP(E219,Riders!$A$2:$E$8000,4,FALSE))/365</f>
        <v>32.30958904109589</v>
      </c>
      <c r="H219" s="1">
        <v>4</v>
      </c>
      <c r="I219" s="131">
        <v>1.08912037037037E-2</v>
      </c>
      <c r="J219">
        <v>53.506</v>
      </c>
      <c r="K219" s="131"/>
    </row>
    <row r="220" spans="1:11">
      <c r="A220" s="1" t="s">
        <v>221</v>
      </c>
      <c r="B220" s="1">
        <v>2019</v>
      </c>
      <c r="C220" s="2">
        <v>43813</v>
      </c>
      <c r="D220" s="1" t="s">
        <v>65</v>
      </c>
      <c r="E220" s="1" t="s">
        <v>521</v>
      </c>
      <c r="F220" s="1" t="s">
        <v>57</v>
      </c>
      <c r="G220" s="11">
        <f>(C220-VLOOKUP(E220,Riders!$A$2:$E$8000,4,FALSE))/365</f>
        <v>28.150684931506849</v>
      </c>
      <c r="H220" s="1">
        <v>5</v>
      </c>
      <c r="I220" s="131">
        <v>1.08912037037037E-2</v>
      </c>
      <c r="J220">
        <v>53.506</v>
      </c>
      <c r="K220" s="131"/>
    </row>
    <row r="221" spans="1:11">
      <c r="A221" s="1" t="s">
        <v>221</v>
      </c>
      <c r="B221" s="1">
        <v>2019</v>
      </c>
      <c r="C221" s="2">
        <v>43813</v>
      </c>
      <c r="D221" s="1" t="s">
        <v>65</v>
      </c>
      <c r="E221" s="1" t="s">
        <v>339</v>
      </c>
      <c r="F221" s="1" t="s">
        <v>141</v>
      </c>
      <c r="G221" s="11">
        <f>(C221-VLOOKUP(E221,Riders!$A$2:$E$8000,4,FALSE))/365</f>
        <v>31.742465753424657</v>
      </c>
      <c r="H221" s="1">
        <v>6</v>
      </c>
      <c r="I221" s="131">
        <v>1.08912037037037E-2</v>
      </c>
      <c r="J221">
        <v>53.506</v>
      </c>
      <c r="K221" s="131"/>
    </row>
    <row r="222" spans="1:11">
      <c r="A222" s="1" t="s">
        <v>221</v>
      </c>
      <c r="B222" s="1">
        <v>2019</v>
      </c>
      <c r="C222" s="2">
        <v>43813</v>
      </c>
      <c r="D222" s="1" t="s">
        <v>65</v>
      </c>
      <c r="E222" s="1" t="s">
        <v>929</v>
      </c>
      <c r="F222" s="1" t="s">
        <v>163</v>
      </c>
      <c r="G222" s="11">
        <f>(C222-VLOOKUP(E222,Riders!$A$2:$E$8000,4,FALSE))/365</f>
        <v>32.589041095890408</v>
      </c>
      <c r="H222" s="1">
        <v>7</v>
      </c>
      <c r="I222" s="131">
        <v>1.08912037037037E-2</v>
      </c>
      <c r="J222">
        <v>53.506</v>
      </c>
      <c r="K222" s="131"/>
    </row>
    <row r="223" spans="1:11">
      <c r="A223" s="1" t="s">
        <v>221</v>
      </c>
      <c r="B223" s="1">
        <v>2019</v>
      </c>
      <c r="C223" s="2">
        <v>43813</v>
      </c>
      <c r="D223" s="1" t="s">
        <v>65</v>
      </c>
      <c r="E223" s="1" t="s">
        <v>972</v>
      </c>
      <c r="F223" s="1" t="s">
        <v>144</v>
      </c>
      <c r="G223" s="11">
        <f>(C223-VLOOKUP(E223,Riders!$A$2:$E$8000,4,FALSE))/365</f>
        <v>26.463013698630139</v>
      </c>
      <c r="H223" s="1">
        <v>8</v>
      </c>
      <c r="I223" s="131">
        <v>1.08912037037037E-2</v>
      </c>
      <c r="J223">
        <v>53.506</v>
      </c>
      <c r="K223" s="131"/>
    </row>
    <row r="224" spans="1:11">
      <c r="A224" s="1" t="s">
        <v>221</v>
      </c>
      <c r="B224" s="1">
        <v>2019</v>
      </c>
      <c r="C224" s="2">
        <v>43813</v>
      </c>
      <c r="D224" s="1" t="s">
        <v>65</v>
      </c>
      <c r="E224" s="1" t="s">
        <v>492</v>
      </c>
      <c r="F224" s="1" t="s">
        <v>751</v>
      </c>
      <c r="G224" s="11">
        <f>(C224-VLOOKUP(E224,Riders!$A$2:$E$8000,4,FALSE))/365</f>
        <v>26.013698630136986</v>
      </c>
      <c r="H224" s="1">
        <v>9</v>
      </c>
      <c r="I224" s="131">
        <v>1.08912037037037E-2</v>
      </c>
      <c r="J224">
        <v>53.506</v>
      </c>
      <c r="K224" s="131"/>
    </row>
    <row r="225" spans="1:11">
      <c r="A225" s="1" t="s">
        <v>221</v>
      </c>
      <c r="B225" s="1">
        <v>2019</v>
      </c>
      <c r="C225" s="2">
        <v>43813</v>
      </c>
      <c r="D225" s="1" t="s">
        <v>65</v>
      </c>
      <c r="E225" s="1" t="s">
        <v>782</v>
      </c>
      <c r="F225" s="1" t="s">
        <v>479</v>
      </c>
      <c r="G225" s="11" t="e">
        <f>(C225-VLOOKUP(E225,Riders!$A$2:$E$8000,4,FALSE))/365</f>
        <v>#N/A</v>
      </c>
      <c r="H225" s="1">
        <v>10</v>
      </c>
      <c r="I225" s="131">
        <v>1.08912037037037E-2</v>
      </c>
      <c r="J225">
        <v>53.506</v>
      </c>
      <c r="K225" s="131"/>
    </row>
    <row r="226" spans="1:11">
      <c r="A226" s="1" t="s">
        <v>221</v>
      </c>
      <c r="B226" s="1">
        <v>2019</v>
      </c>
      <c r="C226" s="2">
        <v>43813</v>
      </c>
      <c r="D226" s="1" t="s">
        <v>65</v>
      </c>
      <c r="E226" s="1" t="s">
        <v>932</v>
      </c>
      <c r="F226" s="1" t="s">
        <v>55</v>
      </c>
      <c r="G226" s="11" t="e">
        <f>(C226-VLOOKUP(E226,Riders!$A$2:$E$8000,4,FALSE))/365</f>
        <v>#N/A</v>
      </c>
      <c r="H226" s="1">
        <v>11</v>
      </c>
      <c r="I226" s="131">
        <v>1.08912037037037E-2</v>
      </c>
      <c r="J226">
        <v>53.506</v>
      </c>
      <c r="K226" s="131"/>
    </row>
    <row r="227" spans="1:11">
      <c r="A227" s="1" t="s">
        <v>221</v>
      </c>
      <c r="B227" s="1">
        <v>2019</v>
      </c>
      <c r="C227" s="2">
        <v>43813</v>
      </c>
      <c r="D227" s="1" t="s">
        <v>65</v>
      </c>
      <c r="E227" s="1" t="s">
        <v>598</v>
      </c>
      <c r="F227" s="1" t="s">
        <v>34</v>
      </c>
      <c r="G227" s="11">
        <f>(C227-VLOOKUP(E227,Riders!$A$2:$E$8000,4,FALSE))/365</f>
        <v>29.068493150684933</v>
      </c>
      <c r="H227" s="1">
        <v>12</v>
      </c>
      <c r="I227" s="131">
        <v>1.08912037037037E-2</v>
      </c>
      <c r="J227">
        <v>53.506</v>
      </c>
      <c r="K227" s="131"/>
    </row>
    <row r="228" spans="1:11">
      <c r="A228" s="1" t="s">
        <v>221</v>
      </c>
      <c r="B228" s="1">
        <v>2019</v>
      </c>
      <c r="C228" s="2">
        <v>43813</v>
      </c>
      <c r="D228" s="1" t="s">
        <v>65</v>
      </c>
      <c r="E228" s="1" t="s">
        <v>745</v>
      </c>
      <c r="F228" s="1" t="s">
        <v>45</v>
      </c>
      <c r="G228" s="11">
        <f>(C228-VLOOKUP(E228,Riders!$A$2:$E$8000,4,FALSE))/365</f>
        <v>22.624657534246577</v>
      </c>
      <c r="H228" s="1">
        <v>13</v>
      </c>
      <c r="I228" s="131">
        <v>1.08912037037037E-2</v>
      </c>
      <c r="J228">
        <v>53.506</v>
      </c>
      <c r="K228" s="131"/>
    </row>
    <row r="229" spans="1:11">
      <c r="A229" s="1" t="s">
        <v>221</v>
      </c>
      <c r="B229" s="1">
        <v>2019</v>
      </c>
      <c r="C229" s="2">
        <v>43813</v>
      </c>
      <c r="D229" s="1" t="s">
        <v>65</v>
      </c>
      <c r="E229" s="1" t="s">
        <v>799</v>
      </c>
      <c r="F229" s="1" t="s">
        <v>187</v>
      </c>
      <c r="G229" s="11">
        <f>(C229-VLOOKUP(E229,Riders!$A$2:$E$8000,4,FALSE))/365</f>
        <v>23.528767123287672</v>
      </c>
      <c r="H229" s="1">
        <v>14</v>
      </c>
      <c r="I229" s="131">
        <v>1.08912037037037E-2</v>
      </c>
      <c r="J229">
        <v>53.506</v>
      </c>
      <c r="K229" s="131"/>
    </row>
    <row r="230" spans="1:11">
      <c r="A230" s="1" t="s">
        <v>221</v>
      </c>
      <c r="B230" s="1">
        <v>2019</v>
      </c>
      <c r="C230" s="2">
        <v>43813</v>
      </c>
      <c r="D230" s="1" t="s">
        <v>65</v>
      </c>
      <c r="E230" s="1" t="s">
        <v>934</v>
      </c>
      <c r="F230" s="1" t="s">
        <v>38</v>
      </c>
      <c r="G230" s="11">
        <f>(C230-VLOOKUP(E230,Riders!$A$2:$E$8000,4,FALSE))/365</f>
        <v>20.986301369863014</v>
      </c>
      <c r="H230" s="1">
        <v>15</v>
      </c>
      <c r="I230" s="131">
        <v>1.08912037037037E-2</v>
      </c>
      <c r="J230">
        <v>53.506</v>
      </c>
      <c r="K230" s="131"/>
    </row>
    <row r="231" spans="1:11">
      <c r="A231" s="1" t="s">
        <v>221</v>
      </c>
      <c r="B231" s="1">
        <v>2019</v>
      </c>
      <c r="C231" s="2">
        <v>43813</v>
      </c>
      <c r="D231" s="1" t="s">
        <v>65</v>
      </c>
      <c r="E231" s="1" t="s">
        <v>810</v>
      </c>
      <c r="F231" s="1" t="s">
        <v>81</v>
      </c>
      <c r="G231" s="11" t="e">
        <f>(C231-VLOOKUP(E231,Riders!$A$2:$E$8000,4,FALSE))/365</f>
        <v>#N/A</v>
      </c>
      <c r="H231" s="1">
        <v>16</v>
      </c>
      <c r="I231" s="131">
        <v>1.08912037037037E-2</v>
      </c>
      <c r="J231">
        <v>53.506</v>
      </c>
      <c r="K231" s="131"/>
    </row>
    <row r="232" spans="1:11">
      <c r="A232" s="1" t="s">
        <v>221</v>
      </c>
      <c r="B232" s="1">
        <v>2019</v>
      </c>
      <c r="C232" s="2">
        <v>43813</v>
      </c>
      <c r="D232" s="1" t="s">
        <v>65</v>
      </c>
      <c r="E232" s="1" t="s">
        <v>679</v>
      </c>
      <c r="F232" s="1" t="s">
        <v>24</v>
      </c>
      <c r="G232" s="11">
        <f>(C232-VLOOKUP(E232,Riders!$A$2:$E$8000,4,FALSE))/365</f>
        <v>23.405479452054795</v>
      </c>
      <c r="H232" s="1">
        <v>17</v>
      </c>
      <c r="I232" s="131">
        <v>1.08912037037037E-2</v>
      </c>
      <c r="J232">
        <v>53.506</v>
      </c>
      <c r="K232" s="131"/>
    </row>
    <row r="233" spans="1:11">
      <c r="A233" s="1" t="s">
        <v>221</v>
      </c>
      <c r="B233" s="1">
        <v>2019</v>
      </c>
      <c r="C233" s="2">
        <v>43813</v>
      </c>
      <c r="D233" s="1" t="s">
        <v>65</v>
      </c>
      <c r="E233" s="1" t="s">
        <v>832</v>
      </c>
      <c r="F233" s="1" t="s">
        <v>206</v>
      </c>
      <c r="G233" s="11">
        <f>(C233-VLOOKUP(E233,Riders!$A$2:$E$8000,4,FALSE))/365</f>
        <v>24.18904109589041</v>
      </c>
      <c r="H233" s="1">
        <v>18</v>
      </c>
      <c r="I233" s="131">
        <v>1.08912037037037E-2</v>
      </c>
      <c r="J233">
        <v>53.506</v>
      </c>
      <c r="K233" s="131"/>
    </row>
    <row r="234" spans="1:11">
      <c r="A234" s="1" t="s">
        <v>221</v>
      </c>
      <c r="B234" s="1">
        <v>2019</v>
      </c>
      <c r="C234" s="2">
        <v>43813</v>
      </c>
      <c r="D234" s="1" t="s">
        <v>65</v>
      </c>
      <c r="E234" s="1" t="s">
        <v>714</v>
      </c>
      <c r="F234" s="1" t="s">
        <v>151</v>
      </c>
      <c r="G234" s="11">
        <f>(C234-VLOOKUP(E234,Riders!$A$2:$E$8000,4,FALSE))/365</f>
        <v>23.561643835616437</v>
      </c>
      <c r="H234" s="1">
        <v>19</v>
      </c>
      <c r="I234" s="131">
        <v>1.08912037037037E-2</v>
      </c>
      <c r="J234">
        <v>53.506</v>
      </c>
      <c r="K234" s="131"/>
    </row>
    <row r="235" spans="1:11">
      <c r="A235" s="1" t="s">
        <v>221</v>
      </c>
      <c r="B235" s="1">
        <v>2019</v>
      </c>
      <c r="C235" s="2">
        <v>43813</v>
      </c>
      <c r="D235" s="1" t="s">
        <v>65</v>
      </c>
      <c r="E235" s="1" t="s">
        <v>802</v>
      </c>
      <c r="F235" s="1" t="s">
        <v>32</v>
      </c>
      <c r="G235" s="11">
        <f>(C235-VLOOKUP(E235,Riders!$A$2:$E$8000,4,FALSE))/365</f>
        <v>22.378082191780823</v>
      </c>
      <c r="H235" s="1">
        <v>20</v>
      </c>
      <c r="I235" s="131">
        <v>1.08912037037037E-2</v>
      </c>
      <c r="J235">
        <v>53.506</v>
      </c>
      <c r="K235" s="131"/>
    </row>
    <row r="236" spans="1:11">
      <c r="A236" s="1" t="s">
        <v>221</v>
      </c>
      <c r="B236" s="1">
        <v>2019</v>
      </c>
      <c r="C236" s="2">
        <v>43813</v>
      </c>
      <c r="D236" s="1" t="s">
        <v>65</v>
      </c>
      <c r="E236" s="1" t="s">
        <v>973</v>
      </c>
      <c r="F236" s="1" t="s">
        <v>211</v>
      </c>
      <c r="G236" s="11">
        <f>(C236-VLOOKUP(E236,Riders!$A$2:$E$8000,4,FALSE))/365</f>
        <v>26.117808219178084</v>
      </c>
      <c r="H236" s="1">
        <v>21</v>
      </c>
      <c r="I236" s="131">
        <v>1.08912037037037E-2</v>
      </c>
      <c r="J236">
        <v>53.506</v>
      </c>
      <c r="K236" s="131"/>
    </row>
    <row r="237" spans="1:11">
      <c r="A237" s="1" t="s">
        <v>221</v>
      </c>
      <c r="B237" s="1">
        <v>2019</v>
      </c>
      <c r="C237" s="2">
        <v>43813</v>
      </c>
      <c r="D237" s="1" t="s">
        <v>65</v>
      </c>
      <c r="E237" s="1" t="s">
        <v>974</v>
      </c>
      <c r="F237" s="1" t="s">
        <v>523</v>
      </c>
      <c r="G237" s="11">
        <f>(C237-VLOOKUP(E237,Riders!$A$2:$E$8000,4,FALSE))/365</f>
        <v>37.534246575342465</v>
      </c>
      <c r="H237" s="1">
        <v>22</v>
      </c>
      <c r="I237" s="131">
        <v>1.08912037037037E-2</v>
      </c>
      <c r="J237">
        <v>53.506</v>
      </c>
      <c r="K237" s="131"/>
    </row>
    <row r="238" spans="1:11">
      <c r="A238" s="4" t="s">
        <v>224</v>
      </c>
      <c r="B238" s="4">
        <v>2019</v>
      </c>
      <c r="C238" s="5">
        <v>43806</v>
      </c>
      <c r="D238" s="4" t="s">
        <v>65</v>
      </c>
      <c r="E238" s="4" t="s">
        <v>597</v>
      </c>
      <c r="F238" s="4" t="s">
        <v>34</v>
      </c>
      <c r="G238" s="11">
        <f>(C238-VLOOKUP(E238,Riders!$A$2:$E$8000,4,FALSE))/365</f>
        <v>21.586301369863012</v>
      </c>
      <c r="H238" s="4">
        <v>1</v>
      </c>
      <c r="I238" s="131">
        <v>7.8125E-3</v>
      </c>
      <c r="J238">
        <v>54.646000000000001</v>
      </c>
      <c r="K238" s="131"/>
    </row>
    <row r="239" spans="1:11">
      <c r="A239" s="4" t="s">
        <v>224</v>
      </c>
      <c r="B239" s="4">
        <v>2019</v>
      </c>
      <c r="C239" s="5">
        <v>43806</v>
      </c>
      <c r="D239" s="4" t="s">
        <v>65</v>
      </c>
      <c r="E239" s="4" t="s">
        <v>595</v>
      </c>
      <c r="F239" s="4" t="s">
        <v>28</v>
      </c>
      <c r="G239" s="11">
        <f>(C239-VLOOKUP(E239,Riders!$A$2:$E$8000,4,FALSE))/365</f>
        <v>33.857534246575341</v>
      </c>
      <c r="H239" s="4">
        <v>2</v>
      </c>
      <c r="I239" s="131">
        <v>7.8125E-3</v>
      </c>
      <c r="J239">
        <v>54.646000000000001</v>
      </c>
      <c r="K239" s="131"/>
    </row>
    <row r="240" spans="1:11">
      <c r="A240" s="4" t="s">
        <v>224</v>
      </c>
      <c r="B240" s="4">
        <v>2019</v>
      </c>
      <c r="C240" s="5">
        <v>43806</v>
      </c>
      <c r="D240" s="4" t="s">
        <v>65</v>
      </c>
      <c r="E240" s="4" t="s">
        <v>928</v>
      </c>
      <c r="F240" s="4" t="s">
        <v>101</v>
      </c>
      <c r="G240" s="11">
        <f>(C240-VLOOKUP(E240,Riders!$A$2:$E$8000,4,FALSE))/365</f>
        <v>31.926027397260274</v>
      </c>
      <c r="H240" s="4">
        <v>3</v>
      </c>
      <c r="I240" s="131">
        <v>7.8125E-3</v>
      </c>
      <c r="J240">
        <v>54.646000000000001</v>
      </c>
      <c r="K240" s="131"/>
    </row>
    <row r="241" spans="1:11">
      <c r="A241" s="4" t="s">
        <v>224</v>
      </c>
      <c r="B241" s="4">
        <v>2019</v>
      </c>
      <c r="C241" s="5">
        <v>43806</v>
      </c>
      <c r="D241" s="4" t="s">
        <v>65</v>
      </c>
      <c r="E241" s="4" t="s">
        <v>339</v>
      </c>
      <c r="F241" s="4" t="s">
        <v>141</v>
      </c>
      <c r="G241" s="11">
        <f>(C241-VLOOKUP(E241,Riders!$A$2:$E$8000,4,FALSE))/365</f>
        <v>31.723287671232878</v>
      </c>
      <c r="H241" s="4">
        <v>4</v>
      </c>
      <c r="I241" s="131">
        <v>7.8125E-3</v>
      </c>
      <c r="J241">
        <v>54.646000000000001</v>
      </c>
      <c r="K241" s="131"/>
    </row>
    <row r="242" spans="1:11">
      <c r="A242" s="4" t="s">
        <v>224</v>
      </c>
      <c r="B242" s="4">
        <v>2019</v>
      </c>
      <c r="C242" s="5">
        <v>43806</v>
      </c>
      <c r="D242" s="4" t="s">
        <v>65</v>
      </c>
      <c r="E242" s="4" t="s">
        <v>972</v>
      </c>
      <c r="F242" s="4" t="s">
        <v>144</v>
      </c>
      <c r="G242" s="11">
        <f>(C242-VLOOKUP(E242,Riders!$A$2:$E$8000,4,FALSE))/365</f>
        <v>26.443835616438356</v>
      </c>
      <c r="H242" s="4">
        <v>5</v>
      </c>
      <c r="I242" s="131">
        <v>7.8125E-3</v>
      </c>
      <c r="J242">
        <v>54.646000000000001</v>
      </c>
      <c r="K242" s="131"/>
    </row>
    <row r="243" spans="1:11">
      <c r="A243" s="4" t="s">
        <v>224</v>
      </c>
      <c r="B243" s="4">
        <v>2019</v>
      </c>
      <c r="C243" s="5">
        <v>43806</v>
      </c>
      <c r="D243" s="4" t="s">
        <v>65</v>
      </c>
      <c r="E243" s="4" t="s">
        <v>933</v>
      </c>
      <c r="F243" s="4" t="s">
        <v>187</v>
      </c>
      <c r="G243" s="11">
        <f>(C243-VLOOKUP(E243,Riders!$A$2:$E$8000,4,FALSE))/365</f>
        <v>25.030136986301368</v>
      </c>
      <c r="H243" s="4">
        <v>6</v>
      </c>
      <c r="I243" s="131">
        <v>7.8125E-3</v>
      </c>
      <c r="J243">
        <v>54.646000000000001</v>
      </c>
      <c r="K243" s="131"/>
    </row>
    <row r="244" spans="1:11">
      <c r="A244" s="4" t="s">
        <v>224</v>
      </c>
      <c r="B244" s="4">
        <v>2019</v>
      </c>
      <c r="C244" s="5">
        <v>43806</v>
      </c>
      <c r="D244" s="4" t="s">
        <v>65</v>
      </c>
      <c r="E244" s="4" t="s">
        <v>521</v>
      </c>
      <c r="F244" s="4" t="s">
        <v>57</v>
      </c>
      <c r="G244" s="11">
        <f>(C244-VLOOKUP(E244,Riders!$A$2:$E$8000,4,FALSE))/365</f>
        <v>28.13150684931507</v>
      </c>
      <c r="H244" s="4">
        <v>7</v>
      </c>
      <c r="I244" s="131">
        <v>7.8125E-3</v>
      </c>
      <c r="J244">
        <v>54.646000000000001</v>
      </c>
      <c r="K244" s="131"/>
    </row>
    <row r="245" spans="1:11">
      <c r="A245" s="4" t="s">
        <v>224</v>
      </c>
      <c r="B245" s="4">
        <v>2019</v>
      </c>
      <c r="C245" s="5">
        <v>43806</v>
      </c>
      <c r="D245" s="4" t="s">
        <v>65</v>
      </c>
      <c r="E245" s="4" t="s">
        <v>686</v>
      </c>
      <c r="F245" s="4" t="s">
        <v>24</v>
      </c>
      <c r="G245" s="11">
        <f>(C245-VLOOKUP(E245,Riders!$A$2:$E$8000,4,FALSE))/365</f>
        <v>27.82191780821918</v>
      </c>
      <c r="H245" s="4">
        <v>8</v>
      </c>
      <c r="I245" s="131">
        <v>7.8125E-3</v>
      </c>
      <c r="J245">
        <v>54.646000000000001</v>
      </c>
      <c r="K245" s="131"/>
    </row>
    <row r="246" spans="1:11">
      <c r="A246" s="4" t="s">
        <v>224</v>
      </c>
      <c r="B246" s="4">
        <v>2019</v>
      </c>
      <c r="C246" s="5">
        <v>43806</v>
      </c>
      <c r="D246" s="4" t="s">
        <v>65</v>
      </c>
      <c r="E246" s="4" t="s">
        <v>782</v>
      </c>
      <c r="F246" s="4" t="s">
        <v>479</v>
      </c>
      <c r="G246" s="11" t="e">
        <f>(C246-VLOOKUP(E246,Riders!$A$2:$E$8000,4,FALSE))/365</f>
        <v>#N/A</v>
      </c>
      <c r="H246" s="4">
        <v>9</v>
      </c>
      <c r="I246" s="131">
        <v>7.8125E-3</v>
      </c>
      <c r="J246">
        <v>54.646000000000001</v>
      </c>
      <c r="K246" s="131"/>
    </row>
    <row r="247" spans="1:11">
      <c r="A247" s="4" t="s">
        <v>224</v>
      </c>
      <c r="B247" s="4">
        <v>2019</v>
      </c>
      <c r="C247" s="5">
        <v>43806</v>
      </c>
      <c r="D247" s="4" t="s">
        <v>65</v>
      </c>
      <c r="E247" s="4" t="s">
        <v>745</v>
      </c>
      <c r="F247" s="4" t="s">
        <v>45</v>
      </c>
      <c r="G247" s="11">
        <f>(C247-VLOOKUP(E247,Riders!$A$2:$E$8000,4,FALSE))/365</f>
        <v>22.605479452054794</v>
      </c>
      <c r="H247" s="4">
        <v>10</v>
      </c>
      <c r="I247" s="131">
        <v>7.8125E-3</v>
      </c>
      <c r="J247">
        <v>54.646000000000001</v>
      </c>
      <c r="K247" s="131"/>
    </row>
    <row r="248" spans="1:11">
      <c r="A248" s="4" t="s">
        <v>224</v>
      </c>
      <c r="B248" s="4">
        <v>2019</v>
      </c>
      <c r="C248" s="5">
        <v>43806</v>
      </c>
      <c r="D248" s="4" t="s">
        <v>65</v>
      </c>
      <c r="E248" s="4" t="s">
        <v>832</v>
      </c>
      <c r="F248" s="4" t="s">
        <v>206</v>
      </c>
      <c r="G248" s="11">
        <f>(C248-VLOOKUP(E248,Riders!$A$2:$E$8000,4,FALSE))/365</f>
        <v>24.169863013698631</v>
      </c>
      <c r="H248" s="4">
        <v>11</v>
      </c>
      <c r="I248" s="131">
        <v>7.8125E-3</v>
      </c>
      <c r="J248">
        <v>54.646000000000001</v>
      </c>
      <c r="K248" s="131"/>
    </row>
    <row r="249" spans="1:11">
      <c r="A249" s="4" t="s">
        <v>224</v>
      </c>
      <c r="B249" s="4">
        <v>2019</v>
      </c>
      <c r="C249" s="5">
        <v>43806</v>
      </c>
      <c r="D249" s="4" t="s">
        <v>65</v>
      </c>
      <c r="E249" s="4" t="s">
        <v>932</v>
      </c>
      <c r="F249" s="4" t="s">
        <v>55</v>
      </c>
      <c r="G249" s="11" t="e">
        <f>(C249-VLOOKUP(E249,Riders!$A$2:$E$8000,4,FALSE))/365</f>
        <v>#N/A</v>
      </c>
      <c r="H249" s="4">
        <v>12</v>
      </c>
      <c r="I249" s="131">
        <v>7.8125E-3</v>
      </c>
      <c r="J249">
        <v>54.646000000000001</v>
      </c>
      <c r="K249" s="131"/>
    </row>
    <row r="250" spans="1:11">
      <c r="A250" s="4" t="s">
        <v>224</v>
      </c>
      <c r="B250" s="4">
        <v>2019</v>
      </c>
      <c r="C250" s="5">
        <v>43806</v>
      </c>
      <c r="D250" s="4" t="s">
        <v>65</v>
      </c>
      <c r="E250" s="4" t="s">
        <v>492</v>
      </c>
      <c r="F250" s="4" t="s">
        <v>30</v>
      </c>
      <c r="G250" s="11">
        <f>(C250-VLOOKUP(E250,Riders!$A$2:$E$8000,4,FALSE))/365</f>
        <v>25.994520547945207</v>
      </c>
      <c r="H250" s="4">
        <v>13</v>
      </c>
      <c r="I250" s="131">
        <v>7.8125E-3</v>
      </c>
      <c r="J250">
        <v>54.646000000000001</v>
      </c>
      <c r="K250" s="131"/>
    </row>
    <row r="251" spans="1:11">
      <c r="A251" s="4" t="s">
        <v>224</v>
      </c>
      <c r="B251" s="4">
        <v>2019</v>
      </c>
      <c r="C251" s="5">
        <v>43806</v>
      </c>
      <c r="D251" s="4" t="s">
        <v>65</v>
      </c>
      <c r="E251" s="4" t="s">
        <v>810</v>
      </c>
      <c r="F251" s="4" t="s">
        <v>81</v>
      </c>
      <c r="G251" s="11" t="e">
        <f>(C251-VLOOKUP(E251,Riders!$A$2:$E$8000,4,FALSE))/365</f>
        <v>#N/A</v>
      </c>
      <c r="H251" s="4">
        <v>14</v>
      </c>
      <c r="I251" s="131">
        <v>7.8125E-3</v>
      </c>
      <c r="J251">
        <v>54.646000000000001</v>
      </c>
      <c r="K251" s="131"/>
    </row>
    <row r="252" spans="1:11">
      <c r="A252" s="4" t="s">
        <v>224</v>
      </c>
      <c r="B252" s="4">
        <v>2019</v>
      </c>
      <c r="C252" s="5">
        <v>43806</v>
      </c>
      <c r="D252" s="4" t="s">
        <v>65</v>
      </c>
      <c r="E252" s="4" t="s">
        <v>714</v>
      </c>
      <c r="F252" s="4" t="s">
        <v>151</v>
      </c>
      <c r="G252" s="11">
        <f>(C252-VLOOKUP(E252,Riders!$A$2:$E$8000,4,FALSE))/365</f>
        <v>23.542465753424658</v>
      </c>
      <c r="H252" s="4">
        <v>15</v>
      </c>
      <c r="I252" s="131">
        <v>7.8125E-3</v>
      </c>
      <c r="J252">
        <v>54.646000000000001</v>
      </c>
      <c r="K252" s="131"/>
    </row>
    <row r="253" spans="1:11">
      <c r="A253" s="4" t="s">
        <v>224</v>
      </c>
      <c r="B253" s="4">
        <v>2019</v>
      </c>
      <c r="C253" s="5">
        <v>43806</v>
      </c>
      <c r="D253" s="4" t="s">
        <v>65</v>
      </c>
      <c r="E253" s="4" t="s">
        <v>507</v>
      </c>
      <c r="F253" s="4" t="s">
        <v>84</v>
      </c>
      <c r="G253" s="11">
        <f>(C253-VLOOKUP(E253,Riders!$A$2:$E$8000,4,FALSE))/365</f>
        <v>29.216438356164385</v>
      </c>
      <c r="H253" s="4">
        <v>16</v>
      </c>
      <c r="I253" s="131">
        <v>7.8125E-3</v>
      </c>
      <c r="J253">
        <v>54.646000000000001</v>
      </c>
      <c r="K253" s="131"/>
    </row>
    <row r="254" spans="1:11">
      <c r="A254" s="4" t="s">
        <v>224</v>
      </c>
      <c r="B254" s="4">
        <v>2019</v>
      </c>
      <c r="C254" s="5">
        <v>43806</v>
      </c>
      <c r="D254" s="4" t="s">
        <v>65</v>
      </c>
      <c r="E254" s="4" t="s">
        <v>640</v>
      </c>
      <c r="F254" s="4" t="s">
        <v>22</v>
      </c>
      <c r="G254" s="11" t="e">
        <f>(C254-VLOOKUP(E254,Riders!$A$2:$E$8000,4,FALSE))/365</f>
        <v>#N/A</v>
      </c>
      <c r="H254" s="4">
        <v>17</v>
      </c>
      <c r="I254" s="131">
        <v>7.8125E-3</v>
      </c>
      <c r="J254">
        <v>54.646000000000001</v>
      </c>
      <c r="K254" s="131"/>
    </row>
    <row r="255" spans="1:11">
      <c r="A255" s="4" t="s">
        <v>224</v>
      </c>
      <c r="B255" s="4">
        <v>2019</v>
      </c>
      <c r="C255" s="5">
        <v>43806</v>
      </c>
      <c r="D255" s="4" t="s">
        <v>65</v>
      </c>
      <c r="E255" s="4" t="s">
        <v>929</v>
      </c>
      <c r="F255" s="4" t="s">
        <v>163</v>
      </c>
      <c r="G255" s="11">
        <f>(C255-VLOOKUP(E255,Riders!$A$2:$E$8000,4,FALSE))/365</f>
        <v>32.56986301369863</v>
      </c>
      <c r="H255" s="4">
        <v>18</v>
      </c>
      <c r="I255" s="131">
        <v>7.8125E-3</v>
      </c>
      <c r="J255">
        <v>54.646000000000001</v>
      </c>
      <c r="K255" s="131"/>
    </row>
    <row r="256" spans="1:11">
      <c r="A256" s="4" t="s">
        <v>224</v>
      </c>
      <c r="B256" s="4">
        <v>2019</v>
      </c>
      <c r="C256" s="5">
        <v>43806</v>
      </c>
      <c r="D256" s="4" t="s">
        <v>65</v>
      </c>
      <c r="E256" s="4" t="s">
        <v>934</v>
      </c>
      <c r="F256" s="4" t="s">
        <v>38</v>
      </c>
      <c r="G256" s="11">
        <f>(C256-VLOOKUP(E256,Riders!$A$2:$E$8000,4,FALSE))/365</f>
        <v>20.967123287671232</v>
      </c>
      <c r="H256" s="4">
        <v>19</v>
      </c>
      <c r="I256" s="131">
        <v>7.8125E-3</v>
      </c>
      <c r="J256">
        <v>54.646000000000001</v>
      </c>
      <c r="K256" s="131"/>
    </row>
    <row r="257" spans="1:11">
      <c r="A257" s="4" t="s">
        <v>224</v>
      </c>
      <c r="B257" s="4">
        <v>2019</v>
      </c>
      <c r="C257" s="5">
        <v>43806</v>
      </c>
      <c r="D257" s="4" t="s">
        <v>65</v>
      </c>
      <c r="E257" s="4" t="s">
        <v>973</v>
      </c>
      <c r="F257" s="4" t="s">
        <v>211</v>
      </c>
      <c r="G257" s="11">
        <f>(C257-VLOOKUP(E257,Riders!$A$2:$E$8000,4,FALSE))/365</f>
        <v>26.098630136986301</v>
      </c>
      <c r="H257" s="4">
        <v>20</v>
      </c>
      <c r="I257" s="131">
        <v>7.8125E-3</v>
      </c>
      <c r="J257">
        <v>54.646000000000001</v>
      </c>
      <c r="K257" s="131"/>
    </row>
    <row r="258" spans="1:11">
      <c r="A258" s="4" t="s">
        <v>224</v>
      </c>
      <c r="B258" s="4">
        <v>2019</v>
      </c>
      <c r="C258" s="5">
        <v>43806</v>
      </c>
      <c r="D258" s="4" t="s">
        <v>65</v>
      </c>
      <c r="E258" s="4" t="s">
        <v>974</v>
      </c>
      <c r="F258" s="4" t="s">
        <v>523</v>
      </c>
      <c r="G258" s="11">
        <f>(C258-VLOOKUP(E258,Riders!$A$2:$E$8000,4,FALSE))/365</f>
        <v>37.515068493150686</v>
      </c>
      <c r="H258" s="4">
        <v>21</v>
      </c>
      <c r="I258" s="131">
        <v>7.8125E-3</v>
      </c>
      <c r="J258">
        <v>54.646000000000001</v>
      </c>
      <c r="K258" s="131"/>
    </row>
    <row r="259" spans="1:11">
      <c r="A259" s="1" t="s">
        <v>225</v>
      </c>
      <c r="B259" s="1">
        <v>2019</v>
      </c>
      <c r="C259" s="2">
        <v>43799</v>
      </c>
      <c r="D259" s="1" t="s">
        <v>65</v>
      </c>
      <c r="E259" s="1" t="s">
        <v>597</v>
      </c>
      <c r="F259" s="1" t="s">
        <v>34</v>
      </c>
      <c r="G259" s="11">
        <f>(C259-VLOOKUP(E259,Riders!$A$2:$E$8000,4,FALSE))/365</f>
        <v>21.567123287671233</v>
      </c>
      <c r="H259" s="1">
        <v>1</v>
      </c>
      <c r="I259" s="131">
        <v>1.4351851851851852E-2</v>
      </c>
      <c r="J259">
        <v>50.781999999999996</v>
      </c>
      <c r="K259" s="131"/>
    </row>
    <row r="260" spans="1:11">
      <c r="A260" s="1" t="s">
        <v>225</v>
      </c>
      <c r="B260" s="1">
        <v>2019</v>
      </c>
      <c r="C260" s="2">
        <v>43799</v>
      </c>
      <c r="D260" s="1" t="s">
        <v>65</v>
      </c>
      <c r="E260" s="1" t="s">
        <v>924</v>
      </c>
      <c r="F260" s="1" t="s">
        <v>84</v>
      </c>
      <c r="G260" s="11">
        <f>(C260-VLOOKUP(E260,Riders!$A$2:$E$8000,4,FALSE))/365</f>
        <v>26.797260273972604</v>
      </c>
      <c r="H260" s="1">
        <v>2</v>
      </c>
      <c r="I260" s="131">
        <v>1.4351851851851852E-2</v>
      </c>
      <c r="J260">
        <v>50.781999999999996</v>
      </c>
      <c r="K260" s="131"/>
    </row>
    <row r="261" spans="1:11">
      <c r="A261" s="1" t="s">
        <v>225</v>
      </c>
      <c r="B261" s="1">
        <v>2019</v>
      </c>
      <c r="C261" s="2">
        <v>43799</v>
      </c>
      <c r="D261" s="1" t="s">
        <v>65</v>
      </c>
      <c r="E261" s="1" t="s">
        <v>939</v>
      </c>
      <c r="F261" s="1" t="s">
        <v>112</v>
      </c>
      <c r="G261" s="11">
        <f>(C261-VLOOKUP(E261,Riders!$A$2:$E$8000,4,FALSE))/365</f>
        <v>36.917808219178085</v>
      </c>
      <c r="H261" s="1">
        <v>3</v>
      </c>
      <c r="I261" s="131">
        <v>1.43518518518519E-2</v>
      </c>
      <c r="J261">
        <v>50.781999999999996</v>
      </c>
      <c r="K261" s="131"/>
    </row>
    <row r="262" spans="1:11">
      <c r="A262" s="1" t="s">
        <v>225</v>
      </c>
      <c r="B262" s="1">
        <v>2019</v>
      </c>
      <c r="C262" s="2">
        <v>43799</v>
      </c>
      <c r="D262" s="1" t="s">
        <v>65</v>
      </c>
      <c r="E262" s="1" t="s">
        <v>595</v>
      </c>
      <c r="F262" s="1" t="s">
        <v>28</v>
      </c>
      <c r="G262" s="11">
        <f>(C262-VLOOKUP(E262,Riders!$A$2:$E$8000,4,FALSE))/365</f>
        <v>33.838356164383562</v>
      </c>
      <c r="H262" s="1">
        <v>4</v>
      </c>
      <c r="I262" s="131">
        <v>1.43518518518519E-2</v>
      </c>
      <c r="J262">
        <v>50.781999999999996</v>
      </c>
      <c r="K262" s="131"/>
    </row>
    <row r="263" spans="1:11">
      <c r="A263" s="1" t="s">
        <v>225</v>
      </c>
      <c r="B263" s="1">
        <v>2019</v>
      </c>
      <c r="C263" s="2">
        <v>43799</v>
      </c>
      <c r="D263" s="1" t="s">
        <v>65</v>
      </c>
      <c r="E263" s="1" t="s">
        <v>805</v>
      </c>
      <c r="F263" s="1" t="s">
        <v>483</v>
      </c>
      <c r="G263" s="11">
        <f>(C263-VLOOKUP(E263,Riders!$A$2:$E$8000,4,FALSE))/365</f>
        <v>19.260273972602739</v>
      </c>
      <c r="H263" s="1">
        <v>5</v>
      </c>
      <c r="I263" s="131">
        <v>1.43518518518519E-2</v>
      </c>
      <c r="J263">
        <v>50.781999999999996</v>
      </c>
      <c r="K263" s="131"/>
    </row>
    <row r="264" spans="1:11">
      <c r="A264" s="1" t="s">
        <v>225</v>
      </c>
      <c r="B264" s="1">
        <v>2019</v>
      </c>
      <c r="C264" s="2">
        <v>43799</v>
      </c>
      <c r="D264" s="1" t="s">
        <v>65</v>
      </c>
      <c r="E264" s="1" t="s">
        <v>68</v>
      </c>
      <c r="F264" s="1" t="s">
        <v>24</v>
      </c>
      <c r="G264" s="11">
        <f>(C264-VLOOKUP(E264,Riders!$A$2:$E$8000,4,FALSE))/365</f>
        <v>25.832876712328765</v>
      </c>
      <c r="H264" s="1">
        <v>6</v>
      </c>
      <c r="I264" s="131">
        <v>1.43518518518519E-2</v>
      </c>
      <c r="J264">
        <v>50.781999999999996</v>
      </c>
      <c r="K264" s="131"/>
    </row>
    <row r="265" spans="1:11">
      <c r="A265" s="1" t="s">
        <v>225</v>
      </c>
      <c r="B265" s="1">
        <v>2019</v>
      </c>
      <c r="C265" s="2">
        <v>43799</v>
      </c>
      <c r="D265" s="1" t="s">
        <v>65</v>
      </c>
      <c r="E265" s="1" t="s">
        <v>486</v>
      </c>
      <c r="F265" s="1" t="s">
        <v>163</v>
      </c>
      <c r="G265" s="11">
        <f>(C265-VLOOKUP(E265,Riders!$A$2:$E$8000,4,FALSE))/365</f>
        <v>22.4</v>
      </c>
      <c r="H265" s="1">
        <v>7</v>
      </c>
      <c r="I265" s="131">
        <v>1.43518518518519E-2</v>
      </c>
      <c r="J265">
        <v>50.781999999999996</v>
      </c>
      <c r="K265" s="131"/>
    </row>
    <row r="266" spans="1:11">
      <c r="A266" s="1" t="s">
        <v>225</v>
      </c>
      <c r="B266" s="1">
        <v>2019</v>
      </c>
      <c r="C266" s="2">
        <v>43799</v>
      </c>
      <c r="D266" s="1" t="s">
        <v>65</v>
      </c>
      <c r="E266" s="1" t="s">
        <v>972</v>
      </c>
      <c r="F266" s="1" t="s">
        <v>144</v>
      </c>
      <c r="G266" s="11">
        <f>(C266-VLOOKUP(E266,Riders!$A$2:$E$8000,4,FALSE))/365</f>
        <v>26.424657534246574</v>
      </c>
      <c r="H266" s="1">
        <v>8</v>
      </c>
      <c r="I266" s="131">
        <v>1.43518518518519E-2</v>
      </c>
      <c r="J266">
        <v>50.781999999999996</v>
      </c>
      <c r="K266" s="131"/>
    </row>
    <row r="267" spans="1:11">
      <c r="A267" s="1" t="s">
        <v>225</v>
      </c>
      <c r="B267" s="1">
        <v>2019</v>
      </c>
      <c r="C267" s="2">
        <v>43799</v>
      </c>
      <c r="D267" s="1" t="s">
        <v>65</v>
      </c>
      <c r="E267" s="1" t="s">
        <v>590</v>
      </c>
      <c r="F267" s="1" t="s">
        <v>22</v>
      </c>
      <c r="G267" s="11">
        <f>(C267-VLOOKUP(E267,Riders!$A$2:$E$8000,4,FALSE))/365</f>
        <v>28.797260273972604</v>
      </c>
      <c r="H267" s="1">
        <v>9</v>
      </c>
      <c r="I267" s="131">
        <v>1.43518518518519E-2</v>
      </c>
      <c r="J267">
        <v>50.781999999999996</v>
      </c>
      <c r="K267" s="131"/>
    </row>
    <row r="268" spans="1:11">
      <c r="A268" s="1" t="s">
        <v>225</v>
      </c>
      <c r="B268" s="1">
        <v>2019</v>
      </c>
      <c r="C268" s="2">
        <v>43799</v>
      </c>
      <c r="D268" s="1" t="s">
        <v>65</v>
      </c>
      <c r="E268" s="1" t="s">
        <v>521</v>
      </c>
      <c r="F268" s="1" t="s">
        <v>57</v>
      </c>
      <c r="G268" s="11">
        <f>(C268-VLOOKUP(E268,Riders!$A$2:$E$8000,4,FALSE))/365</f>
        <v>28.112328767123287</v>
      </c>
      <c r="H268" s="1">
        <v>10</v>
      </c>
      <c r="I268" s="131">
        <v>1.43518518518519E-2</v>
      </c>
      <c r="J268">
        <v>50.781999999999996</v>
      </c>
      <c r="K268" s="131"/>
    </row>
    <row r="269" spans="1:11">
      <c r="A269" s="1" t="s">
        <v>225</v>
      </c>
      <c r="B269" s="1">
        <v>2019</v>
      </c>
      <c r="C269" s="2">
        <v>43799</v>
      </c>
      <c r="D269" s="1" t="s">
        <v>65</v>
      </c>
      <c r="E269" s="1" t="s">
        <v>587</v>
      </c>
      <c r="F269" s="1" t="s">
        <v>77</v>
      </c>
      <c r="G269" s="11">
        <f>(C269-VLOOKUP(E269,Riders!$A$2:$E$8000,4,FALSE))/365</f>
        <v>24.520547945205479</v>
      </c>
      <c r="H269" s="1">
        <v>11</v>
      </c>
      <c r="I269" s="131">
        <v>1.43518518518519E-2</v>
      </c>
      <c r="J269">
        <v>50.781999999999996</v>
      </c>
      <c r="K269" s="131"/>
    </row>
    <row r="270" spans="1:11">
      <c r="A270" s="1" t="s">
        <v>225</v>
      </c>
      <c r="B270" s="1">
        <v>2019</v>
      </c>
      <c r="C270" s="2">
        <v>43799</v>
      </c>
      <c r="D270" s="1" t="s">
        <v>65</v>
      </c>
      <c r="E270" s="1" t="s">
        <v>819</v>
      </c>
      <c r="F270" s="1" t="s">
        <v>479</v>
      </c>
      <c r="G270" s="11" t="e">
        <f>(C270-VLOOKUP(E270,Riders!$A$2:$E$8000,4,FALSE))/365</f>
        <v>#N/A</v>
      </c>
      <c r="H270" s="1">
        <v>12</v>
      </c>
      <c r="I270" s="131">
        <v>1.43518518518519E-2</v>
      </c>
      <c r="J270">
        <v>50.781999999999996</v>
      </c>
      <c r="K270" s="131"/>
    </row>
    <row r="271" spans="1:11">
      <c r="A271" s="1" t="s">
        <v>225</v>
      </c>
      <c r="B271" s="1">
        <v>2019</v>
      </c>
      <c r="C271" s="2">
        <v>43799</v>
      </c>
      <c r="D271" s="1" t="s">
        <v>65</v>
      </c>
      <c r="E271" s="1" t="s">
        <v>932</v>
      </c>
      <c r="F271" s="1" t="s">
        <v>55</v>
      </c>
      <c r="G271" s="11" t="e">
        <f>(C271-VLOOKUP(E271,Riders!$A$2:$E$8000,4,FALSE))/365</f>
        <v>#N/A</v>
      </c>
      <c r="H271" s="1">
        <v>13</v>
      </c>
      <c r="I271" s="131">
        <v>1.43518518518519E-2</v>
      </c>
      <c r="J271">
        <v>50.781999999999996</v>
      </c>
      <c r="K271" s="131"/>
    </row>
    <row r="272" spans="1:11">
      <c r="A272" s="1" t="s">
        <v>225</v>
      </c>
      <c r="B272" s="1">
        <v>2019</v>
      </c>
      <c r="C272" s="2">
        <v>43799</v>
      </c>
      <c r="D272" s="1" t="s">
        <v>65</v>
      </c>
      <c r="E272" s="1" t="s">
        <v>605</v>
      </c>
      <c r="F272" s="1" t="s">
        <v>45</v>
      </c>
      <c r="G272" s="11">
        <f>(C272-VLOOKUP(E272,Riders!$A$2:$E$8000,4,FALSE))/365</f>
        <v>21.213698630136985</v>
      </c>
      <c r="H272" s="1">
        <v>14</v>
      </c>
      <c r="I272" s="131">
        <v>1.43518518518519E-2</v>
      </c>
      <c r="J272">
        <v>50.781999999999996</v>
      </c>
      <c r="K272" s="131"/>
    </row>
    <row r="273" spans="1:11">
      <c r="A273" s="1" t="s">
        <v>225</v>
      </c>
      <c r="B273" s="1">
        <v>2019</v>
      </c>
      <c r="C273" s="2">
        <v>43799</v>
      </c>
      <c r="D273" s="1" t="s">
        <v>65</v>
      </c>
      <c r="E273" s="1" t="s">
        <v>933</v>
      </c>
      <c r="F273" s="1" t="s">
        <v>187</v>
      </c>
      <c r="G273" s="11">
        <f>(C273-VLOOKUP(E273,Riders!$A$2:$E$8000,4,FALSE))/365</f>
        <v>25.010958904109589</v>
      </c>
      <c r="H273" s="1">
        <v>15</v>
      </c>
      <c r="I273" s="131">
        <v>1.43518518518519E-2</v>
      </c>
      <c r="J273">
        <v>50.781999999999996</v>
      </c>
      <c r="K273" s="131"/>
    </row>
    <row r="274" spans="1:11">
      <c r="A274" s="1" t="s">
        <v>225</v>
      </c>
      <c r="B274" s="1">
        <v>2019</v>
      </c>
      <c r="C274" s="2">
        <v>43799</v>
      </c>
      <c r="D274" s="1" t="s">
        <v>65</v>
      </c>
      <c r="E274" s="1" t="s">
        <v>810</v>
      </c>
      <c r="F274" s="1" t="s">
        <v>81</v>
      </c>
      <c r="G274" s="11" t="e">
        <f>(C274-VLOOKUP(E274,Riders!$A$2:$E$8000,4,FALSE))/365</f>
        <v>#N/A</v>
      </c>
      <c r="H274" s="1">
        <v>16</v>
      </c>
      <c r="I274" s="131">
        <v>1.43518518518519E-2</v>
      </c>
      <c r="J274">
        <v>50.781999999999996</v>
      </c>
      <c r="K274" s="131"/>
    </row>
    <row r="275" spans="1:11">
      <c r="A275" s="1" t="s">
        <v>225</v>
      </c>
      <c r="B275" s="1">
        <v>2019</v>
      </c>
      <c r="C275" s="2">
        <v>43799</v>
      </c>
      <c r="D275" s="1" t="s">
        <v>65</v>
      </c>
      <c r="E275" s="1" t="s">
        <v>714</v>
      </c>
      <c r="F275" s="1" t="s">
        <v>151</v>
      </c>
      <c r="G275" s="11">
        <f>(C275-VLOOKUP(E275,Riders!$A$2:$E$8000,4,FALSE))/365</f>
        <v>23.523287671232875</v>
      </c>
      <c r="H275" s="1">
        <v>17</v>
      </c>
      <c r="I275" s="131">
        <v>1.43518518518519E-2</v>
      </c>
      <c r="J275">
        <v>50.781999999999996</v>
      </c>
      <c r="K275" s="131"/>
    </row>
    <row r="276" spans="1:11">
      <c r="A276" s="1" t="s">
        <v>225</v>
      </c>
      <c r="B276" s="1">
        <v>2019</v>
      </c>
      <c r="C276" s="2">
        <v>43799</v>
      </c>
      <c r="D276" s="1" t="s">
        <v>65</v>
      </c>
      <c r="E276" s="1" t="s">
        <v>971</v>
      </c>
      <c r="F276" s="1" t="s">
        <v>38</v>
      </c>
      <c r="G276" s="11">
        <f>(C276-VLOOKUP(E276,Riders!$A$2:$E$8000,4,FALSE))/365</f>
        <v>25.63013698630137</v>
      </c>
      <c r="H276" s="1">
        <v>18</v>
      </c>
      <c r="I276" s="131">
        <v>1.43518518518519E-2</v>
      </c>
      <c r="J276">
        <v>50.781999999999996</v>
      </c>
      <c r="K276" s="131"/>
    </row>
    <row r="277" spans="1:11">
      <c r="A277" s="1" t="s">
        <v>225</v>
      </c>
      <c r="B277" s="1">
        <v>2019</v>
      </c>
      <c r="C277" s="2">
        <v>43799</v>
      </c>
      <c r="D277" s="1" t="s">
        <v>65</v>
      </c>
      <c r="E277" s="1" t="s">
        <v>974</v>
      </c>
      <c r="F277" s="1" t="s">
        <v>523</v>
      </c>
      <c r="G277" s="11">
        <f>(C277-VLOOKUP(E277,Riders!$A$2:$E$8000,4,FALSE))/365</f>
        <v>37.495890410958907</v>
      </c>
      <c r="H277" s="1">
        <v>19</v>
      </c>
      <c r="I277" s="131">
        <v>1.43518518518519E-2</v>
      </c>
      <c r="J277">
        <v>50.781999999999996</v>
      </c>
      <c r="K277" s="131"/>
    </row>
    <row r="278" spans="1:11">
      <c r="A278" s="1" t="s">
        <v>225</v>
      </c>
      <c r="B278" s="1">
        <v>2019</v>
      </c>
      <c r="C278" s="2">
        <v>43799</v>
      </c>
      <c r="D278" s="1" t="s">
        <v>65</v>
      </c>
      <c r="E278" s="1" t="s">
        <v>616</v>
      </c>
      <c r="F278" s="1" t="s">
        <v>36</v>
      </c>
      <c r="G278" s="11">
        <f>(C278-VLOOKUP(E278,Riders!$A$2:$E$8000,4,FALSE))/365</f>
        <v>31.8</v>
      </c>
      <c r="H278" s="1">
        <v>20</v>
      </c>
      <c r="I278" s="131">
        <v>1.43518518518519E-2</v>
      </c>
      <c r="J278">
        <v>50.781999999999996</v>
      </c>
      <c r="K278" s="131"/>
    </row>
    <row r="279" spans="1:11">
      <c r="A279" s="1" t="s">
        <v>225</v>
      </c>
      <c r="B279" s="1">
        <v>2019</v>
      </c>
      <c r="C279" s="2">
        <v>43799</v>
      </c>
      <c r="D279" s="1" t="s">
        <v>65</v>
      </c>
      <c r="E279" s="1" t="s">
        <v>802</v>
      </c>
      <c r="F279" s="1" t="s">
        <v>32</v>
      </c>
      <c r="G279" s="11">
        <f>(C279-VLOOKUP(E279,Riders!$A$2:$E$8000,4,FALSE))/365</f>
        <v>22.339726027397262</v>
      </c>
      <c r="H279" s="1">
        <v>21</v>
      </c>
      <c r="I279" s="131">
        <v>1.43518518518519E-2</v>
      </c>
      <c r="J279">
        <v>50.781999999999996</v>
      </c>
      <c r="K279" s="131"/>
    </row>
    <row r="280" spans="1:11">
      <c r="A280" s="1" t="s">
        <v>225</v>
      </c>
      <c r="B280" s="1">
        <v>2019</v>
      </c>
      <c r="C280" s="2">
        <v>43799</v>
      </c>
      <c r="D280" s="1" t="s">
        <v>65</v>
      </c>
      <c r="E280" s="1" t="s">
        <v>594</v>
      </c>
      <c r="F280" s="1" t="s">
        <v>751</v>
      </c>
      <c r="G280" s="11">
        <f>(C280-VLOOKUP(E280,Riders!$A$2:$E$8000,4,FALSE))/365</f>
        <v>30.504109589041096</v>
      </c>
      <c r="H280" s="1">
        <v>22</v>
      </c>
      <c r="I280" s="131">
        <v>1.43518518518519E-2</v>
      </c>
      <c r="J280">
        <v>50.781999999999996</v>
      </c>
      <c r="K280" s="131"/>
    </row>
    <row r="281" spans="1:11">
      <c r="A281" s="1" t="s">
        <v>225</v>
      </c>
      <c r="B281" s="1">
        <v>2019</v>
      </c>
      <c r="C281" s="2">
        <v>43799</v>
      </c>
      <c r="D281" s="1" t="s">
        <v>65</v>
      </c>
      <c r="E281" s="1" t="s">
        <v>963</v>
      </c>
      <c r="F281" s="1" t="s">
        <v>211</v>
      </c>
      <c r="G281" s="11">
        <f>(C281-VLOOKUP(E281,Riders!$A$2:$E$8000,4,FALSE))/365</f>
        <v>21.230136986301371</v>
      </c>
      <c r="H281" s="1">
        <v>23</v>
      </c>
      <c r="I281" s="131">
        <v>1.43518518518519E-2</v>
      </c>
      <c r="J281">
        <v>50.781999999999996</v>
      </c>
      <c r="K281" s="131"/>
    </row>
    <row r="282" spans="1:11">
      <c r="A282" s="1" t="s">
        <v>225</v>
      </c>
      <c r="B282" s="1">
        <v>2019</v>
      </c>
      <c r="C282" s="2">
        <v>43799</v>
      </c>
      <c r="D282" s="1" t="s">
        <v>65</v>
      </c>
      <c r="E282" s="1" t="s">
        <v>339</v>
      </c>
      <c r="F282" s="1" t="s">
        <v>141</v>
      </c>
      <c r="G282" s="11">
        <f>(C282-VLOOKUP(E282,Riders!$A$2:$E$8000,4,FALSE))/365</f>
        <v>31.704109589041096</v>
      </c>
      <c r="H282" s="1" t="s">
        <v>891</v>
      </c>
      <c r="I282" s="131">
        <v>1.43518518518519E-2</v>
      </c>
      <c r="J282">
        <v>50.781999999999996</v>
      </c>
      <c r="K282" s="131"/>
    </row>
    <row r="283" spans="1:11">
      <c r="A283" s="4" t="s">
        <v>64</v>
      </c>
      <c r="B283" s="4">
        <v>2019</v>
      </c>
      <c r="C283" s="5">
        <v>43779</v>
      </c>
      <c r="D283" s="4" t="s">
        <v>65</v>
      </c>
      <c r="E283" s="4" t="s">
        <v>583</v>
      </c>
      <c r="F283" s="4" t="s">
        <v>26</v>
      </c>
      <c r="G283" s="11">
        <f>(C283-VLOOKUP(E283,Riders!$A$2:$E$8000,4,FALSE))/365</f>
        <v>24.17808219178082</v>
      </c>
      <c r="H283" s="4">
        <v>1</v>
      </c>
      <c r="I283" s="131">
        <v>8.611111111111111E-3</v>
      </c>
      <c r="J283">
        <v>53.204999999999998</v>
      </c>
      <c r="K283" s="131"/>
    </row>
    <row r="284" spans="1:11">
      <c r="A284" s="4" t="s">
        <v>64</v>
      </c>
      <c r="B284" s="4">
        <v>2019</v>
      </c>
      <c r="C284" s="5">
        <v>43779</v>
      </c>
      <c r="D284" s="4" t="s">
        <v>65</v>
      </c>
      <c r="E284" s="4" t="s">
        <v>598</v>
      </c>
      <c r="F284" s="4" t="s">
        <v>34</v>
      </c>
      <c r="G284" s="11">
        <f>(C284-VLOOKUP(E284,Riders!$A$2:$E$8000,4,FALSE))/365</f>
        <v>28.975342465753425</v>
      </c>
      <c r="H284" s="4">
        <v>2</v>
      </c>
      <c r="I284" s="131">
        <v>8.611111111111111E-3</v>
      </c>
      <c r="J284">
        <v>53.204999999999998</v>
      </c>
      <c r="K284" s="131"/>
    </row>
    <row r="285" spans="1:11">
      <c r="A285" s="4" t="s">
        <v>64</v>
      </c>
      <c r="B285" s="4">
        <v>2019</v>
      </c>
      <c r="C285" s="5">
        <v>43779</v>
      </c>
      <c r="D285" s="4" t="s">
        <v>65</v>
      </c>
      <c r="E285" s="4" t="s">
        <v>68</v>
      </c>
      <c r="F285" s="4" t="s">
        <v>24</v>
      </c>
      <c r="G285" s="11">
        <f>(C285-VLOOKUP(E285,Riders!$A$2:$E$8000,4,FALSE))/365</f>
        <v>25.778082191780822</v>
      </c>
      <c r="H285" s="4">
        <v>3</v>
      </c>
      <c r="I285" s="131">
        <v>8.6111111111111093E-3</v>
      </c>
      <c r="J285">
        <v>53.204999999999998</v>
      </c>
      <c r="K285" s="131"/>
    </row>
    <row r="286" spans="1:11">
      <c r="A286" s="4" t="s">
        <v>64</v>
      </c>
      <c r="B286" s="4">
        <v>2019</v>
      </c>
      <c r="C286" s="5">
        <v>43779</v>
      </c>
      <c r="D286" s="4" t="s">
        <v>65</v>
      </c>
      <c r="E286" s="4" t="s">
        <v>925</v>
      </c>
      <c r="F286" s="4" t="s">
        <v>36</v>
      </c>
      <c r="G286" s="11">
        <f>(C286-VLOOKUP(E286,Riders!$A$2:$E$8000,4,FALSE))/365</f>
        <v>29.561643835616437</v>
      </c>
      <c r="H286" s="4">
        <v>4</v>
      </c>
      <c r="I286" s="131">
        <v>8.6111111111111093E-3</v>
      </c>
      <c r="J286">
        <v>53.204999999999998</v>
      </c>
      <c r="K286" s="131"/>
    </row>
    <row r="287" spans="1:11">
      <c r="A287" s="4" t="s">
        <v>64</v>
      </c>
      <c r="B287" s="4">
        <v>2019</v>
      </c>
      <c r="C287" s="5">
        <v>43779</v>
      </c>
      <c r="D287" s="4" t="s">
        <v>65</v>
      </c>
      <c r="E287" s="4" t="s">
        <v>587</v>
      </c>
      <c r="F287" s="4" t="s">
        <v>77</v>
      </c>
      <c r="G287" s="11">
        <f>(C287-VLOOKUP(E287,Riders!$A$2:$E$8000,4,FALSE))/365</f>
        <v>24.465753424657535</v>
      </c>
      <c r="H287" s="4">
        <v>5</v>
      </c>
      <c r="I287" s="131">
        <v>8.6111111111111093E-3</v>
      </c>
      <c r="J287">
        <v>53.204999999999998</v>
      </c>
      <c r="K287" s="131"/>
    </row>
    <row r="288" spans="1:11">
      <c r="A288" s="4" t="s">
        <v>64</v>
      </c>
      <c r="B288" s="4">
        <v>2019</v>
      </c>
      <c r="C288" s="5">
        <v>43779</v>
      </c>
      <c r="D288" s="4" t="s">
        <v>65</v>
      </c>
      <c r="E288" s="4" t="s">
        <v>939</v>
      </c>
      <c r="F288" s="4" t="s">
        <v>112</v>
      </c>
      <c r="G288" s="11">
        <f>(C288-VLOOKUP(E288,Riders!$A$2:$E$8000,4,FALSE))/365</f>
        <v>36.863013698630134</v>
      </c>
      <c r="H288" s="4">
        <v>6</v>
      </c>
      <c r="I288" s="131">
        <v>8.6111111111111093E-3</v>
      </c>
      <c r="J288">
        <v>53.204999999999998</v>
      </c>
      <c r="K288" s="131"/>
    </row>
    <row r="289" spans="1:11">
      <c r="A289" s="4" t="s">
        <v>64</v>
      </c>
      <c r="B289" s="4">
        <v>2019</v>
      </c>
      <c r="C289" s="5">
        <v>43779</v>
      </c>
      <c r="D289" s="4" t="s">
        <v>65</v>
      </c>
      <c r="E289" s="4" t="s">
        <v>820</v>
      </c>
      <c r="F289" s="4" t="s">
        <v>479</v>
      </c>
      <c r="G289" s="11" t="e">
        <f>(C289-VLOOKUP(E289,Riders!$A$2:$E$8000,4,FALSE))/365</f>
        <v>#N/A</v>
      </c>
      <c r="H289" s="4">
        <v>7</v>
      </c>
      <c r="I289" s="131">
        <v>8.6111111111111093E-3</v>
      </c>
      <c r="J289">
        <v>53.204999999999998</v>
      </c>
      <c r="K289" s="131"/>
    </row>
    <row r="290" spans="1:11">
      <c r="A290" s="4" t="s">
        <v>64</v>
      </c>
      <c r="B290" s="4">
        <v>2019</v>
      </c>
      <c r="C290" s="5">
        <v>43779</v>
      </c>
      <c r="D290" s="4" t="s">
        <v>65</v>
      </c>
      <c r="E290" s="4" t="s">
        <v>924</v>
      </c>
      <c r="F290" s="4" t="s">
        <v>84</v>
      </c>
      <c r="G290" s="11">
        <f>(C290-VLOOKUP(E290,Riders!$A$2:$E$8000,4,FALSE))/365</f>
        <v>26.742465753424657</v>
      </c>
      <c r="H290" s="4">
        <v>8</v>
      </c>
      <c r="I290" s="131">
        <v>8.6111111111111093E-3</v>
      </c>
      <c r="J290">
        <v>53.204999999999998</v>
      </c>
      <c r="K290" s="131"/>
    </row>
    <row r="291" spans="1:11">
      <c r="A291" s="4" t="s">
        <v>64</v>
      </c>
      <c r="B291" s="4">
        <v>2019</v>
      </c>
      <c r="C291" s="5">
        <v>43779</v>
      </c>
      <c r="D291" s="4" t="s">
        <v>65</v>
      </c>
      <c r="E291" s="4" t="s">
        <v>802</v>
      </c>
      <c r="F291" s="4" t="s">
        <v>32</v>
      </c>
      <c r="G291" s="11">
        <f>(C291-VLOOKUP(E291,Riders!$A$2:$E$8000,4,FALSE))/365</f>
        <v>22.284931506849315</v>
      </c>
      <c r="H291" s="4">
        <v>9</v>
      </c>
      <c r="I291" s="131">
        <v>8.6111111111111093E-3</v>
      </c>
      <c r="J291">
        <v>53.204999999999998</v>
      </c>
      <c r="K291" s="131"/>
    </row>
    <row r="292" spans="1:11">
      <c r="A292" s="4" t="s">
        <v>64</v>
      </c>
      <c r="B292" s="4">
        <v>2019</v>
      </c>
      <c r="C292" s="5">
        <v>43779</v>
      </c>
      <c r="D292" s="4" t="s">
        <v>65</v>
      </c>
      <c r="E292" s="4" t="s">
        <v>339</v>
      </c>
      <c r="F292" s="4" t="s">
        <v>141</v>
      </c>
      <c r="G292" s="11">
        <f>(C292-VLOOKUP(E292,Riders!$A$2:$E$8000,4,FALSE))/365</f>
        <v>31.649315068493152</v>
      </c>
      <c r="H292" s="4">
        <v>10</v>
      </c>
      <c r="I292" s="131">
        <v>8.6111111111111093E-3</v>
      </c>
      <c r="J292">
        <v>53.204999999999998</v>
      </c>
      <c r="K292" s="131"/>
    </row>
    <row r="293" spans="1:11">
      <c r="A293" s="4" t="s">
        <v>64</v>
      </c>
      <c r="B293" s="4">
        <v>2019</v>
      </c>
      <c r="C293" s="5">
        <v>43779</v>
      </c>
      <c r="D293" s="4" t="s">
        <v>65</v>
      </c>
      <c r="E293" s="4" t="s">
        <v>932</v>
      </c>
      <c r="F293" s="4" t="s">
        <v>55</v>
      </c>
      <c r="G293" s="11" t="e">
        <f>(C293-VLOOKUP(E293,Riders!$A$2:$E$8000,4,FALSE))/365</f>
        <v>#N/A</v>
      </c>
      <c r="H293" s="4">
        <v>11</v>
      </c>
      <c r="I293" s="131">
        <v>8.6111111111111093E-3</v>
      </c>
      <c r="J293">
        <v>53.204999999999998</v>
      </c>
      <c r="K293" s="131"/>
    </row>
    <row r="294" spans="1:11">
      <c r="A294" s="4" t="s">
        <v>64</v>
      </c>
      <c r="B294" s="4">
        <v>2019</v>
      </c>
      <c r="C294" s="5">
        <v>43779</v>
      </c>
      <c r="D294" s="4" t="s">
        <v>65</v>
      </c>
      <c r="E294" s="4" t="s">
        <v>486</v>
      </c>
      <c r="F294" s="4" t="s">
        <v>163</v>
      </c>
      <c r="G294" s="11">
        <f>(C294-VLOOKUP(E294,Riders!$A$2:$E$8000,4,FALSE))/365</f>
        <v>22.345205479452055</v>
      </c>
      <c r="H294" s="4">
        <v>12</v>
      </c>
      <c r="I294" s="131">
        <v>8.6111111111111093E-3</v>
      </c>
      <c r="J294">
        <v>53.204999999999998</v>
      </c>
      <c r="K294" s="131"/>
    </row>
    <row r="295" spans="1:11">
      <c r="A295" s="4" t="s">
        <v>64</v>
      </c>
      <c r="B295" s="4">
        <v>2019</v>
      </c>
      <c r="C295" s="5">
        <v>43779</v>
      </c>
      <c r="D295" s="4" t="s">
        <v>65</v>
      </c>
      <c r="E295" s="4" t="s">
        <v>654</v>
      </c>
      <c r="F295" s="4" t="s">
        <v>483</v>
      </c>
      <c r="G295" s="11">
        <f>(C295-VLOOKUP(E295,Riders!$A$2:$E$8000,4,FALSE))/365</f>
        <v>27.764383561643836</v>
      </c>
      <c r="H295" s="4">
        <v>13</v>
      </c>
      <c r="I295" s="131">
        <v>8.6111111111111093E-3</v>
      </c>
      <c r="J295">
        <v>53.204999999999998</v>
      </c>
      <c r="K295" s="131"/>
    </row>
    <row r="296" spans="1:11">
      <c r="A296" s="4" t="s">
        <v>64</v>
      </c>
      <c r="B296" s="4">
        <v>2019</v>
      </c>
      <c r="C296" s="5">
        <v>43779</v>
      </c>
      <c r="D296" s="4" t="s">
        <v>65</v>
      </c>
      <c r="E296" s="4" t="s">
        <v>593</v>
      </c>
      <c r="F296" s="4" t="s">
        <v>30</v>
      </c>
      <c r="G296" s="11">
        <f>(C296-VLOOKUP(E296,Riders!$A$2:$E$8000,4,FALSE))/365</f>
        <v>21.75068493150685</v>
      </c>
      <c r="H296" s="4">
        <v>14</v>
      </c>
      <c r="I296" s="131">
        <v>8.6111111111111093E-3</v>
      </c>
      <c r="J296">
        <v>53.204999999999998</v>
      </c>
      <c r="K296" s="131"/>
    </row>
    <row r="297" spans="1:11">
      <c r="A297" s="4" t="s">
        <v>64</v>
      </c>
      <c r="B297" s="4">
        <v>2019</v>
      </c>
      <c r="C297" s="5">
        <v>43779</v>
      </c>
      <c r="D297" s="4" t="s">
        <v>65</v>
      </c>
      <c r="E297" s="4" t="s">
        <v>600</v>
      </c>
      <c r="F297" s="4" t="s">
        <v>101</v>
      </c>
      <c r="G297" s="11">
        <f>(C297-VLOOKUP(E297,Riders!$A$2:$E$8000,4,FALSE))/365</f>
        <v>23.824657534246576</v>
      </c>
      <c r="H297" s="4">
        <v>15</v>
      </c>
      <c r="I297" s="131">
        <v>8.6111111111111093E-3</v>
      </c>
      <c r="J297">
        <v>53.204999999999998</v>
      </c>
      <c r="K297" s="131"/>
    </row>
    <row r="298" spans="1:11">
      <c r="A298" s="4" t="s">
        <v>64</v>
      </c>
      <c r="B298" s="4">
        <v>2019</v>
      </c>
      <c r="C298" s="5">
        <v>43779</v>
      </c>
      <c r="D298" s="4" t="s">
        <v>65</v>
      </c>
      <c r="E298" s="4" t="s">
        <v>591</v>
      </c>
      <c r="F298" s="4" t="s">
        <v>22</v>
      </c>
      <c r="G298" s="11">
        <f>(C298-VLOOKUP(E298,Riders!$A$2:$E$8000,4,FALSE))/365</f>
        <v>25.241095890410961</v>
      </c>
      <c r="H298" s="4">
        <v>16</v>
      </c>
      <c r="I298" s="131">
        <v>8.6111111111111093E-3</v>
      </c>
      <c r="J298">
        <v>53.204999999999998</v>
      </c>
      <c r="K298" s="131"/>
    </row>
    <row r="299" spans="1:11">
      <c r="A299" s="4" t="s">
        <v>64</v>
      </c>
      <c r="B299" s="4">
        <v>2019</v>
      </c>
      <c r="C299" s="5">
        <v>43779</v>
      </c>
      <c r="D299" s="4" t="s">
        <v>65</v>
      </c>
      <c r="E299" s="4" t="s">
        <v>895</v>
      </c>
      <c r="F299" s="4" t="s">
        <v>187</v>
      </c>
      <c r="G299" s="11">
        <f>(C299-VLOOKUP(E299,Riders!$A$2:$E$8000,4,FALSE))/365</f>
        <v>25.323287671232876</v>
      </c>
      <c r="H299" s="4">
        <v>17</v>
      </c>
      <c r="I299" s="131">
        <v>8.6111111111111093E-3</v>
      </c>
      <c r="J299">
        <v>53.204999999999998</v>
      </c>
      <c r="K299" s="131"/>
    </row>
    <row r="300" spans="1:11">
      <c r="A300" s="4" t="s">
        <v>64</v>
      </c>
      <c r="B300" s="4">
        <v>2019</v>
      </c>
      <c r="C300" s="5">
        <v>43779</v>
      </c>
      <c r="D300" s="4" t="s">
        <v>65</v>
      </c>
      <c r="E300" s="4" t="s">
        <v>833</v>
      </c>
      <c r="F300" s="4" t="s">
        <v>206</v>
      </c>
      <c r="G300" s="11">
        <f>(C300-VLOOKUP(E300,Riders!$A$2:$E$8000,4,FALSE))/365</f>
        <v>24.616438356164384</v>
      </c>
      <c r="H300" s="4">
        <v>18</v>
      </c>
      <c r="I300" s="131">
        <v>8.6111111111111093E-3</v>
      </c>
      <c r="J300">
        <v>53.204999999999998</v>
      </c>
      <c r="K300" s="131"/>
    </row>
    <row r="301" spans="1:11">
      <c r="A301" s="4" t="s">
        <v>64</v>
      </c>
      <c r="B301" s="4">
        <v>2019</v>
      </c>
      <c r="C301" s="5">
        <v>43779</v>
      </c>
      <c r="D301" s="4" t="s">
        <v>65</v>
      </c>
      <c r="E301" s="4" t="s">
        <v>595</v>
      </c>
      <c r="F301" s="4" t="s">
        <v>28</v>
      </c>
      <c r="G301" s="11">
        <f>(C301-VLOOKUP(E301,Riders!$A$2:$E$8000,4,FALSE))/365</f>
        <v>33.783561643835618</v>
      </c>
      <c r="H301" s="4">
        <v>19</v>
      </c>
      <c r="I301" s="131">
        <v>8.6111111111111093E-3</v>
      </c>
      <c r="J301">
        <v>53.204999999999998</v>
      </c>
      <c r="K301" s="131"/>
    </row>
    <row r="302" spans="1:11">
      <c r="A302" s="4" t="s">
        <v>64</v>
      </c>
      <c r="B302" s="4">
        <v>2019</v>
      </c>
      <c r="C302" s="5">
        <v>43779</v>
      </c>
      <c r="D302" s="4" t="s">
        <v>65</v>
      </c>
      <c r="E302" s="4" t="s">
        <v>714</v>
      </c>
      <c r="F302" s="4" t="s">
        <v>151</v>
      </c>
      <c r="G302" s="11">
        <f>(C302-VLOOKUP(E302,Riders!$A$2:$E$8000,4,FALSE))/365</f>
        <v>23.468493150684932</v>
      </c>
      <c r="H302" s="4">
        <v>20</v>
      </c>
      <c r="I302" s="131">
        <v>8.6111111111111093E-3</v>
      </c>
      <c r="J302">
        <v>53.204999999999998</v>
      </c>
      <c r="K302" s="131"/>
    </row>
    <row r="303" spans="1:11">
      <c r="A303" s="4" t="s">
        <v>64</v>
      </c>
      <c r="B303" s="4">
        <v>2019</v>
      </c>
      <c r="C303" s="5">
        <v>43779</v>
      </c>
      <c r="D303" s="4" t="s">
        <v>65</v>
      </c>
      <c r="E303" s="4" t="s">
        <v>941</v>
      </c>
      <c r="F303" s="4" t="s">
        <v>57</v>
      </c>
      <c r="G303" s="11">
        <f>(C303-VLOOKUP(E303,Riders!$A$2:$E$8000,4,FALSE))/365</f>
        <v>23.104109589041094</v>
      </c>
      <c r="H303" s="4">
        <v>21</v>
      </c>
      <c r="I303" s="131">
        <v>8.6111111111111093E-3</v>
      </c>
      <c r="J303">
        <v>53.204999999999998</v>
      </c>
      <c r="K303" s="131"/>
    </row>
    <row r="304" spans="1:11">
      <c r="A304" s="4" t="s">
        <v>64</v>
      </c>
      <c r="B304" s="4">
        <v>2019</v>
      </c>
      <c r="C304" s="5">
        <v>43779</v>
      </c>
      <c r="D304" s="4" t="s">
        <v>65</v>
      </c>
      <c r="E304" s="4" t="s">
        <v>974</v>
      </c>
      <c r="F304" s="4" t="s">
        <v>523</v>
      </c>
      <c r="G304" s="11">
        <f>(C304-VLOOKUP(E304,Riders!$A$2:$E$8000,4,FALSE))/365</f>
        <v>37.441095890410956</v>
      </c>
      <c r="H304" s="4">
        <v>22</v>
      </c>
      <c r="I304" s="131">
        <v>8.6111111111111093E-3</v>
      </c>
      <c r="J304">
        <v>53.204999999999998</v>
      </c>
      <c r="K304" s="131"/>
    </row>
    <row r="305" spans="1:11">
      <c r="A305" s="4" t="s">
        <v>64</v>
      </c>
      <c r="B305" s="4">
        <v>2019</v>
      </c>
      <c r="C305" s="5">
        <v>43779</v>
      </c>
      <c r="D305" s="4" t="s">
        <v>65</v>
      </c>
      <c r="E305" s="4" t="s">
        <v>810</v>
      </c>
      <c r="F305" s="4" t="s">
        <v>81</v>
      </c>
      <c r="G305" s="11" t="e">
        <f>(C305-VLOOKUP(E305,Riders!$A$2:$E$8000,4,FALSE))/365</f>
        <v>#N/A</v>
      </c>
      <c r="H305" s="4">
        <v>23</v>
      </c>
      <c r="I305" s="131">
        <v>8.6111111111111093E-3</v>
      </c>
      <c r="J305">
        <v>53.204999999999998</v>
      </c>
      <c r="K305" s="131"/>
    </row>
    <row r="306" spans="1:11">
      <c r="A306" s="4" t="s">
        <v>64</v>
      </c>
      <c r="B306" s="4">
        <v>2019</v>
      </c>
      <c r="C306" s="5">
        <v>43779</v>
      </c>
      <c r="D306" s="4" t="s">
        <v>65</v>
      </c>
      <c r="E306" s="4" t="s">
        <v>934</v>
      </c>
      <c r="F306" s="4" t="s">
        <v>38</v>
      </c>
      <c r="G306" s="11">
        <f>(C306-VLOOKUP(E306,Riders!$A$2:$E$8000,4,FALSE))/365</f>
        <v>20.893150684931506</v>
      </c>
      <c r="H306" s="4">
        <v>24</v>
      </c>
      <c r="I306" s="131">
        <v>8.6111111111111093E-3</v>
      </c>
      <c r="J306">
        <v>53.204999999999998</v>
      </c>
      <c r="K306" s="131"/>
    </row>
    <row r="307" spans="1:11">
      <c r="A307" s="1" t="s">
        <v>232</v>
      </c>
      <c r="B307" s="1">
        <v>2019</v>
      </c>
      <c r="C307" s="2">
        <v>43771</v>
      </c>
      <c r="D307" s="1" t="s">
        <v>65</v>
      </c>
      <c r="E307" s="1" t="s">
        <v>748</v>
      </c>
      <c r="F307" s="1" t="s">
        <v>22</v>
      </c>
      <c r="G307" s="11">
        <f>(C307-VLOOKUP(E307,Riders!$A$2:$E$8000,4,FALSE))/365</f>
        <v>25.219178082191782</v>
      </c>
      <c r="H307" s="1">
        <v>1</v>
      </c>
      <c r="I307" s="131">
        <v>1.0219907407407408E-2</v>
      </c>
      <c r="J307">
        <v>52.954999999999998</v>
      </c>
      <c r="K307" s="131"/>
    </row>
    <row r="308" spans="1:11">
      <c r="A308" s="1" t="s">
        <v>232</v>
      </c>
      <c r="B308" s="1">
        <v>2019</v>
      </c>
      <c r="C308" s="2">
        <v>43771</v>
      </c>
      <c r="D308" s="1" t="s">
        <v>65</v>
      </c>
      <c r="E308" s="1" t="s">
        <v>778</v>
      </c>
      <c r="F308" s="1" t="s">
        <v>112</v>
      </c>
      <c r="G308" s="11">
        <f>(C308-VLOOKUP(E308,Riders!$A$2:$E$8000,4,FALSE))/365</f>
        <v>21.550684931506851</v>
      </c>
      <c r="H308" s="1">
        <v>2</v>
      </c>
      <c r="I308" s="131">
        <v>1.0219907407407408E-2</v>
      </c>
      <c r="J308">
        <v>52.954999999999998</v>
      </c>
      <c r="K308" s="131"/>
    </row>
    <row r="309" spans="1:11">
      <c r="A309" s="1" t="s">
        <v>232</v>
      </c>
      <c r="B309" s="1">
        <v>2019</v>
      </c>
      <c r="C309" s="2">
        <v>43771</v>
      </c>
      <c r="D309" s="1" t="s">
        <v>65</v>
      </c>
      <c r="E309" s="1" t="s">
        <v>472</v>
      </c>
      <c r="F309" s="1" t="s">
        <v>24</v>
      </c>
      <c r="G309" s="11">
        <f>(C309-VLOOKUP(E309,Riders!$A$2:$E$8000,4,FALSE))/365</f>
        <v>30.753424657534246</v>
      </c>
      <c r="H309" s="1">
        <v>3</v>
      </c>
      <c r="I309" s="131">
        <v>1.02199074074074E-2</v>
      </c>
      <c r="J309">
        <v>52.954999999999998</v>
      </c>
      <c r="K309" s="131"/>
    </row>
    <row r="310" spans="1:11">
      <c r="A310" s="1" t="s">
        <v>232</v>
      </c>
      <c r="B310" s="1">
        <v>2019</v>
      </c>
      <c r="C310" s="2">
        <v>43771</v>
      </c>
      <c r="D310" s="1" t="s">
        <v>65</v>
      </c>
      <c r="E310" s="1" t="s">
        <v>507</v>
      </c>
      <c r="F310" s="1" t="s">
        <v>84</v>
      </c>
      <c r="G310" s="11">
        <f>(C310-VLOOKUP(E310,Riders!$A$2:$E$8000,4,FALSE))/365</f>
        <v>29.12054794520548</v>
      </c>
      <c r="H310" s="1">
        <v>4</v>
      </c>
      <c r="I310" s="131">
        <v>1.02199074074074E-2</v>
      </c>
      <c r="J310">
        <v>52.954999999999998</v>
      </c>
      <c r="K310" s="131"/>
    </row>
    <row r="311" spans="1:11">
      <c r="A311" s="1" t="s">
        <v>232</v>
      </c>
      <c r="B311" s="1">
        <v>2019</v>
      </c>
      <c r="C311" s="2">
        <v>43771</v>
      </c>
      <c r="D311" s="1" t="s">
        <v>65</v>
      </c>
      <c r="E311" s="1" t="s">
        <v>997</v>
      </c>
      <c r="F311" s="1" t="s">
        <v>77</v>
      </c>
      <c r="G311" s="11">
        <f>(C311-VLOOKUP(E311,Riders!$A$2:$E$8000,4,FALSE))/365</f>
        <v>24.443835616438356</v>
      </c>
      <c r="H311" s="1">
        <v>5</v>
      </c>
      <c r="I311" s="131">
        <v>1.02199074074074E-2</v>
      </c>
      <c r="J311">
        <v>52.954999999999998</v>
      </c>
      <c r="K311" s="131"/>
    </row>
    <row r="312" spans="1:11">
      <c r="A312" s="1" t="s">
        <v>232</v>
      </c>
      <c r="B312" s="1">
        <v>2019</v>
      </c>
      <c r="C312" s="2">
        <v>43771</v>
      </c>
      <c r="D312" s="1" t="s">
        <v>65</v>
      </c>
      <c r="E312" s="1" t="s">
        <v>820</v>
      </c>
      <c r="F312" s="1" t="s">
        <v>479</v>
      </c>
      <c r="G312" s="11" t="e">
        <f>(C312-VLOOKUP(E312,Riders!$A$2:$E$8000,4,FALSE))/365</f>
        <v>#N/A</v>
      </c>
      <c r="H312" s="1">
        <v>6</v>
      </c>
      <c r="I312" s="131">
        <v>1.02199074074074E-2</v>
      </c>
      <c r="J312">
        <v>52.954999999999998</v>
      </c>
      <c r="K312" s="131"/>
    </row>
    <row r="313" spans="1:11">
      <c r="A313" s="1" t="s">
        <v>232</v>
      </c>
      <c r="B313" s="1">
        <v>2019</v>
      </c>
      <c r="C313" s="2">
        <v>43771</v>
      </c>
      <c r="D313" s="1" t="s">
        <v>65</v>
      </c>
      <c r="E313" s="1" t="s">
        <v>1012</v>
      </c>
      <c r="F313" s="1" t="s">
        <v>163</v>
      </c>
      <c r="G313" s="11">
        <f>(C313-VLOOKUP(E313,Riders!$A$2:$E$8000,4,FALSE))/365</f>
        <v>30.580821917808219</v>
      </c>
      <c r="H313" s="1">
        <v>7</v>
      </c>
      <c r="I313" s="131">
        <v>1.02199074074074E-2</v>
      </c>
      <c r="J313">
        <v>52.954999999999998</v>
      </c>
      <c r="K313" s="131"/>
    </row>
    <row r="314" spans="1:11">
      <c r="A314" s="1" t="s">
        <v>232</v>
      </c>
      <c r="B314" s="1">
        <v>2019</v>
      </c>
      <c r="C314" s="2">
        <v>43771</v>
      </c>
      <c r="D314" s="1" t="s">
        <v>65</v>
      </c>
      <c r="E314" s="1" t="s">
        <v>942</v>
      </c>
      <c r="F314" s="1" t="s">
        <v>28</v>
      </c>
      <c r="G314" s="11">
        <f>(C314-VLOOKUP(E314,Riders!$A$2:$E$8000,4,FALSE))/365</f>
        <v>25.863013698630137</v>
      </c>
      <c r="H314" s="1">
        <v>8</v>
      </c>
      <c r="I314" s="131">
        <v>1.02199074074074E-2</v>
      </c>
      <c r="J314">
        <v>52.954999999999998</v>
      </c>
      <c r="K314" s="131"/>
    </row>
    <row r="315" spans="1:11">
      <c r="A315" s="1" t="s">
        <v>232</v>
      </c>
      <c r="B315" s="1">
        <v>2019</v>
      </c>
      <c r="C315" s="2">
        <v>43771</v>
      </c>
      <c r="D315" s="1" t="s">
        <v>65</v>
      </c>
      <c r="E315" s="1" t="s">
        <v>831</v>
      </c>
      <c r="F315" s="1" t="s">
        <v>206</v>
      </c>
      <c r="G315" s="11">
        <f>(C315-VLOOKUP(E315,Riders!$A$2:$E$8000,4,FALSE))/365</f>
        <v>26.378082191780823</v>
      </c>
      <c r="H315" s="1">
        <v>9</v>
      </c>
      <c r="I315" s="131">
        <v>1.02199074074074E-2</v>
      </c>
      <c r="J315">
        <v>52.954999999999998</v>
      </c>
      <c r="K315" s="131"/>
    </row>
    <row r="316" spans="1:11">
      <c r="A316" s="1" t="s">
        <v>232</v>
      </c>
      <c r="B316" s="1">
        <v>2019</v>
      </c>
      <c r="C316" s="2">
        <v>43771</v>
      </c>
      <c r="D316" s="1" t="s">
        <v>65</v>
      </c>
      <c r="E316" s="1" t="s">
        <v>605</v>
      </c>
      <c r="F316" s="1" t="s">
        <v>45</v>
      </c>
      <c r="G316" s="11">
        <f>(C316-VLOOKUP(E316,Riders!$A$2:$E$8000,4,FALSE))/365</f>
        <v>21.136986301369863</v>
      </c>
      <c r="H316" s="1">
        <v>10</v>
      </c>
      <c r="I316" s="131">
        <v>1.02199074074074E-2</v>
      </c>
      <c r="J316">
        <v>52.954999999999998</v>
      </c>
      <c r="K316" s="131"/>
    </row>
    <row r="317" spans="1:11">
      <c r="A317" s="1" t="s">
        <v>232</v>
      </c>
      <c r="B317" s="1">
        <v>2019</v>
      </c>
      <c r="C317" s="2">
        <v>43771</v>
      </c>
      <c r="D317" s="1" t="s">
        <v>65</v>
      </c>
      <c r="E317" s="1" t="s">
        <v>933</v>
      </c>
      <c r="F317" s="1" t="s">
        <v>187</v>
      </c>
      <c r="G317" s="11">
        <f>(C317-VLOOKUP(E317,Riders!$A$2:$E$8000,4,FALSE))/365</f>
        <v>24.934246575342467</v>
      </c>
      <c r="H317" s="1">
        <v>11</v>
      </c>
      <c r="I317" s="131">
        <v>1.02199074074074E-2</v>
      </c>
      <c r="J317">
        <v>52.954999999999998</v>
      </c>
      <c r="K317" s="131"/>
    </row>
    <row r="318" spans="1:11">
      <c r="A318" s="1" t="s">
        <v>232</v>
      </c>
      <c r="B318" s="1">
        <v>2019</v>
      </c>
      <c r="C318" s="2">
        <v>43771</v>
      </c>
      <c r="D318" s="1" t="s">
        <v>65</v>
      </c>
      <c r="E318" s="1" t="s">
        <v>714</v>
      </c>
      <c r="F318" s="1" t="s">
        <v>151</v>
      </c>
      <c r="G318" s="11">
        <f>(C318-VLOOKUP(E318,Riders!$A$2:$E$8000,4,FALSE))/365</f>
        <v>23.446575342465753</v>
      </c>
      <c r="H318" s="1">
        <v>12</v>
      </c>
      <c r="I318" s="131">
        <v>1.02199074074074E-2</v>
      </c>
      <c r="J318">
        <v>52.954999999999998</v>
      </c>
      <c r="K318" s="131"/>
    </row>
    <row r="319" spans="1:11">
      <c r="A319" s="1" t="s">
        <v>232</v>
      </c>
      <c r="B319" s="1">
        <v>2019</v>
      </c>
      <c r="C319" s="2">
        <v>43771</v>
      </c>
      <c r="D319" s="1" t="s">
        <v>65</v>
      </c>
      <c r="E319" s="1" t="s">
        <v>925</v>
      </c>
      <c r="F319" s="1" t="s">
        <v>36</v>
      </c>
      <c r="G319" s="11">
        <f>(C319-VLOOKUP(E319,Riders!$A$2:$E$8000,4,FALSE))/365</f>
        <v>29.539726027397261</v>
      </c>
      <c r="H319" s="1">
        <v>13</v>
      </c>
      <c r="I319" s="131">
        <v>1.02199074074074E-2</v>
      </c>
      <c r="J319">
        <v>52.954999999999998</v>
      </c>
      <c r="K319" s="131"/>
    </row>
    <row r="320" spans="1:11">
      <c r="A320" s="1" t="s">
        <v>232</v>
      </c>
      <c r="B320" s="1">
        <v>2019</v>
      </c>
      <c r="C320" s="2">
        <v>43771</v>
      </c>
      <c r="D320" s="1" t="s">
        <v>65</v>
      </c>
      <c r="E320" s="1" t="s">
        <v>923</v>
      </c>
      <c r="F320" s="1" t="s">
        <v>26</v>
      </c>
      <c r="G320" s="11" t="e">
        <f>(C320-VLOOKUP(E320,Riders!$A$2:$E$8000,4,FALSE))/365</f>
        <v>#N/A</v>
      </c>
      <c r="H320" s="1">
        <v>14</v>
      </c>
      <c r="I320" s="131">
        <v>1.02199074074074E-2</v>
      </c>
      <c r="J320">
        <v>52.954999999999998</v>
      </c>
      <c r="K320" s="131"/>
    </row>
    <row r="321" spans="1:11">
      <c r="A321" s="1" t="s">
        <v>232</v>
      </c>
      <c r="B321" s="1">
        <v>2019</v>
      </c>
      <c r="C321" s="2">
        <v>43771</v>
      </c>
      <c r="D321" s="1" t="s">
        <v>65</v>
      </c>
      <c r="E321" s="1" t="s">
        <v>521</v>
      </c>
      <c r="F321" s="1" t="s">
        <v>57</v>
      </c>
      <c r="G321" s="11">
        <f>(C321-VLOOKUP(E321,Riders!$A$2:$E$8000,4,FALSE))/365</f>
        <v>28.035616438356165</v>
      </c>
      <c r="H321" s="1">
        <v>15</v>
      </c>
      <c r="I321" s="131">
        <v>1.02199074074074E-2</v>
      </c>
      <c r="J321">
        <v>52.954999999999998</v>
      </c>
      <c r="K321" s="131"/>
    </row>
    <row r="322" spans="1:11">
      <c r="A322" s="1" t="s">
        <v>232</v>
      </c>
      <c r="B322" s="1">
        <v>2019</v>
      </c>
      <c r="C322" s="2">
        <v>43771</v>
      </c>
      <c r="D322" s="1" t="s">
        <v>65</v>
      </c>
      <c r="E322" s="1" t="s">
        <v>339</v>
      </c>
      <c r="F322" s="1" t="s">
        <v>141</v>
      </c>
      <c r="G322" s="11">
        <f>(C322-VLOOKUP(E322,Riders!$A$2:$E$8000,4,FALSE))/365</f>
        <v>31.627397260273973</v>
      </c>
      <c r="H322" s="1">
        <v>16</v>
      </c>
      <c r="I322" s="131">
        <v>1.02199074074074E-2</v>
      </c>
      <c r="J322">
        <v>52.954999999999998</v>
      </c>
      <c r="K322" s="131"/>
    </row>
    <row r="323" spans="1:11">
      <c r="A323" s="1" t="s">
        <v>232</v>
      </c>
      <c r="B323" s="1">
        <v>2019</v>
      </c>
      <c r="C323" s="2">
        <v>43771</v>
      </c>
      <c r="D323" s="1" t="s">
        <v>65</v>
      </c>
      <c r="E323" s="1" t="s">
        <v>654</v>
      </c>
      <c r="F323" s="1" t="s">
        <v>483</v>
      </c>
      <c r="G323" s="11">
        <f>(C323-VLOOKUP(E323,Riders!$A$2:$E$8000,4,FALSE))/365</f>
        <v>27.742465753424657</v>
      </c>
      <c r="H323" s="1">
        <v>17</v>
      </c>
      <c r="I323" s="131">
        <v>1.02199074074074E-2</v>
      </c>
      <c r="J323">
        <v>52.954999999999998</v>
      </c>
      <c r="K323" s="131"/>
    </row>
    <row r="324" spans="1:11">
      <c r="A324" s="1" t="s">
        <v>232</v>
      </c>
      <c r="B324" s="1">
        <v>2019</v>
      </c>
      <c r="C324" s="2">
        <v>43771</v>
      </c>
      <c r="D324" s="1" t="s">
        <v>65</v>
      </c>
      <c r="E324" s="1" t="s">
        <v>934</v>
      </c>
      <c r="F324" s="1" t="s">
        <v>38</v>
      </c>
      <c r="G324" s="11">
        <f>(C324-VLOOKUP(E324,Riders!$A$2:$E$8000,4,FALSE))/365</f>
        <v>20.87123287671233</v>
      </c>
      <c r="H324" s="1">
        <v>18</v>
      </c>
      <c r="I324" s="131">
        <v>1.02199074074074E-2</v>
      </c>
      <c r="J324">
        <v>52.954999999999998</v>
      </c>
      <c r="K324" s="131"/>
    </row>
    <row r="325" spans="1:11">
      <c r="A325" s="1" t="s">
        <v>232</v>
      </c>
      <c r="B325" s="1">
        <v>2019</v>
      </c>
      <c r="C325" s="2">
        <v>43771</v>
      </c>
      <c r="D325" s="1" t="s">
        <v>65</v>
      </c>
      <c r="E325" s="1" t="s">
        <v>974</v>
      </c>
      <c r="F325" s="1" t="s">
        <v>523</v>
      </c>
      <c r="G325" s="11">
        <f>(C325-VLOOKUP(E325,Riders!$A$2:$E$8000,4,FALSE))/365</f>
        <v>37.419178082191777</v>
      </c>
      <c r="H325" s="1">
        <v>19</v>
      </c>
      <c r="I325" s="131">
        <v>1.02199074074074E-2</v>
      </c>
      <c r="J325">
        <v>52.954999999999998</v>
      </c>
      <c r="K325" s="131"/>
    </row>
    <row r="326" spans="1:11">
      <c r="A326" s="1" t="s">
        <v>232</v>
      </c>
      <c r="B326" s="1">
        <v>2019</v>
      </c>
      <c r="C326" s="2">
        <v>43771</v>
      </c>
      <c r="D326" s="1" t="s">
        <v>65</v>
      </c>
      <c r="E326" s="1" t="s">
        <v>811</v>
      </c>
      <c r="F326" s="1" t="s">
        <v>81</v>
      </c>
      <c r="G326" s="11" t="e">
        <f>(C326-VLOOKUP(E326,Riders!$A$2:$E$8000,4,FALSE))/365</f>
        <v>#N/A</v>
      </c>
      <c r="H326" s="1">
        <v>20</v>
      </c>
      <c r="I326" s="131">
        <v>1.02199074074074E-2</v>
      </c>
      <c r="J326">
        <v>52.954999999999998</v>
      </c>
      <c r="K326" s="131"/>
    </row>
    <row r="327" spans="1:11">
      <c r="A327" s="4" t="s">
        <v>280</v>
      </c>
      <c r="B327" s="4">
        <v>2019</v>
      </c>
      <c r="C327" s="5">
        <v>43526</v>
      </c>
      <c r="D327" s="4" t="s">
        <v>19</v>
      </c>
      <c r="E327" s="4" t="s">
        <v>583</v>
      </c>
      <c r="F327" s="4" t="s">
        <v>26</v>
      </c>
      <c r="G327" s="11">
        <f>(C327-VLOOKUP(E327,Riders!$A$2:$E$8000,4,FALSE))/365</f>
        <v>23.484931506849314</v>
      </c>
      <c r="H327" s="4">
        <v>1</v>
      </c>
      <c r="I327" s="131">
        <v>9.0624999999999994E-3</v>
      </c>
      <c r="J327">
        <v>53.99</v>
      </c>
      <c r="K327" s="131"/>
    </row>
    <row r="328" spans="1:11">
      <c r="A328" s="4" t="s">
        <v>280</v>
      </c>
      <c r="B328" s="4">
        <v>2019</v>
      </c>
      <c r="C328" s="5">
        <v>43526</v>
      </c>
      <c r="D328" s="4" t="s">
        <v>19</v>
      </c>
      <c r="E328" s="4" t="s">
        <v>748</v>
      </c>
      <c r="F328" s="4" t="s">
        <v>22</v>
      </c>
      <c r="G328" s="11">
        <f>(C328-VLOOKUP(E328,Riders!$A$2:$E$8000,4,FALSE))/365</f>
        <v>24.547945205479451</v>
      </c>
      <c r="H328" s="4">
        <v>2</v>
      </c>
      <c r="I328" s="131">
        <v>9.0624999999999994E-3</v>
      </c>
      <c r="J328">
        <v>53.99</v>
      </c>
      <c r="K328" s="131"/>
    </row>
    <row r="329" spans="1:11">
      <c r="A329" s="4" t="s">
        <v>280</v>
      </c>
      <c r="B329" s="4">
        <v>2019</v>
      </c>
      <c r="C329" s="5">
        <v>43526</v>
      </c>
      <c r="D329" s="4" t="s">
        <v>19</v>
      </c>
      <c r="E329" s="4" t="s">
        <v>507</v>
      </c>
      <c r="F329" s="4" t="s">
        <v>84</v>
      </c>
      <c r="G329" s="11">
        <f>(C329-VLOOKUP(E329,Riders!$A$2:$E$8000,4,FALSE))/365</f>
        <v>28.449315068493149</v>
      </c>
      <c r="H329" s="4">
        <v>3</v>
      </c>
      <c r="I329" s="131">
        <v>9.0624999999999994E-3</v>
      </c>
      <c r="J329">
        <v>53.99</v>
      </c>
      <c r="K329" s="131"/>
    </row>
    <row r="330" spans="1:11">
      <c r="A330" s="4" t="s">
        <v>280</v>
      </c>
      <c r="B330" s="4">
        <v>2019</v>
      </c>
      <c r="C330" s="5">
        <v>43526</v>
      </c>
      <c r="D330" s="4" t="s">
        <v>19</v>
      </c>
      <c r="E330" s="4" t="s">
        <v>925</v>
      </c>
      <c r="F330" s="4" t="s">
        <v>36</v>
      </c>
      <c r="G330" s="11">
        <f>(C330-VLOOKUP(E330,Riders!$A$2:$E$8000,4,FALSE))/365</f>
        <v>28.86849315068493</v>
      </c>
      <c r="H330" s="4">
        <v>4</v>
      </c>
      <c r="I330" s="131">
        <v>9.0624999999999994E-3</v>
      </c>
      <c r="J330">
        <v>53.99</v>
      </c>
      <c r="K330" s="131"/>
    </row>
    <row r="331" spans="1:11">
      <c r="A331" s="4" t="s">
        <v>280</v>
      </c>
      <c r="B331" s="4">
        <v>2019</v>
      </c>
      <c r="C331" s="5">
        <v>43526</v>
      </c>
      <c r="D331" s="4" t="s">
        <v>19</v>
      </c>
      <c r="E331" s="4" t="s">
        <v>597</v>
      </c>
      <c r="F331" s="4" t="s">
        <v>34</v>
      </c>
      <c r="G331" s="11">
        <f>(C331-VLOOKUP(E331,Riders!$A$2:$E$8000,4,FALSE))/365</f>
        <v>20.81917808219178</v>
      </c>
      <c r="H331" s="4">
        <v>5</v>
      </c>
      <c r="I331" s="131">
        <v>9.0624999999999994E-3</v>
      </c>
      <c r="J331">
        <v>53.99</v>
      </c>
      <c r="K331" s="131"/>
    </row>
    <row r="332" spans="1:11">
      <c r="A332" s="4" t="s">
        <v>280</v>
      </c>
      <c r="B332" s="4">
        <v>2019</v>
      </c>
      <c r="C332" s="5">
        <v>43526</v>
      </c>
      <c r="D332" s="4" t="s">
        <v>19</v>
      </c>
      <c r="E332" s="4" t="s">
        <v>929</v>
      </c>
      <c r="F332" s="4" t="s">
        <v>163</v>
      </c>
      <c r="G332" s="11">
        <f>(C332-VLOOKUP(E332,Riders!$A$2:$E$8000,4,FALSE))/365</f>
        <v>31.802739726027397</v>
      </c>
      <c r="H332" s="4">
        <v>6</v>
      </c>
      <c r="I332" s="131">
        <v>9.0624999999999994E-3</v>
      </c>
      <c r="J332">
        <v>53.99</v>
      </c>
      <c r="K332" s="131"/>
    </row>
    <row r="333" spans="1:11">
      <c r="A333" s="4" t="s">
        <v>280</v>
      </c>
      <c r="B333" s="4">
        <v>2019</v>
      </c>
      <c r="C333" s="5">
        <v>43526</v>
      </c>
      <c r="D333" s="4" t="s">
        <v>19</v>
      </c>
      <c r="E333" s="4" t="s">
        <v>584</v>
      </c>
      <c r="F333" s="4" t="s">
        <v>112</v>
      </c>
      <c r="G333" s="11">
        <f>(C333-VLOOKUP(E333,Riders!$A$2:$E$8000,4,FALSE))/365</f>
        <v>20.465753424657535</v>
      </c>
      <c r="H333" s="4">
        <v>7</v>
      </c>
      <c r="I333" s="131">
        <v>9.0624999999999994E-3</v>
      </c>
      <c r="J333">
        <v>53.99</v>
      </c>
      <c r="K333" s="131"/>
    </row>
    <row r="334" spans="1:11">
      <c r="A334" s="4" t="s">
        <v>280</v>
      </c>
      <c r="B334" s="4">
        <v>2019</v>
      </c>
      <c r="C334" s="5">
        <v>43526</v>
      </c>
      <c r="D334" s="4" t="s">
        <v>19</v>
      </c>
      <c r="E334" s="4" t="s">
        <v>588</v>
      </c>
      <c r="F334" s="4" t="s">
        <v>24</v>
      </c>
      <c r="G334" s="11">
        <f>(C334-VLOOKUP(E334,Riders!$A$2:$E$8000,4,FALSE))/365</f>
        <v>24.484931506849314</v>
      </c>
      <c r="H334" s="4">
        <v>8</v>
      </c>
      <c r="I334" s="131">
        <v>9.0624999999999994E-3</v>
      </c>
      <c r="J334">
        <v>53.99</v>
      </c>
      <c r="K334" s="131"/>
    </row>
    <row r="335" spans="1:11">
      <c r="A335" s="4" t="s">
        <v>280</v>
      </c>
      <c r="B335" s="4">
        <v>2019</v>
      </c>
      <c r="C335" s="5">
        <v>43526</v>
      </c>
      <c r="D335" s="4" t="s">
        <v>19</v>
      </c>
      <c r="E335" s="4" t="s">
        <v>339</v>
      </c>
      <c r="F335" s="4" t="s">
        <v>141</v>
      </c>
      <c r="G335" s="11">
        <f>(C335-VLOOKUP(E335,Riders!$A$2:$E$8000,4,FALSE))/365</f>
        <v>30.956164383561642</v>
      </c>
      <c r="H335" s="4">
        <v>9</v>
      </c>
      <c r="I335" s="131">
        <v>9.0624999999999994E-3</v>
      </c>
      <c r="J335">
        <v>53.99</v>
      </c>
      <c r="K335" s="131"/>
    </row>
    <row r="336" spans="1:11">
      <c r="A336" s="4" t="s">
        <v>280</v>
      </c>
      <c r="B336" s="4">
        <v>2019</v>
      </c>
      <c r="C336" s="5">
        <v>43526</v>
      </c>
      <c r="D336" s="4" t="s">
        <v>19</v>
      </c>
      <c r="E336" s="4" t="s">
        <v>933</v>
      </c>
      <c r="F336" s="4" t="s">
        <v>187</v>
      </c>
      <c r="G336" s="11">
        <f>(C336-VLOOKUP(E336,Riders!$A$2:$E$8000,4,FALSE))/365</f>
        <v>24.263013698630136</v>
      </c>
      <c r="H336" s="4">
        <v>10</v>
      </c>
      <c r="I336" s="131">
        <v>9.0624999999999994E-3</v>
      </c>
      <c r="J336">
        <v>53.99</v>
      </c>
      <c r="K336" s="131"/>
    </row>
    <row r="337" spans="1:11">
      <c r="A337" s="4" t="s">
        <v>280</v>
      </c>
      <c r="B337" s="4">
        <v>2019</v>
      </c>
      <c r="C337" s="5">
        <v>43526</v>
      </c>
      <c r="D337" s="4" t="s">
        <v>19</v>
      </c>
      <c r="E337" s="4" t="s">
        <v>492</v>
      </c>
      <c r="F337" s="4" t="s">
        <v>30</v>
      </c>
      <c r="G337" s="11">
        <f>(C337-VLOOKUP(E337,Riders!$A$2:$E$8000,4,FALSE))/365</f>
        <v>25.227397260273971</v>
      </c>
      <c r="H337" s="4">
        <v>11</v>
      </c>
      <c r="I337" s="131">
        <v>9.0624999999999994E-3</v>
      </c>
      <c r="J337">
        <v>53.99</v>
      </c>
      <c r="K337" s="131"/>
    </row>
    <row r="338" spans="1:11">
      <c r="A338" s="4" t="s">
        <v>280</v>
      </c>
      <c r="B338" s="4">
        <v>2019</v>
      </c>
      <c r="C338" s="5">
        <v>43526</v>
      </c>
      <c r="D338" s="4" t="s">
        <v>19</v>
      </c>
      <c r="E338" s="4" t="s">
        <v>647</v>
      </c>
      <c r="F338" s="4" t="s">
        <v>28</v>
      </c>
      <c r="G338" s="11">
        <f>(C338-VLOOKUP(E338,Riders!$A$2:$E$8000,4,FALSE))/365</f>
        <v>21.605479452054794</v>
      </c>
      <c r="H338" s="4">
        <v>12</v>
      </c>
      <c r="I338" s="131">
        <v>9.0624999999999994E-3</v>
      </c>
      <c r="J338">
        <v>53.99</v>
      </c>
      <c r="K338" s="131"/>
    </row>
    <row r="339" spans="1:11">
      <c r="A339" s="4" t="s">
        <v>280</v>
      </c>
      <c r="B339" s="4">
        <v>2019</v>
      </c>
      <c r="C339" s="5">
        <v>43526</v>
      </c>
      <c r="D339" s="4" t="s">
        <v>19</v>
      </c>
      <c r="E339" s="4" t="s">
        <v>782</v>
      </c>
      <c r="F339" s="4" t="s">
        <v>479</v>
      </c>
      <c r="G339" s="11" t="e">
        <f>(C339-VLOOKUP(E339,Riders!$A$2:$E$8000,4,FALSE))/365</f>
        <v>#N/A</v>
      </c>
      <c r="H339" s="4">
        <v>13</v>
      </c>
      <c r="I339" s="131">
        <v>9.0624999999999994E-3</v>
      </c>
      <c r="J339">
        <v>53.99</v>
      </c>
      <c r="K339" s="131"/>
    </row>
    <row r="340" spans="1:11">
      <c r="A340" s="4" t="s">
        <v>280</v>
      </c>
      <c r="B340" s="4">
        <v>2019</v>
      </c>
      <c r="C340" s="5">
        <v>43526</v>
      </c>
      <c r="D340" s="4" t="s">
        <v>19</v>
      </c>
      <c r="E340" s="4" t="s">
        <v>521</v>
      </c>
      <c r="F340" s="4" t="s">
        <v>57</v>
      </c>
      <c r="G340" s="11">
        <f>(C340-VLOOKUP(E340,Riders!$A$2:$E$8000,4,FALSE))/365</f>
        <v>27.364383561643837</v>
      </c>
      <c r="H340" s="4">
        <v>14</v>
      </c>
      <c r="I340" s="131">
        <v>9.0624999999999994E-3</v>
      </c>
      <c r="J340">
        <v>53.99</v>
      </c>
      <c r="K340" s="131"/>
    </row>
    <row r="341" spans="1:11">
      <c r="A341" s="4" t="s">
        <v>280</v>
      </c>
      <c r="B341" s="4">
        <v>2019</v>
      </c>
      <c r="C341" s="5">
        <v>43526</v>
      </c>
      <c r="D341" s="4" t="s">
        <v>19</v>
      </c>
      <c r="E341" s="4" t="s">
        <v>600</v>
      </c>
      <c r="F341" s="4" t="s">
        <v>101</v>
      </c>
      <c r="G341" s="11">
        <f>(C341-VLOOKUP(E341,Riders!$A$2:$E$8000,4,FALSE))/365</f>
        <v>23.13150684931507</v>
      </c>
      <c r="H341" s="4">
        <v>15</v>
      </c>
      <c r="I341" s="131">
        <v>9.0624999999999994E-3</v>
      </c>
      <c r="J341">
        <v>53.99</v>
      </c>
      <c r="K341" s="131"/>
    </row>
    <row r="342" spans="1:11">
      <c r="A342" s="4" t="s">
        <v>280</v>
      </c>
      <c r="B342" s="4">
        <v>2019</v>
      </c>
      <c r="C342" s="5">
        <v>43526</v>
      </c>
      <c r="D342" s="4" t="s">
        <v>19</v>
      </c>
      <c r="E342" s="4" t="s">
        <v>607</v>
      </c>
      <c r="F342" s="4" t="s">
        <v>45</v>
      </c>
      <c r="G342" s="11">
        <f>(C342-VLOOKUP(E342,Riders!$A$2:$E$8000,4,FALSE))/365</f>
        <v>21.534246575342465</v>
      </c>
      <c r="H342" s="4">
        <v>16</v>
      </c>
      <c r="I342" s="131">
        <v>9.0624999999999994E-3</v>
      </c>
      <c r="J342">
        <v>53.99</v>
      </c>
      <c r="K342" s="131"/>
    </row>
    <row r="343" spans="1:11">
      <c r="A343" s="4" t="s">
        <v>280</v>
      </c>
      <c r="B343" s="4">
        <v>2019</v>
      </c>
      <c r="C343" s="5">
        <v>43526</v>
      </c>
      <c r="D343" s="4" t="s">
        <v>19</v>
      </c>
      <c r="E343" s="4" t="s">
        <v>602</v>
      </c>
      <c r="F343" s="4" t="s">
        <v>483</v>
      </c>
      <c r="G343" s="11">
        <f>(C343-VLOOKUP(E343,Riders!$A$2:$E$8000,4,FALSE))/365</f>
        <v>21.958904109589042</v>
      </c>
      <c r="H343" s="4">
        <v>17</v>
      </c>
      <c r="I343" s="131">
        <v>9.0624999999999994E-3</v>
      </c>
      <c r="J343">
        <v>53.99</v>
      </c>
      <c r="K343" s="131"/>
    </row>
    <row r="344" spans="1:11">
      <c r="A344" s="4" t="s">
        <v>280</v>
      </c>
      <c r="B344" s="4">
        <v>2019</v>
      </c>
      <c r="C344" s="5">
        <v>43526</v>
      </c>
      <c r="D344" s="4" t="s">
        <v>19</v>
      </c>
      <c r="E344" s="4" t="s">
        <v>932</v>
      </c>
      <c r="F344" s="4" t="s">
        <v>55</v>
      </c>
      <c r="G344" s="11" t="e">
        <f>(C344-VLOOKUP(E344,Riders!$A$2:$E$8000,4,FALSE))/365</f>
        <v>#N/A</v>
      </c>
      <c r="H344" s="4">
        <v>18</v>
      </c>
      <c r="I344" s="131">
        <v>9.0624999999999994E-3</v>
      </c>
      <c r="J344">
        <v>53.99</v>
      </c>
      <c r="K344" s="131"/>
    </row>
    <row r="345" spans="1:11">
      <c r="A345" s="4" t="s">
        <v>280</v>
      </c>
      <c r="B345" s="4">
        <v>2019</v>
      </c>
      <c r="C345" s="5">
        <v>43526</v>
      </c>
      <c r="D345" s="4" t="s">
        <v>19</v>
      </c>
      <c r="E345" s="4" t="s">
        <v>1038</v>
      </c>
      <c r="F345" s="4" t="s">
        <v>144</v>
      </c>
      <c r="G345" s="11">
        <f>(C345-VLOOKUP(E345,Riders!$A$2:$E$8000,4,FALSE))/365</f>
        <v>20.597260273972601</v>
      </c>
      <c r="H345" s="4">
        <v>19</v>
      </c>
      <c r="I345" s="131">
        <v>9.0624999999999994E-3</v>
      </c>
      <c r="J345">
        <v>53.99</v>
      </c>
      <c r="K345" s="131"/>
    </row>
    <row r="346" spans="1:11">
      <c r="A346" s="4" t="s">
        <v>280</v>
      </c>
      <c r="B346" s="4">
        <v>2019</v>
      </c>
      <c r="C346" s="5">
        <v>43526</v>
      </c>
      <c r="D346" s="4" t="s">
        <v>19</v>
      </c>
      <c r="E346" s="4" t="s">
        <v>802</v>
      </c>
      <c r="F346" s="4" t="s">
        <v>32</v>
      </c>
      <c r="G346" s="11">
        <f>(C346-VLOOKUP(E346,Riders!$A$2:$E$8000,4,FALSE))/365</f>
        <v>21.591780821917808</v>
      </c>
      <c r="H346" s="4">
        <v>20</v>
      </c>
      <c r="I346" s="131">
        <v>9.0624999999999994E-3</v>
      </c>
      <c r="J346">
        <v>53.99</v>
      </c>
      <c r="K346" s="131"/>
    </row>
    <row r="347" spans="1:11">
      <c r="A347" s="4" t="s">
        <v>280</v>
      </c>
      <c r="B347" s="4">
        <v>2019</v>
      </c>
      <c r="C347" s="5">
        <v>43526</v>
      </c>
      <c r="D347" s="4" t="s">
        <v>19</v>
      </c>
      <c r="E347" s="4" t="s">
        <v>343</v>
      </c>
      <c r="F347" s="4" t="s">
        <v>153</v>
      </c>
      <c r="G347" s="11" t="e">
        <f>(C347-VLOOKUP(E347,Riders!$A$2:$E$8000,4,FALSE))/365</f>
        <v>#N/A</v>
      </c>
      <c r="H347" s="4">
        <v>21</v>
      </c>
      <c r="I347" s="131">
        <v>9.0624999999999994E-3</v>
      </c>
      <c r="J347">
        <v>53.99</v>
      </c>
      <c r="K347" s="131"/>
    </row>
    <row r="348" spans="1:11">
      <c r="A348" s="4" t="s">
        <v>280</v>
      </c>
      <c r="B348" s="4">
        <v>2019</v>
      </c>
      <c r="C348" s="5">
        <v>43526</v>
      </c>
      <c r="D348" s="4" t="s">
        <v>19</v>
      </c>
      <c r="E348" s="4" t="s">
        <v>811</v>
      </c>
      <c r="F348" s="4" t="s">
        <v>81</v>
      </c>
      <c r="G348" s="11" t="e">
        <f>(C348-VLOOKUP(E348,Riders!$A$2:$E$8000,4,FALSE))/365</f>
        <v>#N/A</v>
      </c>
      <c r="H348" s="4">
        <v>22</v>
      </c>
      <c r="I348" s="131">
        <v>9.0624999999999994E-3</v>
      </c>
      <c r="J348">
        <v>53.99</v>
      </c>
      <c r="K348" s="131"/>
    </row>
    <row r="349" spans="1:11">
      <c r="A349" s="4" t="s">
        <v>280</v>
      </c>
      <c r="B349" s="4">
        <v>2019</v>
      </c>
      <c r="C349" s="5">
        <v>43526</v>
      </c>
      <c r="D349" s="4" t="s">
        <v>19</v>
      </c>
      <c r="E349" s="4" t="s">
        <v>714</v>
      </c>
      <c r="F349" s="4" t="s">
        <v>151</v>
      </c>
      <c r="G349" s="11">
        <f>(C349-VLOOKUP(E349,Riders!$A$2:$E$8000,4,FALSE))/365</f>
        <v>22.775342465753425</v>
      </c>
      <c r="H349" s="4">
        <v>23</v>
      </c>
      <c r="I349" s="131">
        <v>9.0624999999999994E-3</v>
      </c>
      <c r="J349">
        <v>53.99</v>
      </c>
      <c r="K349" s="131"/>
    </row>
    <row r="350" spans="1:11">
      <c r="A350" s="4" t="s">
        <v>280</v>
      </c>
      <c r="B350" s="4">
        <v>2019</v>
      </c>
      <c r="C350" s="5">
        <v>43526</v>
      </c>
      <c r="D350" s="4" t="s">
        <v>19</v>
      </c>
      <c r="E350" s="4" t="s">
        <v>997</v>
      </c>
      <c r="F350" s="4" t="s">
        <v>77</v>
      </c>
      <c r="G350" s="11">
        <f>(C350-VLOOKUP(E350,Riders!$A$2:$E$8000,4,FALSE))/365</f>
        <v>23.772602739726029</v>
      </c>
      <c r="H350" s="4">
        <v>24</v>
      </c>
      <c r="I350" s="131">
        <v>9.0624999999999994E-3</v>
      </c>
      <c r="J350">
        <v>53.99</v>
      </c>
      <c r="K350" s="131"/>
    </row>
    <row r="351" spans="1:11">
      <c r="A351" s="1" t="s">
        <v>225</v>
      </c>
      <c r="B351" s="1">
        <v>2019</v>
      </c>
      <c r="C351" s="2">
        <v>43491</v>
      </c>
      <c r="D351" s="1" t="s">
        <v>65</v>
      </c>
      <c r="E351" s="1" t="s">
        <v>597</v>
      </c>
      <c r="F351" s="1" t="s">
        <v>34</v>
      </c>
      <c r="G351" s="11">
        <f>(C351-VLOOKUP(E351,Riders!$A$2:$E$8000,4,FALSE))/365</f>
        <v>20.723287671232878</v>
      </c>
      <c r="H351" s="1">
        <v>1</v>
      </c>
      <c r="I351" s="131">
        <v>1.4745370370370372E-2</v>
      </c>
      <c r="J351">
        <v>44.497999999999998</v>
      </c>
      <c r="K351" s="131"/>
    </row>
    <row r="352" spans="1:11">
      <c r="A352" s="1" t="s">
        <v>225</v>
      </c>
      <c r="B352" s="1">
        <v>2019</v>
      </c>
      <c r="C352" s="2">
        <v>43491</v>
      </c>
      <c r="D352" s="1" t="s">
        <v>65</v>
      </c>
      <c r="E352" s="1" t="s">
        <v>933</v>
      </c>
      <c r="F352" s="1" t="s">
        <v>187</v>
      </c>
      <c r="G352" s="11">
        <f>(C352-VLOOKUP(E352,Riders!$A$2:$E$8000,4,FALSE))/365</f>
        <v>24.167123287671235</v>
      </c>
      <c r="H352" s="1">
        <v>2</v>
      </c>
      <c r="I352" s="131">
        <v>1.4745370370370372E-2</v>
      </c>
      <c r="J352">
        <v>44.497999999999998</v>
      </c>
      <c r="K352" s="131"/>
    </row>
    <row r="353" spans="1:11">
      <c r="A353" s="1" t="s">
        <v>225</v>
      </c>
      <c r="B353" s="1">
        <v>2019</v>
      </c>
      <c r="C353" s="2">
        <v>43491</v>
      </c>
      <c r="D353" s="1" t="s">
        <v>65</v>
      </c>
      <c r="E353" s="1" t="s">
        <v>583</v>
      </c>
      <c r="F353" s="1" t="s">
        <v>26</v>
      </c>
      <c r="G353" s="11">
        <f>(C353-VLOOKUP(E353,Riders!$A$2:$E$8000,4,FALSE))/365</f>
        <v>23.389041095890413</v>
      </c>
      <c r="H353" s="1">
        <v>3</v>
      </c>
      <c r="I353" s="131">
        <v>1.47453703703704E-2</v>
      </c>
      <c r="J353">
        <v>44.497999999999998</v>
      </c>
      <c r="K353" s="131"/>
    </row>
    <row r="354" spans="1:11">
      <c r="A354" s="1" t="s">
        <v>225</v>
      </c>
      <c r="B354" s="1">
        <v>2019</v>
      </c>
      <c r="C354" s="2">
        <v>43491</v>
      </c>
      <c r="D354" s="1" t="s">
        <v>65</v>
      </c>
      <c r="E354" s="1" t="s">
        <v>928</v>
      </c>
      <c r="F354" s="1" t="s">
        <v>101</v>
      </c>
      <c r="G354" s="11">
        <f>(C354-VLOOKUP(E354,Riders!$A$2:$E$8000,4,FALSE))/365</f>
        <v>31.063013698630137</v>
      </c>
      <c r="H354" s="1">
        <v>4</v>
      </c>
      <c r="I354" s="131">
        <v>1.47453703703704E-2</v>
      </c>
      <c r="J354">
        <v>44.497999999999998</v>
      </c>
      <c r="K354" s="131"/>
    </row>
    <row r="355" spans="1:11">
      <c r="A355" s="1" t="s">
        <v>225</v>
      </c>
      <c r="B355" s="1">
        <v>2019</v>
      </c>
      <c r="C355" s="2">
        <v>43491</v>
      </c>
      <c r="D355" s="1" t="s">
        <v>65</v>
      </c>
      <c r="E355" s="1" t="s">
        <v>339</v>
      </c>
      <c r="F355" s="1" t="s">
        <v>141</v>
      </c>
      <c r="G355" s="11">
        <f>(C355-VLOOKUP(E355,Riders!$A$2:$E$8000,4,FALSE))/365</f>
        <v>30.860273972602741</v>
      </c>
      <c r="H355" s="1">
        <v>5</v>
      </c>
      <c r="I355" s="131">
        <v>1.47453703703704E-2</v>
      </c>
      <c r="J355">
        <v>44.497999999999998</v>
      </c>
      <c r="K355" s="131"/>
    </row>
    <row r="356" spans="1:11">
      <c r="A356" s="1" t="s">
        <v>225</v>
      </c>
      <c r="B356" s="1">
        <v>2019</v>
      </c>
      <c r="C356" s="2">
        <v>43491</v>
      </c>
      <c r="D356" s="1" t="s">
        <v>65</v>
      </c>
      <c r="E356" s="1" t="s">
        <v>829</v>
      </c>
      <c r="F356" s="1" t="s">
        <v>84</v>
      </c>
      <c r="G356" s="11">
        <f>(C356-VLOOKUP(E356,Riders!$A$2:$E$8000,4,FALSE))/365</f>
        <v>20.290410958904111</v>
      </c>
      <c r="H356" s="1">
        <v>6</v>
      </c>
      <c r="I356" s="131">
        <v>1.47453703703704E-2</v>
      </c>
      <c r="J356">
        <v>44.497999999999998</v>
      </c>
      <c r="K356" s="131"/>
    </row>
    <row r="357" spans="1:11">
      <c r="A357" s="1" t="s">
        <v>225</v>
      </c>
      <c r="B357" s="1">
        <v>2019</v>
      </c>
      <c r="C357" s="2">
        <v>43491</v>
      </c>
      <c r="D357" s="1" t="s">
        <v>65</v>
      </c>
      <c r="E357" s="1" t="s">
        <v>492</v>
      </c>
      <c r="F357" s="1" t="s">
        <v>30</v>
      </c>
      <c r="G357" s="11">
        <f>(C357-VLOOKUP(E357,Riders!$A$2:$E$8000,4,FALSE))/365</f>
        <v>25.13150684931507</v>
      </c>
      <c r="H357" s="1">
        <v>7</v>
      </c>
      <c r="I357" s="131">
        <v>1.47453703703704E-2</v>
      </c>
      <c r="J357">
        <v>44.497999999999998</v>
      </c>
      <c r="K357" s="131"/>
    </row>
    <row r="358" spans="1:11">
      <c r="A358" s="1" t="s">
        <v>225</v>
      </c>
      <c r="B358" s="1">
        <v>2019</v>
      </c>
      <c r="C358" s="2">
        <v>43491</v>
      </c>
      <c r="D358" s="1" t="s">
        <v>65</v>
      </c>
      <c r="E358" s="1" t="s">
        <v>997</v>
      </c>
      <c r="F358" s="1" t="s">
        <v>77</v>
      </c>
      <c r="G358" s="11">
        <f>(C358-VLOOKUP(E358,Riders!$A$2:$E$8000,4,FALSE))/365</f>
        <v>23.676712328767124</v>
      </c>
      <c r="H358" s="1">
        <v>8</v>
      </c>
      <c r="I358" s="131">
        <v>1.47453703703704E-2</v>
      </c>
      <c r="J358">
        <v>44.497999999999998</v>
      </c>
      <c r="K358" s="131"/>
    </row>
    <row r="359" spans="1:11">
      <c r="A359" s="1" t="s">
        <v>225</v>
      </c>
      <c r="B359" s="1">
        <v>2019</v>
      </c>
      <c r="C359" s="2">
        <v>43491</v>
      </c>
      <c r="D359" s="1" t="s">
        <v>65</v>
      </c>
      <c r="E359" s="1" t="s">
        <v>929</v>
      </c>
      <c r="F359" s="1" t="s">
        <v>163</v>
      </c>
      <c r="G359" s="11">
        <f>(C359-VLOOKUP(E359,Riders!$A$2:$E$8000,4,FALSE))/365</f>
        <v>31.706849315068492</v>
      </c>
      <c r="H359" s="1">
        <v>9</v>
      </c>
      <c r="I359" s="131">
        <v>1.47453703703704E-2</v>
      </c>
      <c r="J359">
        <v>44.497999999999998</v>
      </c>
      <c r="K359" s="131"/>
    </row>
    <row r="360" spans="1:11">
      <c r="A360" s="1" t="s">
        <v>225</v>
      </c>
      <c r="B360" s="1">
        <v>2019</v>
      </c>
      <c r="C360" s="2">
        <v>43491</v>
      </c>
      <c r="D360" s="1" t="s">
        <v>65</v>
      </c>
      <c r="E360" s="1" t="s">
        <v>68</v>
      </c>
      <c r="F360" s="1" t="s">
        <v>24</v>
      </c>
      <c r="G360" s="11">
        <f>(C360-VLOOKUP(E360,Riders!$A$2:$E$8000,4,FALSE))/365</f>
        <v>24.989041095890411</v>
      </c>
      <c r="H360" s="1">
        <v>10</v>
      </c>
      <c r="I360" s="131">
        <v>1.47453703703704E-2</v>
      </c>
      <c r="J360">
        <v>44.497999999999998</v>
      </c>
      <c r="K360" s="131"/>
    </row>
    <row r="361" spans="1:11">
      <c r="A361" s="1" t="s">
        <v>225</v>
      </c>
      <c r="B361" s="1">
        <v>2019</v>
      </c>
      <c r="C361" s="2">
        <v>43491</v>
      </c>
      <c r="D361" s="1" t="s">
        <v>65</v>
      </c>
      <c r="E361" s="1" t="s">
        <v>602</v>
      </c>
      <c r="F361" s="1" t="s">
        <v>483</v>
      </c>
      <c r="G361" s="11">
        <f>(C361-VLOOKUP(E361,Riders!$A$2:$E$8000,4,FALSE))/365</f>
        <v>21.863013698630137</v>
      </c>
      <c r="H361" s="1">
        <v>11</v>
      </c>
      <c r="I361" s="131">
        <v>1.47453703703704E-2</v>
      </c>
      <c r="J361">
        <v>44.497999999999998</v>
      </c>
      <c r="K361" s="131"/>
    </row>
    <row r="362" spans="1:11">
      <c r="A362" s="1" t="s">
        <v>225</v>
      </c>
      <c r="B362" s="1">
        <v>2019</v>
      </c>
      <c r="C362" s="2">
        <v>43491</v>
      </c>
      <c r="D362" s="1" t="s">
        <v>65</v>
      </c>
      <c r="E362" s="1" t="s">
        <v>521</v>
      </c>
      <c r="F362" s="1" t="s">
        <v>57</v>
      </c>
      <c r="G362" s="11">
        <f>(C362-VLOOKUP(E362,Riders!$A$2:$E$8000,4,FALSE))/365</f>
        <v>27.268493150684932</v>
      </c>
      <c r="H362" s="1">
        <v>12</v>
      </c>
      <c r="I362" s="131">
        <v>1.47453703703704E-2</v>
      </c>
      <c r="J362">
        <v>44.497999999999998</v>
      </c>
      <c r="K362" s="131"/>
    </row>
    <row r="363" spans="1:11">
      <c r="A363" s="1" t="s">
        <v>225</v>
      </c>
      <c r="B363" s="1">
        <v>2019</v>
      </c>
      <c r="C363" s="2">
        <v>43491</v>
      </c>
      <c r="D363" s="1" t="s">
        <v>65</v>
      </c>
      <c r="E363" s="1" t="s">
        <v>1038</v>
      </c>
      <c r="F363" s="1" t="s">
        <v>144</v>
      </c>
      <c r="G363" s="11">
        <f>(C363-VLOOKUP(E363,Riders!$A$2:$E$8000,4,FALSE))/365</f>
        <v>20.5013698630137</v>
      </c>
      <c r="H363" s="1">
        <v>13</v>
      </c>
      <c r="I363" s="131">
        <v>1.47453703703704E-2</v>
      </c>
      <c r="J363">
        <v>44.497999999999998</v>
      </c>
      <c r="K363" s="131"/>
    </row>
    <row r="364" spans="1:11">
      <c r="A364" s="1" t="s">
        <v>225</v>
      </c>
      <c r="B364" s="1">
        <v>2019</v>
      </c>
      <c r="C364" s="2">
        <v>43491</v>
      </c>
      <c r="D364" s="1" t="s">
        <v>65</v>
      </c>
      <c r="E364" s="1" t="s">
        <v>848</v>
      </c>
      <c r="F364" s="1" t="s">
        <v>22</v>
      </c>
      <c r="G364" s="11">
        <f>(C364-VLOOKUP(E364,Riders!$A$2:$E$8000,4,FALSE))/365</f>
        <v>29.643835616438356</v>
      </c>
      <c r="H364" s="1">
        <v>14</v>
      </c>
      <c r="I364" s="131">
        <v>1.47453703703704E-2</v>
      </c>
      <c r="J364">
        <v>44.497999999999998</v>
      </c>
      <c r="K364" s="131"/>
    </row>
    <row r="365" spans="1:11">
      <c r="A365" s="1" t="s">
        <v>225</v>
      </c>
      <c r="B365" s="1">
        <v>2019</v>
      </c>
      <c r="C365" s="2">
        <v>43491</v>
      </c>
      <c r="D365" s="1" t="s">
        <v>65</v>
      </c>
      <c r="E365" s="1" t="s">
        <v>766</v>
      </c>
      <c r="F365" s="1" t="s">
        <v>45</v>
      </c>
      <c r="G365" s="11">
        <f>(C365-VLOOKUP(E365,Riders!$A$2:$E$8000,4,FALSE))/365</f>
        <v>20.482191780821918</v>
      </c>
      <c r="H365" s="1">
        <v>15</v>
      </c>
      <c r="I365" s="131">
        <v>1.47453703703704E-2</v>
      </c>
      <c r="J365">
        <v>44.497999999999998</v>
      </c>
      <c r="K365" s="131"/>
    </row>
    <row r="366" spans="1:11">
      <c r="A366" s="1" t="s">
        <v>225</v>
      </c>
      <c r="B366" s="1">
        <v>2019</v>
      </c>
      <c r="C366" s="2">
        <v>43491</v>
      </c>
      <c r="D366" s="1" t="s">
        <v>65</v>
      </c>
      <c r="E366" s="1" t="s">
        <v>927</v>
      </c>
      <c r="F366" s="1" t="s">
        <v>177</v>
      </c>
      <c r="G366" s="11">
        <f>(C366-VLOOKUP(E366,Riders!$A$2:$E$8000,4,FALSE))/365</f>
        <v>26.30958904109589</v>
      </c>
      <c r="H366" s="1">
        <v>16</v>
      </c>
      <c r="I366" s="131">
        <v>1.47453703703704E-2</v>
      </c>
      <c r="J366">
        <v>44.497999999999998</v>
      </c>
      <c r="K366" s="131"/>
    </row>
    <row r="367" spans="1:11">
      <c r="A367" s="1" t="s">
        <v>225</v>
      </c>
      <c r="B367" s="1">
        <v>2019</v>
      </c>
      <c r="C367" s="2">
        <v>43491</v>
      </c>
      <c r="D367" s="1" t="s">
        <v>65</v>
      </c>
      <c r="E367" s="1" t="s">
        <v>832</v>
      </c>
      <c r="F367" s="1" t="s">
        <v>206</v>
      </c>
      <c r="G367" s="11">
        <f>(C367-VLOOKUP(E367,Riders!$A$2:$E$8000,4,FALSE))/365</f>
        <v>23.306849315068494</v>
      </c>
      <c r="H367" s="1">
        <v>17</v>
      </c>
      <c r="I367" s="131">
        <v>1.47453703703704E-2</v>
      </c>
      <c r="J367">
        <v>44.497999999999998</v>
      </c>
      <c r="K367" s="131"/>
    </row>
    <row r="368" spans="1:11">
      <c r="A368" s="1" t="s">
        <v>225</v>
      </c>
      <c r="B368" s="1">
        <v>2019</v>
      </c>
      <c r="C368" s="2">
        <v>43491</v>
      </c>
      <c r="D368" s="1" t="s">
        <v>65</v>
      </c>
      <c r="E368" s="1" t="s">
        <v>714</v>
      </c>
      <c r="F368" s="1" t="s">
        <v>151</v>
      </c>
      <c r="G368" s="11">
        <f>(C368-VLOOKUP(E368,Riders!$A$2:$E$8000,4,FALSE))/365</f>
        <v>22.67945205479452</v>
      </c>
      <c r="H368" s="1">
        <v>18</v>
      </c>
      <c r="I368" s="131">
        <v>1.47453703703704E-2</v>
      </c>
      <c r="J368">
        <v>44.497999999999998</v>
      </c>
      <c r="K368" s="131"/>
    </row>
    <row r="369" spans="1:11">
      <c r="A369" s="1" t="s">
        <v>225</v>
      </c>
      <c r="B369" s="1">
        <v>2019</v>
      </c>
      <c r="C369" s="2">
        <v>43491</v>
      </c>
      <c r="D369" s="1" t="s">
        <v>65</v>
      </c>
      <c r="E369" s="1" t="s">
        <v>1048</v>
      </c>
      <c r="F369" s="1" t="s">
        <v>479</v>
      </c>
      <c r="G369" s="11">
        <f>(C369-VLOOKUP(E369,Riders!$A$2:$E$8000,4,FALSE))/365</f>
        <v>22.405479452054795</v>
      </c>
      <c r="H369" s="1">
        <v>19</v>
      </c>
      <c r="I369" s="131">
        <v>1.47453703703704E-2</v>
      </c>
      <c r="J369">
        <v>44.497999999999998</v>
      </c>
      <c r="K369" s="131"/>
    </row>
    <row r="370" spans="1:11">
      <c r="A370" s="1" t="s">
        <v>225</v>
      </c>
      <c r="B370" s="1">
        <v>2019</v>
      </c>
      <c r="C370" s="2">
        <v>43491</v>
      </c>
      <c r="D370" s="1" t="s">
        <v>65</v>
      </c>
      <c r="E370" s="1" t="s">
        <v>996</v>
      </c>
      <c r="F370" s="1" t="s">
        <v>32</v>
      </c>
      <c r="G370" s="11">
        <f>(C370-VLOOKUP(E370,Riders!$A$2:$E$8000,4,FALSE))/365</f>
        <v>24.079452054794519</v>
      </c>
      <c r="H370" s="1">
        <v>20</v>
      </c>
      <c r="I370" s="131">
        <v>1.47453703703704E-2</v>
      </c>
      <c r="J370">
        <v>44.497999999999998</v>
      </c>
      <c r="K370" s="131"/>
    </row>
    <row r="371" spans="1:11">
      <c r="A371" s="1" t="s">
        <v>225</v>
      </c>
      <c r="B371" s="1">
        <v>2019</v>
      </c>
      <c r="C371" s="2">
        <v>43491</v>
      </c>
      <c r="D371" s="1" t="s">
        <v>65</v>
      </c>
      <c r="E371" s="1" t="s">
        <v>807</v>
      </c>
      <c r="F371" s="1" t="s">
        <v>36</v>
      </c>
      <c r="G371" s="11">
        <f>(C371-VLOOKUP(E371,Riders!$A$2:$E$8000,4,FALSE))/365</f>
        <v>28.956164383561642</v>
      </c>
      <c r="H371" s="1">
        <v>21</v>
      </c>
      <c r="I371" s="131">
        <v>1.47453703703704E-2</v>
      </c>
      <c r="J371">
        <v>44.497999999999998</v>
      </c>
      <c r="K371" s="131"/>
    </row>
    <row r="372" spans="1:11">
      <c r="A372" s="1" t="s">
        <v>225</v>
      </c>
      <c r="B372" s="1">
        <v>2019</v>
      </c>
      <c r="C372" s="2">
        <v>43491</v>
      </c>
      <c r="D372" s="1" t="s">
        <v>65</v>
      </c>
      <c r="E372" s="1" t="s">
        <v>647</v>
      </c>
      <c r="F372" s="1" t="s">
        <v>28</v>
      </c>
      <c r="G372" s="11">
        <f>(C372-VLOOKUP(E372,Riders!$A$2:$E$8000,4,FALSE))/365</f>
        <v>21.509589041095889</v>
      </c>
      <c r="H372" s="1">
        <v>22</v>
      </c>
      <c r="I372" s="131">
        <v>1.47453703703704E-2</v>
      </c>
      <c r="J372">
        <v>44.497999999999998</v>
      </c>
      <c r="K372" s="131"/>
    </row>
    <row r="373" spans="1:11">
      <c r="A373" s="1" t="s">
        <v>225</v>
      </c>
      <c r="B373" s="1">
        <v>2019</v>
      </c>
      <c r="C373" s="2">
        <v>43491</v>
      </c>
      <c r="D373" s="1" t="s">
        <v>65</v>
      </c>
      <c r="E373" s="1" t="s">
        <v>1015</v>
      </c>
      <c r="F373" s="1" t="s">
        <v>197</v>
      </c>
      <c r="G373" s="11" t="e">
        <f>(C373-VLOOKUP(E373,Riders!$A$2:$E$8000,4,FALSE))/365</f>
        <v>#N/A</v>
      </c>
      <c r="H373" s="1">
        <v>23</v>
      </c>
      <c r="I373" s="131">
        <v>1.47453703703704E-2</v>
      </c>
      <c r="J373">
        <v>44.497999999999998</v>
      </c>
      <c r="K373" s="131"/>
    </row>
    <row r="374" spans="1:11">
      <c r="A374" s="1" t="s">
        <v>225</v>
      </c>
      <c r="B374" s="1">
        <v>2019</v>
      </c>
      <c r="C374" s="2">
        <v>43491</v>
      </c>
      <c r="D374" s="1" t="s">
        <v>65</v>
      </c>
      <c r="E374" s="1" t="s">
        <v>811</v>
      </c>
      <c r="F374" s="1" t="s">
        <v>81</v>
      </c>
      <c r="G374" s="11" t="e">
        <f>(C374-VLOOKUP(E374,Riders!$A$2:$E$8000,4,FALSE))/365</f>
        <v>#N/A</v>
      </c>
      <c r="H374" s="1">
        <v>24</v>
      </c>
      <c r="I374" s="131">
        <v>1.47453703703704E-2</v>
      </c>
      <c r="J374">
        <v>44.497999999999998</v>
      </c>
      <c r="K374" s="131"/>
    </row>
    <row r="375" spans="1:11">
      <c r="A375" s="4" t="s">
        <v>224</v>
      </c>
      <c r="B375" s="4">
        <v>2019</v>
      </c>
      <c r="C375" s="5">
        <v>43485</v>
      </c>
      <c r="D375" s="4" t="s">
        <v>65</v>
      </c>
      <c r="E375" s="4" t="s">
        <v>602</v>
      </c>
      <c r="F375" s="4" t="s">
        <v>483</v>
      </c>
      <c r="G375" s="11">
        <f>(C375-VLOOKUP(E375,Riders!$A$2:$E$8000,4,FALSE))/365</f>
        <v>21.846575342465755</v>
      </c>
      <c r="H375" s="4">
        <v>1</v>
      </c>
      <c r="I375" s="131">
        <v>8.113425925925925E-3</v>
      </c>
      <c r="J375">
        <v>52.628</v>
      </c>
      <c r="K375" s="131"/>
    </row>
    <row r="376" spans="1:11">
      <c r="A376" s="4" t="s">
        <v>224</v>
      </c>
      <c r="B376" s="4">
        <v>2019</v>
      </c>
      <c r="C376" s="5">
        <v>43485</v>
      </c>
      <c r="D376" s="4" t="s">
        <v>65</v>
      </c>
      <c r="E376" s="4" t="s">
        <v>933</v>
      </c>
      <c r="F376" s="4" t="s">
        <v>187</v>
      </c>
      <c r="G376" s="11">
        <f>(C376-VLOOKUP(E376,Riders!$A$2:$E$8000,4,FALSE))/365</f>
        <v>24.150684931506849</v>
      </c>
      <c r="H376" s="4">
        <v>2</v>
      </c>
      <c r="I376" s="131">
        <v>8.113425925925925E-3</v>
      </c>
      <c r="J376">
        <v>52.628</v>
      </c>
      <c r="K376" s="131"/>
    </row>
    <row r="377" spans="1:11">
      <c r="A377" s="4" t="s">
        <v>224</v>
      </c>
      <c r="B377" s="4">
        <v>2019</v>
      </c>
      <c r="C377" s="5">
        <v>43485</v>
      </c>
      <c r="D377" s="4" t="s">
        <v>65</v>
      </c>
      <c r="E377" s="4" t="s">
        <v>507</v>
      </c>
      <c r="F377" s="4" t="s">
        <v>84</v>
      </c>
      <c r="G377" s="11">
        <f>(C377-VLOOKUP(E377,Riders!$A$2:$E$8000,4,FALSE))/365</f>
        <v>28.336986301369862</v>
      </c>
      <c r="H377" s="4">
        <v>3</v>
      </c>
      <c r="I377" s="131">
        <v>8.1134259259259198E-3</v>
      </c>
      <c r="J377">
        <v>52.628</v>
      </c>
      <c r="K377" s="131"/>
    </row>
    <row r="378" spans="1:11">
      <c r="A378" s="4" t="s">
        <v>224</v>
      </c>
      <c r="B378" s="4">
        <v>2019</v>
      </c>
      <c r="C378" s="5">
        <v>43485</v>
      </c>
      <c r="D378" s="4" t="s">
        <v>65</v>
      </c>
      <c r="E378" s="4" t="s">
        <v>686</v>
      </c>
      <c r="F378" s="4" t="s">
        <v>24</v>
      </c>
      <c r="G378" s="11">
        <f>(C378-VLOOKUP(E378,Riders!$A$2:$E$8000,4,FALSE))/365</f>
        <v>26.942465753424656</v>
      </c>
      <c r="H378" s="4">
        <v>4</v>
      </c>
      <c r="I378" s="131">
        <v>8.1134259259259198E-3</v>
      </c>
      <c r="J378">
        <v>52.628</v>
      </c>
      <c r="K378" s="131"/>
    </row>
    <row r="379" spans="1:11">
      <c r="A379" s="4" t="s">
        <v>224</v>
      </c>
      <c r="B379" s="4">
        <v>2019</v>
      </c>
      <c r="C379" s="5">
        <v>43485</v>
      </c>
      <c r="D379" s="4" t="s">
        <v>65</v>
      </c>
      <c r="E379" s="4" t="s">
        <v>948</v>
      </c>
      <c r="F379" s="4" t="s">
        <v>34</v>
      </c>
      <c r="G379" s="11">
        <f>(C379-VLOOKUP(E379,Riders!$A$2:$E$8000,4,FALSE))/365</f>
        <v>22.304109589041097</v>
      </c>
      <c r="H379" s="4">
        <v>5</v>
      </c>
      <c r="I379" s="131">
        <v>8.1134259259259198E-3</v>
      </c>
      <c r="J379">
        <v>52.628</v>
      </c>
      <c r="K379" s="131"/>
    </row>
    <row r="380" spans="1:11">
      <c r="A380" s="4" t="s">
        <v>224</v>
      </c>
      <c r="B380" s="4">
        <v>2019</v>
      </c>
      <c r="C380" s="5">
        <v>43485</v>
      </c>
      <c r="D380" s="4" t="s">
        <v>65</v>
      </c>
      <c r="E380" s="4" t="s">
        <v>339</v>
      </c>
      <c r="F380" s="4" t="s">
        <v>141</v>
      </c>
      <c r="G380" s="11">
        <f>(C380-VLOOKUP(E380,Riders!$A$2:$E$8000,4,FALSE))/365</f>
        <v>30.843835616438355</v>
      </c>
      <c r="H380" s="4">
        <v>6</v>
      </c>
      <c r="I380" s="131">
        <v>8.1134259259259198E-3</v>
      </c>
      <c r="J380">
        <v>52.628</v>
      </c>
      <c r="K380" s="131"/>
    </row>
    <row r="381" spans="1:11">
      <c r="A381" s="4" t="s">
        <v>224</v>
      </c>
      <c r="B381" s="4">
        <v>2019</v>
      </c>
      <c r="C381" s="5">
        <v>43485</v>
      </c>
      <c r="D381" s="4" t="s">
        <v>65</v>
      </c>
      <c r="E381" s="4" t="s">
        <v>693</v>
      </c>
      <c r="F381" s="4" t="s">
        <v>32</v>
      </c>
      <c r="G381" s="11">
        <f>(C381-VLOOKUP(E381,Riders!$A$2:$E$8000,4,FALSE))/365</f>
        <v>20.035616438356165</v>
      </c>
      <c r="H381" s="4">
        <v>7</v>
      </c>
      <c r="I381" s="131">
        <v>8.1134259259259198E-3</v>
      </c>
      <c r="J381">
        <v>52.628</v>
      </c>
      <c r="K381" s="131"/>
    </row>
    <row r="382" spans="1:11">
      <c r="A382" s="4" t="s">
        <v>224</v>
      </c>
      <c r="B382" s="4">
        <v>2019</v>
      </c>
      <c r="C382" s="5">
        <v>43485</v>
      </c>
      <c r="D382" s="4" t="s">
        <v>65</v>
      </c>
      <c r="E382" s="4" t="s">
        <v>1005</v>
      </c>
      <c r="F382" s="4" t="s">
        <v>101</v>
      </c>
      <c r="G382" s="11">
        <f>(C382-VLOOKUP(E382,Riders!$A$2:$E$8000,4,FALSE))/365</f>
        <v>19.778082191780822</v>
      </c>
      <c r="H382" s="4">
        <v>8</v>
      </c>
      <c r="I382" s="131">
        <v>8.1134259259259198E-3</v>
      </c>
      <c r="J382">
        <v>52.628</v>
      </c>
      <c r="K382" s="131"/>
    </row>
    <row r="383" spans="1:11">
      <c r="A383" s="4" t="s">
        <v>224</v>
      </c>
      <c r="B383" s="4">
        <v>2019</v>
      </c>
      <c r="C383" s="5">
        <v>43485</v>
      </c>
      <c r="D383" s="4" t="s">
        <v>65</v>
      </c>
      <c r="E383" s="4" t="s">
        <v>820</v>
      </c>
      <c r="F383" s="4" t="s">
        <v>479</v>
      </c>
      <c r="G383" s="11" t="e">
        <f>(C383-VLOOKUP(E383,Riders!$A$2:$E$8000,4,FALSE))/365</f>
        <v>#N/A</v>
      </c>
      <c r="H383" s="4">
        <v>9</v>
      </c>
      <c r="I383" s="131">
        <v>8.1134259259259198E-3</v>
      </c>
      <c r="J383">
        <v>52.628</v>
      </c>
      <c r="K383" s="131"/>
    </row>
    <row r="384" spans="1:11">
      <c r="A384" s="4" t="s">
        <v>224</v>
      </c>
      <c r="B384" s="4">
        <v>2019</v>
      </c>
      <c r="C384" s="5">
        <v>43485</v>
      </c>
      <c r="D384" s="4" t="s">
        <v>65</v>
      </c>
      <c r="E384" s="4" t="s">
        <v>492</v>
      </c>
      <c r="F384" s="4" t="s">
        <v>30</v>
      </c>
      <c r="G384" s="11">
        <f>(C384-VLOOKUP(E384,Riders!$A$2:$E$8000,4,FALSE))/365</f>
        <v>25.115068493150684</v>
      </c>
      <c r="H384" s="4">
        <v>10</v>
      </c>
      <c r="I384" s="131">
        <v>8.1134259259259198E-3</v>
      </c>
      <c r="J384">
        <v>52.628</v>
      </c>
      <c r="K384" s="131"/>
    </row>
    <row r="385" spans="1:11">
      <c r="A385" s="4" t="s">
        <v>224</v>
      </c>
      <c r="B385" s="4">
        <v>2019</v>
      </c>
      <c r="C385" s="5">
        <v>43485</v>
      </c>
      <c r="D385" s="4" t="s">
        <v>65</v>
      </c>
      <c r="E385" s="4" t="s">
        <v>1038</v>
      </c>
      <c r="F385" s="4" t="s">
        <v>144</v>
      </c>
      <c r="G385" s="11">
        <f>(C385-VLOOKUP(E385,Riders!$A$2:$E$8000,4,FALSE))/365</f>
        <v>20.484931506849314</v>
      </c>
      <c r="H385" s="4">
        <v>11</v>
      </c>
      <c r="I385" s="131">
        <v>8.1134259259259198E-3</v>
      </c>
      <c r="J385">
        <v>52.628</v>
      </c>
      <c r="K385" s="131"/>
    </row>
    <row r="386" spans="1:11">
      <c r="A386" s="4" t="s">
        <v>224</v>
      </c>
      <c r="B386" s="4">
        <v>2019</v>
      </c>
      <c r="C386" s="5">
        <v>43485</v>
      </c>
      <c r="D386" s="4" t="s">
        <v>65</v>
      </c>
      <c r="E386" s="4" t="s">
        <v>640</v>
      </c>
      <c r="F386" s="4" t="s">
        <v>22</v>
      </c>
      <c r="G386" s="11" t="e">
        <f>(C386-VLOOKUP(E386,Riders!$A$2:$E$8000,4,FALSE))/365</f>
        <v>#N/A</v>
      </c>
      <c r="H386" s="4">
        <v>12</v>
      </c>
      <c r="I386" s="131">
        <v>8.1134259259259198E-3</v>
      </c>
      <c r="J386">
        <v>52.628</v>
      </c>
      <c r="K386" s="131"/>
    </row>
    <row r="387" spans="1:11">
      <c r="A387" s="4" t="s">
        <v>224</v>
      </c>
      <c r="B387" s="4">
        <v>2019</v>
      </c>
      <c r="C387" s="5">
        <v>43485</v>
      </c>
      <c r="D387" s="4" t="s">
        <v>65</v>
      </c>
      <c r="E387" s="4" t="s">
        <v>929</v>
      </c>
      <c r="F387" s="4" t="s">
        <v>163</v>
      </c>
      <c r="G387" s="11">
        <f>(C387-VLOOKUP(E387,Riders!$A$2:$E$8000,4,FALSE))/365</f>
        <v>31.69041095890411</v>
      </c>
      <c r="H387" s="4">
        <v>13</v>
      </c>
      <c r="I387" s="131">
        <v>8.1134259259259198E-3</v>
      </c>
      <c r="J387">
        <v>52.628</v>
      </c>
      <c r="K387" s="131"/>
    </row>
    <row r="388" spans="1:11">
      <c r="A388" s="4" t="s">
        <v>224</v>
      </c>
      <c r="B388" s="4">
        <v>2019</v>
      </c>
      <c r="C388" s="5">
        <v>43485</v>
      </c>
      <c r="D388" s="4" t="s">
        <v>65</v>
      </c>
      <c r="E388" s="4" t="s">
        <v>714</v>
      </c>
      <c r="F388" s="4" t="s">
        <v>151</v>
      </c>
      <c r="G388" s="11">
        <f>(C388-VLOOKUP(E388,Riders!$A$2:$E$8000,4,FALSE))/365</f>
        <v>22.663013698630138</v>
      </c>
      <c r="H388" s="4">
        <v>14</v>
      </c>
      <c r="I388" s="131">
        <v>8.1134259259259198E-3</v>
      </c>
      <c r="J388">
        <v>52.628</v>
      </c>
      <c r="K388" s="131"/>
    </row>
    <row r="389" spans="1:11">
      <c r="A389" s="4" t="s">
        <v>224</v>
      </c>
      <c r="B389" s="4">
        <v>2019</v>
      </c>
      <c r="C389" s="5">
        <v>43485</v>
      </c>
      <c r="D389" s="4" t="s">
        <v>65</v>
      </c>
      <c r="E389" s="4" t="s">
        <v>903</v>
      </c>
      <c r="F389" s="4" t="s">
        <v>197</v>
      </c>
      <c r="G389" s="11">
        <f>(C389-VLOOKUP(E389,Riders!$A$2:$E$8000,4,FALSE))/365</f>
        <v>28.893150684931506</v>
      </c>
      <c r="H389" s="4">
        <v>15</v>
      </c>
      <c r="I389" s="131">
        <v>8.1134259259259198E-3</v>
      </c>
      <c r="J389">
        <v>52.628</v>
      </c>
      <c r="K389" s="131"/>
    </row>
    <row r="390" spans="1:11">
      <c r="A390" s="4" t="s">
        <v>224</v>
      </c>
      <c r="B390" s="4">
        <v>2019</v>
      </c>
      <c r="C390" s="5">
        <v>43485</v>
      </c>
      <c r="D390" s="4" t="s">
        <v>65</v>
      </c>
      <c r="E390" s="4" t="s">
        <v>811</v>
      </c>
      <c r="F390" s="4" t="s">
        <v>81</v>
      </c>
      <c r="G390" s="11" t="e">
        <f>(C390-VLOOKUP(E390,Riders!$A$2:$E$8000,4,FALSE))/365</f>
        <v>#N/A</v>
      </c>
      <c r="H390" s="4">
        <v>16</v>
      </c>
      <c r="I390" s="131">
        <v>8.1134259259259198E-3</v>
      </c>
      <c r="J390">
        <v>52.628</v>
      </c>
      <c r="K390" s="131"/>
    </row>
    <row r="391" spans="1:11">
      <c r="A391" s="4" t="s">
        <v>224</v>
      </c>
      <c r="B391" s="4">
        <v>2019</v>
      </c>
      <c r="C391" s="5">
        <v>43485</v>
      </c>
      <c r="D391" s="4" t="s">
        <v>65</v>
      </c>
      <c r="E391" s="4" t="s">
        <v>832</v>
      </c>
      <c r="F391" s="4" t="s">
        <v>206</v>
      </c>
      <c r="G391" s="11">
        <f>(C391-VLOOKUP(E391,Riders!$A$2:$E$8000,4,FALSE))/365</f>
        <v>23.290410958904111</v>
      </c>
      <c r="H391" s="4">
        <v>17</v>
      </c>
      <c r="I391" s="131">
        <v>8.1134259259259198E-3</v>
      </c>
      <c r="J391">
        <v>52.628</v>
      </c>
      <c r="K391" s="131"/>
    </row>
    <row r="392" spans="1:11">
      <c r="A392" s="4" t="s">
        <v>224</v>
      </c>
      <c r="B392" s="4">
        <v>2019</v>
      </c>
      <c r="C392" s="5">
        <v>43485</v>
      </c>
      <c r="D392" s="4" t="s">
        <v>65</v>
      </c>
      <c r="E392" s="4" t="s">
        <v>934</v>
      </c>
      <c r="F392" s="4" t="s">
        <v>38</v>
      </c>
      <c r="G392" s="11">
        <f>(C392-VLOOKUP(E392,Riders!$A$2:$E$8000,4,FALSE))/365</f>
        <v>20.087671232876712</v>
      </c>
      <c r="H392" s="4">
        <v>18</v>
      </c>
      <c r="I392" s="131">
        <v>8.1134259259259198E-3</v>
      </c>
      <c r="J392">
        <v>52.628</v>
      </c>
      <c r="K392" s="131"/>
    </row>
    <row r="393" spans="1:11">
      <c r="A393" s="4" t="s">
        <v>224</v>
      </c>
      <c r="B393" s="4">
        <v>2019</v>
      </c>
      <c r="C393" s="5">
        <v>43485</v>
      </c>
      <c r="D393" s="4" t="s">
        <v>65</v>
      </c>
      <c r="E393" s="4" t="s">
        <v>1062</v>
      </c>
      <c r="F393" s="4" t="s">
        <v>36</v>
      </c>
      <c r="G393" s="11" t="e">
        <f>(C393-VLOOKUP(E393,Riders!$A$2:$E$8000,4,FALSE))/365</f>
        <v>#N/A</v>
      </c>
      <c r="H393" s="4">
        <v>19</v>
      </c>
      <c r="I393" s="131">
        <v>8.1134259259259198E-3</v>
      </c>
      <c r="J393">
        <v>52.628</v>
      </c>
      <c r="K393" s="131"/>
    </row>
    <row r="394" spans="1:11">
      <c r="A394" s="1" t="s">
        <v>287</v>
      </c>
      <c r="B394" s="1">
        <v>2018</v>
      </c>
      <c r="C394" s="2">
        <v>43450</v>
      </c>
      <c r="D394" s="1" t="s">
        <v>65</v>
      </c>
      <c r="E394" s="1" t="s">
        <v>472</v>
      </c>
      <c r="F394" s="1" t="s">
        <v>24</v>
      </c>
      <c r="G394" s="11">
        <f>(C394-VLOOKUP(E394,Riders!$A$2:$E$8000,4,FALSE))/365</f>
        <v>29.873972602739727</v>
      </c>
      <c r="H394" s="1">
        <v>1</v>
      </c>
      <c r="I394" s="131">
        <v>7.8472222222222224E-3</v>
      </c>
      <c r="J394">
        <v>53.061999999999998</v>
      </c>
      <c r="K394" s="131"/>
    </row>
    <row r="395" spans="1:11">
      <c r="A395" s="1" t="s">
        <v>287</v>
      </c>
      <c r="B395" s="1">
        <v>2018</v>
      </c>
      <c r="C395" s="2">
        <v>43450</v>
      </c>
      <c r="D395" s="1" t="s">
        <v>65</v>
      </c>
      <c r="E395" s="1" t="s">
        <v>778</v>
      </c>
      <c r="F395" s="1" t="s">
        <v>112</v>
      </c>
      <c r="G395" s="11">
        <f>(C395-VLOOKUP(E395,Riders!$A$2:$E$8000,4,FALSE))/365</f>
        <v>20.671232876712327</v>
      </c>
      <c r="H395" s="1">
        <v>2</v>
      </c>
      <c r="I395" s="131">
        <v>7.8472222222222224E-3</v>
      </c>
      <c r="J395">
        <v>53.061999999999998</v>
      </c>
      <c r="K395" s="131"/>
    </row>
    <row r="396" spans="1:11">
      <c r="A396" s="1" t="s">
        <v>287</v>
      </c>
      <c r="B396" s="1">
        <v>2018</v>
      </c>
      <c r="C396" s="2">
        <v>43450</v>
      </c>
      <c r="D396" s="1" t="s">
        <v>65</v>
      </c>
      <c r="E396" s="1" t="s">
        <v>1037</v>
      </c>
      <c r="F396" s="1" t="s">
        <v>483</v>
      </c>
      <c r="G396" s="11">
        <f>(C396-VLOOKUP(E396,Riders!$A$2:$E$8000,4,FALSE))/365</f>
        <v>25.731506849315068</v>
      </c>
      <c r="H396" s="1">
        <v>3</v>
      </c>
      <c r="I396" s="131">
        <v>7.8472222222222207E-3</v>
      </c>
      <c r="J396">
        <v>53.061999999999998</v>
      </c>
      <c r="K396" s="131"/>
    </row>
    <row r="397" spans="1:11">
      <c r="A397" s="1" t="s">
        <v>287</v>
      </c>
      <c r="B397" s="1">
        <v>2018</v>
      </c>
      <c r="C397" s="2">
        <v>43450</v>
      </c>
      <c r="D397" s="1" t="s">
        <v>65</v>
      </c>
      <c r="E397" s="1" t="s">
        <v>339</v>
      </c>
      <c r="F397" s="1" t="s">
        <v>141</v>
      </c>
      <c r="G397" s="11">
        <f>(C397-VLOOKUP(E397,Riders!$A$2:$E$8000,4,FALSE))/365</f>
        <v>30.747945205479454</v>
      </c>
      <c r="H397" s="1">
        <v>4</v>
      </c>
      <c r="I397" s="131">
        <v>7.8472222222222207E-3</v>
      </c>
      <c r="J397">
        <v>53.061999999999998</v>
      </c>
      <c r="K397" s="131"/>
    </row>
    <row r="398" spans="1:11">
      <c r="A398" s="1" t="s">
        <v>287</v>
      </c>
      <c r="B398" s="1">
        <v>2018</v>
      </c>
      <c r="C398" s="2">
        <v>43450</v>
      </c>
      <c r="D398" s="1" t="s">
        <v>65</v>
      </c>
      <c r="E398" s="1" t="s">
        <v>748</v>
      </c>
      <c r="F398" s="1" t="s">
        <v>22</v>
      </c>
      <c r="G398" s="11">
        <f>(C398-VLOOKUP(E398,Riders!$A$2:$E$8000,4,FALSE))/365</f>
        <v>24.339726027397262</v>
      </c>
      <c r="H398" s="1">
        <v>5</v>
      </c>
      <c r="I398" s="131">
        <v>7.8472222222222207E-3</v>
      </c>
      <c r="J398">
        <v>53.061999999999998</v>
      </c>
      <c r="K398" s="131"/>
    </row>
    <row r="399" spans="1:11">
      <c r="A399" s="1" t="s">
        <v>287</v>
      </c>
      <c r="B399" s="1">
        <v>2018</v>
      </c>
      <c r="C399" s="2">
        <v>43450</v>
      </c>
      <c r="D399" s="1" t="s">
        <v>65</v>
      </c>
      <c r="E399" s="1" t="s">
        <v>924</v>
      </c>
      <c r="F399" s="1" t="s">
        <v>84</v>
      </c>
      <c r="G399" s="11">
        <f>(C399-VLOOKUP(E399,Riders!$A$2:$E$8000,4,FALSE))/365</f>
        <v>25.841095890410958</v>
      </c>
      <c r="H399" s="1">
        <v>6</v>
      </c>
      <c r="I399" s="131">
        <v>7.8472222222222207E-3</v>
      </c>
      <c r="J399">
        <v>53.061999999999998</v>
      </c>
      <c r="K399" s="131"/>
    </row>
    <row r="400" spans="1:11">
      <c r="A400" s="1" t="s">
        <v>287</v>
      </c>
      <c r="B400" s="1">
        <v>2018</v>
      </c>
      <c r="C400" s="2">
        <v>43450</v>
      </c>
      <c r="D400" s="1" t="s">
        <v>65</v>
      </c>
      <c r="E400" s="1" t="s">
        <v>996</v>
      </c>
      <c r="F400" s="1" t="s">
        <v>32</v>
      </c>
      <c r="G400" s="11">
        <f>(C400-VLOOKUP(E400,Riders!$A$2:$E$8000,4,FALSE))/365</f>
        <v>23.967123287671232</v>
      </c>
      <c r="H400" s="1">
        <v>7</v>
      </c>
      <c r="I400" s="131">
        <v>7.8472222222222207E-3</v>
      </c>
      <c r="J400">
        <v>53.061999999999998</v>
      </c>
      <c r="K400" s="131"/>
    </row>
    <row r="401" spans="1:11">
      <c r="A401" s="1" t="s">
        <v>287</v>
      </c>
      <c r="B401" s="1">
        <v>2018</v>
      </c>
      <c r="C401" s="2">
        <v>43450</v>
      </c>
      <c r="D401" s="1" t="s">
        <v>65</v>
      </c>
      <c r="E401" s="1" t="s">
        <v>616</v>
      </c>
      <c r="F401" s="1" t="s">
        <v>36</v>
      </c>
      <c r="G401" s="11">
        <f>(C401-VLOOKUP(E401,Riders!$A$2:$E$8000,4,FALSE))/365</f>
        <v>30.843835616438355</v>
      </c>
      <c r="H401" s="1">
        <v>8</v>
      </c>
      <c r="I401" s="131">
        <v>7.8472222222222207E-3</v>
      </c>
      <c r="J401">
        <v>53.061999999999998</v>
      </c>
      <c r="K401" s="131"/>
    </row>
    <row r="402" spans="1:11">
      <c r="A402" s="1" t="s">
        <v>287</v>
      </c>
      <c r="B402" s="1">
        <v>2018</v>
      </c>
      <c r="C402" s="2">
        <v>43450</v>
      </c>
      <c r="D402" s="1" t="s">
        <v>65</v>
      </c>
      <c r="E402" s="1" t="s">
        <v>932</v>
      </c>
      <c r="F402" s="1" t="s">
        <v>55</v>
      </c>
      <c r="G402" s="11" t="e">
        <f>(C402-VLOOKUP(E402,Riders!$A$2:$E$8000,4,FALSE))/365</f>
        <v>#N/A</v>
      </c>
      <c r="H402" s="1">
        <v>9</v>
      </c>
      <c r="I402" s="131">
        <v>7.8472222222222207E-3</v>
      </c>
      <c r="J402">
        <v>53.061999999999998</v>
      </c>
      <c r="K402" s="131"/>
    </row>
    <row r="403" spans="1:11">
      <c r="A403" s="1" t="s">
        <v>287</v>
      </c>
      <c r="B403" s="1">
        <v>2018</v>
      </c>
      <c r="C403" s="2">
        <v>43450</v>
      </c>
      <c r="D403" s="1" t="s">
        <v>65</v>
      </c>
      <c r="E403" s="1" t="s">
        <v>782</v>
      </c>
      <c r="F403" s="1" t="s">
        <v>479</v>
      </c>
      <c r="G403" s="11" t="e">
        <f>(C403-VLOOKUP(E403,Riders!$A$2:$E$8000,4,FALSE))/365</f>
        <v>#N/A</v>
      </c>
      <c r="H403" s="1">
        <v>10</v>
      </c>
      <c r="I403" s="131">
        <v>7.8472222222222207E-3</v>
      </c>
      <c r="J403">
        <v>53.061999999999998</v>
      </c>
      <c r="K403" s="131"/>
    </row>
    <row r="404" spans="1:11">
      <c r="A404" s="1" t="s">
        <v>287</v>
      </c>
      <c r="B404" s="1">
        <v>2018</v>
      </c>
      <c r="C404" s="2">
        <v>43450</v>
      </c>
      <c r="D404" s="1" t="s">
        <v>65</v>
      </c>
      <c r="E404" s="1" t="s">
        <v>647</v>
      </c>
      <c r="F404" s="1" t="s">
        <v>28</v>
      </c>
      <c r="G404" s="11">
        <f>(C404-VLOOKUP(E404,Riders!$A$2:$E$8000,4,FALSE))/365</f>
        <v>21.397260273972602</v>
      </c>
      <c r="H404" s="1">
        <v>11</v>
      </c>
      <c r="I404" s="131">
        <v>7.8472222222222207E-3</v>
      </c>
      <c r="J404">
        <v>53.061999999999998</v>
      </c>
      <c r="K404" s="131"/>
    </row>
    <row r="405" spans="1:11">
      <c r="A405" s="1" t="s">
        <v>287</v>
      </c>
      <c r="B405" s="1">
        <v>2018</v>
      </c>
      <c r="C405" s="2">
        <v>43450</v>
      </c>
      <c r="D405" s="1" t="s">
        <v>65</v>
      </c>
      <c r="E405" s="1" t="s">
        <v>997</v>
      </c>
      <c r="F405" s="1" t="s">
        <v>77</v>
      </c>
      <c r="G405" s="11">
        <f>(C405-VLOOKUP(E405,Riders!$A$2:$E$8000,4,FALSE))/365</f>
        <v>23.564383561643837</v>
      </c>
      <c r="H405" s="1">
        <v>12</v>
      </c>
      <c r="I405" s="131">
        <v>7.8472222222222207E-3</v>
      </c>
      <c r="J405">
        <v>53.061999999999998</v>
      </c>
      <c r="K405" s="131"/>
    </row>
    <row r="406" spans="1:11">
      <c r="A406" s="1" t="s">
        <v>287</v>
      </c>
      <c r="B406" s="1">
        <v>2018</v>
      </c>
      <c r="C406" s="2">
        <v>43450</v>
      </c>
      <c r="D406" s="1" t="s">
        <v>65</v>
      </c>
      <c r="E406" s="1" t="s">
        <v>931</v>
      </c>
      <c r="F406" s="1" t="s">
        <v>151</v>
      </c>
      <c r="G406" s="11">
        <f>(C406-VLOOKUP(E406,Riders!$A$2:$E$8000,4,FALSE))/365</f>
        <v>27.87123287671233</v>
      </c>
      <c r="H406" s="1">
        <v>13</v>
      </c>
      <c r="I406" s="131">
        <v>7.8472222222222207E-3</v>
      </c>
      <c r="J406">
        <v>53.061999999999998</v>
      </c>
      <c r="K406" s="131"/>
    </row>
    <row r="407" spans="1:11">
      <c r="A407" s="1" t="s">
        <v>287</v>
      </c>
      <c r="B407" s="1">
        <v>2018</v>
      </c>
      <c r="C407" s="2">
        <v>43450</v>
      </c>
      <c r="D407" s="1" t="s">
        <v>65</v>
      </c>
      <c r="E407" s="1" t="s">
        <v>954</v>
      </c>
      <c r="F407" s="1" t="s">
        <v>197</v>
      </c>
      <c r="G407" s="11">
        <f>(C407-VLOOKUP(E407,Riders!$A$2:$E$8000,4,FALSE))/365</f>
        <v>26.865753424657534</v>
      </c>
      <c r="H407" s="1">
        <v>14</v>
      </c>
      <c r="I407" s="131">
        <v>7.8472222222222207E-3</v>
      </c>
      <c r="J407">
        <v>53.061999999999998</v>
      </c>
      <c r="K407" s="131"/>
    </row>
    <row r="408" spans="1:11">
      <c r="A408" s="1" t="s">
        <v>287</v>
      </c>
      <c r="B408" s="1">
        <v>2018</v>
      </c>
      <c r="C408" s="2">
        <v>43450</v>
      </c>
      <c r="D408" s="1" t="s">
        <v>65</v>
      </c>
      <c r="E408" s="1" t="s">
        <v>923</v>
      </c>
      <c r="F408" s="1" t="s">
        <v>26</v>
      </c>
      <c r="G408" s="11" t="e">
        <f>(C408-VLOOKUP(E408,Riders!$A$2:$E$8000,4,FALSE))/365</f>
        <v>#N/A</v>
      </c>
      <c r="H408" s="1">
        <v>15</v>
      </c>
      <c r="I408" s="131">
        <v>7.8472222222222207E-3</v>
      </c>
      <c r="J408">
        <v>53.061999999999998</v>
      </c>
      <c r="K408" s="131"/>
    </row>
    <row r="409" spans="1:11">
      <c r="A409" s="1" t="s">
        <v>287</v>
      </c>
      <c r="B409" s="1">
        <v>2018</v>
      </c>
      <c r="C409" s="2">
        <v>43450</v>
      </c>
      <c r="D409" s="1" t="s">
        <v>65</v>
      </c>
      <c r="E409" s="1" t="s">
        <v>1028</v>
      </c>
      <c r="F409" s="1" t="s">
        <v>177</v>
      </c>
      <c r="G409" s="11">
        <f>(C409-VLOOKUP(E409,Riders!$A$2:$E$8000,4,FALSE))/365</f>
        <v>27.202739726027396</v>
      </c>
      <c r="H409" s="1">
        <v>16</v>
      </c>
      <c r="I409" s="131">
        <v>7.8472222222222207E-3</v>
      </c>
      <c r="J409">
        <v>53.061999999999998</v>
      </c>
      <c r="K409" s="131"/>
    </row>
    <row r="410" spans="1:11">
      <c r="A410" s="1" t="s">
        <v>287</v>
      </c>
      <c r="B410" s="1">
        <v>2018</v>
      </c>
      <c r="C410" s="2">
        <v>43450</v>
      </c>
      <c r="D410" s="1" t="s">
        <v>65</v>
      </c>
      <c r="E410" s="1" t="s">
        <v>811</v>
      </c>
      <c r="F410" s="1" t="s">
        <v>81</v>
      </c>
      <c r="G410" s="11" t="e">
        <f>(C410-VLOOKUP(E410,Riders!$A$2:$E$8000,4,FALSE))/365</f>
        <v>#N/A</v>
      </c>
      <c r="H410" s="1">
        <v>17</v>
      </c>
      <c r="I410" s="131">
        <v>7.8472222222222207E-3</v>
      </c>
      <c r="J410">
        <v>53.061999999999998</v>
      </c>
      <c r="K410" s="131"/>
    </row>
    <row r="411" spans="1:11">
      <c r="A411" s="1" t="s">
        <v>287</v>
      </c>
      <c r="B411" s="1">
        <v>2018</v>
      </c>
      <c r="C411" s="2">
        <v>43450</v>
      </c>
      <c r="D411" s="1" t="s">
        <v>65</v>
      </c>
      <c r="E411" s="1" t="s">
        <v>803</v>
      </c>
      <c r="F411" s="1" t="s">
        <v>41</v>
      </c>
      <c r="G411" s="11">
        <f>(C411-VLOOKUP(E411,Riders!$A$2:$E$8000,4,FALSE))/365</f>
        <v>23.38082191780822</v>
      </c>
      <c r="H411" s="1">
        <v>18</v>
      </c>
      <c r="I411" s="131">
        <v>7.8472222222222207E-3</v>
      </c>
      <c r="J411">
        <v>53.061999999999998</v>
      </c>
      <c r="K411" s="131"/>
    </row>
    <row r="412" spans="1:11">
      <c r="A412" s="1" t="s">
        <v>287</v>
      </c>
      <c r="B412" s="1">
        <v>2018</v>
      </c>
      <c r="C412" s="2">
        <v>43450</v>
      </c>
      <c r="D412" s="1" t="s">
        <v>65</v>
      </c>
      <c r="E412" s="1" t="s">
        <v>766</v>
      </c>
      <c r="F412" s="1" t="s">
        <v>45</v>
      </c>
      <c r="G412" s="11">
        <f>(C412-VLOOKUP(E412,Riders!$A$2:$E$8000,4,FALSE))/365</f>
        <v>20.36986301369863</v>
      </c>
      <c r="H412" s="1">
        <v>19</v>
      </c>
      <c r="I412" s="131">
        <v>7.8472222222222207E-3</v>
      </c>
      <c r="J412">
        <v>53.061999999999998</v>
      </c>
      <c r="K412" s="131"/>
    </row>
    <row r="413" spans="1:11">
      <c r="A413" s="1" t="s">
        <v>287</v>
      </c>
      <c r="B413" s="1">
        <v>2018</v>
      </c>
      <c r="C413" s="2">
        <v>43450</v>
      </c>
      <c r="D413" s="1" t="s">
        <v>65</v>
      </c>
      <c r="E413" s="1" t="s">
        <v>833</v>
      </c>
      <c r="F413" s="1" t="s">
        <v>206</v>
      </c>
      <c r="G413" s="11">
        <f>(C413-VLOOKUP(E413,Riders!$A$2:$E$8000,4,FALSE))/365</f>
        <v>23.715068493150685</v>
      </c>
      <c r="H413" s="1">
        <v>20</v>
      </c>
      <c r="I413" s="131">
        <v>7.8472222222222207E-3</v>
      </c>
      <c r="J413">
        <v>53.061999999999998</v>
      </c>
      <c r="K413" s="131"/>
    </row>
    <row r="414" spans="1:11">
      <c r="A414" s="4" t="s">
        <v>216</v>
      </c>
      <c r="B414" s="4">
        <v>2018</v>
      </c>
      <c r="C414" s="5">
        <v>43436</v>
      </c>
      <c r="D414" s="4" t="s">
        <v>65</v>
      </c>
      <c r="E414" s="4" t="s">
        <v>600</v>
      </c>
      <c r="F414" s="4" t="s">
        <v>101</v>
      </c>
      <c r="G414" s="11">
        <f>(C414-VLOOKUP(E414,Riders!$A$2:$E$8000,4,FALSE))/365</f>
        <v>22.884931506849316</v>
      </c>
      <c r="H414" s="4">
        <v>1</v>
      </c>
      <c r="I414" s="131">
        <v>8.8078703703703704E-3</v>
      </c>
      <c r="J414">
        <v>53.203000000000003</v>
      </c>
      <c r="K414" s="131"/>
    </row>
    <row r="415" spans="1:11">
      <c r="A415" s="4" t="s">
        <v>216</v>
      </c>
      <c r="B415" s="4">
        <v>2018</v>
      </c>
      <c r="C415" s="5">
        <v>43436</v>
      </c>
      <c r="D415" s="4" t="s">
        <v>65</v>
      </c>
      <c r="E415" s="4" t="s">
        <v>748</v>
      </c>
      <c r="F415" s="4" t="s">
        <v>22</v>
      </c>
      <c r="G415" s="11">
        <f>(C415-VLOOKUP(E415,Riders!$A$2:$E$8000,4,FALSE))/365</f>
        <v>24.301369863013697</v>
      </c>
      <c r="H415" s="4">
        <v>2</v>
      </c>
      <c r="I415" s="131">
        <v>8.8078703703703704E-3</v>
      </c>
      <c r="J415">
        <v>53.203000000000003</v>
      </c>
      <c r="K415" s="131"/>
    </row>
    <row r="416" spans="1:11">
      <c r="A416" s="4" t="s">
        <v>216</v>
      </c>
      <c r="B416" s="4">
        <v>2018</v>
      </c>
      <c r="C416" s="5">
        <v>43436</v>
      </c>
      <c r="D416" s="4" t="s">
        <v>65</v>
      </c>
      <c r="E416" s="4" t="s">
        <v>507</v>
      </c>
      <c r="F416" s="4" t="s">
        <v>84</v>
      </c>
      <c r="G416" s="11">
        <f>(C416-VLOOKUP(E416,Riders!$A$2:$E$8000,4,FALSE))/365</f>
        <v>28.202739726027396</v>
      </c>
      <c r="H416" s="4">
        <v>3</v>
      </c>
      <c r="I416" s="131">
        <v>8.8078703703703704E-3</v>
      </c>
      <c r="J416">
        <v>53.203000000000003</v>
      </c>
      <c r="K416" s="131"/>
    </row>
    <row r="417" spans="1:11">
      <c r="A417" s="4" t="s">
        <v>216</v>
      </c>
      <c r="B417" s="4">
        <v>2018</v>
      </c>
      <c r="C417" s="5">
        <v>43436</v>
      </c>
      <c r="D417" s="4" t="s">
        <v>65</v>
      </c>
      <c r="E417" s="4" t="s">
        <v>925</v>
      </c>
      <c r="F417" s="4" t="s">
        <v>36</v>
      </c>
      <c r="G417" s="11">
        <f>(C417-VLOOKUP(E417,Riders!$A$2:$E$8000,4,FALSE))/365</f>
        <v>28.621917808219177</v>
      </c>
      <c r="H417" s="4">
        <v>4</v>
      </c>
      <c r="I417" s="131">
        <v>8.8078703703703704E-3</v>
      </c>
      <c r="J417">
        <v>53.203000000000003</v>
      </c>
      <c r="K417" s="131"/>
    </row>
    <row r="418" spans="1:11">
      <c r="A418" s="4" t="s">
        <v>216</v>
      </c>
      <c r="B418" s="4">
        <v>2018</v>
      </c>
      <c r="C418" s="5">
        <v>43436</v>
      </c>
      <c r="D418" s="4" t="s">
        <v>65</v>
      </c>
      <c r="E418" s="4" t="s">
        <v>472</v>
      </c>
      <c r="F418" s="4" t="s">
        <v>24</v>
      </c>
      <c r="G418" s="11">
        <f>(C418-VLOOKUP(E418,Riders!$A$2:$E$8000,4,FALSE))/365</f>
        <v>29.835616438356166</v>
      </c>
      <c r="H418" s="4">
        <v>5</v>
      </c>
      <c r="I418" s="131">
        <v>8.8078703703703704E-3</v>
      </c>
      <c r="J418">
        <v>53.203000000000003</v>
      </c>
      <c r="K418" s="131"/>
    </row>
    <row r="419" spans="1:11">
      <c r="A419" s="4" t="s">
        <v>216</v>
      </c>
      <c r="B419" s="4">
        <v>2018</v>
      </c>
      <c r="C419" s="5">
        <v>43436</v>
      </c>
      <c r="D419" s="4" t="s">
        <v>65</v>
      </c>
      <c r="E419" s="4" t="s">
        <v>946</v>
      </c>
      <c r="F419" s="4" t="s">
        <v>483</v>
      </c>
      <c r="G419" s="11">
        <f>(C419-VLOOKUP(E419,Riders!$A$2:$E$8000,4,FALSE))/365</f>
        <v>19.232876712328768</v>
      </c>
      <c r="H419" s="4">
        <v>6</v>
      </c>
      <c r="I419" s="131">
        <v>8.8078703703703704E-3</v>
      </c>
      <c r="J419">
        <v>53.203000000000003</v>
      </c>
      <c r="K419" s="131"/>
    </row>
    <row r="420" spans="1:11">
      <c r="A420" s="4" t="s">
        <v>216</v>
      </c>
      <c r="B420" s="4">
        <v>2018</v>
      </c>
      <c r="C420" s="5">
        <v>43436</v>
      </c>
      <c r="D420" s="4" t="s">
        <v>65</v>
      </c>
      <c r="E420" s="4" t="s">
        <v>594</v>
      </c>
      <c r="F420" s="4" t="s">
        <v>30</v>
      </c>
      <c r="G420" s="11">
        <f>(C420-VLOOKUP(E420,Riders!$A$2:$E$8000,4,FALSE))/365</f>
        <v>29.509589041095889</v>
      </c>
      <c r="H420" s="4">
        <v>7</v>
      </c>
      <c r="I420" s="131">
        <v>8.8078703703703704E-3</v>
      </c>
      <c r="J420">
        <v>53.203000000000003</v>
      </c>
      <c r="K420" s="131"/>
    </row>
    <row r="421" spans="1:11">
      <c r="A421" s="4" t="s">
        <v>216</v>
      </c>
      <c r="B421" s="4">
        <v>2018</v>
      </c>
      <c r="C421" s="5">
        <v>43436</v>
      </c>
      <c r="D421" s="4" t="s">
        <v>65</v>
      </c>
      <c r="E421" s="4" t="s">
        <v>521</v>
      </c>
      <c r="F421" s="4" t="s">
        <v>57</v>
      </c>
      <c r="G421" s="11">
        <f>(C421-VLOOKUP(E421,Riders!$A$2:$E$8000,4,FALSE))/365</f>
        <v>27.117808219178084</v>
      </c>
      <c r="H421" s="4">
        <v>8</v>
      </c>
      <c r="I421" s="131">
        <v>8.8078703703703704E-3</v>
      </c>
      <c r="J421">
        <v>53.203000000000003</v>
      </c>
      <c r="K421" s="131"/>
    </row>
    <row r="422" spans="1:11">
      <c r="A422" s="4" t="s">
        <v>216</v>
      </c>
      <c r="B422" s="4">
        <v>2018</v>
      </c>
      <c r="C422" s="5">
        <v>43436</v>
      </c>
      <c r="D422" s="4" t="s">
        <v>65</v>
      </c>
      <c r="E422" s="4" t="s">
        <v>933</v>
      </c>
      <c r="F422" s="4" t="s">
        <v>187</v>
      </c>
      <c r="G422" s="11">
        <f>(C422-VLOOKUP(E422,Riders!$A$2:$E$8000,4,FALSE))/365</f>
        <v>24.016438356164382</v>
      </c>
      <c r="H422" s="4">
        <v>9</v>
      </c>
      <c r="I422" s="131">
        <v>8.8078703703703704E-3</v>
      </c>
      <c r="J422">
        <v>53.203000000000003</v>
      </c>
      <c r="K422" s="131"/>
    </row>
    <row r="423" spans="1:11">
      <c r="A423" s="4" t="s">
        <v>216</v>
      </c>
      <c r="B423" s="4">
        <v>2018</v>
      </c>
      <c r="C423" s="5">
        <v>43436</v>
      </c>
      <c r="D423" s="4" t="s">
        <v>65</v>
      </c>
      <c r="E423" s="4" t="s">
        <v>820</v>
      </c>
      <c r="F423" s="4" t="s">
        <v>479</v>
      </c>
      <c r="G423" s="11" t="e">
        <f>(C423-VLOOKUP(E423,Riders!$A$2:$E$8000,4,FALSE))/365</f>
        <v>#N/A</v>
      </c>
      <c r="H423" s="4">
        <v>10</v>
      </c>
      <c r="I423" s="131">
        <v>8.8078703703703704E-3</v>
      </c>
      <c r="J423">
        <v>53.203000000000003</v>
      </c>
      <c r="K423" s="131"/>
    </row>
    <row r="424" spans="1:11">
      <c r="A424" s="4" t="s">
        <v>216</v>
      </c>
      <c r="B424" s="4">
        <v>2018</v>
      </c>
      <c r="C424" s="5">
        <v>43436</v>
      </c>
      <c r="D424" s="4" t="s">
        <v>65</v>
      </c>
      <c r="E424" s="4" t="s">
        <v>647</v>
      </c>
      <c r="F424" s="4" t="s">
        <v>1004</v>
      </c>
      <c r="G424" s="11">
        <f>(C424-VLOOKUP(E424,Riders!$A$2:$E$8000,4,FALSE))/365</f>
        <v>21.358904109589041</v>
      </c>
      <c r="H424" s="4">
        <v>11</v>
      </c>
      <c r="I424" s="131">
        <v>8.8078703703703704E-3</v>
      </c>
      <c r="J424">
        <v>53.203000000000003</v>
      </c>
      <c r="K424" s="131"/>
    </row>
    <row r="425" spans="1:11">
      <c r="A425" s="4" t="s">
        <v>216</v>
      </c>
      <c r="B425" s="4">
        <v>2018</v>
      </c>
      <c r="C425" s="5">
        <v>43436</v>
      </c>
      <c r="D425" s="4" t="s">
        <v>65</v>
      </c>
      <c r="E425" s="4" t="s">
        <v>339</v>
      </c>
      <c r="F425" s="4" t="s">
        <v>141</v>
      </c>
      <c r="G425" s="11">
        <f>(C425-VLOOKUP(E425,Riders!$A$2:$E$8000,4,FALSE))/365</f>
        <v>30.709589041095889</v>
      </c>
      <c r="H425" s="4">
        <v>12</v>
      </c>
      <c r="I425" s="131">
        <v>8.8078703703703704E-3</v>
      </c>
      <c r="J425">
        <v>53.203000000000003</v>
      </c>
      <c r="K425" s="131"/>
    </row>
    <row r="426" spans="1:11">
      <c r="A426" s="4" t="s">
        <v>216</v>
      </c>
      <c r="B426" s="4">
        <v>2018</v>
      </c>
      <c r="C426" s="5">
        <v>43436</v>
      </c>
      <c r="D426" s="4" t="s">
        <v>65</v>
      </c>
      <c r="E426" s="4" t="s">
        <v>935</v>
      </c>
      <c r="F426" s="4" t="s">
        <v>197</v>
      </c>
      <c r="G426" s="11">
        <f>(C426-VLOOKUP(E426,Riders!$A$2:$E$8000,4,FALSE))/365</f>
        <v>26.4986301369863</v>
      </c>
      <c r="H426" s="4">
        <v>13</v>
      </c>
      <c r="I426" s="131">
        <v>8.8078703703703704E-3</v>
      </c>
      <c r="J426">
        <v>53.203000000000003</v>
      </c>
      <c r="K426" s="131"/>
    </row>
    <row r="427" spans="1:11">
      <c r="A427" s="4" t="s">
        <v>216</v>
      </c>
      <c r="B427" s="4">
        <v>2018</v>
      </c>
      <c r="C427" s="5">
        <v>43436</v>
      </c>
      <c r="D427" s="4" t="s">
        <v>65</v>
      </c>
      <c r="E427" s="4" t="s">
        <v>802</v>
      </c>
      <c r="F427" s="4" t="s">
        <v>32</v>
      </c>
      <c r="G427" s="11">
        <f>(C427-VLOOKUP(E427,Riders!$A$2:$E$8000,4,FALSE))/365</f>
        <v>21.345205479452055</v>
      </c>
      <c r="H427" s="4">
        <v>14</v>
      </c>
      <c r="I427" s="131">
        <v>8.8078703703703704E-3</v>
      </c>
      <c r="J427">
        <v>53.203000000000003</v>
      </c>
      <c r="K427" s="131"/>
    </row>
    <row r="428" spans="1:11">
      <c r="A428" s="4" t="s">
        <v>216</v>
      </c>
      <c r="B428" s="4">
        <v>2018</v>
      </c>
      <c r="C428" s="5">
        <v>43436</v>
      </c>
      <c r="D428" s="4" t="s">
        <v>65</v>
      </c>
      <c r="E428" s="4" t="s">
        <v>932</v>
      </c>
      <c r="F428" s="4" t="s">
        <v>55</v>
      </c>
      <c r="G428" s="11" t="e">
        <f>(C428-VLOOKUP(E428,Riders!$A$2:$E$8000,4,FALSE))/365</f>
        <v>#N/A</v>
      </c>
      <c r="H428" s="4">
        <v>15</v>
      </c>
      <c r="I428" s="131">
        <v>8.8078703703703704E-3</v>
      </c>
      <c r="J428">
        <v>53.203000000000003</v>
      </c>
      <c r="K428" s="131"/>
    </row>
    <row r="429" spans="1:11">
      <c r="A429" s="4" t="s">
        <v>216</v>
      </c>
      <c r="B429" s="4">
        <v>2018</v>
      </c>
      <c r="C429" s="5">
        <v>43436</v>
      </c>
      <c r="D429" s="4" t="s">
        <v>65</v>
      </c>
      <c r="E429" s="4" t="s">
        <v>489</v>
      </c>
      <c r="F429" s="4" t="s">
        <v>41</v>
      </c>
      <c r="G429" s="11">
        <f>(C429-VLOOKUP(E429,Riders!$A$2:$E$8000,4,FALSE))/365</f>
        <v>25.682191780821917</v>
      </c>
      <c r="H429" s="4">
        <v>16</v>
      </c>
      <c r="I429" s="131">
        <v>8.8078703703703704E-3</v>
      </c>
      <c r="J429">
        <v>53.203000000000003</v>
      </c>
      <c r="K429" s="131"/>
    </row>
    <row r="430" spans="1:11">
      <c r="A430" s="4" t="s">
        <v>216</v>
      </c>
      <c r="B430" s="4">
        <v>2018</v>
      </c>
      <c r="C430" s="5">
        <v>43436</v>
      </c>
      <c r="D430" s="4" t="s">
        <v>65</v>
      </c>
      <c r="E430" s="4" t="s">
        <v>1011</v>
      </c>
      <c r="F430" s="4" t="s">
        <v>206</v>
      </c>
      <c r="G430" s="11">
        <f>(C430-VLOOKUP(E430,Riders!$A$2:$E$8000,4,FALSE))/365</f>
        <v>20.561643835616437</v>
      </c>
      <c r="H430" s="4">
        <v>17</v>
      </c>
      <c r="I430" s="131">
        <v>8.8078703703703704E-3</v>
      </c>
      <c r="J430">
        <v>53.203000000000003</v>
      </c>
      <c r="K430" s="131"/>
    </row>
    <row r="431" spans="1:11">
      <c r="A431" s="4" t="s">
        <v>216</v>
      </c>
      <c r="B431" s="4">
        <v>2018</v>
      </c>
      <c r="C431" s="5">
        <v>43436</v>
      </c>
      <c r="D431" s="4" t="s">
        <v>65</v>
      </c>
      <c r="E431" s="4" t="s">
        <v>776</v>
      </c>
      <c r="F431" s="4" t="s">
        <v>77</v>
      </c>
      <c r="G431" s="11">
        <f>(C431-VLOOKUP(E431,Riders!$A$2:$E$8000,4,FALSE))/365</f>
        <v>21.904109589041095</v>
      </c>
      <c r="H431" s="4">
        <v>18</v>
      </c>
      <c r="I431" s="131">
        <v>8.8078703703703704E-3</v>
      </c>
      <c r="J431">
        <v>53.203000000000003</v>
      </c>
      <c r="K431" s="131"/>
    </row>
    <row r="432" spans="1:11">
      <c r="A432" s="4" t="s">
        <v>216</v>
      </c>
      <c r="B432" s="4">
        <v>2018</v>
      </c>
      <c r="C432" s="5">
        <v>43436</v>
      </c>
      <c r="D432" s="4" t="s">
        <v>65</v>
      </c>
      <c r="E432" s="4" t="s">
        <v>607</v>
      </c>
      <c r="F432" s="4" t="s">
        <v>45</v>
      </c>
      <c r="G432" s="11">
        <f>(C432-VLOOKUP(E432,Riders!$A$2:$E$8000,4,FALSE))/365</f>
        <v>21.287671232876711</v>
      </c>
      <c r="H432" s="4">
        <v>19</v>
      </c>
      <c r="I432" s="131">
        <v>8.8078703703703704E-3</v>
      </c>
      <c r="J432">
        <v>53.203000000000003</v>
      </c>
      <c r="K432" s="131"/>
    </row>
    <row r="433" spans="1:11">
      <c r="A433" s="4" t="s">
        <v>216</v>
      </c>
      <c r="B433" s="4">
        <v>2018</v>
      </c>
      <c r="C433" s="5">
        <v>43436</v>
      </c>
      <c r="D433" s="4" t="s">
        <v>65</v>
      </c>
      <c r="E433" s="4" t="s">
        <v>845</v>
      </c>
      <c r="F433" s="4" t="s">
        <v>177</v>
      </c>
      <c r="G433" s="11" t="e">
        <f>(C433-VLOOKUP(E433,Riders!$A$2:$E$8000,4,FALSE))/365</f>
        <v>#N/A</v>
      </c>
      <c r="H433" s="4">
        <v>20</v>
      </c>
      <c r="I433" s="131">
        <v>8.8078703703703704E-3</v>
      </c>
      <c r="J433">
        <v>53.203000000000003</v>
      </c>
      <c r="K433" s="131"/>
    </row>
    <row r="434" spans="1:11">
      <c r="A434" s="4" t="s">
        <v>216</v>
      </c>
      <c r="B434" s="4">
        <v>2018</v>
      </c>
      <c r="C434" s="5">
        <v>43436</v>
      </c>
      <c r="D434" s="4" t="s">
        <v>65</v>
      </c>
      <c r="E434" s="4" t="s">
        <v>585</v>
      </c>
      <c r="F434" s="4" t="s">
        <v>112</v>
      </c>
      <c r="G434" s="11">
        <f>(C434-VLOOKUP(E434,Riders!$A$2:$E$8000,4,FALSE))/365</f>
        <v>23.032876712328768</v>
      </c>
      <c r="H434" s="4">
        <v>21</v>
      </c>
      <c r="I434" s="131">
        <v>8.8078703703703704E-3</v>
      </c>
      <c r="J434">
        <v>53.203000000000003</v>
      </c>
      <c r="K434" s="131"/>
    </row>
    <row r="435" spans="1:11">
      <c r="A435" s="4" t="s">
        <v>216</v>
      </c>
      <c r="B435" s="4">
        <v>2018</v>
      </c>
      <c r="C435" s="5">
        <v>43436</v>
      </c>
      <c r="D435" s="4" t="s">
        <v>65</v>
      </c>
      <c r="E435" s="4" t="s">
        <v>343</v>
      </c>
      <c r="F435" s="4" t="s">
        <v>153</v>
      </c>
      <c r="G435" s="11" t="e">
        <f>(C435-VLOOKUP(E435,Riders!$A$2:$E$8000,4,FALSE))/365</f>
        <v>#N/A</v>
      </c>
      <c r="H435" s="4">
        <v>22</v>
      </c>
      <c r="I435" s="131">
        <v>8.8078703703703704E-3</v>
      </c>
      <c r="J435">
        <v>53.203000000000003</v>
      </c>
      <c r="K435" s="131"/>
    </row>
    <row r="436" spans="1:11">
      <c r="A436" s="4" t="s">
        <v>216</v>
      </c>
      <c r="B436" s="4">
        <v>2018</v>
      </c>
      <c r="C436" s="5">
        <v>43436</v>
      </c>
      <c r="D436" s="4" t="s">
        <v>65</v>
      </c>
      <c r="E436" s="4" t="s">
        <v>811</v>
      </c>
      <c r="F436" s="4" t="s">
        <v>81</v>
      </c>
      <c r="G436" s="11" t="e">
        <f>(C436-VLOOKUP(E436,Riders!$A$2:$E$8000,4,FALSE))/365</f>
        <v>#N/A</v>
      </c>
      <c r="H436" s="4">
        <v>23</v>
      </c>
      <c r="I436" s="131">
        <v>8.8078703703703704E-3</v>
      </c>
      <c r="J436">
        <v>53.203000000000003</v>
      </c>
      <c r="K436" s="131"/>
    </row>
    <row r="437" spans="1:11">
      <c r="A437" s="4" t="s">
        <v>216</v>
      </c>
      <c r="B437" s="4">
        <v>2018</v>
      </c>
      <c r="C437" s="5">
        <v>43436</v>
      </c>
      <c r="D437" s="4" t="s">
        <v>65</v>
      </c>
      <c r="E437" s="4" t="s">
        <v>713</v>
      </c>
      <c r="F437" s="4" t="s">
        <v>151</v>
      </c>
      <c r="G437" s="11">
        <f>(C437-VLOOKUP(E437,Riders!$A$2:$E$8000,4,FALSE))/365</f>
        <v>24.882191780821916</v>
      </c>
      <c r="H437" s="4">
        <v>24</v>
      </c>
      <c r="I437" s="131">
        <v>8.8078703703703704E-3</v>
      </c>
      <c r="J437">
        <v>53.203000000000003</v>
      </c>
      <c r="K437" s="131"/>
    </row>
    <row r="438" spans="1:11">
      <c r="A438" s="1" t="s">
        <v>1164</v>
      </c>
      <c r="B438" s="1">
        <v>2023</v>
      </c>
      <c r="C438" s="2">
        <v>45001</v>
      </c>
      <c r="D438" s="1" t="s">
        <v>65</v>
      </c>
      <c r="E438" t="s">
        <v>485</v>
      </c>
      <c r="F438" t="s">
        <v>26</v>
      </c>
      <c r="G438" s="11">
        <f>(C438-VLOOKUP(E438,Riders!$A$2:$E$8000,4,FALSE))/365</f>
        <v>29.073972602739726</v>
      </c>
      <c r="H438" s="22">
        <v>1</v>
      </c>
      <c r="I438" s="131">
        <v>1.3402777777777777E-2</v>
      </c>
      <c r="J438">
        <v>49.741</v>
      </c>
      <c r="K438" s="131"/>
    </row>
    <row r="439" spans="1:11">
      <c r="A439" s="1" t="s">
        <v>1164</v>
      </c>
      <c r="B439" s="1">
        <v>2023</v>
      </c>
      <c r="C439" s="2">
        <v>45001</v>
      </c>
      <c r="D439" s="1" t="s">
        <v>65</v>
      </c>
      <c r="E439" t="s">
        <v>595</v>
      </c>
      <c r="F439" t="s">
        <v>28</v>
      </c>
      <c r="G439" s="11">
        <f>(C439-VLOOKUP(E439,Riders!$A$2:$E$8000,4,FALSE))/365</f>
        <v>37.131506849315066</v>
      </c>
      <c r="H439" s="22">
        <v>2</v>
      </c>
      <c r="I439" s="131">
        <v>1.3402777777777777E-2</v>
      </c>
      <c r="J439">
        <v>49.741</v>
      </c>
      <c r="K439" s="131"/>
    </row>
    <row r="440" spans="1:11">
      <c r="A440" s="1" t="s">
        <v>1164</v>
      </c>
      <c r="B440" s="1">
        <v>2023</v>
      </c>
      <c r="C440" s="2">
        <v>45001</v>
      </c>
      <c r="D440" s="1" t="s">
        <v>65</v>
      </c>
      <c r="E440" t="s">
        <v>472</v>
      </c>
      <c r="F440" t="s">
        <v>24</v>
      </c>
      <c r="G440" s="11">
        <f>(C440-VLOOKUP(E440,Riders!$A$2:$E$8000,4,FALSE))/365</f>
        <v>34.123287671232873</v>
      </c>
      <c r="H440" s="22">
        <v>3</v>
      </c>
      <c r="I440" s="131">
        <v>1.34027777777778E-2</v>
      </c>
      <c r="J440">
        <v>49.741</v>
      </c>
      <c r="K440" s="131"/>
    </row>
    <row r="441" spans="1:11">
      <c r="A441" s="1" t="s">
        <v>1164</v>
      </c>
      <c r="B441" s="1">
        <v>2023</v>
      </c>
      <c r="C441" s="2">
        <v>45001</v>
      </c>
      <c r="D441" s="1" t="s">
        <v>65</v>
      </c>
      <c r="E441" t="s">
        <v>1163</v>
      </c>
      <c r="F441" t="s">
        <v>22</v>
      </c>
      <c r="G441" s="11">
        <f>(C441-VLOOKUP(E441,Riders!$A$2:$E$8000,4,FALSE))/365</f>
        <v>22.512328767123286</v>
      </c>
      <c r="H441" s="22">
        <v>4</v>
      </c>
      <c r="I441" s="131">
        <v>1.34027777777778E-2</v>
      </c>
      <c r="J441">
        <v>49.741</v>
      </c>
      <c r="K441" s="131"/>
    </row>
    <row r="442" spans="1:11">
      <c r="A442" s="1" t="s">
        <v>1164</v>
      </c>
      <c r="B442" s="1">
        <v>2023</v>
      </c>
      <c r="C442" s="2">
        <v>45001</v>
      </c>
      <c r="D442" s="1" t="s">
        <v>65</v>
      </c>
      <c r="E442" t="s">
        <v>499</v>
      </c>
      <c r="F442" t="s">
        <v>32</v>
      </c>
      <c r="G442" s="11">
        <f>(C442-VLOOKUP(E442,Riders!$A$2:$E$8000,4,FALSE))/365</f>
        <v>19.63013698630137</v>
      </c>
      <c r="H442" s="22">
        <v>5</v>
      </c>
      <c r="I442" s="131">
        <v>1.34027777777778E-2</v>
      </c>
      <c r="J442">
        <v>49.741</v>
      </c>
      <c r="K442" s="131"/>
    </row>
    <row r="443" spans="1:11">
      <c r="A443" s="1" t="s">
        <v>1164</v>
      </c>
      <c r="B443" s="1">
        <v>2023</v>
      </c>
      <c r="C443" s="2">
        <v>45001</v>
      </c>
      <c r="D443" s="1" t="s">
        <v>65</v>
      </c>
      <c r="E443" t="s">
        <v>753</v>
      </c>
      <c r="F443" t="s">
        <v>112</v>
      </c>
      <c r="G443" s="11">
        <f>(C443-VLOOKUP(E443,Riders!$A$2:$E$8000,4,FALSE))/365</f>
        <v>22.912328767123288</v>
      </c>
      <c r="H443" s="22">
        <v>6</v>
      </c>
      <c r="I443" s="131">
        <v>1.34027777777778E-2</v>
      </c>
      <c r="J443">
        <v>49.741</v>
      </c>
      <c r="K443" s="131"/>
    </row>
    <row r="444" spans="1:11">
      <c r="A444" s="1" t="s">
        <v>1164</v>
      </c>
      <c r="B444" s="1">
        <v>2023</v>
      </c>
      <c r="C444" s="2">
        <v>45001</v>
      </c>
      <c r="D444" s="1" t="s">
        <v>65</v>
      </c>
      <c r="E444" t="s">
        <v>643</v>
      </c>
      <c r="F444" t="s">
        <v>483</v>
      </c>
      <c r="G444" s="11">
        <f>(C444-VLOOKUP(E444,Riders!$A$2:$E$8000,4,FALSE))/365</f>
        <v>24.701369863013699</v>
      </c>
      <c r="H444" s="22">
        <v>7</v>
      </c>
      <c r="I444" s="131">
        <v>1.34027777777778E-2</v>
      </c>
      <c r="J444">
        <v>49.741</v>
      </c>
      <c r="K444" s="131"/>
    </row>
    <row r="445" spans="1:11">
      <c r="A445" s="1" t="s">
        <v>1164</v>
      </c>
      <c r="B445" s="1">
        <v>2023</v>
      </c>
      <c r="C445" s="2">
        <v>45001</v>
      </c>
      <c r="D445" s="1" t="s">
        <v>65</v>
      </c>
      <c r="E445" t="s">
        <v>586</v>
      </c>
      <c r="F445" t="s">
        <v>77</v>
      </c>
      <c r="G445" s="11">
        <f>(C445-VLOOKUP(E445,Riders!$A$2:$E$8000,4,FALSE))/365</f>
        <v>22.495890410958904</v>
      </c>
      <c r="H445" s="22">
        <v>8</v>
      </c>
      <c r="I445" s="131">
        <v>1.34027777777778E-2</v>
      </c>
      <c r="J445">
        <v>49.741</v>
      </c>
      <c r="K445" s="131"/>
    </row>
    <row r="446" spans="1:11">
      <c r="A446" s="1" t="s">
        <v>1164</v>
      </c>
      <c r="B446" s="1">
        <v>2023</v>
      </c>
      <c r="C446" s="2">
        <v>45001</v>
      </c>
      <c r="D446" s="1" t="s">
        <v>65</v>
      </c>
      <c r="E446" t="s">
        <v>504</v>
      </c>
      <c r="F446" t="s">
        <v>34</v>
      </c>
      <c r="G446" s="11">
        <f>(C446-VLOOKUP(E446,Riders!$A$2:$E$8000,4,FALSE))/365</f>
        <v>24.336986301369862</v>
      </c>
      <c r="H446" s="22">
        <v>9</v>
      </c>
      <c r="I446" s="131">
        <v>1.34027777777778E-2</v>
      </c>
      <c r="J446">
        <v>49.741</v>
      </c>
      <c r="K446" s="131"/>
    </row>
    <row r="447" spans="1:11">
      <c r="A447" s="1" t="s">
        <v>1164</v>
      </c>
      <c r="B447" s="1">
        <v>2023</v>
      </c>
      <c r="C447" s="2">
        <v>45001</v>
      </c>
      <c r="D447" s="1" t="s">
        <v>65</v>
      </c>
      <c r="E447" t="s">
        <v>593</v>
      </c>
      <c r="F447" t="s">
        <v>30</v>
      </c>
      <c r="G447" s="11">
        <f>(C447-VLOOKUP(E447,Riders!$A$2:$E$8000,4,FALSE))/365</f>
        <v>25.098630136986301</v>
      </c>
      <c r="H447" s="22">
        <v>10</v>
      </c>
      <c r="I447" s="131">
        <v>1.34027777777778E-2</v>
      </c>
      <c r="J447">
        <v>49.741</v>
      </c>
      <c r="K447" s="131"/>
    </row>
    <row r="448" spans="1:11">
      <c r="A448" s="1" t="s">
        <v>1164</v>
      </c>
      <c r="B448" s="1">
        <v>2023</v>
      </c>
      <c r="C448" s="2">
        <v>45001</v>
      </c>
      <c r="D448" s="1" t="s">
        <v>65</v>
      </c>
      <c r="E448" t="s">
        <v>616</v>
      </c>
      <c r="F448" t="s">
        <v>36</v>
      </c>
      <c r="G448" s="11">
        <f>(C448-VLOOKUP(E448,Riders!$A$2:$E$8000,4,FALSE))/365</f>
        <v>35.093150684931508</v>
      </c>
      <c r="H448" s="22">
        <v>11</v>
      </c>
      <c r="I448" s="131">
        <v>1.34027777777778E-2</v>
      </c>
      <c r="J448">
        <v>49.741</v>
      </c>
      <c r="K448" s="131"/>
    </row>
    <row r="449" spans="1:11">
      <c r="A449" s="1" t="s">
        <v>1164</v>
      </c>
      <c r="B449" s="1">
        <v>2023</v>
      </c>
      <c r="C449" s="2">
        <v>45001</v>
      </c>
      <c r="D449" s="1" t="s">
        <v>65</v>
      </c>
      <c r="E449" t="s">
        <v>1171</v>
      </c>
      <c r="F449" t="s">
        <v>645</v>
      </c>
      <c r="G449" s="11">
        <f>(C449-VLOOKUP(E449,Riders!$A$2:$E$8000,4,FALSE))/365</f>
        <v>18.364383561643837</v>
      </c>
      <c r="H449" s="22">
        <v>12</v>
      </c>
      <c r="I449" s="131">
        <v>1.34027777777778E-2</v>
      </c>
      <c r="J449">
        <v>49.741</v>
      </c>
      <c r="K449" s="131"/>
    </row>
    <row r="450" spans="1:11">
      <c r="A450" s="1" t="s">
        <v>1164</v>
      </c>
      <c r="B450" s="1">
        <v>2023</v>
      </c>
      <c r="C450" s="2">
        <v>45001</v>
      </c>
      <c r="D450" s="1" t="s">
        <v>65</v>
      </c>
      <c r="E450" t="s">
        <v>632</v>
      </c>
      <c r="F450" t="s">
        <v>84</v>
      </c>
      <c r="G450" s="11">
        <f>(C450-VLOOKUP(E450,Riders!$A$2:$E$8000,4,FALSE))/365</f>
        <v>24.150684931506849</v>
      </c>
      <c r="H450" s="22">
        <v>13</v>
      </c>
      <c r="I450" s="131">
        <v>1.34027777777778E-2</v>
      </c>
      <c r="J450">
        <v>49.741</v>
      </c>
      <c r="K450" s="131"/>
    </row>
    <row r="451" spans="1:11">
      <c r="A451" s="1" t="s">
        <v>1164</v>
      </c>
      <c r="B451" s="1">
        <v>2023</v>
      </c>
      <c r="C451" s="2">
        <v>45001</v>
      </c>
      <c r="D451" s="1" t="s">
        <v>65</v>
      </c>
      <c r="E451" t="s">
        <v>1174</v>
      </c>
      <c r="F451" t="s">
        <v>153</v>
      </c>
      <c r="G451" s="11">
        <f>(C451-VLOOKUP(E451,Riders!$A$2:$E$8000,4,FALSE))/365</f>
        <v>32.320547945205476</v>
      </c>
      <c r="H451" s="22">
        <v>14</v>
      </c>
      <c r="I451" s="131">
        <v>1.34027777777778E-2</v>
      </c>
      <c r="J451">
        <v>49.741</v>
      </c>
      <c r="K451" s="131"/>
    </row>
    <row r="452" spans="1:11">
      <c r="A452" s="1" t="s">
        <v>1164</v>
      </c>
      <c r="B452" s="1">
        <v>2023</v>
      </c>
      <c r="C452" s="2">
        <v>45001</v>
      </c>
      <c r="D452" s="1" t="s">
        <v>65</v>
      </c>
      <c r="E452" t="s">
        <v>590</v>
      </c>
      <c r="F452" t="s">
        <v>227</v>
      </c>
      <c r="G452" s="11">
        <f>(C452-VLOOKUP(E452,Riders!$A$2:$E$8000,4,FALSE))/365</f>
        <v>32.090410958904108</v>
      </c>
      <c r="H452" s="22">
        <v>15</v>
      </c>
      <c r="I452" s="131">
        <v>1.34027777777778E-2</v>
      </c>
      <c r="J452">
        <v>49.741</v>
      </c>
      <c r="K452" s="131"/>
    </row>
    <row r="453" spans="1:11">
      <c r="A453" s="1" t="s">
        <v>1164</v>
      </c>
      <c r="B453" s="1">
        <v>2023</v>
      </c>
      <c r="C453" s="2">
        <v>45001</v>
      </c>
      <c r="D453" s="1" t="s">
        <v>65</v>
      </c>
      <c r="E453" t="s">
        <v>688</v>
      </c>
      <c r="F453" t="s">
        <v>144</v>
      </c>
      <c r="G453" s="11">
        <f>(C453-VLOOKUP(E453,Riders!$A$2:$E$8000,4,FALSE))/365</f>
        <v>24.484931506849314</v>
      </c>
      <c r="H453" s="22">
        <v>16</v>
      </c>
      <c r="I453" s="131">
        <v>1.34027777777778E-2</v>
      </c>
      <c r="J453">
        <v>49.741</v>
      </c>
      <c r="K453" s="131"/>
    </row>
    <row r="454" spans="1:11">
      <c r="A454" s="1" t="s">
        <v>1164</v>
      </c>
      <c r="B454" s="1">
        <v>2023</v>
      </c>
      <c r="C454" s="2">
        <v>45001</v>
      </c>
      <c r="D454" s="1" t="s">
        <v>65</v>
      </c>
      <c r="E454" t="s">
        <v>1178</v>
      </c>
      <c r="F454" t="s">
        <v>1179</v>
      </c>
      <c r="G454" s="11">
        <f>(C454-VLOOKUP(E454,Riders!$A$2:$E$8000,4,FALSE))/365</f>
        <v>33.205479452054796</v>
      </c>
      <c r="H454" s="22">
        <v>17</v>
      </c>
      <c r="I454" s="131">
        <v>1.34027777777778E-2</v>
      </c>
      <c r="J454">
        <v>49.741</v>
      </c>
      <c r="K454" s="131"/>
    </row>
    <row r="455" spans="1:11">
      <c r="A455" s="1" t="s">
        <v>1164</v>
      </c>
      <c r="B455" s="1">
        <v>2023</v>
      </c>
      <c r="C455" s="2">
        <v>45001</v>
      </c>
      <c r="D455" s="1" t="s">
        <v>65</v>
      </c>
      <c r="E455" t="s">
        <v>629</v>
      </c>
      <c r="F455" t="s">
        <v>630</v>
      </c>
      <c r="G455" s="11">
        <f>(C455-VLOOKUP(E455,Riders!$A$2:$E$8000,4,FALSE))/365</f>
        <v>23.887671232876713</v>
      </c>
      <c r="H455" s="22">
        <v>18</v>
      </c>
      <c r="I455" s="131">
        <v>1.34027777777778E-2</v>
      </c>
      <c r="J455">
        <v>49.741</v>
      </c>
      <c r="K455" s="131"/>
    </row>
    <row r="456" spans="1:11">
      <c r="A456" s="1" t="s">
        <v>1164</v>
      </c>
      <c r="B456" s="1">
        <v>2023</v>
      </c>
      <c r="C456" s="2">
        <v>45001</v>
      </c>
      <c r="D456" s="1" t="s">
        <v>65</v>
      </c>
      <c r="E456" t="s">
        <v>1175</v>
      </c>
      <c r="F456" t="s">
        <v>81</v>
      </c>
      <c r="G456" s="11">
        <f>(C456-VLOOKUP(E456,Riders!$A$2:$E$8000,4,FALSE))/365</f>
        <v>19.586301369863012</v>
      </c>
      <c r="H456" s="22">
        <v>19</v>
      </c>
      <c r="I456" s="131">
        <v>1.34027777777778E-2</v>
      </c>
      <c r="J456">
        <v>49.741</v>
      </c>
      <c r="K456" s="131"/>
    </row>
    <row r="457" spans="1:11">
      <c r="A457" s="1" t="s">
        <v>1164</v>
      </c>
      <c r="B457" s="1">
        <v>2023</v>
      </c>
      <c r="C457" s="2">
        <v>45001</v>
      </c>
      <c r="D457" s="1" t="s">
        <v>65</v>
      </c>
      <c r="E457" t="s">
        <v>1176</v>
      </c>
      <c r="F457" t="s">
        <v>94</v>
      </c>
      <c r="G457" s="11">
        <f>(C457-VLOOKUP(E457,Riders!$A$2:$E$8000,4,FALSE))/365</f>
        <v>20.509589041095889</v>
      </c>
      <c r="H457" s="22">
        <v>20</v>
      </c>
      <c r="I457" s="131">
        <v>1.34027777777778E-2</v>
      </c>
      <c r="J457">
        <v>49.741</v>
      </c>
      <c r="K457" s="131"/>
    </row>
    <row r="458" spans="1:11">
      <c r="A458" s="1" t="s">
        <v>1164</v>
      </c>
      <c r="B458" s="1">
        <v>2023</v>
      </c>
      <c r="C458" s="2">
        <v>45001</v>
      </c>
      <c r="D458" s="1" t="s">
        <v>65</v>
      </c>
      <c r="E458" t="s">
        <v>1113</v>
      </c>
      <c r="F458" t="s">
        <v>41</v>
      </c>
      <c r="G458" s="11">
        <f>(C458-VLOOKUP(E458,Riders!$A$2:$E$8000,4,FALSE))/365</f>
        <v>18.895890410958906</v>
      </c>
      <c r="H458" s="22">
        <v>21</v>
      </c>
      <c r="I458" s="131">
        <v>1.34027777777778E-2</v>
      </c>
      <c r="J458">
        <v>49.741</v>
      </c>
      <c r="K458" s="131"/>
    </row>
    <row r="459" spans="1:11">
      <c r="A459" s="1" t="s">
        <v>1164</v>
      </c>
      <c r="B459" s="1">
        <v>2023</v>
      </c>
      <c r="C459" s="2">
        <v>45001</v>
      </c>
      <c r="D459" s="1" t="s">
        <v>65</v>
      </c>
      <c r="E459" t="s">
        <v>628</v>
      </c>
      <c r="F459" t="s">
        <v>163</v>
      </c>
      <c r="G459" s="11">
        <f>(C459-VLOOKUP(E459,Riders!$A$2:$E$8000,4,FALSE))/365</f>
        <v>29.147945205479452</v>
      </c>
      <c r="H459" s="22">
        <v>22</v>
      </c>
      <c r="I459" s="131">
        <v>1.34027777777778E-2</v>
      </c>
      <c r="J459">
        <v>49.741</v>
      </c>
      <c r="K459" s="131"/>
    </row>
    <row r="460" spans="1:11">
      <c r="A460" s="1" t="s">
        <v>1164</v>
      </c>
      <c r="B460" s="1">
        <v>2023</v>
      </c>
      <c r="C460" s="2">
        <v>45001</v>
      </c>
      <c r="D460" s="1" t="s">
        <v>65</v>
      </c>
      <c r="E460" t="s">
        <v>476</v>
      </c>
      <c r="F460" t="s">
        <v>477</v>
      </c>
      <c r="G460" s="11">
        <f>(C460-VLOOKUP(E460,Riders!$A$2:$E$8000,4,FALSE))/365</f>
        <v>21.975342465753425</v>
      </c>
      <c r="H460" s="22">
        <v>23</v>
      </c>
      <c r="I460" s="131">
        <v>1.34027777777778E-2</v>
      </c>
      <c r="J460">
        <v>49.741</v>
      </c>
      <c r="K460" s="131"/>
    </row>
    <row r="461" spans="1:11">
      <c r="A461" s="1" t="s">
        <v>1164</v>
      </c>
      <c r="B461" s="1">
        <v>2023</v>
      </c>
      <c r="C461" s="2">
        <v>45001</v>
      </c>
      <c r="D461" s="1" t="s">
        <v>65</v>
      </c>
      <c r="E461" t="s">
        <v>1177</v>
      </c>
      <c r="F461" t="s">
        <v>754</v>
      </c>
      <c r="G461" s="11">
        <f>(C461-VLOOKUP(E461,Riders!$A$2:$E$8000,4,FALSE))/365</f>
        <v>26.8</v>
      </c>
      <c r="H461" s="22">
        <v>24</v>
      </c>
      <c r="I461" s="131">
        <v>1.34027777777778E-2</v>
      </c>
      <c r="J461">
        <v>49.741</v>
      </c>
      <c r="K461" s="131"/>
    </row>
    <row r="462" spans="1:11">
      <c r="A462" s="29" t="s">
        <v>1193</v>
      </c>
      <c r="B462" s="29">
        <v>2021</v>
      </c>
      <c r="C462" s="10">
        <v>44413</v>
      </c>
      <c r="D462" s="29" t="s">
        <v>190</v>
      </c>
      <c r="E462" t="s">
        <v>472</v>
      </c>
      <c r="F462" t="s">
        <v>24</v>
      </c>
      <c r="G462" s="11">
        <f>(C462-VLOOKUP(E462,Riders!$A$2:$E$8000,4,FALSE))/365</f>
        <v>32.512328767123286</v>
      </c>
      <c r="H462" s="22">
        <v>1</v>
      </c>
      <c r="I462" s="131">
        <v>7.9166666666666673E-3</v>
      </c>
      <c r="J462">
        <v>55.226999999999997</v>
      </c>
      <c r="K462" s="131"/>
    </row>
    <row r="463" spans="1:11">
      <c r="A463" s="29" t="s">
        <v>1193</v>
      </c>
      <c r="B463" s="29">
        <v>2021</v>
      </c>
      <c r="C463" s="10">
        <v>44413</v>
      </c>
      <c r="D463" s="29" t="s">
        <v>190</v>
      </c>
      <c r="E463" t="s">
        <v>778</v>
      </c>
      <c r="F463" t="s">
        <v>112</v>
      </c>
      <c r="G463" s="11">
        <f>(C463-VLOOKUP(E463,Riders!$A$2:$E$8000,4,FALSE))/365</f>
        <v>23.30958904109589</v>
      </c>
      <c r="H463" s="22">
        <v>2</v>
      </c>
      <c r="I463" s="131">
        <v>7.9166666666666673E-3</v>
      </c>
      <c r="J463">
        <v>55.226999999999997</v>
      </c>
      <c r="K463" s="131"/>
    </row>
    <row r="464" spans="1:11">
      <c r="A464" s="29" t="s">
        <v>1193</v>
      </c>
      <c r="B464" s="29">
        <v>2021</v>
      </c>
      <c r="C464" s="10">
        <v>44413</v>
      </c>
      <c r="D464" s="29" t="s">
        <v>190</v>
      </c>
      <c r="E464" t="s">
        <v>924</v>
      </c>
      <c r="F464" t="s">
        <v>84</v>
      </c>
      <c r="G464" s="11">
        <f>(C464-VLOOKUP(E464,Riders!$A$2:$E$8000,4,FALSE))/365</f>
        <v>28.479452054794521</v>
      </c>
      <c r="H464" s="22">
        <v>3</v>
      </c>
      <c r="I464" s="131">
        <v>7.9166666666666708E-3</v>
      </c>
      <c r="J464">
        <v>55.226999999999997</v>
      </c>
      <c r="K464" s="131"/>
    </row>
    <row r="465" spans="1:11">
      <c r="A465" s="29" t="s">
        <v>1193</v>
      </c>
      <c r="B465" s="29">
        <v>2021</v>
      </c>
      <c r="C465" s="10">
        <v>44413</v>
      </c>
      <c r="D465" s="29" t="s">
        <v>190</v>
      </c>
      <c r="E465" t="s">
        <v>748</v>
      </c>
      <c r="F465" t="s">
        <v>22</v>
      </c>
      <c r="G465" s="11">
        <f>(C465-VLOOKUP(E465,Riders!$A$2:$E$8000,4,FALSE))/365</f>
        <v>26.978082191780821</v>
      </c>
      <c r="H465" s="22">
        <v>4</v>
      </c>
      <c r="I465" s="131">
        <v>7.9166666666666708E-3</v>
      </c>
      <c r="J465">
        <v>55.226999999999997</v>
      </c>
      <c r="K465" s="131"/>
    </row>
    <row r="466" spans="1:11">
      <c r="A466" s="29" t="s">
        <v>1193</v>
      </c>
      <c r="B466" s="29">
        <v>2021</v>
      </c>
      <c r="C466" s="10">
        <v>44413</v>
      </c>
      <c r="D466" s="29" t="s">
        <v>190</v>
      </c>
      <c r="E466" t="s">
        <v>597</v>
      </c>
      <c r="F466" t="s">
        <v>34</v>
      </c>
      <c r="G466" s="11">
        <f>(C466-VLOOKUP(E466,Riders!$A$2:$E$8000,4,FALSE))/365</f>
        <v>23.24931506849315</v>
      </c>
      <c r="H466" s="22">
        <v>5</v>
      </c>
      <c r="I466" s="131">
        <v>7.9166666666666708E-3</v>
      </c>
      <c r="J466">
        <v>55.226999999999997</v>
      </c>
      <c r="K466" s="131"/>
    </row>
    <row r="467" spans="1:11">
      <c r="A467" s="29" t="s">
        <v>1193</v>
      </c>
      <c r="B467" s="29">
        <v>2021</v>
      </c>
      <c r="C467" s="10">
        <v>44413</v>
      </c>
      <c r="D467" s="29" t="s">
        <v>190</v>
      </c>
      <c r="E467" t="s">
        <v>583</v>
      </c>
      <c r="F467" t="s">
        <v>26</v>
      </c>
      <c r="G467" s="11">
        <f>(C467-VLOOKUP(E467,Riders!$A$2:$E$8000,4,FALSE))/365</f>
        <v>25.915068493150685</v>
      </c>
      <c r="H467" s="22">
        <v>6</v>
      </c>
      <c r="I467" s="131">
        <v>7.9166666666666708E-3</v>
      </c>
      <c r="J467">
        <v>55.226999999999997</v>
      </c>
      <c r="K467" s="131"/>
    </row>
    <row r="468" spans="1:11">
      <c r="A468" s="29" t="s">
        <v>1193</v>
      </c>
      <c r="B468" s="29">
        <v>2021</v>
      </c>
      <c r="C468" s="10">
        <v>44413</v>
      </c>
      <c r="D468" s="29" t="s">
        <v>190</v>
      </c>
      <c r="E468" t="s">
        <v>925</v>
      </c>
      <c r="F468" t="s">
        <v>36</v>
      </c>
      <c r="G468" s="11">
        <f>(C468-VLOOKUP(E468,Riders!$A$2:$E$8000,4,FALSE))/365</f>
        <v>31.298630136986301</v>
      </c>
      <c r="H468" s="22">
        <v>7</v>
      </c>
      <c r="I468" s="131">
        <v>7.9166666666666708E-3</v>
      </c>
      <c r="J468">
        <v>55.226999999999997</v>
      </c>
      <c r="K468" s="131"/>
    </row>
    <row r="469" spans="1:11">
      <c r="A469" s="29" t="s">
        <v>1193</v>
      </c>
      <c r="B469" s="29">
        <v>2021</v>
      </c>
      <c r="C469" s="10">
        <v>44413</v>
      </c>
      <c r="D469" s="29" t="s">
        <v>190</v>
      </c>
      <c r="E469" t="s">
        <v>602</v>
      </c>
      <c r="F469" t="s">
        <v>483</v>
      </c>
      <c r="G469" s="11">
        <f>(C469-VLOOKUP(E469,Riders!$A$2:$E$8000,4,FALSE))/365</f>
        <v>24.389041095890413</v>
      </c>
      <c r="H469" s="22">
        <v>8</v>
      </c>
      <c r="I469" s="131">
        <v>7.9166666666666708E-3</v>
      </c>
      <c r="J469">
        <v>55.226999999999997</v>
      </c>
      <c r="K469" s="131"/>
    </row>
    <row r="470" spans="1:11">
      <c r="A470" s="29" t="s">
        <v>1193</v>
      </c>
      <c r="B470" s="29">
        <v>2021</v>
      </c>
      <c r="C470" s="10">
        <v>44413</v>
      </c>
      <c r="D470" s="29" t="s">
        <v>190</v>
      </c>
      <c r="E470" t="s">
        <v>600</v>
      </c>
      <c r="F470" t="s">
        <v>101</v>
      </c>
      <c r="G470" s="11">
        <f>(C470-VLOOKUP(E470,Riders!$A$2:$E$8000,4,FALSE))/365</f>
        <v>25.561643835616437</v>
      </c>
      <c r="H470" s="22">
        <v>9</v>
      </c>
      <c r="I470" s="131">
        <v>7.9166666666666708E-3</v>
      </c>
      <c r="J470">
        <v>55.226999999999997</v>
      </c>
      <c r="K470" s="131"/>
    </row>
    <row r="471" spans="1:11">
      <c r="A471" s="29" t="s">
        <v>1193</v>
      </c>
      <c r="B471" s="29">
        <v>2021</v>
      </c>
      <c r="C471" s="10">
        <v>44413</v>
      </c>
      <c r="D471" s="29" t="s">
        <v>190</v>
      </c>
      <c r="E471" t="s">
        <v>862</v>
      </c>
      <c r="F471" t="s">
        <v>77</v>
      </c>
      <c r="G471" s="11">
        <f>(C471-VLOOKUP(E471,Riders!$A$2:$E$8000,4,FALSE))/365</f>
        <v>36.19178082191781</v>
      </c>
      <c r="H471" s="22">
        <v>10</v>
      </c>
      <c r="I471" s="131">
        <v>7.9166666666666708E-3</v>
      </c>
      <c r="J471">
        <v>55.226999999999997</v>
      </c>
      <c r="K471" s="131"/>
    </row>
    <row r="472" spans="1:11">
      <c r="A472" s="29" t="s">
        <v>1193</v>
      </c>
      <c r="B472" s="29">
        <v>2021</v>
      </c>
      <c r="C472" s="10">
        <v>44413</v>
      </c>
      <c r="D472" s="29" t="s">
        <v>190</v>
      </c>
      <c r="E472" t="s">
        <v>486</v>
      </c>
      <c r="F472" t="s">
        <v>163</v>
      </c>
      <c r="G472" s="11">
        <f>(C472-VLOOKUP(E472,Riders!$A$2:$E$8000,4,FALSE))/365</f>
        <v>24.082191780821919</v>
      </c>
      <c r="H472" s="22">
        <v>11</v>
      </c>
      <c r="I472" s="131">
        <v>7.9166666666666708E-3</v>
      </c>
      <c r="J472">
        <v>55.226999999999997</v>
      </c>
      <c r="K472" s="131"/>
    </row>
    <row r="473" spans="1:11">
      <c r="A473" s="29" t="s">
        <v>1193</v>
      </c>
      <c r="B473" s="29">
        <v>2021</v>
      </c>
      <c r="C473" s="10">
        <v>44413</v>
      </c>
      <c r="D473" s="29" t="s">
        <v>190</v>
      </c>
      <c r="E473" t="s">
        <v>492</v>
      </c>
      <c r="F473" t="s">
        <v>30</v>
      </c>
      <c r="G473" s="11">
        <f>(C473-VLOOKUP(E473,Riders!$A$2:$E$8000,4,FALSE))/365</f>
        <v>27.657534246575342</v>
      </c>
      <c r="H473" s="22">
        <v>12</v>
      </c>
      <c r="I473" s="131">
        <v>7.9166666666666708E-3</v>
      </c>
      <c r="J473">
        <v>55.226999999999997</v>
      </c>
      <c r="K473" s="131"/>
    </row>
    <row r="474" spans="1:11">
      <c r="A474" s="29" t="s">
        <v>1193</v>
      </c>
      <c r="B474" s="29">
        <v>2021</v>
      </c>
      <c r="C474" s="10">
        <v>44413</v>
      </c>
      <c r="D474" s="29" t="s">
        <v>190</v>
      </c>
      <c r="E474" t="s">
        <v>521</v>
      </c>
      <c r="F474" t="s">
        <v>57</v>
      </c>
      <c r="G474" s="11">
        <f>(C474-VLOOKUP(E474,Riders!$A$2:$E$8000,4,FALSE))/365</f>
        <v>29.794520547945204</v>
      </c>
      <c r="H474" s="22">
        <v>13</v>
      </c>
      <c r="I474" s="131">
        <v>7.9166666666666708E-3</v>
      </c>
      <c r="J474">
        <v>55.226999999999997</v>
      </c>
      <c r="K474" s="131"/>
    </row>
    <row r="475" spans="1:11">
      <c r="A475" s="29" t="s">
        <v>1193</v>
      </c>
      <c r="B475" s="29">
        <v>2021</v>
      </c>
      <c r="C475" s="10">
        <v>44413</v>
      </c>
      <c r="D475" s="29" t="s">
        <v>190</v>
      </c>
      <c r="E475" t="s">
        <v>339</v>
      </c>
      <c r="F475" t="s">
        <v>141</v>
      </c>
      <c r="G475" s="11">
        <f>(C475-VLOOKUP(E475,Riders!$A$2:$E$8000,4,FALSE))/365</f>
        <v>33.386301369863013</v>
      </c>
      <c r="H475" s="22">
        <v>14</v>
      </c>
      <c r="I475" s="131">
        <v>7.9166666666666708E-3</v>
      </c>
      <c r="J475">
        <v>55.226999999999997</v>
      </c>
      <c r="K475" s="131"/>
    </row>
    <row r="476" spans="1:11">
      <c r="A476" s="29" t="s">
        <v>1193</v>
      </c>
      <c r="B476" s="29">
        <v>2021</v>
      </c>
      <c r="C476" s="10">
        <v>44413</v>
      </c>
      <c r="D476" s="29" t="s">
        <v>190</v>
      </c>
      <c r="E476" t="s">
        <v>1206</v>
      </c>
      <c r="F476" t="s">
        <v>62</v>
      </c>
      <c r="G476" s="11">
        <f>(C476-VLOOKUP(E476,Riders!$A$2:$E$8000,4,FALSE))/365</f>
        <v>31.950684931506849</v>
      </c>
      <c r="H476" s="22">
        <v>15</v>
      </c>
      <c r="I476" s="131">
        <v>7.9166666666666708E-3</v>
      </c>
      <c r="J476">
        <v>55.226999999999997</v>
      </c>
      <c r="K476" s="131"/>
    </row>
    <row r="477" spans="1:11">
      <c r="A477" s="29" t="s">
        <v>1193</v>
      </c>
      <c r="B477" s="29">
        <v>2021</v>
      </c>
      <c r="C477" s="10">
        <v>44413</v>
      </c>
      <c r="D477" s="29" t="s">
        <v>190</v>
      </c>
      <c r="E477" t="s">
        <v>607</v>
      </c>
      <c r="F477" t="s">
        <v>45</v>
      </c>
      <c r="G477" s="11">
        <f>(C477-VLOOKUP(E477,Riders!$A$2:$E$8000,4,FALSE))/365</f>
        <v>23.964383561643835</v>
      </c>
      <c r="H477" s="22">
        <v>16</v>
      </c>
      <c r="I477" s="131">
        <v>7.9166666666666708E-3</v>
      </c>
      <c r="J477">
        <v>55.226999999999997</v>
      </c>
      <c r="K477" s="131"/>
    </row>
    <row r="478" spans="1:11">
      <c r="A478" s="29" t="s">
        <v>1193</v>
      </c>
      <c r="B478" s="29">
        <v>2021</v>
      </c>
      <c r="C478" s="10">
        <v>44413</v>
      </c>
      <c r="D478" s="29" t="s">
        <v>190</v>
      </c>
      <c r="E478" t="s">
        <v>595</v>
      </c>
      <c r="F478" t="s">
        <v>28</v>
      </c>
      <c r="G478" s="11">
        <f>(C478-VLOOKUP(E478,Riders!$A$2:$E$8000,4,FALSE))/365</f>
        <v>35.520547945205479</v>
      </c>
      <c r="H478" s="22">
        <v>17</v>
      </c>
      <c r="I478" s="131">
        <v>7.9166666666666708E-3</v>
      </c>
      <c r="J478">
        <v>55.226999999999997</v>
      </c>
      <c r="K478" s="131"/>
    </row>
    <row r="479" spans="1:11">
      <c r="A479" s="29" t="s">
        <v>1193</v>
      </c>
      <c r="B479" s="29">
        <v>2021</v>
      </c>
      <c r="C479" s="10">
        <v>44413</v>
      </c>
      <c r="D479" s="29" t="s">
        <v>190</v>
      </c>
      <c r="E479" t="s">
        <v>799</v>
      </c>
      <c r="F479" t="s">
        <v>187</v>
      </c>
      <c r="G479" s="11">
        <f>(C479-VLOOKUP(E479,Riders!$A$2:$E$8000,4,FALSE))/365</f>
        <v>25.172602739726027</v>
      </c>
      <c r="H479" s="22">
        <v>18</v>
      </c>
      <c r="I479" s="131">
        <v>7.9166666666666708E-3</v>
      </c>
      <c r="J479">
        <v>55.226999999999997</v>
      </c>
      <c r="K479" s="131"/>
    </row>
    <row r="480" spans="1:11">
      <c r="A480" s="29" t="s">
        <v>1193</v>
      </c>
      <c r="B480" s="29">
        <v>2021</v>
      </c>
      <c r="C480" s="10">
        <v>44413</v>
      </c>
      <c r="D480" s="29" t="s">
        <v>190</v>
      </c>
      <c r="E480" t="s">
        <v>926</v>
      </c>
      <c r="F480" t="s">
        <v>177</v>
      </c>
      <c r="G480" s="11">
        <f>(C480-VLOOKUP(E480,Riders!$A$2:$E$8000,4,FALSE))/365</f>
        <v>25.106849315068494</v>
      </c>
      <c r="H480" s="22">
        <v>19</v>
      </c>
      <c r="I480" s="131">
        <v>7.9166666666666708E-3</v>
      </c>
      <c r="J480">
        <v>55.226999999999997</v>
      </c>
      <c r="K480" s="131"/>
    </row>
    <row r="481" spans="1:11">
      <c r="A481" s="29" t="s">
        <v>1193</v>
      </c>
      <c r="B481" s="29">
        <v>2021</v>
      </c>
      <c r="C481" s="10">
        <v>44413</v>
      </c>
      <c r="D481" s="29" t="s">
        <v>190</v>
      </c>
      <c r="E481" t="s">
        <v>1205</v>
      </c>
      <c r="F481" t="s">
        <v>645</v>
      </c>
      <c r="G481" s="11" t="e">
        <f>(C481-VLOOKUP(E481,Riders!$A$2:$E$8000,4,FALSE))/365</f>
        <v>#N/A</v>
      </c>
      <c r="H481" s="22">
        <v>20</v>
      </c>
      <c r="I481" s="131">
        <v>7.9166666666666708E-3</v>
      </c>
      <c r="J481">
        <v>55.226999999999997</v>
      </c>
      <c r="K481" s="131"/>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44" priority="21">
      <formula>$E305="F"</formula>
    </cfRule>
    <cfRule type="expression" dxfId="143" priority="22">
      <formula>$E305="Q"</formula>
    </cfRule>
  </conditionalFormatting>
  <conditionalFormatting sqref="A329:B352 D329:D352">
    <cfRule type="expression" dxfId="142" priority="19">
      <formula>$E329="F"</formula>
    </cfRule>
    <cfRule type="expression" dxfId="141" priority="20">
      <formula>$E329="Q"</formula>
    </cfRule>
  </conditionalFormatting>
  <conditionalFormatting sqref="A353:B353 D353:D371 A355:B355 A357:B357 A359:B359 A361:B361 A363:B363 A365:B365 A367:B367 A369:B369 A371:B371">
    <cfRule type="expression" dxfId="140" priority="17">
      <formula>$E353="F"</formula>
    </cfRule>
    <cfRule type="expression" dxfId="139" priority="18">
      <formula>$E353="Q"</formula>
    </cfRule>
  </conditionalFormatting>
  <conditionalFormatting sqref="A354:B354 A356:B356 A358:B358 A360:B360 A362:B362 A364:B364 A366:B366 A368:B368 A370:B370">
    <cfRule type="expression" dxfId="138" priority="15">
      <formula>$E354="F"</formula>
    </cfRule>
    <cfRule type="expression" dxfId="137" priority="16">
      <formula>$E354="Q"</formula>
    </cfRule>
  </conditionalFormatting>
  <conditionalFormatting sqref="A372:B391 D372:D391">
    <cfRule type="expression" dxfId="136" priority="13">
      <formula>$E372="F"</formula>
    </cfRule>
    <cfRule type="expression" dxfId="135" priority="14">
      <formula>$E372="Q"</formula>
    </cfRule>
  </conditionalFormatting>
  <conditionalFormatting sqref="D392:D415">
    <cfRule type="expression" dxfId="134" priority="11">
      <formula>#REF!="F"</formula>
    </cfRule>
    <cfRule type="expression" dxfId="133" priority="12">
      <formula>#REF!="Q"</formula>
    </cfRule>
  </conditionalFormatting>
  <conditionalFormatting sqref="A392:B392 A394:B394 A396:B396 A398:B398 A400:B400 A402:B402 A404:B404 A406:B406 A408:B408 A410:B410 A412:B412 A414:B414">
    <cfRule type="expression" dxfId="132" priority="9">
      <formula>#REF!="F"</formula>
    </cfRule>
    <cfRule type="expression" dxfId="131" priority="10">
      <formula>#REF!="Q"</formula>
    </cfRule>
  </conditionalFormatting>
  <conditionalFormatting sqref="A393:B393 A395:B395 A397:B397 A399:B399 A401:B401 A403:B403 A405:B405 A407:B407 A409:B409 A411:B411 A413:B413 A415:B415">
    <cfRule type="expression" dxfId="130" priority="7">
      <formula>#REF!="F"</formula>
    </cfRule>
    <cfRule type="expression" dxfId="129" priority="8">
      <formula>#REF!="Q"</formula>
    </cfRule>
  </conditionalFormatting>
  <conditionalFormatting sqref="A462:D481">
    <cfRule type="expression" dxfId="128" priority="4">
      <formula>$E462="R1"</formula>
    </cfRule>
    <cfRule type="expression" dxfId="127" priority="5">
      <formula>$E462="F"</formula>
    </cfRule>
    <cfRule type="expression" dxfId="126" priority="6">
      <formula>$E462="Q"</formula>
    </cfRule>
  </conditionalFormatting>
  <conditionalFormatting sqref="G2:G481">
    <cfRule type="expression" dxfId="125" priority="1">
      <formula>$E2="R1"</formula>
    </cfRule>
    <cfRule type="expression" dxfId="124" priority="2">
      <formula>$E2="F"</formula>
    </cfRule>
    <cfRule type="expression" dxfId="123"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2" activePane="bottomLeft" state="frozen"/>
      <selection activeCell="K321" sqref="K321"/>
      <selection pane="bottomLeft" activeCell="V15" sqref="V15"/>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7.26953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26" t="s">
        <v>471</v>
      </c>
      <c r="AA1" s="26" t="s">
        <v>17</v>
      </c>
    </row>
    <row r="2" spans="1:28">
      <c r="A2" s="4" t="s">
        <v>1164</v>
      </c>
      <c r="B2" s="4">
        <v>2023</v>
      </c>
      <c r="C2" s="5">
        <v>45001</v>
      </c>
      <c r="D2" s="4" t="s">
        <v>65</v>
      </c>
      <c r="E2" s="4" t="s">
        <v>485</v>
      </c>
      <c r="F2" s="4" t="s">
        <v>26</v>
      </c>
      <c r="G2" s="11">
        <f>(C2-VLOOKUP(E2,Riders!$A$2:$E$8000,4,FALSE))/365</f>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31">
        <v>1.9201388888888889E-2</v>
      </c>
      <c r="AA2">
        <v>54.25</v>
      </c>
      <c r="AB2" s="131"/>
    </row>
    <row r="3" spans="1:28">
      <c r="A3" s="4" t="s">
        <v>1164</v>
      </c>
      <c r="B3" s="4">
        <v>2023</v>
      </c>
      <c r="C3" s="5">
        <v>45001</v>
      </c>
      <c r="D3" s="4" t="s">
        <v>65</v>
      </c>
      <c r="E3" s="4" t="s">
        <v>472</v>
      </c>
      <c r="F3" s="4" t="s">
        <v>24</v>
      </c>
      <c r="G3" s="11">
        <f>(C3-VLOOKUP(E3,Riders!$A$2:$E$8000,4,FALSE))/365</f>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31">
        <v>1.9201388888888889E-2</v>
      </c>
      <c r="AA3">
        <v>54.25</v>
      </c>
      <c r="AB3" s="131"/>
    </row>
    <row r="4" spans="1:28">
      <c r="A4" s="4" t="s">
        <v>1164</v>
      </c>
      <c r="B4" s="4">
        <v>2023</v>
      </c>
      <c r="C4" s="5">
        <v>45001</v>
      </c>
      <c r="D4" s="4" t="s">
        <v>65</v>
      </c>
      <c r="E4" s="4" t="s">
        <v>595</v>
      </c>
      <c r="F4" s="4" t="s">
        <v>28</v>
      </c>
      <c r="G4" s="11">
        <f>(C4-VLOOKUP(E4,Riders!$A$2:$E$8000,4,FALSE))/365</f>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31">
        <v>1.92013888888889E-2</v>
      </c>
      <c r="AA4">
        <v>54.25</v>
      </c>
      <c r="AB4" s="131"/>
    </row>
    <row r="5" spans="1:28">
      <c r="A5" s="4" t="s">
        <v>1164</v>
      </c>
      <c r="B5" s="4">
        <v>2023</v>
      </c>
      <c r="C5" s="5">
        <v>45001</v>
      </c>
      <c r="D5" s="4" t="s">
        <v>65</v>
      </c>
      <c r="E5" s="4" t="s">
        <v>1163</v>
      </c>
      <c r="F5" s="4" t="s">
        <v>22</v>
      </c>
      <c r="G5" s="11">
        <f>(C5-VLOOKUP(E5,Riders!$A$2:$E$8000,4,FALSE))/365</f>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31">
        <v>1.92013888888889E-2</v>
      </c>
      <c r="AA5">
        <v>54.25</v>
      </c>
      <c r="AB5" s="131"/>
    </row>
    <row r="6" spans="1:28">
      <c r="A6" s="4" t="s">
        <v>1164</v>
      </c>
      <c r="B6" s="4">
        <v>2023</v>
      </c>
      <c r="C6" s="5">
        <v>45001</v>
      </c>
      <c r="D6" s="4" t="s">
        <v>65</v>
      </c>
      <c r="E6" s="4" t="s">
        <v>616</v>
      </c>
      <c r="F6" s="4" t="s">
        <v>36</v>
      </c>
      <c r="G6" s="11">
        <f>(C6-VLOOKUP(E6,Riders!$A$2:$E$8000,4,FALSE))/365</f>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31">
        <v>1.92013888888889E-2</v>
      </c>
      <c r="AA6">
        <v>54.25</v>
      </c>
      <c r="AB6" s="131"/>
    </row>
    <row r="7" spans="1:28">
      <c r="A7" s="4" t="s">
        <v>1164</v>
      </c>
      <c r="B7" s="4">
        <v>2023</v>
      </c>
      <c r="C7" s="5">
        <v>45001</v>
      </c>
      <c r="D7" s="4" t="s">
        <v>65</v>
      </c>
      <c r="E7" s="4" t="s">
        <v>781</v>
      </c>
      <c r="F7" s="4" t="s">
        <v>77</v>
      </c>
      <c r="G7" s="11">
        <f>(C7-VLOOKUP(E7,Riders!$A$2:$E$8000,4,FALSE))/365</f>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31">
        <v>1.92013888888889E-2</v>
      </c>
      <c r="AA7">
        <v>54.25</v>
      </c>
      <c r="AB7" s="131"/>
    </row>
    <row r="8" spans="1:28">
      <c r="A8" s="4" t="s">
        <v>1164</v>
      </c>
      <c r="B8" s="4">
        <v>2023</v>
      </c>
      <c r="C8" s="5">
        <v>45001</v>
      </c>
      <c r="D8" s="4" t="s">
        <v>65</v>
      </c>
      <c r="E8" s="4" t="s">
        <v>499</v>
      </c>
      <c r="F8" s="4" t="s">
        <v>32</v>
      </c>
      <c r="G8" s="11">
        <f>(C8-VLOOKUP(E8,Riders!$A$2:$E$8000,4,FALSE))/365</f>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31">
        <v>1.92013888888889E-2</v>
      </c>
      <c r="AA8">
        <v>54.25</v>
      </c>
      <c r="AB8" s="131"/>
    </row>
    <row r="9" spans="1:28">
      <c r="A9" s="4" t="s">
        <v>1164</v>
      </c>
      <c r="B9" s="4">
        <v>2023</v>
      </c>
      <c r="C9" s="5">
        <v>45001</v>
      </c>
      <c r="D9" s="4" t="s">
        <v>65</v>
      </c>
      <c r="E9" s="4" t="s">
        <v>593</v>
      </c>
      <c r="F9" s="4" t="s">
        <v>30</v>
      </c>
      <c r="G9" s="11">
        <f>(C9-VLOOKUP(E9,Riders!$A$2:$E$8000,4,FALSE))/365</f>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31">
        <v>1.92013888888889E-2</v>
      </c>
      <c r="AA9">
        <v>54.25</v>
      </c>
      <c r="AB9" s="131"/>
    </row>
    <row r="10" spans="1:28">
      <c r="A10" s="4" t="s">
        <v>1164</v>
      </c>
      <c r="B10" s="4">
        <v>2023</v>
      </c>
      <c r="C10" s="5">
        <v>45001</v>
      </c>
      <c r="D10" s="4" t="s">
        <v>65</v>
      </c>
      <c r="E10" s="4" t="s">
        <v>643</v>
      </c>
      <c r="F10" s="4" t="s">
        <v>483</v>
      </c>
      <c r="G10" s="11">
        <f>(C10-VLOOKUP(E10,Riders!$A$2:$E$8000,4,FALSE))/365</f>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31">
        <v>1.92013888888889E-2</v>
      </c>
      <c r="AA10">
        <v>54.25</v>
      </c>
      <c r="AB10" s="131"/>
    </row>
    <row r="11" spans="1:28">
      <c r="A11" s="4" t="s">
        <v>1164</v>
      </c>
      <c r="B11" s="4">
        <v>2023</v>
      </c>
      <c r="C11" s="5">
        <v>45001</v>
      </c>
      <c r="D11" s="4" t="s">
        <v>65</v>
      </c>
      <c r="E11" s="4" t="s">
        <v>504</v>
      </c>
      <c r="F11" s="4" t="s">
        <v>34</v>
      </c>
      <c r="G11" s="11">
        <f>(C11-VLOOKUP(E11,Riders!$A$2:$E$8000,4,FALSE))/365</f>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31">
        <v>1.92013888888889E-2</v>
      </c>
      <c r="AA11">
        <v>54.25</v>
      </c>
      <c r="AB11" s="131"/>
    </row>
    <row r="12" spans="1:28">
      <c r="A12" s="4" t="s">
        <v>1164</v>
      </c>
      <c r="B12" s="4">
        <v>2023</v>
      </c>
      <c r="C12" s="5">
        <v>45001</v>
      </c>
      <c r="D12" s="4" t="s">
        <v>65</v>
      </c>
      <c r="E12" s="4" t="s">
        <v>753</v>
      </c>
      <c r="F12" s="4" t="s">
        <v>112</v>
      </c>
      <c r="G12" s="11">
        <f>(C12-VLOOKUP(E12,Riders!$A$2:$E$8000,4,FALSE))/365</f>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31">
        <v>1.92013888888889E-2</v>
      </c>
      <c r="AA12">
        <v>54.25</v>
      </c>
      <c r="AB12" s="131"/>
    </row>
    <row r="13" spans="1:28">
      <c r="A13" s="4" t="s">
        <v>1164</v>
      </c>
      <c r="B13" s="4">
        <v>2023</v>
      </c>
      <c r="C13" s="5">
        <v>45001</v>
      </c>
      <c r="D13" s="4" t="s">
        <v>65</v>
      </c>
      <c r="E13" s="4" t="s">
        <v>632</v>
      </c>
      <c r="F13" s="4" t="s">
        <v>84</v>
      </c>
      <c r="G13" s="11">
        <f>(C13-VLOOKUP(E13,Riders!$A$2:$E$8000,4,FALSE))/365</f>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31">
        <v>1.92013888888889E-2</v>
      </c>
      <c r="AA13">
        <v>54.25</v>
      </c>
      <c r="AB13" s="131"/>
    </row>
    <row r="14" spans="1:28">
      <c r="A14" s="4" t="s">
        <v>1164</v>
      </c>
      <c r="B14" s="4">
        <v>2023</v>
      </c>
      <c r="C14" s="5">
        <v>45001</v>
      </c>
      <c r="D14" s="4" t="s">
        <v>65</v>
      </c>
      <c r="E14" s="4" t="s">
        <v>1176</v>
      </c>
      <c r="F14" s="4" t="s">
        <v>94</v>
      </c>
      <c r="G14" s="11">
        <f>(C14-VLOOKUP(E14,Riders!$A$2:$E$8000,4,FALSE))/365</f>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31">
        <v>1.92013888888889E-2</v>
      </c>
      <c r="AA14">
        <v>54.25</v>
      </c>
      <c r="AB14" s="131"/>
    </row>
    <row r="15" spans="1:28">
      <c r="A15" s="4" t="s">
        <v>1164</v>
      </c>
      <c r="B15" s="4">
        <v>2023</v>
      </c>
      <c r="C15" s="5">
        <v>45001</v>
      </c>
      <c r="D15" s="4" t="s">
        <v>65</v>
      </c>
      <c r="E15" s="4" t="s">
        <v>1171</v>
      </c>
      <c r="F15" s="4" t="s">
        <v>645</v>
      </c>
      <c r="G15" s="11">
        <f>(C15-VLOOKUP(E15,Riders!$A$2:$E$8000,4,FALSE))/365</f>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31">
        <v>1.92013888888889E-2</v>
      </c>
      <c r="AA15">
        <v>54.25</v>
      </c>
      <c r="AB15" s="131"/>
    </row>
    <row r="16" spans="1:28">
      <c r="A16" s="4" t="s">
        <v>1164</v>
      </c>
      <c r="B16" s="4">
        <v>2023</v>
      </c>
      <c r="C16" s="5">
        <v>45001</v>
      </c>
      <c r="D16" s="4" t="s">
        <v>65</v>
      </c>
      <c r="E16" s="4" t="s">
        <v>590</v>
      </c>
      <c r="F16" s="4" t="s">
        <v>227</v>
      </c>
      <c r="G16" s="11">
        <f>(C16-VLOOKUP(E16,Riders!$A$2:$E$8000,4,FALSE))/365</f>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31">
        <v>1.92013888888889E-2</v>
      </c>
      <c r="AA16">
        <v>54.25</v>
      </c>
      <c r="AB16" s="131"/>
    </row>
    <row r="17" spans="1:28">
      <c r="A17" s="4" t="s">
        <v>1164</v>
      </c>
      <c r="B17" s="4">
        <v>2023</v>
      </c>
      <c r="C17" s="5">
        <v>45001</v>
      </c>
      <c r="D17" s="4" t="s">
        <v>65</v>
      </c>
      <c r="E17" s="4" t="s">
        <v>1113</v>
      </c>
      <c r="F17" s="4" t="s">
        <v>41</v>
      </c>
      <c r="G17" s="11">
        <f>(C17-VLOOKUP(E17,Riders!$A$2:$E$8000,4,FALSE))/365</f>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31">
        <v>1.92013888888889E-2</v>
      </c>
      <c r="AA17">
        <v>54.25</v>
      </c>
      <c r="AB17" s="131"/>
    </row>
    <row r="18" spans="1:28">
      <c r="A18" s="4" t="s">
        <v>1164</v>
      </c>
      <c r="B18" s="4">
        <v>2023</v>
      </c>
      <c r="C18" s="5">
        <v>45001</v>
      </c>
      <c r="D18" s="4" t="s">
        <v>65</v>
      </c>
      <c r="E18" s="4" t="s">
        <v>1174</v>
      </c>
      <c r="F18" s="4" t="s">
        <v>153</v>
      </c>
      <c r="G18" s="11">
        <f>(C18-VLOOKUP(E18,Riders!$A$2:$E$8000,4,FALSE))/365</f>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31">
        <v>1.92013888888889E-2</v>
      </c>
      <c r="AA18">
        <v>54.25</v>
      </c>
      <c r="AB18" s="131"/>
    </row>
    <row r="19" spans="1:28">
      <c r="A19" s="4" t="s">
        <v>1164</v>
      </c>
      <c r="B19" s="4">
        <v>2023</v>
      </c>
      <c r="C19" s="5">
        <v>45001</v>
      </c>
      <c r="D19" s="4" t="s">
        <v>65</v>
      </c>
      <c r="E19" s="4" t="s">
        <v>1178</v>
      </c>
      <c r="F19" s="4" t="s">
        <v>1179</v>
      </c>
      <c r="G19" s="11">
        <f>(C19-VLOOKUP(E19,Riders!$A$2:$E$8000,4,FALSE))/365</f>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31">
        <v>1.92013888888889E-2</v>
      </c>
      <c r="AA19">
        <v>54.25</v>
      </c>
      <c r="AB19" s="131"/>
    </row>
    <row r="20" spans="1:28">
      <c r="A20" s="4" t="s">
        <v>1164</v>
      </c>
      <c r="B20" s="4">
        <v>2023</v>
      </c>
      <c r="C20" s="5">
        <v>45001</v>
      </c>
      <c r="D20" s="4" t="s">
        <v>65</v>
      </c>
      <c r="E20" s="4" t="s">
        <v>688</v>
      </c>
      <c r="F20" s="4" t="s">
        <v>144</v>
      </c>
      <c r="G20" s="11">
        <f>(C20-VLOOKUP(E20,Riders!$A$2:$E$8000,4,FALSE))/365</f>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31">
        <v>1.92013888888889E-2</v>
      </c>
      <c r="AA20">
        <v>54.25</v>
      </c>
      <c r="AB20" s="131"/>
    </row>
    <row r="21" spans="1:28">
      <c r="A21" s="4" t="s">
        <v>1164</v>
      </c>
      <c r="B21" s="4">
        <v>2023</v>
      </c>
      <c r="C21" s="5">
        <v>45001</v>
      </c>
      <c r="D21" s="4" t="s">
        <v>65</v>
      </c>
      <c r="E21" s="4" t="s">
        <v>1175</v>
      </c>
      <c r="F21" s="4" t="s">
        <v>81</v>
      </c>
      <c r="G21" s="11">
        <f>(C21-VLOOKUP(E21,Riders!$A$2:$E$8000,4,FALSE))/365</f>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31">
        <v>1.92013888888889E-2</v>
      </c>
      <c r="AA21">
        <v>54.25</v>
      </c>
      <c r="AB21" s="131"/>
    </row>
    <row r="22" spans="1:28">
      <c r="A22" s="4" t="s">
        <v>1164</v>
      </c>
      <c r="B22" s="4">
        <v>2023</v>
      </c>
      <c r="C22" s="5">
        <v>45001</v>
      </c>
      <c r="D22" s="4" t="s">
        <v>65</v>
      </c>
      <c r="E22" s="4" t="s">
        <v>629</v>
      </c>
      <c r="F22" s="4" t="s">
        <v>630</v>
      </c>
      <c r="G22" s="11">
        <f>(C22-VLOOKUP(E22,Riders!$A$2:$E$8000,4,FALSE))/365</f>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31">
        <v>1.92013888888889E-2</v>
      </c>
      <c r="AA22">
        <v>54.25</v>
      </c>
      <c r="AB22" s="131"/>
    </row>
    <row r="23" spans="1:28">
      <c r="A23" s="4" t="s">
        <v>1164</v>
      </c>
      <c r="B23" s="4">
        <v>2023</v>
      </c>
      <c r="C23" s="5">
        <v>45001</v>
      </c>
      <c r="D23" s="4" t="s">
        <v>65</v>
      </c>
      <c r="E23" s="4" t="s">
        <v>628</v>
      </c>
      <c r="F23" s="4" t="s">
        <v>163</v>
      </c>
      <c r="G23" s="11">
        <f>(C23-VLOOKUP(E23,Riders!$A$2:$E$8000,4,FALSE))/365</f>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31">
        <v>1.92013888888889E-2</v>
      </c>
      <c r="AA23">
        <v>54.25</v>
      </c>
      <c r="AB23" s="131"/>
    </row>
    <row r="24" spans="1:28">
      <c r="A24" s="4" t="s">
        <v>1164</v>
      </c>
      <c r="B24" s="4">
        <v>2023</v>
      </c>
      <c r="C24" s="5">
        <v>45001</v>
      </c>
      <c r="D24" s="4" t="s">
        <v>65</v>
      </c>
      <c r="E24" s="4" t="s">
        <v>1177</v>
      </c>
      <c r="F24" s="4" t="s">
        <v>754</v>
      </c>
      <c r="G24" s="11">
        <f>(C24-VLOOKUP(E24,Riders!$A$2:$E$8000,4,FALSE))/365</f>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31">
        <v>1.92013888888889E-2</v>
      </c>
      <c r="AA24">
        <v>54.25</v>
      </c>
      <c r="AB24" s="131"/>
    </row>
    <row r="25" spans="1:28">
      <c r="A25" s="4" t="s">
        <v>1164</v>
      </c>
      <c r="B25" s="4">
        <v>2023</v>
      </c>
      <c r="C25" s="5">
        <v>45001</v>
      </c>
      <c r="D25" s="4" t="s">
        <v>65</v>
      </c>
      <c r="E25" s="4" t="s">
        <v>476</v>
      </c>
      <c r="F25" s="4" t="s">
        <v>477</v>
      </c>
      <c r="G25" s="11">
        <f>(C25-VLOOKUP(E25,Riders!$A$2:$E$8000,4,FALSE))/365</f>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31">
        <v>1.92013888888889E-2</v>
      </c>
      <c r="AA25">
        <v>54.25</v>
      </c>
      <c r="AB25" s="131"/>
    </row>
    <row r="26" spans="1:28">
      <c r="A26" s="1" t="s">
        <v>1100</v>
      </c>
      <c r="B26" s="1">
        <v>2023</v>
      </c>
      <c r="C26" s="2">
        <v>44982</v>
      </c>
      <c r="D26" s="1" t="s">
        <v>65</v>
      </c>
      <c r="E26" s="1" t="s">
        <v>482</v>
      </c>
      <c r="F26" s="1" t="s">
        <v>483</v>
      </c>
      <c r="G26" s="11">
        <f>(C26-VLOOKUP(E26,Riders!$A$2:$E$8000,4,FALSE))/365</f>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31">
        <v>1.9502314814814816E-2</v>
      </c>
      <c r="AA26" s="27">
        <v>53.411999999999999</v>
      </c>
      <c r="AB26" s="131"/>
    </row>
    <row r="27" spans="1:28">
      <c r="A27" s="1" t="s">
        <v>1100</v>
      </c>
      <c r="B27" s="1">
        <v>2023</v>
      </c>
      <c r="C27" s="2">
        <v>44982</v>
      </c>
      <c r="D27" s="1" t="s">
        <v>65</v>
      </c>
      <c r="E27" s="1" t="s">
        <v>597</v>
      </c>
      <c r="F27" s="1" t="s">
        <v>34</v>
      </c>
      <c r="G27" s="11">
        <f>(C27-VLOOKUP(E27,Riders!$A$2:$E$8000,4,FALSE))/365</f>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31">
        <v>1.9502314814814816E-2</v>
      </c>
      <c r="AA27" s="27">
        <v>53.411999999999999</v>
      </c>
      <c r="AB27" s="131"/>
    </row>
    <row r="28" spans="1:28">
      <c r="A28" s="1" t="s">
        <v>1100</v>
      </c>
      <c r="B28" s="1">
        <v>2023</v>
      </c>
      <c r="C28" s="2">
        <v>44982</v>
      </c>
      <c r="D28" s="1" t="s">
        <v>65</v>
      </c>
      <c r="E28" s="1" t="s">
        <v>616</v>
      </c>
      <c r="F28" s="1" t="s">
        <v>36</v>
      </c>
      <c r="G28" s="11">
        <f>(C28-VLOOKUP(E28,Riders!$A$2:$E$8000,4,FALSE))/365</f>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31">
        <v>1.9502314814814799E-2</v>
      </c>
      <c r="AA28" s="27">
        <v>53.411999999999999</v>
      </c>
      <c r="AB28" s="131"/>
    </row>
    <row r="29" spans="1:28">
      <c r="A29" s="1" t="s">
        <v>1100</v>
      </c>
      <c r="B29" s="1">
        <v>2023</v>
      </c>
      <c r="C29" s="2">
        <v>44982</v>
      </c>
      <c r="D29" s="1" t="s">
        <v>65</v>
      </c>
      <c r="E29" s="1" t="s">
        <v>614</v>
      </c>
      <c r="F29" s="1" t="s">
        <v>227</v>
      </c>
      <c r="G29" s="11">
        <f>(C29-VLOOKUP(E29,Riders!$A$2:$E$8000,4,FALSE))/365</f>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31">
        <v>1.9502314814814799E-2</v>
      </c>
      <c r="AA29" s="27">
        <v>53.411999999999999</v>
      </c>
      <c r="AB29" s="131"/>
    </row>
    <row r="30" spans="1:28">
      <c r="A30" s="1" t="s">
        <v>1100</v>
      </c>
      <c r="B30" s="1">
        <v>2023</v>
      </c>
      <c r="C30" s="2">
        <v>44982</v>
      </c>
      <c r="D30" s="1" t="s">
        <v>65</v>
      </c>
      <c r="E30" s="1" t="s">
        <v>997</v>
      </c>
      <c r="F30" s="1" t="s">
        <v>77</v>
      </c>
      <c r="G30" s="11">
        <f>(C30-VLOOKUP(E30,Riders!$A$2:$E$8000,4,FALSE))/365</f>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31">
        <v>1.9502314814814799E-2</v>
      </c>
      <c r="AA30" s="27">
        <v>53.411999999999999</v>
      </c>
      <c r="AB30" s="131"/>
    </row>
    <row r="31" spans="1:28">
      <c r="A31" s="1" t="s">
        <v>1100</v>
      </c>
      <c r="B31" s="1">
        <v>2023</v>
      </c>
      <c r="C31" s="2">
        <v>44982</v>
      </c>
      <c r="D31" s="1" t="s">
        <v>65</v>
      </c>
      <c r="E31" s="1" t="s">
        <v>485</v>
      </c>
      <c r="F31" s="1" t="s">
        <v>26</v>
      </c>
      <c r="G31" s="11">
        <f>(C31-VLOOKUP(E31,Riders!$A$2:$E$8000,4,FALSE))/365</f>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31">
        <v>1.9502314814814799E-2</v>
      </c>
      <c r="AA31" s="27">
        <v>53.411999999999999</v>
      </c>
      <c r="AB31" s="131"/>
    </row>
    <row r="32" spans="1:28">
      <c r="A32" s="1" t="s">
        <v>1100</v>
      </c>
      <c r="B32" s="1">
        <v>2023</v>
      </c>
      <c r="C32" s="2">
        <v>44982</v>
      </c>
      <c r="D32" s="1" t="s">
        <v>65</v>
      </c>
      <c r="E32" s="1" t="s">
        <v>782</v>
      </c>
      <c r="F32" s="1" t="s">
        <v>479</v>
      </c>
      <c r="G32" s="11" t="e">
        <f>(C32-VLOOKUP(E32,Riders!$A$2:$E$8000,4,FALSE))/365</f>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31">
        <v>1.9502314814814799E-2</v>
      </c>
      <c r="AA32" s="27">
        <v>53.411999999999999</v>
      </c>
      <c r="AB32" s="131"/>
    </row>
    <row r="33" spans="1:28">
      <c r="A33" s="1" t="s">
        <v>1100</v>
      </c>
      <c r="B33" s="1">
        <v>2023</v>
      </c>
      <c r="C33" s="2">
        <v>44982</v>
      </c>
      <c r="D33" s="1" t="s">
        <v>65</v>
      </c>
      <c r="E33" s="1" t="s">
        <v>585</v>
      </c>
      <c r="F33" s="1" t="s">
        <v>112</v>
      </c>
      <c r="G33" s="11">
        <f>(C33-VLOOKUP(E33,Riders!$A$2:$E$8000,4,FALSE))/365</f>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31">
        <v>1.9502314814814799E-2</v>
      </c>
      <c r="AA33" s="27">
        <v>53.411999999999999</v>
      </c>
      <c r="AB33" s="131"/>
    </row>
    <row r="34" spans="1:28">
      <c r="A34" s="1" t="s">
        <v>1100</v>
      </c>
      <c r="B34" s="1">
        <v>2023</v>
      </c>
      <c r="C34" s="2">
        <v>44982</v>
      </c>
      <c r="D34" s="1" t="s">
        <v>65</v>
      </c>
      <c r="E34" s="1" t="s">
        <v>753</v>
      </c>
      <c r="F34" s="1" t="s">
        <v>74</v>
      </c>
      <c r="G34" s="11">
        <f>(C34-VLOOKUP(E34,Riders!$A$2:$E$8000,4,FALSE))/365</f>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31">
        <v>1.9502314814814799E-2</v>
      </c>
      <c r="AA34" s="27">
        <v>53.411999999999999</v>
      </c>
      <c r="AB34" s="131"/>
    </row>
    <row r="35" spans="1:28">
      <c r="A35" s="1" t="s">
        <v>1100</v>
      </c>
      <c r="B35" s="1">
        <v>2023</v>
      </c>
      <c r="C35" s="2">
        <v>44982</v>
      </c>
      <c r="D35" s="1" t="s">
        <v>65</v>
      </c>
      <c r="E35" s="1" t="s">
        <v>604</v>
      </c>
      <c r="F35" s="1" t="s">
        <v>32</v>
      </c>
      <c r="G35" s="11">
        <f>(C35-VLOOKUP(E35,Riders!$A$2:$E$8000,4,FALSE))/365</f>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31">
        <v>1.9502314814814799E-2</v>
      </c>
      <c r="AA35" s="27">
        <v>53.411999999999999</v>
      </c>
      <c r="AB35" s="131"/>
    </row>
    <row r="36" spans="1:28">
      <c r="A36" s="1" t="s">
        <v>1100</v>
      </c>
      <c r="B36" s="1">
        <v>2023</v>
      </c>
      <c r="C36" s="2">
        <v>44982</v>
      </c>
      <c r="D36" s="1" t="s">
        <v>65</v>
      </c>
      <c r="E36" s="1" t="s">
        <v>481</v>
      </c>
      <c r="F36" s="1" t="s">
        <v>22</v>
      </c>
      <c r="G36" s="11">
        <f>(C36-VLOOKUP(E36,Riders!$A$2:$E$8000,4,FALSE))/365</f>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31">
        <v>1.9502314814814799E-2</v>
      </c>
      <c r="AA36" s="27">
        <v>53.411999999999999</v>
      </c>
      <c r="AB36" s="131"/>
    </row>
    <row r="37" spans="1:28">
      <c r="A37" s="1" t="s">
        <v>1100</v>
      </c>
      <c r="B37" s="1">
        <v>2023</v>
      </c>
      <c r="C37" s="2">
        <v>44982</v>
      </c>
      <c r="D37" s="1" t="s">
        <v>65</v>
      </c>
      <c r="E37" s="1" t="s">
        <v>756</v>
      </c>
      <c r="F37" s="1" t="s">
        <v>724</v>
      </c>
      <c r="G37" s="11">
        <f>(C37-VLOOKUP(E37,Riders!$A$2:$E$8000,4,FALSE))/365</f>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31">
        <v>1.9502314814814799E-2</v>
      </c>
      <c r="AA37" s="27">
        <v>53.411999999999999</v>
      </c>
      <c r="AB37" s="131"/>
    </row>
    <row r="38" spans="1:28">
      <c r="A38" s="1" t="s">
        <v>1100</v>
      </c>
      <c r="B38" s="1">
        <v>2023</v>
      </c>
      <c r="C38" s="2">
        <v>44982</v>
      </c>
      <c r="D38" s="1" t="s">
        <v>65</v>
      </c>
      <c r="E38" s="1" t="s">
        <v>632</v>
      </c>
      <c r="F38" s="1" t="s">
        <v>84</v>
      </c>
      <c r="G38" s="11">
        <f>(C38-VLOOKUP(E38,Riders!$A$2:$E$8000,4,FALSE))/365</f>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31">
        <v>1.9502314814814799E-2</v>
      </c>
      <c r="AA38" s="27">
        <v>53.411999999999999</v>
      </c>
      <c r="AB38" s="131"/>
    </row>
    <row r="39" spans="1:28">
      <c r="A39" s="1" t="s">
        <v>1100</v>
      </c>
      <c r="B39" s="1">
        <v>2023</v>
      </c>
      <c r="C39" s="2">
        <v>44982</v>
      </c>
      <c r="D39" s="1" t="s">
        <v>65</v>
      </c>
      <c r="E39" s="1" t="s">
        <v>644</v>
      </c>
      <c r="F39" s="1" t="s">
        <v>645</v>
      </c>
      <c r="G39" s="11">
        <f>(C39-VLOOKUP(E39,Riders!$A$2:$E$8000,4,FALSE))/365</f>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31">
        <v>1.9502314814814799E-2</v>
      </c>
      <c r="AA39" s="27">
        <v>53.411999999999999</v>
      </c>
      <c r="AB39" s="131"/>
    </row>
    <row r="40" spans="1:28">
      <c r="A40" s="1" t="s">
        <v>1100</v>
      </c>
      <c r="B40" s="1">
        <v>2023</v>
      </c>
      <c r="C40" s="2">
        <v>44982</v>
      </c>
      <c r="D40" s="1" t="s">
        <v>65</v>
      </c>
      <c r="E40" s="1" t="s">
        <v>731</v>
      </c>
      <c r="F40" s="1" t="s">
        <v>101</v>
      </c>
      <c r="G40" s="11">
        <f>(C40-VLOOKUP(E40,Riders!$A$2:$E$8000,4,FALSE))/365</f>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31">
        <v>1.9502314814814799E-2</v>
      </c>
      <c r="AA40" s="27">
        <v>53.411999999999999</v>
      </c>
      <c r="AB40" s="131"/>
    </row>
    <row r="41" spans="1:28">
      <c r="A41" s="1" t="s">
        <v>1100</v>
      </c>
      <c r="B41" s="1">
        <v>2023</v>
      </c>
      <c r="C41" s="2">
        <v>44982</v>
      </c>
      <c r="D41" s="1" t="s">
        <v>65</v>
      </c>
      <c r="E41" s="1" t="s">
        <v>595</v>
      </c>
      <c r="F41" s="1" t="s">
        <v>28</v>
      </c>
      <c r="G41" s="11">
        <f>(C41-VLOOKUP(E41,Riders!$A$2:$E$8000,4,FALSE))/365</f>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31">
        <v>1.9502314814814799E-2</v>
      </c>
      <c r="AA41" s="27">
        <v>53.411999999999999</v>
      </c>
      <c r="AB41" s="131"/>
    </row>
    <row r="42" spans="1:28">
      <c r="A42" s="1" t="s">
        <v>1100</v>
      </c>
      <c r="B42" s="1">
        <v>2023</v>
      </c>
      <c r="C42" s="2">
        <v>44982</v>
      </c>
      <c r="D42" s="1" t="s">
        <v>65</v>
      </c>
      <c r="E42" s="1" t="s">
        <v>518</v>
      </c>
      <c r="F42" s="1" t="s">
        <v>249</v>
      </c>
      <c r="G42" s="11">
        <f>(C42-VLOOKUP(E42,Riders!$A$2:$E$8000,4,FALSE))/365</f>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31">
        <v>1.9502314814814799E-2</v>
      </c>
      <c r="AA42" s="27">
        <v>53.411999999999999</v>
      </c>
      <c r="AB42" s="131"/>
    </row>
    <row r="43" spans="1:28">
      <c r="A43" s="1" t="s">
        <v>1100</v>
      </c>
      <c r="B43" s="1">
        <v>2023</v>
      </c>
      <c r="C43" s="2">
        <v>44982</v>
      </c>
      <c r="D43" s="1" t="s">
        <v>65</v>
      </c>
      <c r="E43" s="1" t="s">
        <v>492</v>
      </c>
      <c r="F43" s="1" t="s">
        <v>751</v>
      </c>
      <c r="G43" s="11">
        <f>(C43-VLOOKUP(E43,Riders!$A$2:$E$8000,4,FALSE))/365</f>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31">
        <v>1.9502314814814799E-2</v>
      </c>
      <c r="AA43" s="27">
        <v>53.411999999999999</v>
      </c>
      <c r="AB43" s="131"/>
    </row>
    <row r="44" spans="1:28">
      <c r="A44" s="1" t="s">
        <v>1100</v>
      </c>
      <c r="B44" s="1">
        <v>2023</v>
      </c>
      <c r="C44" s="2">
        <v>44982</v>
      </c>
      <c r="D44" s="1" t="s">
        <v>65</v>
      </c>
      <c r="E44" s="1" t="s">
        <v>612</v>
      </c>
      <c r="F44" s="1" t="s">
        <v>55</v>
      </c>
      <c r="G44" s="11">
        <f>(C44-VLOOKUP(E44,Riders!$A$2:$E$8000,4,FALSE))/365</f>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31">
        <v>1.9502314814814799E-2</v>
      </c>
      <c r="AA44" s="27">
        <v>53.411999999999999</v>
      </c>
      <c r="AB44" s="131"/>
    </row>
    <row r="45" spans="1:28">
      <c r="A45" s="1" t="s">
        <v>1100</v>
      </c>
      <c r="B45" s="1">
        <v>2023</v>
      </c>
      <c r="C45" s="2">
        <v>44982</v>
      </c>
      <c r="D45" s="1" t="s">
        <v>65</v>
      </c>
      <c r="E45" s="1" t="s">
        <v>52</v>
      </c>
      <c r="F45" s="1" t="s">
        <v>24</v>
      </c>
      <c r="G45" s="11">
        <f>(C45-VLOOKUP(E45,Riders!$A$2:$E$8000,4,FALSE))/365</f>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31">
        <v>1.9502314814814799E-2</v>
      </c>
      <c r="AA45" s="27">
        <v>53.411999999999999</v>
      </c>
      <c r="AB45" s="131"/>
    </row>
    <row r="46" spans="1:28">
      <c r="A46" s="1" t="s">
        <v>1100</v>
      </c>
      <c r="B46" s="1">
        <v>2023</v>
      </c>
      <c r="C46" s="2">
        <v>44982</v>
      </c>
      <c r="D46" s="1" t="s">
        <v>65</v>
      </c>
      <c r="E46" s="1" t="s">
        <v>476</v>
      </c>
      <c r="F46" s="1" t="s">
        <v>477</v>
      </c>
      <c r="G46" s="11">
        <f>(C46-VLOOKUP(E46,Riders!$A$2:$E$8000,4,FALSE))/365</f>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31">
        <v>1.9502314814814799E-2</v>
      </c>
      <c r="AA46" s="27">
        <v>53.411999999999999</v>
      </c>
      <c r="AB46" s="131"/>
    </row>
    <row r="47" spans="1:28">
      <c r="A47" s="1" t="s">
        <v>1100</v>
      </c>
      <c r="B47" s="1">
        <v>2023</v>
      </c>
      <c r="C47" s="2">
        <v>44982</v>
      </c>
      <c r="D47" s="1" t="s">
        <v>65</v>
      </c>
      <c r="E47" s="1" t="s">
        <v>875</v>
      </c>
      <c r="F47" s="1" t="s">
        <v>51</v>
      </c>
      <c r="G47" s="11">
        <f>(C47-VLOOKUP(E47,Riders!$A$2:$E$8000,4,FALSE))/365</f>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31">
        <v>1.9502314814814799E-2</v>
      </c>
      <c r="AA47" s="27">
        <v>53.411999999999999</v>
      </c>
      <c r="AB47" s="131"/>
    </row>
    <row r="48" spans="1:28">
      <c r="A48" s="1" t="s">
        <v>1100</v>
      </c>
      <c r="B48" s="1">
        <v>2023</v>
      </c>
      <c r="C48" s="2">
        <v>44982</v>
      </c>
      <c r="D48" s="1" t="s">
        <v>65</v>
      </c>
      <c r="E48" s="1" t="s">
        <v>593</v>
      </c>
      <c r="F48" s="1" t="s">
        <v>30</v>
      </c>
      <c r="G48" s="11">
        <f>(C48-VLOOKUP(E48,Riders!$A$2:$E$8000,4,FALSE))/365</f>
        <v>25.046575342465754</v>
      </c>
      <c r="H48" s="1" t="s">
        <v>606</v>
      </c>
      <c r="I48" s="1">
        <v>1</v>
      </c>
      <c r="J48" s="1" t="s">
        <v>750</v>
      </c>
      <c r="K48" s="1"/>
      <c r="L48" s="1"/>
      <c r="M48" s="1">
        <v>0</v>
      </c>
      <c r="N48" s="1">
        <v>0</v>
      </c>
      <c r="O48" s="1">
        <v>0</v>
      </c>
      <c r="P48" s="1">
        <v>0</v>
      </c>
      <c r="Q48" s="1">
        <v>0</v>
      </c>
      <c r="R48" s="1">
        <v>0</v>
      </c>
      <c r="S48" s="1">
        <v>0</v>
      </c>
      <c r="T48" s="1">
        <v>0</v>
      </c>
      <c r="U48" s="1">
        <v>0</v>
      </c>
      <c r="V48" s="1">
        <v>0</v>
      </c>
      <c r="W48" s="1">
        <v>0</v>
      </c>
      <c r="X48" s="1">
        <v>0</v>
      </c>
      <c r="Y48" s="1" t="s">
        <v>606</v>
      </c>
      <c r="Z48" s="131">
        <v>1.9502314814814799E-2</v>
      </c>
      <c r="AA48" s="27">
        <v>53.411999999999999</v>
      </c>
      <c r="AB48" s="131"/>
    </row>
    <row r="49" spans="1:28">
      <c r="A49" s="1" t="s">
        <v>1100</v>
      </c>
      <c r="B49" s="1">
        <v>2023</v>
      </c>
      <c r="C49" s="2">
        <v>44982</v>
      </c>
      <c r="D49" s="1" t="s">
        <v>65</v>
      </c>
      <c r="E49" s="1" t="s">
        <v>521</v>
      </c>
      <c r="F49" s="1" t="s">
        <v>57</v>
      </c>
      <c r="G49" s="11">
        <f>(C49-VLOOKUP(E49,Riders!$A$2:$E$8000,4,FALSE))/365</f>
        <v>31.353424657534248</v>
      </c>
      <c r="H49" s="1" t="s">
        <v>891</v>
      </c>
      <c r="I49" s="1"/>
      <c r="J49" s="1"/>
      <c r="K49" s="1"/>
      <c r="L49" s="1"/>
      <c r="M49" s="1">
        <v>0</v>
      </c>
      <c r="N49" s="1">
        <v>0</v>
      </c>
      <c r="O49" s="1">
        <v>0</v>
      </c>
      <c r="P49" s="1">
        <v>0</v>
      </c>
      <c r="Q49" s="1">
        <v>0</v>
      </c>
      <c r="R49" s="1">
        <v>0</v>
      </c>
      <c r="S49" s="1">
        <v>0</v>
      </c>
      <c r="T49" s="1">
        <v>0</v>
      </c>
      <c r="U49" s="1">
        <v>0</v>
      </c>
      <c r="V49" s="1">
        <v>0</v>
      </c>
      <c r="W49" s="1">
        <v>0</v>
      </c>
      <c r="X49" s="1">
        <v>0</v>
      </c>
      <c r="Y49" s="1" t="s">
        <v>891</v>
      </c>
      <c r="Z49" s="131">
        <v>1.9502314814814799E-2</v>
      </c>
      <c r="AA49" s="27">
        <v>53.411999999999999</v>
      </c>
      <c r="AB49" s="131"/>
    </row>
    <row r="50" spans="1:28">
      <c r="A50" s="4" t="s">
        <v>18</v>
      </c>
      <c r="B50" s="4">
        <v>2022</v>
      </c>
      <c r="C50" s="5">
        <v>44849</v>
      </c>
      <c r="D50" s="4" t="s">
        <v>19</v>
      </c>
      <c r="E50" s="4" t="s">
        <v>584</v>
      </c>
      <c r="F50" s="4" t="s">
        <v>112</v>
      </c>
      <c r="G50" s="11">
        <f>(C50-VLOOKUP(E50,Riders!$A$2:$E$8000,4,FALSE))/365</f>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31"/>
      <c r="AB50" s="131"/>
    </row>
    <row r="51" spans="1:28">
      <c r="A51" s="4" t="s">
        <v>18</v>
      </c>
      <c r="B51" s="4">
        <v>2022</v>
      </c>
      <c r="C51" s="5">
        <v>44849</v>
      </c>
      <c r="D51" s="4" t="s">
        <v>19</v>
      </c>
      <c r="E51" s="4" t="s">
        <v>583</v>
      </c>
      <c r="F51" s="4" t="s">
        <v>26</v>
      </c>
      <c r="G51" s="11">
        <f>(C51-VLOOKUP(E51,Riders!$A$2:$E$8000,4,FALSE))/365</f>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31"/>
      <c r="AB51" s="131"/>
    </row>
    <row r="52" spans="1:28">
      <c r="A52" s="4" t="s">
        <v>18</v>
      </c>
      <c r="B52" s="4">
        <v>2022</v>
      </c>
      <c r="C52" s="5">
        <v>44849</v>
      </c>
      <c r="D52" s="4" t="s">
        <v>19</v>
      </c>
      <c r="E52" s="4" t="s">
        <v>598</v>
      </c>
      <c r="F52" s="4" t="s">
        <v>34</v>
      </c>
      <c r="G52" s="11">
        <f>(C52-VLOOKUP(E52,Riders!$A$2:$E$8000,4,FALSE))/365</f>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31"/>
      <c r="AB52" s="131"/>
    </row>
    <row r="53" spans="1:28">
      <c r="A53" s="4" t="s">
        <v>18</v>
      </c>
      <c r="B53" s="4">
        <v>2022</v>
      </c>
      <c r="C53" s="5">
        <v>44849</v>
      </c>
      <c r="D53" s="4" t="s">
        <v>19</v>
      </c>
      <c r="E53" s="4" t="s">
        <v>602</v>
      </c>
      <c r="F53" s="4" t="s">
        <v>483</v>
      </c>
      <c r="G53" s="11">
        <f>(C53-VLOOKUP(E53,Riders!$A$2:$E$8000,4,FALSE))/365</f>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31"/>
      <c r="AB53" s="131"/>
    </row>
    <row r="54" spans="1:28">
      <c r="A54" s="4" t="s">
        <v>18</v>
      </c>
      <c r="B54" s="4">
        <v>2022</v>
      </c>
      <c r="C54" s="5">
        <v>44849</v>
      </c>
      <c r="D54" s="4" t="s">
        <v>19</v>
      </c>
      <c r="E54" s="4" t="s">
        <v>480</v>
      </c>
      <c r="F54" s="4" t="s">
        <v>28</v>
      </c>
      <c r="G54" s="11">
        <f>(C54-VLOOKUP(E54,Riders!$A$2:$E$8000,4,FALSE))/365</f>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31"/>
      <c r="AB54" s="131"/>
    </row>
    <row r="55" spans="1:28">
      <c r="A55" s="4" t="s">
        <v>18</v>
      </c>
      <c r="B55" s="4">
        <v>2022</v>
      </c>
      <c r="C55" s="5">
        <v>44849</v>
      </c>
      <c r="D55" s="4" t="s">
        <v>19</v>
      </c>
      <c r="E55" s="4" t="s">
        <v>593</v>
      </c>
      <c r="F55" s="4" t="s">
        <v>30</v>
      </c>
      <c r="G55" s="11">
        <f>(C55-VLOOKUP(E55,Riders!$A$2:$E$8000,4,FALSE))/365</f>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31"/>
      <c r="AB55" s="131"/>
    </row>
    <row r="56" spans="1:28">
      <c r="A56" s="4" t="s">
        <v>18</v>
      </c>
      <c r="B56" s="4">
        <v>2022</v>
      </c>
      <c r="C56" s="5">
        <v>44849</v>
      </c>
      <c r="D56" s="4" t="s">
        <v>19</v>
      </c>
      <c r="E56" s="4" t="s">
        <v>472</v>
      </c>
      <c r="F56" s="4" t="s">
        <v>24</v>
      </c>
      <c r="G56" s="11">
        <f>(C56-VLOOKUP(E56,Riders!$A$2:$E$8000,4,FALSE))/365</f>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31"/>
      <c r="AB56" s="131"/>
    </row>
    <row r="57" spans="1:28">
      <c r="A57" s="4" t="s">
        <v>18</v>
      </c>
      <c r="B57" s="4">
        <v>2022</v>
      </c>
      <c r="C57" s="5">
        <v>44849</v>
      </c>
      <c r="D57" s="4" t="s">
        <v>19</v>
      </c>
      <c r="E57" s="4" t="s">
        <v>495</v>
      </c>
      <c r="F57" s="4" t="s">
        <v>84</v>
      </c>
      <c r="G57" s="11">
        <f>(C57-VLOOKUP(E57,Riders!$A$2:$E$8000,4,FALSE))/365</f>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31"/>
      <c r="AB57" s="131"/>
    </row>
    <row r="58" spans="1:28">
      <c r="A58" s="4" t="s">
        <v>18</v>
      </c>
      <c r="B58" s="4">
        <v>2022</v>
      </c>
      <c r="C58" s="5">
        <v>44849</v>
      </c>
      <c r="D58" s="4" t="s">
        <v>19</v>
      </c>
      <c r="E58" s="4" t="s">
        <v>614</v>
      </c>
      <c r="F58" s="4" t="s">
        <v>22</v>
      </c>
      <c r="G58" s="11">
        <f>(C58-VLOOKUP(E58,Riders!$A$2:$E$8000,4,FALSE))/365</f>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31"/>
      <c r="AB58" s="131"/>
    </row>
    <row r="59" spans="1:28">
      <c r="A59" s="4" t="s">
        <v>18</v>
      </c>
      <c r="B59" s="4">
        <v>2022</v>
      </c>
      <c r="C59" s="5">
        <v>44849</v>
      </c>
      <c r="D59" s="4" t="s">
        <v>19</v>
      </c>
      <c r="E59" s="4" t="s">
        <v>499</v>
      </c>
      <c r="F59" s="4" t="s">
        <v>32</v>
      </c>
      <c r="G59" s="11">
        <f>(C59-VLOOKUP(E59,Riders!$A$2:$E$8000,4,FALSE))/365</f>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31"/>
      <c r="AB59" s="131"/>
    </row>
    <row r="60" spans="1:28">
      <c r="A60" s="4" t="s">
        <v>18</v>
      </c>
      <c r="B60" s="4">
        <v>2022</v>
      </c>
      <c r="C60" s="5">
        <v>44849</v>
      </c>
      <c r="D60" s="4" t="s">
        <v>19</v>
      </c>
      <c r="E60" s="4" t="s">
        <v>475</v>
      </c>
      <c r="F60" s="4" t="s">
        <v>77</v>
      </c>
      <c r="G60" s="11">
        <f>(C60-VLOOKUP(E60,Riders!$A$2:$E$8000,4,FALSE))/365</f>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31"/>
      <c r="AB60" s="131"/>
    </row>
    <row r="61" spans="1:28">
      <c r="A61" s="4" t="s">
        <v>18</v>
      </c>
      <c r="B61" s="4">
        <v>2022</v>
      </c>
      <c r="C61" s="5">
        <v>44849</v>
      </c>
      <c r="D61" s="4" t="s">
        <v>19</v>
      </c>
      <c r="E61" s="4" t="s">
        <v>615</v>
      </c>
      <c r="F61" s="4" t="s">
        <v>45</v>
      </c>
      <c r="G61" s="11">
        <f>(C61-VLOOKUP(E61,Riders!$A$2:$E$8000,4,FALSE))/365</f>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31"/>
      <c r="AB61" s="131"/>
    </row>
    <row r="62" spans="1:28">
      <c r="A62" s="4" t="s">
        <v>18</v>
      </c>
      <c r="B62" s="4">
        <v>2022</v>
      </c>
      <c r="C62" s="5">
        <v>44849</v>
      </c>
      <c r="D62" s="4" t="s">
        <v>19</v>
      </c>
      <c r="E62" s="4" t="s">
        <v>599</v>
      </c>
      <c r="F62" s="4" t="s">
        <v>101</v>
      </c>
      <c r="G62" s="11">
        <f>(C62-VLOOKUP(E62,Riders!$A$2:$E$8000,4,FALSE))/365</f>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31"/>
      <c r="AB62" s="131"/>
    </row>
    <row r="63" spans="1:28">
      <c r="A63" s="4" t="s">
        <v>18</v>
      </c>
      <c r="B63" s="4">
        <v>2022</v>
      </c>
      <c r="C63" s="5">
        <v>44849</v>
      </c>
      <c r="D63" s="4" t="s">
        <v>19</v>
      </c>
      <c r="E63" s="4" t="s">
        <v>616</v>
      </c>
      <c r="F63" s="4" t="s">
        <v>36</v>
      </c>
      <c r="G63" s="11">
        <f>(C63-VLOOKUP(E63,Riders!$A$2:$E$8000,4,FALSE))/365</f>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31"/>
      <c r="AB63" s="131"/>
    </row>
    <row r="64" spans="1:28">
      <c r="A64" s="4" t="s">
        <v>18</v>
      </c>
      <c r="B64" s="4">
        <v>2022</v>
      </c>
      <c r="C64" s="5">
        <v>44849</v>
      </c>
      <c r="D64" s="4" t="s">
        <v>19</v>
      </c>
      <c r="E64" s="4" t="s">
        <v>486</v>
      </c>
      <c r="F64" s="4" t="s">
        <v>163</v>
      </c>
      <c r="G64" s="11">
        <f>(C64-VLOOKUP(E64,Riders!$A$2:$E$8000,4,FALSE))/365</f>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31"/>
      <c r="AB64" s="131"/>
    </row>
    <row r="65" spans="1:28">
      <c r="A65" s="4" t="s">
        <v>18</v>
      </c>
      <c r="B65" s="4">
        <v>2022</v>
      </c>
      <c r="C65" s="5">
        <v>44849</v>
      </c>
      <c r="D65" s="4" t="s">
        <v>19</v>
      </c>
      <c r="E65" s="4" t="s">
        <v>478</v>
      </c>
      <c r="F65" s="4" t="s">
        <v>479</v>
      </c>
      <c r="G65" s="11">
        <f>(C65-VLOOKUP(E65,Riders!$A$2:$E$8000,4,FALSE))/365</f>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31"/>
      <c r="AB65" s="131"/>
    </row>
    <row r="66" spans="1:28">
      <c r="A66" s="4" t="s">
        <v>18</v>
      </c>
      <c r="B66" s="4">
        <v>2022</v>
      </c>
      <c r="C66" s="5">
        <v>44849</v>
      </c>
      <c r="D66" s="4" t="s">
        <v>19</v>
      </c>
      <c r="E66" s="4" t="s">
        <v>612</v>
      </c>
      <c r="F66" s="4" t="s">
        <v>55</v>
      </c>
      <c r="G66" s="11">
        <f>(C66-VLOOKUP(E66,Riders!$A$2:$E$8000,4,FALSE))/365</f>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31"/>
      <c r="AB66" s="131"/>
    </row>
    <row r="67" spans="1:28">
      <c r="A67" s="4" t="s">
        <v>18</v>
      </c>
      <c r="B67" s="4">
        <v>2022</v>
      </c>
      <c r="C67" s="5">
        <v>44849</v>
      </c>
      <c r="D67" s="4" t="s">
        <v>19</v>
      </c>
      <c r="E67" s="4" t="s">
        <v>620</v>
      </c>
      <c r="F67" s="4" t="s">
        <v>43</v>
      </c>
      <c r="G67" s="11">
        <f>(C67-VLOOKUP(E67,Riders!$A$2:$E$8000,4,FALSE))/365</f>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31"/>
      <c r="AB67" s="131"/>
    </row>
    <row r="68" spans="1:28">
      <c r="A68" s="4" t="s">
        <v>18</v>
      </c>
      <c r="B68" s="4">
        <v>2022</v>
      </c>
      <c r="C68" s="5">
        <v>44849</v>
      </c>
      <c r="D68" s="4" t="s">
        <v>19</v>
      </c>
      <c r="E68" s="4" t="s">
        <v>521</v>
      </c>
      <c r="F68" s="4" t="s">
        <v>57</v>
      </c>
      <c r="G68" s="11">
        <f>(C68-VLOOKUP(E68,Riders!$A$2:$E$8000,4,FALSE))/365</f>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31"/>
      <c r="AB68" s="131"/>
    </row>
    <row r="69" spans="1:28">
      <c r="A69" s="4" t="s">
        <v>18</v>
      </c>
      <c r="B69" s="4">
        <v>2022</v>
      </c>
      <c r="C69" s="5">
        <v>44849</v>
      </c>
      <c r="D69" s="4" t="s">
        <v>19</v>
      </c>
      <c r="E69" s="4" t="s">
        <v>617</v>
      </c>
      <c r="F69" s="4" t="s">
        <v>618</v>
      </c>
      <c r="G69" s="11">
        <f>(C69-VLOOKUP(E69,Riders!$A$2:$E$8000,4,FALSE))/365</f>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31"/>
      <c r="AB69" s="131"/>
    </row>
    <row r="70" spans="1:28">
      <c r="A70" s="4" t="s">
        <v>18</v>
      </c>
      <c r="B70" s="4">
        <v>2022</v>
      </c>
      <c r="C70" s="5">
        <v>44849</v>
      </c>
      <c r="D70" s="4" t="s">
        <v>19</v>
      </c>
      <c r="E70" s="4" t="s">
        <v>494</v>
      </c>
      <c r="F70" s="4" t="s">
        <v>103</v>
      </c>
      <c r="G70" s="11">
        <f>(C70-VLOOKUP(E70,Riders!$A$2:$E$8000,4,FALSE))/365</f>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31"/>
      <c r="AB70" s="131"/>
    </row>
    <row r="71" spans="1:28">
      <c r="A71" s="4" t="s">
        <v>18</v>
      </c>
      <c r="B71" s="4">
        <v>2022</v>
      </c>
      <c r="C71" s="5">
        <v>44849</v>
      </c>
      <c r="D71" s="4" t="s">
        <v>19</v>
      </c>
      <c r="E71" s="4" t="s">
        <v>619</v>
      </c>
      <c r="F71" s="4" t="s">
        <v>153</v>
      </c>
      <c r="G71" s="11">
        <f>(C71-VLOOKUP(E71,Riders!$A$2:$E$8000,4,FALSE))/365</f>
        <v>33.706849315068496</v>
      </c>
      <c r="H71" s="4">
        <v>22</v>
      </c>
      <c r="I71">
        <v>8</v>
      </c>
      <c r="J71">
        <v>1</v>
      </c>
      <c r="K71">
        <v>4</v>
      </c>
      <c r="L71">
        <v>13</v>
      </c>
      <c r="M71">
        <v>0</v>
      </c>
      <c r="N71">
        <v>0</v>
      </c>
      <c r="O71">
        <v>0</v>
      </c>
      <c r="P71">
        <v>0</v>
      </c>
      <c r="Q71">
        <v>0</v>
      </c>
      <c r="R71">
        <v>0</v>
      </c>
      <c r="S71">
        <v>0</v>
      </c>
      <c r="T71">
        <v>0</v>
      </c>
      <c r="U71">
        <v>0</v>
      </c>
      <c r="V71">
        <v>0</v>
      </c>
      <c r="W71">
        <v>0</v>
      </c>
      <c r="X71" s="117">
        <v>40</v>
      </c>
      <c r="Y71" s="117">
        <v>-27</v>
      </c>
      <c r="Z71" s="131"/>
      <c r="AB71" s="131"/>
    </row>
    <row r="72" spans="1:28">
      <c r="A72" s="4" t="s">
        <v>18</v>
      </c>
      <c r="B72" s="4">
        <v>2022</v>
      </c>
      <c r="C72" s="5">
        <v>44849</v>
      </c>
      <c r="D72" s="4" t="s">
        <v>19</v>
      </c>
      <c r="E72" s="4" t="s">
        <v>518</v>
      </c>
      <c r="F72" s="4" t="s">
        <v>249</v>
      </c>
      <c r="G72" s="11">
        <f>(C72-VLOOKUP(E72,Riders!$A$2:$E$8000,4,FALSE))/365</f>
        <v>31.758904109589039</v>
      </c>
      <c r="H72" s="4">
        <v>23</v>
      </c>
      <c r="I72">
        <v>1</v>
      </c>
      <c r="J72">
        <v>2</v>
      </c>
      <c r="K72">
        <v>1</v>
      </c>
      <c r="L72">
        <v>4</v>
      </c>
      <c r="M72">
        <v>0</v>
      </c>
      <c r="N72">
        <v>0</v>
      </c>
      <c r="O72">
        <v>0</v>
      </c>
      <c r="P72">
        <v>0</v>
      </c>
      <c r="Q72">
        <v>0</v>
      </c>
      <c r="R72">
        <v>0</v>
      </c>
      <c r="S72">
        <v>0</v>
      </c>
      <c r="T72">
        <v>0</v>
      </c>
      <c r="U72">
        <v>0</v>
      </c>
      <c r="V72">
        <v>0</v>
      </c>
      <c r="W72">
        <v>0</v>
      </c>
      <c r="X72" s="117">
        <v>40</v>
      </c>
      <c r="Y72" s="117">
        <v>-36</v>
      </c>
      <c r="Z72" s="131"/>
      <c r="AB72" s="131"/>
    </row>
    <row r="73" spans="1:28">
      <c r="A73" s="4" t="s">
        <v>18</v>
      </c>
      <c r="B73" s="4">
        <v>2022</v>
      </c>
      <c r="C73" s="5">
        <v>44849</v>
      </c>
      <c r="D73" s="4" t="s">
        <v>19</v>
      </c>
      <c r="E73" s="4" t="s">
        <v>490</v>
      </c>
      <c r="F73" s="4" t="s">
        <v>491</v>
      </c>
      <c r="G73" s="11">
        <f>(C73-VLOOKUP(E73,Riders!$A$2:$E$8000,4,FALSE))/365</f>
        <v>26.92876712328767</v>
      </c>
      <c r="H73" s="4">
        <v>24</v>
      </c>
      <c r="I73">
        <v>-39</v>
      </c>
      <c r="J73">
        <v>1</v>
      </c>
      <c r="K73">
        <v>2</v>
      </c>
      <c r="L73">
        <v>-36</v>
      </c>
      <c r="M73">
        <v>0</v>
      </c>
      <c r="N73">
        <v>0</v>
      </c>
      <c r="O73">
        <v>0</v>
      </c>
      <c r="P73">
        <v>0</v>
      </c>
      <c r="Q73" s="117">
        <v>1</v>
      </c>
      <c r="R73" s="117">
        <v>0</v>
      </c>
      <c r="S73">
        <v>0</v>
      </c>
      <c r="T73">
        <v>0</v>
      </c>
      <c r="U73">
        <v>0</v>
      </c>
      <c r="V73">
        <v>0</v>
      </c>
      <c r="W73">
        <v>0</v>
      </c>
      <c r="X73" s="117">
        <v>80</v>
      </c>
      <c r="Y73" s="117">
        <v>-115</v>
      </c>
      <c r="Z73" s="131"/>
      <c r="AB73" s="131"/>
    </row>
    <row r="74" spans="1:28">
      <c r="A74" s="1" t="s">
        <v>138</v>
      </c>
      <c r="B74" s="1">
        <v>2022</v>
      </c>
      <c r="C74" s="2">
        <v>44752</v>
      </c>
      <c r="D74" s="1" t="s">
        <v>65</v>
      </c>
      <c r="E74" s="1" t="s">
        <v>677</v>
      </c>
      <c r="F74" s="1" t="s">
        <v>24</v>
      </c>
      <c r="G74" s="11">
        <f>(C74-VLOOKUP(E74,Riders!$A$2:$E$8000,4,FALSE))/365</f>
        <v>24.290410958904111</v>
      </c>
      <c r="H74" s="1">
        <v>1</v>
      </c>
      <c r="I74">
        <v>2</v>
      </c>
      <c r="J74">
        <v>34</v>
      </c>
      <c r="K74">
        <v>40</v>
      </c>
      <c r="L74">
        <v>76</v>
      </c>
      <c r="M74">
        <v>0</v>
      </c>
      <c r="N74">
        <v>0</v>
      </c>
      <c r="O74">
        <v>0</v>
      </c>
      <c r="P74">
        <v>0</v>
      </c>
      <c r="Q74">
        <v>2</v>
      </c>
      <c r="R74">
        <v>3</v>
      </c>
      <c r="S74">
        <v>2</v>
      </c>
      <c r="T74">
        <v>2</v>
      </c>
      <c r="U74">
        <v>5</v>
      </c>
      <c r="V74">
        <v>6</v>
      </c>
      <c r="W74">
        <v>20</v>
      </c>
      <c r="X74">
        <v>0</v>
      </c>
      <c r="Y74">
        <v>116</v>
      </c>
      <c r="Z74" s="131">
        <v>2.0011574074074074E-2</v>
      </c>
      <c r="AA74">
        <v>52.052999999999997</v>
      </c>
      <c r="AB74" s="131"/>
    </row>
    <row r="75" spans="1:28">
      <c r="A75" s="1" t="s">
        <v>138</v>
      </c>
      <c r="B75" s="1">
        <v>2022</v>
      </c>
      <c r="C75" s="2">
        <v>44752</v>
      </c>
      <c r="D75" s="1" t="s">
        <v>65</v>
      </c>
      <c r="E75" s="1" t="s">
        <v>727</v>
      </c>
      <c r="F75" s="1" t="s">
        <v>618</v>
      </c>
      <c r="G75" s="11">
        <f>(C75-VLOOKUP(E75,Riders!$A$2:$E$8000,4,FALSE))/365</f>
        <v>24.852054794520548</v>
      </c>
      <c r="H75" s="1">
        <v>2</v>
      </c>
      <c r="I75">
        <v>28</v>
      </c>
      <c r="J75">
        <v>22</v>
      </c>
      <c r="K75">
        <v>34</v>
      </c>
      <c r="L75">
        <v>84</v>
      </c>
      <c r="M75">
        <v>0</v>
      </c>
      <c r="N75">
        <v>0</v>
      </c>
      <c r="O75">
        <v>0</v>
      </c>
      <c r="P75">
        <v>0</v>
      </c>
      <c r="Q75">
        <v>1</v>
      </c>
      <c r="R75">
        <v>5</v>
      </c>
      <c r="S75">
        <v>0</v>
      </c>
      <c r="T75">
        <v>0</v>
      </c>
      <c r="U75">
        <v>0</v>
      </c>
      <c r="V75">
        <v>4</v>
      </c>
      <c r="W75">
        <v>20</v>
      </c>
      <c r="X75">
        <v>0</v>
      </c>
      <c r="Y75">
        <v>114</v>
      </c>
      <c r="Z75" s="131">
        <v>2.0011574074074074E-2</v>
      </c>
      <c r="AA75">
        <v>52.052999999999997</v>
      </c>
      <c r="AB75" s="131"/>
    </row>
    <row r="76" spans="1:28">
      <c r="A76" s="1" t="s">
        <v>138</v>
      </c>
      <c r="B76" s="1">
        <v>2022</v>
      </c>
      <c r="C76" s="2">
        <v>44752</v>
      </c>
      <c r="D76" s="1" t="s">
        <v>65</v>
      </c>
      <c r="E76" s="1" t="s">
        <v>620</v>
      </c>
      <c r="F76" s="1" t="s">
        <v>43</v>
      </c>
      <c r="G76" s="11">
        <f>(C76-VLOOKUP(E76,Riders!$A$2:$E$8000,4,FALSE))/365</f>
        <v>35.775342465753425</v>
      </c>
      <c r="H76" s="1">
        <v>3</v>
      </c>
      <c r="I76">
        <v>30</v>
      </c>
      <c r="J76">
        <v>36</v>
      </c>
      <c r="K76">
        <v>36</v>
      </c>
      <c r="L76">
        <v>102</v>
      </c>
      <c r="M76">
        <v>0</v>
      </c>
      <c r="N76">
        <v>0</v>
      </c>
      <c r="O76">
        <v>1</v>
      </c>
      <c r="P76">
        <v>3</v>
      </c>
      <c r="Q76">
        <v>0</v>
      </c>
      <c r="R76">
        <v>0</v>
      </c>
      <c r="S76">
        <v>0</v>
      </c>
      <c r="T76">
        <v>5</v>
      </c>
      <c r="U76">
        <v>0</v>
      </c>
      <c r="V76">
        <v>2</v>
      </c>
      <c r="W76">
        <v>0</v>
      </c>
      <c r="X76">
        <v>0</v>
      </c>
      <c r="Y76">
        <v>113</v>
      </c>
      <c r="Z76" s="131">
        <v>2.0011574074074098E-2</v>
      </c>
      <c r="AA76">
        <v>52.052999999999997</v>
      </c>
      <c r="AB76" s="131"/>
    </row>
    <row r="77" spans="1:28">
      <c r="A77" s="1" t="s">
        <v>138</v>
      </c>
      <c r="B77" s="1">
        <v>2022</v>
      </c>
      <c r="C77" s="2">
        <v>44752</v>
      </c>
      <c r="D77" s="1" t="s">
        <v>65</v>
      </c>
      <c r="E77" s="1" t="s">
        <v>612</v>
      </c>
      <c r="F77" s="1" t="s">
        <v>55</v>
      </c>
      <c r="G77" s="11">
        <f>(C77-VLOOKUP(E77,Riders!$A$2:$E$8000,4,FALSE))/365</f>
        <v>21.041095890410958</v>
      </c>
      <c r="H77" s="1">
        <v>4</v>
      </c>
      <c r="I77">
        <v>20</v>
      </c>
      <c r="J77">
        <v>40</v>
      </c>
      <c r="K77">
        <v>38</v>
      </c>
      <c r="L77">
        <v>98</v>
      </c>
      <c r="M77">
        <v>0</v>
      </c>
      <c r="N77">
        <v>0</v>
      </c>
      <c r="O77">
        <v>3</v>
      </c>
      <c r="P77">
        <v>2</v>
      </c>
      <c r="Q77">
        <v>0</v>
      </c>
      <c r="R77">
        <v>0</v>
      </c>
      <c r="S77">
        <v>5</v>
      </c>
      <c r="T77">
        <v>1</v>
      </c>
      <c r="U77">
        <v>0</v>
      </c>
      <c r="V77">
        <v>0</v>
      </c>
      <c r="W77">
        <v>0</v>
      </c>
      <c r="X77">
        <v>0</v>
      </c>
      <c r="Y77">
        <v>109</v>
      </c>
      <c r="Z77" s="131">
        <v>2.0011574074074098E-2</v>
      </c>
      <c r="AA77">
        <v>52.052999999999997</v>
      </c>
      <c r="AB77" s="131"/>
    </row>
    <row r="78" spans="1:28">
      <c r="A78" s="1" t="s">
        <v>138</v>
      </c>
      <c r="B78" s="1">
        <v>2022</v>
      </c>
      <c r="C78" s="2">
        <v>44752</v>
      </c>
      <c r="D78" s="1" t="s">
        <v>65</v>
      </c>
      <c r="E78" s="1" t="s">
        <v>608</v>
      </c>
      <c r="F78" s="1" t="s">
        <v>163</v>
      </c>
      <c r="G78" s="11">
        <f>(C78-VLOOKUP(E78,Riders!$A$2:$E$8000,4,FALSE))/365</f>
        <v>20.975342465753425</v>
      </c>
      <c r="H78" s="1">
        <v>5</v>
      </c>
      <c r="I78">
        <v>34</v>
      </c>
      <c r="J78">
        <v>38</v>
      </c>
      <c r="K78">
        <v>8</v>
      </c>
      <c r="L78">
        <v>80</v>
      </c>
      <c r="M78">
        <v>0</v>
      </c>
      <c r="N78">
        <v>0</v>
      </c>
      <c r="O78">
        <v>0</v>
      </c>
      <c r="P78">
        <v>0</v>
      </c>
      <c r="Q78">
        <v>3</v>
      </c>
      <c r="R78">
        <v>2</v>
      </c>
      <c r="S78">
        <v>0</v>
      </c>
      <c r="T78">
        <v>0</v>
      </c>
      <c r="U78">
        <v>0</v>
      </c>
      <c r="V78">
        <v>0</v>
      </c>
      <c r="W78">
        <v>20</v>
      </c>
      <c r="X78">
        <v>0</v>
      </c>
      <c r="Y78">
        <v>105</v>
      </c>
      <c r="Z78" s="131">
        <v>2.0011574074074098E-2</v>
      </c>
      <c r="AA78">
        <v>52.052999999999997</v>
      </c>
      <c r="AB78" s="131"/>
    </row>
    <row r="79" spans="1:28">
      <c r="A79" s="1" t="s">
        <v>138</v>
      </c>
      <c r="B79" s="1">
        <v>2022</v>
      </c>
      <c r="C79" s="2">
        <v>44752</v>
      </c>
      <c r="D79" s="1" t="s">
        <v>65</v>
      </c>
      <c r="E79" s="1" t="s">
        <v>628</v>
      </c>
      <c r="F79" s="1" t="s">
        <v>722</v>
      </c>
      <c r="G79" s="11">
        <f>(C79-VLOOKUP(E79,Riders!$A$2:$E$8000,4,FALSE))/365</f>
        <v>28.465753424657535</v>
      </c>
      <c r="H79" s="1">
        <v>6</v>
      </c>
      <c r="I79">
        <v>40</v>
      </c>
      <c r="J79">
        <v>30</v>
      </c>
      <c r="K79">
        <v>14</v>
      </c>
      <c r="L79">
        <v>84</v>
      </c>
      <c r="M79">
        <v>0</v>
      </c>
      <c r="N79">
        <v>0</v>
      </c>
      <c r="O79">
        <v>2</v>
      </c>
      <c r="P79">
        <v>5</v>
      </c>
      <c r="Q79">
        <v>0</v>
      </c>
      <c r="R79">
        <v>0</v>
      </c>
      <c r="S79">
        <v>0</v>
      </c>
      <c r="T79">
        <v>3</v>
      </c>
      <c r="U79">
        <v>0</v>
      </c>
      <c r="V79">
        <v>10</v>
      </c>
      <c r="W79">
        <v>0</v>
      </c>
      <c r="X79">
        <v>0</v>
      </c>
      <c r="Y79">
        <v>104</v>
      </c>
      <c r="Z79" s="131">
        <v>2.0011574074074098E-2</v>
      </c>
      <c r="AA79">
        <v>52.052999999999997</v>
      </c>
      <c r="AB79" s="131"/>
    </row>
    <row r="80" spans="1:28">
      <c r="A80" s="1" t="s">
        <v>138</v>
      </c>
      <c r="B80" s="1">
        <v>2022</v>
      </c>
      <c r="C80" s="2">
        <v>44752</v>
      </c>
      <c r="D80" s="1" t="s">
        <v>65</v>
      </c>
      <c r="E80" s="1" t="s">
        <v>710</v>
      </c>
      <c r="F80" s="1" t="s">
        <v>724</v>
      </c>
      <c r="G80" s="11">
        <f>(C80-VLOOKUP(E80,Riders!$A$2:$E$8000,4,FALSE))/365</f>
        <v>27.331506849315069</v>
      </c>
      <c r="H80" s="1">
        <v>7</v>
      </c>
      <c r="I80">
        <v>36</v>
      </c>
      <c r="J80">
        <v>16</v>
      </c>
      <c r="K80">
        <v>26</v>
      </c>
      <c r="L80">
        <v>78</v>
      </c>
      <c r="M80">
        <v>0</v>
      </c>
      <c r="N80">
        <v>0</v>
      </c>
      <c r="O80">
        <v>0</v>
      </c>
      <c r="P80">
        <v>0</v>
      </c>
      <c r="Q80">
        <v>5</v>
      </c>
      <c r="R80">
        <v>0</v>
      </c>
      <c r="S80">
        <v>0</v>
      </c>
      <c r="T80">
        <v>0</v>
      </c>
      <c r="U80">
        <v>0</v>
      </c>
      <c r="V80">
        <v>0</v>
      </c>
      <c r="W80">
        <v>20</v>
      </c>
      <c r="X80">
        <v>0</v>
      </c>
      <c r="Y80">
        <v>103</v>
      </c>
      <c r="Z80" s="131">
        <v>2.0011574074074098E-2</v>
      </c>
      <c r="AA80">
        <v>52.052999999999997</v>
      </c>
      <c r="AB80" s="131"/>
    </row>
    <row r="81" spans="1:28">
      <c r="A81" s="1" t="s">
        <v>138</v>
      </c>
      <c r="B81" s="1">
        <v>2022</v>
      </c>
      <c r="C81" s="2">
        <v>44752</v>
      </c>
      <c r="D81" s="1" t="s">
        <v>65</v>
      </c>
      <c r="E81" s="1" t="s">
        <v>518</v>
      </c>
      <c r="F81" s="1" t="s">
        <v>249</v>
      </c>
      <c r="G81" s="11">
        <f>(C81-VLOOKUP(E81,Riders!$A$2:$E$8000,4,FALSE))/365</f>
        <v>31.493150684931507</v>
      </c>
      <c r="H81" s="1">
        <v>8</v>
      </c>
      <c r="I81">
        <v>38</v>
      </c>
      <c r="J81">
        <v>24</v>
      </c>
      <c r="K81">
        <v>1</v>
      </c>
      <c r="L81">
        <v>63</v>
      </c>
      <c r="M81">
        <v>5</v>
      </c>
      <c r="N81">
        <v>5</v>
      </c>
      <c r="O81">
        <v>0</v>
      </c>
      <c r="P81">
        <v>0</v>
      </c>
      <c r="Q81">
        <v>0</v>
      </c>
      <c r="R81">
        <v>0</v>
      </c>
      <c r="S81">
        <v>1</v>
      </c>
      <c r="T81">
        <v>0</v>
      </c>
      <c r="U81">
        <v>0</v>
      </c>
      <c r="V81">
        <v>0</v>
      </c>
      <c r="W81">
        <v>20</v>
      </c>
      <c r="X81">
        <v>0</v>
      </c>
      <c r="Y81">
        <v>94</v>
      </c>
      <c r="Z81" s="131">
        <v>2.0011574074074098E-2</v>
      </c>
      <c r="AA81">
        <v>52.052999999999997</v>
      </c>
      <c r="AB81" s="131"/>
    </row>
    <row r="82" spans="1:28">
      <c r="A82" s="1" t="s">
        <v>138</v>
      </c>
      <c r="B82" s="1">
        <v>2022</v>
      </c>
      <c r="C82" s="2">
        <v>44752</v>
      </c>
      <c r="D82" s="1" t="s">
        <v>65</v>
      </c>
      <c r="E82" s="1" t="s">
        <v>696</v>
      </c>
      <c r="F82" s="1" t="s">
        <v>38</v>
      </c>
      <c r="G82" s="11">
        <f>(C82-VLOOKUP(E82,Riders!$A$2:$E$8000,4,FALSE))/365</f>
        <v>28.372602739726027</v>
      </c>
      <c r="H82" s="1">
        <v>9</v>
      </c>
      <c r="I82">
        <v>32</v>
      </c>
      <c r="J82">
        <v>28</v>
      </c>
      <c r="K82">
        <v>30</v>
      </c>
      <c r="L82">
        <v>90</v>
      </c>
      <c r="M82">
        <v>0</v>
      </c>
      <c r="N82">
        <v>0</v>
      </c>
      <c r="O82">
        <v>0</v>
      </c>
      <c r="P82">
        <v>0</v>
      </c>
      <c r="Q82">
        <v>0</v>
      </c>
      <c r="R82">
        <v>0</v>
      </c>
      <c r="S82">
        <v>0</v>
      </c>
      <c r="T82">
        <v>0</v>
      </c>
      <c r="U82">
        <v>2</v>
      </c>
      <c r="V82">
        <v>0</v>
      </c>
      <c r="W82">
        <v>0</v>
      </c>
      <c r="X82">
        <v>0</v>
      </c>
      <c r="Y82">
        <v>92</v>
      </c>
      <c r="Z82" s="131">
        <v>2.0011574074074098E-2</v>
      </c>
      <c r="AA82">
        <v>52.052999999999997</v>
      </c>
      <c r="AB82" s="131"/>
    </row>
    <row r="83" spans="1:28">
      <c r="A83" s="1" t="s">
        <v>138</v>
      </c>
      <c r="B83" s="1">
        <v>2022</v>
      </c>
      <c r="C83" s="2">
        <v>44752</v>
      </c>
      <c r="D83" s="1" t="s">
        <v>65</v>
      </c>
      <c r="E83" s="1" t="s">
        <v>493</v>
      </c>
      <c r="F83" s="1" t="s">
        <v>36</v>
      </c>
      <c r="G83" s="11">
        <f>(C83-VLOOKUP(E83,Riders!$A$2:$E$8000,4,FALSE))/365</f>
        <v>24.054794520547944</v>
      </c>
      <c r="H83" s="1">
        <v>10</v>
      </c>
      <c r="I83">
        <v>26</v>
      </c>
      <c r="J83">
        <v>26</v>
      </c>
      <c r="K83">
        <v>32</v>
      </c>
      <c r="L83">
        <v>84</v>
      </c>
      <c r="M83">
        <v>0</v>
      </c>
      <c r="N83">
        <v>0</v>
      </c>
      <c r="O83">
        <v>0</v>
      </c>
      <c r="P83">
        <v>1</v>
      </c>
      <c r="Q83">
        <v>0</v>
      </c>
      <c r="R83">
        <v>0</v>
      </c>
      <c r="S83">
        <v>3</v>
      </c>
      <c r="T83">
        <v>0</v>
      </c>
      <c r="U83">
        <v>0</v>
      </c>
      <c r="V83">
        <v>0</v>
      </c>
      <c r="W83">
        <v>0</v>
      </c>
      <c r="X83">
        <v>0</v>
      </c>
      <c r="Y83">
        <v>88</v>
      </c>
      <c r="Z83" s="131">
        <v>2.0011574074074098E-2</v>
      </c>
      <c r="AA83">
        <v>52.052999999999997</v>
      </c>
      <c r="AB83" s="131"/>
    </row>
    <row r="84" spans="1:28">
      <c r="A84" s="1" t="s">
        <v>138</v>
      </c>
      <c r="B84" s="1">
        <v>2022</v>
      </c>
      <c r="C84" s="2">
        <v>44752</v>
      </c>
      <c r="D84" s="1" t="s">
        <v>65</v>
      </c>
      <c r="E84" s="1" t="s">
        <v>604</v>
      </c>
      <c r="F84" s="1" t="s">
        <v>32</v>
      </c>
      <c r="G84" s="11">
        <f>(C84-VLOOKUP(E84,Riders!$A$2:$E$8000,4,FALSE))/365</f>
        <v>20.4986301369863</v>
      </c>
      <c r="H84" s="1">
        <v>11</v>
      </c>
      <c r="I84">
        <v>22</v>
      </c>
      <c r="J84">
        <v>14</v>
      </c>
      <c r="K84">
        <v>10</v>
      </c>
      <c r="L84">
        <v>46</v>
      </c>
      <c r="M84">
        <v>0</v>
      </c>
      <c r="N84">
        <v>0</v>
      </c>
      <c r="O84">
        <v>0</v>
      </c>
      <c r="P84">
        <v>0</v>
      </c>
      <c r="Q84">
        <v>0</v>
      </c>
      <c r="R84">
        <v>0</v>
      </c>
      <c r="S84">
        <v>0</v>
      </c>
      <c r="T84">
        <v>0</v>
      </c>
      <c r="U84">
        <v>0</v>
      </c>
      <c r="V84">
        <v>0</v>
      </c>
      <c r="W84">
        <v>20</v>
      </c>
      <c r="X84">
        <v>0</v>
      </c>
      <c r="Y84">
        <v>66</v>
      </c>
      <c r="Z84" s="131">
        <v>2.0011574074074098E-2</v>
      </c>
      <c r="AA84">
        <v>52.052999999999997</v>
      </c>
      <c r="AB84" s="131"/>
    </row>
    <row r="85" spans="1:28">
      <c r="A85" s="1" t="s">
        <v>138</v>
      </c>
      <c r="B85" s="1">
        <v>2022</v>
      </c>
      <c r="C85" s="2">
        <v>44752</v>
      </c>
      <c r="D85" s="1" t="s">
        <v>65</v>
      </c>
      <c r="E85" s="1" t="s">
        <v>688</v>
      </c>
      <c r="F85" s="1" t="s">
        <v>144</v>
      </c>
      <c r="G85" s="11">
        <f>(C85-VLOOKUP(E85,Riders!$A$2:$E$8000,4,FALSE))/365</f>
        <v>23.802739726027397</v>
      </c>
      <c r="H85" s="1">
        <v>12</v>
      </c>
      <c r="I85">
        <v>24</v>
      </c>
      <c r="J85">
        <v>32</v>
      </c>
      <c r="K85">
        <v>2</v>
      </c>
      <c r="L85">
        <v>58</v>
      </c>
      <c r="M85">
        <v>0</v>
      </c>
      <c r="N85">
        <v>0</v>
      </c>
      <c r="O85">
        <v>0</v>
      </c>
      <c r="P85">
        <v>0</v>
      </c>
      <c r="Q85">
        <v>0</v>
      </c>
      <c r="R85">
        <v>0</v>
      </c>
      <c r="S85">
        <v>0</v>
      </c>
      <c r="T85">
        <v>0</v>
      </c>
      <c r="U85">
        <v>1</v>
      </c>
      <c r="V85">
        <v>0</v>
      </c>
      <c r="W85">
        <v>0</v>
      </c>
      <c r="X85">
        <v>0</v>
      </c>
      <c r="Y85">
        <v>59</v>
      </c>
      <c r="Z85" s="131">
        <v>2.0011574074074098E-2</v>
      </c>
      <c r="AA85">
        <v>52.052999999999997</v>
      </c>
      <c r="AB85" s="131"/>
    </row>
    <row r="86" spans="1:28">
      <c r="A86" s="1" t="s">
        <v>138</v>
      </c>
      <c r="B86" s="1">
        <v>2022</v>
      </c>
      <c r="C86" s="2">
        <v>44752</v>
      </c>
      <c r="D86" s="1" t="s">
        <v>65</v>
      </c>
      <c r="E86" s="1" t="s">
        <v>521</v>
      </c>
      <c r="F86" s="1" t="s">
        <v>57</v>
      </c>
      <c r="G86" s="11">
        <f>(C86-VLOOKUP(E86,Riders!$A$2:$E$8000,4,FALSE))/365</f>
        <v>30.723287671232878</v>
      </c>
      <c r="H86" s="1">
        <v>13</v>
      </c>
      <c r="I86">
        <v>10</v>
      </c>
      <c r="J86">
        <v>18</v>
      </c>
      <c r="K86">
        <v>28</v>
      </c>
      <c r="L86">
        <v>56</v>
      </c>
      <c r="M86">
        <v>0</v>
      </c>
      <c r="N86">
        <v>0</v>
      </c>
      <c r="O86">
        <v>0</v>
      </c>
      <c r="P86">
        <v>0</v>
      </c>
      <c r="Q86">
        <v>0</v>
      </c>
      <c r="R86">
        <v>0</v>
      </c>
      <c r="S86">
        <v>0</v>
      </c>
      <c r="T86">
        <v>0</v>
      </c>
      <c r="U86">
        <v>0</v>
      </c>
      <c r="V86">
        <v>0</v>
      </c>
      <c r="W86">
        <v>0</v>
      </c>
      <c r="X86">
        <v>0</v>
      </c>
      <c r="Y86">
        <v>56</v>
      </c>
      <c r="Z86" s="131">
        <v>2.0011574074074098E-2</v>
      </c>
      <c r="AA86">
        <v>52.052999999999997</v>
      </c>
      <c r="AB86" s="131"/>
    </row>
    <row r="87" spans="1:28">
      <c r="A87" s="1" t="s">
        <v>138</v>
      </c>
      <c r="B87" s="1">
        <v>2022</v>
      </c>
      <c r="C87" s="2">
        <v>44752</v>
      </c>
      <c r="D87" s="1" t="s">
        <v>65</v>
      </c>
      <c r="E87" s="1" t="s">
        <v>690</v>
      </c>
      <c r="F87" s="1" t="s">
        <v>723</v>
      </c>
      <c r="G87" s="11">
        <f>(C87-VLOOKUP(E87,Riders!$A$2:$E$8000,4,FALSE))/365</f>
        <v>28.306849315068494</v>
      </c>
      <c r="H87" s="1">
        <v>14</v>
      </c>
      <c r="I87">
        <v>14</v>
      </c>
      <c r="J87">
        <v>20</v>
      </c>
      <c r="K87">
        <v>18</v>
      </c>
      <c r="L87">
        <v>52</v>
      </c>
      <c r="M87">
        <v>0</v>
      </c>
      <c r="N87">
        <v>0</v>
      </c>
      <c r="O87">
        <v>0</v>
      </c>
      <c r="P87">
        <v>0</v>
      </c>
      <c r="Q87">
        <v>0</v>
      </c>
      <c r="R87">
        <v>0</v>
      </c>
      <c r="S87">
        <v>0</v>
      </c>
      <c r="T87">
        <v>0</v>
      </c>
      <c r="U87">
        <v>0</v>
      </c>
      <c r="V87">
        <v>0</v>
      </c>
      <c r="W87">
        <v>0</v>
      </c>
      <c r="X87">
        <v>0</v>
      </c>
      <c r="Y87">
        <v>52</v>
      </c>
      <c r="Z87" s="131">
        <v>2.0011574074074098E-2</v>
      </c>
      <c r="AA87">
        <v>52.052999999999997</v>
      </c>
      <c r="AB87" s="131"/>
    </row>
    <row r="88" spans="1:28">
      <c r="A88" s="1" t="s">
        <v>138</v>
      </c>
      <c r="B88" s="1">
        <v>2022</v>
      </c>
      <c r="C88" s="2">
        <v>44752</v>
      </c>
      <c r="D88" s="1" t="s">
        <v>65</v>
      </c>
      <c r="E88" s="1" t="s">
        <v>694</v>
      </c>
      <c r="F88" s="1" t="s">
        <v>149</v>
      </c>
      <c r="G88" s="11">
        <f>(C88-VLOOKUP(E88,Riders!$A$2:$E$8000,4,FALSE))/365</f>
        <v>28.728767123287671</v>
      </c>
      <c r="H88" s="1">
        <v>15</v>
      </c>
      <c r="I88">
        <v>6</v>
      </c>
      <c r="J88">
        <v>4</v>
      </c>
      <c r="K88">
        <v>6</v>
      </c>
      <c r="L88">
        <v>16</v>
      </c>
      <c r="M88">
        <v>1</v>
      </c>
      <c r="N88">
        <v>3</v>
      </c>
      <c r="O88">
        <v>0</v>
      </c>
      <c r="P88">
        <v>0</v>
      </c>
      <c r="Q88">
        <v>0</v>
      </c>
      <c r="R88">
        <v>0</v>
      </c>
      <c r="S88">
        <v>0</v>
      </c>
      <c r="T88">
        <v>0</v>
      </c>
      <c r="U88">
        <v>0</v>
      </c>
      <c r="V88">
        <v>0</v>
      </c>
      <c r="W88">
        <v>20</v>
      </c>
      <c r="X88">
        <v>0</v>
      </c>
      <c r="Y88">
        <v>40</v>
      </c>
      <c r="Z88" s="131">
        <v>2.0011574074074098E-2</v>
      </c>
      <c r="AA88">
        <v>52.052999999999997</v>
      </c>
      <c r="AB88" s="131"/>
    </row>
    <row r="89" spans="1:28">
      <c r="A89" s="1" t="s">
        <v>138</v>
      </c>
      <c r="B89" s="1">
        <v>2022</v>
      </c>
      <c r="C89" s="2">
        <v>44752</v>
      </c>
      <c r="D89" s="1" t="s">
        <v>65</v>
      </c>
      <c r="E89" s="1" t="s">
        <v>619</v>
      </c>
      <c r="F89" s="1" t="s">
        <v>153</v>
      </c>
      <c r="G89" s="11">
        <f>(C89-VLOOKUP(E89,Riders!$A$2:$E$8000,4,FALSE))/365</f>
        <v>33.441095890410956</v>
      </c>
      <c r="H89" s="1">
        <v>16</v>
      </c>
      <c r="I89">
        <v>4</v>
      </c>
      <c r="J89">
        <v>1</v>
      </c>
      <c r="K89">
        <v>12</v>
      </c>
      <c r="L89">
        <v>17</v>
      </c>
      <c r="M89">
        <v>0</v>
      </c>
      <c r="N89">
        <v>0</v>
      </c>
      <c r="O89">
        <v>0</v>
      </c>
      <c r="P89">
        <v>0</v>
      </c>
      <c r="Q89">
        <v>0</v>
      </c>
      <c r="R89">
        <v>1</v>
      </c>
      <c r="S89">
        <v>0</v>
      </c>
      <c r="T89">
        <v>0</v>
      </c>
      <c r="U89">
        <v>0</v>
      </c>
      <c r="V89">
        <v>0</v>
      </c>
      <c r="W89">
        <v>20</v>
      </c>
      <c r="X89">
        <v>0</v>
      </c>
      <c r="Y89">
        <v>38</v>
      </c>
      <c r="Z89" s="131">
        <v>2.0011574074074098E-2</v>
      </c>
      <c r="AA89">
        <v>52.052999999999997</v>
      </c>
      <c r="AB89" s="131"/>
    </row>
    <row r="90" spans="1:28">
      <c r="A90" s="1" t="s">
        <v>138</v>
      </c>
      <c r="B90" s="1">
        <v>2022</v>
      </c>
      <c r="C90" s="2">
        <v>44752</v>
      </c>
      <c r="D90" s="1" t="s">
        <v>65</v>
      </c>
      <c r="E90" s="1" t="s">
        <v>714</v>
      </c>
      <c r="F90" s="1" t="s">
        <v>151</v>
      </c>
      <c r="G90" s="11">
        <f>(C90-VLOOKUP(E90,Riders!$A$2:$E$8000,4,FALSE))/365</f>
        <v>26.134246575342466</v>
      </c>
      <c r="H90" s="1">
        <v>17</v>
      </c>
      <c r="I90">
        <v>16</v>
      </c>
      <c r="J90">
        <v>10</v>
      </c>
      <c r="K90">
        <v>1</v>
      </c>
      <c r="L90">
        <v>27</v>
      </c>
      <c r="M90">
        <v>0</v>
      </c>
      <c r="N90">
        <v>0</v>
      </c>
      <c r="O90">
        <v>0</v>
      </c>
      <c r="P90">
        <v>0</v>
      </c>
      <c r="Q90">
        <v>0</v>
      </c>
      <c r="R90">
        <v>0</v>
      </c>
      <c r="S90">
        <v>0</v>
      </c>
      <c r="T90">
        <v>0</v>
      </c>
      <c r="U90">
        <v>3</v>
      </c>
      <c r="V90">
        <v>0</v>
      </c>
      <c r="W90">
        <v>0</v>
      </c>
      <c r="X90">
        <v>0</v>
      </c>
      <c r="Y90">
        <v>30</v>
      </c>
      <c r="Z90" s="131">
        <v>2.0011574074074098E-2</v>
      </c>
      <c r="AA90">
        <v>52.052999999999997</v>
      </c>
      <c r="AB90" s="131"/>
    </row>
    <row r="91" spans="1:28">
      <c r="A91" s="1" t="s">
        <v>138</v>
      </c>
      <c r="B91" s="1">
        <v>2022</v>
      </c>
      <c r="C91" s="2">
        <v>44752</v>
      </c>
      <c r="D91" s="1" t="s">
        <v>65</v>
      </c>
      <c r="E91" s="1" t="s">
        <v>494</v>
      </c>
      <c r="F91" s="1" t="s">
        <v>103</v>
      </c>
      <c r="G91" s="11">
        <f>(C91-VLOOKUP(E91,Riders!$A$2:$E$8000,4,FALSE))/365</f>
        <v>26.454794520547946</v>
      </c>
      <c r="H91" s="1">
        <v>18</v>
      </c>
      <c r="I91">
        <v>12</v>
      </c>
      <c r="J91">
        <v>12</v>
      </c>
      <c r="K91">
        <v>20</v>
      </c>
      <c r="L91">
        <v>44</v>
      </c>
      <c r="M91">
        <v>3</v>
      </c>
      <c r="N91">
        <v>2</v>
      </c>
      <c r="O91">
        <v>0</v>
      </c>
      <c r="P91">
        <v>0</v>
      </c>
      <c r="Q91">
        <v>0</v>
      </c>
      <c r="R91">
        <v>0</v>
      </c>
      <c r="S91">
        <v>0</v>
      </c>
      <c r="T91">
        <v>0</v>
      </c>
      <c r="U91">
        <v>0</v>
      </c>
      <c r="V91">
        <v>0</v>
      </c>
      <c r="W91">
        <v>0</v>
      </c>
      <c r="X91">
        <v>20</v>
      </c>
      <c r="Y91">
        <v>29</v>
      </c>
      <c r="Z91" s="131">
        <v>2.0011574074074098E-2</v>
      </c>
      <c r="AA91">
        <v>52.052999999999997</v>
      </c>
      <c r="AB91" s="131"/>
    </row>
    <row r="92" spans="1:28">
      <c r="A92" s="1" t="s">
        <v>138</v>
      </c>
      <c r="B92" s="1">
        <v>2022</v>
      </c>
      <c r="C92" s="2">
        <v>44752</v>
      </c>
      <c r="D92" s="1" t="s">
        <v>65</v>
      </c>
      <c r="E92" s="1" t="s">
        <v>661</v>
      </c>
      <c r="F92" s="1" t="s">
        <v>720</v>
      </c>
      <c r="G92" s="11">
        <f>(C92-VLOOKUP(E92,Riders!$A$2:$E$8000,4,FALSE))/365</f>
        <v>21.586301369863012</v>
      </c>
      <c r="H92" s="1">
        <v>19</v>
      </c>
      <c r="I92">
        <v>8</v>
      </c>
      <c r="J92">
        <v>8</v>
      </c>
      <c r="K92">
        <v>22</v>
      </c>
      <c r="L92">
        <v>38</v>
      </c>
      <c r="M92">
        <v>0</v>
      </c>
      <c r="N92">
        <v>0</v>
      </c>
      <c r="O92">
        <v>5</v>
      </c>
      <c r="P92">
        <v>0</v>
      </c>
      <c r="Q92">
        <v>0</v>
      </c>
      <c r="R92">
        <v>0</v>
      </c>
      <c r="S92">
        <v>0</v>
      </c>
      <c r="T92">
        <v>0</v>
      </c>
      <c r="U92">
        <v>0</v>
      </c>
      <c r="V92">
        <v>0</v>
      </c>
      <c r="W92">
        <v>0</v>
      </c>
      <c r="X92">
        <v>20</v>
      </c>
      <c r="Y92">
        <v>23</v>
      </c>
      <c r="Z92" s="131">
        <v>2.0011574074074098E-2</v>
      </c>
      <c r="AA92">
        <v>52.052999999999997</v>
      </c>
      <c r="AB92" s="131"/>
    </row>
    <row r="93" spans="1:28">
      <c r="A93" s="1" t="s">
        <v>138</v>
      </c>
      <c r="B93" s="1">
        <v>2022</v>
      </c>
      <c r="C93" s="2">
        <v>44752</v>
      </c>
      <c r="D93" s="1" t="s">
        <v>65</v>
      </c>
      <c r="E93" s="1" t="s">
        <v>718</v>
      </c>
      <c r="F93" s="1" t="s">
        <v>726</v>
      </c>
      <c r="G93" s="11">
        <f>(C93-VLOOKUP(E93,Riders!$A$2:$E$8000,4,FALSE))/365</f>
        <v>25.895890410958906</v>
      </c>
      <c r="H93" s="1">
        <v>20</v>
      </c>
      <c r="I93">
        <v>18</v>
      </c>
      <c r="J93">
        <v>2</v>
      </c>
      <c r="K93">
        <v>24</v>
      </c>
      <c r="L93">
        <v>44</v>
      </c>
      <c r="M93">
        <v>0</v>
      </c>
      <c r="N93">
        <v>0</v>
      </c>
      <c r="O93">
        <v>0</v>
      </c>
      <c r="P93">
        <v>0</v>
      </c>
      <c r="Q93">
        <v>0</v>
      </c>
      <c r="R93">
        <v>0</v>
      </c>
      <c r="S93">
        <v>0</v>
      </c>
      <c r="T93">
        <v>0</v>
      </c>
      <c r="U93">
        <v>0</v>
      </c>
      <c r="V93">
        <v>0</v>
      </c>
      <c r="W93">
        <v>0</v>
      </c>
      <c r="X93">
        <v>40</v>
      </c>
      <c r="Y93">
        <v>4</v>
      </c>
      <c r="Z93" s="131">
        <v>2.0011574074074098E-2</v>
      </c>
      <c r="AA93">
        <v>52.052999999999997</v>
      </c>
      <c r="AB93" s="131"/>
    </row>
    <row r="94" spans="1:28">
      <c r="A94" s="1" t="s">
        <v>138</v>
      </c>
      <c r="B94" s="1">
        <v>2022</v>
      </c>
      <c r="C94" s="2">
        <v>44752</v>
      </c>
      <c r="D94" s="1" t="s">
        <v>65</v>
      </c>
      <c r="E94" s="1" t="s">
        <v>691</v>
      </c>
      <c r="F94" s="1" t="s">
        <v>721</v>
      </c>
      <c r="G94" s="11">
        <f>(C94-VLOOKUP(E94,Riders!$A$2:$E$8000,4,FALSE))/365</f>
        <v>29.041095890410958</v>
      </c>
      <c r="H94" s="1">
        <v>21</v>
      </c>
      <c r="I94">
        <v>-39</v>
      </c>
      <c r="J94">
        <v>6</v>
      </c>
      <c r="K94">
        <v>16</v>
      </c>
      <c r="L94">
        <v>-17</v>
      </c>
      <c r="M94">
        <v>2</v>
      </c>
      <c r="N94">
        <v>1</v>
      </c>
      <c r="O94">
        <v>0</v>
      </c>
      <c r="P94">
        <v>0</v>
      </c>
      <c r="Q94">
        <v>0</v>
      </c>
      <c r="R94">
        <v>0</v>
      </c>
      <c r="S94">
        <v>0</v>
      </c>
      <c r="T94">
        <v>0</v>
      </c>
      <c r="U94">
        <v>0</v>
      </c>
      <c r="V94">
        <v>0</v>
      </c>
      <c r="W94">
        <v>0</v>
      </c>
      <c r="X94">
        <v>20</v>
      </c>
      <c r="Y94">
        <v>-34</v>
      </c>
      <c r="Z94" s="131">
        <v>2.0011574074074098E-2</v>
      </c>
      <c r="AA94">
        <v>52.052999999999997</v>
      </c>
      <c r="AB94" s="131"/>
    </row>
    <row r="95" spans="1:28">
      <c r="A95" s="1" t="s">
        <v>138</v>
      </c>
      <c r="B95" s="1">
        <v>2022</v>
      </c>
      <c r="C95" s="2">
        <v>44752</v>
      </c>
      <c r="D95" s="1" t="s">
        <v>65</v>
      </c>
      <c r="E95" s="1" t="s">
        <v>716</v>
      </c>
      <c r="F95" s="1" t="s">
        <v>725</v>
      </c>
      <c r="G95" s="11">
        <f>(C95-VLOOKUP(E95,Riders!$A$2:$E$8000,4,FALSE))/365</f>
        <v>43.010958904109586</v>
      </c>
      <c r="H95" s="1">
        <v>22</v>
      </c>
      <c r="I95">
        <v>-39</v>
      </c>
      <c r="J95">
        <v>1</v>
      </c>
      <c r="K95">
        <v>1</v>
      </c>
      <c r="L95">
        <v>-37</v>
      </c>
      <c r="M95">
        <v>0</v>
      </c>
      <c r="N95">
        <v>0</v>
      </c>
      <c r="O95">
        <v>0</v>
      </c>
      <c r="P95">
        <v>0</v>
      </c>
      <c r="Q95">
        <v>0</v>
      </c>
      <c r="R95">
        <v>0</v>
      </c>
      <c r="S95">
        <v>0</v>
      </c>
      <c r="T95">
        <v>0</v>
      </c>
      <c r="U95">
        <v>0</v>
      </c>
      <c r="V95">
        <v>0</v>
      </c>
      <c r="W95">
        <v>0</v>
      </c>
      <c r="X95">
        <v>20</v>
      </c>
      <c r="Y95">
        <v>-57</v>
      </c>
      <c r="Z95" s="131">
        <v>2.0011574074074098E-2</v>
      </c>
      <c r="AA95">
        <v>52.052999999999997</v>
      </c>
      <c r="AB95" s="131"/>
    </row>
    <row r="96" spans="1:28">
      <c r="A96" s="1" t="s">
        <v>138</v>
      </c>
      <c r="B96" s="1">
        <v>2022</v>
      </c>
      <c r="C96" s="2">
        <v>44752</v>
      </c>
      <c r="D96" s="1" t="s">
        <v>65</v>
      </c>
      <c r="E96" s="1" t="s">
        <v>712</v>
      </c>
      <c r="F96" s="1" t="s">
        <v>160</v>
      </c>
      <c r="G96" s="11">
        <f>(C96-VLOOKUP(E96,Riders!$A$2:$E$8000,4,FALSE))/365</f>
        <v>20.602739726027398</v>
      </c>
      <c r="H96" s="1">
        <v>23</v>
      </c>
      <c r="I96">
        <v>-39</v>
      </c>
      <c r="J96">
        <v>1</v>
      </c>
      <c r="K96">
        <v>4</v>
      </c>
      <c r="L96">
        <v>-34</v>
      </c>
      <c r="M96">
        <v>0</v>
      </c>
      <c r="N96">
        <v>0</v>
      </c>
      <c r="O96">
        <v>0</v>
      </c>
      <c r="P96">
        <v>0</v>
      </c>
      <c r="Q96">
        <v>0</v>
      </c>
      <c r="R96">
        <v>0</v>
      </c>
      <c r="S96">
        <v>0</v>
      </c>
      <c r="T96">
        <v>0</v>
      </c>
      <c r="U96">
        <v>0</v>
      </c>
      <c r="V96">
        <v>0</v>
      </c>
      <c r="W96">
        <v>0</v>
      </c>
      <c r="X96">
        <v>40</v>
      </c>
      <c r="Y96" t="s">
        <v>606</v>
      </c>
      <c r="Z96" s="131">
        <v>2.0011574074074098E-2</v>
      </c>
      <c r="AA96">
        <v>52.052999999999997</v>
      </c>
      <c r="AB96" s="131"/>
    </row>
    <row r="97" spans="1:28">
      <c r="A97" s="4" t="s">
        <v>161</v>
      </c>
      <c r="B97" s="4">
        <v>2022</v>
      </c>
      <c r="C97" s="5">
        <v>44696</v>
      </c>
      <c r="D97" s="4" t="s">
        <v>65</v>
      </c>
      <c r="E97" s="4" t="s">
        <v>584</v>
      </c>
      <c r="F97" s="4" t="s">
        <v>112</v>
      </c>
      <c r="G97" s="11">
        <f>(C97-VLOOKUP(E97,Riders!$A$2:$E$8000,4,FALSE))/365</f>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31">
        <v>1.9178240740740742E-2</v>
      </c>
      <c r="AA97">
        <v>54.314999999999998</v>
      </c>
      <c r="AB97" s="131"/>
    </row>
    <row r="98" spans="1:28">
      <c r="A98" s="4" t="s">
        <v>161</v>
      </c>
      <c r="B98" s="4">
        <v>2022</v>
      </c>
      <c r="C98" s="5">
        <v>44696</v>
      </c>
      <c r="D98" s="4" t="s">
        <v>65</v>
      </c>
      <c r="E98" s="4" t="s">
        <v>486</v>
      </c>
      <c r="F98" s="4" t="s">
        <v>163</v>
      </c>
      <c r="G98" s="11">
        <f>(C98-VLOOKUP(E98,Riders!$A$2:$E$8000,4,FALSE))/365</f>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31">
        <v>1.9178240740740742E-2</v>
      </c>
      <c r="AA98">
        <v>54.314999999999998</v>
      </c>
      <c r="AB98" s="131"/>
    </row>
    <row r="99" spans="1:28">
      <c r="A99" s="4" t="s">
        <v>161</v>
      </c>
      <c r="B99" s="4">
        <v>2022</v>
      </c>
      <c r="C99" s="5">
        <v>44696</v>
      </c>
      <c r="D99" s="4" t="s">
        <v>65</v>
      </c>
      <c r="E99" s="4" t="s">
        <v>748</v>
      </c>
      <c r="F99" s="4" t="s">
        <v>22</v>
      </c>
      <c r="G99" s="11">
        <f>(C99-VLOOKUP(E99,Riders!$A$2:$E$8000,4,FALSE))/365</f>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31">
        <v>1.9178240740740701E-2</v>
      </c>
      <c r="AA99">
        <v>54.314999999999998</v>
      </c>
      <c r="AB99" s="131"/>
    </row>
    <row r="100" spans="1:28">
      <c r="A100" s="4" t="s">
        <v>161</v>
      </c>
      <c r="B100" s="4">
        <v>2022</v>
      </c>
      <c r="C100" s="5">
        <v>44696</v>
      </c>
      <c r="D100" s="4" t="s">
        <v>65</v>
      </c>
      <c r="E100" s="4" t="s">
        <v>480</v>
      </c>
      <c r="F100" s="4" t="s">
        <v>28</v>
      </c>
      <c r="G100" s="11">
        <f>(C100-VLOOKUP(E100,Riders!$A$2:$E$8000,4,FALSE))/365</f>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31">
        <v>1.9178240740740701E-2</v>
      </c>
      <c r="AA100">
        <v>54.314999999999998</v>
      </c>
      <c r="AB100" s="131"/>
    </row>
    <row r="101" spans="1:28">
      <c r="A101" s="4" t="s">
        <v>161</v>
      </c>
      <c r="B101" s="4">
        <v>2022</v>
      </c>
      <c r="C101" s="5">
        <v>44696</v>
      </c>
      <c r="D101" s="4" t="s">
        <v>65</v>
      </c>
      <c r="E101" s="4" t="s">
        <v>614</v>
      </c>
      <c r="F101" s="4" t="s">
        <v>227</v>
      </c>
      <c r="G101" s="11">
        <f>(C101-VLOOKUP(E101,Riders!$A$2:$E$8000,4,FALSE))/365</f>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31">
        <v>1.9178240740740701E-2</v>
      </c>
      <c r="AA101">
        <v>54.314999999999998</v>
      </c>
      <c r="AB101" s="131"/>
    </row>
    <row r="102" spans="1:28">
      <c r="A102" s="4" t="s">
        <v>161</v>
      </c>
      <c r="B102" s="4">
        <v>2022</v>
      </c>
      <c r="C102" s="5">
        <v>44696</v>
      </c>
      <c r="D102" s="4" t="s">
        <v>65</v>
      </c>
      <c r="E102" s="4" t="s">
        <v>745</v>
      </c>
      <c r="F102" s="4" t="s">
        <v>45</v>
      </c>
      <c r="G102" s="11">
        <f>(C102-VLOOKUP(E102,Riders!$A$2:$E$8000,4,FALSE))/365</f>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31">
        <v>1.9178240740740701E-2</v>
      </c>
      <c r="AA102">
        <v>54.314999999999998</v>
      </c>
      <c r="AB102" s="131"/>
    </row>
    <row r="103" spans="1:28">
      <c r="A103" s="4" t="s">
        <v>161</v>
      </c>
      <c r="B103" s="4">
        <v>2022</v>
      </c>
      <c r="C103" s="5">
        <v>44696</v>
      </c>
      <c r="D103" s="4" t="s">
        <v>65</v>
      </c>
      <c r="E103" s="4" t="s">
        <v>987</v>
      </c>
      <c r="F103" s="4" t="s">
        <v>34</v>
      </c>
      <c r="G103" s="11">
        <f>(C103-VLOOKUP(E103,Riders!$A$2:$E$8000,4,FALSE))/365</f>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31">
        <v>1.9178240740740701E-2</v>
      </c>
      <c r="AA103">
        <v>54.314999999999998</v>
      </c>
      <c r="AB103" s="131"/>
    </row>
    <row r="104" spans="1:28">
      <c r="A104" s="4" t="s">
        <v>161</v>
      </c>
      <c r="B104" s="4">
        <v>2022</v>
      </c>
      <c r="C104" s="5">
        <v>44696</v>
      </c>
      <c r="D104" s="4" t="s">
        <v>65</v>
      </c>
      <c r="E104" s="4" t="s">
        <v>495</v>
      </c>
      <c r="F104" s="4" t="s">
        <v>84</v>
      </c>
      <c r="G104" s="11">
        <f>(C104-VLOOKUP(E104,Riders!$A$2:$E$8000,4,FALSE))/365</f>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31">
        <v>1.9178240740740701E-2</v>
      </c>
      <c r="AA104">
        <v>54.314999999999998</v>
      </c>
      <c r="AB104" s="131"/>
    </row>
    <row r="105" spans="1:28">
      <c r="A105" s="4" t="s">
        <v>161</v>
      </c>
      <c r="B105" s="4">
        <v>2022</v>
      </c>
      <c r="C105" s="5">
        <v>44696</v>
      </c>
      <c r="D105" s="4" t="s">
        <v>65</v>
      </c>
      <c r="E105" s="4" t="s">
        <v>620</v>
      </c>
      <c r="F105" s="4" t="s">
        <v>43</v>
      </c>
      <c r="G105" s="11">
        <f>(C105-VLOOKUP(E105,Riders!$A$2:$E$8000,4,FALSE))/365</f>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31">
        <v>1.9178240740740701E-2</v>
      </c>
      <c r="AA105">
        <v>54.314999999999998</v>
      </c>
      <c r="AB105" s="131"/>
    </row>
    <row r="106" spans="1:28">
      <c r="A106" s="4" t="s">
        <v>161</v>
      </c>
      <c r="B106" s="4">
        <v>2022</v>
      </c>
      <c r="C106" s="5">
        <v>44696</v>
      </c>
      <c r="D106" s="4" t="s">
        <v>65</v>
      </c>
      <c r="E106" s="4" t="s">
        <v>731</v>
      </c>
      <c r="F106" s="4" t="s">
        <v>101</v>
      </c>
      <c r="G106" s="11">
        <f>(C106-VLOOKUP(E106,Riders!$A$2:$E$8000,4,FALSE))/365</f>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31">
        <v>1.9178240740740701E-2</v>
      </c>
      <c r="AA106">
        <v>54.314999999999998</v>
      </c>
      <c r="AB106" s="131"/>
    </row>
    <row r="107" spans="1:28">
      <c r="A107" s="4" t="s">
        <v>161</v>
      </c>
      <c r="B107" s="4">
        <v>2022</v>
      </c>
      <c r="C107" s="5">
        <v>44696</v>
      </c>
      <c r="D107" s="4" t="s">
        <v>65</v>
      </c>
      <c r="E107" s="4" t="s">
        <v>594</v>
      </c>
      <c r="F107" s="4" t="s">
        <v>30</v>
      </c>
      <c r="G107" s="11">
        <f>(C107-VLOOKUP(E107,Riders!$A$2:$E$8000,4,FALSE))/365</f>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31">
        <v>1.9178240740740701E-2</v>
      </c>
      <c r="AA107">
        <v>54.314999999999998</v>
      </c>
      <c r="AB107" s="131"/>
    </row>
    <row r="108" spans="1:28">
      <c r="A108" s="4" t="s">
        <v>161</v>
      </c>
      <c r="B108" s="4">
        <v>2022</v>
      </c>
      <c r="C108" s="5">
        <v>44696</v>
      </c>
      <c r="D108" s="4" t="s">
        <v>65</v>
      </c>
      <c r="E108" s="4" t="s">
        <v>478</v>
      </c>
      <c r="F108" s="4" t="s">
        <v>479</v>
      </c>
      <c r="G108" s="11">
        <f>(C108-VLOOKUP(E108,Riders!$A$2:$E$8000,4,FALSE))/365</f>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31">
        <v>1.9178240740740701E-2</v>
      </c>
      <c r="AA108">
        <v>54.314999999999998</v>
      </c>
      <c r="AB108" s="131"/>
    </row>
    <row r="109" spans="1:28">
      <c r="A109" s="4" t="s">
        <v>161</v>
      </c>
      <c r="B109" s="4">
        <v>2022</v>
      </c>
      <c r="C109" s="5">
        <v>44696</v>
      </c>
      <c r="D109" s="4" t="s">
        <v>65</v>
      </c>
      <c r="E109" s="4" t="s">
        <v>475</v>
      </c>
      <c r="F109" s="4" t="s">
        <v>77</v>
      </c>
      <c r="G109" s="11">
        <f>(C109-VLOOKUP(E109,Riders!$A$2:$E$8000,4,FALSE))/365</f>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31">
        <v>1.9178240740740701E-2</v>
      </c>
      <c r="AA109">
        <v>54.314999999999998</v>
      </c>
      <c r="AB109" s="131"/>
    </row>
    <row r="110" spans="1:28">
      <c r="A110" s="4" t="s">
        <v>161</v>
      </c>
      <c r="B110" s="4">
        <v>2022</v>
      </c>
      <c r="C110" s="5">
        <v>44696</v>
      </c>
      <c r="D110" s="4" t="s">
        <v>65</v>
      </c>
      <c r="E110" s="4" t="s">
        <v>52</v>
      </c>
      <c r="F110" s="4" t="s">
        <v>24</v>
      </c>
      <c r="G110" s="11">
        <f>(C110-VLOOKUP(E110,Riders!$A$2:$E$8000,4,FALSE))/365</f>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31">
        <v>1.9178240740740701E-2</v>
      </c>
      <c r="AA110">
        <v>54.314999999999998</v>
      </c>
      <c r="AB110" s="131"/>
    </row>
    <row r="111" spans="1:28">
      <c r="A111" s="4" t="s">
        <v>161</v>
      </c>
      <c r="B111" s="4">
        <v>2022</v>
      </c>
      <c r="C111" s="5">
        <v>44696</v>
      </c>
      <c r="D111" s="4" t="s">
        <v>65</v>
      </c>
      <c r="E111" s="4" t="s">
        <v>696</v>
      </c>
      <c r="F111" s="4" t="s">
        <v>38</v>
      </c>
      <c r="G111" s="11">
        <f>(C111-VLOOKUP(E111,Riders!$A$2:$E$8000,4,FALSE))/365</f>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31">
        <v>1.9178240740740701E-2</v>
      </c>
      <c r="AA111">
        <v>54.314999999999998</v>
      </c>
      <c r="AB111" s="131"/>
    </row>
    <row r="112" spans="1:28">
      <c r="A112" s="4" t="s">
        <v>161</v>
      </c>
      <c r="B112" s="4">
        <v>2022</v>
      </c>
      <c r="C112" s="5">
        <v>44696</v>
      </c>
      <c r="D112" s="4" t="s">
        <v>65</v>
      </c>
      <c r="E112" s="4" t="s">
        <v>493</v>
      </c>
      <c r="F112" s="4" t="s">
        <v>36</v>
      </c>
      <c r="G112" s="11">
        <f>(C112-VLOOKUP(E112,Riders!$A$2:$E$8000,4,FALSE))/365</f>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31">
        <v>1.9178240740740701E-2</v>
      </c>
      <c r="AA112">
        <v>54.314999999999998</v>
      </c>
      <c r="AB112" s="131"/>
    </row>
    <row r="113" spans="1:28">
      <c r="A113" s="4" t="s">
        <v>161</v>
      </c>
      <c r="B113" s="4">
        <v>2022</v>
      </c>
      <c r="C113" s="5">
        <v>44696</v>
      </c>
      <c r="D113" s="4" t="s">
        <v>65</v>
      </c>
      <c r="E113" s="4" t="s">
        <v>518</v>
      </c>
      <c r="F113" s="4" t="s">
        <v>249</v>
      </c>
      <c r="G113" s="11">
        <f>(C113-VLOOKUP(E113,Riders!$A$2:$E$8000,4,FALSE))/365</f>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31">
        <v>1.9178240740740701E-2</v>
      </c>
      <c r="AA113">
        <v>54.314999999999998</v>
      </c>
      <c r="AB113" s="131"/>
    </row>
    <row r="114" spans="1:28">
      <c r="A114" s="4" t="s">
        <v>161</v>
      </c>
      <c r="B114" s="4">
        <v>2022</v>
      </c>
      <c r="C114" s="5">
        <v>44696</v>
      </c>
      <c r="D114" s="4" t="s">
        <v>65</v>
      </c>
      <c r="E114" s="4" t="s">
        <v>612</v>
      </c>
      <c r="F114" s="4" t="s">
        <v>55</v>
      </c>
      <c r="G114" s="11">
        <f>(C114-VLOOKUP(E114,Riders!$A$2:$E$8000,4,FALSE))/365</f>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31">
        <v>1.9178240740740701E-2</v>
      </c>
      <c r="AA114">
        <v>54.314999999999998</v>
      </c>
      <c r="AB114" s="131"/>
    </row>
    <row r="115" spans="1:28">
      <c r="A115" s="4" t="s">
        <v>161</v>
      </c>
      <c r="B115" s="4">
        <v>2022</v>
      </c>
      <c r="C115" s="5">
        <v>44696</v>
      </c>
      <c r="D115" s="4" t="s">
        <v>65</v>
      </c>
      <c r="E115" s="4" t="s">
        <v>710</v>
      </c>
      <c r="F115" s="4" t="s">
        <v>724</v>
      </c>
      <c r="G115" s="11">
        <f>(C115-VLOOKUP(E115,Riders!$A$2:$E$8000,4,FALSE))/365</f>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31">
        <v>1.9178240740740701E-2</v>
      </c>
      <c r="AA115">
        <v>54.314999999999998</v>
      </c>
      <c r="AB115" s="131"/>
    </row>
    <row r="116" spans="1:28">
      <c r="A116" s="4" t="s">
        <v>161</v>
      </c>
      <c r="B116" s="4">
        <v>2022</v>
      </c>
      <c r="C116" s="5">
        <v>44696</v>
      </c>
      <c r="D116" s="4" t="s">
        <v>65</v>
      </c>
      <c r="E116" s="4" t="s">
        <v>737</v>
      </c>
      <c r="F116" s="4" t="s">
        <v>149</v>
      </c>
      <c r="G116" s="11">
        <f>(C116-VLOOKUP(E116,Riders!$A$2:$E$8000,4,FALSE))/365</f>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31">
        <v>1.9178240740740701E-2</v>
      </c>
      <c r="AA116">
        <v>54.314999999999998</v>
      </c>
      <c r="AB116" s="131"/>
    </row>
    <row r="117" spans="1:28">
      <c r="A117" s="4" t="s">
        <v>161</v>
      </c>
      <c r="B117" s="4">
        <v>2022</v>
      </c>
      <c r="C117" s="5">
        <v>44696</v>
      </c>
      <c r="D117" s="4" t="s">
        <v>65</v>
      </c>
      <c r="E117" s="4" t="s">
        <v>736</v>
      </c>
      <c r="F117" s="4" t="s">
        <v>32</v>
      </c>
      <c r="G117" s="11">
        <f>(C117-VLOOKUP(E117,Riders!$A$2:$E$8000,4,FALSE))/365</f>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606</v>
      </c>
      <c r="Z117" s="131">
        <v>1.9178240740740701E-2</v>
      </c>
      <c r="AA117">
        <v>54.314999999999998</v>
      </c>
      <c r="AB117" s="131"/>
    </row>
    <row r="118" spans="1:28">
      <c r="A118" s="4" t="s">
        <v>161</v>
      </c>
      <c r="B118" s="4">
        <v>2022</v>
      </c>
      <c r="C118" s="5">
        <v>44696</v>
      </c>
      <c r="D118" s="4" t="s">
        <v>65</v>
      </c>
      <c r="E118" s="4" t="s">
        <v>522</v>
      </c>
      <c r="F118" s="4" t="s">
        <v>523</v>
      </c>
      <c r="G118" s="11">
        <f>(C118-VLOOKUP(E118,Riders!$A$2:$E$8000,4,FALSE))/365</f>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606</v>
      </c>
      <c r="Z118" s="131">
        <v>1.9178240740740701E-2</v>
      </c>
      <c r="AA118">
        <v>54.314999999999998</v>
      </c>
      <c r="AB118" s="131"/>
    </row>
    <row r="119" spans="1:28">
      <c r="A119" s="1" t="s">
        <v>64</v>
      </c>
      <c r="B119" s="1">
        <v>2022</v>
      </c>
      <c r="C119" s="2">
        <v>44675</v>
      </c>
      <c r="D119" s="1" t="s">
        <v>65</v>
      </c>
      <c r="E119" s="1" t="s">
        <v>585</v>
      </c>
      <c r="F119" s="1" t="s">
        <v>74</v>
      </c>
      <c r="G119" s="11">
        <f>(C119-VLOOKUP(E119,Riders!$A$2:$E$8000,4,FALSE))/365</f>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31">
        <v>1.9189814814814816E-2</v>
      </c>
      <c r="AA119">
        <v>54.281999999999996</v>
      </c>
      <c r="AB119" s="131"/>
    </row>
    <row r="120" spans="1:28">
      <c r="A120" s="1" t="s">
        <v>64</v>
      </c>
      <c r="B120" s="1">
        <v>2022</v>
      </c>
      <c r="C120" s="2">
        <v>44675</v>
      </c>
      <c r="D120" s="1" t="s">
        <v>65</v>
      </c>
      <c r="E120" s="1" t="s">
        <v>616</v>
      </c>
      <c r="F120" s="1" t="s">
        <v>36</v>
      </c>
      <c r="G120" s="11">
        <f>(C120-VLOOKUP(E120,Riders!$A$2:$E$8000,4,FALSE))/365</f>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31">
        <v>1.9189814814814816E-2</v>
      </c>
      <c r="AA120">
        <v>54.281999999999996</v>
      </c>
      <c r="AB120" s="131"/>
    </row>
    <row r="121" spans="1:28">
      <c r="A121" s="1" t="s">
        <v>64</v>
      </c>
      <c r="B121" s="1">
        <v>2022</v>
      </c>
      <c r="C121" s="2">
        <v>44675</v>
      </c>
      <c r="D121" s="1" t="s">
        <v>65</v>
      </c>
      <c r="E121" s="1" t="s">
        <v>781</v>
      </c>
      <c r="F121" s="1" t="s">
        <v>77</v>
      </c>
      <c r="G121" s="11">
        <f>(C121-VLOOKUP(E121,Riders!$A$2:$E$8000,4,FALSE))/365</f>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31">
        <v>1.9189814814814798E-2</v>
      </c>
      <c r="AA121">
        <v>54.281999999999996</v>
      </c>
      <c r="AB121" s="131"/>
    </row>
    <row r="122" spans="1:28">
      <c r="A122" s="1" t="s">
        <v>64</v>
      </c>
      <c r="B122" s="1">
        <v>2022</v>
      </c>
      <c r="C122" s="2">
        <v>44675</v>
      </c>
      <c r="D122" s="1" t="s">
        <v>65</v>
      </c>
      <c r="E122" s="1" t="s">
        <v>486</v>
      </c>
      <c r="F122" s="1" t="s">
        <v>163</v>
      </c>
      <c r="G122" s="11">
        <f>(C122-VLOOKUP(E122,Riders!$A$2:$E$8000,4,FALSE))/365</f>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31">
        <v>1.9189814814814798E-2</v>
      </c>
      <c r="AA122">
        <v>54.281999999999996</v>
      </c>
      <c r="AB122" s="131"/>
    </row>
    <row r="123" spans="1:28">
      <c r="A123" s="1" t="s">
        <v>64</v>
      </c>
      <c r="B123" s="1">
        <v>2022</v>
      </c>
      <c r="C123" s="2">
        <v>44675</v>
      </c>
      <c r="D123" s="1" t="s">
        <v>65</v>
      </c>
      <c r="E123" s="1" t="s">
        <v>627</v>
      </c>
      <c r="F123" s="1" t="s">
        <v>754</v>
      </c>
      <c r="G123" s="11">
        <f>(C123-VLOOKUP(E123,Riders!$A$2:$E$8000,4,FALSE))/365</f>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31">
        <v>1.9189814814814798E-2</v>
      </c>
      <c r="AA123">
        <v>54.281999999999996</v>
      </c>
      <c r="AB123" s="131"/>
    </row>
    <row r="124" spans="1:28">
      <c r="A124" s="1" t="s">
        <v>64</v>
      </c>
      <c r="B124" s="1">
        <v>2022</v>
      </c>
      <c r="C124" s="2">
        <v>44675</v>
      </c>
      <c r="D124" s="1" t="s">
        <v>65</v>
      </c>
      <c r="E124" s="1" t="s">
        <v>593</v>
      </c>
      <c r="F124" s="1" t="s">
        <v>30</v>
      </c>
      <c r="G124" s="11">
        <f>(C124-VLOOKUP(E124,Riders!$A$2:$E$8000,4,FALSE))/365</f>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31">
        <v>1.9189814814814798E-2</v>
      </c>
      <c r="AA124">
        <v>54.281999999999996</v>
      </c>
      <c r="AB124" s="131"/>
    </row>
    <row r="125" spans="1:28">
      <c r="A125" s="1" t="s">
        <v>64</v>
      </c>
      <c r="B125" s="1">
        <v>2022</v>
      </c>
      <c r="C125" s="2">
        <v>44675</v>
      </c>
      <c r="D125" s="1" t="s">
        <v>65</v>
      </c>
      <c r="E125" s="1" t="s">
        <v>480</v>
      </c>
      <c r="F125" s="1" t="s">
        <v>28</v>
      </c>
      <c r="G125" s="11">
        <f>(C125-VLOOKUP(E125,Riders!$A$2:$E$8000,4,FALSE))/365</f>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31">
        <v>1.9189814814814798E-2</v>
      </c>
      <c r="AA125">
        <v>54.281999999999996</v>
      </c>
      <c r="AB125" s="131"/>
    </row>
    <row r="126" spans="1:28">
      <c r="A126" s="1" t="s">
        <v>64</v>
      </c>
      <c r="B126" s="1">
        <v>2022</v>
      </c>
      <c r="C126" s="2">
        <v>44675</v>
      </c>
      <c r="D126" s="1" t="s">
        <v>65</v>
      </c>
      <c r="E126" s="1" t="s">
        <v>583</v>
      </c>
      <c r="F126" s="1" t="s">
        <v>26</v>
      </c>
      <c r="G126" s="11">
        <f>(C126-VLOOKUP(E126,Riders!$A$2:$E$8000,4,FALSE))/365</f>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31">
        <v>1.9189814814814798E-2</v>
      </c>
      <c r="AA126">
        <v>54.281999999999996</v>
      </c>
      <c r="AB126" s="131"/>
    </row>
    <row r="127" spans="1:28">
      <c r="A127" s="1" t="s">
        <v>64</v>
      </c>
      <c r="B127" s="1">
        <v>2022</v>
      </c>
      <c r="C127" s="2">
        <v>44675</v>
      </c>
      <c r="D127" s="1" t="s">
        <v>65</v>
      </c>
      <c r="E127" s="1" t="s">
        <v>782</v>
      </c>
      <c r="F127" s="1" t="s">
        <v>479</v>
      </c>
      <c r="G127" s="11" t="e">
        <f>(C127-VLOOKUP(E127,Riders!$A$2:$E$8000,4,FALSE))/365</f>
        <v>#N/A</v>
      </c>
      <c r="H127" s="1">
        <v>9</v>
      </c>
      <c r="I127">
        <v>28</v>
      </c>
      <c r="J127">
        <v>20</v>
      </c>
      <c r="K127">
        <v>26</v>
      </c>
      <c r="L127">
        <v>74</v>
      </c>
      <c r="M127">
        <v>2</v>
      </c>
      <c r="N127">
        <v>0</v>
      </c>
      <c r="O127">
        <v>0</v>
      </c>
      <c r="P127">
        <v>1</v>
      </c>
      <c r="Q127">
        <v>0</v>
      </c>
      <c r="R127">
        <v>0</v>
      </c>
      <c r="S127">
        <v>0</v>
      </c>
      <c r="T127">
        <v>0</v>
      </c>
      <c r="U127">
        <v>0</v>
      </c>
      <c r="V127">
        <v>0</v>
      </c>
      <c r="W127">
        <v>0</v>
      </c>
      <c r="X127">
        <v>0</v>
      </c>
      <c r="Y127">
        <v>77</v>
      </c>
      <c r="Z127" s="131">
        <v>1.9189814814814798E-2</v>
      </c>
      <c r="AA127">
        <v>54.281999999999996</v>
      </c>
      <c r="AB127" s="131"/>
    </row>
    <row r="128" spans="1:28">
      <c r="A128" s="1" t="s">
        <v>64</v>
      </c>
      <c r="B128" s="1">
        <v>2022</v>
      </c>
      <c r="C128" s="2">
        <v>44675</v>
      </c>
      <c r="D128" s="1" t="s">
        <v>65</v>
      </c>
      <c r="E128" s="1" t="s">
        <v>482</v>
      </c>
      <c r="F128" s="1" t="s">
        <v>483</v>
      </c>
      <c r="G128" s="11">
        <f>(C128-VLOOKUP(E128,Riders!$A$2:$E$8000,4,FALSE))/365</f>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31">
        <v>1.9189814814814798E-2</v>
      </c>
      <c r="AA128">
        <v>54.281999999999996</v>
      </c>
      <c r="AB128" s="131"/>
    </row>
    <row r="129" spans="1:28">
      <c r="A129" s="1" t="s">
        <v>64</v>
      </c>
      <c r="B129" s="1">
        <v>2022</v>
      </c>
      <c r="C129" s="2">
        <v>44675</v>
      </c>
      <c r="D129" s="1" t="s">
        <v>65</v>
      </c>
      <c r="E129" s="1" t="s">
        <v>615</v>
      </c>
      <c r="F129" s="1" t="s">
        <v>45</v>
      </c>
      <c r="G129" s="11">
        <f>(C129-VLOOKUP(E129,Riders!$A$2:$E$8000,4,FALSE))/365</f>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31">
        <v>1.9189814814814798E-2</v>
      </c>
      <c r="AA129">
        <v>54.281999999999996</v>
      </c>
      <c r="AB129" s="131"/>
    </row>
    <row r="130" spans="1:28">
      <c r="A130" s="1" t="s">
        <v>64</v>
      </c>
      <c r="B130" s="1">
        <v>2022</v>
      </c>
      <c r="C130" s="2">
        <v>44675</v>
      </c>
      <c r="D130" s="1" t="s">
        <v>65</v>
      </c>
      <c r="E130" s="1" t="s">
        <v>472</v>
      </c>
      <c r="F130" s="1" t="s">
        <v>24</v>
      </c>
      <c r="G130" s="11">
        <f>(C130-VLOOKUP(E130,Riders!$A$2:$E$8000,4,FALSE))/365</f>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31">
        <v>1.9189814814814798E-2</v>
      </c>
      <c r="AA130">
        <v>54.281999999999996</v>
      </c>
      <c r="AB130" s="131"/>
    </row>
    <row r="131" spans="1:28">
      <c r="A131" s="1" t="s">
        <v>64</v>
      </c>
      <c r="B131" s="1">
        <v>2022</v>
      </c>
      <c r="C131" s="2">
        <v>44675</v>
      </c>
      <c r="D131" s="1" t="s">
        <v>65</v>
      </c>
      <c r="E131" s="1" t="s">
        <v>778</v>
      </c>
      <c r="F131" s="1" t="s">
        <v>112</v>
      </c>
      <c r="G131" s="11">
        <f>(C131-VLOOKUP(E131,Riders!$A$2:$E$8000,4,FALSE))/365</f>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31">
        <v>1.9189814814814798E-2</v>
      </c>
      <c r="AA131">
        <v>54.281999999999996</v>
      </c>
      <c r="AB131" s="131"/>
    </row>
    <row r="132" spans="1:28">
      <c r="A132" s="1" t="s">
        <v>64</v>
      </c>
      <c r="B132" s="1">
        <v>2022</v>
      </c>
      <c r="C132" s="2">
        <v>44675</v>
      </c>
      <c r="D132" s="1" t="s">
        <v>65</v>
      </c>
      <c r="E132" s="1" t="s">
        <v>748</v>
      </c>
      <c r="F132" s="1" t="s">
        <v>22</v>
      </c>
      <c r="G132" s="11">
        <f>(C132-VLOOKUP(E132,Riders!$A$2:$E$8000,4,FALSE))/365</f>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31">
        <v>1.9189814814814798E-2</v>
      </c>
      <c r="AA132">
        <v>54.281999999999996</v>
      </c>
      <c r="AB132" s="131"/>
    </row>
    <row r="133" spans="1:28">
      <c r="A133" s="1" t="s">
        <v>64</v>
      </c>
      <c r="B133" s="1">
        <v>2022</v>
      </c>
      <c r="C133" s="2">
        <v>44675</v>
      </c>
      <c r="D133" s="1" t="s">
        <v>65</v>
      </c>
      <c r="E133" s="1" t="s">
        <v>604</v>
      </c>
      <c r="F133" s="1" t="s">
        <v>32</v>
      </c>
      <c r="G133" s="11">
        <f>(C133-VLOOKUP(E133,Riders!$A$2:$E$8000,4,FALSE))/365</f>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31">
        <v>1.9189814814814798E-2</v>
      </c>
      <c r="AA133">
        <v>54.281999999999996</v>
      </c>
      <c r="AB133" s="131"/>
    </row>
    <row r="134" spans="1:28">
      <c r="A134" s="1" t="s">
        <v>64</v>
      </c>
      <c r="B134" s="1">
        <v>2022</v>
      </c>
      <c r="C134" s="2">
        <v>44675</v>
      </c>
      <c r="D134" s="1" t="s">
        <v>65</v>
      </c>
      <c r="E134" s="1" t="s">
        <v>590</v>
      </c>
      <c r="F134" s="1" t="s">
        <v>227</v>
      </c>
      <c r="G134" s="11">
        <f>(C134-VLOOKUP(E134,Riders!$A$2:$E$8000,4,FALSE))/365</f>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31">
        <v>1.9189814814814798E-2</v>
      </c>
      <c r="AA134">
        <v>54.281999999999996</v>
      </c>
      <c r="AB134" s="131"/>
    </row>
    <row r="135" spans="1:28">
      <c r="A135" s="1" t="s">
        <v>64</v>
      </c>
      <c r="B135" s="1">
        <v>2022</v>
      </c>
      <c r="C135" s="2">
        <v>44675</v>
      </c>
      <c r="D135" s="1" t="s">
        <v>65</v>
      </c>
      <c r="E135" s="1" t="s">
        <v>757</v>
      </c>
      <c r="F135" s="1" t="s">
        <v>177</v>
      </c>
      <c r="G135" s="11">
        <f>(C135-VLOOKUP(E135,Riders!$A$2:$E$8000,4,FALSE))/365</f>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31">
        <v>1.9189814814814798E-2</v>
      </c>
      <c r="AA135">
        <v>54.281999999999996</v>
      </c>
      <c r="AB135" s="131"/>
    </row>
    <row r="136" spans="1:28">
      <c r="A136" s="1" t="s">
        <v>64</v>
      </c>
      <c r="B136" s="1">
        <v>2022</v>
      </c>
      <c r="C136" s="2">
        <v>44675</v>
      </c>
      <c r="D136" s="1" t="s">
        <v>65</v>
      </c>
      <c r="E136" s="1" t="s">
        <v>495</v>
      </c>
      <c r="F136" s="1" t="s">
        <v>84</v>
      </c>
      <c r="G136" s="11">
        <f>(C136-VLOOKUP(E136,Riders!$A$2:$E$8000,4,FALSE))/365</f>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31">
        <v>1.9189814814814798E-2</v>
      </c>
      <c r="AA136">
        <v>54.281999999999996</v>
      </c>
      <c r="AB136" s="131"/>
    </row>
    <row r="137" spans="1:28">
      <c r="A137" s="1" t="s">
        <v>64</v>
      </c>
      <c r="B137" s="1">
        <v>2022</v>
      </c>
      <c r="C137" s="2">
        <v>44675</v>
      </c>
      <c r="D137" s="1" t="s">
        <v>65</v>
      </c>
      <c r="E137" s="1" t="s">
        <v>783</v>
      </c>
      <c r="F137" s="1" t="s">
        <v>43</v>
      </c>
      <c r="G137" s="11" t="e">
        <f>(C137-VLOOKUP(E137,Riders!$A$2:$E$8000,4,FALSE))/365</f>
        <v>#N/A</v>
      </c>
      <c r="H137" s="1">
        <v>19</v>
      </c>
      <c r="I137">
        <v>1</v>
      </c>
      <c r="J137">
        <v>22</v>
      </c>
      <c r="K137">
        <v>1</v>
      </c>
      <c r="L137">
        <v>24</v>
      </c>
      <c r="M137">
        <v>0</v>
      </c>
      <c r="N137">
        <v>0</v>
      </c>
      <c r="O137">
        <v>0</v>
      </c>
      <c r="P137">
        <v>0</v>
      </c>
      <c r="Q137">
        <v>0</v>
      </c>
      <c r="R137">
        <v>0</v>
      </c>
      <c r="S137">
        <v>0</v>
      </c>
      <c r="T137">
        <v>0</v>
      </c>
      <c r="U137">
        <v>0</v>
      </c>
      <c r="V137">
        <v>0</v>
      </c>
      <c r="W137">
        <v>0</v>
      </c>
      <c r="X137">
        <v>0</v>
      </c>
      <c r="Y137">
        <v>24</v>
      </c>
      <c r="Z137" s="131">
        <v>1.9189814814814798E-2</v>
      </c>
      <c r="AA137">
        <v>54.281999999999996</v>
      </c>
      <c r="AB137" s="131"/>
    </row>
    <row r="138" spans="1:28">
      <c r="A138" s="1" t="s">
        <v>64</v>
      </c>
      <c r="B138" s="1">
        <v>2022</v>
      </c>
      <c r="C138" s="2">
        <v>44675</v>
      </c>
      <c r="D138" s="1" t="s">
        <v>65</v>
      </c>
      <c r="E138" s="1" t="s">
        <v>658</v>
      </c>
      <c r="F138" s="1" t="s">
        <v>751</v>
      </c>
      <c r="G138" s="11">
        <f>(C138-VLOOKUP(E138,Riders!$A$2:$E$8000,4,FALSE))/365</f>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31">
        <v>1.9189814814814798E-2</v>
      </c>
      <c r="AA138">
        <v>54.281999999999996</v>
      </c>
      <c r="AB138" s="131"/>
    </row>
    <row r="139" spans="1:28">
      <c r="A139" s="1" t="s">
        <v>64</v>
      </c>
      <c r="B139" s="1">
        <v>2022</v>
      </c>
      <c r="C139" s="2">
        <v>44675</v>
      </c>
      <c r="D139" s="1" t="s">
        <v>65</v>
      </c>
      <c r="E139" s="1" t="s">
        <v>597</v>
      </c>
      <c r="F139" s="1" t="s">
        <v>34</v>
      </c>
      <c r="G139" s="11">
        <f>(C139-VLOOKUP(E139,Riders!$A$2:$E$8000,4,FALSE))/365</f>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31">
        <v>1.9189814814814798E-2</v>
      </c>
      <c r="AA139">
        <v>54.281999999999996</v>
      </c>
      <c r="AB139" s="131"/>
    </row>
    <row r="140" spans="1:28">
      <c r="A140" s="1" t="s">
        <v>64</v>
      </c>
      <c r="B140" s="1">
        <v>2022</v>
      </c>
      <c r="C140" s="2">
        <v>44675</v>
      </c>
      <c r="D140" s="1" t="s">
        <v>65</v>
      </c>
      <c r="E140" s="1" t="s">
        <v>521</v>
      </c>
      <c r="F140" s="1" t="s">
        <v>57</v>
      </c>
      <c r="G140" s="11">
        <f>(C140-VLOOKUP(E140,Riders!$A$2:$E$8000,4,FALSE))/365</f>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31">
        <v>1.9189814814814798E-2</v>
      </c>
      <c r="AA140">
        <v>54.281999999999996</v>
      </c>
      <c r="AB140" s="131"/>
    </row>
    <row r="141" spans="1:28">
      <c r="A141" s="1" t="s">
        <v>64</v>
      </c>
      <c r="B141" s="1">
        <v>2022</v>
      </c>
      <c r="C141" s="2">
        <v>44675</v>
      </c>
      <c r="D141" s="1" t="s">
        <v>65</v>
      </c>
      <c r="E141" s="1" t="s">
        <v>646</v>
      </c>
      <c r="F141" s="1" t="s">
        <v>72</v>
      </c>
      <c r="G141" s="11">
        <f>(C141-VLOOKUP(E141,Riders!$A$2:$E$8000,4,FALSE))/365</f>
        <v>22.964383561643835</v>
      </c>
      <c r="H141" s="1" t="s">
        <v>606</v>
      </c>
      <c r="I141">
        <v>6</v>
      </c>
      <c r="J141">
        <v>4</v>
      </c>
      <c r="K141">
        <v>20</v>
      </c>
      <c r="L141">
        <v>30</v>
      </c>
      <c r="M141">
        <v>5</v>
      </c>
      <c r="N141">
        <v>0</v>
      </c>
      <c r="O141">
        <v>0</v>
      </c>
      <c r="P141">
        <v>0</v>
      </c>
      <c r="Q141">
        <v>0</v>
      </c>
      <c r="R141">
        <v>0</v>
      </c>
      <c r="S141">
        <v>0</v>
      </c>
      <c r="T141">
        <v>0</v>
      </c>
      <c r="U141">
        <v>0</v>
      </c>
      <c r="V141">
        <v>0</v>
      </c>
      <c r="W141">
        <v>0</v>
      </c>
      <c r="X141">
        <v>20</v>
      </c>
      <c r="Y141" t="s">
        <v>606</v>
      </c>
      <c r="Z141" s="131">
        <v>1.9189814814814798E-2</v>
      </c>
      <c r="AA141">
        <v>54.281999999999996</v>
      </c>
      <c r="AB141" s="131"/>
    </row>
    <row r="142" spans="1:28">
      <c r="A142" s="1" t="s">
        <v>64</v>
      </c>
      <c r="B142" s="1">
        <v>2022</v>
      </c>
      <c r="C142" s="2">
        <v>44675</v>
      </c>
      <c r="D142" s="1" t="s">
        <v>65</v>
      </c>
      <c r="E142" s="1" t="s">
        <v>498</v>
      </c>
      <c r="F142" s="1" t="s">
        <v>144</v>
      </c>
      <c r="G142" s="11">
        <f>(C142-VLOOKUP(E142,Riders!$A$2:$E$8000,4,FALSE))/365</f>
        <v>30.235616438356164</v>
      </c>
      <c r="H142" s="1" t="s">
        <v>606</v>
      </c>
      <c r="I142">
        <v>-39</v>
      </c>
      <c r="J142" t="s">
        <v>606</v>
      </c>
      <c r="K142" t="s">
        <v>750</v>
      </c>
      <c r="L142" t="s">
        <v>750</v>
      </c>
      <c r="M142">
        <v>0</v>
      </c>
      <c r="N142">
        <v>0</v>
      </c>
      <c r="O142">
        <v>0</v>
      </c>
      <c r="P142">
        <v>0</v>
      </c>
      <c r="Q142">
        <v>0</v>
      </c>
      <c r="R142">
        <v>0</v>
      </c>
      <c r="S142">
        <v>0</v>
      </c>
      <c r="T142">
        <v>0</v>
      </c>
      <c r="U142">
        <v>0</v>
      </c>
      <c r="V142">
        <v>0</v>
      </c>
      <c r="W142">
        <v>0</v>
      </c>
      <c r="X142">
        <v>0</v>
      </c>
      <c r="Y142" t="s">
        <v>606</v>
      </c>
      <c r="Z142" s="131">
        <v>1.9189814814814798E-2</v>
      </c>
      <c r="AA142">
        <v>54.281999999999996</v>
      </c>
      <c r="AB142" s="131"/>
    </row>
    <row r="143" spans="1:28">
      <c r="A143" s="4" t="s">
        <v>181</v>
      </c>
      <c r="B143" s="4">
        <v>2021</v>
      </c>
      <c r="C143" s="5">
        <v>44492</v>
      </c>
      <c r="D143" s="4" t="s">
        <v>19</v>
      </c>
      <c r="E143" s="4" t="s">
        <v>584</v>
      </c>
      <c r="F143" s="4" t="s">
        <v>112</v>
      </c>
      <c r="G143" s="11">
        <f>(C143-VLOOKUP(E143,Riders!$A$2:$E$8000,4,FALSE))/365</f>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31">
        <v>1.9212962962962963E-2</v>
      </c>
      <c r="AA143">
        <v>54.216999999999999</v>
      </c>
      <c r="AB143" s="131"/>
    </row>
    <row r="144" spans="1:28">
      <c r="A144" s="4" t="s">
        <v>181</v>
      </c>
      <c r="B144" s="4">
        <v>2021</v>
      </c>
      <c r="C144" s="5">
        <v>44492</v>
      </c>
      <c r="D144" s="4" t="s">
        <v>19</v>
      </c>
      <c r="E144" s="4" t="s">
        <v>598</v>
      </c>
      <c r="F144" s="4" t="s">
        <v>34</v>
      </c>
      <c r="G144" s="11">
        <f>(C144-VLOOKUP(E144,Riders!$A$2:$E$8000,4,FALSE))/365</f>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31">
        <v>1.9212962962962963E-2</v>
      </c>
      <c r="AA144">
        <v>54.216999999999999</v>
      </c>
      <c r="AB144" s="131"/>
    </row>
    <row r="145" spans="1:28">
      <c r="A145" s="4" t="s">
        <v>181</v>
      </c>
      <c r="B145" s="4">
        <v>2021</v>
      </c>
      <c r="C145" s="5">
        <v>44492</v>
      </c>
      <c r="D145" s="4" t="s">
        <v>19</v>
      </c>
      <c r="E145" s="4" t="s">
        <v>472</v>
      </c>
      <c r="F145" s="4" t="s">
        <v>24</v>
      </c>
      <c r="G145" s="11">
        <f>(C145-VLOOKUP(E145,Riders!$A$2:$E$8000,4,FALSE))/365</f>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31">
        <v>1.9212962962963001E-2</v>
      </c>
      <c r="AA145">
        <v>54.216999999999999</v>
      </c>
      <c r="AB145" s="131"/>
    </row>
    <row r="146" spans="1:28">
      <c r="A146" s="4" t="s">
        <v>181</v>
      </c>
      <c r="B146" s="4">
        <v>2021</v>
      </c>
      <c r="C146" s="5">
        <v>44492</v>
      </c>
      <c r="D146" s="4" t="s">
        <v>19</v>
      </c>
      <c r="E146" s="4" t="s">
        <v>819</v>
      </c>
      <c r="F146" s="4" t="s">
        <v>479</v>
      </c>
      <c r="G146" s="11" t="e">
        <f>(C146-VLOOKUP(E146,Riders!$A$2:$E$8000,4,FALSE))/365</f>
        <v>#N/A</v>
      </c>
      <c r="H146" s="4">
        <v>4</v>
      </c>
      <c r="I146">
        <v>34</v>
      </c>
      <c r="J146">
        <v>38</v>
      </c>
      <c r="K146">
        <v>26</v>
      </c>
      <c r="L146">
        <v>98</v>
      </c>
      <c r="M146">
        <v>5</v>
      </c>
      <c r="N146">
        <v>3</v>
      </c>
      <c r="O146">
        <v>2</v>
      </c>
      <c r="P146">
        <v>0</v>
      </c>
      <c r="Q146">
        <v>0</v>
      </c>
      <c r="R146">
        <v>2</v>
      </c>
      <c r="S146">
        <v>5</v>
      </c>
      <c r="T146">
        <v>0</v>
      </c>
      <c r="U146">
        <v>2</v>
      </c>
      <c r="V146">
        <v>0</v>
      </c>
      <c r="W146">
        <v>0</v>
      </c>
      <c r="X146">
        <v>0</v>
      </c>
      <c r="Y146">
        <v>117</v>
      </c>
      <c r="Z146" s="131">
        <v>1.9212962962963001E-2</v>
      </c>
      <c r="AA146">
        <v>54.216999999999999</v>
      </c>
      <c r="AB146" s="131"/>
    </row>
    <row r="147" spans="1:28">
      <c r="A147" s="4" t="s">
        <v>181</v>
      </c>
      <c r="B147" s="4">
        <v>2021</v>
      </c>
      <c r="C147" s="5">
        <v>44492</v>
      </c>
      <c r="D147" s="4" t="s">
        <v>19</v>
      </c>
      <c r="E147" s="4" t="s">
        <v>493</v>
      </c>
      <c r="F147" s="4" t="s">
        <v>36</v>
      </c>
      <c r="G147" s="11">
        <f>(C147-VLOOKUP(E147,Riders!$A$2:$E$8000,4,FALSE))/365</f>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31">
        <v>1.9212962962963001E-2</v>
      </c>
      <c r="AA147">
        <v>54.216999999999999</v>
      </c>
      <c r="AB147" s="131"/>
    </row>
    <row r="148" spans="1:28">
      <c r="A148" s="4" t="s">
        <v>181</v>
      </c>
      <c r="B148" s="4">
        <v>2021</v>
      </c>
      <c r="C148" s="5">
        <v>44492</v>
      </c>
      <c r="D148" s="4" t="s">
        <v>19</v>
      </c>
      <c r="E148" s="4" t="s">
        <v>805</v>
      </c>
      <c r="F148" s="4" t="s">
        <v>483</v>
      </c>
      <c r="G148" s="11">
        <f>(C148-VLOOKUP(E148,Riders!$A$2:$E$8000,4,FALSE))/365</f>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31">
        <v>1.9212962962963001E-2</v>
      </c>
      <c r="AA148">
        <v>54.216999999999999</v>
      </c>
      <c r="AB148" s="131"/>
    </row>
    <row r="149" spans="1:28">
      <c r="A149" s="4" t="s">
        <v>181</v>
      </c>
      <c r="B149" s="4">
        <v>2021</v>
      </c>
      <c r="C149" s="5">
        <v>44492</v>
      </c>
      <c r="D149" s="4" t="s">
        <v>19</v>
      </c>
      <c r="E149" s="4" t="s">
        <v>582</v>
      </c>
      <c r="F149" s="4" t="s">
        <v>26</v>
      </c>
      <c r="G149" s="11">
        <f>(C149-VLOOKUP(E149,Riders!$A$2:$E$8000,4,FALSE))/365</f>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31">
        <v>1.9212962962963001E-2</v>
      </c>
      <c r="AA149">
        <v>54.216999999999999</v>
      </c>
      <c r="AB149" s="131"/>
    </row>
    <row r="150" spans="1:28">
      <c r="A150" s="4" t="s">
        <v>181</v>
      </c>
      <c r="B150" s="4">
        <v>2021</v>
      </c>
      <c r="C150" s="5">
        <v>44492</v>
      </c>
      <c r="D150" s="4" t="s">
        <v>19</v>
      </c>
      <c r="E150" s="4" t="s">
        <v>781</v>
      </c>
      <c r="F150" s="4" t="s">
        <v>77</v>
      </c>
      <c r="G150" s="11">
        <f>(C150-VLOOKUP(E150,Riders!$A$2:$E$8000,4,FALSE))/365</f>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31">
        <v>1.9212962962963001E-2</v>
      </c>
      <c r="AA150">
        <v>54.216999999999999</v>
      </c>
      <c r="AB150" s="131"/>
    </row>
    <row r="151" spans="1:28">
      <c r="A151" s="4" t="s">
        <v>181</v>
      </c>
      <c r="B151" s="4">
        <v>2021</v>
      </c>
      <c r="C151" s="5">
        <v>44492</v>
      </c>
      <c r="D151" s="4" t="s">
        <v>19</v>
      </c>
      <c r="E151" s="4" t="s">
        <v>492</v>
      </c>
      <c r="F151" s="4" t="s">
        <v>30</v>
      </c>
      <c r="G151" s="11">
        <f>(C151-VLOOKUP(E151,Riders!$A$2:$E$8000,4,FALSE))/365</f>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31">
        <v>1.9212962962963001E-2</v>
      </c>
      <c r="AA151">
        <v>54.216999999999999</v>
      </c>
      <c r="AB151" s="131"/>
    </row>
    <row r="152" spans="1:28">
      <c r="A152" s="4" t="s">
        <v>181</v>
      </c>
      <c r="B152" s="4">
        <v>2021</v>
      </c>
      <c r="C152" s="5">
        <v>44492</v>
      </c>
      <c r="D152" s="4" t="s">
        <v>19</v>
      </c>
      <c r="E152" s="4" t="s">
        <v>802</v>
      </c>
      <c r="F152" s="4" t="s">
        <v>32</v>
      </c>
      <c r="G152" s="11">
        <f>(C152-VLOOKUP(E152,Riders!$A$2:$E$8000,4,FALSE))/365</f>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31">
        <v>1.9212962962963001E-2</v>
      </c>
      <c r="AA152">
        <v>54.216999999999999</v>
      </c>
      <c r="AB152" s="131"/>
    </row>
    <row r="153" spans="1:28">
      <c r="A153" s="34" t="s">
        <v>181</v>
      </c>
      <c r="B153" s="34">
        <v>2021</v>
      </c>
      <c r="C153" s="37">
        <v>44492</v>
      </c>
      <c r="D153" s="34" t="s">
        <v>19</v>
      </c>
      <c r="E153" s="34" t="s">
        <v>615</v>
      </c>
      <c r="F153" s="34" t="s">
        <v>45</v>
      </c>
      <c r="G153" s="11">
        <f>(C153-VLOOKUP(E153,Riders!$A$2:$E$8000,4,FALSE))/365</f>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31">
        <v>1.9212962962963001E-2</v>
      </c>
      <c r="AA153">
        <v>54.216999999999999</v>
      </c>
      <c r="AB153" s="131"/>
    </row>
    <row r="154" spans="1:28">
      <c r="A154" s="4" t="s">
        <v>181</v>
      </c>
      <c r="B154" s="4">
        <v>2021</v>
      </c>
      <c r="C154" s="5">
        <v>44492</v>
      </c>
      <c r="D154" s="4" t="s">
        <v>19</v>
      </c>
      <c r="E154" s="4" t="s">
        <v>799</v>
      </c>
      <c r="F154" s="4" t="s">
        <v>187</v>
      </c>
      <c r="G154" s="11">
        <f>(C154-VLOOKUP(E154,Riders!$A$2:$E$8000,4,FALSE))/365</f>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31">
        <v>1.9212962962963001E-2</v>
      </c>
      <c r="AA154">
        <v>54.216999999999999</v>
      </c>
      <c r="AB154" s="131"/>
    </row>
    <row r="155" spans="1:28">
      <c r="A155" s="4" t="s">
        <v>181</v>
      </c>
      <c r="B155" s="4">
        <v>2021</v>
      </c>
      <c r="C155" s="5">
        <v>44492</v>
      </c>
      <c r="D155" s="4" t="s">
        <v>19</v>
      </c>
      <c r="E155" s="4" t="s">
        <v>599</v>
      </c>
      <c r="F155" s="4" t="s">
        <v>101</v>
      </c>
      <c r="G155" s="11">
        <f>(C155-VLOOKUP(E155,Riders!$A$2:$E$8000,4,FALSE))/365</f>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31">
        <v>1.9212962962963001E-2</v>
      </c>
      <c r="AA155">
        <v>54.216999999999999</v>
      </c>
      <c r="AB155" s="131"/>
    </row>
    <row r="156" spans="1:28">
      <c r="A156" s="4" t="s">
        <v>181</v>
      </c>
      <c r="B156" s="4">
        <v>2021</v>
      </c>
      <c r="C156" s="5">
        <v>44492</v>
      </c>
      <c r="D156" s="4" t="s">
        <v>19</v>
      </c>
      <c r="E156" s="4" t="s">
        <v>486</v>
      </c>
      <c r="F156" s="4" t="s">
        <v>163</v>
      </c>
      <c r="G156" s="11">
        <f>(C156-VLOOKUP(E156,Riders!$A$2:$E$8000,4,FALSE))/365</f>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31">
        <v>1.9212962962963001E-2</v>
      </c>
      <c r="AA156">
        <v>54.216999999999999</v>
      </c>
      <c r="AB156" s="131"/>
    </row>
    <row r="157" spans="1:28">
      <c r="A157" s="4" t="s">
        <v>181</v>
      </c>
      <c r="B157" s="4">
        <v>2021</v>
      </c>
      <c r="C157" s="5">
        <v>44492</v>
      </c>
      <c r="D157" s="4" t="s">
        <v>19</v>
      </c>
      <c r="E157" s="4" t="s">
        <v>648</v>
      </c>
      <c r="F157" s="4" t="s">
        <v>84</v>
      </c>
      <c r="G157" s="11">
        <f>(C157-VLOOKUP(E157,Riders!$A$2:$E$8000,4,FALSE))/365</f>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31">
        <v>1.9212962962963001E-2</v>
      </c>
      <c r="AA157">
        <v>54.216999999999999</v>
      </c>
      <c r="AB157" s="131"/>
    </row>
    <row r="158" spans="1:28">
      <c r="A158" s="4" t="s">
        <v>181</v>
      </c>
      <c r="B158" s="4">
        <v>2021</v>
      </c>
      <c r="C158" s="5">
        <v>44492</v>
      </c>
      <c r="D158" s="4" t="s">
        <v>19</v>
      </c>
      <c r="E158" s="4" t="s">
        <v>640</v>
      </c>
      <c r="F158" s="4" t="s">
        <v>22</v>
      </c>
      <c r="G158" s="11" t="e">
        <f>(C158-VLOOKUP(E158,Riders!$A$2:$E$8000,4,FALSE))/365</f>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31">
        <v>1.9212962962963001E-2</v>
      </c>
      <c r="AA158">
        <v>54.216999999999999</v>
      </c>
      <c r="AB158" s="131"/>
    </row>
    <row r="159" spans="1:28">
      <c r="A159" s="4" t="s">
        <v>181</v>
      </c>
      <c r="B159" s="4">
        <v>2021</v>
      </c>
      <c r="C159" s="5">
        <v>44492</v>
      </c>
      <c r="D159" s="4" t="s">
        <v>19</v>
      </c>
      <c r="E159" s="4" t="s">
        <v>810</v>
      </c>
      <c r="F159" s="4" t="s">
        <v>81</v>
      </c>
      <c r="G159" s="11" t="e">
        <f>(C159-VLOOKUP(E159,Riders!$A$2:$E$8000,4,FALSE))/365</f>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31">
        <v>1.9212962962963001E-2</v>
      </c>
      <c r="AA159">
        <v>54.216999999999999</v>
      </c>
      <c r="AB159" s="131"/>
    </row>
    <row r="160" spans="1:28">
      <c r="A160" s="4" t="s">
        <v>181</v>
      </c>
      <c r="B160" s="4">
        <v>2021</v>
      </c>
      <c r="C160" s="5">
        <v>44492</v>
      </c>
      <c r="D160" s="4" t="s">
        <v>19</v>
      </c>
      <c r="E160" s="4" t="s">
        <v>837</v>
      </c>
      <c r="F160" s="4" t="s">
        <v>43</v>
      </c>
      <c r="G160" s="11" t="e">
        <f>(C160-VLOOKUP(E160,Riders!$A$2:$E$8000,4,FALSE))/365</f>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31">
        <v>1.9212962962963001E-2</v>
      </c>
      <c r="AA160">
        <v>54.216999999999999</v>
      </c>
      <c r="AB160" s="131"/>
    </row>
    <row r="161" spans="1:28">
      <c r="A161" s="4" t="s">
        <v>181</v>
      </c>
      <c r="B161" s="4">
        <v>2021</v>
      </c>
      <c r="C161" s="5">
        <v>44492</v>
      </c>
      <c r="D161" s="4" t="s">
        <v>19</v>
      </c>
      <c r="E161" s="4" t="s">
        <v>612</v>
      </c>
      <c r="F161" s="4" t="s">
        <v>55</v>
      </c>
      <c r="G161" s="11">
        <f>(C161-VLOOKUP(E161,Riders!$A$2:$E$8000,4,FALSE))/365</f>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31">
        <v>1.9212962962963001E-2</v>
      </c>
      <c r="AA161">
        <v>54.216999999999999</v>
      </c>
      <c r="AB161" s="131"/>
    </row>
    <row r="162" spans="1:28">
      <c r="A162" s="4" t="s">
        <v>181</v>
      </c>
      <c r="B162" s="4">
        <v>2021</v>
      </c>
      <c r="C162" s="5">
        <v>44492</v>
      </c>
      <c r="D162" s="4" t="s">
        <v>19</v>
      </c>
      <c r="E162" s="4" t="s">
        <v>489</v>
      </c>
      <c r="F162" s="4" t="s">
        <v>41</v>
      </c>
      <c r="G162" s="11">
        <f>(C162-VLOOKUP(E162,Riders!$A$2:$E$8000,4,FALSE))/365</f>
        <v>28.575342465753426</v>
      </c>
      <c r="H162" s="4" t="s">
        <v>606</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606</v>
      </c>
      <c r="Z162" s="131">
        <v>1.9212962962963001E-2</v>
      </c>
      <c r="AA162">
        <v>54.216999999999999</v>
      </c>
      <c r="AB162" s="131"/>
    </row>
    <row r="163" spans="1:28">
      <c r="A163" s="4" t="s">
        <v>181</v>
      </c>
      <c r="B163" s="4">
        <v>2021</v>
      </c>
      <c r="C163" s="5">
        <v>44492</v>
      </c>
      <c r="D163" s="4" t="s">
        <v>19</v>
      </c>
      <c r="E163" s="4" t="s">
        <v>494</v>
      </c>
      <c r="F163" s="4" t="s">
        <v>103</v>
      </c>
      <c r="G163" s="11">
        <f>(C163-VLOOKUP(E163,Riders!$A$2:$E$8000,4,FALSE))/365</f>
        <v>25.742465753424657</v>
      </c>
      <c r="H163" s="4" t="s">
        <v>606</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606</v>
      </c>
      <c r="Z163" s="131">
        <v>1.9212962962963001E-2</v>
      </c>
      <c r="AA163">
        <v>54.216999999999999</v>
      </c>
      <c r="AB163" s="131"/>
    </row>
    <row r="164" spans="1:28">
      <c r="A164" s="4" t="s">
        <v>181</v>
      </c>
      <c r="B164" s="4">
        <v>2021</v>
      </c>
      <c r="C164" s="5">
        <v>44492</v>
      </c>
      <c r="D164" s="4" t="s">
        <v>19</v>
      </c>
      <c r="E164" s="4" t="s">
        <v>480</v>
      </c>
      <c r="F164" s="4" t="s">
        <v>28</v>
      </c>
      <c r="G164" s="11">
        <f>(C164-VLOOKUP(E164,Riders!$A$2:$E$8000,4,FALSE))/365</f>
        <v>19.358904109589041</v>
      </c>
      <c r="H164" s="4" t="s">
        <v>606</v>
      </c>
      <c r="I164" s="3">
        <v>2</v>
      </c>
      <c r="J164" s="3" t="s">
        <v>750</v>
      </c>
      <c r="K164" s="3" t="s">
        <v>750</v>
      </c>
      <c r="L164" s="3" t="s">
        <v>750</v>
      </c>
      <c r="M164" s="3">
        <v>0</v>
      </c>
      <c r="N164" s="3">
        <v>0</v>
      </c>
      <c r="O164" s="3">
        <v>0</v>
      </c>
      <c r="P164" s="3">
        <v>0</v>
      </c>
      <c r="Q164" s="3">
        <v>0</v>
      </c>
      <c r="R164" s="3">
        <v>0</v>
      </c>
      <c r="S164" s="3">
        <v>0</v>
      </c>
      <c r="T164" s="3">
        <v>0</v>
      </c>
      <c r="U164" s="3">
        <v>0</v>
      </c>
      <c r="V164" s="3">
        <v>0</v>
      </c>
      <c r="W164" s="3">
        <v>0</v>
      </c>
      <c r="X164" s="3">
        <v>0</v>
      </c>
      <c r="Y164" s="3" t="s">
        <v>606</v>
      </c>
      <c r="Z164" s="131">
        <v>1.9212962962963001E-2</v>
      </c>
      <c r="AA164">
        <v>54.216999999999999</v>
      </c>
      <c r="AB164" s="131"/>
    </row>
    <row r="165" spans="1:28">
      <c r="A165" s="4" t="s">
        <v>181</v>
      </c>
      <c r="B165" s="4">
        <v>2021</v>
      </c>
      <c r="C165" s="5">
        <v>44492</v>
      </c>
      <c r="D165" s="4" t="s">
        <v>19</v>
      </c>
      <c r="E165" s="4" t="s">
        <v>827</v>
      </c>
      <c r="F165" s="4" t="s">
        <v>184</v>
      </c>
      <c r="G165" s="11">
        <f>(C165-VLOOKUP(E165,Riders!$A$2:$E$8000,4,FALSE))/365</f>
        <v>21.539726027397261</v>
      </c>
      <c r="H165" s="4" t="s">
        <v>606</v>
      </c>
      <c r="I165" s="3">
        <v>4</v>
      </c>
      <c r="J165" s="3" t="s">
        <v>750</v>
      </c>
      <c r="K165" s="3" t="s">
        <v>750</v>
      </c>
      <c r="L165" s="3" t="s">
        <v>750</v>
      </c>
      <c r="M165" s="3">
        <v>0</v>
      </c>
      <c r="N165" s="3">
        <v>0</v>
      </c>
      <c r="O165" s="3">
        <v>0</v>
      </c>
      <c r="P165" s="3">
        <v>0</v>
      </c>
      <c r="Q165" s="3">
        <v>0</v>
      </c>
      <c r="R165" s="3">
        <v>0</v>
      </c>
      <c r="S165" s="3">
        <v>0</v>
      </c>
      <c r="T165" s="3">
        <v>0</v>
      </c>
      <c r="U165" s="3">
        <v>0</v>
      </c>
      <c r="V165" s="3">
        <v>0</v>
      </c>
      <c r="W165" s="3">
        <v>0</v>
      </c>
      <c r="X165" s="3">
        <v>0</v>
      </c>
      <c r="Y165" s="3" t="s">
        <v>606</v>
      </c>
      <c r="Z165" s="131">
        <v>1.9212962962963001E-2</v>
      </c>
      <c r="AA165">
        <v>54.216999999999999</v>
      </c>
      <c r="AB165" s="131"/>
    </row>
    <row r="166" spans="1:28">
      <c r="A166" s="4" t="s">
        <v>181</v>
      </c>
      <c r="B166" s="4">
        <v>2021</v>
      </c>
      <c r="C166" s="5">
        <v>44492</v>
      </c>
      <c r="D166" s="4" t="s">
        <v>19</v>
      </c>
      <c r="E166" s="4" t="s">
        <v>518</v>
      </c>
      <c r="F166" s="4" t="s">
        <v>249</v>
      </c>
      <c r="G166" s="11">
        <f>(C166-VLOOKUP(E166,Riders!$A$2:$E$8000,4,FALSE))/365</f>
        <v>30.780821917808218</v>
      </c>
      <c r="H166" s="4" t="s">
        <v>606</v>
      </c>
      <c r="I166" s="3">
        <v>1</v>
      </c>
      <c r="J166" s="3" t="s">
        <v>750</v>
      </c>
      <c r="K166" s="3" t="s">
        <v>750</v>
      </c>
      <c r="L166" s="3" t="s">
        <v>750</v>
      </c>
      <c r="M166" s="3">
        <v>0</v>
      </c>
      <c r="N166" s="3">
        <v>0</v>
      </c>
      <c r="O166" s="3">
        <v>0</v>
      </c>
      <c r="P166" s="3">
        <v>0</v>
      </c>
      <c r="Q166" s="3">
        <v>0</v>
      </c>
      <c r="R166" s="3">
        <v>0</v>
      </c>
      <c r="S166" s="3">
        <v>0</v>
      </c>
      <c r="T166" s="3">
        <v>0</v>
      </c>
      <c r="U166" s="3">
        <v>0</v>
      </c>
      <c r="V166" s="3">
        <v>0</v>
      </c>
      <c r="W166" s="3">
        <v>0</v>
      </c>
      <c r="X166" s="3">
        <v>0</v>
      </c>
      <c r="Y166" s="3" t="s">
        <v>606</v>
      </c>
      <c r="Z166" s="131">
        <v>1.9212962962963001E-2</v>
      </c>
      <c r="AA166">
        <v>54.216999999999999</v>
      </c>
      <c r="AB166" s="131"/>
    </row>
    <row r="167" spans="1:28">
      <c r="A167" s="1" t="s">
        <v>138</v>
      </c>
      <c r="B167" s="1">
        <v>2021</v>
      </c>
      <c r="C167" s="2">
        <v>44451</v>
      </c>
      <c r="D167" s="1" t="s">
        <v>65</v>
      </c>
      <c r="E167" s="1" t="s">
        <v>518</v>
      </c>
      <c r="F167" s="1" t="s">
        <v>249</v>
      </c>
      <c r="G167" s="11">
        <f>(C167-VLOOKUP(E167,Riders!$A$2:$E$8000,4,FALSE))/365</f>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31">
        <v>2.0081018518518519E-2</v>
      </c>
      <c r="AA167">
        <v>50.137999999999998</v>
      </c>
      <c r="AB167" s="131"/>
    </row>
    <row r="168" spans="1:28">
      <c r="A168" s="1" t="s">
        <v>138</v>
      </c>
      <c r="B168" s="1">
        <v>2021</v>
      </c>
      <c r="C168" s="2">
        <v>44451</v>
      </c>
      <c r="D168" s="1" t="s">
        <v>65</v>
      </c>
      <c r="E168" s="1" t="s">
        <v>869</v>
      </c>
      <c r="F168" s="1" t="s">
        <v>43</v>
      </c>
      <c r="G168" s="11" t="e">
        <f>(C168-VLOOKUP(E168,Riders!$A$2:$E$8000,4,FALSE))/365</f>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31">
        <v>2.0081018518518519E-2</v>
      </c>
      <c r="AA168">
        <v>50.137999999999998</v>
      </c>
      <c r="AB168" s="131"/>
    </row>
    <row r="169" spans="1:28">
      <c r="A169" s="1" t="s">
        <v>138</v>
      </c>
      <c r="B169" s="1">
        <v>2021</v>
      </c>
      <c r="C169" s="2">
        <v>44451</v>
      </c>
      <c r="D169" s="1" t="s">
        <v>65</v>
      </c>
      <c r="E169" s="1" t="s">
        <v>737</v>
      </c>
      <c r="F169" s="1" t="s">
        <v>149</v>
      </c>
      <c r="G169" s="11">
        <f>(C169-VLOOKUP(E169,Riders!$A$2:$E$8000,4,FALSE))/365</f>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31">
        <v>2.0081018518518502E-2</v>
      </c>
      <c r="AA169">
        <v>50.137999999999998</v>
      </c>
      <c r="AB169" s="131"/>
    </row>
    <row r="170" spans="1:28">
      <c r="A170" s="1" t="s">
        <v>138</v>
      </c>
      <c r="B170" s="1">
        <v>2021</v>
      </c>
      <c r="C170" s="2">
        <v>44451</v>
      </c>
      <c r="D170" s="1" t="s">
        <v>65</v>
      </c>
      <c r="E170" s="1" t="s">
        <v>693</v>
      </c>
      <c r="F170" s="1" t="s">
        <v>32</v>
      </c>
      <c r="G170" s="11">
        <f>(C170-VLOOKUP(E170,Riders!$A$2:$E$8000,4,FALSE))/365</f>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31">
        <v>2.0081018518518502E-2</v>
      </c>
      <c r="AA170">
        <v>50.137999999999998</v>
      </c>
      <c r="AB170" s="131"/>
    </row>
    <row r="171" spans="1:28">
      <c r="A171" s="1" t="s">
        <v>138</v>
      </c>
      <c r="B171" s="1">
        <v>2021</v>
      </c>
      <c r="C171" s="2">
        <v>44451</v>
      </c>
      <c r="D171" s="1" t="s">
        <v>65</v>
      </c>
      <c r="E171" s="1" t="s">
        <v>612</v>
      </c>
      <c r="F171" s="1" t="s">
        <v>55</v>
      </c>
      <c r="G171" s="11">
        <f>(C171-VLOOKUP(E171,Riders!$A$2:$E$8000,4,FALSE))/365</f>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31">
        <v>2.0081018518518502E-2</v>
      </c>
      <c r="AA171">
        <v>50.137999999999998</v>
      </c>
      <c r="AB171" s="131"/>
    </row>
    <row r="172" spans="1:28">
      <c r="A172" s="1" t="s">
        <v>138</v>
      </c>
      <c r="B172" s="1">
        <v>2021</v>
      </c>
      <c r="C172" s="2">
        <v>44451</v>
      </c>
      <c r="D172" s="1" t="s">
        <v>65</v>
      </c>
      <c r="E172" s="1" t="s">
        <v>633</v>
      </c>
      <c r="F172" s="1" t="s">
        <v>206</v>
      </c>
      <c r="G172" s="11">
        <f>(C172-VLOOKUP(E172,Riders!$A$2:$E$8000,4,FALSE))/365</f>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31">
        <v>2.0081018518518502E-2</v>
      </c>
      <c r="AA172">
        <v>50.137999999999998</v>
      </c>
      <c r="AB172" s="131"/>
    </row>
    <row r="173" spans="1:28">
      <c r="A173" s="1" t="s">
        <v>138</v>
      </c>
      <c r="B173" s="1">
        <v>2021</v>
      </c>
      <c r="C173" s="2">
        <v>44451</v>
      </c>
      <c r="D173" s="1" t="s">
        <v>65</v>
      </c>
      <c r="E173" s="1" t="s">
        <v>494</v>
      </c>
      <c r="F173" s="1" t="s">
        <v>103</v>
      </c>
      <c r="G173" s="11">
        <f>(C173-VLOOKUP(E173,Riders!$A$2:$E$8000,4,FALSE))/365</f>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31">
        <v>2.0081018518518502E-2</v>
      </c>
      <c r="AA173">
        <v>50.137999999999998</v>
      </c>
      <c r="AB173" s="131"/>
    </row>
    <row r="174" spans="1:28">
      <c r="A174" s="1" t="s">
        <v>138</v>
      </c>
      <c r="B174" s="1">
        <v>2021</v>
      </c>
      <c r="C174" s="2">
        <v>44451</v>
      </c>
      <c r="D174" s="1" t="s">
        <v>65</v>
      </c>
      <c r="E174" s="1" t="s">
        <v>709</v>
      </c>
      <c r="F174" s="1" t="s">
        <v>163</v>
      </c>
      <c r="G174" s="11">
        <f>(C174-VLOOKUP(E174,Riders!$A$2:$E$8000,4,FALSE))/365</f>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31">
        <v>2.0081018518518502E-2</v>
      </c>
      <c r="AA174">
        <v>50.137999999999998</v>
      </c>
      <c r="AB174" s="131"/>
    </row>
    <row r="175" spans="1:28">
      <c r="A175" s="1" t="s">
        <v>138</v>
      </c>
      <c r="B175" s="1">
        <v>2021</v>
      </c>
      <c r="C175" s="2">
        <v>44451</v>
      </c>
      <c r="D175" s="1" t="s">
        <v>65</v>
      </c>
      <c r="E175" s="1" t="s">
        <v>877</v>
      </c>
      <c r="F175" s="1" t="s">
        <v>165</v>
      </c>
      <c r="G175" s="11" t="e">
        <f>(C175-VLOOKUP(E175,Riders!$A$2:$E$8000,4,FALSE))/365</f>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31">
        <v>2.0081018518518502E-2</v>
      </c>
      <c r="AA175">
        <v>50.137999999999998</v>
      </c>
      <c r="AB175" s="131"/>
    </row>
    <row r="176" spans="1:28">
      <c r="A176" s="1" t="s">
        <v>138</v>
      </c>
      <c r="B176" s="1">
        <v>2021</v>
      </c>
      <c r="C176" s="2">
        <v>44451</v>
      </c>
      <c r="D176" s="1" t="s">
        <v>65</v>
      </c>
      <c r="E176" s="1" t="s">
        <v>343</v>
      </c>
      <c r="F176" s="1" t="s">
        <v>153</v>
      </c>
      <c r="G176" s="11" t="e">
        <f>(C176-VLOOKUP(E176,Riders!$A$2:$E$8000,4,FALSE))/365</f>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31">
        <v>2.0081018518518502E-2</v>
      </c>
      <c r="AA176">
        <v>50.137999999999998</v>
      </c>
      <c r="AB176" s="131"/>
    </row>
    <row r="177" spans="1:28">
      <c r="A177" s="1" t="s">
        <v>138</v>
      </c>
      <c r="B177" s="1">
        <v>2021</v>
      </c>
      <c r="C177" s="2">
        <v>44451</v>
      </c>
      <c r="D177" s="1" t="s">
        <v>65</v>
      </c>
      <c r="E177" s="1" t="s">
        <v>876</v>
      </c>
      <c r="F177" s="1" t="s">
        <v>223</v>
      </c>
      <c r="G177" s="11" t="e">
        <f>(C177-VLOOKUP(E177,Riders!$A$2:$E$8000,4,FALSE))/365</f>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31">
        <v>2.0081018518518502E-2</v>
      </c>
      <c r="AA177">
        <v>50.137999999999998</v>
      </c>
      <c r="AB177" s="131"/>
    </row>
    <row r="178" spans="1:28">
      <c r="A178" s="1" t="s">
        <v>138</v>
      </c>
      <c r="B178" s="1">
        <v>2021</v>
      </c>
      <c r="C178" s="2">
        <v>44451</v>
      </c>
      <c r="D178" s="1" t="s">
        <v>65</v>
      </c>
      <c r="E178" s="1" t="s">
        <v>691</v>
      </c>
      <c r="F178" s="1" t="s">
        <v>721</v>
      </c>
      <c r="G178" s="11">
        <f>(C178-VLOOKUP(E178,Riders!$A$2:$E$8000,4,FALSE))/365</f>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31">
        <v>2.0081018518518502E-2</v>
      </c>
      <c r="AA178">
        <v>50.137999999999998</v>
      </c>
      <c r="AB178" s="131"/>
    </row>
    <row r="179" spans="1:28">
      <c r="A179" s="1" t="s">
        <v>138</v>
      </c>
      <c r="B179" s="1">
        <v>2021</v>
      </c>
      <c r="C179" s="2">
        <v>44451</v>
      </c>
      <c r="D179" s="1" t="s">
        <v>65</v>
      </c>
      <c r="E179" s="1" t="s">
        <v>874</v>
      </c>
      <c r="F179" s="1" t="s">
        <v>51</v>
      </c>
      <c r="G179" s="11">
        <f>(C179-VLOOKUP(E179,Riders!$A$2:$E$8000,4,FALSE))/365</f>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31">
        <v>2.0081018518518502E-2</v>
      </c>
      <c r="AA179">
        <v>50.137999999999998</v>
      </c>
      <c r="AB179" s="131"/>
    </row>
    <row r="180" spans="1:28">
      <c r="A180" s="1" t="s">
        <v>138</v>
      </c>
      <c r="B180" s="1">
        <v>2021</v>
      </c>
      <c r="C180" s="2">
        <v>44451</v>
      </c>
      <c r="D180" s="1" t="s">
        <v>65</v>
      </c>
      <c r="E180" s="1" t="s">
        <v>522</v>
      </c>
      <c r="F180" s="1" t="s">
        <v>523</v>
      </c>
      <c r="G180" s="11">
        <f>(C180-VLOOKUP(E180,Riders!$A$2:$E$8000,4,FALSE))/365</f>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31">
        <v>2.0081018518518502E-2</v>
      </c>
      <c r="AA180">
        <v>50.137999999999998</v>
      </c>
      <c r="AB180" s="131"/>
    </row>
    <row r="181" spans="1:28">
      <c r="A181" s="1" t="s">
        <v>138</v>
      </c>
      <c r="B181" s="1">
        <v>2021</v>
      </c>
      <c r="C181" s="2">
        <v>44451</v>
      </c>
      <c r="D181" s="1" t="s">
        <v>65</v>
      </c>
      <c r="E181" s="1" t="s">
        <v>866</v>
      </c>
      <c r="F181" s="1" t="s">
        <v>62</v>
      </c>
      <c r="G181" s="11">
        <f>(C181-VLOOKUP(E181,Riders!$A$2:$E$8000,4,FALSE))/365</f>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31">
        <v>2.0081018518518502E-2</v>
      </c>
      <c r="AA181">
        <v>50.137999999999998</v>
      </c>
      <c r="AB181" s="131"/>
    </row>
    <row r="182" spans="1:28">
      <c r="A182" s="1" t="s">
        <v>138</v>
      </c>
      <c r="B182" s="1">
        <v>2021</v>
      </c>
      <c r="C182" s="2">
        <v>44451</v>
      </c>
      <c r="D182" s="1" t="s">
        <v>65</v>
      </c>
      <c r="E182" s="1" t="s">
        <v>641</v>
      </c>
      <c r="F182" s="1" t="s">
        <v>77</v>
      </c>
      <c r="G182" s="11">
        <f>(C182-VLOOKUP(E182,Riders!$A$2:$E$8000,4,FALSE))/365</f>
        <v>21.227397260273971</v>
      </c>
      <c r="H182" s="1" t="s">
        <v>606</v>
      </c>
      <c r="I182" s="3">
        <v>14</v>
      </c>
      <c r="J182" s="3">
        <v>16</v>
      </c>
      <c r="K182" s="3" t="s">
        <v>750</v>
      </c>
      <c r="L182" s="3"/>
      <c r="M182" s="3">
        <v>0</v>
      </c>
      <c r="N182" s="3">
        <v>0</v>
      </c>
      <c r="O182" s="3">
        <v>0</v>
      </c>
      <c r="P182" s="3">
        <v>0</v>
      </c>
      <c r="Q182" s="3">
        <v>0</v>
      </c>
      <c r="R182" s="3">
        <v>0</v>
      </c>
      <c r="S182" s="3">
        <v>0</v>
      </c>
      <c r="T182" s="3">
        <v>0</v>
      </c>
      <c r="U182" s="3">
        <v>0</v>
      </c>
      <c r="V182" s="3">
        <v>0</v>
      </c>
      <c r="W182" s="3">
        <v>0</v>
      </c>
      <c r="X182" s="3">
        <v>0</v>
      </c>
      <c r="Y182" s="3" t="s">
        <v>606</v>
      </c>
      <c r="Z182" s="131">
        <v>2.0081018518518502E-2</v>
      </c>
      <c r="AA182">
        <v>50.137999999999998</v>
      </c>
      <c r="AB182" s="131"/>
    </row>
    <row r="183" spans="1:28">
      <c r="A183" s="4" t="s">
        <v>878</v>
      </c>
      <c r="B183" s="4">
        <v>2021</v>
      </c>
      <c r="C183" s="5">
        <v>44388</v>
      </c>
      <c r="D183" s="4" t="s">
        <v>65</v>
      </c>
      <c r="E183" s="4" t="s">
        <v>799</v>
      </c>
      <c r="F183" s="4" t="s">
        <v>187</v>
      </c>
      <c r="G183" s="11">
        <f>(C183-VLOOKUP(E183,Riders!$A$2:$E$8000,4,FALSE))/365</f>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31">
        <v>2.0231481481481482E-2</v>
      </c>
      <c r="AA183">
        <v>51.48</v>
      </c>
      <c r="AB183" s="131"/>
    </row>
    <row r="184" spans="1:28">
      <c r="A184" s="4" t="s">
        <v>878</v>
      </c>
      <c r="B184" s="4">
        <v>2021</v>
      </c>
      <c r="C184" s="5">
        <v>44388</v>
      </c>
      <c r="D184" s="4" t="s">
        <v>65</v>
      </c>
      <c r="E184" s="4" t="s">
        <v>819</v>
      </c>
      <c r="F184" s="4" t="s">
        <v>479</v>
      </c>
      <c r="G184" s="11" t="e">
        <f>(C184-VLOOKUP(E184,Riders!$A$2:$E$8000,4,FALSE))/365</f>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31">
        <v>2.0231481481481482E-2</v>
      </c>
      <c r="AA184">
        <v>51.48</v>
      </c>
      <c r="AB184" s="131"/>
    </row>
    <row r="185" spans="1:28">
      <c r="A185" s="4" t="s">
        <v>878</v>
      </c>
      <c r="B185" s="4">
        <v>2021</v>
      </c>
      <c r="C185" s="5">
        <v>44388</v>
      </c>
      <c r="D185" s="4" t="s">
        <v>65</v>
      </c>
      <c r="E185" s="4" t="s">
        <v>507</v>
      </c>
      <c r="F185" s="4" t="s">
        <v>84</v>
      </c>
      <c r="G185" s="11">
        <f>(C185-VLOOKUP(E185,Riders!$A$2:$E$8000,4,FALSE))/365</f>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31">
        <v>2.02314814814815E-2</v>
      </c>
      <c r="AA185">
        <v>51.48</v>
      </c>
      <c r="AB185" s="131"/>
    </row>
    <row r="186" spans="1:28">
      <c r="A186" s="4" t="s">
        <v>878</v>
      </c>
      <c r="B186" s="4">
        <v>2021</v>
      </c>
      <c r="C186" s="5">
        <v>44388</v>
      </c>
      <c r="D186" s="4" t="s">
        <v>65</v>
      </c>
      <c r="E186" s="4" t="s">
        <v>827</v>
      </c>
      <c r="F186" s="4" t="s">
        <v>197</v>
      </c>
      <c r="G186" s="11">
        <f>(C186-VLOOKUP(E186,Riders!$A$2:$E$8000,4,FALSE))/365</f>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31">
        <v>2.02314814814815E-2</v>
      </c>
      <c r="AA186">
        <v>51.48</v>
      </c>
      <c r="AB186" s="131"/>
    </row>
    <row r="187" spans="1:28">
      <c r="A187" s="4" t="s">
        <v>878</v>
      </c>
      <c r="B187" s="4">
        <v>2021</v>
      </c>
      <c r="C187" s="5">
        <v>44388</v>
      </c>
      <c r="D187" s="4" t="s">
        <v>65</v>
      </c>
      <c r="E187" s="4" t="s">
        <v>907</v>
      </c>
      <c r="F187" s="4" t="s">
        <v>24</v>
      </c>
      <c r="G187" s="11" t="e">
        <f>(C187-VLOOKUP(E187,Riders!$A$2:$E$8000,4,FALSE))/365</f>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31">
        <v>2.02314814814815E-2</v>
      </c>
      <c r="AA187">
        <v>51.48</v>
      </c>
      <c r="AB187" s="131"/>
    </row>
    <row r="188" spans="1:28">
      <c r="A188" s="4" t="s">
        <v>878</v>
      </c>
      <c r="B188" s="4">
        <v>2021</v>
      </c>
      <c r="C188" s="5">
        <v>44388</v>
      </c>
      <c r="D188" s="4" t="s">
        <v>65</v>
      </c>
      <c r="E188" s="4" t="s">
        <v>339</v>
      </c>
      <c r="F188" s="4" t="s">
        <v>141</v>
      </c>
      <c r="G188" s="11">
        <f>(C188-VLOOKUP(E188,Riders!$A$2:$E$8000,4,FALSE))/365</f>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31">
        <v>2.02314814814815E-2</v>
      </c>
      <c r="AA188">
        <v>51.48</v>
      </c>
      <c r="AB188" s="131"/>
    </row>
    <row r="189" spans="1:28">
      <c r="A189" s="4" t="s">
        <v>878</v>
      </c>
      <c r="B189" s="4">
        <v>2021</v>
      </c>
      <c r="C189" s="5">
        <v>44388</v>
      </c>
      <c r="D189" s="4" t="s">
        <v>65</v>
      </c>
      <c r="E189" s="4" t="s">
        <v>811</v>
      </c>
      <c r="F189" s="4" t="s">
        <v>81</v>
      </c>
      <c r="G189" s="11" t="e">
        <f>(C189-VLOOKUP(E189,Riders!$A$2:$E$8000,4,FALSE))/365</f>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31">
        <v>2.02314814814815E-2</v>
      </c>
      <c r="AA189">
        <v>51.48</v>
      </c>
      <c r="AB189" s="131"/>
    </row>
    <row r="190" spans="1:28">
      <c r="A190" s="4" t="s">
        <v>878</v>
      </c>
      <c r="B190" s="4">
        <v>2021</v>
      </c>
      <c r="C190" s="5">
        <v>44388</v>
      </c>
      <c r="D190" s="4" t="s">
        <v>65</v>
      </c>
      <c r="E190" s="4" t="s">
        <v>903</v>
      </c>
      <c r="F190" s="4" t="s">
        <v>880</v>
      </c>
      <c r="G190" s="11">
        <f>(C190-VLOOKUP(E190,Riders!$A$2:$E$8000,4,FALSE))/365</f>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31">
        <v>2.02314814814815E-2</v>
      </c>
      <c r="AA190">
        <v>51.48</v>
      </c>
      <c r="AB190" s="131"/>
    </row>
    <row r="191" spans="1:28">
      <c r="A191" s="4" t="s">
        <v>878</v>
      </c>
      <c r="B191" s="4">
        <v>2021</v>
      </c>
      <c r="C191" s="5">
        <v>44388</v>
      </c>
      <c r="D191" s="4" t="s">
        <v>65</v>
      </c>
      <c r="E191" s="4" t="s">
        <v>518</v>
      </c>
      <c r="F191" s="4" t="s">
        <v>249</v>
      </c>
      <c r="G191" s="11">
        <f>(C191-VLOOKUP(E191,Riders!$A$2:$E$8000,4,FALSE))/365</f>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31">
        <v>2.02314814814815E-2</v>
      </c>
      <c r="AA191">
        <v>51.48</v>
      </c>
      <c r="AB191" s="131"/>
    </row>
    <row r="192" spans="1:28">
      <c r="A192" s="4" t="s">
        <v>878</v>
      </c>
      <c r="B192" s="4">
        <v>2021</v>
      </c>
      <c r="C192" s="5">
        <v>44388</v>
      </c>
      <c r="D192" s="4" t="s">
        <v>65</v>
      </c>
      <c r="E192" s="4" t="s">
        <v>845</v>
      </c>
      <c r="F192" s="4" t="s">
        <v>177</v>
      </c>
      <c r="G192" s="11" t="e">
        <f>(C192-VLOOKUP(E192,Riders!$A$2:$E$8000,4,FALSE))/365</f>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31">
        <v>2.02314814814815E-2</v>
      </c>
      <c r="AA192">
        <v>51.48</v>
      </c>
      <c r="AB192" s="131"/>
    </row>
    <row r="193" spans="1:28">
      <c r="A193" s="4" t="s">
        <v>878</v>
      </c>
      <c r="B193" s="4">
        <v>2021</v>
      </c>
      <c r="C193" s="5">
        <v>44388</v>
      </c>
      <c r="D193" s="4" t="s">
        <v>65</v>
      </c>
      <c r="E193" s="4" t="s">
        <v>489</v>
      </c>
      <c r="F193" s="4" t="s">
        <v>41</v>
      </c>
      <c r="G193" s="11">
        <f>(C193-VLOOKUP(E193,Riders!$A$2:$E$8000,4,FALSE))/365</f>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31">
        <v>2.02314814814815E-2</v>
      </c>
      <c r="AA193">
        <v>51.48</v>
      </c>
      <c r="AB193" s="131"/>
    </row>
    <row r="194" spans="1:28">
      <c r="A194" s="4" t="s">
        <v>878</v>
      </c>
      <c r="B194" s="4">
        <v>2021</v>
      </c>
      <c r="C194" s="5">
        <v>44388</v>
      </c>
      <c r="D194" s="4" t="s">
        <v>65</v>
      </c>
      <c r="E194" s="4" t="s">
        <v>770</v>
      </c>
      <c r="F194" s="4" t="s">
        <v>892</v>
      </c>
      <c r="G194" s="11">
        <f>(C194-VLOOKUP(E194,Riders!$A$2:$E$8000,4,FALSE))/365</f>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31">
        <v>2.02314814814815E-2</v>
      </c>
      <c r="AA194">
        <v>51.48</v>
      </c>
      <c r="AB194" s="131"/>
    </row>
    <row r="195" spans="1:28">
      <c r="A195" s="4" t="s">
        <v>878</v>
      </c>
      <c r="B195" s="4">
        <v>2021</v>
      </c>
      <c r="C195" s="5">
        <v>44388</v>
      </c>
      <c r="D195" s="4" t="s">
        <v>65</v>
      </c>
      <c r="E195" s="4" t="s">
        <v>490</v>
      </c>
      <c r="F195" s="4" t="s">
        <v>491</v>
      </c>
      <c r="G195" s="11">
        <f>(C195-VLOOKUP(E195,Riders!$A$2:$E$8000,4,FALSE))/365</f>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31">
        <v>2.02314814814815E-2</v>
      </c>
      <c r="AA195">
        <v>51.48</v>
      </c>
      <c r="AB195" s="131"/>
    </row>
    <row r="196" spans="1:28">
      <c r="A196" s="4" t="s">
        <v>878</v>
      </c>
      <c r="B196" s="4">
        <v>2021</v>
      </c>
      <c r="C196" s="5">
        <v>44388</v>
      </c>
      <c r="D196" s="4" t="s">
        <v>65</v>
      </c>
      <c r="E196" s="4" t="s">
        <v>890</v>
      </c>
      <c r="F196" s="4" t="s">
        <v>645</v>
      </c>
      <c r="G196" s="11">
        <f>(C196-VLOOKUP(E196,Riders!$A$2:$E$8000,4,FALSE))/365</f>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31">
        <v>2.02314814814815E-2</v>
      </c>
      <c r="AA196">
        <v>51.48</v>
      </c>
      <c r="AB196" s="131"/>
    </row>
    <row r="197" spans="1:28">
      <c r="A197" s="4" t="s">
        <v>878</v>
      </c>
      <c r="B197" s="4">
        <v>2021</v>
      </c>
      <c r="C197" s="5">
        <v>44388</v>
      </c>
      <c r="D197" s="4" t="s">
        <v>65</v>
      </c>
      <c r="E197" s="4" t="s">
        <v>835</v>
      </c>
      <c r="F197" s="4" t="s">
        <v>206</v>
      </c>
      <c r="G197" s="11">
        <f>(C197-VLOOKUP(E197,Riders!$A$2:$E$8000,4,FALSE))/365</f>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31">
        <v>2.02314814814815E-2</v>
      </c>
      <c r="AA197">
        <v>51.48</v>
      </c>
      <c r="AB197" s="131"/>
    </row>
    <row r="198" spans="1:28">
      <c r="A198" s="4" t="s">
        <v>878</v>
      </c>
      <c r="B198" s="4">
        <v>2021</v>
      </c>
      <c r="C198" s="5">
        <v>44388</v>
      </c>
      <c r="D198" s="4" t="s">
        <v>65</v>
      </c>
      <c r="E198" s="4" t="s">
        <v>887</v>
      </c>
      <c r="F198" s="4" t="s">
        <v>886</v>
      </c>
      <c r="G198" s="11">
        <f>(C198-VLOOKUP(E198,Riders!$A$2:$E$8000,4,FALSE))/365</f>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31">
        <v>2.02314814814815E-2</v>
      </c>
      <c r="AA198">
        <v>51.48</v>
      </c>
      <c r="AB198" s="131"/>
    </row>
    <row r="199" spans="1:28">
      <c r="A199" s="34" t="s">
        <v>878</v>
      </c>
      <c r="B199" s="34">
        <v>2021</v>
      </c>
      <c r="C199" s="37">
        <v>44388</v>
      </c>
      <c r="D199" s="34" t="s">
        <v>65</v>
      </c>
      <c r="E199" s="34" t="s">
        <v>47</v>
      </c>
      <c r="F199" s="34" t="s">
        <v>26</v>
      </c>
      <c r="G199" s="11">
        <f>(C199-VLOOKUP(E199,Riders!$A$2:$E$8000,4,FALSE))/365</f>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31">
        <v>2.02314814814815E-2</v>
      </c>
      <c r="AA199">
        <v>51.48</v>
      </c>
      <c r="AB199" s="131"/>
    </row>
    <row r="200" spans="1:28">
      <c r="A200" s="4" t="s">
        <v>878</v>
      </c>
      <c r="B200" s="4">
        <v>2021</v>
      </c>
      <c r="C200" s="5">
        <v>44388</v>
      </c>
      <c r="D200" s="4" t="s">
        <v>65</v>
      </c>
      <c r="E200" s="4" t="s">
        <v>889</v>
      </c>
      <c r="F200" s="4" t="s">
        <v>57</v>
      </c>
      <c r="G200" s="11">
        <f>(C200-VLOOKUP(E200,Riders!$A$2:$E$8000,4,FALSE))/365</f>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31">
        <v>2.02314814814815E-2</v>
      </c>
      <c r="AA200">
        <v>51.48</v>
      </c>
      <c r="AB200" s="131"/>
    </row>
    <row r="201" spans="1:28">
      <c r="A201" s="4" t="s">
        <v>878</v>
      </c>
      <c r="B201" s="4">
        <v>2021</v>
      </c>
      <c r="C201" s="5">
        <v>44388</v>
      </c>
      <c r="D201" s="4" t="s">
        <v>65</v>
      </c>
      <c r="E201" s="4" t="s">
        <v>888</v>
      </c>
      <c r="F201" s="4" t="s">
        <v>368</v>
      </c>
      <c r="G201" s="11">
        <f>(C201-VLOOKUP(E201,Riders!$A$2:$E$8000,4,FALSE))/365</f>
        <v>22.356164383561644</v>
      </c>
      <c r="H201" s="4" t="s">
        <v>606</v>
      </c>
      <c r="I201" s="3">
        <v>-36</v>
      </c>
      <c r="J201" s="3" t="s">
        <v>750</v>
      </c>
      <c r="K201" s="3"/>
      <c r="L201" s="3"/>
      <c r="M201" s="3">
        <v>0</v>
      </c>
      <c r="N201" s="3">
        <v>0</v>
      </c>
      <c r="O201" s="3">
        <v>0</v>
      </c>
      <c r="P201" s="3">
        <v>0</v>
      </c>
      <c r="Q201" s="3">
        <v>0</v>
      </c>
      <c r="R201" s="3">
        <v>0</v>
      </c>
      <c r="S201" s="3">
        <v>0</v>
      </c>
      <c r="T201" s="3">
        <v>0</v>
      </c>
      <c r="U201" s="3">
        <v>0</v>
      </c>
      <c r="V201" s="3">
        <v>0</v>
      </c>
      <c r="W201" s="3">
        <v>0</v>
      </c>
      <c r="X201" s="3">
        <v>0</v>
      </c>
      <c r="Y201" s="3" t="s">
        <v>606</v>
      </c>
      <c r="Z201" s="131">
        <v>2.02314814814815E-2</v>
      </c>
      <c r="AA201">
        <v>51.48</v>
      </c>
      <c r="AB201" s="131"/>
    </row>
    <row r="202" spans="1:28">
      <c r="A202" s="1" t="s">
        <v>216</v>
      </c>
      <c r="B202" s="1">
        <v>2020</v>
      </c>
      <c r="C202" s="2">
        <v>43890</v>
      </c>
      <c r="D202" s="1" t="s">
        <v>19</v>
      </c>
      <c r="E202" s="1" t="s">
        <v>583</v>
      </c>
      <c r="F202" s="1" t="s">
        <v>26</v>
      </c>
      <c r="G202" s="11">
        <f>(C202-VLOOKUP(E202,Riders!$A$2:$E$8000,4,FALSE))/365</f>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31">
        <v>1.9085648148148147E-2</v>
      </c>
      <c r="AA202">
        <v>54.576000000000001</v>
      </c>
      <c r="AB202" s="131"/>
    </row>
    <row r="203" spans="1:28">
      <c r="A203" s="1" t="s">
        <v>216</v>
      </c>
      <c r="B203" s="1">
        <v>2020</v>
      </c>
      <c r="C203" s="2">
        <v>43890</v>
      </c>
      <c r="D203" s="1" t="s">
        <v>19</v>
      </c>
      <c r="E203" s="1" t="s">
        <v>748</v>
      </c>
      <c r="F203" s="1" t="s">
        <v>22</v>
      </c>
      <c r="G203" s="11">
        <f>(C203-VLOOKUP(E203,Riders!$A$2:$E$8000,4,FALSE))/365</f>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31">
        <v>1.9085648148148147E-2</v>
      </c>
      <c r="AA203">
        <v>54.576000000000001</v>
      </c>
      <c r="AB203" s="131"/>
    </row>
    <row r="204" spans="1:28">
      <c r="A204" s="1" t="s">
        <v>216</v>
      </c>
      <c r="B204" s="1">
        <v>2020</v>
      </c>
      <c r="C204" s="2">
        <v>43890</v>
      </c>
      <c r="D204" s="1" t="s">
        <v>19</v>
      </c>
      <c r="E204" s="1" t="s">
        <v>778</v>
      </c>
      <c r="F204" s="1" t="s">
        <v>112</v>
      </c>
      <c r="G204" s="11">
        <f>(C204-VLOOKUP(E204,Riders!$A$2:$E$8000,4,FALSE))/365</f>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31">
        <v>1.9085648148148102E-2</v>
      </c>
      <c r="AA204">
        <v>54.576000000000001</v>
      </c>
      <c r="AB204" s="131"/>
    </row>
    <row r="205" spans="1:28">
      <c r="A205" s="1" t="s">
        <v>216</v>
      </c>
      <c r="B205" s="1">
        <v>2020</v>
      </c>
      <c r="C205" s="2">
        <v>43890</v>
      </c>
      <c r="D205" s="1" t="s">
        <v>19</v>
      </c>
      <c r="E205" s="1" t="s">
        <v>595</v>
      </c>
      <c r="F205" s="1" t="s">
        <v>28</v>
      </c>
      <c r="G205" s="11">
        <f>(C205-VLOOKUP(E205,Riders!$A$2:$E$8000,4,FALSE))/365</f>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31">
        <v>1.9085648148148102E-2</v>
      </c>
      <c r="AA205">
        <v>54.576000000000001</v>
      </c>
      <c r="AB205" s="131"/>
    </row>
    <row r="206" spans="1:28">
      <c r="A206" s="1" t="s">
        <v>216</v>
      </c>
      <c r="B206" s="1">
        <v>2020</v>
      </c>
      <c r="C206" s="2">
        <v>43890</v>
      </c>
      <c r="D206" s="1" t="s">
        <v>19</v>
      </c>
      <c r="E206" s="1" t="s">
        <v>597</v>
      </c>
      <c r="F206" s="1" t="s">
        <v>34</v>
      </c>
      <c r="G206" s="11">
        <f>(C206-VLOOKUP(E206,Riders!$A$2:$E$8000,4,FALSE))/365</f>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31">
        <v>1.9085648148148102E-2</v>
      </c>
      <c r="AA206">
        <v>54.576000000000001</v>
      </c>
      <c r="AB206" s="131"/>
    </row>
    <row r="207" spans="1:28">
      <c r="A207" s="1" t="s">
        <v>216</v>
      </c>
      <c r="B207" s="1">
        <v>2020</v>
      </c>
      <c r="C207" s="2">
        <v>43890</v>
      </c>
      <c r="D207" s="1" t="s">
        <v>19</v>
      </c>
      <c r="E207" s="1" t="s">
        <v>928</v>
      </c>
      <c r="F207" s="1" t="s">
        <v>101</v>
      </c>
      <c r="G207" s="11">
        <f>(C207-VLOOKUP(E207,Riders!$A$2:$E$8000,4,FALSE))/365</f>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31">
        <v>1.9085648148148102E-2</v>
      </c>
      <c r="AA207">
        <v>54.576000000000001</v>
      </c>
      <c r="AB207" s="131"/>
    </row>
    <row r="208" spans="1:28">
      <c r="A208" s="1" t="s">
        <v>216</v>
      </c>
      <c r="B208" s="1">
        <v>2020</v>
      </c>
      <c r="C208" s="2">
        <v>43890</v>
      </c>
      <c r="D208" s="1" t="s">
        <v>19</v>
      </c>
      <c r="E208" s="1" t="s">
        <v>486</v>
      </c>
      <c r="F208" s="1" t="s">
        <v>163</v>
      </c>
      <c r="G208" s="11">
        <f>(C208-VLOOKUP(E208,Riders!$A$2:$E$8000,4,FALSE))/365</f>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31">
        <v>1.9085648148148102E-2</v>
      </c>
      <c r="AA208">
        <v>54.576000000000001</v>
      </c>
      <c r="AB208" s="131"/>
    </row>
    <row r="209" spans="1:28">
      <c r="A209" s="1" t="s">
        <v>216</v>
      </c>
      <c r="B209" s="1">
        <v>2020</v>
      </c>
      <c r="C209" s="2">
        <v>43890</v>
      </c>
      <c r="D209" s="1" t="s">
        <v>19</v>
      </c>
      <c r="E209" s="1" t="s">
        <v>654</v>
      </c>
      <c r="F209" s="1" t="s">
        <v>483</v>
      </c>
      <c r="G209" s="11">
        <f>(C209-VLOOKUP(E209,Riders!$A$2:$E$8000,4,FALSE))/365</f>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31">
        <v>1.9085648148148102E-2</v>
      </c>
      <c r="AA209">
        <v>54.576000000000001</v>
      </c>
      <c r="AB209" s="131"/>
    </row>
    <row r="210" spans="1:28">
      <c r="A210" s="1" t="s">
        <v>216</v>
      </c>
      <c r="B210" s="1">
        <v>2020</v>
      </c>
      <c r="C210" s="2">
        <v>43890</v>
      </c>
      <c r="D210" s="1" t="s">
        <v>19</v>
      </c>
      <c r="E210" s="1" t="s">
        <v>472</v>
      </c>
      <c r="F210" s="1" t="s">
        <v>24</v>
      </c>
      <c r="G210" s="11">
        <f>(C210-VLOOKUP(E210,Riders!$A$2:$E$8000,4,FALSE))/365</f>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31">
        <v>1.9085648148148102E-2</v>
      </c>
      <c r="AA210">
        <v>54.576000000000001</v>
      </c>
      <c r="AB210" s="131"/>
    </row>
    <row r="211" spans="1:28">
      <c r="A211" s="1" t="s">
        <v>216</v>
      </c>
      <c r="B211" s="1">
        <v>2020</v>
      </c>
      <c r="C211" s="2">
        <v>43890</v>
      </c>
      <c r="D211" s="1" t="s">
        <v>19</v>
      </c>
      <c r="E211" s="1" t="s">
        <v>521</v>
      </c>
      <c r="F211" s="1" t="s">
        <v>57</v>
      </c>
      <c r="G211" s="11">
        <f>(C211-VLOOKUP(E211,Riders!$A$2:$E$8000,4,FALSE))/365</f>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31">
        <v>1.9085648148148102E-2</v>
      </c>
      <c r="AA211">
        <v>54.576000000000001</v>
      </c>
      <c r="AB211" s="131"/>
    </row>
    <row r="212" spans="1:28">
      <c r="A212" s="1" t="s">
        <v>216</v>
      </c>
      <c r="B212" s="1">
        <v>2020</v>
      </c>
      <c r="C212" s="2">
        <v>43890</v>
      </c>
      <c r="D212" s="1" t="s">
        <v>19</v>
      </c>
      <c r="E212" s="1" t="s">
        <v>492</v>
      </c>
      <c r="F212" s="1" t="s">
        <v>30</v>
      </c>
      <c r="G212" s="11">
        <f>(C212-VLOOKUP(E212,Riders!$A$2:$E$8000,4,FALSE))/365</f>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31">
        <v>1.9085648148148102E-2</v>
      </c>
      <c r="AA212">
        <v>54.576000000000001</v>
      </c>
      <c r="AB212" s="131"/>
    </row>
    <row r="213" spans="1:28">
      <c r="A213" s="1" t="s">
        <v>216</v>
      </c>
      <c r="B213" s="1">
        <v>2020</v>
      </c>
      <c r="C213" s="2">
        <v>43890</v>
      </c>
      <c r="D213" s="1" t="s">
        <v>19</v>
      </c>
      <c r="E213" s="1" t="s">
        <v>802</v>
      </c>
      <c r="F213" s="1" t="s">
        <v>32</v>
      </c>
      <c r="G213" s="11">
        <f>(C213-VLOOKUP(E213,Riders!$A$2:$E$8000,4,FALSE))/365</f>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31">
        <v>1.9085648148148102E-2</v>
      </c>
      <c r="AA213">
        <v>54.576000000000001</v>
      </c>
      <c r="AB213" s="131"/>
    </row>
    <row r="214" spans="1:28">
      <c r="A214" s="1" t="s">
        <v>216</v>
      </c>
      <c r="B214" s="1">
        <v>2020</v>
      </c>
      <c r="C214" s="2">
        <v>43890</v>
      </c>
      <c r="D214" s="1" t="s">
        <v>19</v>
      </c>
      <c r="E214" s="1" t="s">
        <v>745</v>
      </c>
      <c r="F214" s="1" t="s">
        <v>45</v>
      </c>
      <c r="G214" s="11">
        <f>(C214-VLOOKUP(E214,Riders!$A$2:$E$8000,4,FALSE))/365</f>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31">
        <v>1.9085648148148102E-2</v>
      </c>
      <c r="AA214">
        <v>54.576000000000001</v>
      </c>
      <c r="AB214" s="131"/>
    </row>
    <row r="215" spans="1:28">
      <c r="A215" s="1" t="s">
        <v>216</v>
      </c>
      <c r="B215" s="1">
        <v>2020</v>
      </c>
      <c r="C215" s="2">
        <v>43890</v>
      </c>
      <c r="D215" s="1" t="s">
        <v>19</v>
      </c>
      <c r="E215" s="1" t="s">
        <v>339</v>
      </c>
      <c r="F215" s="1" t="s">
        <v>141</v>
      </c>
      <c r="G215" s="11">
        <f>(C215-VLOOKUP(E215,Riders!$A$2:$E$8000,4,FALSE))/365</f>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31">
        <v>1.9085648148148102E-2</v>
      </c>
      <c r="AA215">
        <v>54.576000000000001</v>
      </c>
      <c r="AB215" s="131"/>
    </row>
    <row r="216" spans="1:28">
      <c r="A216" s="1" t="s">
        <v>216</v>
      </c>
      <c r="B216" s="1">
        <v>2020</v>
      </c>
      <c r="C216" s="2">
        <v>43890</v>
      </c>
      <c r="D216" s="1" t="s">
        <v>19</v>
      </c>
      <c r="E216" s="1" t="s">
        <v>924</v>
      </c>
      <c r="F216" s="1" t="s">
        <v>84</v>
      </c>
      <c r="G216" s="11">
        <f>(C216-VLOOKUP(E216,Riders!$A$2:$E$8000,4,FALSE))/365</f>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31">
        <v>1.9085648148148102E-2</v>
      </c>
      <c r="AA216">
        <v>54.576000000000001</v>
      </c>
      <c r="AB216" s="131"/>
    </row>
    <row r="217" spans="1:28">
      <c r="A217" s="1" t="s">
        <v>216</v>
      </c>
      <c r="B217" s="1">
        <v>2020</v>
      </c>
      <c r="C217" s="2">
        <v>43890</v>
      </c>
      <c r="D217" s="1" t="s">
        <v>19</v>
      </c>
      <c r="E217" s="1" t="s">
        <v>781</v>
      </c>
      <c r="F217" s="1" t="s">
        <v>77</v>
      </c>
      <c r="G217" s="11">
        <f>(C217-VLOOKUP(E217,Riders!$A$2:$E$8000,4,FALSE))/365</f>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31">
        <v>1.9085648148148102E-2</v>
      </c>
      <c r="AA217">
        <v>54.576000000000001</v>
      </c>
      <c r="AB217" s="131"/>
    </row>
    <row r="218" spans="1:28">
      <c r="A218" s="1" t="s">
        <v>216</v>
      </c>
      <c r="B218" s="1">
        <v>2020</v>
      </c>
      <c r="C218" s="2">
        <v>43890</v>
      </c>
      <c r="D218" s="1" t="s">
        <v>19</v>
      </c>
      <c r="E218" s="1" t="s">
        <v>782</v>
      </c>
      <c r="F218" s="1" t="s">
        <v>479</v>
      </c>
      <c r="G218" s="11" t="e">
        <f>(C218-VLOOKUP(E218,Riders!$A$2:$E$8000,4,FALSE))/365</f>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31">
        <v>1.9085648148148102E-2</v>
      </c>
      <c r="AA218">
        <v>54.576000000000001</v>
      </c>
      <c r="AB218" s="131"/>
    </row>
    <row r="219" spans="1:28">
      <c r="A219" s="1" t="s">
        <v>216</v>
      </c>
      <c r="B219" s="1">
        <v>2020</v>
      </c>
      <c r="C219" s="2">
        <v>43890</v>
      </c>
      <c r="D219" s="1" t="s">
        <v>19</v>
      </c>
      <c r="E219" s="1" t="s">
        <v>714</v>
      </c>
      <c r="F219" s="1" t="s">
        <v>151</v>
      </c>
      <c r="G219" s="11">
        <f>(C219-VLOOKUP(E219,Riders!$A$2:$E$8000,4,FALSE))/365</f>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31">
        <v>1.9085648148148102E-2</v>
      </c>
      <c r="AA219">
        <v>54.576000000000001</v>
      </c>
      <c r="AB219" s="131"/>
    </row>
    <row r="220" spans="1:28">
      <c r="A220" s="1" t="s">
        <v>216</v>
      </c>
      <c r="B220" s="1">
        <v>2020</v>
      </c>
      <c r="C220" s="2">
        <v>43890</v>
      </c>
      <c r="D220" s="1" t="s">
        <v>19</v>
      </c>
      <c r="E220" s="1" t="s">
        <v>933</v>
      </c>
      <c r="F220" s="1" t="s">
        <v>187</v>
      </c>
      <c r="G220" s="11">
        <f>(C220-VLOOKUP(E220,Riders!$A$2:$E$8000,4,FALSE))/365</f>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31">
        <v>1.9085648148148102E-2</v>
      </c>
      <c r="AA220">
        <v>54.576000000000001</v>
      </c>
      <c r="AB220" s="131"/>
    </row>
    <row r="221" spans="1:28">
      <c r="A221" s="1" t="s">
        <v>216</v>
      </c>
      <c r="B221" s="1">
        <v>2020</v>
      </c>
      <c r="C221" s="2">
        <v>43890</v>
      </c>
      <c r="D221" s="1" t="s">
        <v>19</v>
      </c>
      <c r="E221" s="1" t="s">
        <v>811</v>
      </c>
      <c r="F221" s="1" t="s">
        <v>81</v>
      </c>
      <c r="G221" s="11" t="e">
        <f>(C221-VLOOKUP(E221,Riders!$A$2:$E$8000,4,FALSE))/365</f>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31">
        <v>1.9085648148148102E-2</v>
      </c>
      <c r="AA221">
        <v>54.576000000000001</v>
      </c>
      <c r="AB221" s="131"/>
    </row>
    <row r="222" spans="1:28">
      <c r="A222" s="1" t="s">
        <v>216</v>
      </c>
      <c r="B222" s="1">
        <v>2020</v>
      </c>
      <c r="C222" s="2">
        <v>43890</v>
      </c>
      <c r="D222" s="1" t="s">
        <v>19</v>
      </c>
      <c r="E222" s="1" t="s">
        <v>932</v>
      </c>
      <c r="F222" s="1" t="s">
        <v>55</v>
      </c>
      <c r="G222" s="11" t="e">
        <f>(C222-VLOOKUP(E222,Riders!$A$2:$E$8000,4,FALSE))/365</f>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31">
        <v>1.9085648148148102E-2</v>
      </c>
      <c r="AA222">
        <v>54.576000000000001</v>
      </c>
      <c r="AB222" s="131"/>
    </row>
    <row r="223" spans="1:28">
      <c r="A223" s="1" t="s">
        <v>216</v>
      </c>
      <c r="B223" s="1">
        <v>2020</v>
      </c>
      <c r="C223" s="2">
        <v>43890</v>
      </c>
      <c r="D223" s="1" t="s">
        <v>19</v>
      </c>
      <c r="E223" s="1" t="s">
        <v>934</v>
      </c>
      <c r="F223" s="1" t="s">
        <v>38</v>
      </c>
      <c r="G223" s="11">
        <f>(C223-VLOOKUP(E223,Riders!$A$2:$E$8000,4,FALSE))/365</f>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31">
        <v>1.9085648148148102E-2</v>
      </c>
      <c r="AA223">
        <v>54.576000000000001</v>
      </c>
      <c r="AB223" s="131"/>
    </row>
    <row r="224" spans="1:28">
      <c r="A224" s="1" t="s">
        <v>216</v>
      </c>
      <c r="B224" s="1">
        <v>2020</v>
      </c>
      <c r="C224" s="2">
        <v>43890</v>
      </c>
      <c r="D224" s="1" t="s">
        <v>19</v>
      </c>
      <c r="E224" s="1" t="s">
        <v>807</v>
      </c>
      <c r="F224" s="1" t="s">
        <v>36</v>
      </c>
      <c r="G224" s="11">
        <f>(C224-VLOOKUP(E224,Riders!$A$2:$E$8000,4,FALSE))/365</f>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31">
        <v>1.9085648148148102E-2</v>
      </c>
      <c r="AA224">
        <v>54.576000000000001</v>
      </c>
      <c r="AB224" s="131"/>
    </row>
    <row r="225" spans="1:28">
      <c r="A225" s="1" t="s">
        <v>216</v>
      </c>
      <c r="B225" s="1">
        <v>2020</v>
      </c>
      <c r="C225" s="2">
        <v>43890</v>
      </c>
      <c r="D225" s="1" t="s">
        <v>19</v>
      </c>
      <c r="E225" s="1" t="s">
        <v>831</v>
      </c>
      <c r="F225" s="1" t="s">
        <v>206</v>
      </c>
      <c r="G225" s="11">
        <f>(C225-VLOOKUP(E225,Riders!$A$2:$E$8000,4,FALSE))/365</f>
        <v>26.704109589041096</v>
      </c>
      <c r="H225" s="1" t="s">
        <v>606</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606</v>
      </c>
      <c r="Z225" s="131">
        <v>1.9085648148148102E-2</v>
      </c>
      <c r="AA225">
        <v>54.576000000000001</v>
      </c>
      <c r="AB225" s="131"/>
    </row>
    <row r="226" spans="1:28">
      <c r="A226" s="4" t="s">
        <v>161</v>
      </c>
      <c r="B226" s="4">
        <v>2020</v>
      </c>
      <c r="C226" s="5">
        <v>43855</v>
      </c>
      <c r="D226" s="4" t="s">
        <v>65</v>
      </c>
      <c r="E226" s="4" t="s">
        <v>748</v>
      </c>
      <c r="F226" s="4" t="s">
        <v>22</v>
      </c>
      <c r="G226" s="11">
        <f>(C226-VLOOKUP(E226,Riders!$A$2:$E$8000,4,FALSE))/365</f>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31">
        <v>1.9305555555555555E-2</v>
      </c>
      <c r="AA226">
        <v>53.93</v>
      </c>
      <c r="AB226" s="131"/>
    </row>
    <row r="227" spans="1:28">
      <c r="A227" s="4" t="s">
        <v>161</v>
      </c>
      <c r="B227" s="4">
        <v>2020</v>
      </c>
      <c r="C227" s="5">
        <v>43855</v>
      </c>
      <c r="D227" s="4" t="s">
        <v>65</v>
      </c>
      <c r="E227" s="4" t="s">
        <v>745</v>
      </c>
      <c r="F227" s="4" t="s">
        <v>45</v>
      </c>
      <c r="G227" s="11">
        <f>(C227-VLOOKUP(E227,Riders!$A$2:$E$8000,4,FALSE))/365</f>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31">
        <v>1.9305555555555555E-2</v>
      </c>
      <c r="AA227">
        <v>53.93</v>
      </c>
      <c r="AB227" s="131"/>
    </row>
    <row r="228" spans="1:28">
      <c r="A228" s="4" t="s">
        <v>161</v>
      </c>
      <c r="B228" s="4">
        <v>2020</v>
      </c>
      <c r="C228" s="5">
        <v>43855</v>
      </c>
      <c r="D228" s="4" t="s">
        <v>65</v>
      </c>
      <c r="E228" s="4" t="s">
        <v>486</v>
      </c>
      <c r="F228" s="4" t="s">
        <v>163</v>
      </c>
      <c r="G228" s="11">
        <f>(C228-VLOOKUP(E228,Riders!$A$2:$E$8000,4,FALSE))/365</f>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31">
        <v>1.93055555555556E-2</v>
      </c>
      <c r="AA228">
        <v>53.93</v>
      </c>
      <c r="AB228" s="131"/>
    </row>
    <row r="229" spans="1:28">
      <c r="A229" s="4" t="s">
        <v>161</v>
      </c>
      <c r="B229" s="4">
        <v>2020</v>
      </c>
      <c r="C229" s="5">
        <v>43855</v>
      </c>
      <c r="D229" s="4" t="s">
        <v>65</v>
      </c>
      <c r="E229" s="4" t="s">
        <v>584</v>
      </c>
      <c r="F229" s="4" t="s">
        <v>112</v>
      </c>
      <c r="G229" s="11">
        <f>(C229-VLOOKUP(E229,Riders!$A$2:$E$8000,4,FALSE))/365</f>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31">
        <v>1.93055555555556E-2</v>
      </c>
      <c r="AA229">
        <v>53.93</v>
      </c>
      <c r="AB229" s="131"/>
    </row>
    <row r="230" spans="1:28">
      <c r="A230" s="4" t="s">
        <v>161</v>
      </c>
      <c r="B230" s="4">
        <v>2020</v>
      </c>
      <c r="C230" s="5">
        <v>43855</v>
      </c>
      <c r="D230" s="4" t="s">
        <v>65</v>
      </c>
      <c r="E230" s="4" t="s">
        <v>583</v>
      </c>
      <c r="F230" s="4" t="s">
        <v>26</v>
      </c>
      <c r="G230" s="11">
        <f>(C230-VLOOKUP(E230,Riders!$A$2:$E$8000,4,FALSE))/365</f>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31">
        <v>1.93055555555556E-2</v>
      </c>
      <c r="AA230">
        <v>53.93</v>
      </c>
      <c r="AB230" s="131"/>
    </row>
    <row r="231" spans="1:28">
      <c r="A231" s="4" t="s">
        <v>161</v>
      </c>
      <c r="B231" s="4">
        <v>2020</v>
      </c>
      <c r="C231" s="5">
        <v>43855</v>
      </c>
      <c r="D231" s="4" t="s">
        <v>65</v>
      </c>
      <c r="E231" s="4" t="s">
        <v>339</v>
      </c>
      <c r="F231" s="4" t="s">
        <v>141</v>
      </c>
      <c r="G231" s="11">
        <f>(C231-VLOOKUP(E231,Riders!$A$2:$E$8000,4,FALSE))/365</f>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31">
        <v>1.93055555555556E-2</v>
      </c>
      <c r="AA231">
        <v>53.93</v>
      </c>
      <c r="AB231" s="131"/>
    </row>
    <row r="232" spans="1:28">
      <c r="A232" s="4" t="s">
        <v>161</v>
      </c>
      <c r="B232" s="4">
        <v>2020</v>
      </c>
      <c r="C232" s="5">
        <v>43855</v>
      </c>
      <c r="D232" s="4" t="s">
        <v>65</v>
      </c>
      <c r="E232" s="4" t="s">
        <v>932</v>
      </c>
      <c r="F232" s="4" t="s">
        <v>55</v>
      </c>
      <c r="G232" s="11" t="e">
        <f>(C232-VLOOKUP(E232,Riders!$A$2:$E$8000,4,FALSE))/365</f>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31">
        <v>1.93055555555556E-2</v>
      </c>
      <c r="AA232">
        <v>53.93</v>
      </c>
      <c r="AB232" s="131"/>
    </row>
    <row r="233" spans="1:28">
      <c r="A233" s="4" t="s">
        <v>161</v>
      </c>
      <c r="B233" s="4">
        <v>2020</v>
      </c>
      <c r="C233" s="5">
        <v>43855</v>
      </c>
      <c r="D233" s="4" t="s">
        <v>65</v>
      </c>
      <c r="E233" s="4" t="s">
        <v>933</v>
      </c>
      <c r="F233" s="4" t="s">
        <v>187</v>
      </c>
      <c r="G233" s="11">
        <f>(C233-VLOOKUP(E233,Riders!$A$2:$E$8000,4,FALSE))/365</f>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31">
        <v>1.93055555555556E-2</v>
      </c>
      <c r="AA233">
        <v>53.93</v>
      </c>
      <c r="AB233" s="131"/>
    </row>
    <row r="234" spans="1:28">
      <c r="A234" s="4" t="s">
        <v>161</v>
      </c>
      <c r="B234" s="4">
        <v>2020</v>
      </c>
      <c r="C234" s="5">
        <v>43855</v>
      </c>
      <c r="D234" s="4" t="s">
        <v>65</v>
      </c>
      <c r="E234" s="4" t="s">
        <v>919</v>
      </c>
      <c r="F234" s="4" t="s">
        <v>479</v>
      </c>
      <c r="G234" s="11" t="e">
        <f>(C234-VLOOKUP(E234,Riders!$A$2:$E$8000,4,FALSE))/365</f>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31">
        <v>1.93055555555556E-2</v>
      </c>
      <c r="AA234">
        <v>53.93</v>
      </c>
      <c r="AB234" s="131"/>
    </row>
    <row r="235" spans="1:28">
      <c r="A235" s="4" t="s">
        <v>161</v>
      </c>
      <c r="B235" s="4">
        <v>2020</v>
      </c>
      <c r="C235" s="5">
        <v>43855</v>
      </c>
      <c r="D235" s="4" t="s">
        <v>65</v>
      </c>
      <c r="E235" s="4" t="s">
        <v>942</v>
      </c>
      <c r="F235" s="4" t="s">
        <v>28</v>
      </c>
      <c r="G235" s="11">
        <f>(C235-VLOOKUP(E235,Riders!$A$2:$E$8000,4,FALSE))/365</f>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31">
        <v>1.93055555555556E-2</v>
      </c>
      <c r="AA235">
        <v>53.93</v>
      </c>
      <c r="AB235" s="131"/>
    </row>
    <row r="236" spans="1:28">
      <c r="A236" s="4" t="s">
        <v>161</v>
      </c>
      <c r="B236" s="4">
        <v>2020</v>
      </c>
      <c r="C236" s="5">
        <v>43855</v>
      </c>
      <c r="D236" s="4" t="s">
        <v>65</v>
      </c>
      <c r="E236" s="4" t="s">
        <v>934</v>
      </c>
      <c r="F236" s="4" t="s">
        <v>38</v>
      </c>
      <c r="G236" s="11">
        <f>(C236-VLOOKUP(E236,Riders!$A$2:$E$8000,4,FALSE))/365</f>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31">
        <v>1.93055555555556E-2</v>
      </c>
      <c r="AA236">
        <v>53.93</v>
      </c>
      <c r="AB236" s="131"/>
    </row>
    <row r="237" spans="1:28">
      <c r="A237" s="4" t="s">
        <v>161</v>
      </c>
      <c r="B237" s="4">
        <v>2020</v>
      </c>
      <c r="C237" s="5">
        <v>43855</v>
      </c>
      <c r="D237" s="4" t="s">
        <v>65</v>
      </c>
      <c r="E237" s="4" t="s">
        <v>811</v>
      </c>
      <c r="F237" s="4" t="s">
        <v>81</v>
      </c>
      <c r="G237" s="11" t="e">
        <f>(C237-VLOOKUP(E237,Riders!$A$2:$E$8000,4,FALSE))/365</f>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31">
        <v>1.93055555555556E-2</v>
      </c>
      <c r="AA237">
        <v>53.93</v>
      </c>
      <c r="AB237" s="131"/>
    </row>
    <row r="238" spans="1:28">
      <c r="A238" s="4" t="s">
        <v>161</v>
      </c>
      <c r="B238" s="4">
        <v>2020</v>
      </c>
      <c r="C238" s="5">
        <v>43855</v>
      </c>
      <c r="D238" s="4" t="s">
        <v>65</v>
      </c>
      <c r="E238" s="4" t="s">
        <v>852</v>
      </c>
      <c r="F238" s="4" t="s">
        <v>84</v>
      </c>
      <c r="G238" s="11">
        <f>(C238-VLOOKUP(E238,Riders!$A$2:$E$8000,4,FALSE))/365</f>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31">
        <v>1.93055555555556E-2</v>
      </c>
      <c r="AA238">
        <v>53.93</v>
      </c>
      <c r="AB238" s="131"/>
    </row>
    <row r="239" spans="1:28">
      <c r="A239" s="4" t="s">
        <v>161</v>
      </c>
      <c r="B239" s="4">
        <v>2020</v>
      </c>
      <c r="C239" s="5">
        <v>43855</v>
      </c>
      <c r="D239" s="4" t="s">
        <v>65</v>
      </c>
      <c r="E239" s="4" t="s">
        <v>714</v>
      </c>
      <c r="F239" s="4" t="s">
        <v>151</v>
      </c>
      <c r="G239" s="11">
        <f>(C239-VLOOKUP(E239,Riders!$A$2:$E$8000,4,FALSE))/365</f>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31">
        <v>1.93055555555556E-2</v>
      </c>
      <c r="AA239">
        <v>53.93</v>
      </c>
      <c r="AB239" s="131"/>
    </row>
    <row r="240" spans="1:28">
      <c r="A240" s="4" t="s">
        <v>161</v>
      </c>
      <c r="B240" s="4">
        <v>2020</v>
      </c>
      <c r="C240" s="5">
        <v>43855</v>
      </c>
      <c r="D240" s="4" t="s">
        <v>65</v>
      </c>
      <c r="E240" s="4" t="s">
        <v>678</v>
      </c>
      <c r="F240" s="4" t="s">
        <v>24</v>
      </c>
      <c r="G240" s="11">
        <f>(C240-VLOOKUP(E240,Riders!$A$2:$E$8000,4,FALSE))/365</f>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31">
        <v>1.93055555555556E-2</v>
      </c>
      <c r="AA240">
        <v>53.93</v>
      </c>
      <c r="AB240" s="131"/>
    </row>
    <row r="241" spans="1:28">
      <c r="A241" s="4" t="s">
        <v>161</v>
      </c>
      <c r="B241" s="4">
        <v>2020</v>
      </c>
      <c r="C241" s="5">
        <v>43855</v>
      </c>
      <c r="D241" s="4" t="s">
        <v>65</v>
      </c>
      <c r="E241" s="4" t="s">
        <v>807</v>
      </c>
      <c r="F241" s="4" t="s">
        <v>36</v>
      </c>
      <c r="G241" s="11">
        <f>(C241-VLOOKUP(E241,Riders!$A$2:$E$8000,4,FALSE))/365</f>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31">
        <v>1.93055555555556E-2</v>
      </c>
      <c r="AA241">
        <v>53.93</v>
      </c>
      <c r="AB241" s="131"/>
    </row>
    <row r="242" spans="1:28">
      <c r="A242" s="4" t="s">
        <v>161</v>
      </c>
      <c r="B242" s="4">
        <v>2020</v>
      </c>
      <c r="C242" s="5">
        <v>43855</v>
      </c>
      <c r="D242" s="4" t="s">
        <v>65</v>
      </c>
      <c r="E242" s="4" t="s">
        <v>490</v>
      </c>
      <c r="F242" s="4" t="s">
        <v>491</v>
      </c>
      <c r="G242" s="11">
        <f>(C242-VLOOKUP(E242,Riders!$A$2:$E$8000,4,FALSE))/365</f>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31">
        <v>1.93055555555556E-2</v>
      </c>
      <c r="AA242">
        <v>53.93</v>
      </c>
      <c r="AB242" s="131"/>
    </row>
    <row r="243" spans="1:28">
      <c r="A243" s="34" t="s">
        <v>161</v>
      </c>
      <c r="B243" s="34">
        <v>2020</v>
      </c>
      <c r="C243" s="37">
        <v>43855</v>
      </c>
      <c r="D243" s="34" t="s">
        <v>65</v>
      </c>
      <c r="E243" s="34" t="s">
        <v>736</v>
      </c>
      <c r="F243" s="34" t="s">
        <v>32</v>
      </c>
      <c r="G243" s="11">
        <f>(C243-VLOOKUP(E243,Riders!$A$2:$E$8000,4,FALSE))/365</f>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31">
        <v>1.93055555555556E-2</v>
      </c>
      <c r="AA243">
        <v>53.93</v>
      </c>
      <c r="AB243" s="131"/>
    </row>
    <row r="244" spans="1:28">
      <c r="A244" s="4" t="s">
        <v>161</v>
      </c>
      <c r="B244" s="4">
        <v>2020</v>
      </c>
      <c r="C244" s="5">
        <v>43855</v>
      </c>
      <c r="D244" s="4" t="s">
        <v>65</v>
      </c>
      <c r="E244" s="4" t="s">
        <v>498</v>
      </c>
      <c r="F244" s="4" t="s">
        <v>962</v>
      </c>
      <c r="G244" s="11">
        <f>(C244-VLOOKUP(E244,Riders!$A$2:$E$8000,4,FALSE))/365</f>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31">
        <v>1.93055555555556E-2</v>
      </c>
      <c r="AA244">
        <v>53.93</v>
      </c>
      <c r="AB244" s="131"/>
    </row>
    <row r="245" spans="1:28">
      <c r="A245" s="4" t="s">
        <v>161</v>
      </c>
      <c r="B245" s="4">
        <v>2020</v>
      </c>
      <c r="C245" s="5">
        <v>43855</v>
      </c>
      <c r="D245" s="4" t="s">
        <v>65</v>
      </c>
      <c r="E245" s="4" t="s">
        <v>832</v>
      </c>
      <c r="F245" s="4" t="s">
        <v>206</v>
      </c>
      <c r="G245" s="11">
        <f>(C245-VLOOKUP(E245,Riders!$A$2:$E$8000,4,FALSE))/365</f>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31">
        <v>1.93055555555556E-2</v>
      </c>
      <c r="AA245">
        <v>53.93</v>
      </c>
      <c r="AB245" s="131"/>
    </row>
    <row r="246" spans="1:28">
      <c r="A246" s="4" t="s">
        <v>161</v>
      </c>
      <c r="B246" s="4">
        <v>2020</v>
      </c>
      <c r="C246" s="5">
        <v>43855</v>
      </c>
      <c r="D246" s="4" t="s">
        <v>65</v>
      </c>
      <c r="E246" s="4" t="s">
        <v>963</v>
      </c>
      <c r="F246" s="4" t="s">
        <v>211</v>
      </c>
      <c r="G246" s="11">
        <f>(C246-VLOOKUP(E246,Riders!$A$2:$E$8000,4,FALSE))/365</f>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31">
        <v>1.93055555555556E-2</v>
      </c>
      <c r="AA246">
        <v>53.93</v>
      </c>
      <c r="AB246" s="131"/>
    </row>
    <row r="247" spans="1:28">
      <c r="A247" s="4" t="s">
        <v>161</v>
      </c>
      <c r="B247" s="4">
        <v>2020</v>
      </c>
      <c r="C247" s="5">
        <v>43855</v>
      </c>
      <c r="D247" s="4" t="s">
        <v>65</v>
      </c>
      <c r="E247" s="4" t="s">
        <v>964</v>
      </c>
      <c r="F247" s="4" t="s">
        <v>57</v>
      </c>
      <c r="G247" s="11">
        <f>(C247-VLOOKUP(E247,Riders!$A$2:$E$8000,4,FALSE))/365</f>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31">
        <v>1.93055555555556E-2</v>
      </c>
      <c r="AA247">
        <v>53.93</v>
      </c>
      <c r="AB247" s="131"/>
    </row>
    <row r="248" spans="1:28">
      <c r="A248" s="1" t="s">
        <v>221</v>
      </c>
      <c r="B248" s="1">
        <v>2019</v>
      </c>
      <c r="C248" s="2">
        <v>43813</v>
      </c>
      <c r="D248" s="1" t="s">
        <v>65</v>
      </c>
      <c r="E248" s="1" t="s">
        <v>598</v>
      </c>
      <c r="F248" s="1" t="s">
        <v>34</v>
      </c>
      <c r="G248" s="11">
        <f>(C248-VLOOKUP(E248,Riders!$A$2:$E$8000,4,FALSE))/365</f>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31">
        <v>1.9583333333333331E-2</v>
      </c>
      <c r="AA248">
        <v>53.168999999999997</v>
      </c>
      <c r="AB248" s="131"/>
    </row>
    <row r="249" spans="1:28">
      <c r="A249" s="1" t="s">
        <v>221</v>
      </c>
      <c r="B249" s="1">
        <v>2019</v>
      </c>
      <c r="C249" s="2">
        <v>43813</v>
      </c>
      <c r="D249" s="1" t="s">
        <v>65</v>
      </c>
      <c r="E249" s="1" t="s">
        <v>595</v>
      </c>
      <c r="F249" s="1" t="s">
        <v>28</v>
      </c>
      <c r="G249" s="11">
        <f>(C249-VLOOKUP(E249,Riders!$A$2:$E$8000,4,FALSE))/365</f>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31">
        <v>1.9583333333333331E-2</v>
      </c>
      <c r="AA249">
        <v>53.168999999999997</v>
      </c>
      <c r="AB249" s="131"/>
    </row>
    <row r="250" spans="1:28">
      <c r="A250" s="1" t="s">
        <v>221</v>
      </c>
      <c r="B250" s="1">
        <v>2019</v>
      </c>
      <c r="C250" s="2">
        <v>43813</v>
      </c>
      <c r="D250" s="1" t="s">
        <v>65</v>
      </c>
      <c r="E250" s="1" t="s">
        <v>492</v>
      </c>
      <c r="F250" s="1" t="s">
        <v>751</v>
      </c>
      <c r="G250" s="11">
        <f>(C250-VLOOKUP(E250,Riders!$A$2:$E$8000,4,FALSE))/365</f>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31">
        <v>1.95833333333333E-2</v>
      </c>
      <c r="AA250">
        <v>53.168999999999997</v>
      </c>
      <c r="AB250" s="131"/>
    </row>
    <row r="251" spans="1:28">
      <c r="A251" s="1" t="s">
        <v>221</v>
      </c>
      <c r="B251" s="1">
        <v>2019</v>
      </c>
      <c r="C251" s="2">
        <v>43813</v>
      </c>
      <c r="D251" s="1" t="s">
        <v>65</v>
      </c>
      <c r="E251" s="1" t="s">
        <v>339</v>
      </c>
      <c r="F251" s="1" t="s">
        <v>141</v>
      </c>
      <c r="G251" s="11">
        <f>(C251-VLOOKUP(E251,Riders!$A$2:$E$8000,4,FALSE))/365</f>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31">
        <v>1.95833333333333E-2</v>
      </c>
      <c r="AA251">
        <v>53.168999999999997</v>
      </c>
      <c r="AB251" s="131"/>
    </row>
    <row r="252" spans="1:28">
      <c r="A252" s="1" t="s">
        <v>221</v>
      </c>
      <c r="B252" s="1">
        <v>2019</v>
      </c>
      <c r="C252" s="2">
        <v>43813</v>
      </c>
      <c r="D252" s="1" t="s">
        <v>65</v>
      </c>
      <c r="E252" s="1" t="s">
        <v>928</v>
      </c>
      <c r="F252" s="1" t="s">
        <v>101</v>
      </c>
      <c r="G252" s="11">
        <f>(C252-VLOOKUP(E252,Riders!$A$2:$E$8000,4,FALSE))/365</f>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31">
        <v>1.95833333333333E-2</v>
      </c>
      <c r="AA252">
        <v>53.168999999999997</v>
      </c>
      <c r="AB252" s="131"/>
    </row>
    <row r="253" spans="1:28">
      <c r="A253" s="1" t="s">
        <v>221</v>
      </c>
      <c r="B253" s="1">
        <v>2019</v>
      </c>
      <c r="C253" s="2">
        <v>43813</v>
      </c>
      <c r="D253" s="1" t="s">
        <v>65</v>
      </c>
      <c r="E253" s="1" t="s">
        <v>521</v>
      </c>
      <c r="F253" s="1" t="s">
        <v>57</v>
      </c>
      <c r="G253" s="11">
        <f>(C253-VLOOKUP(E253,Riders!$A$2:$E$8000,4,FALSE))/365</f>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31">
        <v>1.95833333333333E-2</v>
      </c>
      <c r="AA253">
        <v>53.168999999999997</v>
      </c>
      <c r="AB253" s="131"/>
    </row>
    <row r="254" spans="1:28">
      <c r="A254" s="1" t="s">
        <v>221</v>
      </c>
      <c r="B254" s="1">
        <v>2019</v>
      </c>
      <c r="C254" s="2">
        <v>43813</v>
      </c>
      <c r="D254" s="1" t="s">
        <v>65</v>
      </c>
      <c r="E254" s="1" t="s">
        <v>799</v>
      </c>
      <c r="F254" s="1" t="s">
        <v>187</v>
      </c>
      <c r="G254" s="11">
        <f>(C254-VLOOKUP(E254,Riders!$A$2:$E$8000,4,FALSE))/365</f>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31">
        <v>1.95833333333333E-2</v>
      </c>
      <c r="AA254">
        <v>53.168999999999997</v>
      </c>
      <c r="AB254" s="131"/>
    </row>
    <row r="255" spans="1:28">
      <c r="A255" s="1" t="s">
        <v>221</v>
      </c>
      <c r="B255" s="1">
        <v>2019</v>
      </c>
      <c r="C255" s="2">
        <v>43813</v>
      </c>
      <c r="D255" s="1" t="s">
        <v>65</v>
      </c>
      <c r="E255" s="1" t="s">
        <v>932</v>
      </c>
      <c r="F255" s="1" t="s">
        <v>55</v>
      </c>
      <c r="G255" s="11" t="e">
        <f>(C255-VLOOKUP(E255,Riders!$A$2:$E$8000,4,FALSE))/365</f>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31">
        <v>1.95833333333333E-2</v>
      </c>
      <c r="AA255">
        <v>53.168999999999997</v>
      </c>
      <c r="AB255" s="131"/>
    </row>
    <row r="256" spans="1:28">
      <c r="A256" s="1" t="s">
        <v>221</v>
      </c>
      <c r="B256" s="1">
        <v>2019</v>
      </c>
      <c r="C256" s="2">
        <v>43813</v>
      </c>
      <c r="D256" s="1" t="s">
        <v>65</v>
      </c>
      <c r="E256" s="1" t="s">
        <v>507</v>
      </c>
      <c r="F256" s="1" t="s">
        <v>84</v>
      </c>
      <c r="G256" s="11">
        <f>(C256-VLOOKUP(E256,Riders!$A$2:$E$8000,4,FALSE))/365</f>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31">
        <v>1.95833333333333E-2</v>
      </c>
      <c r="AA256">
        <v>53.168999999999997</v>
      </c>
      <c r="AB256" s="131"/>
    </row>
    <row r="257" spans="1:28">
      <c r="A257" s="1" t="s">
        <v>221</v>
      </c>
      <c r="B257" s="1">
        <v>2019</v>
      </c>
      <c r="C257" s="2">
        <v>43813</v>
      </c>
      <c r="D257" s="1" t="s">
        <v>65</v>
      </c>
      <c r="E257" s="1" t="s">
        <v>745</v>
      </c>
      <c r="F257" s="1" t="s">
        <v>45</v>
      </c>
      <c r="G257" s="11">
        <f>(C257-VLOOKUP(E257,Riders!$A$2:$E$8000,4,FALSE))/365</f>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31">
        <v>1.95833333333333E-2</v>
      </c>
      <c r="AA257">
        <v>53.168999999999997</v>
      </c>
      <c r="AB257" s="131"/>
    </row>
    <row r="258" spans="1:28">
      <c r="A258" s="1" t="s">
        <v>221</v>
      </c>
      <c r="B258" s="1">
        <v>2019</v>
      </c>
      <c r="C258" s="2">
        <v>43813</v>
      </c>
      <c r="D258" s="1" t="s">
        <v>65</v>
      </c>
      <c r="E258" s="1" t="s">
        <v>808</v>
      </c>
      <c r="F258" s="1" t="s">
        <v>26</v>
      </c>
      <c r="G258" s="11">
        <f>(C258-VLOOKUP(E258,Riders!$A$2:$E$8000,4,FALSE))/365</f>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31">
        <v>1.95833333333333E-2</v>
      </c>
      <c r="AA258">
        <v>53.168999999999997</v>
      </c>
      <c r="AB258" s="131"/>
    </row>
    <row r="259" spans="1:28">
      <c r="A259" s="1" t="s">
        <v>221</v>
      </c>
      <c r="B259" s="1">
        <v>2019</v>
      </c>
      <c r="C259" s="2">
        <v>43813</v>
      </c>
      <c r="D259" s="1" t="s">
        <v>65</v>
      </c>
      <c r="E259" s="1" t="s">
        <v>832</v>
      </c>
      <c r="F259" s="1" t="s">
        <v>206</v>
      </c>
      <c r="G259" s="11">
        <f>(C259-VLOOKUP(E259,Riders!$A$2:$E$8000,4,FALSE))/365</f>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31">
        <v>1.95833333333333E-2</v>
      </c>
      <c r="AA259">
        <v>53.168999999999997</v>
      </c>
      <c r="AB259" s="131"/>
    </row>
    <row r="260" spans="1:28">
      <c r="A260" s="1" t="s">
        <v>221</v>
      </c>
      <c r="B260" s="1">
        <v>2019</v>
      </c>
      <c r="C260" s="2">
        <v>43813</v>
      </c>
      <c r="D260" s="1" t="s">
        <v>65</v>
      </c>
      <c r="E260" s="1" t="s">
        <v>929</v>
      </c>
      <c r="F260" s="1" t="s">
        <v>163</v>
      </c>
      <c r="G260" s="11">
        <f>(C260-VLOOKUP(E260,Riders!$A$2:$E$8000,4,FALSE))/365</f>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31">
        <v>1.95833333333333E-2</v>
      </c>
      <c r="AA260">
        <v>53.168999999999997</v>
      </c>
      <c r="AB260" s="131"/>
    </row>
    <row r="261" spans="1:28">
      <c r="A261" s="1" t="s">
        <v>221</v>
      </c>
      <c r="B261" s="1">
        <v>2019</v>
      </c>
      <c r="C261" s="2">
        <v>43813</v>
      </c>
      <c r="D261" s="1" t="s">
        <v>65</v>
      </c>
      <c r="E261" s="1" t="s">
        <v>934</v>
      </c>
      <c r="F261" s="1" t="s">
        <v>38</v>
      </c>
      <c r="G261" s="11">
        <f>(C261-VLOOKUP(E261,Riders!$A$2:$E$8000,4,FALSE))/365</f>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31">
        <v>1.95833333333333E-2</v>
      </c>
      <c r="AA261">
        <v>53.168999999999997</v>
      </c>
      <c r="AB261" s="131"/>
    </row>
    <row r="262" spans="1:28">
      <c r="A262" s="1" t="s">
        <v>221</v>
      </c>
      <c r="B262" s="1">
        <v>2019</v>
      </c>
      <c r="C262" s="2">
        <v>43813</v>
      </c>
      <c r="D262" s="1" t="s">
        <v>65</v>
      </c>
      <c r="E262" s="1" t="s">
        <v>782</v>
      </c>
      <c r="F262" s="1" t="s">
        <v>479</v>
      </c>
      <c r="G262" s="11" t="e">
        <f>(C262-VLOOKUP(E262,Riders!$A$2:$E$8000,4,FALSE))/365</f>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31">
        <v>1.95833333333333E-2</v>
      </c>
      <c r="AA262">
        <v>53.168999999999997</v>
      </c>
      <c r="AB262" s="131"/>
    </row>
    <row r="263" spans="1:28">
      <c r="A263" s="1" t="s">
        <v>221</v>
      </c>
      <c r="B263" s="1">
        <v>2019</v>
      </c>
      <c r="C263" s="2">
        <v>43813</v>
      </c>
      <c r="D263" s="1" t="s">
        <v>65</v>
      </c>
      <c r="E263" s="1" t="s">
        <v>679</v>
      </c>
      <c r="F263" s="1" t="s">
        <v>24</v>
      </c>
      <c r="G263" s="11">
        <f>(C263-VLOOKUP(E263,Riders!$A$2:$E$8000,4,FALSE))/365</f>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31">
        <v>1.95833333333333E-2</v>
      </c>
      <c r="AA263">
        <v>53.168999999999997</v>
      </c>
      <c r="AB263" s="131"/>
    </row>
    <row r="264" spans="1:28">
      <c r="A264" s="1" t="s">
        <v>221</v>
      </c>
      <c r="B264" s="1">
        <v>2019</v>
      </c>
      <c r="C264" s="2">
        <v>43813</v>
      </c>
      <c r="D264" s="1" t="s">
        <v>65</v>
      </c>
      <c r="E264" s="1" t="s">
        <v>714</v>
      </c>
      <c r="F264" s="1" t="s">
        <v>151</v>
      </c>
      <c r="G264" s="11">
        <f>(C264-VLOOKUP(E264,Riders!$A$2:$E$8000,4,FALSE))/365</f>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31">
        <v>1.95833333333333E-2</v>
      </c>
      <c r="AA264">
        <v>53.168999999999997</v>
      </c>
      <c r="AB264" s="131"/>
    </row>
    <row r="265" spans="1:28">
      <c r="A265" s="1" t="s">
        <v>221</v>
      </c>
      <c r="B265" s="1">
        <v>2019</v>
      </c>
      <c r="C265" s="2">
        <v>43813</v>
      </c>
      <c r="D265" s="1" t="s">
        <v>65</v>
      </c>
      <c r="E265" s="1" t="s">
        <v>802</v>
      </c>
      <c r="F265" s="1" t="s">
        <v>32</v>
      </c>
      <c r="G265" s="11">
        <f>(C265-VLOOKUP(E265,Riders!$A$2:$E$8000,4,FALSE))/365</f>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31">
        <v>1.95833333333333E-2</v>
      </c>
      <c r="AA265">
        <v>53.168999999999997</v>
      </c>
      <c r="AB265" s="131"/>
    </row>
    <row r="266" spans="1:28">
      <c r="A266" s="1" t="s">
        <v>221</v>
      </c>
      <c r="B266" s="1">
        <v>2019</v>
      </c>
      <c r="C266" s="2">
        <v>43813</v>
      </c>
      <c r="D266" s="1" t="s">
        <v>65</v>
      </c>
      <c r="E266" s="1" t="s">
        <v>810</v>
      </c>
      <c r="F266" s="1" t="s">
        <v>81</v>
      </c>
      <c r="G266" s="11" t="e">
        <f>(C266-VLOOKUP(E266,Riders!$A$2:$E$8000,4,FALSE))/365</f>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31">
        <v>1.95833333333333E-2</v>
      </c>
      <c r="AA266">
        <v>53.168999999999997</v>
      </c>
      <c r="AB266" s="131"/>
    </row>
    <row r="267" spans="1:28">
      <c r="A267" s="1" t="s">
        <v>221</v>
      </c>
      <c r="B267" s="1">
        <v>2019</v>
      </c>
      <c r="C267" s="2">
        <v>43813</v>
      </c>
      <c r="D267" s="1" t="s">
        <v>65</v>
      </c>
      <c r="E267" s="1" t="s">
        <v>973</v>
      </c>
      <c r="F267" s="1" t="s">
        <v>211</v>
      </c>
      <c r="G267" s="11">
        <f>(C267-VLOOKUP(E267,Riders!$A$2:$E$8000,4,FALSE))/365</f>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31">
        <v>1.95833333333333E-2</v>
      </c>
      <c r="AA267">
        <v>53.168999999999997</v>
      </c>
      <c r="AB267" s="131"/>
    </row>
    <row r="268" spans="1:28">
      <c r="A268" s="1" t="s">
        <v>221</v>
      </c>
      <c r="B268" s="1">
        <v>2019</v>
      </c>
      <c r="C268" s="2">
        <v>43813</v>
      </c>
      <c r="D268" s="1" t="s">
        <v>65</v>
      </c>
      <c r="E268" s="1" t="s">
        <v>974</v>
      </c>
      <c r="F268" s="1" t="s">
        <v>523</v>
      </c>
      <c r="G268" s="11">
        <f>(C268-VLOOKUP(E268,Riders!$A$2:$E$8000,4,FALSE))/365</f>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31">
        <v>1.95833333333333E-2</v>
      </c>
      <c r="AA268">
        <v>53.168999999999997</v>
      </c>
      <c r="AB268" s="131"/>
    </row>
    <row r="269" spans="1:28">
      <c r="A269" s="1" t="s">
        <v>221</v>
      </c>
      <c r="B269" s="1">
        <v>2019</v>
      </c>
      <c r="C269" s="2">
        <v>43813</v>
      </c>
      <c r="D269" s="1" t="s">
        <v>65</v>
      </c>
      <c r="E269" s="1" t="s">
        <v>972</v>
      </c>
      <c r="F269" s="1" t="s">
        <v>144</v>
      </c>
      <c r="G269" s="11">
        <f>(C269-VLOOKUP(E269,Riders!$A$2:$E$8000,4,FALSE))/365</f>
        <v>26.463013698630139</v>
      </c>
      <c r="H269" s="1" t="s">
        <v>606</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606</v>
      </c>
      <c r="Z269" s="131">
        <v>1.95833333333333E-2</v>
      </c>
      <c r="AA269">
        <v>53.168999999999997</v>
      </c>
      <c r="AB269" s="131"/>
    </row>
    <row r="270" spans="1:28">
      <c r="A270" s="4" t="s">
        <v>224</v>
      </c>
      <c r="B270" s="4">
        <v>2019</v>
      </c>
      <c r="C270" s="5">
        <v>43806</v>
      </c>
      <c r="D270" s="4" t="s">
        <v>65</v>
      </c>
      <c r="E270" s="4" t="s">
        <v>597</v>
      </c>
      <c r="F270" s="4" t="s">
        <v>34</v>
      </c>
      <c r="G270" s="11">
        <f>(C270-VLOOKUP(E270,Riders!$A$2:$E$8000,4,FALSE))/365</f>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31">
        <v>1.9259259259259261E-2</v>
      </c>
      <c r="AA270">
        <v>54.075000000000003</v>
      </c>
      <c r="AB270" s="131"/>
    </row>
    <row r="271" spans="1:28">
      <c r="A271" s="4" t="s">
        <v>224</v>
      </c>
      <c r="B271" s="4">
        <v>2019</v>
      </c>
      <c r="C271" s="5">
        <v>43806</v>
      </c>
      <c r="D271" s="4" t="s">
        <v>65</v>
      </c>
      <c r="E271" s="4" t="s">
        <v>928</v>
      </c>
      <c r="F271" s="4" t="s">
        <v>101</v>
      </c>
      <c r="G271" s="11">
        <f>(C271-VLOOKUP(E271,Riders!$A$2:$E$8000,4,FALSE))/365</f>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31">
        <v>1.9259259259259261E-2</v>
      </c>
      <c r="AA271">
        <v>54.075000000000003</v>
      </c>
      <c r="AB271" s="131"/>
    </row>
    <row r="272" spans="1:28">
      <c r="A272" s="4" t="s">
        <v>224</v>
      </c>
      <c r="B272" s="4">
        <v>2019</v>
      </c>
      <c r="C272" s="5">
        <v>43806</v>
      </c>
      <c r="D272" s="4" t="s">
        <v>65</v>
      </c>
      <c r="E272" s="4" t="s">
        <v>521</v>
      </c>
      <c r="F272" s="4" t="s">
        <v>57</v>
      </c>
      <c r="G272" s="11">
        <f>(C272-VLOOKUP(E272,Riders!$A$2:$E$8000,4,FALSE))/365</f>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31">
        <v>1.9259259259259299E-2</v>
      </c>
      <c r="AA272">
        <v>54.075000000000003</v>
      </c>
      <c r="AB272" s="131"/>
    </row>
    <row r="273" spans="1:28">
      <c r="A273" s="4" t="s">
        <v>224</v>
      </c>
      <c r="B273" s="4">
        <v>2019</v>
      </c>
      <c r="C273" s="5">
        <v>43806</v>
      </c>
      <c r="D273" s="4" t="s">
        <v>65</v>
      </c>
      <c r="E273" s="4" t="s">
        <v>492</v>
      </c>
      <c r="F273" s="4" t="s">
        <v>30</v>
      </c>
      <c r="G273" s="11">
        <f>(C273-VLOOKUP(E273,Riders!$A$2:$E$8000,4,FALSE))/365</f>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31">
        <v>1.9259259259259299E-2</v>
      </c>
      <c r="AA273">
        <v>54.075000000000003</v>
      </c>
      <c r="AB273" s="131"/>
    </row>
    <row r="274" spans="1:28">
      <c r="A274" s="4" t="s">
        <v>224</v>
      </c>
      <c r="B274" s="4">
        <v>2019</v>
      </c>
      <c r="C274" s="5">
        <v>43806</v>
      </c>
      <c r="D274" s="4" t="s">
        <v>65</v>
      </c>
      <c r="E274" s="4" t="s">
        <v>595</v>
      </c>
      <c r="F274" s="4" t="s">
        <v>28</v>
      </c>
      <c r="G274" s="11">
        <f>(C274-VLOOKUP(E274,Riders!$A$2:$E$8000,4,FALSE))/365</f>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31">
        <v>1.9259259259259299E-2</v>
      </c>
      <c r="AA274">
        <v>54.075000000000003</v>
      </c>
      <c r="AB274" s="131"/>
    </row>
    <row r="275" spans="1:28">
      <c r="A275" s="4" t="s">
        <v>224</v>
      </c>
      <c r="B275" s="4">
        <v>2019</v>
      </c>
      <c r="C275" s="5">
        <v>43806</v>
      </c>
      <c r="D275" s="4" t="s">
        <v>65</v>
      </c>
      <c r="E275" s="4" t="s">
        <v>745</v>
      </c>
      <c r="F275" s="4" t="s">
        <v>45</v>
      </c>
      <c r="G275" s="11">
        <f>(C275-VLOOKUP(E275,Riders!$A$2:$E$8000,4,FALSE))/365</f>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31">
        <v>1.9259259259259299E-2</v>
      </c>
      <c r="AA275">
        <v>54.075000000000003</v>
      </c>
      <c r="AB275" s="131"/>
    </row>
    <row r="276" spans="1:28">
      <c r="A276" s="4" t="s">
        <v>224</v>
      </c>
      <c r="B276" s="4">
        <v>2019</v>
      </c>
      <c r="C276" s="5">
        <v>43806</v>
      </c>
      <c r="D276" s="4" t="s">
        <v>65</v>
      </c>
      <c r="E276" s="4" t="s">
        <v>507</v>
      </c>
      <c r="F276" s="4" t="s">
        <v>84</v>
      </c>
      <c r="G276" s="11">
        <f>(C276-VLOOKUP(E276,Riders!$A$2:$E$8000,4,FALSE))/365</f>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31">
        <v>1.9259259259259299E-2</v>
      </c>
      <c r="AA276">
        <v>54.075000000000003</v>
      </c>
      <c r="AB276" s="131"/>
    </row>
    <row r="277" spans="1:28">
      <c r="A277" s="4" t="s">
        <v>224</v>
      </c>
      <c r="B277" s="4">
        <v>2019</v>
      </c>
      <c r="C277" s="5">
        <v>43806</v>
      </c>
      <c r="D277" s="4" t="s">
        <v>65</v>
      </c>
      <c r="E277" s="4" t="s">
        <v>686</v>
      </c>
      <c r="F277" s="4" t="s">
        <v>24</v>
      </c>
      <c r="G277" s="11">
        <f>(C277-VLOOKUP(E277,Riders!$A$2:$E$8000,4,FALSE))/365</f>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31">
        <v>1.9259259259259299E-2</v>
      </c>
      <c r="AA277">
        <v>54.075000000000003</v>
      </c>
      <c r="AB277" s="131"/>
    </row>
    <row r="278" spans="1:28">
      <c r="A278" s="4" t="s">
        <v>224</v>
      </c>
      <c r="B278" s="4">
        <v>2019</v>
      </c>
      <c r="C278" s="5">
        <v>43806</v>
      </c>
      <c r="D278" s="4" t="s">
        <v>65</v>
      </c>
      <c r="E278" s="4" t="s">
        <v>339</v>
      </c>
      <c r="F278" s="4" t="s">
        <v>141</v>
      </c>
      <c r="G278" s="11">
        <f>(C278-VLOOKUP(E278,Riders!$A$2:$E$8000,4,FALSE))/365</f>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31">
        <v>1.9259259259259299E-2</v>
      </c>
      <c r="AA278">
        <v>54.075000000000003</v>
      </c>
      <c r="AB278" s="131"/>
    </row>
    <row r="279" spans="1:28">
      <c r="A279" s="4" t="s">
        <v>224</v>
      </c>
      <c r="B279" s="4">
        <v>2019</v>
      </c>
      <c r="C279" s="5">
        <v>43806</v>
      </c>
      <c r="D279" s="4" t="s">
        <v>65</v>
      </c>
      <c r="E279" s="4" t="s">
        <v>932</v>
      </c>
      <c r="F279" s="4" t="s">
        <v>55</v>
      </c>
      <c r="G279" s="11" t="e">
        <f>(C279-VLOOKUP(E279,Riders!$A$2:$E$8000,4,FALSE))/365</f>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31">
        <v>1.9259259259259299E-2</v>
      </c>
      <c r="AA279">
        <v>54.075000000000003</v>
      </c>
      <c r="AB279" s="131"/>
    </row>
    <row r="280" spans="1:28">
      <c r="A280" s="4" t="s">
        <v>224</v>
      </c>
      <c r="B280" s="4">
        <v>2019</v>
      </c>
      <c r="C280" s="5">
        <v>43806</v>
      </c>
      <c r="D280" s="4" t="s">
        <v>65</v>
      </c>
      <c r="E280" s="4" t="s">
        <v>782</v>
      </c>
      <c r="F280" s="4" t="s">
        <v>479</v>
      </c>
      <c r="G280" s="11" t="e">
        <f>(C280-VLOOKUP(E280,Riders!$A$2:$E$8000,4,FALSE))/365</f>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31">
        <v>1.9259259259259299E-2</v>
      </c>
      <c r="AA280">
        <v>54.075000000000003</v>
      </c>
      <c r="AB280" s="131"/>
    </row>
    <row r="281" spans="1:28">
      <c r="A281" s="4" t="s">
        <v>224</v>
      </c>
      <c r="B281" s="4">
        <v>2019</v>
      </c>
      <c r="C281" s="5">
        <v>43806</v>
      </c>
      <c r="D281" s="4" t="s">
        <v>65</v>
      </c>
      <c r="E281" s="4" t="s">
        <v>714</v>
      </c>
      <c r="F281" s="4" t="s">
        <v>151</v>
      </c>
      <c r="G281" s="11">
        <f>(C281-VLOOKUP(E281,Riders!$A$2:$E$8000,4,FALSE))/365</f>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31">
        <v>1.9259259259259299E-2</v>
      </c>
      <c r="AA281">
        <v>54.075000000000003</v>
      </c>
      <c r="AB281" s="131"/>
    </row>
    <row r="282" spans="1:28">
      <c r="A282" s="4" t="s">
        <v>224</v>
      </c>
      <c r="B282" s="4">
        <v>2019</v>
      </c>
      <c r="C282" s="5">
        <v>43806</v>
      </c>
      <c r="D282" s="4" t="s">
        <v>65</v>
      </c>
      <c r="E282" s="4" t="s">
        <v>933</v>
      </c>
      <c r="F282" s="4" t="s">
        <v>187</v>
      </c>
      <c r="G282" s="11">
        <f>(C282-VLOOKUP(E282,Riders!$A$2:$E$8000,4,FALSE))/365</f>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31">
        <v>1.9259259259259299E-2</v>
      </c>
      <c r="AA282">
        <v>54.075000000000003</v>
      </c>
      <c r="AB282" s="131"/>
    </row>
    <row r="283" spans="1:28">
      <c r="A283" s="4" t="s">
        <v>224</v>
      </c>
      <c r="B283" s="4">
        <v>2019</v>
      </c>
      <c r="C283" s="5">
        <v>43806</v>
      </c>
      <c r="D283" s="4" t="s">
        <v>65</v>
      </c>
      <c r="E283" s="4" t="s">
        <v>972</v>
      </c>
      <c r="F283" s="4" t="s">
        <v>144</v>
      </c>
      <c r="G283" s="11">
        <f>(C283-VLOOKUP(E283,Riders!$A$2:$E$8000,4,FALSE))/365</f>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31">
        <v>1.9259259259259299E-2</v>
      </c>
      <c r="AA283">
        <v>54.075000000000003</v>
      </c>
      <c r="AB283" s="131"/>
    </row>
    <row r="284" spans="1:28">
      <c r="A284" s="4" t="s">
        <v>224</v>
      </c>
      <c r="B284" s="4">
        <v>2019</v>
      </c>
      <c r="C284" s="5">
        <v>43806</v>
      </c>
      <c r="D284" s="4" t="s">
        <v>65</v>
      </c>
      <c r="E284" s="4" t="s">
        <v>929</v>
      </c>
      <c r="F284" s="4" t="s">
        <v>163</v>
      </c>
      <c r="G284" s="11">
        <f>(C284-VLOOKUP(E284,Riders!$A$2:$E$8000,4,FALSE))/365</f>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31">
        <v>1.9259259259259299E-2</v>
      </c>
      <c r="AA284">
        <v>54.075000000000003</v>
      </c>
      <c r="AB284" s="131"/>
    </row>
    <row r="285" spans="1:28">
      <c r="A285" s="4" t="s">
        <v>224</v>
      </c>
      <c r="B285" s="4">
        <v>2019</v>
      </c>
      <c r="C285" s="5">
        <v>43806</v>
      </c>
      <c r="D285" s="4" t="s">
        <v>65</v>
      </c>
      <c r="E285" s="4" t="s">
        <v>810</v>
      </c>
      <c r="F285" s="4" t="s">
        <v>81</v>
      </c>
      <c r="G285" s="11" t="e">
        <f>(C285-VLOOKUP(E285,Riders!$A$2:$E$8000,4,FALSE))/365</f>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31">
        <v>1.9259259259259299E-2</v>
      </c>
      <c r="AA285">
        <v>54.075000000000003</v>
      </c>
      <c r="AB285" s="131"/>
    </row>
    <row r="286" spans="1:28">
      <c r="A286" s="4" t="s">
        <v>224</v>
      </c>
      <c r="B286" s="4">
        <v>2019</v>
      </c>
      <c r="C286" s="5">
        <v>43806</v>
      </c>
      <c r="D286" s="4" t="s">
        <v>65</v>
      </c>
      <c r="E286" s="4" t="s">
        <v>832</v>
      </c>
      <c r="F286" s="4" t="s">
        <v>206</v>
      </c>
      <c r="G286" s="11">
        <f>(C286-VLOOKUP(E286,Riders!$A$2:$E$8000,4,FALSE))/365</f>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31">
        <v>1.9259259259259299E-2</v>
      </c>
      <c r="AA286">
        <v>54.075000000000003</v>
      </c>
      <c r="AB286" s="131"/>
    </row>
    <row r="287" spans="1:28">
      <c r="A287" s="4" t="s">
        <v>224</v>
      </c>
      <c r="B287" s="4">
        <v>2019</v>
      </c>
      <c r="C287" s="5">
        <v>43806</v>
      </c>
      <c r="D287" s="4" t="s">
        <v>65</v>
      </c>
      <c r="E287" s="4" t="s">
        <v>934</v>
      </c>
      <c r="F287" s="4" t="s">
        <v>38</v>
      </c>
      <c r="G287" s="11">
        <f>(C287-VLOOKUP(E287,Riders!$A$2:$E$8000,4,FALSE))/365</f>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31">
        <v>1.9259259259259299E-2</v>
      </c>
      <c r="AA287">
        <v>54.075000000000003</v>
      </c>
      <c r="AB287" s="131"/>
    </row>
    <row r="288" spans="1:28">
      <c r="A288" s="4" t="s">
        <v>224</v>
      </c>
      <c r="B288" s="4">
        <v>2019</v>
      </c>
      <c r="C288" s="5">
        <v>43806</v>
      </c>
      <c r="D288" s="4" t="s">
        <v>65</v>
      </c>
      <c r="E288" s="4" t="s">
        <v>973</v>
      </c>
      <c r="F288" s="4" t="s">
        <v>211</v>
      </c>
      <c r="G288" s="11">
        <f>(C288-VLOOKUP(E288,Riders!$A$2:$E$8000,4,FALSE))/365</f>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31">
        <v>1.9259259259259299E-2</v>
      </c>
      <c r="AA288">
        <v>54.075000000000003</v>
      </c>
      <c r="AB288" s="131"/>
    </row>
    <row r="289" spans="1:28">
      <c r="A289" s="4" t="s">
        <v>224</v>
      </c>
      <c r="B289" s="4">
        <v>2019</v>
      </c>
      <c r="C289" s="5">
        <v>43806</v>
      </c>
      <c r="D289" s="4" t="s">
        <v>65</v>
      </c>
      <c r="E289" s="4" t="s">
        <v>640</v>
      </c>
      <c r="F289" s="4" t="s">
        <v>22</v>
      </c>
      <c r="G289" s="11" t="e">
        <f>(C289-VLOOKUP(E289,Riders!$A$2:$E$8000,4,FALSE))/365</f>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31">
        <v>1.9259259259259299E-2</v>
      </c>
      <c r="AA289">
        <v>54.075000000000003</v>
      </c>
      <c r="AB289" s="131"/>
    </row>
    <row r="290" spans="1:28">
      <c r="A290" s="4" t="s">
        <v>224</v>
      </c>
      <c r="B290" s="4">
        <v>2019</v>
      </c>
      <c r="C290" s="5">
        <v>43806</v>
      </c>
      <c r="D290" s="4" t="s">
        <v>65</v>
      </c>
      <c r="E290" s="4" t="s">
        <v>974</v>
      </c>
      <c r="F290" s="4" t="s">
        <v>523</v>
      </c>
      <c r="G290" s="11">
        <f>(C290-VLOOKUP(E290,Riders!$A$2:$E$8000,4,FALSE))/365</f>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31">
        <v>1.9259259259259299E-2</v>
      </c>
      <c r="AA290">
        <v>54.075000000000003</v>
      </c>
      <c r="AB290" s="131"/>
    </row>
    <row r="291" spans="1:28">
      <c r="A291" s="4" t="s">
        <v>224</v>
      </c>
      <c r="B291" s="4">
        <v>2019</v>
      </c>
      <c r="C291" s="5">
        <v>43806</v>
      </c>
      <c r="D291" s="4" t="s">
        <v>65</v>
      </c>
      <c r="E291" s="4" t="s">
        <v>693</v>
      </c>
      <c r="F291" s="4" t="s">
        <v>32</v>
      </c>
      <c r="G291" s="11">
        <f>(C291-VLOOKUP(E291,Riders!$A$2:$E$8000,4,FALSE))/365</f>
        <v>20.915068493150685</v>
      </c>
      <c r="H291" s="4" t="s">
        <v>606</v>
      </c>
      <c r="I291" s="4">
        <v>0</v>
      </c>
      <c r="J291" s="4" t="s">
        <v>750</v>
      </c>
      <c r="K291" s="4"/>
      <c r="L291" s="4"/>
      <c r="M291" s="4">
        <v>0</v>
      </c>
      <c r="N291" s="4">
        <v>0</v>
      </c>
      <c r="O291" s="4">
        <v>0</v>
      </c>
      <c r="P291" s="4">
        <v>0</v>
      </c>
      <c r="Q291" s="4">
        <v>0</v>
      </c>
      <c r="R291" s="4">
        <v>0</v>
      </c>
      <c r="S291" s="4">
        <v>0</v>
      </c>
      <c r="T291" s="4">
        <v>0</v>
      </c>
      <c r="U291" s="4">
        <v>0</v>
      </c>
      <c r="V291" s="4">
        <v>0</v>
      </c>
      <c r="W291" s="4">
        <v>0</v>
      </c>
      <c r="X291" s="4">
        <v>0</v>
      </c>
      <c r="Y291" s="4" t="s">
        <v>606</v>
      </c>
      <c r="Z291" s="131">
        <v>1.9259259259259299E-2</v>
      </c>
      <c r="AA291">
        <v>54.075000000000003</v>
      </c>
      <c r="AB291" s="131"/>
    </row>
    <row r="292" spans="1:28">
      <c r="A292" s="1" t="s">
        <v>225</v>
      </c>
      <c r="B292" s="1">
        <v>2019</v>
      </c>
      <c r="C292" s="2">
        <v>43799</v>
      </c>
      <c r="D292" s="1" t="s">
        <v>65</v>
      </c>
      <c r="E292" s="1" t="s">
        <v>597</v>
      </c>
      <c r="F292" s="1" t="s">
        <v>34</v>
      </c>
      <c r="G292" s="11">
        <f>(C292-VLOOKUP(E292,Riders!$A$2:$E$8000,4,FALSE))/365</f>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31">
        <v>1.8761574074074073E-2</v>
      </c>
      <c r="AA292">
        <v>55.494999999999997</v>
      </c>
      <c r="AB292" s="131"/>
    </row>
    <row r="293" spans="1:28">
      <c r="A293" s="1" t="s">
        <v>225</v>
      </c>
      <c r="B293" s="1">
        <v>2019</v>
      </c>
      <c r="C293" s="2">
        <v>43799</v>
      </c>
      <c r="D293" s="1" t="s">
        <v>65</v>
      </c>
      <c r="E293" s="1" t="s">
        <v>595</v>
      </c>
      <c r="F293" s="1" t="s">
        <v>28</v>
      </c>
      <c r="G293" s="11">
        <f>(C293-VLOOKUP(E293,Riders!$A$2:$E$8000,4,FALSE))/365</f>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31">
        <v>1.8761574074074073E-2</v>
      </c>
      <c r="AA293">
        <v>55.494999999999997</v>
      </c>
      <c r="AB293" s="131"/>
    </row>
    <row r="294" spans="1:28">
      <c r="A294" s="1" t="s">
        <v>225</v>
      </c>
      <c r="B294" s="1">
        <v>2019</v>
      </c>
      <c r="C294" s="2">
        <v>43799</v>
      </c>
      <c r="D294" s="1" t="s">
        <v>65</v>
      </c>
      <c r="E294" s="1" t="s">
        <v>924</v>
      </c>
      <c r="F294" s="1" t="s">
        <v>84</v>
      </c>
      <c r="G294" s="11">
        <f>(C294-VLOOKUP(E294,Riders!$A$2:$E$8000,4,FALSE))/365</f>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31">
        <v>1.8761574074074101E-2</v>
      </c>
      <c r="AA294">
        <v>55.494999999999997</v>
      </c>
      <c r="AB294" s="131"/>
    </row>
    <row r="295" spans="1:28">
      <c r="A295" s="1" t="s">
        <v>225</v>
      </c>
      <c r="B295" s="1">
        <v>2019</v>
      </c>
      <c r="C295" s="2">
        <v>43799</v>
      </c>
      <c r="D295" s="1" t="s">
        <v>65</v>
      </c>
      <c r="E295" s="1" t="s">
        <v>932</v>
      </c>
      <c r="F295" s="1" t="s">
        <v>55</v>
      </c>
      <c r="G295" s="11" t="e">
        <f>(C295-VLOOKUP(E295,Riders!$A$2:$E$8000,4,FALSE))/365</f>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31">
        <v>1.8761574074074101E-2</v>
      </c>
      <c r="AA295">
        <v>55.494999999999997</v>
      </c>
      <c r="AB295" s="131"/>
    </row>
    <row r="296" spans="1:28">
      <c r="A296" s="1" t="s">
        <v>225</v>
      </c>
      <c r="B296" s="1">
        <v>2019</v>
      </c>
      <c r="C296" s="2">
        <v>43799</v>
      </c>
      <c r="D296" s="1" t="s">
        <v>65</v>
      </c>
      <c r="E296" s="1" t="s">
        <v>486</v>
      </c>
      <c r="F296" s="1" t="s">
        <v>163</v>
      </c>
      <c r="G296" s="11">
        <f>(C296-VLOOKUP(E296,Riders!$A$2:$E$8000,4,FALSE))/365</f>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31">
        <v>1.8761574074074101E-2</v>
      </c>
      <c r="AA296">
        <v>55.494999999999997</v>
      </c>
      <c r="AB296" s="131"/>
    </row>
    <row r="297" spans="1:28">
      <c r="A297" s="1" t="s">
        <v>225</v>
      </c>
      <c r="B297" s="1">
        <v>2019</v>
      </c>
      <c r="C297" s="2">
        <v>43799</v>
      </c>
      <c r="D297" s="1" t="s">
        <v>65</v>
      </c>
      <c r="E297" s="1" t="s">
        <v>714</v>
      </c>
      <c r="F297" s="1" t="s">
        <v>151</v>
      </c>
      <c r="G297" s="11">
        <f>(C297-VLOOKUP(E297,Riders!$A$2:$E$8000,4,FALSE))/365</f>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31">
        <v>1.8761574074074101E-2</v>
      </c>
      <c r="AA297">
        <v>55.494999999999997</v>
      </c>
      <c r="AB297" s="131"/>
    </row>
    <row r="298" spans="1:28">
      <c r="A298" s="1" t="s">
        <v>225</v>
      </c>
      <c r="B298" s="1">
        <v>2019</v>
      </c>
      <c r="C298" s="2">
        <v>43799</v>
      </c>
      <c r="D298" s="1" t="s">
        <v>65</v>
      </c>
      <c r="E298" s="1" t="s">
        <v>939</v>
      </c>
      <c r="F298" s="1" t="s">
        <v>112</v>
      </c>
      <c r="G298" s="11">
        <f>(C298-VLOOKUP(E298,Riders!$A$2:$E$8000,4,FALSE))/365</f>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31">
        <v>1.8761574074074101E-2</v>
      </c>
      <c r="AA298">
        <v>55.494999999999997</v>
      </c>
      <c r="AB298" s="131"/>
    </row>
    <row r="299" spans="1:28">
      <c r="A299" s="1" t="s">
        <v>225</v>
      </c>
      <c r="B299" s="1">
        <v>2019</v>
      </c>
      <c r="C299" s="2">
        <v>43799</v>
      </c>
      <c r="D299" s="1" t="s">
        <v>65</v>
      </c>
      <c r="E299" s="1" t="s">
        <v>997</v>
      </c>
      <c r="F299" s="1" t="s">
        <v>77</v>
      </c>
      <c r="G299" s="11">
        <f>(C299-VLOOKUP(E299,Riders!$A$2:$E$8000,4,FALSE))/365</f>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31">
        <v>1.8761574074074101E-2</v>
      </c>
      <c r="AA299">
        <v>55.494999999999997</v>
      </c>
      <c r="AB299" s="131"/>
    </row>
    <row r="300" spans="1:28">
      <c r="A300" s="1" t="s">
        <v>225</v>
      </c>
      <c r="B300" s="1">
        <v>2019</v>
      </c>
      <c r="C300" s="2">
        <v>43799</v>
      </c>
      <c r="D300" s="1" t="s">
        <v>65</v>
      </c>
      <c r="E300" s="1" t="s">
        <v>590</v>
      </c>
      <c r="F300" s="1" t="s">
        <v>22</v>
      </c>
      <c r="G300" s="11">
        <f>(C300-VLOOKUP(E300,Riders!$A$2:$E$8000,4,FALSE))/365</f>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31">
        <v>1.8761574074074101E-2</v>
      </c>
      <c r="AA300">
        <v>55.494999999999997</v>
      </c>
      <c r="AB300" s="131"/>
    </row>
    <row r="301" spans="1:28">
      <c r="A301" s="1" t="s">
        <v>225</v>
      </c>
      <c r="B301" s="1">
        <v>2019</v>
      </c>
      <c r="C301" s="2">
        <v>43799</v>
      </c>
      <c r="D301" s="1" t="s">
        <v>65</v>
      </c>
      <c r="E301" s="1" t="s">
        <v>819</v>
      </c>
      <c r="F301" s="1" t="s">
        <v>479</v>
      </c>
      <c r="G301" s="11" t="e">
        <f>(C301-VLOOKUP(E301,Riders!$A$2:$E$8000,4,FALSE))/365</f>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31">
        <v>1.8761574074074101E-2</v>
      </c>
      <c r="AA301">
        <v>55.494999999999997</v>
      </c>
      <c r="AB301" s="131"/>
    </row>
    <row r="302" spans="1:28">
      <c r="A302" s="1" t="s">
        <v>225</v>
      </c>
      <c r="B302" s="1">
        <v>2019</v>
      </c>
      <c r="C302" s="2">
        <v>43799</v>
      </c>
      <c r="D302" s="1" t="s">
        <v>65</v>
      </c>
      <c r="E302" s="1" t="s">
        <v>594</v>
      </c>
      <c r="F302" s="1" t="s">
        <v>751</v>
      </c>
      <c r="G302" s="11">
        <f>(C302-VLOOKUP(E302,Riders!$A$2:$E$8000,4,FALSE))/365</f>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31">
        <v>1.8761574074074101E-2</v>
      </c>
      <c r="AA302">
        <v>55.494999999999997</v>
      </c>
      <c r="AB302" s="131"/>
    </row>
    <row r="303" spans="1:28">
      <c r="A303" s="1" t="s">
        <v>225</v>
      </c>
      <c r="B303" s="1">
        <v>2019</v>
      </c>
      <c r="C303" s="2">
        <v>43799</v>
      </c>
      <c r="D303" s="1" t="s">
        <v>65</v>
      </c>
      <c r="E303" s="1" t="s">
        <v>805</v>
      </c>
      <c r="F303" s="1" t="s">
        <v>483</v>
      </c>
      <c r="G303" s="11">
        <f>(C303-VLOOKUP(E303,Riders!$A$2:$E$8000,4,FALSE))/365</f>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31">
        <v>1.8761574074074101E-2</v>
      </c>
      <c r="AA303">
        <v>55.494999999999997</v>
      </c>
      <c r="AB303" s="131"/>
    </row>
    <row r="304" spans="1:28">
      <c r="A304" s="1" t="s">
        <v>225</v>
      </c>
      <c r="B304" s="1">
        <v>2019</v>
      </c>
      <c r="C304" s="2">
        <v>43799</v>
      </c>
      <c r="D304" s="1" t="s">
        <v>65</v>
      </c>
      <c r="E304" s="1" t="s">
        <v>972</v>
      </c>
      <c r="F304" s="1" t="s">
        <v>144</v>
      </c>
      <c r="G304" s="11">
        <f>(C304-VLOOKUP(E304,Riders!$A$2:$E$8000,4,FALSE))/365</f>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31">
        <v>1.8761574074074101E-2</v>
      </c>
      <c r="AA304">
        <v>55.494999999999997</v>
      </c>
      <c r="AB304" s="131"/>
    </row>
    <row r="305" spans="1:28">
      <c r="A305" s="1" t="s">
        <v>225</v>
      </c>
      <c r="B305" s="1">
        <v>2019</v>
      </c>
      <c r="C305" s="2">
        <v>43799</v>
      </c>
      <c r="D305" s="1" t="s">
        <v>65</v>
      </c>
      <c r="E305" s="1" t="s">
        <v>521</v>
      </c>
      <c r="F305" s="1" t="s">
        <v>57</v>
      </c>
      <c r="G305" s="11">
        <f>(C305-VLOOKUP(E305,Riders!$A$2:$E$8000,4,FALSE))/365</f>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31">
        <v>1.8761574074074101E-2</v>
      </c>
      <c r="AA305">
        <v>55.494999999999997</v>
      </c>
      <c r="AB305" s="131"/>
    </row>
    <row r="306" spans="1:28">
      <c r="A306" s="1" t="s">
        <v>225</v>
      </c>
      <c r="B306" s="1">
        <v>2019</v>
      </c>
      <c r="C306" s="2">
        <v>43799</v>
      </c>
      <c r="D306" s="1" t="s">
        <v>65</v>
      </c>
      <c r="E306" s="1" t="s">
        <v>802</v>
      </c>
      <c r="F306" s="1" t="s">
        <v>32</v>
      </c>
      <c r="G306" s="11">
        <f>(C306-VLOOKUP(E306,Riders!$A$2:$E$8000,4,FALSE))/365</f>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31">
        <v>1.8761574074074101E-2</v>
      </c>
      <c r="AA306">
        <v>55.494999999999997</v>
      </c>
      <c r="AB306" s="131"/>
    </row>
    <row r="307" spans="1:28">
      <c r="A307" s="1" t="s">
        <v>225</v>
      </c>
      <c r="B307" s="1">
        <v>2019</v>
      </c>
      <c r="C307" s="2">
        <v>43799</v>
      </c>
      <c r="D307" s="1" t="s">
        <v>65</v>
      </c>
      <c r="E307" s="1" t="s">
        <v>616</v>
      </c>
      <c r="F307" s="1" t="s">
        <v>36</v>
      </c>
      <c r="G307" s="11">
        <f>(C307-VLOOKUP(E307,Riders!$A$2:$E$8000,4,FALSE))/365</f>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31">
        <v>1.8761574074074101E-2</v>
      </c>
      <c r="AA307">
        <v>55.494999999999997</v>
      </c>
      <c r="AB307" s="131"/>
    </row>
    <row r="308" spans="1:28">
      <c r="A308" s="1" t="s">
        <v>225</v>
      </c>
      <c r="B308" s="1">
        <v>2019</v>
      </c>
      <c r="C308" s="2">
        <v>43799</v>
      </c>
      <c r="D308" s="1" t="s">
        <v>65</v>
      </c>
      <c r="E308" s="1" t="s">
        <v>68</v>
      </c>
      <c r="F308" s="1" t="s">
        <v>24</v>
      </c>
      <c r="G308" s="11">
        <f>(C308-VLOOKUP(E308,Riders!$A$2:$E$8000,4,FALSE))/365</f>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31">
        <v>1.8761574074074101E-2</v>
      </c>
      <c r="AA308">
        <v>55.494999999999997</v>
      </c>
      <c r="AB308" s="131"/>
    </row>
    <row r="309" spans="1:28">
      <c r="A309" s="1" t="s">
        <v>225</v>
      </c>
      <c r="B309" s="1">
        <v>2019</v>
      </c>
      <c r="C309" s="2">
        <v>43799</v>
      </c>
      <c r="D309" s="1" t="s">
        <v>65</v>
      </c>
      <c r="E309" s="1" t="s">
        <v>933</v>
      </c>
      <c r="F309" s="1" t="s">
        <v>187</v>
      </c>
      <c r="G309" s="11">
        <f>(C309-VLOOKUP(E309,Riders!$A$2:$E$8000,4,FALSE))/365</f>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31">
        <v>1.8761574074074101E-2</v>
      </c>
      <c r="AA309">
        <v>55.494999999999997</v>
      </c>
      <c r="AB309" s="131"/>
    </row>
    <row r="310" spans="1:28">
      <c r="A310" s="1" t="s">
        <v>225</v>
      </c>
      <c r="B310" s="1">
        <v>2019</v>
      </c>
      <c r="C310" s="2">
        <v>43799</v>
      </c>
      <c r="D310" s="1" t="s">
        <v>65</v>
      </c>
      <c r="E310" s="1" t="s">
        <v>605</v>
      </c>
      <c r="F310" s="1" t="s">
        <v>45</v>
      </c>
      <c r="G310" s="11">
        <f>(C310-VLOOKUP(E310,Riders!$A$2:$E$8000,4,FALSE))/365</f>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31">
        <v>1.8761574074074101E-2</v>
      </c>
      <c r="AA310">
        <v>55.494999999999997</v>
      </c>
      <c r="AB310" s="131"/>
    </row>
    <row r="311" spans="1:28">
      <c r="A311" s="1" t="s">
        <v>225</v>
      </c>
      <c r="B311" s="1">
        <v>2019</v>
      </c>
      <c r="C311" s="2">
        <v>43799</v>
      </c>
      <c r="D311" s="1" t="s">
        <v>65</v>
      </c>
      <c r="E311" s="1" t="s">
        <v>810</v>
      </c>
      <c r="F311" s="1" t="s">
        <v>81</v>
      </c>
      <c r="G311" s="11" t="e">
        <f>(C311-VLOOKUP(E311,Riders!$A$2:$E$8000,4,FALSE))/365</f>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31">
        <v>1.8761574074074101E-2</v>
      </c>
      <c r="AA311">
        <v>55.494999999999997</v>
      </c>
      <c r="AB311" s="131"/>
    </row>
    <row r="312" spans="1:28">
      <c r="A312" s="18" t="s">
        <v>225</v>
      </c>
      <c r="B312" s="18">
        <v>2019</v>
      </c>
      <c r="C312" s="19">
        <v>43799</v>
      </c>
      <c r="D312" s="18" t="s">
        <v>65</v>
      </c>
      <c r="E312" s="18" t="s">
        <v>974</v>
      </c>
      <c r="F312" s="18" t="s">
        <v>523</v>
      </c>
      <c r="G312" s="11">
        <f>(C312-VLOOKUP(E312,Riders!$A$2:$E$8000,4,FALSE))/365</f>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31">
        <v>1.8761574074074101E-2</v>
      </c>
      <c r="AA312">
        <v>55.494999999999997</v>
      </c>
      <c r="AB312" s="131"/>
    </row>
    <row r="313" spans="1:28">
      <c r="A313" s="1" t="s">
        <v>225</v>
      </c>
      <c r="B313" s="1">
        <v>2019</v>
      </c>
      <c r="C313" s="2">
        <v>43799</v>
      </c>
      <c r="D313" s="1" t="s">
        <v>65</v>
      </c>
      <c r="E313" s="1" t="s">
        <v>971</v>
      </c>
      <c r="F313" s="1" t="s">
        <v>38</v>
      </c>
      <c r="G313" s="11">
        <f>(C313-VLOOKUP(E313,Riders!$A$2:$E$8000,4,FALSE))/365</f>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31">
        <v>1.8761574074074101E-2</v>
      </c>
      <c r="AA313">
        <v>55.494999999999997</v>
      </c>
      <c r="AB313" s="131"/>
    </row>
    <row r="314" spans="1:28">
      <c r="A314" s="1" t="s">
        <v>225</v>
      </c>
      <c r="B314" s="1">
        <v>2019</v>
      </c>
      <c r="C314" s="2">
        <v>43799</v>
      </c>
      <c r="D314" s="1" t="s">
        <v>65</v>
      </c>
      <c r="E314" s="1" t="s">
        <v>963</v>
      </c>
      <c r="F314" s="1" t="s">
        <v>211</v>
      </c>
      <c r="G314" s="11">
        <f>(C314-VLOOKUP(E314,Riders!$A$2:$E$8000,4,FALSE))/365</f>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31">
        <v>1.8761574074074101E-2</v>
      </c>
      <c r="AA314">
        <v>55.494999999999997</v>
      </c>
      <c r="AB314" s="131"/>
    </row>
    <row r="315" spans="1:28">
      <c r="A315" s="1" t="s">
        <v>225</v>
      </c>
      <c r="B315" s="1">
        <v>2019</v>
      </c>
      <c r="C315" s="2">
        <v>43799</v>
      </c>
      <c r="D315" s="1" t="s">
        <v>65</v>
      </c>
      <c r="E315" s="1" t="s">
        <v>339</v>
      </c>
      <c r="F315" s="1" t="s">
        <v>141</v>
      </c>
      <c r="G315" s="11">
        <f>(C315-VLOOKUP(E315,Riders!$A$2:$E$8000,4,FALSE))/365</f>
        <v>31.704109589041096</v>
      </c>
      <c r="H315" s="1" t="s">
        <v>891</v>
      </c>
      <c r="I315" s="1">
        <v>32</v>
      </c>
      <c r="J315" s="1">
        <v>14</v>
      </c>
      <c r="K315" s="1" t="s">
        <v>891</v>
      </c>
      <c r="L315" s="1"/>
      <c r="M315" s="1">
        <v>0</v>
      </c>
      <c r="N315" s="1">
        <v>0</v>
      </c>
      <c r="O315" s="1">
        <v>0</v>
      </c>
      <c r="P315" s="1">
        <v>0</v>
      </c>
      <c r="Q315" s="1">
        <v>0</v>
      </c>
      <c r="R315" s="1">
        <v>0</v>
      </c>
      <c r="S315" s="1">
        <v>0</v>
      </c>
      <c r="T315" s="1">
        <v>0</v>
      </c>
      <c r="U315" s="1">
        <v>0</v>
      </c>
      <c r="V315" s="1">
        <v>0</v>
      </c>
      <c r="W315" s="1">
        <v>0</v>
      </c>
      <c r="X315" s="1">
        <v>0</v>
      </c>
      <c r="Y315" s="1" t="s">
        <v>891</v>
      </c>
      <c r="Z315" s="131">
        <v>1.8761574074074101E-2</v>
      </c>
      <c r="AA315">
        <v>55.494999999999997</v>
      </c>
      <c r="AB315" s="131"/>
    </row>
    <row r="316" spans="1:28">
      <c r="A316" s="4" t="s">
        <v>64</v>
      </c>
      <c r="B316" s="4">
        <v>2019</v>
      </c>
      <c r="C316" s="5">
        <v>43779</v>
      </c>
      <c r="D316" s="4" t="s">
        <v>65</v>
      </c>
      <c r="E316" s="4" t="s">
        <v>583</v>
      </c>
      <c r="F316" s="4" t="s">
        <v>26</v>
      </c>
      <c r="G316" s="11">
        <f>(C316-VLOOKUP(E316,Riders!$A$2:$E$8000,4,FALSE))/365</f>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31">
        <v>1.9351851851851853E-2</v>
      </c>
      <c r="AA316">
        <v>53.826000000000001</v>
      </c>
      <c r="AB316" s="131"/>
    </row>
    <row r="317" spans="1:28">
      <c r="A317" s="4" t="s">
        <v>64</v>
      </c>
      <c r="B317" s="4">
        <v>2019</v>
      </c>
      <c r="C317" s="5">
        <v>43779</v>
      </c>
      <c r="D317" s="4" t="s">
        <v>65</v>
      </c>
      <c r="E317" s="4" t="s">
        <v>939</v>
      </c>
      <c r="F317" s="4" t="s">
        <v>112</v>
      </c>
      <c r="G317" s="11">
        <f>(C317-VLOOKUP(E317,Riders!$A$2:$E$8000,4,FALSE))/365</f>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31">
        <v>1.9351851851851853E-2</v>
      </c>
      <c r="AA317">
        <v>53.826000000000001</v>
      </c>
      <c r="AB317" s="131"/>
    </row>
    <row r="318" spans="1:28">
      <c r="A318" s="4" t="s">
        <v>64</v>
      </c>
      <c r="B318" s="4">
        <v>2019</v>
      </c>
      <c r="C318" s="5">
        <v>43779</v>
      </c>
      <c r="D318" s="4" t="s">
        <v>65</v>
      </c>
      <c r="E318" s="4" t="s">
        <v>68</v>
      </c>
      <c r="F318" s="4" t="s">
        <v>24</v>
      </c>
      <c r="G318" s="11">
        <f>(C318-VLOOKUP(E318,Riders!$A$2:$E$8000,4,FALSE))/365</f>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31">
        <v>1.9351851851851901E-2</v>
      </c>
      <c r="AA318">
        <v>53.826000000000001</v>
      </c>
      <c r="AB318" s="131"/>
    </row>
    <row r="319" spans="1:28">
      <c r="A319" s="4" t="s">
        <v>64</v>
      </c>
      <c r="B319" s="4">
        <v>2019</v>
      </c>
      <c r="C319" s="5">
        <v>43779</v>
      </c>
      <c r="D319" s="4" t="s">
        <v>65</v>
      </c>
      <c r="E319" s="4" t="s">
        <v>598</v>
      </c>
      <c r="F319" s="4" t="s">
        <v>34</v>
      </c>
      <c r="G319" s="11">
        <f>(C319-VLOOKUP(E319,Riders!$A$2:$E$8000,4,FALSE))/365</f>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31">
        <v>1.9351851851851901E-2</v>
      </c>
      <c r="AA319">
        <v>53.826000000000001</v>
      </c>
      <c r="AB319" s="131"/>
    </row>
    <row r="320" spans="1:28">
      <c r="A320" s="4" t="s">
        <v>64</v>
      </c>
      <c r="B320" s="4">
        <v>2019</v>
      </c>
      <c r="C320" s="5">
        <v>43779</v>
      </c>
      <c r="D320" s="4" t="s">
        <v>65</v>
      </c>
      <c r="E320" s="4" t="s">
        <v>654</v>
      </c>
      <c r="F320" s="4" t="s">
        <v>483</v>
      </c>
      <c r="G320" s="11">
        <f>(C320-VLOOKUP(E320,Riders!$A$2:$E$8000,4,FALSE))/365</f>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31">
        <v>1.9351851851851901E-2</v>
      </c>
      <c r="AA320">
        <v>53.826000000000001</v>
      </c>
      <c r="AB320" s="131"/>
    </row>
    <row r="321" spans="1:28">
      <c r="A321" s="4" t="s">
        <v>64</v>
      </c>
      <c r="B321" s="4">
        <v>2019</v>
      </c>
      <c r="C321" s="5">
        <v>43779</v>
      </c>
      <c r="D321" s="4" t="s">
        <v>65</v>
      </c>
      <c r="E321" s="4" t="s">
        <v>802</v>
      </c>
      <c r="F321" s="4" t="s">
        <v>32</v>
      </c>
      <c r="G321" s="11">
        <f>(C321-VLOOKUP(E321,Riders!$A$2:$E$8000,4,FALSE))/365</f>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31">
        <v>1.9351851851851901E-2</v>
      </c>
      <c r="AA321">
        <v>53.826000000000001</v>
      </c>
      <c r="AB321" s="131"/>
    </row>
    <row r="322" spans="1:28">
      <c r="A322" s="4" t="s">
        <v>64</v>
      </c>
      <c r="B322" s="4">
        <v>2019</v>
      </c>
      <c r="C322" s="5">
        <v>43779</v>
      </c>
      <c r="D322" s="4" t="s">
        <v>65</v>
      </c>
      <c r="E322" s="4" t="s">
        <v>600</v>
      </c>
      <c r="F322" s="4" t="s">
        <v>101</v>
      </c>
      <c r="G322" s="11">
        <f>(C322-VLOOKUP(E322,Riders!$A$2:$E$8000,4,FALSE))/365</f>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31">
        <v>1.9351851851851901E-2</v>
      </c>
      <c r="AA322">
        <v>53.826000000000001</v>
      </c>
      <c r="AB322" s="131"/>
    </row>
    <row r="323" spans="1:28">
      <c r="A323" s="4" t="s">
        <v>64</v>
      </c>
      <c r="B323" s="4">
        <v>2019</v>
      </c>
      <c r="C323" s="5">
        <v>43779</v>
      </c>
      <c r="D323" s="4" t="s">
        <v>65</v>
      </c>
      <c r="E323" s="4" t="s">
        <v>924</v>
      </c>
      <c r="F323" s="4" t="s">
        <v>84</v>
      </c>
      <c r="G323" s="11">
        <f>(C323-VLOOKUP(E323,Riders!$A$2:$E$8000,4,FALSE))/365</f>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31">
        <v>1.9351851851851901E-2</v>
      </c>
      <c r="AA323">
        <v>53.826000000000001</v>
      </c>
      <c r="AB323" s="131"/>
    </row>
    <row r="324" spans="1:28">
      <c r="A324" s="4" t="s">
        <v>64</v>
      </c>
      <c r="B324" s="4">
        <v>2019</v>
      </c>
      <c r="C324" s="5">
        <v>43779</v>
      </c>
      <c r="D324" s="4" t="s">
        <v>65</v>
      </c>
      <c r="E324" s="4" t="s">
        <v>748</v>
      </c>
      <c r="F324" s="4" t="s">
        <v>22</v>
      </c>
      <c r="G324" s="11">
        <f>(C324-VLOOKUP(E324,Riders!$A$2:$E$8000,4,FALSE))/365</f>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31">
        <v>1.9351851851851901E-2</v>
      </c>
      <c r="AA324">
        <v>53.826000000000001</v>
      </c>
      <c r="AB324" s="131"/>
    </row>
    <row r="325" spans="1:28">
      <c r="A325" s="4" t="s">
        <v>64</v>
      </c>
      <c r="B325" s="4">
        <v>2019</v>
      </c>
      <c r="C325" s="5">
        <v>43779</v>
      </c>
      <c r="D325" s="4" t="s">
        <v>65</v>
      </c>
      <c r="E325" s="4" t="s">
        <v>339</v>
      </c>
      <c r="F325" s="4" t="s">
        <v>141</v>
      </c>
      <c r="G325" s="11">
        <f>(C325-VLOOKUP(E325,Riders!$A$2:$E$8000,4,FALSE))/365</f>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31">
        <v>1.9351851851851901E-2</v>
      </c>
      <c r="AA325">
        <v>53.826000000000001</v>
      </c>
      <c r="AB325" s="131"/>
    </row>
    <row r="326" spans="1:28">
      <c r="A326" s="4" t="s">
        <v>64</v>
      </c>
      <c r="B326" s="4">
        <v>2019</v>
      </c>
      <c r="C326" s="5">
        <v>43779</v>
      </c>
      <c r="D326" s="4" t="s">
        <v>65</v>
      </c>
      <c r="E326" s="4" t="s">
        <v>997</v>
      </c>
      <c r="F326" s="4" t="s">
        <v>77</v>
      </c>
      <c r="G326" s="11">
        <f>(C326-VLOOKUP(E326,Riders!$A$2:$E$8000,4,FALSE))/365</f>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31">
        <v>1.9351851851851901E-2</v>
      </c>
      <c r="AA326">
        <v>53.826000000000001</v>
      </c>
      <c r="AB326" s="131"/>
    </row>
    <row r="327" spans="1:28">
      <c r="A327" s="4" t="s">
        <v>64</v>
      </c>
      <c r="B327" s="4">
        <v>2019</v>
      </c>
      <c r="C327" s="5">
        <v>43779</v>
      </c>
      <c r="D327" s="4" t="s">
        <v>65</v>
      </c>
      <c r="E327" s="4" t="s">
        <v>925</v>
      </c>
      <c r="F327" s="4" t="s">
        <v>36</v>
      </c>
      <c r="G327" s="11">
        <f>(C327-VLOOKUP(E327,Riders!$A$2:$E$8000,4,FALSE))/365</f>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31">
        <v>1.9351851851851901E-2</v>
      </c>
      <c r="AA327">
        <v>53.826000000000001</v>
      </c>
      <c r="AB327" s="131"/>
    </row>
    <row r="328" spans="1:28">
      <c r="A328" s="4" t="s">
        <v>64</v>
      </c>
      <c r="B328" s="4">
        <v>2019</v>
      </c>
      <c r="C328" s="5">
        <v>43779</v>
      </c>
      <c r="D328" s="4" t="s">
        <v>65</v>
      </c>
      <c r="E328" s="4" t="s">
        <v>932</v>
      </c>
      <c r="F328" s="4" t="s">
        <v>55</v>
      </c>
      <c r="G328" s="11" t="e">
        <f>(C328-VLOOKUP(E328,Riders!$A$2:$E$8000,4,FALSE))/365</f>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31">
        <v>1.9351851851851901E-2</v>
      </c>
      <c r="AA328">
        <v>53.826000000000001</v>
      </c>
      <c r="AB328" s="131"/>
    </row>
    <row r="329" spans="1:28">
      <c r="A329" s="4" t="s">
        <v>64</v>
      </c>
      <c r="B329" s="4">
        <v>2019</v>
      </c>
      <c r="C329" s="5">
        <v>43779</v>
      </c>
      <c r="D329" s="4" t="s">
        <v>65</v>
      </c>
      <c r="E329" s="4" t="s">
        <v>820</v>
      </c>
      <c r="F329" s="4" t="s">
        <v>479</v>
      </c>
      <c r="G329" s="11" t="e">
        <f>(C329-VLOOKUP(E329,Riders!$A$2:$E$8000,4,FALSE))/365</f>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31">
        <v>1.9351851851851901E-2</v>
      </c>
      <c r="AA329">
        <v>53.826000000000001</v>
      </c>
      <c r="AB329" s="131"/>
    </row>
    <row r="330" spans="1:28">
      <c r="A330" s="4" t="s">
        <v>64</v>
      </c>
      <c r="B330" s="4">
        <v>2019</v>
      </c>
      <c r="C330" s="5">
        <v>43779</v>
      </c>
      <c r="D330" s="4" t="s">
        <v>65</v>
      </c>
      <c r="E330" s="4" t="s">
        <v>486</v>
      </c>
      <c r="F330" s="4" t="s">
        <v>163</v>
      </c>
      <c r="G330" s="11">
        <f>(C330-VLOOKUP(E330,Riders!$A$2:$E$8000,4,FALSE))/365</f>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31">
        <v>1.9351851851851901E-2</v>
      </c>
      <c r="AA330">
        <v>53.826000000000001</v>
      </c>
      <c r="AB330" s="131"/>
    </row>
    <row r="331" spans="1:28">
      <c r="A331" s="4" t="s">
        <v>64</v>
      </c>
      <c r="B331" s="4">
        <v>2019</v>
      </c>
      <c r="C331" s="5">
        <v>43779</v>
      </c>
      <c r="D331" s="4" t="s">
        <v>65</v>
      </c>
      <c r="E331" s="4" t="s">
        <v>593</v>
      </c>
      <c r="F331" s="4" t="s">
        <v>30</v>
      </c>
      <c r="G331" s="11">
        <f>(C331-VLOOKUP(E331,Riders!$A$2:$E$8000,4,FALSE))/365</f>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31">
        <v>1.9351851851851901E-2</v>
      </c>
      <c r="AA331">
        <v>53.826000000000001</v>
      </c>
      <c r="AB331" s="131"/>
    </row>
    <row r="332" spans="1:28">
      <c r="A332" s="4" t="s">
        <v>64</v>
      </c>
      <c r="B332" s="4">
        <v>2019</v>
      </c>
      <c r="C332" s="5">
        <v>43779</v>
      </c>
      <c r="D332" s="4" t="s">
        <v>65</v>
      </c>
      <c r="E332" s="4" t="s">
        <v>714</v>
      </c>
      <c r="F332" s="4" t="s">
        <v>151</v>
      </c>
      <c r="G332" s="11">
        <f>(C332-VLOOKUP(E332,Riders!$A$2:$E$8000,4,FALSE))/365</f>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31">
        <v>1.9351851851851901E-2</v>
      </c>
      <c r="AA332">
        <v>53.826000000000001</v>
      </c>
      <c r="AB332" s="131"/>
    </row>
    <row r="333" spans="1:28">
      <c r="A333" s="4" t="s">
        <v>64</v>
      </c>
      <c r="B333" s="4">
        <v>2019</v>
      </c>
      <c r="C333" s="5">
        <v>43779</v>
      </c>
      <c r="D333" s="4" t="s">
        <v>65</v>
      </c>
      <c r="E333" s="4" t="s">
        <v>595</v>
      </c>
      <c r="F333" s="4" t="s">
        <v>28</v>
      </c>
      <c r="G333" s="11">
        <f>(C333-VLOOKUP(E333,Riders!$A$2:$E$8000,4,FALSE))/365</f>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31">
        <v>1.9351851851851901E-2</v>
      </c>
      <c r="AA333">
        <v>53.826000000000001</v>
      </c>
      <c r="AB333" s="131"/>
    </row>
    <row r="334" spans="1:28">
      <c r="A334" s="4" t="s">
        <v>64</v>
      </c>
      <c r="B334" s="4">
        <v>2019</v>
      </c>
      <c r="C334" s="5">
        <v>43779</v>
      </c>
      <c r="D334" s="4" t="s">
        <v>65</v>
      </c>
      <c r="E334" s="4" t="s">
        <v>895</v>
      </c>
      <c r="F334" s="4" t="s">
        <v>187</v>
      </c>
      <c r="G334" s="11">
        <f>(C334-VLOOKUP(E334,Riders!$A$2:$E$8000,4,FALSE))/365</f>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31">
        <v>1.9351851851851901E-2</v>
      </c>
      <c r="AA334">
        <v>53.826000000000001</v>
      </c>
      <c r="AB334" s="131"/>
    </row>
    <row r="335" spans="1:28">
      <c r="A335" s="4" t="s">
        <v>64</v>
      </c>
      <c r="B335" s="4">
        <v>2019</v>
      </c>
      <c r="C335" s="5">
        <v>43779</v>
      </c>
      <c r="D335" s="4" t="s">
        <v>65</v>
      </c>
      <c r="E335" s="4" t="s">
        <v>934</v>
      </c>
      <c r="F335" s="4" t="s">
        <v>38</v>
      </c>
      <c r="G335" s="11">
        <f>(C335-VLOOKUP(E335,Riders!$A$2:$E$8000,4,FALSE))/365</f>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31">
        <v>1.9351851851851901E-2</v>
      </c>
      <c r="AA335">
        <v>53.826000000000001</v>
      </c>
      <c r="AB335" s="131"/>
    </row>
    <row r="336" spans="1:28">
      <c r="A336" s="4" t="s">
        <v>64</v>
      </c>
      <c r="B336" s="4">
        <v>2019</v>
      </c>
      <c r="C336" s="5">
        <v>43779</v>
      </c>
      <c r="D336" s="4" t="s">
        <v>65</v>
      </c>
      <c r="E336" s="4" t="s">
        <v>810</v>
      </c>
      <c r="F336" s="4" t="s">
        <v>81</v>
      </c>
      <c r="G336" s="11" t="e">
        <f>(C336-VLOOKUP(E336,Riders!$A$2:$E$8000,4,FALSE))/365</f>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31">
        <v>1.9351851851851901E-2</v>
      </c>
      <c r="AA336">
        <v>53.826000000000001</v>
      </c>
      <c r="AB336" s="131"/>
    </row>
    <row r="337" spans="1:28">
      <c r="A337" s="4" t="s">
        <v>64</v>
      </c>
      <c r="B337" s="4">
        <v>2019</v>
      </c>
      <c r="C337" s="5">
        <v>43779</v>
      </c>
      <c r="D337" s="4" t="s">
        <v>65</v>
      </c>
      <c r="E337" s="4" t="s">
        <v>974</v>
      </c>
      <c r="F337" s="4" t="s">
        <v>523</v>
      </c>
      <c r="G337" s="11">
        <f>(C337-VLOOKUP(E337,Riders!$A$2:$E$8000,4,FALSE))/365</f>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31">
        <v>1.9351851851851901E-2</v>
      </c>
      <c r="AA337">
        <v>53.826000000000001</v>
      </c>
      <c r="AB337" s="131"/>
    </row>
    <row r="338" spans="1:28">
      <c r="A338" s="4" t="s">
        <v>64</v>
      </c>
      <c r="B338" s="4">
        <v>2019</v>
      </c>
      <c r="C338" s="5">
        <v>43779</v>
      </c>
      <c r="D338" s="4" t="s">
        <v>65</v>
      </c>
      <c r="E338" s="4" t="s">
        <v>941</v>
      </c>
      <c r="F338" s="4" t="s">
        <v>57</v>
      </c>
      <c r="G338" s="11">
        <f>(C338-VLOOKUP(E338,Riders!$A$2:$E$8000,4,FALSE))/365</f>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31">
        <v>1.9351851851851901E-2</v>
      </c>
      <c r="AA338">
        <v>53.826000000000001</v>
      </c>
      <c r="AB338" s="131"/>
    </row>
    <row r="339" spans="1:28">
      <c r="A339" s="4" t="s">
        <v>64</v>
      </c>
      <c r="B339" s="4">
        <v>2019</v>
      </c>
      <c r="C339" s="5">
        <v>43779</v>
      </c>
      <c r="D339" s="4" t="s">
        <v>65</v>
      </c>
      <c r="E339" s="4" t="s">
        <v>833</v>
      </c>
      <c r="F339" s="4" t="s">
        <v>206</v>
      </c>
      <c r="G339" s="11">
        <f>(C339-VLOOKUP(E339,Riders!$A$2:$E$8000,4,FALSE))/365</f>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31">
        <v>1.9351851851851901E-2</v>
      </c>
      <c r="AA339">
        <v>53.826000000000001</v>
      </c>
      <c r="AB339" s="131"/>
    </row>
    <row r="340" spans="1:28">
      <c r="A340" s="1" t="s">
        <v>232</v>
      </c>
      <c r="B340" s="1">
        <v>2019</v>
      </c>
      <c r="C340" s="2">
        <v>43771</v>
      </c>
      <c r="D340" s="1" t="s">
        <v>65</v>
      </c>
      <c r="E340" s="1" t="s">
        <v>778</v>
      </c>
      <c r="F340" s="1" t="s">
        <v>112</v>
      </c>
      <c r="G340" s="11">
        <f>(C340-VLOOKUP(E340,Riders!$A$2:$E$8000,4,FALSE))/365</f>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31">
        <v>1.9351851851851853E-2</v>
      </c>
      <c r="AA340">
        <v>53.822000000000003</v>
      </c>
      <c r="AB340" s="131"/>
    </row>
    <row r="341" spans="1:28">
      <c r="A341" s="1" t="s">
        <v>232</v>
      </c>
      <c r="B341" s="1">
        <v>2019</v>
      </c>
      <c r="C341" s="2">
        <v>43771</v>
      </c>
      <c r="D341" s="1" t="s">
        <v>65</v>
      </c>
      <c r="E341" s="1" t="s">
        <v>472</v>
      </c>
      <c r="F341" s="1" t="s">
        <v>24</v>
      </c>
      <c r="G341" s="11">
        <f>(C341-VLOOKUP(E341,Riders!$A$2:$E$8000,4,FALSE))/365</f>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31">
        <v>1.9351851851851853E-2</v>
      </c>
      <c r="AA341">
        <v>53.822000000000003</v>
      </c>
      <c r="AB341" s="131"/>
    </row>
    <row r="342" spans="1:28">
      <c r="A342" s="1" t="s">
        <v>232</v>
      </c>
      <c r="B342" s="1">
        <v>2019</v>
      </c>
      <c r="C342" s="2">
        <v>43771</v>
      </c>
      <c r="D342" s="1" t="s">
        <v>65</v>
      </c>
      <c r="E342" s="1" t="s">
        <v>820</v>
      </c>
      <c r="F342" s="1" t="s">
        <v>479</v>
      </c>
      <c r="G342" s="11" t="e">
        <f>(C342-VLOOKUP(E342,Riders!$A$2:$E$8000,4,FALSE))/365</f>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31">
        <v>1.9351851851851901E-2</v>
      </c>
      <c r="AA342">
        <v>53.822000000000003</v>
      </c>
      <c r="AB342" s="131"/>
    </row>
    <row r="343" spans="1:28">
      <c r="A343" s="1" t="s">
        <v>232</v>
      </c>
      <c r="B343" s="1">
        <v>2019</v>
      </c>
      <c r="C343" s="2">
        <v>43771</v>
      </c>
      <c r="D343" s="1" t="s">
        <v>65</v>
      </c>
      <c r="E343" s="1" t="s">
        <v>654</v>
      </c>
      <c r="F343" s="1" t="s">
        <v>483</v>
      </c>
      <c r="G343" s="11">
        <f>(C343-VLOOKUP(E343,Riders!$A$2:$E$8000,4,FALSE))/365</f>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31">
        <v>1.9351851851851901E-2</v>
      </c>
      <c r="AA343">
        <v>53.822000000000003</v>
      </c>
      <c r="AB343" s="131"/>
    </row>
    <row r="344" spans="1:28">
      <c r="A344" s="1" t="s">
        <v>232</v>
      </c>
      <c r="B344" s="1">
        <v>2019</v>
      </c>
      <c r="C344" s="2">
        <v>43771</v>
      </c>
      <c r="D344" s="1" t="s">
        <v>65</v>
      </c>
      <c r="E344" s="1" t="s">
        <v>933</v>
      </c>
      <c r="F344" s="1" t="s">
        <v>187</v>
      </c>
      <c r="G344" s="11">
        <f>(C344-VLOOKUP(E344,Riders!$A$2:$E$8000,4,FALSE))/365</f>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31">
        <v>1.9351851851851901E-2</v>
      </c>
      <c r="AA344">
        <v>53.822000000000003</v>
      </c>
      <c r="AB344" s="131"/>
    </row>
    <row r="345" spans="1:28">
      <c r="A345" s="1" t="s">
        <v>232</v>
      </c>
      <c r="B345" s="1">
        <v>2019</v>
      </c>
      <c r="C345" s="2">
        <v>43771</v>
      </c>
      <c r="D345" s="1" t="s">
        <v>65</v>
      </c>
      <c r="E345" s="1" t="s">
        <v>925</v>
      </c>
      <c r="F345" s="1" t="s">
        <v>36</v>
      </c>
      <c r="G345" s="11">
        <f>(C345-VLOOKUP(E345,Riders!$A$2:$E$8000,4,FALSE))/365</f>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31">
        <v>1.9351851851851901E-2</v>
      </c>
      <c r="AA345">
        <v>53.822000000000003</v>
      </c>
      <c r="AB345" s="131"/>
    </row>
    <row r="346" spans="1:28">
      <c r="A346" s="1" t="s">
        <v>232</v>
      </c>
      <c r="B346" s="1">
        <v>2019</v>
      </c>
      <c r="C346" s="2">
        <v>43771</v>
      </c>
      <c r="D346" s="1" t="s">
        <v>65</v>
      </c>
      <c r="E346" s="1" t="s">
        <v>748</v>
      </c>
      <c r="F346" s="1" t="s">
        <v>22</v>
      </c>
      <c r="G346" s="11">
        <f>(C346-VLOOKUP(E346,Riders!$A$2:$E$8000,4,FALSE))/365</f>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31">
        <v>1.9351851851851901E-2</v>
      </c>
      <c r="AA346">
        <v>53.822000000000003</v>
      </c>
      <c r="AB346" s="131"/>
    </row>
    <row r="347" spans="1:28">
      <c r="A347" s="1" t="s">
        <v>232</v>
      </c>
      <c r="B347" s="1">
        <v>2019</v>
      </c>
      <c r="C347" s="2">
        <v>43771</v>
      </c>
      <c r="D347" s="1" t="s">
        <v>65</v>
      </c>
      <c r="E347" s="1" t="s">
        <v>507</v>
      </c>
      <c r="F347" s="1" t="s">
        <v>84</v>
      </c>
      <c r="G347" s="11">
        <f>(C347-VLOOKUP(E347,Riders!$A$2:$E$8000,4,FALSE))/365</f>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31">
        <v>1.9351851851851901E-2</v>
      </c>
      <c r="AA347">
        <v>53.822000000000003</v>
      </c>
      <c r="AB347" s="131"/>
    </row>
    <row r="348" spans="1:28">
      <c r="A348" s="1" t="s">
        <v>232</v>
      </c>
      <c r="B348" s="1">
        <v>2019</v>
      </c>
      <c r="C348" s="2">
        <v>43771</v>
      </c>
      <c r="D348" s="1" t="s">
        <v>65</v>
      </c>
      <c r="E348" s="1" t="s">
        <v>339</v>
      </c>
      <c r="F348" s="1" t="s">
        <v>141</v>
      </c>
      <c r="G348" s="11">
        <f>(C348-VLOOKUP(E348,Riders!$A$2:$E$8000,4,FALSE))/365</f>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31">
        <v>1.9351851851851901E-2</v>
      </c>
      <c r="AA348">
        <v>53.822000000000003</v>
      </c>
      <c r="AB348" s="131"/>
    </row>
    <row r="349" spans="1:28">
      <c r="A349" s="1" t="s">
        <v>232</v>
      </c>
      <c r="B349" s="1">
        <v>2019</v>
      </c>
      <c r="C349" s="2">
        <v>43771</v>
      </c>
      <c r="D349" s="1" t="s">
        <v>65</v>
      </c>
      <c r="E349" s="1" t="s">
        <v>605</v>
      </c>
      <c r="F349" s="1" t="s">
        <v>45</v>
      </c>
      <c r="G349" s="11">
        <f>(C349-VLOOKUP(E349,Riders!$A$2:$E$8000,4,FALSE))/365</f>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31">
        <v>1.9351851851851901E-2</v>
      </c>
      <c r="AA349">
        <v>53.822000000000003</v>
      </c>
      <c r="AB349" s="131"/>
    </row>
    <row r="350" spans="1:28">
      <c r="A350" s="1" t="s">
        <v>232</v>
      </c>
      <c r="B350" s="1">
        <v>2019</v>
      </c>
      <c r="C350" s="2">
        <v>43771</v>
      </c>
      <c r="D350" s="1" t="s">
        <v>65</v>
      </c>
      <c r="E350" s="1" t="s">
        <v>997</v>
      </c>
      <c r="F350" s="1" t="s">
        <v>77</v>
      </c>
      <c r="G350" s="11">
        <f>(C350-VLOOKUP(E350,Riders!$A$2:$E$8000,4,FALSE))/365</f>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31">
        <v>1.9351851851851901E-2</v>
      </c>
      <c r="AA350">
        <v>53.822000000000003</v>
      </c>
      <c r="AB350" s="131"/>
    </row>
    <row r="351" spans="1:28">
      <c r="A351" s="1" t="s">
        <v>232</v>
      </c>
      <c r="B351" s="1">
        <v>2019</v>
      </c>
      <c r="C351" s="2">
        <v>43771</v>
      </c>
      <c r="D351" s="1" t="s">
        <v>65</v>
      </c>
      <c r="E351" s="1" t="s">
        <v>714</v>
      </c>
      <c r="F351" s="1" t="s">
        <v>151</v>
      </c>
      <c r="G351" s="11">
        <f>(C351-VLOOKUP(E351,Riders!$A$2:$E$8000,4,FALSE))/365</f>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31">
        <v>1.9351851851851901E-2</v>
      </c>
      <c r="AA351">
        <v>53.822000000000003</v>
      </c>
      <c r="AB351" s="131"/>
    </row>
    <row r="352" spans="1:28">
      <c r="A352" s="1" t="s">
        <v>232</v>
      </c>
      <c r="B352" s="1">
        <v>2019</v>
      </c>
      <c r="C352" s="2">
        <v>43771</v>
      </c>
      <c r="D352" s="1" t="s">
        <v>65</v>
      </c>
      <c r="E352" s="1" t="s">
        <v>942</v>
      </c>
      <c r="F352" s="1" t="s">
        <v>28</v>
      </c>
      <c r="G352" s="11">
        <f>(C352-VLOOKUP(E352,Riders!$A$2:$E$8000,4,FALSE))/365</f>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31">
        <v>1.9351851851851901E-2</v>
      </c>
      <c r="AA352">
        <v>53.822000000000003</v>
      </c>
      <c r="AB352" s="131"/>
    </row>
    <row r="353" spans="1:28">
      <c r="A353" s="1" t="s">
        <v>232</v>
      </c>
      <c r="B353" s="1">
        <v>2019</v>
      </c>
      <c r="C353" s="2">
        <v>43771</v>
      </c>
      <c r="D353" s="1" t="s">
        <v>65</v>
      </c>
      <c r="E353" s="1" t="s">
        <v>521</v>
      </c>
      <c r="F353" s="1" t="s">
        <v>57</v>
      </c>
      <c r="G353" s="11">
        <f>(C353-VLOOKUP(E353,Riders!$A$2:$E$8000,4,FALSE))/365</f>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31">
        <v>1.9351851851851901E-2</v>
      </c>
      <c r="AA353">
        <v>53.822000000000003</v>
      </c>
      <c r="AB353" s="131"/>
    </row>
    <row r="354" spans="1:28">
      <c r="A354" s="1" t="s">
        <v>232</v>
      </c>
      <c r="B354" s="1">
        <v>2019</v>
      </c>
      <c r="C354" s="2">
        <v>43771</v>
      </c>
      <c r="D354" s="1" t="s">
        <v>65</v>
      </c>
      <c r="E354" s="1" t="s">
        <v>1012</v>
      </c>
      <c r="F354" s="1" t="s">
        <v>163</v>
      </c>
      <c r="G354" s="11">
        <f>(C354-VLOOKUP(E354,Riders!$A$2:$E$8000,4,FALSE))/365</f>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31">
        <v>1.9351851851851901E-2</v>
      </c>
      <c r="AA354">
        <v>53.822000000000003</v>
      </c>
      <c r="AB354" s="131"/>
    </row>
    <row r="355" spans="1:28">
      <c r="A355" s="1" t="s">
        <v>232</v>
      </c>
      <c r="B355" s="1">
        <v>2019</v>
      </c>
      <c r="C355" s="2">
        <v>43771</v>
      </c>
      <c r="D355" s="1" t="s">
        <v>65</v>
      </c>
      <c r="E355" s="1" t="s">
        <v>831</v>
      </c>
      <c r="F355" s="1" t="s">
        <v>206</v>
      </c>
      <c r="G355" s="11">
        <f>(C355-VLOOKUP(E355,Riders!$A$2:$E$8000,4,FALSE))/365</f>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31">
        <v>1.9351851851851901E-2</v>
      </c>
      <c r="AA355">
        <v>53.822000000000003</v>
      </c>
      <c r="AB355" s="131"/>
    </row>
    <row r="356" spans="1:28">
      <c r="A356" s="1" t="s">
        <v>232</v>
      </c>
      <c r="B356" s="1">
        <v>2019</v>
      </c>
      <c r="C356" s="2">
        <v>43771</v>
      </c>
      <c r="D356" s="1" t="s">
        <v>65</v>
      </c>
      <c r="E356" s="1" t="s">
        <v>934</v>
      </c>
      <c r="F356" s="1" t="s">
        <v>38</v>
      </c>
      <c r="G356" s="11">
        <f>(C356-VLOOKUP(E356,Riders!$A$2:$E$8000,4,FALSE))/365</f>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31">
        <v>1.9351851851851901E-2</v>
      </c>
      <c r="AA356">
        <v>53.822000000000003</v>
      </c>
      <c r="AB356" s="131"/>
    </row>
    <row r="357" spans="1:28">
      <c r="A357" s="1" t="s">
        <v>232</v>
      </c>
      <c r="B357" s="1">
        <v>2019</v>
      </c>
      <c r="C357" s="2">
        <v>43771</v>
      </c>
      <c r="D357" s="1" t="s">
        <v>65</v>
      </c>
      <c r="E357" s="1" t="s">
        <v>974</v>
      </c>
      <c r="F357" s="1" t="s">
        <v>523</v>
      </c>
      <c r="G357" s="11">
        <f>(C357-VLOOKUP(E357,Riders!$A$2:$E$8000,4,FALSE))/365</f>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31">
        <v>1.9351851851851901E-2</v>
      </c>
      <c r="AA357">
        <v>53.822000000000003</v>
      </c>
      <c r="AB357" s="131"/>
    </row>
    <row r="358" spans="1:28">
      <c r="A358" s="1" t="s">
        <v>232</v>
      </c>
      <c r="B358" s="1">
        <v>2019</v>
      </c>
      <c r="C358" s="2">
        <v>43771</v>
      </c>
      <c r="D358" s="1" t="s">
        <v>65</v>
      </c>
      <c r="E358" s="1" t="s">
        <v>811</v>
      </c>
      <c r="F358" s="1" t="s">
        <v>81</v>
      </c>
      <c r="G358" s="11" t="e">
        <f>(C358-VLOOKUP(E358,Riders!$A$2:$E$8000,4,FALSE))/365</f>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31">
        <v>1.9351851851851901E-2</v>
      </c>
      <c r="AA358">
        <v>53.822000000000003</v>
      </c>
      <c r="AB358" s="131"/>
    </row>
    <row r="359" spans="1:28">
      <c r="A359" s="1" t="s">
        <v>232</v>
      </c>
      <c r="B359" s="1">
        <v>2019</v>
      </c>
      <c r="C359" s="2">
        <v>43771</v>
      </c>
      <c r="D359" s="1" t="s">
        <v>65</v>
      </c>
      <c r="E359" s="1" t="s">
        <v>923</v>
      </c>
      <c r="F359" s="1" t="s">
        <v>26</v>
      </c>
      <c r="G359" s="11" t="e">
        <f>(C359-VLOOKUP(E359,Riders!$A$2:$E$8000,4,FALSE))/365</f>
        <v>#N/A</v>
      </c>
      <c r="H359" s="1" t="s">
        <v>606</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606</v>
      </c>
      <c r="Z359" s="131">
        <v>1.9351851851851901E-2</v>
      </c>
      <c r="AA359">
        <v>53.822000000000003</v>
      </c>
      <c r="AB359" s="131"/>
    </row>
    <row r="360" spans="1:28">
      <c r="A360" s="1" t="s">
        <v>232</v>
      </c>
      <c r="B360" s="1">
        <v>2019</v>
      </c>
      <c r="C360" s="2">
        <v>43771</v>
      </c>
      <c r="D360" s="1" t="s">
        <v>65</v>
      </c>
      <c r="E360" s="1" t="s">
        <v>693</v>
      </c>
      <c r="F360" s="1" t="s">
        <v>32</v>
      </c>
      <c r="G360" s="11">
        <f>(C360-VLOOKUP(E360,Riders!$A$2:$E$8000,4,FALSE))/365</f>
        <v>20.81917808219178</v>
      </c>
      <c r="H360" s="1" t="s">
        <v>606</v>
      </c>
      <c r="I360" s="1">
        <v>14</v>
      </c>
      <c r="J360" s="1">
        <v>1</v>
      </c>
      <c r="K360" s="1" t="s">
        <v>750</v>
      </c>
      <c r="L360" s="1"/>
      <c r="M360" s="1">
        <v>0</v>
      </c>
      <c r="N360" s="1">
        <v>0</v>
      </c>
      <c r="O360" s="1">
        <v>0</v>
      </c>
      <c r="P360" s="1">
        <v>0</v>
      </c>
      <c r="Q360" s="1">
        <v>0</v>
      </c>
      <c r="R360" s="1">
        <v>0</v>
      </c>
      <c r="S360" s="1">
        <v>0</v>
      </c>
      <c r="T360" s="1">
        <v>0</v>
      </c>
      <c r="U360" s="1">
        <v>0</v>
      </c>
      <c r="V360" s="1">
        <v>0</v>
      </c>
      <c r="W360" s="1">
        <v>0</v>
      </c>
      <c r="X360" s="1">
        <v>0</v>
      </c>
      <c r="Y360" s="1" t="s">
        <v>606</v>
      </c>
      <c r="Z360" s="131">
        <v>1.9351851851851901E-2</v>
      </c>
      <c r="AA360">
        <v>53.822000000000003</v>
      </c>
      <c r="AB360" s="131"/>
    </row>
    <row r="361" spans="1:28">
      <c r="A361" s="4" t="s">
        <v>280</v>
      </c>
      <c r="B361" s="4">
        <v>2019</v>
      </c>
      <c r="C361" s="5">
        <v>43526</v>
      </c>
      <c r="D361" s="4" t="s">
        <v>19</v>
      </c>
      <c r="E361" s="4" t="s">
        <v>597</v>
      </c>
      <c r="F361" s="4" t="s">
        <v>34</v>
      </c>
      <c r="G361" s="11">
        <f>(C361-VLOOKUP(E361,Riders!$A$2:$E$8000,4,FALSE))/365</f>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31">
        <v>1.9166666666666669E-2</v>
      </c>
      <c r="AA361">
        <v>54.338000000000001</v>
      </c>
      <c r="AB361" s="131"/>
    </row>
    <row r="362" spans="1:28">
      <c r="A362" s="4" t="s">
        <v>280</v>
      </c>
      <c r="B362" s="4">
        <v>2019</v>
      </c>
      <c r="C362" s="5">
        <v>43526</v>
      </c>
      <c r="D362" s="4" t="s">
        <v>19</v>
      </c>
      <c r="E362" s="4" t="s">
        <v>583</v>
      </c>
      <c r="F362" s="4" t="s">
        <v>26</v>
      </c>
      <c r="G362" s="11">
        <f>(C362-VLOOKUP(E362,Riders!$A$2:$E$8000,4,FALSE))/365</f>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31">
        <v>1.9166666666666669E-2</v>
      </c>
      <c r="AA362">
        <v>54.338000000000001</v>
      </c>
      <c r="AB362" s="131"/>
    </row>
    <row r="363" spans="1:28">
      <c r="A363" s="4" t="s">
        <v>280</v>
      </c>
      <c r="B363" s="4">
        <v>2019</v>
      </c>
      <c r="C363" s="5">
        <v>43526</v>
      </c>
      <c r="D363" s="4" t="s">
        <v>19</v>
      </c>
      <c r="E363" s="4" t="s">
        <v>584</v>
      </c>
      <c r="F363" s="4" t="s">
        <v>112</v>
      </c>
      <c r="G363" s="11">
        <f>(C363-VLOOKUP(E363,Riders!$A$2:$E$8000,4,FALSE))/365</f>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31">
        <v>1.91666666666667E-2</v>
      </c>
      <c r="AA363">
        <v>54.338000000000001</v>
      </c>
      <c r="AB363" s="131"/>
    </row>
    <row r="364" spans="1:28">
      <c r="A364" s="4" t="s">
        <v>280</v>
      </c>
      <c r="B364" s="4">
        <v>2019</v>
      </c>
      <c r="C364" s="5">
        <v>43526</v>
      </c>
      <c r="D364" s="4" t="s">
        <v>19</v>
      </c>
      <c r="E364" s="4" t="s">
        <v>588</v>
      </c>
      <c r="F364" s="4" t="s">
        <v>24</v>
      </c>
      <c r="G364" s="11">
        <f>(C364-VLOOKUP(E364,Riders!$A$2:$E$8000,4,FALSE))/365</f>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31">
        <v>1.91666666666667E-2</v>
      </c>
      <c r="AA364">
        <v>54.338000000000001</v>
      </c>
      <c r="AB364" s="131"/>
    </row>
    <row r="365" spans="1:28">
      <c r="A365" s="4" t="s">
        <v>280</v>
      </c>
      <c r="B365" s="4">
        <v>2019</v>
      </c>
      <c r="C365" s="5">
        <v>43526</v>
      </c>
      <c r="D365" s="4" t="s">
        <v>19</v>
      </c>
      <c r="E365" s="4" t="s">
        <v>748</v>
      </c>
      <c r="F365" s="4" t="s">
        <v>22</v>
      </c>
      <c r="G365" s="11">
        <f>(C365-VLOOKUP(E365,Riders!$A$2:$E$8000,4,FALSE))/365</f>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31">
        <v>1.91666666666667E-2</v>
      </c>
      <c r="AA365">
        <v>54.338000000000001</v>
      </c>
      <c r="AB365" s="131"/>
    </row>
    <row r="366" spans="1:28">
      <c r="A366" s="4" t="s">
        <v>280</v>
      </c>
      <c r="B366" s="4">
        <v>2019</v>
      </c>
      <c r="C366" s="5">
        <v>43526</v>
      </c>
      <c r="D366" s="4" t="s">
        <v>19</v>
      </c>
      <c r="E366" s="4" t="s">
        <v>925</v>
      </c>
      <c r="F366" s="4" t="s">
        <v>36</v>
      </c>
      <c r="G366" s="11">
        <f>(C366-VLOOKUP(E366,Riders!$A$2:$E$8000,4,FALSE))/365</f>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31">
        <v>1.91666666666667E-2</v>
      </c>
      <c r="AA366">
        <v>54.338000000000001</v>
      </c>
      <c r="AB366" s="131"/>
    </row>
    <row r="367" spans="1:28">
      <c r="A367" s="4" t="s">
        <v>280</v>
      </c>
      <c r="B367" s="4">
        <v>2019</v>
      </c>
      <c r="C367" s="5">
        <v>43526</v>
      </c>
      <c r="D367" s="4" t="s">
        <v>19</v>
      </c>
      <c r="E367" s="4" t="s">
        <v>492</v>
      </c>
      <c r="F367" s="4" t="s">
        <v>30</v>
      </c>
      <c r="G367" s="11">
        <f>(C367-VLOOKUP(E367,Riders!$A$2:$E$8000,4,FALSE))/365</f>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31">
        <v>1.91666666666667E-2</v>
      </c>
      <c r="AA367">
        <v>54.338000000000001</v>
      </c>
      <c r="AB367" s="131"/>
    </row>
    <row r="368" spans="1:28">
      <c r="A368" s="4" t="s">
        <v>280</v>
      </c>
      <c r="B368" s="4">
        <v>2019</v>
      </c>
      <c r="C368" s="5">
        <v>43526</v>
      </c>
      <c r="D368" s="4" t="s">
        <v>19</v>
      </c>
      <c r="E368" s="4" t="s">
        <v>602</v>
      </c>
      <c r="F368" s="4" t="s">
        <v>483</v>
      </c>
      <c r="G368" s="11">
        <f>(C368-VLOOKUP(E368,Riders!$A$2:$E$8000,4,FALSE))/365</f>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31">
        <v>1.91666666666667E-2</v>
      </c>
      <c r="AA368">
        <v>54.338000000000001</v>
      </c>
      <c r="AB368" s="131"/>
    </row>
    <row r="369" spans="1:28">
      <c r="A369" s="4" t="s">
        <v>280</v>
      </c>
      <c r="B369" s="4">
        <v>2019</v>
      </c>
      <c r="C369" s="5">
        <v>43526</v>
      </c>
      <c r="D369" s="4" t="s">
        <v>19</v>
      </c>
      <c r="E369" s="4" t="s">
        <v>933</v>
      </c>
      <c r="F369" s="4" t="s">
        <v>187</v>
      </c>
      <c r="G369" s="11">
        <f>(C369-VLOOKUP(E369,Riders!$A$2:$E$8000,4,FALSE))/365</f>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31">
        <v>1.91666666666667E-2</v>
      </c>
      <c r="AA369">
        <v>54.338000000000001</v>
      </c>
      <c r="AB369" s="131"/>
    </row>
    <row r="370" spans="1:28">
      <c r="A370" s="4" t="s">
        <v>280</v>
      </c>
      <c r="B370" s="4">
        <v>2019</v>
      </c>
      <c r="C370" s="5">
        <v>43526</v>
      </c>
      <c r="D370" s="4" t="s">
        <v>19</v>
      </c>
      <c r="E370" s="4" t="s">
        <v>507</v>
      </c>
      <c r="F370" s="4" t="s">
        <v>84</v>
      </c>
      <c r="G370" s="11">
        <f>(C370-VLOOKUP(E370,Riders!$A$2:$E$8000,4,FALSE))/365</f>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31">
        <v>1.91666666666667E-2</v>
      </c>
      <c r="AA370">
        <v>54.338000000000001</v>
      </c>
      <c r="AB370" s="131"/>
    </row>
    <row r="371" spans="1:28">
      <c r="A371" s="4" t="s">
        <v>280</v>
      </c>
      <c r="B371" s="4">
        <v>2019</v>
      </c>
      <c r="C371" s="5">
        <v>43526</v>
      </c>
      <c r="D371" s="4" t="s">
        <v>19</v>
      </c>
      <c r="E371" s="4" t="s">
        <v>339</v>
      </c>
      <c r="F371" s="4" t="s">
        <v>141</v>
      </c>
      <c r="G371" s="11">
        <f>(C371-VLOOKUP(E371,Riders!$A$2:$E$8000,4,FALSE))/365</f>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31">
        <v>1.91666666666667E-2</v>
      </c>
      <c r="AA371">
        <v>54.338000000000001</v>
      </c>
      <c r="AB371" s="131"/>
    </row>
    <row r="372" spans="1:28">
      <c r="A372" s="4" t="s">
        <v>280</v>
      </c>
      <c r="B372" s="4">
        <v>2019</v>
      </c>
      <c r="C372" s="5">
        <v>43526</v>
      </c>
      <c r="D372" s="4" t="s">
        <v>19</v>
      </c>
      <c r="E372" s="4" t="s">
        <v>600</v>
      </c>
      <c r="F372" s="4" t="s">
        <v>101</v>
      </c>
      <c r="G372" s="11">
        <f>(C372-VLOOKUP(E372,Riders!$A$2:$E$8000,4,FALSE))/365</f>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31">
        <v>1.91666666666667E-2</v>
      </c>
      <c r="AA372">
        <v>54.338000000000001</v>
      </c>
      <c r="AB372" s="131"/>
    </row>
    <row r="373" spans="1:28">
      <c r="A373" s="4" t="s">
        <v>280</v>
      </c>
      <c r="B373" s="4">
        <v>2019</v>
      </c>
      <c r="C373" s="5">
        <v>43526</v>
      </c>
      <c r="D373" s="4" t="s">
        <v>19</v>
      </c>
      <c r="E373" s="4" t="s">
        <v>929</v>
      </c>
      <c r="F373" s="4" t="s">
        <v>163</v>
      </c>
      <c r="G373" s="11">
        <f>(C373-VLOOKUP(E373,Riders!$A$2:$E$8000,4,FALSE))/365</f>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31">
        <v>1.91666666666667E-2</v>
      </c>
      <c r="AA373">
        <v>54.338000000000001</v>
      </c>
      <c r="AB373" s="131"/>
    </row>
    <row r="374" spans="1:28">
      <c r="A374" s="4" t="s">
        <v>280</v>
      </c>
      <c r="B374" s="4">
        <v>2019</v>
      </c>
      <c r="C374" s="5">
        <v>43526</v>
      </c>
      <c r="D374" s="4" t="s">
        <v>19</v>
      </c>
      <c r="E374" s="4" t="s">
        <v>997</v>
      </c>
      <c r="F374" s="4" t="s">
        <v>77</v>
      </c>
      <c r="G374" s="11">
        <f>(C374-VLOOKUP(E374,Riders!$A$2:$E$8000,4,FALSE))/365</f>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31">
        <v>1.91666666666667E-2</v>
      </c>
      <c r="AA374">
        <v>54.338000000000001</v>
      </c>
      <c r="AB374" s="131"/>
    </row>
    <row r="375" spans="1:28">
      <c r="A375" s="4" t="s">
        <v>280</v>
      </c>
      <c r="B375" s="4">
        <v>2019</v>
      </c>
      <c r="C375" s="5">
        <v>43526</v>
      </c>
      <c r="D375" s="4" t="s">
        <v>19</v>
      </c>
      <c r="E375" s="4" t="s">
        <v>802</v>
      </c>
      <c r="F375" s="4" t="s">
        <v>32</v>
      </c>
      <c r="G375" s="11">
        <f>(C375-VLOOKUP(E375,Riders!$A$2:$E$8000,4,FALSE))/365</f>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31">
        <v>1.91666666666667E-2</v>
      </c>
      <c r="AA375">
        <v>54.338000000000001</v>
      </c>
      <c r="AB375" s="131"/>
    </row>
    <row r="376" spans="1:28">
      <c r="A376" s="4" t="s">
        <v>280</v>
      </c>
      <c r="B376" s="4">
        <v>2019</v>
      </c>
      <c r="C376" s="5">
        <v>43526</v>
      </c>
      <c r="D376" s="4" t="s">
        <v>19</v>
      </c>
      <c r="E376" s="4" t="s">
        <v>647</v>
      </c>
      <c r="F376" s="4" t="s">
        <v>28</v>
      </c>
      <c r="G376" s="11">
        <f>(C376-VLOOKUP(E376,Riders!$A$2:$E$8000,4,FALSE))/365</f>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31">
        <v>1.91666666666667E-2</v>
      </c>
      <c r="AA376">
        <v>54.338000000000001</v>
      </c>
      <c r="AB376" s="131"/>
    </row>
    <row r="377" spans="1:28">
      <c r="A377" s="4" t="s">
        <v>280</v>
      </c>
      <c r="B377" s="4">
        <v>2019</v>
      </c>
      <c r="C377" s="5">
        <v>43526</v>
      </c>
      <c r="D377" s="4" t="s">
        <v>19</v>
      </c>
      <c r="E377" s="4" t="s">
        <v>782</v>
      </c>
      <c r="F377" s="4" t="s">
        <v>479</v>
      </c>
      <c r="G377" s="11" t="e">
        <f>(C377-VLOOKUP(E377,Riders!$A$2:$E$8000,4,FALSE))/365</f>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31">
        <v>1.91666666666667E-2</v>
      </c>
      <c r="AA377">
        <v>54.338000000000001</v>
      </c>
      <c r="AB377" s="131"/>
    </row>
    <row r="378" spans="1:28">
      <c r="A378" s="4" t="s">
        <v>280</v>
      </c>
      <c r="B378" s="4">
        <v>2019</v>
      </c>
      <c r="C378" s="5">
        <v>43526</v>
      </c>
      <c r="D378" s="4" t="s">
        <v>19</v>
      </c>
      <c r="E378" s="4" t="s">
        <v>607</v>
      </c>
      <c r="F378" s="4" t="s">
        <v>45</v>
      </c>
      <c r="G378" s="11">
        <f>(C378-VLOOKUP(E378,Riders!$A$2:$E$8000,4,FALSE))/365</f>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31">
        <v>1.91666666666667E-2</v>
      </c>
      <c r="AA378">
        <v>54.338000000000001</v>
      </c>
      <c r="AB378" s="131"/>
    </row>
    <row r="379" spans="1:28">
      <c r="A379" s="4" t="s">
        <v>280</v>
      </c>
      <c r="B379" s="4">
        <v>2019</v>
      </c>
      <c r="C379" s="5">
        <v>43526</v>
      </c>
      <c r="D379" s="4" t="s">
        <v>19</v>
      </c>
      <c r="E379" s="4" t="s">
        <v>932</v>
      </c>
      <c r="F379" s="4" t="s">
        <v>55</v>
      </c>
      <c r="G379" s="11" t="e">
        <f>(C379-VLOOKUP(E379,Riders!$A$2:$E$8000,4,FALSE))/365</f>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31">
        <v>1.91666666666667E-2</v>
      </c>
      <c r="AA379">
        <v>54.338000000000001</v>
      </c>
      <c r="AB379" s="131"/>
    </row>
    <row r="380" spans="1:28">
      <c r="A380" s="4" t="s">
        <v>280</v>
      </c>
      <c r="B380" s="4">
        <v>2019</v>
      </c>
      <c r="C380" s="5">
        <v>43526</v>
      </c>
      <c r="D380" s="4" t="s">
        <v>19</v>
      </c>
      <c r="E380" s="4" t="s">
        <v>521</v>
      </c>
      <c r="F380" s="4" t="s">
        <v>57</v>
      </c>
      <c r="G380" s="11">
        <f>(C380-VLOOKUP(E380,Riders!$A$2:$E$8000,4,FALSE))/365</f>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31">
        <v>1.91666666666667E-2</v>
      </c>
      <c r="AA380">
        <v>54.338000000000001</v>
      </c>
      <c r="AB380" s="131"/>
    </row>
    <row r="381" spans="1:28">
      <c r="A381" s="4" t="s">
        <v>280</v>
      </c>
      <c r="B381" s="4">
        <v>2019</v>
      </c>
      <c r="C381" s="5">
        <v>43526</v>
      </c>
      <c r="D381" s="4" t="s">
        <v>19</v>
      </c>
      <c r="E381" s="4" t="s">
        <v>1038</v>
      </c>
      <c r="F381" s="4" t="s">
        <v>144</v>
      </c>
      <c r="G381" s="11">
        <f>(C381-VLOOKUP(E381,Riders!$A$2:$E$8000,4,FALSE))/365</f>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31">
        <v>1.91666666666667E-2</v>
      </c>
      <c r="AA381">
        <v>54.338000000000001</v>
      </c>
      <c r="AB381" s="131"/>
    </row>
    <row r="382" spans="1:28">
      <c r="A382" s="4" t="s">
        <v>280</v>
      </c>
      <c r="B382" s="4">
        <v>2019</v>
      </c>
      <c r="C382" s="5">
        <v>43526</v>
      </c>
      <c r="D382" s="4" t="s">
        <v>19</v>
      </c>
      <c r="E382" s="4" t="s">
        <v>714</v>
      </c>
      <c r="F382" s="4" t="s">
        <v>151</v>
      </c>
      <c r="G382" s="11">
        <f>(C382-VLOOKUP(E382,Riders!$A$2:$E$8000,4,FALSE))/365</f>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31">
        <v>1.91666666666667E-2</v>
      </c>
      <c r="AA382">
        <v>54.338000000000001</v>
      </c>
      <c r="AB382" s="131"/>
    </row>
    <row r="383" spans="1:28">
      <c r="A383" s="4" t="s">
        <v>280</v>
      </c>
      <c r="B383" s="4">
        <v>2019</v>
      </c>
      <c r="C383" s="5">
        <v>43526</v>
      </c>
      <c r="D383" s="4" t="s">
        <v>19</v>
      </c>
      <c r="E383" s="4" t="s">
        <v>811</v>
      </c>
      <c r="F383" s="4" t="s">
        <v>81</v>
      </c>
      <c r="G383" s="11" t="e">
        <f>(C383-VLOOKUP(E383,Riders!$A$2:$E$8000,4,FALSE))/365</f>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31">
        <v>1.91666666666667E-2</v>
      </c>
      <c r="AA383">
        <v>54.338000000000001</v>
      </c>
      <c r="AB383" s="131"/>
    </row>
    <row r="384" spans="1:28">
      <c r="A384" s="4" t="s">
        <v>280</v>
      </c>
      <c r="B384" s="4">
        <v>2019</v>
      </c>
      <c r="C384" s="5">
        <v>43526</v>
      </c>
      <c r="D384" s="4" t="s">
        <v>19</v>
      </c>
      <c r="E384" s="4" t="s">
        <v>343</v>
      </c>
      <c r="F384" s="4" t="s">
        <v>153</v>
      </c>
      <c r="G384" s="11" t="e">
        <f>(C384-VLOOKUP(E384,Riders!$A$2:$E$8000,4,FALSE))/365</f>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31">
        <v>1.91666666666667E-2</v>
      </c>
      <c r="AA384">
        <v>54.338000000000001</v>
      </c>
      <c r="AB384" s="131"/>
    </row>
    <row r="385" spans="1:28">
      <c r="A385" s="1" t="s">
        <v>225</v>
      </c>
      <c r="B385" s="1">
        <v>2019</v>
      </c>
      <c r="C385" s="2">
        <v>43491</v>
      </c>
      <c r="D385" s="1" t="s">
        <v>65</v>
      </c>
      <c r="E385" s="1" t="s">
        <v>928</v>
      </c>
      <c r="F385" s="1" t="s">
        <v>101</v>
      </c>
      <c r="G385" s="11">
        <f>(C385-VLOOKUP(E385,Riders!$A$2:$E$8000,4,FALSE))/365</f>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31">
        <v>1.9270833333333334E-2</v>
      </c>
      <c r="AA385">
        <v>54.046999999999997</v>
      </c>
      <c r="AB385" s="131"/>
    </row>
    <row r="386" spans="1:28">
      <c r="A386" s="1" t="s">
        <v>225</v>
      </c>
      <c r="B386" s="1">
        <v>2019</v>
      </c>
      <c r="C386" s="2">
        <v>43491</v>
      </c>
      <c r="D386" s="1" t="s">
        <v>65</v>
      </c>
      <c r="E386" s="1" t="s">
        <v>583</v>
      </c>
      <c r="F386" s="1" t="s">
        <v>26</v>
      </c>
      <c r="G386" s="11">
        <f>(C386-VLOOKUP(E386,Riders!$A$2:$E$8000,4,FALSE))/365</f>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31">
        <v>1.9270833333333334E-2</v>
      </c>
      <c r="AA386">
        <v>54.046999999999997</v>
      </c>
      <c r="AB386" s="131"/>
    </row>
    <row r="387" spans="1:28">
      <c r="A387" s="1" t="s">
        <v>225</v>
      </c>
      <c r="B387" s="1">
        <v>2019</v>
      </c>
      <c r="C387" s="2">
        <v>43491</v>
      </c>
      <c r="D387" s="1" t="s">
        <v>65</v>
      </c>
      <c r="E387" s="1" t="s">
        <v>597</v>
      </c>
      <c r="F387" s="1" t="s">
        <v>34</v>
      </c>
      <c r="G387" s="11">
        <f>(C387-VLOOKUP(E387,Riders!$A$2:$E$8000,4,FALSE))/365</f>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31">
        <v>1.92708333333333E-2</v>
      </c>
      <c r="AA387">
        <v>54.046999999999997</v>
      </c>
      <c r="AB387" s="131"/>
    </row>
    <row r="388" spans="1:28">
      <c r="A388" s="1" t="s">
        <v>225</v>
      </c>
      <c r="B388" s="1">
        <v>2019</v>
      </c>
      <c r="C388" s="2">
        <v>43491</v>
      </c>
      <c r="D388" s="1" t="s">
        <v>65</v>
      </c>
      <c r="E388" s="1" t="s">
        <v>602</v>
      </c>
      <c r="F388" s="1" t="s">
        <v>483</v>
      </c>
      <c r="G388" s="11">
        <f>(C388-VLOOKUP(E388,Riders!$A$2:$E$8000,4,FALSE))/365</f>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31">
        <v>1.92708333333333E-2</v>
      </c>
      <c r="AA388">
        <v>54.046999999999997</v>
      </c>
      <c r="AB388" s="131"/>
    </row>
    <row r="389" spans="1:28">
      <c r="A389" s="1" t="s">
        <v>225</v>
      </c>
      <c r="B389" s="1">
        <v>2019</v>
      </c>
      <c r="C389" s="2">
        <v>43491</v>
      </c>
      <c r="D389" s="1" t="s">
        <v>65</v>
      </c>
      <c r="E389" s="1" t="s">
        <v>339</v>
      </c>
      <c r="F389" s="1" t="s">
        <v>141</v>
      </c>
      <c r="G389" s="11">
        <f>(C389-VLOOKUP(E389,Riders!$A$2:$E$8000,4,FALSE))/365</f>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31">
        <v>1.92708333333333E-2</v>
      </c>
      <c r="AA389">
        <v>54.046999999999997</v>
      </c>
      <c r="AB389" s="131"/>
    </row>
    <row r="390" spans="1:28">
      <c r="A390" s="1" t="s">
        <v>225</v>
      </c>
      <c r="B390" s="1">
        <v>2019</v>
      </c>
      <c r="C390" s="2">
        <v>43491</v>
      </c>
      <c r="D390" s="1" t="s">
        <v>65</v>
      </c>
      <c r="E390" s="1" t="s">
        <v>933</v>
      </c>
      <c r="F390" s="1" t="s">
        <v>187</v>
      </c>
      <c r="G390" s="11">
        <f>(C390-VLOOKUP(E390,Riders!$A$2:$E$8000,4,FALSE))/365</f>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31">
        <v>1.92708333333333E-2</v>
      </c>
      <c r="AA390">
        <v>54.046999999999997</v>
      </c>
      <c r="AB390" s="131"/>
    </row>
    <row r="391" spans="1:28">
      <c r="A391" s="1" t="s">
        <v>225</v>
      </c>
      <c r="B391" s="1">
        <v>2019</v>
      </c>
      <c r="C391" s="2">
        <v>43491</v>
      </c>
      <c r="D391" s="1" t="s">
        <v>65</v>
      </c>
      <c r="E391" s="1" t="s">
        <v>492</v>
      </c>
      <c r="F391" s="1" t="s">
        <v>30</v>
      </c>
      <c r="G391" s="11">
        <f>(C391-VLOOKUP(E391,Riders!$A$2:$E$8000,4,FALSE))/365</f>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31">
        <v>1.92708333333333E-2</v>
      </c>
      <c r="AA391">
        <v>54.046999999999997</v>
      </c>
      <c r="AB391" s="131"/>
    </row>
    <row r="392" spans="1:28">
      <c r="A392" s="1" t="s">
        <v>225</v>
      </c>
      <c r="B392" s="1">
        <v>2019</v>
      </c>
      <c r="C392" s="2">
        <v>43491</v>
      </c>
      <c r="D392" s="1" t="s">
        <v>65</v>
      </c>
      <c r="E392" s="1" t="s">
        <v>766</v>
      </c>
      <c r="F392" s="1" t="s">
        <v>45</v>
      </c>
      <c r="G392" s="11">
        <f>(C392-VLOOKUP(E392,Riders!$A$2:$E$8000,4,FALSE))/365</f>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31">
        <v>1.92708333333333E-2</v>
      </c>
      <c r="AA392">
        <v>54.046999999999997</v>
      </c>
      <c r="AB392" s="131"/>
    </row>
    <row r="393" spans="1:28">
      <c r="A393" s="1" t="s">
        <v>225</v>
      </c>
      <c r="B393" s="1">
        <v>2019</v>
      </c>
      <c r="C393" s="2">
        <v>43491</v>
      </c>
      <c r="D393" s="1" t="s">
        <v>65</v>
      </c>
      <c r="E393" s="1" t="s">
        <v>68</v>
      </c>
      <c r="F393" s="1" t="s">
        <v>24</v>
      </c>
      <c r="G393" s="11">
        <f>(C393-VLOOKUP(E393,Riders!$A$2:$E$8000,4,FALSE))/365</f>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31">
        <v>1.92708333333333E-2</v>
      </c>
      <c r="AA393">
        <v>54.046999999999997</v>
      </c>
      <c r="AB393" s="131"/>
    </row>
    <row r="394" spans="1:28">
      <c r="A394" s="1" t="s">
        <v>225</v>
      </c>
      <c r="B394" s="1">
        <v>2019</v>
      </c>
      <c r="C394" s="2">
        <v>43491</v>
      </c>
      <c r="D394" s="1" t="s">
        <v>65</v>
      </c>
      <c r="E394" s="1" t="s">
        <v>829</v>
      </c>
      <c r="F394" s="1" t="s">
        <v>84</v>
      </c>
      <c r="G394" s="11">
        <f>(C394-VLOOKUP(E394,Riders!$A$2:$E$8000,4,FALSE))/365</f>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31">
        <v>1.92708333333333E-2</v>
      </c>
      <c r="AA394">
        <v>54.046999999999997</v>
      </c>
      <c r="AB394" s="131"/>
    </row>
    <row r="395" spans="1:28">
      <c r="A395" s="1" t="s">
        <v>225</v>
      </c>
      <c r="B395" s="1">
        <v>2019</v>
      </c>
      <c r="C395" s="2">
        <v>43491</v>
      </c>
      <c r="D395" s="1" t="s">
        <v>65</v>
      </c>
      <c r="E395" s="1" t="s">
        <v>521</v>
      </c>
      <c r="F395" s="1" t="s">
        <v>57</v>
      </c>
      <c r="G395" s="11">
        <f>(C395-VLOOKUP(E395,Riders!$A$2:$E$8000,4,FALSE))/365</f>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31">
        <v>1.92708333333333E-2</v>
      </c>
      <c r="AA395">
        <v>54.046999999999997</v>
      </c>
      <c r="AB395" s="131"/>
    </row>
    <row r="396" spans="1:28">
      <c r="A396" s="1" t="s">
        <v>225</v>
      </c>
      <c r="B396" s="1">
        <v>2019</v>
      </c>
      <c r="C396" s="2">
        <v>43491</v>
      </c>
      <c r="D396" s="1" t="s">
        <v>65</v>
      </c>
      <c r="E396" s="1" t="s">
        <v>929</v>
      </c>
      <c r="F396" s="1" t="s">
        <v>163</v>
      </c>
      <c r="G396" s="11">
        <f>(C396-VLOOKUP(E396,Riders!$A$2:$E$8000,4,FALSE))/365</f>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31">
        <v>1.92708333333333E-2</v>
      </c>
      <c r="AA396">
        <v>54.046999999999997</v>
      </c>
      <c r="AB396" s="131"/>
    </row>
    <row r="397" spans="1:28">
      <c r="A397" s="1" t="s">
        <v>225</v>
      </c>
      <c r="B397" s="1">
        <v>2019</v>
      </c>
      <c r="C397" s="2">
        <v>43491</v>
      </c>
      <c r="D397" s="1" t="s">
        <v>65</v>
      </c>
      <c r="E397" s="1" t="s">
        <v>714</v>
      </c>
      <c r="F397" s="1" t="s">
        <v>151</v>
      </c>
      <c r="G397" s="11">
        <f>(C397-VLOOKUP(E397,Riders!$A$2:$E$8000,4,FALSE))/365</f>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31">
        <v>1.92708333333333E-2</v>
      </c>
      <c r="AA397">
        <v>54.046999999999997</v>
      </c>
      <c r="AB397" s="131"/>
    </row>
    <row r="398" spans="1:28">
      <c r="A398" s="1" t="s">
        <v>225</v>
      </c>
      <c r="B398" s="1">
        <v>2019</v>
      </c>
      <c r="C398" s="2">
        <v>43491</v>
      </c>
      <c r="D398" s="1" t="s">
        <v>65</v>
      </c>
      <c r="E398" s="1" t="s">
        <v>997</v>
      </c>
      <c r="F398" s="1" t="s">
        <v>77</v>
      </c>
      <c r="G398" s="11">
        <f>(C398-VLOOKUP(E398,Riders!$A$2:$E$8000,4,FALSE))/365</f>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31">
        <v>1.92708333333333E-2</v>
      </c>
      <c r="AA398">
        <v>54.046999999999997</v>
      </c>
      <c r="AB398" s="131"/>
    </row>
    <row r="399" spans="1:28">
      <c r="A399" s="1" t="s">
        <v>225</v>
      </c>
      <c r="B399" s="1">
        <v>2019</v>
      </c>
      <c r="C399" s="2">
        <v>43491</v>
      </c>
      <c r="D399" s="1" t="s">
        <v>65</v>
      </c>
      <c r="E399" s="1" t="s">
        <v>1038</v>
      </c>
      <c r="F399" s="1" t="s">
        <v>144</v>
      </c>
      <c r="G399" s="11">
        <f>(C399-VLOOKUP(E399,Riders!$A$2:$E$8000,4,FALSE))/365</f>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31">
        <v>1.92708333333333E-2</v>
      </c>
      <c r="AA399">
        <v>54.046999999999997</v>
      </c>
      <c r="AB399" s="131"/>
    </row>
    <row r="400" spans="1:28">
      <c r="A400" s="1" t="s">
        <v>225</v>
      </c>
      <c r="B400" s="1">
        <v>2019</v>
      </c>
      <c r="C400" s="2">
        <v>43491</v>
      </c>
      <c r="D400" s="1" t="s">
        <v>65</v>
      </c>
      <c r="E400" s="1" t="s">
        <v>996</v>
      </c>
      <c r="F400" s="1" t="s">
        <v>32</v>
      </c>
      <c r="G400" s="11">
        <f>(C400-VLOOKUP(E400,Riders!$A$2:$E$8000,4,FALSE))/365</f>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31">
        <v>1.92708333333333E-2</v>
      </c>
      <c r="AA400">
        <v>54.046999999999997</v>
      </c>
      <c r="AB400" s="131"/>
    </row>
    <row r="401" spans="1:28">
      <c r="A401" s="1" t="s">
        <v>225</v>
      </c>
      <c r="B401" s="1">
        <v>2019</v>
      </c>
      <c r="C401" s="2">
        <v>43491</v>
      </c>
      <c r="D401" s="1" t="s">
        <v>65</v>
      </c>
      <c r="E401" s="1" t="s">
        <v>848</v>
      </c>
      <c r="F401" s="1" t="s">
        <v>22</v>
      </c>
      <c r="G401" s="11">
        <f>(C401-VLOOKUP(E401,Riders!$A$2:$E$8000,4,FALSE))/365</f>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31">
        <v>1.92708333333333E-2</v>
      </c>
      <c r="AA401">
        <v>54.046999999999997</v>
      </c>
      <c r="AB401" s="131"/>
    </row>
    <row r="402" spans="1:28">
      <c r="A402" s="1" t="s">
        <v>225</v>
      </c>
      <c r="B402" s="1">
        <v>2019</v>
      </c>
      <c r="C402" s="2">
        <v>43491</v>
      </c>
      <c r="D402" s="1" t="s">
        <v>65</v>
      </c>
      <c r="E402" s="1" t="s">
        <v>927</v>
      </c>
      <c r="F402" s="1" t="s">
        <v>177</v>
      </c>
      <c r="G402" s="11">
        <f>(C402-VLOOKUP(E402,Riders!$A$2:$E$8000,4,FALSE))/365</f>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31">
        <v>1.92708333333333E-2</v>
      </c>
      <c r="AA402">
        <v>54.046999999999997</v>
      </c>
      <c r="AB402" s="131"/>
    </row>
    <row r="403" spans="1:28">
      <c r="A403" s="1" t="s">
        <v>225</v>
      </c>
      <c r="B403" s="1">
        <v>2019</v>
      </c>
      <c r="C403" s="2">
        <v>43491</v>
      </c>
      <c r="D403" s="1" t="s">
        <v>65</v>
      </c>
      <c r="E403" s="1" t="s">
        <v>1048</v>
      </c>
      <c r="F403" s="1" t="s">
        <v>479</v>
      </c>
      <c r="G403" s="11">
        <f>(C403-VLOOKUP(E403,Riders!$A$2:$E$8000,4,FALSE))/365</f>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31">
        <v>1.92708333333333E-2</v>
      </c>
      <c r="AA403">
        <v>54.046999999999997</v>
      </c>
      <c r="AB403" s="131"/>
    </row>
    <row r="404" spans="1:28">
      <c r="A404" s="1" t="s">
        <v>225</v>
      </c>
      <c r="B404" s="1">
        <v>2019</v>
      </c>
      <c r="C404" s="2">
        <v>43491</v>
      </c>
      <c r="D404" s="1" t="s">
        <v>65</v>
      </c>
      <c r="E404" s="1" t="s">
        <v>647</v>
      </c>
      <c r="F404" s="1" t="s">
        <v>28</v>
      </c>
      <c r="G404" s="11">
        <f>(C404-VLOOKUP(E404,Riders!$A$2:$E$8000,4,FALSE))/365</f>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31">
        <v>1.92708333333333E-2</v>
      </c>
      <c r="AA404">
        <v>54.046999999999997</v>
      </c>
      <c r="AB404" s="131"/>
    </row>
    <row r="405" spans="1:28">
      <c r="A405" s="1" t="s">
        <v>225</v>
      </c>
      <c r="B405" s="1">
        <v>2019</v>
      </c>
      <c r="C405" s="2">
        <v>43491</v>
      </c>
      <c r="D405" s="1" t="s">
        <v>65</v>
      </c>
      <c r="E405" s="1" t="s">
        <v>832</v>
      </c>
      <c r="F405" s="1" t="s">
        <v>206</v>
      </c>
      <c r="G405" s="11">
        <f>(C405-VLOOKUP(E405,Riders!$A$2:$E$8000,4,FALSE))/365</f>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31">
        <v>1.92708333333333E-2</v>
      </c>
      <c r="AA405">
        <v>54.046999999999997</v>
      </c>
      <c r="AB405" s="131"/>
    </row>
    <row r="406" spans="1:28">
      <c r="A406" s="1" t="s">
        <v>225</v>
      </c>
      <c r="B406" s="1">
        <v>2019</v>
      </c>
      <c r="C406" s="2">
        <v>43491</v>
      </c>
      <c r="D406" s="1" t="s">
        <v>65</v>
      </c>
      <c r="E406" s="1" t="s">
        <v>807</v>
      </c>
      <c r="F406" s="1" t="s">
        <v>36</v>
      </c>
      <c r="G406" s="11">
        <f>(C406-VLOOKUP(E406,Riders!$A$2:$E$8000,4,FALSE))/365</f>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31">
        <v>1.92708333333333E-2</v>
      </c>
      <c r="AA406">
        <v>54.046999999999997</v>
      </c>
      <c r="AB406" s="131"/>
    </row>
    <row r="407" spans="1:28">
      <c r="A407" s="1" t="s">
        <v>225</v>
      </c>
      <c r="B407" s="1">
        <v>2019</v>
      </c>
      <c r="C407" s="2">
        <v>43491</v>
      </c>
      <c r="D407" s="1" t="s">
        <v>65</v>
      </c>
      <c r="E407" s="1" t="s">
        <v>1015</v>
      </c>
      <c r="F407" s="1" t="s">
        <v>197</v>
      </c>
      <c r="G407" s="11" t="e">
        <f>(C407-VLOOKUP(E407,Riders!$A$2:$E$8000,4,FALSE))/365</f>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31">
        <v>1.92708333333333E-2</v>
      </c>
      <c r="AA407">
        <v>54.046999999999997</v>
      </c>
      <c r="AB407" s="131"/>
    </row>
    <row r="408" spans="1:28">
      <c r="A408" s="1" t="s">
        <v>225</v>
      </c>
      <c r="B408" s="1">
        <v>2019</v>
      </c>
      <c r="C408" s="2">
        <v>43491</v>
      </c>
      <c r="D408" s="1" t="s">
        <v>65</v>
      </c>
      <c r="E408" s="1" t="s">
        <v>811</v>
      </c>
      <c r="F408" s="1" t="s">
        <v>81</v>
      </c>
      <c r="G408" s="11" t="e">
        <f>(C408-VLOOKUP(E408,Riders!$A$2:$E$8000,4,FALSE))/365</f>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31">
        <v>1.92708333333333E-2</v>
      </c>
      <c r="AA408">
        <v>54.046999999999997</v>
      </c>
      <c r="AB408" s="131"/>
    </row>
    <row r="409" spans="1:28">
      <c r="A409" s="4" t="s">
        <v>224</v>
      </c>
      <c r="B409" s="4">
        <v>2019</v>
      </c>
      <c r="C409" s="5">
        <v>43485</v>
      </c>
      <c r="D409" s="4" t="s">
        <v>65</v>
      </c>
      <c r="E409" s="4" t="s">
        <v>507</v>
      </c>
      <c r="F409" s="4" t="s">
        <v>84</v>
      </c>
      <c r="G409" s="11">
        <f>(C409-VLOOKUP(E409,Riders!$A$2:$E$8000,4,FALSE))/365</f>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31">
        <v>2.0277777777777777E-2</v>
      </c>
      <c r="AA409">
        <v>51.37</v>
      </c>
      <c r="AB409" s="131"/>
    </row>
    <row r="410" spans="1:28">
      <c r="A410" s="4" t="s">
        <v>224</v>
      </c>
      <c r="B410" s="4">
        <v>2019</v>
      </c>
      <c r="C410" s="5">
        <v>43485</v>
      </c>
      <c r="D410" s="4" t="s">
        <v>65</v>
      </c>
      <c r="E410" s="4" t="s">
        <v>933</v>
      </c>
      <c r="F410" s="4" t="s">
        <v>187</v>
      </c>
      <c r="G410" s="11">
        <f>(C410-VLOOKUP(E410,Riders!$A$2:$E$8000,4,FALSE))/365</f>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31">
        <v>2.0277777777777777E-2</v>
      </c>
      <c r="AA410">
        <v>51.37</v>
      </c>
      <c r="AB410" s="131"/>
    </row>
    <row r="411" spans="1:28">
      <c r="A411" s="4" t="s">
        <v>224</v>
      </c>
      <c r="B411" s="4">
        <v>2019</v>
      </c>
      <c r="C411" s="5">
        <v>43485</v>
      </c>
      <c r="D411" s="4" t="s">
        <v>65</v>
      </c>
      <c r="E411" s="4" t="s">
        <v>686</v>
      </c>
      <c r="F411" s="4" t="s">
        <v>24</v>
      </c>
      <c r="G411" s="11">
        <f>(C411-VLOOKUP(E411,Riders!$A$2:$E$8000,4,FALSE))/365</f>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31">
        <v>2.0277777777777801E-2</v>
      </c>
      <c r="AA411">
        <v>51.37</v>
      </c>
      <c r="AB411" s="131"/>
    </row>
    <row r="412" spans="1:28">
      <c r="A412" s="4" t="s">
        <v>224</v>
      </c>
      <c r="B412" s="4">
        <v>2019</v>
      </c>
      <c r="C412" s="5">
        <v>43485</v>
      </c>
      <c r="D412" s="4" t="s">
        <v>65</v>
      </c>
      <c r="E412" s="4" t="s">
        <v>339</v>
      </c>
      <c r="F412" s="4" t="s">
        <v>141</v>
      </c>
      <c r="G412" s="11">
        <f>(C412-VLOOKUP(E412,Riders!$A$2:$E$8000,4,FALSE))/365</f>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31">
        <v>2.0277777777777801E-2</v>
      </c>
      <c r="AA412">
        <v>51.37</v>
      </c>
      <c r="AB412" s="131"/>
    </row>
    <row r="413" spans="1:28">
      <c r="A413" s="4" t="s">
        <v>224</v>
      </c>
      <c r="B413" s="4">
        <v>2019</v>
      </c>
      <c r="C413" s="5">
        <v>43485</v>
      </c>
      <c r="D413" s="4" t="s">
        <v>65</v>
      </c>
      <c r="E413" s="4" t="s">
        <v>492</v>
      </c>
      <c r="F413" s="4" t="s">
        <v>30</v>
      </c>
      <c r="G413" s="11">
        <f>(C413-VLOOKUP(E413,Riders!$A$2:$E$8000,4,FALSE))/365</f>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31">
        <v>2.0277777777777801E-2</v>
      </c>
      <c r="AA413">
        <v>51.37</v>
      </c>
      <c r="AB413" s="131"/>
    </row>
    <row r="414" spans="1:28">
      <c r="A414" s="4" t="s">
        <v>224</v>
      </c>
      <c r="B414" s="4">
        <v>2019</v>
      </c>
      <c r="C414" s="5">
        <v>43485</v>
      </c>
      <c r="D414" s="4" t="s">
        <v>65</v>
      </c>
      <c r="E414" s="4" t="s">
        <v>820</v>
      </c>
      <c r="F414" s="4" t="s">
        <v>479</v>
      </c>
      <c r="G414" s="11" t="e">
        <f>(C414-VLOOKUP(E414,Riders!$A$2:$E$8000,4,FALSE))/365</f>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31">
        <v>2.0277777777777801E-2</v>
      </c>
      <c r="AA414">
        <v>51.37</v>
      </c>
      <c r="AB414" s="131"/>
    </row>
    <row r="415" spans="1:28">
      <c r="A415" s="4" t="s">
        <v>224</v>
      </c>
      <c r="B415" s="4">
        <v>2019</v>
      </c>
      <c r="C415" s="5">
        <v>43485</v>
      </c>
      <c r="D415" s="4" t="s">
        <v>65</v>
      </c>
      <c r="E415" s="4" t="s">
        <v>602</v>
      </c>
      <c r="F415" s="4" t="s">
        <v>483</v>
      </c>
      <c r="G415" s="11">
        <f>(C415-VLOOKUP(E415,Riders!$A$2:$E$8000,4,FALSE))/365</f>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31">
        <v>2.0277777777777801E-2</v>
      </c>
      <c r="AA415">
        <v>51.37</v>
      </c>
      <c r="AB415" s="131"/>
    </row>
    <row r="416" spans="1:28">
      <c r="A416" s="4" t="s">
        <v>224</v>
      </c>
      <c r="B416" s="4">
        <v>2019</v>
      </c>
      <c r="C416" s="5">
        <v>43485</v>
      </c>
      <c r="D416" s="4" t="s">
        <v>65</v>
      </c>
      <c r="E416" s="4" t="s">
        <v>948</v>
      </c>
      <c r="F416" s="4" t="s">
        <v>34</v>
      </c>
      <c r="G416" s="11">
        <f>(C416-VLOOKUP(E416,Riders!$A$2:$E$8000,4,FALSE))/365</f>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31">
        <v>2.0277777777777801E-2</v>
      </c>
      <c r="AA416">
        <v>51.37</v>
      </c>
      <c r="AB416" s="131"/>
    </row>
    <row r="417" spans="1:28">
      <c r="A417" s="4" t="s">
        <v>224</v>
      </c>
      <c r="B417" s="4">
        <v>2019</v>
      </c>
      <c r="C417" s="5">
        <v>43485</v>
      </c>
      <c r="D417" s="4" t="s">
        <v>65</v>
      </c>
      <c r="E417" s="4" t="s">
        <v>693</v>
      </c>
      <c r="F417" s="4" t="s">
        <v>32</v>
      </c>
      <c r="G417" s="11">
        <f>(C417-VLOOKUP(E417,Riders!$A$2:$E$8000,4,FALSE))/365</f>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31">
        <v>2.0277777777777801E-2</v>
      </c>
      <c r="AA417">
        <v>51.37</v>
      </c>
      <c r="AB417" s="131"/>
    </row>
    <row r="418" spans="1:28">
      <c r="A418" s="4" t="s">
        <v>224</v>
      </c>
      <c r="B418" s="4">
        <v>2019</v>
      </c>
      <c r="C418" s="5">
        <v>43485</v>
      </c>
      <c r="D418" s="4" t="s">
        <v>65</v>
      </c>
      <c r="E418" s="4" t="s">
        <v>1038</v>
      </c>
      <c r="F418" s="4" t="s">
        <v>144</v>
      </c>
      <c r="G418" s="11">
        <f>(C418-VLOOKUP(E418,Riders!$A$2:$E$8000,4,FALSE))/365</f>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31">
        <v>2.0277777777777801E-2</v>
      </c>
      <c r="AA418">
        <v>51.37</v>
      </c>
      <c r="AB418" s="131"/>
    </row>
    <row r="419" spans="1:28">
      <c r="A419" s="4" t="s">
        <v>224</v>
      </c>
      <c r="B419" s="4">
        <v>2019</v>
      </c>
      <c r="C419" s="5">
        <v>43485</v>
      </c>
      <c r="D419" s="4" t="s">
        <v>65</v>
      </c>
      <c r="E419" s="4" t="s">
        <v>640</v>
      </c>
      <c r="F419" s="4" t="s">
        <v>22</v>
      </c>
      <c r="G419" s="11" t="e">
        <f>(C419-VLOOKUP(E419,Riders!$A$2:$E$8000,4,FALSE))/365</f>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31">
        <v>2.0277777777777801E-2</v>
      </c>
      <c r="AA419">
        <v>51.37</v>
      </c>
      <c r="AB419" s="131"/>
    </row>
    <row r="420" spans="1:28">
      <c r="A420" s="4" t="s">
        <v>224</v>
      </c>
      <c r="B420" s="4">
        <v>2019</v>
      </c>
      <c r="C420" s="5">
        <v>43485</v>
      </c>
      <c r="D420" s="4" t="s">
        <v>65</v>
      </c>
      <c r="E420" s="4" t="s">
        <v>1005</v>
      </c>
      <c r="F420" s="4" t="s">
        <v>101</v>
      </c>
      <c r="G420" s="11">
        <f>(C420-VLOOKUP(E420,Riders!$A$2:$E$8000,4,FALSE))/365</f>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31">
        <v>2.0277777777777801E-2</v>
      </c>
      <c r="AA420">
        <v>51.37</v>
      </c>
      <c r="AB420" s="131"/>
    </row>
    <row r="421" spans="1:28">
      <c r="A421" s="4" t="s">
        <v>224</v>
      </c>
      <c r="B421" s="4">
        <v>2019</v>
      </c>
      <c r="C421" s="5">
        <v>43485</v>
      </c>
      <c r="D421" s="4" t="s">
        <v>65</v>
      </c>
      <c r="E421" s="4" t="s">
        <v>903</v>
      </c>
      <c r="F421" s="4" t="s">
        <v>197</v>
      </c>
      <c r="G421" s="11">
        <f>(C421-VLOOKUP(E421,Riders!$A$2:$E$8000,4,FALSE))/365</f>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31">
        <v>2.0277777777777801E-2</v>
      </c>
      <c r="AA421">
        <v>51.37</v>
      </c>
      <c r="AB421" s="131"/>
    </row>
    <row r="422" spans="1:28">
      <c r="A422" s="4" t="s">
        <v>224</v>
      </c>
      <c r="B422" s="4">
        <v>2019</v>
      </c>
      <c r="C422" s="5">
        <v>43485</v>
      </c>
      <c r="D422" s="4" t="s">
        <v>65</v>
      </c>
      <c r="E422" s="4" t="s">
        <v>929</v>
      </c>
      <c r="F422" s="4" t="s">
        <v>163</v>
      </c>
      <c r="G422" s="11">
        <f>(C422-VLOOKUP(E422,Riders!$A$2:$E$8000,4,FALSE))/365</f>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31">
        <v>2.0277777777777801E-2</v>
      </c>
      <c r="AA422">
        <v>51.37</v>
      </c>
      <c r="AB422" s="131"/>
    </row>
    <row r="423" spans="1:28">
      <c r="A423" s="4" t="s">
        <v>224</v>
      </c>
      <c r="B423" s="4">
        <v>2019</v>
      </c>
      <c r="C423" s="5">
        <v>43485</v>
      </c>
      <c r="D423" s="4" t="s">
        <v>65</v>
      </c>
      <c r="E423" s="4" t="s">
        <v>832</v>
      </c>
      <c r="F423" s="4" t="s">
        <v>206</v>
      </c>
      <c r="G423" s="11">
        <f>(C423-VLOOKUP(E423,Riders!$A$2:$E$8000,4,FALSE))/365</f>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31">
        <v>2.0277777777777801E-2</v>
      </c>
      <c r="AA423">
        <v>51.37</v>
      </c>
      <c r="AB423" s="131"/>
    </row>
    <row r="424" spans="1:28">
      <c r="A424" s="4" t="s">
        <v>224</v>
      </c>
      <c r="B424" s="4">
        <v>2019</v>
      </c>
      <c r="C424" s="5">
        <v>43485</v>
      </c>
      <c r="D424" s="4" t="s">
        <v>65</v>
      </c>
      <c r="E424" s="4" t="s">
        <v>714</v>
      </c>
      <c r="F424" s="4" t="s">
        <v>151</v>
      </c>
      <c r="G424" s="11">
        <f>(C424-VLOOKUP(E424,Riders!$A$2:$E$8000,4,FALSE))/365</f>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31">
        <v>2.0277777777777801E-2</v>
      </c>
      <c r="AA424">
        <v>51.37</v>
      </c>
      <c r="AB424" s="131"/>
    </row>
    <row r="425" spans="1:28">
      <c r="A425" s="4" t="s">
        <v>224</v>
      </c>
      <c r="B425" s="4">
        <v>2019</v>
      </c>
      <c r="C425" s="5">
        <v>43485</v>
      </c>
      <c r="D425" s="4" t="s">
        <v>65</v>
      </c>
      <c r="E425" s="4" t="s">
        <v>934</v>
      </c>
      <c r="F425" s="4" t="s">
        <v>38</v>
      </c>
      <c r="G425" s="11">
        <f>(C425-VLOOKUP(E425,Riders!$A$2:$E$8000,4,FALSE))/365</f>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31">
        <v>2.0277777777777801E-2</v>
      </c>
      <c r="AA425">
        <v>51.37</v>
      </c>
      <c r="AB425" s="131"/>
    </row>
    <row r="426" spans="1:28">
      <c r="A426" s="4" t="s">
        <v>224</v>
      </c>
      <c r="B426" s="4">
        <v>2019</v>
      </c>
      <c r="C426" s="5">
        <v>43485</v>
      </c>
      <c r="D426" s="4" t="s">
        <v>65</v>
      </c>
      <c r="E426" s="4" t="s">
        <v>811</v>
      </c>
      <c r="F426" s="4" t="s">
        <v>81</v>
      </c>
      <c r="G426" s="11" t="e">
        <f>(C426-VLOOKUP(E426,Riders!$A$2:$E$8000,4,FALSE))/365</f>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31">
        <v>2.0277777777777801E-2</v>
      </c>
      <c r="AA426">
        <v>51.37</v>
      </c>
      <c r="AB426" s="131"/>
    </row>
    <row r="427" spans="1:28">
      <c r="A427" s="4" t="s">
        <v>224</v>
      </c>
      <c r="B427" s="4">
        <v>2019</v>
      </c>
      <c r="C427" s="5">
        <v>43485</v>
      </c>
      <c r="D427" s="4" t="s">
        <v>65</v>
      </c>
      <c r="E427" s="4" t="s">
        <v>1062</v>
      </c>
      <c r="F427" s="4" t="s">
        <v>36</v>
      </c>
      <c r="G427" s="11" t="e">
        <f>(C427-VLOOKUP(E427,Riders!$A$2:$E$8000,4,FALSE))/365</f>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31">
        <v>2.0277777777777801E-2</v>
      </c>
      <c r="AA427">
        <v>51.37</v>
      </c>
      <c r="AB427" s="131"/>
    </row>
    <row r="428" spans="1:28">
      <c r="A428" s="1" t="s">
        <v>287</v>
      </c>
      <c r="B428" s="1">
        <v>2018</v>
      </c>
      <c r="C428" s="2">
        <v>43450</v>
      </c>
      <c r="D428" s="1" t="s">
        <v>65</v>
      </c>
      <c r="E428" s="1" t="s">
        <v>778</v>
      </c>
      <c r="F428" s="1" t="s">
        <v>112</v>
      </c>
      <c r="G428" s="11">
        <f>(C428-VLOOKUP(E428,Riders!$A$2:$E$8000,4,FALSE))/365</f>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31">
        <v>1.9756944444444445E-2</v>
      </c>
      <c r="AA428">
        <v>52.722999999999999</v>
      </c>
      <c r="AB428" s="131"/>
    </row>
    <row r="429" spans="1:28">
      <c r="A429" s="1" t="s">
        <v>287</v>
      </c>
      <c r="B429" s="1">
        <v>2018</v>
      </c>
      <c r="C429" s="2">
        <v>43450</v>
      </c>
      <c r="D429" s="1" t="s">
        <v>65</v>
      </c>
      <c r="E429" s="1" t="s">
        <v>932</v>
      </c>
      <c r="F429" s="1" t="s">
        <v>55</v>
      </c>
      <c r="G429" s="11" t="e">
        <f>(C429-VLOOKUP(E429,Riders!$A$2:$E$8000,4,FALSE))/365</f>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31">
        <v>1.9756944444444445E-2</v>
      </c>
      <c r="AA429">
        <v>52.722999999999999</v>
      </c>
      <c r="AB429" s="131"/>
    </row>
    <row r="430" spans="1:28">
      <c r="A430" s="1" t="s">
        <v>287</v>
      </c>
      <c r="B430" s="1">
        <v>2018</v>
      </c>
      <c r="C430" s="2">
        <v>43450</v>
      </c>
      <c r="D430" s="1" t="s">
        <v>65</v>
      </c>
      <c r="E430" s="1" t="s">
        <v>472</v>
      </c>
      <c r="F430" s="1" t="s">
        <v>24</v>
      </c>
      <c r="G430" s="11">
        <f>(C430-VLOOKUP(E430,Riders!$A$2:$E$8000,4,FALSE))/365</f>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31">
        <v>1.97569444444444E-2</v>
      </c>
      <c r="AA430">
        <v>52.722999999999999</v>
      </c>
      <c r="AB430" s="131"/>
    </row>
    <row r="431" spans="1:28">
      <c r="A431" s="1" t="s">
        <v>287</v>
      </c>
      <c r="B431" s="1">
        <v>2018</v>
      </c>
      <c r="C431" s="2">
        <v>43450</v>
      </c>
      <c r="D431" s="1" t="s">
        <v>65</v>
      </c>
      <c r="E431" s="1" t="s">
        <v>339</v>
      </c>
      <c r="F431" s="1" t="s">
        <v>141</v>
      </c>
      <c r="G431" s="11">
        <f>(C431-VLOOKUP(E431,Riders!$A$2:$E$8000,4,FALSE))/365</f>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31">
        <v>1.97569444444444E-2</v>
      </c>
      <c r="AA431">
        <v>52.722999999999999</v>
      </c>
      <c r="AB431" s="131"/>
    </row>
    <row r="432" spans="1:28">
      <c r="A432" s="1" t="s">
        <v>287</v>
      </c>
      <c r="B432" s="1">
        <v>2018</v>
      </c>
      <c r="C432" s="2">
        <v>43450</v>
      </c>
      <c r="D432" s="1" t="s">
        <v>65</v>
      </c>
      <c r="E432" s="1" t="s">
        <v>616</v>
      </c>
      <c r="F432" s="1" t="s">
        <v>36</v>
      </c>
      <c r="G432" s="11">
        <f>(C432-VLOOKUP(E432,Riders!$A$2:$E$8000,4,FALSE))/365</f>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31">
        <v>1.97569444444444E-2</v>
      </c>
      <c r="AA432">
        <v>52.722999999999999</v>
      </c>
      <c r="AB432" s="131"/>
    </row>
    <row r="433" spans="1:28">
      <c r="A433" s="1" t="s">
        <v>287</v>
      </c>
      <c r="B433" s="1">
        <v>2018</v>
      </c>
      <c r="C433" s="2">
        <v>43450</v>
      </c>
      <c r="D433" s="1" t="s">
        <v>65</v>
      </c>
      <c r="E433" s="1" t="s">
        <v>748</v>
      </c>
      <c r="F433" s="1" t="s">
        <v>22</v>
      </c>
      <c r="G433" s="11">
        <f>(C433-VLOOKUP(E433,Riders!$A$2:$E$8000,4,FALSE))/365</f>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31">
        <v>1.97569444444444E-2</v>
      </c>
      <c r="AA433">
        <v>52.722999999999999</v>
      </c>
      <c r="AB433" s="131"/>
    </row>
    <row r="434" spans="1:28">
      <c r="A434" s="1" t="s">
        <v>287</v>
      </c>
      <c r="B434" s="1">
        <v>2018</v>
      </c>
      <c r="C434" s="2">
        <v>43450</v>
      </c>
      <c r="D434" s="1" t="s">
        <v>65</v>
      </c>
      <c r="E434" s="1" t="s">
        <v>1037</v>
      </c>
      <c r="F434" s="1" t="s">
        <v>483</v>
      </c>
      <c r="G434" s="11">
        <f>(C434-VLOOKUP(E434,Riders!$A$2:$E$8000,4,FALSE))/365</f>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31">
        <v>1.97569444444444E-2</v>
      </c>
      <c r="AA434">
        <v>52.722999999999999</v>
      </c>
      <c r="AB434" s="131"/>
    </row>
    <row r="435" spans="1:28">
      <c r="A435" s="1" t="s">
        <v>287</v>
      </c>
      <c r="B435" s="1">
        <v>2018</v>
      </c>
      <c r="C435" s="2">
        <v>43450</v>
      </c>
      <c r="D435" s="1" t="s">
        <v>65</v>
      </c>
      <c r="E435" s="1" t="s">
        <v>996</v>
      </c>
      <c r="F435" s="1" t="s">
        <v>32</v>
      </c>
      <c r="G435" s="11">
        <f>(C435-VLOOKUP(E435,Riders!$A$2:$E$8000,4,FALSE))/365</f>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31">
        <v>1.97569444444444E-2</v>
      </c>
      <c r="AA435">
        <v>52.722999999999999</v>
      </c>
      <c r="AB435" s="131"/>
    </row>
    <row r="436" spans="1:28">
      <c r="A436" s="1" t="s">
        <v>287</v>
      </c>
      <c r="B436" s="1">
        <v>2018</v>
      </c>
      <c r="C436" s="2">
        <v>43450</v>
      </c>
      <c r="D436" s="1" t="s">
        <v>65</v>
      </c>
      <c r="E436" s="1" t="s">
        <v>997</v>
      </c>
      <c r="F436" s="1" t="s">
        <v>77</v>
      </c>
      <c r="G436" s="11">
        <f>(C436-VLOOKUP(E436,Riders!$A$2:$E$8000,4,FALSE))/365</f>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31">
        <v>1.97569444444444E-2</v>
      </c>
      <c r="AA436">
        <v>52.722999999999999</v>
      </c>
      <c r="AB436" s="131"/>
    </row>
    <row r="437" spans="1:28">
      <c r="A437" s="1" t="s">
        <v>287</v>
      </c>
      <c r="B437" s="1">
        <v>2018</v>
      </c>
      <c r="C437" s="2">
        <v>43450</v>
      </c>
      <c r="D437" s="1" t="s">
        <v>65</v>
      </c>
      <c r="E437" s="1" t="s">
        <v>782</v>
      </c>
      <c r="F437" s="1" t="s">
        <v>479</v>
      </c>
      <c r="G437" s="11" t="e">
        <f>(C437-VLOOKUP(E437,Riders!$A$2:$E$8000,4,FALSE))/365</f>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31">
        <v>1.97569444444444E-2</v>
      </c>
      <c r="AA437">
        <v>52.722999999999999</v>
      </c>
      <c r="AB437" s="131"/>
    </row>
    <row r="438" spans="1:28">
      <c r="A438" s="1" t="s">
        <v>287</v>
      </c>
      <c r="B438" s="1">
        <v>2018</v>
      </c>
      <c r="C438" s="2">
        <v>43450</v>
      </c>
      <c r="D438" s="1" t="s">
        <v>65</v>
      </c>
      <c r="E438" s="1" t="s">
        <v>647</v>
      </c>
      <c r="F438" s="1" t="s">
        <v>28</v>
      </c>
      <c r="G438" s="11">
        <f>(C438-VLOOKUP(E438,Riders!$A$2:$E$8000,4,FALSE))/365</f>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31">
        <v>1.97569444444444E-2</v>
      </c>
      <c r="AA438">
        <v>52.722999999999999</v>
      </c>
      <c r="AB438" s="131"/>
    </row>
    <row r="439" spans="1:28">
      <c r="A439" s="1" t="s">
        <v>287</v>
      </c>
      <c r="B439" s="1">
        <v>2018</v>
      </c>
      <c r="C439" s="2">
        <v>43450</v>
      </c>
      <c r="D439" s="1" t="s">
        <v>65</v>
      </c>
      <c r="E439" s="1" t="s">
        <v>1028</v>
      </c>
      <c r="F439" s="1" t="s">
        <v>177</v>
      </c>
      <c r="G439" s="11">
        <f>(C439-VLOOKUP(E439,Riders!$A$2:$E$8000,4,FALSE))/365</f>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31">
        <v>1.97569444444444E-2</v>
      </c>
      <c r="AA439">
        <v>52.722999999999999</v>
      </c>
      <c r="AB439" s="131"/>
    </row>
    <row r="440" spans="1:28">
      <c r="A440" s="1" t="s">
        <v>287</v>
      </c>
      <c r="B440" s="1">
        <v>2018</v>
      </c>
      <c r="C440" s="2">
        <v>43450</v>
      </c>
      <c r="D440" s="1" t="s">
        <v>65</v>
      </c>
      <c r="E440" s="1" t="s">
        <v>923</v>
      </c>
      <c r="F440" s="1" t="s">
        <v>26</v>
      </c>
      <c r="G440" s="11" t="e">
        <f>(C440-VLOOKUP(E440,Riders!$A$2:$E$8000,4,FALSE))/365</f>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31">
        <v>1.97569444444444E-2</v>
      </c>
      <c r="AA440">
        <v>52.722999999999999</v>
      </c>
      <c r="AB440" s="131"/>
    </row>
    <row r="441" spans="1:28">
      <c r="A441" s="1" t="s">
        <v>287</v>
      </c>
      <c r="B441" s="1">
        <v>2018</v>
      </c>
      <c r="C441" s="2">
        <v>43450</v>
      </c>
      <c r="D441" s="1" t="s">
        <v>65</v>
      </c>
      <c r="E441" s="1" t="s">
        <v>833</v>
      </c>
      <c r="F441" s="1" t="s">
        <v>206</v>
      </c>
      <c r="G441" s="11">
        <f>(C441-VLOOKUP(E441,Riders!$A$2:$E$8000,4,FALSE))/365</f>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31">
        <v>1.97569444444444E-2</v>
      </c>
      <c r="AA441">
        <v>52.722999999999999</v>
      </c>
      <c r="AB441" s="131"/>
    </row>
    <row r="442" spans="1:28">
      <c r="A442" s="1" t="s">
        <v>287</v>
      </c>
      <c r="B442" s="1">
        <v>2018</v>
      </c>
      <c r="C442" s="2">
        <v>43450</v>
      </c>
      <c r="D442" s="1" t="s">
        <v>65</v>
      </c>
      <c r="E442" s="1" t="s">
        <v>954</v>
      </c>
      <c r="F442" s="1" t="s">
        <v>197</v>
      </c>
      <c r="G442" s="11">
        <f>(C442-VLOOKUP(E442,Riders!$A$2:$E$8000,4,FALSE))/365</f>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31">
        <v>1.97569444444444E-2</v>
      </c>
      <c r="AA442">
        <v>52.722999999999999</v>
      </c>
      <c r="AB442" s="131"/>
    </row>
    <row r="443" spans="1:28">
      <c r="A443" s="1" t="s">
        <v>287</v>
      </c>
      <c r="B443" s="1">
        <v>2018</v>
      </c>
      <c r="C443" s="2">
        <v>43450</v>
      </c>
      <c r="D443" s="1" t="s">
        <v>65</v>
      </c>
      <c r="E443" s="1" t="s">
        <v>924</v>
      </c>
      <c r="F443" s="1" t="s">
        <v>84</v>
      </c>
      <c r="G443" s="11">
        <f>(C443-VLOOKUP(E443,Riders!$A$2:$E$8000,4,FALSE))/365</f>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31">
        <v>1.97569444444444E-2</v>
      </c>
      <c r="AA443">
        <v>52.722999999999999</v>
      </c>
      <c r="AB443" s="131"/>
    </row>
    <row r="444" spans="1:28">
      <c r="A444" s="1" t="s">
        <v>287</v>
      </c>
      <c r="B444" s="1">
        <v>2018</v>
      </c>
      <c r="C444" s="2">
        <v>43450</v>
      </c>
      <c r="D444" s="1" t="s">
        <v>65</v>
      </c>
      <c r="E444" s="1" t="s">
        <v>811</v>
      </c>
      <c r="F444" s="1" t="s">
        <v>81</v>
      </c>
      <c r="G444" s="11" t="e">
        <f>(C444-VLOOKUP(E444,Riders!$A$2:$E$8000,4,FALSE))/365</f>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31">
        <v>1.97569444444444E-2</v>
      </c>
      <c r="AA444">
        <v>52.722999999999999</v>
      </c>
      <c r="AB444" s="131"/>
    </row>
    <row r="445" spans="1:28">
      <c r="A445" s="1" t="s">
        <v>287</v>
      </c>
      <c r="B445" s="1">
        <v>2018</v>
      </c>
      <c r="C445" s="2">
        <v>43450</v>
      </c>
      <c r="D445" s="1" t="s">
        <v>65</v>
      </c>
      <c r="E445" s="1" t="s">
        <v>931</v>
      </c>
      <c r="F445" s="1" t="s">
        <v>151</v>
      </c>
      <c r="G445" s="11">
        <f>(C445-VLOOKUP(E445,Riders!$A$2:$E$8000,4,FALSE))/365</f>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31">
        <v>1.97569444444444E-2</v>
      </c>
      <c r="AA445">
        <v>52.722999999999999</v>
      </c>
      <c r="AB445" s="131"/>
    </row>
    <row r="446" spans="1:28">
      <c r="A446" s="1" t="s">
        <v>287</v>
      </c>
      <c r="B446" s="1">
        <v>2018</v>
      </c>
      <c r="C446" s="2">
        <v>43450</v>
      </c>
      <c r="D446" s="1" t="s">
        <v>65</v>
      </c>
      <c r="E446" s="1" t="s">
        <v>766</v>
      </c>
      <c r="F446" s="1" t="s">
        <v>45</v>
      </c>
      <c r="G446" s="11">
        <f>(C446-VLOOKUP(E446,Riders!$A$2:$E$8000,4,FALSE))/365</f>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31">
        <v>1.97569444444444E-2</v>
      </c>
      <c r="AA446">
        <v>52.722999999999999</v>
      </c>
      <c r="AB446" s="131"/>
    </row>
    <row r="447" spans="1:28">
      <c r="A447" s="1" t="s">
        <v>287</v>
      </c>
      <c r="B447" s="1">
        <v>2018</v>
      </c>
      <c r="C447" s="2">
        <v>43450</v>
      </c>
      <c r="D447" s="1" t="s">
        <v>65</v>
      </c>
      <c r="E447" s="1" t="s">
        <v>803</v>
      </c>
      <c r="F447" s="1" t="s">
        <v>41</v>
      </c>
      <c r="G447" s="11">
        <f>(C447-VLOOKUP(E447,Riders!$A$2:$E$8000,4,FALSE))/365</f>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31">
        <v>1.97569444444444E-2</v>
      </c>
      <c r="AA447">
        <v>52.722999999999999</v>
      </c>
      <c r="AB447" s="131"/>
    </row>
    <row r="448" spans="1:28">
      <c r="A448" s="1" t="s">
        <v>287</v>
      </c>
      <c r="B448" s="1">
        <v>2018</v>
      </c>
      <c r="C448" s="2">
        <v>43450</v>
      </c>
      <c r="D448" s="1" t="s">
        <v>65</v>
      </c>
      <c r="E448" s="1" t="s">
        <v>492</v>
      </c>
      <c r="F448" s="1" t="s">
        <v>30</v>
      </c>
      <c r="G448" s="11">
        <f>(C448-VLOOKUP(E448,Riders!$A$2:$E$8000,4,FALSE))/365</f>
        <v>25.019178082191782</v>
      </c>
      <c r="H448" s="1" t="s">
        <v>606</v>
      </c>
      <c r="I448" s="1">
        <v>2</v>
      </c>
      <c r="J448" s="1" t="s">
        <v>750</v>
      </c>
      <c r="K448" s="1"/>
      <c r="L448" s="1"/>
      <c r="M448" s="1">
        <v>0</v>
      </c>
      <c r="N448" s="1">
        <v>0</v>
      </c>
      <c r="O448" s="1">
        <v>0</v>
      </c>
      <c r="P448" s="1">
        <v>0</v>
      </c>
      <c r="Q448" s="1">
        <v>0</v>
      </c>
      <c r="R448" s="1">
        <v>0</v>
      </c>
      <c r="S448" s="1">
        <v>0</v>
      </c>
      <c r="T448" s="1">
        <v>0</v>
      </c>
      <c r="U448" s="1">
        <v>0</v>
      </c>
      <c r="V448" s="1">
        <v>0</v>
      </c>
      <c r="W448" s="1">
        <v>0</v>
      </c>
      <c r="X448" s="1">
        <v>0</v>
      </c>
      <c r="Y448" s="1" t="s">
        <v>606</v>
      </c>
      <c r="Z448" s="131">
        <v>1.97569444444444E-2</v>
      </c>
      <c r="AA448">
        <v>52.722999999999999</v>
      </c>
      <c r="AB448" s="131"/>
    </row>
    <row r="449" spans="1:28">
      <c r="A449" s="4" t="s">
        <v>216</v>
      </c>
      <c r="B449" s="4">
        <v>2018</v>
      </c>
      <c r="C449" s="5">
        <v>43436</v>
      </c>
      <c r="D449" s="4" t="s">
        <v>65</v>
      </c>
      <c r="E449" s="44" t="s">
        <v>600</v>
      </c>
      <c r="F449" s="44" t="s">
        <v>101</v>
      </c>
      <c r="G449" s="11">
        <f>(C449-VLOOKUP(E449,Riders!$A$2:$E$8000,4,FALSE))/365</f>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31">
        <v>1.9745370370370371E-2</v>
      </c>
      <c r="AA449">
        <v>52.741999999999997</v>
      </c>
      <c r="AB449" s="131"/>
    </row>
    <row r="450" spans="1:28">
      <c r="A450" s="4" t="s">
        <v>216</v>
      </c>
      <c r="B450" s="4">
        <v>2018</v>
      </c>
      <c r="C450" s="5">
        <v>43436</v>
      </c>
      <c r="D450" s="4" t="s">
        <v>65</v>
      </c>
      <c r="E450" s="44" t="s">
        <v>925</v>
      </c>
      <c r="F450" s="44" t="s">
        <v>36</v>
      </c>
      <c r="G450" s="11">
        <f>(C450-VLOOKUP(E450,Riders!$A$2:$E$8000,4,FALSE))/365</f>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31">
        <v>1.9745370370370371E-2</v>
      </c>
      <c r="AA450">
        <v>52.741999999999997</v>
      </c>
      <c r="AB450" s="131"/>
    </row>
    <row r="451" spans="1:28">
      <c r="A451" s="4" t="s">
        <v>216</v>
      </c>
      <c r="B451" s="4">
        <v>2018</v>
      </c>
      <c r="C451" s="5">
        <v>43436</v>
      </c>
      <c r="D451" s="4" t="s">
        <v>65</v>
      </c>
      <c r="E451" s="44" t="s">
        <v>748</v>
      </c>
      <c r="F451" s="44" t="s">
        <v>22</v>
      </c>
      <c r="G451" s="11">
        <f>(C451-VLOOKUP(E451,Riders!$A$2:$E$8000,4,FALSE))/365</f>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31">
        <v>1.9745370370370399E-2</v>
      </c>
      <c r="AA451">
        <v>52.741999999999997</v>
      </c>
      <c r="AB451" s="131"/>
    </row>
    <row r="452" spans="1:28">
      <c r="A452" s="4" t="s">
        <v>216</v>
      </c>
      <c r="B452" s="4">
        <v>2018</v>
      </c>
      <c r="C452" s="5">
        <v>43436</v>
      </c>
      <c r="D452" s="4" t="s">
        <v>65</v>
      </c>
      <c r="E452" s="44" t="s">
        <v>339</v>
      </c>
      <c r="F452" s="44" t="s">
        <v>141</v>
      </c>
      <c r="G452" s="11">
        <f>(C452-VLOOKUP(E452,Riders!$A$2:$E$8000,4,FALSE))/365</f>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31">
        <v>1.9745370370370399E-2</v>
      </c>
      <c r="AA452">
        <v>52.741999999999997</v>
      </c>
      <c r="AB452" s="131"/>
    </row>
    <row r="453" spans="1:28">
      <c r="A453" s="4" t="s">
        <v>216</v>
      </c>
      <c r="B453" s="4">
        <v>2018</v>
      </c>
      <c r="C453" s="5">
        <v>43436</v>
      </c>
      <c r="D453" s="4" t="s">
        <v>65</v>
      </c>
      <c r="E453" s="44" t="s">
        <v>521</v>
      </c>
      <c r="F453" s="44" t="s">
        <v>57</v>
      </c>
      <c r="G453" s="11">
        <f>(C453-VLOOKUP(E453,Riders!$A$2:$E$8000,4,FALSE))/365</f>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31">
        <v>1.9745370370370399E-2</v>
      </c>
      <c r="AA453">
        <v>52.741999999999997</v>
      </c>
      <c r="AB453" s="131"/>
    </row>
    <row r="454" spans="1:28">
      <c r="A454" s="4" t="s">
        <v>216</v>
      </c>
      <c r="B454" s="4">
        <v>2018</v>
      </c>
      <c r="C454" s="5">
        <v>43436</v>
      </c>
      <c r="D454" s="4" t="s">
        <v>65</v>
      </c>
      <c r="E454" s="44" t="s">
        <v>472</v>
      </c>
      <c r="F454" s="44" t="s">
        <v>24</v>
      </c>
      <c r="G454" s="11">
        <f>(C454-VLOOKUP(E454,Riders!$A$2:$E$8000,4,FALSE))/365</f>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31">
        <v>1.9745370370370399E-2</v>
      </c>
      <c r="AA454">
        <v>52.741999999999997</v>
      </c>
      <c r="AB454" s="131"/>
    </row>
    <row r="455" spans="1:28">
      <c r="A455" s="4" t="s">
        <v>216</v>
      </c>
      <c r="B455" s="4">
        <v>2018</v>
      </c>
      <c r="C455" s="5">
        <v>43436</v>
      </c>
      <c r="D455" s="4" t="s">
        <v>65</v>
      </c>
      <c r="E455" s="44" t="s">
        <v>647</v>
      </c>
      <c r="F455" s="44" t="s">
        <v>1004</v>
      </c>
      <c r="G455" s="11">
        <f>(C455-VLOOKUP(E455,Riders!$A$2:$E$8000,4,FALSE))/365</f>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31">
        <v>1.9745370370370399E-2</v>
      </c>
      <c r="AA455">
        <v>52.741999999999997</v>
      </c>
      <c r="AB455" s="131"/>
    </row>
    <row r="456" spans="1:28">
      <c r="A456" s="4" t="s">
        <v>216</v>
      </c>
      <c r="B456" s="4">
        <v>2018</v>
      </c>
      <c r="C456" s="5">
        <v>43436</v>
      </c>
      <c r="D456" s="4" t="s">
        <v>65</v>
      </c>
      <c r="E456" s="44" t="s">
        <v>946</v>
      </c>
      <c r="F456" s="44" t="s">
        <v>483</v>
      </c>
      <c r="G456" s="11">
        <f>(C456-VLOOKUP(E456,Riders!$A$2:$E$8000,4,FALSE))/365</f>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31">
        <v>1.9745370370370399E-2</v>
      </c>
      <c r="AA456">
        <v>52.741999999999997</v>
      </c>
      <c r="AB456" s="131"/>
    </row>
    <row r="457" spans="1:28">
      <c r="A457" s="4" t="s">
        <v>216</v>
      </c>
      <c r="B457" s="4">
        <v>2018</v>
      </c>
      <c r="C457" s="5">
        <v>43436</v>
      </c>
      <c r="D457" s="4" t="s">
        <v>65</v>
      </c>
      <c r="E457" s="44" t="s">
        <v>802</v>
      </c>
      <c r="F457" s="44" t="s">
        <v>32</v>
      </c>
      <c r="G457" s="11">
        <f>(C457-VLOOKUP(E457,Riders!$A$2:$E$8000,4,FALSE))/365</f>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31">
        <v>1.9745370370370399E-2</v>
      </c>
      <c r="AA457">
        <v>52.741999999999997</v>
      </c>
      <c r="AB457" s="131"/>
    </row>
    <row r="458" spans="1:28">
      <c r="A458" s="4" t="s">
        <v>216</v>
      </c>
      <c r="B458" s="4">
        <v>2018</v>
      </c>
      <c r="C458" s="5">
        <v>43436</v>
      </c>
      <c r="D458" s="4" t="s">
        <v>65</v>
      </c>
      <c r="E458" s="44" t="s">
        <v>933</v>
      </c>
      <c r="F458" s="44" t="s">
        <v>187</v>
      </c>
      <c r="G458" s="11">
        <f>(C458-VLOOKUP(E458,Riders!$A$2:$E$8000,4,FALSE))/365</f>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31">
        <v>1.9745370370370399E-2</v>
      </c>
      <c r="AA458">
        <v>52.741999999999997</v>
      </c>
      <c r="AB458" s="131"/>
    </row>
    <row r="459" spans="1:28">
      <c r="A459" s="4" t="s">
        <v>216</v>
      </c>
      <c r="B459" s="4">
        <v>2018</v>
      </c>
      <c r="C459" s="5">
        <v>43436</v>
      </c>
      <c r="D459" s="4" t="s">
        <v>65</v>
      </c>
      <c r="E459" s="44" t="s">
        <v>585</v>
      </c>
      <c r="F459" s="44" t="s">
        <v>112</v>
      </c>
      <c r="G459" s="11">
        <f>(C459-VLOOKUP(E459,Riders!$A$2:$E$8000,4,FALSE))/365</f>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31">
        <v>1.9745370370370399E-2</v>
      </c>
      <c r="AA459">
        <v>52.741999999999997</v>
      </c>
      <c r="AB459" s="131"/>
    </row>
    <row r="460" spans="1:28">
      <c r="A460" s="4" t="s">
        <v>216</v>
      </c>
      <c r="B460" s="4">
        <v>2018</v>
      </c>
      <c r="C460" s="5">
        <v>43436</v>
      </c>
      <c r="D460" s="4" t="s">
        <v>65</v>
      </c>
      <c r="E460" s="44" t="s">
        <v>507</v>
      </c>
      <c r="F460" s="44" t="s">
        <v>84</v>
      </c>
      <c r="G460" s="11">
        <f>(C460-VLOOKUP(E460,Riders!$A$2:$E$8000,4,FALSE))/365</f>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31">
        <v>1.9745370370370399E-2</v>
      </c>
      <c r="AA460">
        <v>52.741999999999997</v>
      </c>
      <c r="AB460" s="131"/>
    </row>
    <row r="461" spans="1:28">
      <c r="A461" s="4" t="s">
        <v>216</v>
      </c>
      <c r="B461" s="4">
        <v>2018</v>
      </c>
      <c r="C461" s="5">
        <v>43436</v>
      </c>
      <c r="D461" s="4" t="s">
        <v>65</v>
      </c>
      <c r="E461" s="44" t="s">
        <v>594</v>
      </c>
      <c r="F461" s="44" t="s">
        <v>30</v>
      </c>
      <c r="G461" s="11">
        <f>(C461-VLOOKUP(E461,Riders!$A$2:$E$8000,4,FALSE))/365</f>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31">
        <v>1.9745370370370399E-2</v>
      </c>
      <c r="AA461">
        <v>52.741999999999997</v>
      </c>
      <c r="AB461" s="131"/>
    </row>
    <row r="462" spans="1:28">
      <c r="A462" s="4" t="s">
        <v>216</v>
      </c>
      <c r="B462" s="4">
        <v>2018</v>
      </c>
      <c r="C462" s="5">
        <v>43436</v>
      </c>
      <c r="D462" s="4" t="s">
        <v>65</v>
      </c>
      <c r="E462" s="44" t="s">
        <v>776</v>
      </c>
      <c r="F462" s="44" t="s">
        <v>77</v>
      </c>
      <c r="G462" s="11">
        <f>(C462-VLOOKUP(E462,Riders!$A$2:$E$8000,4,FALSE))/365</f>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31">
        <v>1.9745370370370399E-2</v>
      </c>
      <c r="AA462">
        <v>52.741999999999997</v>
      </c>
      <c r="AB462" s="131"/>
    </row>
    <row r="463" spans="1:28">
      <c r="A463" s="4" t="s">
        <v>216</v>
      </c>
      <c r="B463" s="4">
        <v>2018</v>
      </c>
      <c r="C463" s="5">
        <v>43436</v>
      </c>
      <c r="D463" s="4" t="s">
        <v>65</v>
      </c>
      <c r="E463" s="44" t="s">
        <v>932</v>
      </c>
      <c r="F463" s="44" t="s">
        <v>55</v>
      </c>
      <c r="G463" s="11" t="e">
        <f>(C463-VLOOKUP(E463,Riders!$A$2:$E$8000,4,FALSE))/365</f>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31">
        <v>1.9745370370370399E-2</v>
      </c>
      <c r="AA463">
        <v>52.741999999999997</v>
      </c>
      <c r="AB463" s="131"/>
    </row>
    <row r="464" spans="1:28">
      <c r="A464" s="4" t="s">
        <v>216</v>
      </c>
      <c r="B464" s="4">
        <v>2018</v>
      </c>
      <c r="C464" s="5">
        <v>43436</v>
      </c>
      <c r="D464" s="4" t="s">
        <v>65</v>
      </c>
      <c r="E464" s="44" t="s">
        <v>820</v>
      </c>
      <c r="F464" s="44" t="s">
        <v>479</v>
      </c>
      <c r="G464" s="11" t="e">
        <f>(C464-VLOOKUP(E464,Riders!$A$2:$E$8000,4,FALSE))/365</f>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31">
        <v>1.9745370370370399E-2</v>
      </c>
      <c r="AA464">
        <v>52.741999999999997</v>
      </c>
      <c r="AB464" s="131"/>
    </row>
    <row r="465" spans="1:28">
      <c r="A465" s="4" t="s">
        <v>216</v>
      </c>
      <c r="B465" s="4">
        <v>2018</v>
      </c>
      <c r="C465" s="5">
        <v>43436</v>
      </c>
      <c r="D465" s="4" t="s">
        <v>65</v>
      </c>
      <c r="E465" s="44" t="s">
        <v>845</v>
      </c>
      <c r="F465" s="44" t="s">
        <v>177</v>
      </c>
      <c r="G465" s="11" t="e">
        <f>(C465-VLOOKUP(E465,Riders!$A$2:$E$8000,4,FALSE))/365</f>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31">
        <v>1.9745370370370399E-2</v>
      </c>
      <c r="AA465">
        <v>52.741999999999997</v>
      </c>
      <c r="AB465" s="131"/>
    </row>
    <row r="466" spans="1:28">
      <c r="A466" s="4" t="s">
        <v>216</v>
      </c>
      <c r="B466" s="4">
        <v>2018</v>
      </c>
      <c r="C466" s="5">
        <v>43436</v>
      </c>
      <c r="D466" s="4" t="s">
        <v>65</v>
      </c>
      <c r="E466" s="44" t="s">
        <v>343</v>
      </c>
      <c r="F466" s="44" t="s">
        <v>153</v>
      </c>
      <c r="G466" s="11" t="e">
        <f>(C466-VLOOKUP(E466,Riders!$A$2:$E$8000,4,FALSE))/365</f>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31">
        <v>1.9745370370370399E-2</v>
      </c>
      <c r="AA466">
        <v>52.741999999999997</v>
      </c>
      <c r="AB466" s="131"/>
    </row>
    <row r="467" spans="1:28">
      <c r="A467" s="4" t="s">
        <v>216</v>
      </c>
      <c r="B467" s="4">
        <v>2018</v>
      </c>
      <c r="C467" s="5">
        <v>43436</v>
      </c>
      <c r="D467" s="4" t="s">
        <v>65</v>
      </c>
      <c r="E467" s="44" t="s">
        <v>935</v>
      </c>
      <c r="F467" s="44" t="s">
        <v>197</v>
      </c>
      <c r="G467" s="11">
        <f>(C467-VLOOKUP(E467,Riders!$A$2:$E$8000,4,FALSE))/365</f>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31">
        <v>1.9745370370370399E-2</v>
      </c>
      <c r="AA467">
        <v>52.741999999999997</v>
      </c>
      <c r="AB467" s="131"/>
    </row>
    <row r="468" spans="1:28">
      <c r="A468" s="4" t="s">
        <v>216</v>
      </c>
      <c r="B468" s="4">
        <v>2018</v>
      </c>
      <c r="C468" s="5">
        <v>43436</v>
      </c>
      <c r="D468" s="4" t="s">
        <v>65</v>
      </c>
      <c r="E468" s="44" t="s">
        <v>811</v>
      </c>
      <c r="F468" s="44" t="s">
        <v>81</v>
      </c>
      <c r="G468" s="11" t="e">
        <f>(C468-VLOOKUP(E468,Riders!$A$2:$E$8000,4,FALSE))/365</f>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31">
        <v>1.9745370370370399E-2</v>
      </c>
      <c r="AA468">
        <v>52.741999999999997</v>
      </c>
      <c r="AB468" s="131"/>
    </row>
    <row r="469" spans="1:28">
      <c r="A469" s="4" t="s">
        <v>216</v>
      </c>
      <c r="B469" s="4">
        <v>2018</v>
      </c>
      <c r="C469" s="5">
        <v>43436</v>
      </c>
      <c r="D469" s="4" t="s">
        <v>65</v>
      </c>
      <c r="E469" s="44" t="s">
        <v>713</v>
      </c>
      <c r="F469" s="44" t="s">
        <v>151</v>
      </c>
      <c r="G469" s="11">
        <f>(C469-VLOOKUP(E469,Riders!$A$2:$E$8000,4,FALSE))/365</f>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31">
        <v>1.9745370370370399E-2</v>
      </c>
      <c r="AA469">
        <v>52.741999999999997</v>
      </c>
      <c r="AB469" s="131"/>
    </row>
    <row r="470" spans="1:28">
      <c r="A470" s="4" t="s">
        <v>216</v>
      </c>
      <c r="B470" s="4">
        <v>2018</v>
      </c>
      <c r="C470" s="5">
        <v>43436</v>
      </c>
      <c r="D470" s="4" t="s">
        <v>65</v>
      </c>
      <c r="E470" s="44" t="s">
        <v>489</v>
      </c>
      <c r="F470" s="44" t="s">
        <v>41</v>
      </c>
      <c r="G470" s="11">
        <f>(C470-VLOOKUP(E470,Riders!$A$2:$E$8000,4,FALSE))/365</f>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31">
        <v>1.9745370370370399E-2</v>
      </c>
      <c r="AA470">
        <v>52.741999999999997</v>
      </c>
      <c r="AB470" s="131"/>
    </row>
    <row r="471" spans="1:28">
      <c r="A471" s="4" t="s">
        <v>216</v>
      </c>
      <c r="B471" s="4">
        <v>2018</v>
      </c>
      <c r="C471" s="5">
        <v>43436</v>
      </c>
      <c r="D471" s="4" t="s">
        <v>65</v>
      </c>
      <c r="E471" s="44" t="s">
        <v>1011</v>
      </c>
      <c r="F471" s="44" t="s">
        <v>206</v>
      </c>
      <c r="G471" s="11">
        <f>(C471-VLOOKUP(E471,Riders!$A$2:$E$8000,4,FALSE))/365</f>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31">
        <v>1.9745370370370399E-2</v>
      </c>
      <c r="AA471">
        <v>52.741999999999997</v>
      </c>
      <c r="AB471" s="131"/>
    </row>
    <row r="472" spans="1:28">
      <c r="A472" s="4" t="s">
        <v>216</v>
      </c>
      <c r="B472" s="4">
        <v>2018</v>
      </c>
      <c r="C472" s="5">
        <v>43436</v>
      </c>
      <c r="D472" s="4" t="s">
        <v>65</v>
      </c>
      <c r="E472" s="44" t="s">
        <v>607</v>
      </c>
      <c r="F472" s="44" t="s">
        <v>45</v>
      </c>
      <c r="G472" s="11">
        <f>(C472-VLOOKUP(E472,Riders!$A$2:$E$8000,4,FALSE))/365</f>
        <v>21.287671232876711</v>
      </c>
      <c r="H472" s="22" t="s">
        <v>606</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606</v>
      </c>
      <c r="Z472" s="131">
        <v>1.9745370370370399E-2</v>
      </c>
      <c r="AA472">
        <v>52.741999999999997</v>
      </c>
      <c r="AB472" s="131"/>
    </row>
    <row r="473" spans="1:28">
      <c r="A473" s="29" t="s">
        <v>1193</v>
      </c>
      <c r="B473" s="29">
        <v>2021</v>
      </c>
      <c r="C473" s="10">
        <v>44413</v>
      </c>
      <c r="D473" s="29" t="s">
        <v>190</v>
      </c>
      <c r="E473" t="s">
        <v>778</v>
      </c>
      <c r="F473" t="s">
        <v>112</v>
      </c>
      <c r="G473" s="11">
        <f>(C473-VLOOKUP(E473,Riders!$A$2:$E$8000,4,FALSE))/365</f>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31">
        <v>1.8900462962962963E-2</v>
      </c>
      <c r="AA473">
        <v>55.107999999999997</v>
      </c>
      <c r="AB473" s="131"/>
    </row>
    <row r="474" spans="1:28">
      <c r="A474" s="29" t="s">
        <v>1193</v>
      </c>
      <c r="B474" s="29">
        <v>2021</v>
      </c>
      <c r="C474" s="10">
        <v>44413</v>
      </c>
      <c r="D474" s="29" t="s">
        <v>190</v>
      </c>
      <c r="E474" t="s">
        <v>597</v>
      </c>
      <c r="F474" t="s">
        <v>34</v>
      </c>
      <c r="G474" s="11">
        <f>(C474-VLOOKUP(E474,Riders!$A$2:$E$8000,4,FALSE))/365</f>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31">
        <v>1.8900462962962963E-2</v>
      </c>
      <c r="AA474">
        <v>55.107999999999997</v>
      </c>
      <c r="AB474" s="131"/>
    </row>
    <row r="475" spans="1:28">
      <c r="A475" s="29" t="s">
        <v>1193</v>
      </c>
      <c r="B475" s="29">
        <v>2021</v>
      </c>
      <c r="C475" s="10">
        <v>44413</v>
      </c>
      <c r="D475" s="29" t="s">
        <v>190</v>
      </c>
      <c r="E475" t="s">
        <v>472</v>
      </c>
      <c r="F475" t="s">
        <v>24</v>
      </c>
      <c r="G475" s="11">
        <f>(C475-VLOOKUP(E475,Riders!$A$2:$E$8000,4,FALSE))/365</f>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31">
        <v>1.8900462962963001E-2</v>
      </c>
      <c r="AA475">
        <v>55.107999999999997</v>
      </c>
      <c r="AB475" s="131"/>
    </row>
    <row r="476" spans="1:28">
      <c r="A476" s="29" t="s">
        <v>1193</v>
      </c>
      <c r="B476" s="29">
        <v>2021</v>
      </c>
      <c r="C476" s="10">
        <v>44413</v>
      </c>
      <c r="D476" s="29" t="s">
        <v>190</v>
      </c>
      <c r="E476" t="s">
        <v>583</v>
      </c>
      <c r="F476" t="s">
        <v>26</v>
      </c>
      <c r="G476" s="11">
        <f>(C476-VLOOKUP(E476,Riders!$A$2:$E$8000,4,FALSE))/365</f>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31">
        <v>1.8900462962963001E-2</v>
      </c>
      <c r="AA476">
        <v>55.107999999999997</v>
      </c>
      <c r="AB476" s="131"/>
    </row>
    <row r="477" spans="1:28">
      <c r="A477" s="29" t="s">
        <v>1193</v>
      </c>
      <c r="B477" s="29">
        <v>2021</v>
      </c>
      <c r="C477" s="10">
        <v>44413</v>
      </c>
      <c r="D477" s="29" t="s">
        <v>190</v>
      </c>
      <c r="E477" t="s">
        <v>602</v>
      </c>
      <c r="F477" t="s">
        <v>483</v>
      </c>
      <c r="G477" s="11">
        <f>(C477-VLOOKUP(E477,Riders!$A$2:$E$8000,4,FALSE))/365</f>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31">
        <v>1.8900462962963001E-2</v>
      </c>
      <c r="AA477">
        <v>55.107999999999997</v>
      </c>
      <c r="AB477" s="131"/>
    </row>
    <row r="478" spans="1:28">
      <c r="A478" s="29" t="s">
        <v>1193</v>
      </c>
      <c r="B478" s="29">
        <v>2021</v>
      </c>
      <c r="C478" s="10">
        <v>44413</v>
      </c>
      <c r="D478" s="29" t="s">
        <v>190</v>
      </c>
      <c r="E478" t="s">
        <v>748</v>
      </c>
      <c r="F478" t="s">
        <v>22</v>
      </c>
      <c r="G478" s="11">
        <f>(C478-VLOOKUP(E478,Riders!$A$2:$E$8000,4,FALSE))/365</f>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31">
        <v>1.8900462962963001E-2</v>
      </c>
      <c r="AA478">
        <v>55.107999999999997</v>
      </c>
      <c r="AB478" s="131"/>
    </row>
    <row r="479" spans="1:28">
      <c r="A479" s="29" t="s">
        <v>1193</v>
      </c>
      <c r="B479" s="29">
        <v>2021</v>
      </c>
      <c r="C479" s="10">
        <v>44413</v>
      </c>
      <c r="D479" s="29" t="s">
        <v>190</v>
      </c>
      <c r="E479" t="s">
        <v>924</v>
      </c>
      <c r="F479" t="s">
        <v>84</v>
      </c>
      <c r="G479" s="11">
        <f>(C479-VLOOKUP(E479,Riders!$A$2:$E$8000,4,FALSE))/365</f>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31">
        <v>1.8900462962963001E-2</v>
      </c>
      <c r="AA479">
        <v>55.107999999999997</v>
      </c>
      <c r="AB479" s="131"/>
    </row>
    <row r="480" spans="1:28">
      <c r="A480" s="29" t="s">
        <v>1193</v>
      </c>
      <c r="B480" s="29">
        <v>2021</v>
      </c>
      <c r="C480" s="10">
        <v>44413</v>
      </c>
      <c r="D480" s="29" t="s">
        <v>190</v>
      </c>
      <c r="E480" t="s">
        <v>486</v>
      </c>
      <c r="F480" t="s">
        <v>163</v>
      </c>
      <c r="G480" s="11">
        <f>(C480-VLOOKUP(E480,Riders!$A$2:$E$8000,4,FALSE))/365</f>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31">
        <v>1.8900462962963001E-2</v>
      </c>
      <c r="AA480">
        <v>55.107999999999997</v>
      </c>
      <c r="AB480" s="131"/>
    </row>
    <row r="481" spans="1:28">
      <c r="A481" s="29" t="s">
        <v>1193</v>
      </c>
      <c r="B481" s="29">
        <v>2021</v>
      </c>
      <c r="C481" s="10">
        <v>44413</v>
      </c>
      <c r="D481" s="29" t="s">
        <v>190</v>
      </c>
      <c r="E481" t="s">
        <v>595</v>
      </c>
      <c r="F481" t="s">
        <v>28</v>
      </c>
      <c r="G481" s="11">
        <f>(C481-VLOOKUP(E481,Riders!$A$2:$E$8000,4,FALSE))/365</f>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31">
        <v>1.8900462962963001E-2</v>
      </c>
      <c r="AA481">
        <v>55.107999999999997</v>
      </c>
      <c r="AB481" s="131"/>
    </row>
    <row r="482" spans="1:28">
      <c r="A482" s="29" t="s">
        <v>1193</v>
      </c>
      <c r="B482" s="29">
        <v>2021</v>
      </c>
      <c r="C482" s="10">
        <v>44413</v>
      </c>
      <c r="D482" s="29" t="s">
        <v>190</v>
      </c>
      <c r="E482" t="s">
        <v>925</v>
      </c>
      <c r="F482" t="s">
        <v>36</v>
      </c>
      <c r="G482" s="11">
        <f>(C482-VLOOKUP(E482,Riders!$A$2:$E$8000,4,FALSE))/365</f>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31">
        <v>1.8900462962963001E-2</v>
      </c>
      <c r="AA482">
        <v>55.107999999999997</v>
      </c>
      <c r="AB482" s="131"/>
    </row>
    <row r="483" spans="1:28">
      <c r="A483" s="29" t="s">
        <v>1193</v>
      </c>
      <c r="B483" s="29">
        <v>2021</v>
      </c>
      <c r="C483" s="10">
        <v>44413</v>
      </c>
      <c r="D483" s="29" t="s">
        <v>190</v>
      </c>
      <c r="E483" t="s">
        <v>600</v>
      </c>
      <c r="F483" t="s">
        <v>101</v>
      </c>
      <c r="G483" s="11">
        <f>(C483-VLOOKUP(E483,Riders!$A$2:$E$8000,4,FALSE))/365</f>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31">
        <v>1.8900462962963001E-2</v>
      </c>
      <c r="AA483">
        <v>55.107999999999997</v>
      </c>
      <c r="AB483" s="131"/>
    </row>
    <row r="484" spans="1:28">
      <c r="A484" s="29" t="s">
        <v>1193</v>
      </c>
      <c r="B484" s="29">
        <v>2021</v>
      </c>
      <c r="C484" s="10">
        <v>44413</v>
      </c>
      <c r="D484" s="29" t="s">
        <v>190</v>
      </c>
      <c r="E484" t="s">
        <v>799</v>
      </c>
      <c r="F484" t="s">
        <v>187</v>
      </c>
      <c r="G484" s="11">
        <f>(C484-VLOOKUP(E484,Riders!$A$2:$E$8000,4,FALSE))/365</f>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31">
        <v>1.8900462962963001E-2</v>
      </c>
      <c r="AA484">
        <v>55.107999999999997</v>
      </c>
      <c r="AB484" s="131"/>
    </row>
    <row r="485" spans="1:28">
      <c r="A485" s="29" t="s">
        <v>1193</v>
      </c>
      <c r="B485" s="29">
        <v>2021</v>
      </c>
      <c r="C485" s="10">
        <v>44413</v>
      </c>
      <c r="D485" s="29" t="s">
        <v>190</v>
      </c>
      <c r="E485" t="s">
        <v>862</v>
      </c>
      <c r="F485" t="s">
        <v>77</v>
      </c>
      <c r="G485" s="11">
        <f>(C485-VLOOKUP(E485,Riders!$A$2:$E$8000,4,FALSE))/365</f>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31">
        <v>1.8900462962963001E-2</v>
      </c>
      <c r="AA485">
        <v>55.107999999999997</v>
      </c>
      <c r="AB485" s="131"/>
    </row>
    <row r="486" spans="1:28">
      <c r="A486" s="29" t="s">
        <v>1193</v>
      </c>
      <c r="B486" s="29">
        <v>2021</v>
      </c>
      <c r="C486" s="10">
        <v>44413</v>
      </c>
      <c r="D486" s="29" t="s">
        <v>190</v>
      </c>
      <c r="E486" t="s">
        <v>521</v>
      </c>
      <c r="F486" t="s">
        <v>57</v>
      </c>
      <c r="G486" s="11">
        <f>(C486-VLOOKUP(E486,Riders!$A$2:$E$8000,4,FALSE))/365</f>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31">
        <v>1.8900462962963001E-2</v>
      </c>
      <c r="AA486">
        <v>55.107999999999997</v>
      </c>
      <c r="AB486" s="131"/>
    </row>
    <row r="487" spans="1:28">
      <c r="A487" s="29" t="s">
        <v>1193</v>
      </c>
      <c r="B487" s="29">
        <v>2021</v>
      </c>
      <c r="C487" s="10">
        <v>44413</v>
      </c>
      <c r="D487" s="29" t="s">
        <v>190</v>
      </c>
      <c r="E487" t="s">
        <v>492</v>
      </c>
      <c r="F487" t="s">
        <v>30</v>
      </c>
      <c r="G487" s="11">
        <f>(C487-VLOOKUP(E487,Riders!$A$2:$E$8000,4,FALSE))/365</f>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31">
        <v>1.8900462962963001E-2</v>
      </c>
      <c r="AA487">
        <v>55.107999999999997</v>
      </c>
      <c r="AB487" s="131"/>
    </row>
    <row r="488" spans="1:28">
      <c r="A488" s="29" t="s">
        <v>1193</v>
      </c>
      <c r="B488" s="29">
        <v>2021</v>
      </c>
      <c r="C488" s="10">
        <v>44413</v>
      </c>
      <c r="D488" s="29" t="s">
        <v>190</v>
      </c>
      <c r="E488" t="s">
        <v>607</v>
      </c>
      <c r="F488" t="s">
        <v>45</v>
      </c>
      <c r="G488" s="11">
        <f>(C488-VLOOKUP(E488,Riders!$A$2:$E$8000,4,FALSE))/365</f>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31">
        <v>1.8900462962963001E-2</v>
      </c>
      <c r="AA488">
        <v>55.107999999999997</v>
      </c>
      <c r="AB488" s="131"/>
    </row>
    <row r="489" spans="1:28">
      <c r="A489" s="29" t="s">
        <v>1193</v>
      </c>
      <c r="B489" s="29">
        <v>2021</v>
      </c>
      <c r="C489" s="10">
        <v>44413</v>
      </c>
      <c r="D489" s="29" t="s">
        <v>190</v>
      </c>
      <c r="E489" t="s">
        <v>926</v>
      </c>
      <c r="F489" t="s">
        <v>177</v>
      </c>
      <c r="G489" s="11">
        <f>(C489-VLOOKUP(E489,Riders!$A$2:$E$8000,4,FALSE))/365</f>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31">
        <v>1.8900462962963001E-2</v>
      </c>
      <c r="AA489">
        <v>55.107999999999997</v>
      </c>
      <c r="AB489" s="131"/>
    </row>
    <row r="490" spans="1:28">
      <c r="A490" s="29" t="s">
        <v>1193</v>
      </c>
      <c r="B490" s="29">
        <v>2021</v>
      </c>
      <c r="C490" s="10">
        <v>44413</v>
      </c>
      <c r="D490" s="29" t="s">
        <v>190</v>
      </c>
      <c r="E490" t="s">
        <v>1205</v>
      </c>
      <c r="F490" t="s">
        <v>645</v>
      </c>
      <c r="G490" s="11" t="e">
        <f>(C490-VLOOKUP(E490,Riders!$A$2:$E$8000,4,FALSE))/365</f>
        <v>#N/A</v>
      </c>
      <c r="H490" s="22">
        <v>18</v>
      </c>
      <c r="I490">
        <v>4</v>
      </c>
      <c r="J490">
        <v>2</v>
      </c>
      <c r="K490">
        <v>2</v>
      </c>
      <c r="L490">
        <v>8</v>
      </c>
      <c r="M490">
        <v>0</v>
      </c>
      <c r="N490">
        <v>0</v>
      </c>
      <c r="O490">
        <v>0</v>
      </c>
      <c r="P490">
        <v>0</v>
      </c>
      <c r="Q490">
        <v>0</v>
      </c>
      <c r="R490">
        <v>0</v>
      </c>
      <c r="S490">
        <v>0</v>
      </c>
      <c r="T490">
        <v>0</v>
      </c>
      <c r="U490">
        <v>0</v>
      </c>
      <c r="V490">
        <v>0</v>
      </c>
      <c r="W490">
        <v>0</v>
      </c>
      <c r="X490">
        <v>0</v>
      </c>
      <c r="Y490">
        <v>8</v>
      </c>
      <c r="Z490" s="131">
        <v>1.8900462962963001E-2</v>
      </c>
      <c r="AA490">
        <v>55.107999999999997</v>
      </c>
      <c r="AB490" s="131"/>
    </row>
    <row r="491" spans="1:28">
      <c r="A491" s="29" t="s">
        <v>1193</v>
      </c>
      <c r="B491" s="29">
        <v>2021</v>
      </c>
      <c r="C491" s="10">
        <v>44413</v>
      </c>
      <c r="D491" s="29" t="s">
        <v>190</v>
      </c>
      <c r="E491" t="s">
        <v>1206</v>
      </c>
      <c r="F491" t="s">
        <v>62</v>
      </c>
      <c r="G491" s="11">
        <f>(C491-VLOOKUP(E491,Riders!$A$2:$E$8000,4,FALSE))/365</f>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31">
        <v>1.8900462962963001E-2</v>
      </c>
      <c r="AA491">
        <v>55.107999999999997</v>
      </c>
      <c r="AB491" s="131"/>
    </row>
    <row r="492" spans="1:28">
      <c r="A492" s="29" t="s">
        <v>1193</v>
      </c>
      <c r="B492" s="29">
        <v>2021</v>
      </c>
      <c r="C492" s="10">
        <v>44413</v>
      </c>
      <c r="D492" s="29" t="s">
        <v>190</v>
      </c>
      <c r="E492" t="s">
        <v>339</v>
      </c>
      <c r="F492" t="s">
        <v>141</v>
      </c>
      <c r="G492" s="11">
        <f>(C492-VLOOKUP(E492,Riders!$A$2:$E$8000,4,FALSE))/365</f>
        <v>33.386301369863013</v>
      </c>
      <c r="H492" s="22" t="s">
        <v>606</v>
      </c>
      <c r="I492">
        <v>8</v>
      </c>
      <c r="J492">
        <v>8</v>
      </c>
      <c r="K492">
        <v>14</v>
      </c>
      <c r="L492">
        <v>30</v>
      </c>
      <c r="M492">
        <v>1</v>
      </c>
      <c r="N492">
        <v>0</v>
      </c>
      <c r="O492">
        <v>0</v>
      </c>
      <c r="P492">
        <v>0</v>
      </c>
      <c r="Q492">
        <v>0</v>
      </c>
      <c r="R492">
        <v>0</v>
      </c>
      <c r="S492">
        <v>0</v>
      </c>
      <c r="T492">
        <v>0</v>
      </c>
      <c r="U492">
        <v>0</v>
      </c>
      <c r="V492">
        <v>0</v>
      </c>
      <c r="W492">
        <v>0</v>
      </c>
      <c r="X492">
        <v>20</v>
      </c>
      <c r="Y492" t="s">
        <v>606</v>
      </c>
      <c r="Z492" s="131">
        <v>1.8900462962963001E-2</v>
      </c>
      <c r="AA492">
        <v>55.107999999999997</v>
      </c>
      <c r="AB492" s="131"/>
    </row>
    <row r="493" spans="1:28">
      <c r="AB493" s="131"/>
    </row>
    <row r="494" spans="1:28">
      <c r="AB494" s="131"/>
    </row>
    <row r="495" spans="1:28">
      <c r="AB495" s="131"/>
    </row>
    <row r="496" spans="1:28">
      <c r="AB496" s="131"/>
    </row>
  </sheetData>
  <autoFilter ref="A1:AA492" xr:uid="{D4D99032-85EA-467B-B6C3-EA42F6A14D08}"/>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22" priority="40" operator="between">
      <formula>1</formula>
      <formula>1</formula>
    </cfRule>
    <cfRule type="cellIs" dxfId="121" priority="41" operator="between">
      <formula>2</formula>
      <formula>2</formula>
    </cfRule>
    <cfRule type="cellIs" dxfId="120" priority="42" operator="between">
      <formula>3</formula>
      <formula>3</formula>
    </cfRule>
    <cfRule type="cellIs" dxfId="119" priority="43" operator="between">
      <formula>5</formula>
      <formula>5</formula>
    </cfRule>
  </conditionalFormatting>
  <conditionalFormatting sqref="V2:W2000">
    <cfRule type="cellIs" dxfId="118" priority="36" operator="between">
      <formula>2</formula>
      <formula>2</formula>
    </cfRule>
    <cfRule type="cellIs" dxfId="117" priority="37" operator="between">
      <formula>4</formula>
      <formula>4</formula>
    </cfRule>
    <cfRule type="cellIs" dxfId="116" priority="38" operator="between">
      <formula>6</formula>
      <formula>6</formula>
    </cfRule>
    <cfRule type="cellIs" dxfId="115"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114" priority="21">
      <formula>$E313="F"</formula>
    </cfRule>
    <cfRule type="expression" dxfId="113" priority="22">
      <formula>$E313="Q"</formula>
    </cfRule>
  </conditionalFormatting>
  <conditionalFormatting sqref="A337:B360 D337:D360">
    <cfRule type="expression" dxfId="112" priority="19">
      <formula>$E337="F"</formula>
    </cfRule>
    <cfRule type="expression" dxfId="111" priority="20">
      <formula>$E337="Q"</formula>
    </cfRule>
  </conditionalFormatting>
  <conditionalFormatting sqref="A361:B361 D361:D379 A363:B363 A365:B365 A367:B367 A369:B369 A371:B371 A373:B373 A375:B375 A377:B377 A379:B379">
    <cfRule type="expression" dxfId="110" priority="17">
      <formula>$E361="F"</formula>
    </cfRule>
    <cfRule type="expression" dxfId="109" priority="18">
      <formula>$E361="Q"</formula>
    </cfRule>
  </conditionalFormatting>
  <conditionalFormatting sqref="A362:B362 A364:B364 A366:B366 A368:B368 A370:B370 A372:B372 A374:B374 A376:B376 A378:B378">
    <cfRule type="expression" dxfId="108" priority="15">
      <formula>$E362="F"</formula>
    </cfRule>
    <cfRule type="expression" dxfId="107" priority="16">
      <formula>$E362="Q"</formula>
    </cfRule>
  </conditionalFormatting>
  <conditionalFormatting sqref="A380:B400 D380:D400">
    <cfRule type="expression" dxfId="106" priority="13">
      <formula>$E380="F"</formula>
    </cfRule>
    <cfRule type="expression" dxfId="105" priority="14">
      <formula>$E380="Q"</formula>
    </cfRule>
  </conditionalFormatting>
  <conditionalFormatting sqref="D401:D424">
    <cfRule type="expression" dxfId="104" priority="11">
      <formula>#REF!="F"</formula>
    </cfRule>
    <cfRule type="expression" dxfId="103" priority="12">
      <formula>#REF!="Q"</formula>
    </cfRule>
  </conditionalFormatting>
  <conditionalFormatting sqref="A401:B401 A403:B403 A405:B405 A407:B407 A409:B409 A411:B411 A413:B413 A415:B415 A417:B417 A419:B419 A421:B421 A423:B423">
    <cfRule type="expression" dxfId="102" priority="9">
      <formula>#REF!="F"</formula>
    </cfRule>
    <cfRule type="expression" dxfId="101" priority="10">
      <formula>#REF!="Q"</formula>
    </cfRule>
  </conditionalFormatting>
  <conditionalFormatting sqref="A402:B402 A404:B404 A406:B406 A408:B408 A410:B410 A412:B412 A414:B414 A416:B416 A418:B418 A420:B420 A422:B422 A424:B424">
    <cfRule type="expression" dxfId="100" priority="7">
      <formula>#REF!="F"</formula>
    </cfRule>
    <cfRule type="expression" dxfId="99" priority="8">
      <formula>#REF!="Q"</formula>
    </cfRule>
  </conditionalFormatting>
  <conditionalFormatting sqref="A473:D492">
    <cfRule type="expression" dxfId="98" priority="4">
      <formula>$E473="R1"</formula>
    </cfRule>
    <cfRule type="expression" dxfId="97" priority="5">
      <formula>$E473="F"</formula>
    </cfRule>
    <cfRule type="expression" dxfId="96" priority="6">
      <formula>$E473="Q"</formula>
    </cfRule>
  </conditionalFormatting>
  <conditionalFormatting sqref="G2:G492">
    <cfRule type="expression" dxfId="95" priority="1">
      <formula>$E2="R1"</formula>
    </cfRule>
    <cfRule type="expression" dxfId="94" priority="2">
      <formula>$E2="F"</formula>
    </cfRule>
    <cfRule type="expression" dxfId="93"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928"/>
  <sheetViews>
    <sheetView workbookViewId="0">
      <pane ySplit="1" topLeftCell="A7769" activePane="bottomLeft" state="frozen"/>
      <selection pane="bottomLeft" activeCell="E7781" sqref="E7781"/>
    </sheetView>
  </sheetViews>
  <sheetFormatPr defaultRowHeight="14.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c r="A1" t="s">
        <v>993</v>
      </c>
      <c r="B1" t="s">
        <v>89</v>
      </c>
      <c r="C1" t="s">
        <v>7</v>
      </c>
      <c r="D1" t="s">
        <v>991</v>
      </c>
      <c r="E1" t="s">
        <v>992</v>
      </c>
    </row>
    <row r="2" spans="1:5">
      <c r="A2" t="s">
        <v>91</v>
      </c>
      <c r="B2">
        <v>10009535686</v>
      </c>
      <c r="C2" t="s">
        <v>22</v>
      </c>
      <c r="D2" s="10">
        <v>35503</v>
      </c>
      <c r="E2" t="s">
        <v>1217</v>
      </c>
    </row>
    <row r="3" spans="1:5">
      <c r="A3" t="s">
        <v>100</v>
      </c>
      <c r="B3">
        <v>10015145724</v>
      </c>
      <c r="C3" t="s">
        <v>101</v>
      </c>
      <c r="D3" s="10">
        <v>36267</v>
      </c>
      <c r="E3" t="s">
        <v>1217</v>
      </c>
    </row>
    <row r="4" spans="1:5">
      <c r="A4" t="s">
        <v>201</v>
      </c>
      <c r="B4">
        <v>10009079382</v>
      </c>
      <c r="C4" t="s">
        <v>45</v>
      </c>
      <c r="D4" s="10">
        <v>34900</v>
      </c>
      <c r="E4" t="s">
        <v>1217</v>
      </c>
    </row>
    <row r="5" spans="1:5">
      <c r="A5" t="s">
        <v>99</v>
      </c>
      <c r="B5">
        <v>10010830840</v>
      </c>
      <c r="C5" t="s">
        <v>43</v>
      </c>
      <c r="D5" s="10">
        <v>36096</v>
      </c>
      <c r="E5" t="s">
        <v>1217</v>
      </c>
    </row>
    <row r="6" spans="1:5">
      <c r="A6" t="s">
        <v>113</v>
      </c>
      <c r="B6">
        <v>10055349695</v>
      </c>
      <c r="C6" t="s">
        <v>101</v>
      </c>
      <c r="D6" s="10">
        <v>36571</v>
      </c>
      <c r="E6" t="s">
        <v>1218</v>
      </c>
    </row>
    <row r="7" spans="1:5">
      <c r="A7" t="s">
        <v>107</v>
      </c>
      <c r="B7">
        <v>10117936018</v>
      </c>
      <c r="C7" t="s">
        <v>108</v>
      </c>
      <c r="D7" s="10">
        <v>34261</v>
      </c>
      <c r="E7" t="s">
        <v>1217</v>
      </c>
    </row>
    <row r="8" spans="1:5">
      <c r="A8" t="s">
        <v>183</v>
      </c>
      <c r="B8">
        <v>10034964036</v>
      </c>
      <c r="C8" t="s">
        <v>477</v>
      </c>
      <c r="D8" s="10">
        <v>36770</v>
      </c>
      <c r="E8" t="s">
        <v>1219</v>
      </c>
    </row>
    <row r="9" spans="1:5">
      <c r="A9" t="s">
        <v>131</v>
      </c>
      <c r="B9">
        <v>10015483305</v>
      </c>
      <c r="C9" t="s">
        <v>112</v>
      </c>
      <c r="D9" s="10">
        <v>36354</v>
      </c>
      <c r="E9" t="s">
        <v>1217</v>
      </c>
    </row>
    <row r="10" spans="1:5">
      <c r="A10" t="s">
        <v>111</v>
      </c>
      <c r="B10">
        <v>10009967641</v>
      </c>
      <c r="C10" t="s">
        <v>112</v>
      </c>
      <c r="D10" s="10">
        <v>35543</v>
      </c>
      <c r="E10" t="s">
        <v>1217</v>
      </c>
    </row>
    <row r="11" spans="1:5">
      <c r="A11" t="s">
        <v>468</v>
      </c>
      <c r="B11">
        <v>10122775712</v>
      </c>
      <c r="C11" t="s">
        <v>30</v>
      </c>
      <c r="D11" s="10">
        <v>36368</v>
      </c>
      <c r="E11" t="s">
        <v>1218</v>
      </c>
    </row>
    <row r="12" spans="1:5">
      <c r="A12" t="s">
        <v>105</v>
      </c>
      <c r="B12">
        <v>10006894559</v>
      </c>
      <c r="C12" t="s">
        <v>101</v>
      </c>
      <c r="D12" s="10">
        <v>33840</v>
      </c>
      <c r="E12" t="s">
        <v>1217</v>
      </c>
    </row>
    <row r="13" spans="1:5">
      <c r="A13" t="s">
        <v>95</v>
      </c>
      <c r="B13">
        <v>10015683567</v>
      </c>
      <c r="C13" t="s">
        <v>26</v>
      </c>
      <c r="D13" s="10">
        <v>36181</v>
      </c>
      <c r="E13" t="s">
        <v>1217</v>
      </c>
    </row>
    <row r="14" spans="1:5">
      <c r="A14" t="s">
        <v>96</v>
      </c>
      <c r="B14">
        <v>10048325582</v>
      </c>
      <c r="C14" t="s">
        <v>28</v>
      </c>
      <c r="D14" s="10">
        <v>33635</v>
      </c>
      <c r="E14" t="s">
        <v>1217</v>
      </c>
    </row>
    <row r="15" spans="1:5">
      <c r="A15" t="s">
        <v>21</v>
      </c>
      <c r="B15">
        <v>10007379761</v>
      </c>
      <c r="C15" t="s">
        <v>22</v>
      </c>
      <c r="D15" s="10">
        <v>34044</v>
      </c>
      <c r="E15" t="s">
        <v>1217</v>
      </c>
    </row>
    <row r="16" spans="1:5">
      <c r="A16" t="s">
        <v>49</v>
      </c>
      <c r="B16">
        <v>10009039774</v>
      </c>
      <c r="C16" t="s">
        <v>43</v>
      </c>
      <c r="D16" s="10">
        <v>34535</v>
      </c>
      <c r="E16" t="s">
        <v>1217</v>
      </c>
    </row>
    <row r="17" spans="1:5">
      <c r="A17" t="s">
        <v>42</v>
      </c>
      <c r="B17">
        <v>10061655608</v>
      </c>
      <c r="C17" t="s">
        <v>43</v>
      </c>
      <c r="D17" s="10">
        <v>36798</v>
      </c>
      <c r="E17" t="s">
        <v>1217</v>
      </c>
    </row>
    <row r="18" spans="1:5">
      <c r="A18" t="s">
        <v>27</v>
      </c>
      <c r="B18">
        <v>10007779683</v>
      </c>
      <c r="C18" t="s">
        <v>28</v>
      </c>
      <c r="D18" s="10">
        <v>35057</v>
      </c>
      <c r="E18" t="s">
        <v>1217</v>
      </c>
    </row>
    <row r="19" spans="1:5">
      <c r="A19" t="s">
        <v>98</v>
      </c>
      <c r="B19">
        <v>10010678569</v>
      </c>
      <c r="C19" t="s">
        <v>26</v>
      </c>
      <c r="D19" s="10">
        <v>35538</v>
      </c>
      <c r="E19" t="s">
        <v>1217</v>
      </c>
    </row>
    <row r="20" spans="1:5">
      <c r="A20" t="s">
        <v>133</v>
      </c>
      <c r="B20">
        <v>10015713273</v>
      </c>
      <c r="C20" t="s">
        <v>32</v>
      </c>
      <c r="D20" s="10">
        <v>36454</v>
      </c>
      <c r="E20" t="s">
        <v>1217</v>
      </c>
    </row>
    <row r="21" spans="1:5">
      <c r="A21" t="s">
        <v>106</v>
      </c>
      <c r="B21">
        <v>10020900955</v>
      </c>
      <c r="C21" t="s">
        <v>30</v>
      </c>
      <c r="D21" s="10">
        <v>33955</v>
      </c>
      <c r="E21" t="s">
        <v>1218</v>
      </c>
    </row>
    <row r="22" spans="1:5">
      <c r="A22" t="s">
        <v>127</v>
      </c>
      <c r="B22">
        <v>10010821241</v>
      </c>
      <c r="C22" t="s">
        <v>103</v>
      </c>
      <c r="D22" s="10">
        <v>36061</v>
      </c>
      <c r="E22" t="s">
        <v>1217</v>
      </c>
    </row>
    <row r="23" spans="1:5">
      <c r="A23" t="s">
        <v>114</v>
      </c>
      <c r="B23">
        <v>10009009159</v>
      </c>
      <c r="C23" t="s">
        <v>115</v>
      </c>
      <c r="D23" s="10">
        <v>34746</v>
      </c>
      <c r="E23" t="s">
        <v>1217</v>
      </c>
    </row>
    <row r="24" spans="1:5">
      <c r="A24" t="s">
        <v>171</v>
      </c>
      <c r="B24">
        <v>10010166590</v>
      </c>
      <c r="C24" t="s">
        <v>41</v>
      </c>
      <c r="D24" s="10">
        <v>36088</v>
      </c>
      <c r="E24" t="s">
        <v>1217</v>
      </c>
    </row>
    <row r="25" spans="1:5">
      <c r="A25" t="s">
        <v>142</v>
      </c>
      <c r="B25">
        <v>10009181234</v>
      </c>
      <c r="C25" t="s">
        <v>94</v>
      </c>
      <c r="D25" s="10">
        <v>34798</v>
      </c>
      <c r="E25" t="s">
        <v>1217</v>
      </c>
    </row>
    <row r="26" spans="1:5">
      <c r="A26" t="s">
        <v>29</v>
      </c>
      <c r="B26">
        <v>10010773549</v>
      </c>
      <c r="C26" t="s">
        <v>30</v>
      </c>
      <c r="D26" s="10">
        <v>35124</v>
      </c>
      <c r="E26" t="s">
        <v>1217</v>
      </c>
    </row>
    <row r="27" spans="1:5">
      <c r="A27" t="s">
        <v>135</v>
      </c>
      <c r="B27">
        <v>10010624918</v>
      </c>
      <c r="C27" t="s">
        <v>34</v>
      </c>
      <c r="D27" s="10">
        <v>35312</v>
      </c>
      <c r="E27" t="s">
        <v>1217</v>
      </c>
    </row>
    <row r="28" spans="1:5">
      <c r="A28" t="s">
        <v>128</v>
      </c>
      <c r="B28">
        <v>10006184742</v>
      </c>
      <c r="C28" t="s">
        <v>34</v>
      </c>
      <c r="D28" s="10">
        <v>33435</v>
      </c>
      <c r="E28" t="s">
        <v>1219</v>
      </c>
    </row>
    <row r="29" spans="1:5">
      <c r="A29" t="s">
        <v>109</v>
      </c>
      <c r="B29">
        <v>10010797292</v>
      </c>
      <c r="C29" t="s">
        <v>57</v>
      </c>
      <c r="D29" s="10">
        <v>35900</v>
      </c>
      <c r="E29" t="s">
        <v>1217</v>
      </c>
    </row>
    <row r="30" spans="1:5">
      <c r="A30" t="s">
        <v>170</v>
      </c>
      <c r="B30">
        <v>10007073506</v>
      </c>
      <c r="C30" t="s">
        <v>81</v>
      </c>
      <c r="D30" s="10">
        <v>33057</v>
      </c>
      <c r="E30" t="s">
        <v>1217</v>
      </c>
    </row>
    <row r="31" spans="1:5">
      <c r="A31" t="s">
        <v>195</v>
      </c>
      <c r="B31">
        <v>10004868370</v>
      </c>
      <c r="C31" t="s">
        <v>51</v>
      </c>
      <c r="D31" s="10">
        <v>32147</v>
      </c>
      <c r="E31" t="s">
        <v>1217</v>
      </c>
    </row>
    <row r="32" spans="1:5">
      <c r="A32" t="s">
        <v>46</v>
      </c>
      <c r="B32">
        <v>10064209839</v>
      </c>
      <c r="C32" t="s">
        <v>32</v>
      </c>
      <c r="D32" s="10">
        <v>35403</v>
      </c>
      <c r="E32" t="s">
        <v>1217</v>
      </c>
    </row>
    <row r="33" spans="1:5">
      <c r="A33" t="s">
        <v>166</v>
      </c>
      <c r="B33">
        <v>10005953154</v>
      </c>
      <c r="C33" t="s">
        <v>45</v>
      </c>
      <c r="D33" s="10">
        <v>32881</v>
      </c>
      <c r="E33" t="s">
        <v>1217</v>
      </c>
    </row>
    <row r="34" spans="1:5">
      <c r="A34" t="s">
        <v>97</v>
      </c>
      <c r="B34">
        <v>10010592279</v>
      </c>
      <c r="C34" t="s">
        <v>30</v>
      </c>
      <c r="D34" s="10">
        <v>34338</v>
      </c>
      <c r="E34" t="s">
        <v>1217</v>
      </c>
    </row>
    <row r="35" spans="1:5">
      <c r="A35" t="s">
        <v>56</v>
      </c>
      <c r="B35">
        <v>10023551075</v>
      </c>
      <c r="C35" t="s">
        <v>57</v>
      </c>
      <c r="D35" s="10">
        <v>36542</v>
      </c>
      <c r="E35" t="s">
        <v>1217</v>
      </c>
    </row>
    <row r="36" spans="1:5">
      <c r="A36" t="s">
        <v>124</v>
      </c>
      <c r="B36">
        <v>10017950943</v>
      </c>
      <c r="C36" t="s">
        <v>112</v>
      </c>
      <c r="D36" s="10">
        <v>35475</v>
      </c>
      <c r="E36" t="s">
        <v>1217</v>
      </c>
    </row>
    <row r="37" spans="1:5">
      <c r="A37" t="s">
        <v>35</v>
      </c>
      <c r="B37">
        <v>10011152354</v>
      </c>
      <c r="C37" t="s">
        <v>36</v>
      </c>
      <c r="D37" s="10">
        <v>35943</v>
      </c>
      <c r="E37" t="s">
        <v>1217</v>
      </c>
    </row>
    <row r="38" spans="1:5">
      <c r="A38" t="s">
        <v>39</v>
      </c>
      <c r="B38">
        <v>10009178002</v>
      </c>
      <c r="C38" t="s">
        <v>28</v>
      </c>
      <c r="D38" s="10">
        <v>35085</v>
      </c>
      <c r="E38" t="s">
        <v>1217</v>
      </c>
    </row>
    <row r="39" spans="1:5">
      <c r="A39" t="s">
        <v>102</v>
      </c>
      <c r="B39">
        <v>10009010876</v>
      </c>
      <c r="C39" t="s">
        <v>103</v>
      </c>
      <c r="D39" s="10">
        <v>34365</v>
      </c>
      <c r="E39" t="s">
        <v>1217</v>
      </c>
    </row>
    <row r="40" spans="1:5">
      <c r="A40" t="s">
        <v>61</v>
      </c>
      <c r="B40">
        <v>10007351671</v>
      </c>
      <c r="C40" t="s">
        <v>62</v>
      </c>
      <c r="D40" s="10">
        <v>32839</v>
      </c>
      <c r="E40" t="s">
        <v>1218</v>
      </c>
    </row>
    <row r="41" spans="1:5">
      <c r="A41" t="s">
        <v>110</v>
      </c>
      <c r="B41">
        <v>10050873046</v>
      </c>
      <c r="C41" t="s">
        <v>60</v>
      </c>
      <c r="D41" s="10">
        <v>36960</v>
      </c>
      <c r="E41" t="s">
        <v>1217</v>
      </c>
    </row>
    <row r="42" spans="1:5">
      <c r="A42" t="s">
        <v>1220</v>
      </c>
      <c r="B42">
        <v>10127542452</v>
      </c>
      <c r="C42" t="s">
        <v>62</v>
      </c>
      <c r="D42" s="10">
        <v>34243</v>
      </c>
      <c r="E42" t="s">
        <v>1217</v>
      </c>
    </row>
    <row r="43" spans="1:5">
      <c r="A43" t="s">
        <v>168</v>
      </c>
      <c r="B43">
        <v>10021114658</v>
      </c>
      <c r="C43" t="s">
        <v>30</v>
      </c>
      <c r="D43" s="10">
        <v>36319</v>
      </c>
      <c r="E43" t="s">
        <v>1217</v>
      </c>
    </row>
    <row r="44" spans="1:5">
      <c r="A44" t="s">
        <v>984</v>
      </c>
      <c r="B44">
        <v>10050626809</v>
      </c>
      <c r="C44" t="s">
        <v>60</v>
      </c>
      <c r="D44" s="10">
        <v>37429</v>
      </c>
      <c r="E44" t="s">
        <v>1217</v>
      </c>
    </row>
    <row r="45" spans="1:5">
      <c r="A45" t="s">
        <v>123</v>
      </c>
      <c r="B45">
        <v>10009012391</v>
      </c>
      <c r="C45" t="s">
        <v>34</v>
      </c>
      <c r="D45" s="10">
        <v>34988</v>
      </c>
      <c r="E45" t="s">
        <v>1217</v>
      </c>
    </row>
    <row r="46" spans="1:5">
      <c r="A46" t="s">
        <v>92</v>
      </c>
      <c r="B46">
        <v>10009150215</v>
      </c>
      <c r="C46" t="s">
        <v>51</v>
      </c>
      <c r="D46" s="10">
        <v>35029</v>
      </c>
      <c r="E46" t="s">
        <v>1218</v>
      </c>
    </row>
    <row r="47" spans="1:5">
      <c r="A47" t="s">
        <v>1221</v>
      </c>
      <c r="B47">
        <v>10115009850</v>
      </c>
      <c r="C47" t="s">
        <v>101</v>
      </c>
      <c r="D47" s="10">
        <v>38083</v>
      </c>
      <c r="E47" t="s">
        <v>1217</v>
      </c>
    </row>
    <row r="48" spans="1:5">
      <c r="A48" t="s">
        <v>1222</v>
      </c>
      <c r="B48">
        <v>10048493011</v>
      </c>
      <c r="C48" t="s">
        <v>101</v>
      </c>
      <c r="D48" s="10">
        <v>36517</v>
      </c>
      <c r="E48" t="s">
        <v>1217</v>
      </c>
    </row>
    <row r="49" spans="1:5">
      <c r="A49" t="s">
        <v>176</v>
      </c>
      <c r="B49">
        <v>10010664829</v>
      </c>
      <c r="C49" t="s">
        <v>177</v>
      </c>
      <c r="D49" s="10">
        <v>35892</v>
      </c>
      <c r="E49" t="s">
        <v>1217</v>
      </c>
    </row>
    <row r="50" spans="1:5">
      <c r="A50" t="s">
        <v>117</v>
      </c>
      <c r="B50">
        <v>10023438921</v>
      </c>
      <c r="C50" t="s">
        <v>22</v>
      </c>
      <c r="D50" s="10">
        <v>36970</v>
      </c>
      <c r="E50" t="s">
        <v>1217</v>
      </c>
    </row>
    <row r="51" spans="1:5">
      <c r="A51" t="s">
        <v>294</v>
      </c>
      <c r="B51">
        <v>10009972994</v>
      </c>
      <c r="C51" t="s">
        <v>22</v>
      </c>
      <c r="D51" s="10">
        <v>35776</v>
      </c>
      <c r="E51" t="s">
        <v>1219</v>
      </c>
    </row>
    <row r="52" spans="1:5">
      <c r="A52" t="s">
        <v>270</v>
      </c>
      <c r="B52">
        <v>10072107558</v>
      </c>
      <c r="C52" t="s">
        <v>101</v>
      </c>
      <c r="D52" s="10">
        <v>37043</v>
      </c>
      <c r="E52" t="s">
        <v>1217</v>
      </c>
    </row>
    <row r="53" spans="1:5">
      <c r="A53" t="s">
        <v>672</v>
      </c>
      <c r="B53">
        <v>10015323152</v>
      </c>
      <c r="C53" t="s">
        <v>38</v>
      </c>
      <c r="D53" s="10">
        <v>35870</v>
      </c>
      <c r="E53" t="s">
        <v>1217</v>
      </c>
    </row>
    <row r="54" spans="1:5">
      <c r="A54" t="s">
        <v>25</v>
      </c>
      <c r="B54">
        <v>10010713329</v>
      </c>
      <c r="C54" t="s">
        <v>26</v>
      </c>
      <c r="D54" s="10">
        <v>35701</v>
      </c>
      <c r="E54" t="s">
        <v>1217</v>
      </c>
    </row>
    <row r="55" spans="1:5">
      <c r="A55" t="s">
        <v>204</v>
      </c>
      <c r="B55">
        <v>10011146694</v>
      </c>
      <c r="C55" t="s">
        <v>101</v>
      </c>
      <c r="D55" s="10">
        <v>36229</v>
      </c>
      <c r="E55" t="s">
        <v>1219</v>
      </c>
    </row>
    <row r="56" spans="1:5">
      <c r="A56" t="s">
        <v>231</v>
      </c>
      <c r="B56">
        <v>10011141846</v>
      </c>
      <c r="C56" t="s">
        <v>211</v>
      </c>
      <c r="D56" s="10">
        <v>36153</v>
      </c>
      <c r="E56" t="s">
        <v>1219</v>
      </c>
    </row>
    <row r="57" spans="1:5">
      <c r="A57" t="s">
        <v>69</v>
      </c>
      <c r="B57">
        <v>10050002066</v>
      </c>
      <c r="C57" t="s">
        <v>28</v>
      </c>
      <c r="D57" s="10">
        <v>36738</v>
      </c>
      <c r="E57" t="s">
        <v>1217</v>
      </c>
    </row>
    <row r="58" spans="1:5">
      <c r="A58" t="s">
        <v>37</v>
      </c>
      <c r="B58">
        <v>10129788610</v>
      </c>
      <c r="C58" t="s">
        <v>38</v>
      </c>
      <c r="D58" s="10">
        <v>36918</v>
      </c>
      <c r="E58" t="s">
        <v>1219</v>
      </c>
    </row>
    <row r="59" spans="1:5">
      <c r="A59" t="s">
        <v>248</v>
      </c>
      <c r="B59">
        <v>10021915920</v>
      </c>
      <c r="C59" t="s">
        <v>34</v>
      </c>
      <c r="D59" s="10">
        <v>36925</v>
      </c>
      <c r="E59" t="s">
        <v>1217</v>
      </c>
    </row>
    <row r="60" spans="1:5">
      <c r="A60" t="s">
        <v>469</v>
      </c>
      <c r="B60">
        <v>10026071156</v>
      </c>
      <c r="C60" t="s">
        <v>26</v>
      </c>
      <c r="D60" s="10">
        <v>36189</v>
      </c>
      <c r="E60" t="s">
        <v>1217</v>
      </c>
    </row>
    <row r="61" spans="1:5">
      <c r="A61" t="s">
        <v>1223</v>
      </c>
      <c r="B61">
        <v>10086399803</v>
      </c>
      <c r="C61" t="s">
        <v>34</v>
      </c>
      <c r="D61" s="10">
        <v>36891</v>
      </c>
      <c r="E61" t="s">
        <v>1217</v>
      </c>
    </row>
    <row r="62" spans="1:5">
      <c r="A62" t="s">
        <v>75</v>
      </c>
      <c r="B62">
        <v>10049101683</v>
      </c>
      <c r="C62" t="s">
        <v>51</v>
      </c>
      <c r="D62" s="10">
        <v>36956</v>
      </c>
      <c r="E62" t="s">
        <v>1217</v>
      </c>
    </row>
    <row r="63" spans="1:5">
      <c r="A63" t="s">
        <v>237</v>
      </c>
      <c r="B63">
        <v>10055348887</v>
      </c>
      <c r="C63" t="s">
        <v>101</v>
      </c>
      <c r="D63" s="10">
        <v>36688</v>
      </c>
      <c r="E63" t="s">
        <v>1217</v>
      </c>
    </row>
    <row r="64" spans="1:5">
      <c r="A64" t="s">
        <v>104</v>
      </c>
      <c r="B64">
        <v>10052089586</v>
      </c>
      <c r="C64" t="s">
        <v>38</v>
      </c>
      <c r="D64" s="10">
        <v>36165</v>
      </c>
      <c r="E64" t="s">
        <v>1217</v>
      </c>
    </row>
    <row r="65" spans="1:5">
      <c r="A65" t="s">
        <v>162</v>
      </c>
      <c r="B65">
        <v>10072398356</v>
      </c>
      <c r="C65" t="s">
        <v>163</v>
      </c>
      <c r="D65" s="10">
        <v>36678</v>
      </c>
      <c r="E65" t="s">
        <v>1217</v>
      </c>
    </row>
    <row r="66" spans="1:5">
      <c r="A66" t="s">
        <v>1224</v>
      </c>
      <c r="B66">
        <v>10054062932</v>
      </c>
      <c r="C66" t="s">
        <v>28</v>
      </c>
      <c r="D66" s="10">
        <v>37963</v>
      </c>
      <c r="E66" t="s">
        <v>1217</v>
      </c>
    </row>
    <row r="67" spans="1:5">
      <c r="A67" t="s">
        <v>1107</v>
      </c>
      <c r="B67">
        <v>10049099865</v>
      </c>
      <c r="C67" t="s">
        <v>255</v>
      </c>
      <c r="D67" s="10">
        <v>37303</v>
      </c>
      <c r="E67" t="s">
        <v>1217</v>
      </c>
    </row>
    <row r="68" spans="1:5">
      <c r="A68" t="s">
        <v>143</v>
      </c>
      <c r="B68">
        <v>10050089669</v>
      </c>
      <c r="C68" t="s">
        <v>144</v>
      </c>
      <c r="D68" s="10">
        <v>36733</v>
      </c>
      <c r="E68" t="s">
        <v>1217</v>
      </c>
    </row>
    <row r="69" spans="1:5">
      <c r="A69" t="s">
        <v>555</v>
      </c>
      <c r="B69">
        <v>10053835384</v>
      </c>
      <c r="C69" t="s">
        <v>163</v>
      </c>
      <c r="D69" s="10">
        <v>36953</v>
      </c>
      <c r="E69" t="s">
        <v>1217</v>
      </c>
    </row>
    <row r="70" spans="1:5">
      <c r="A70" t="s">
        <v>126</v>
      </c>
      <c r="B70">
        <v>10048224138</v>
      </c>
      <c r="C70" t="s">
        <v>32</v>
      </c>
      <c r="D70" s="10">
        <v>37769</v>
      </c>
      <c r="E70" t="s">
        <v>1217</v>
      </c>
    </row>
    <row r="71" spans="1:5">
      <c r="A71" t="s">
        <v>164</v>
      </c>
      <c r="B71">
        <v>10041041993</v>
      </c>
      <c r="C71" t="s">
        <v>36</v>
      </c>
      <c r="D71" s="10">
        <v>37064</v>
      </c>
      <c r="E71" t="s">
        <v>1217</v>
      </c>
    </row>
    <row r="72" spans="1:5">
      <c r="A72" t="s">
        <v>685</v>
      </c>
      <c r="B72">
        <v>10092163118</v>
      </c>
      <c r="C72" t="s">
        <v>160</v>
      </c>
      <c r="D72" s="10">
        <v>37489</v>
      </c>
      <c r="E72" t="s">
        <v>1217</v>
      </c>
    </row>
    <row r="73" spans="1:5">
      <c r="A73" t="s">
        <v>1225</v>
      </c>
      <c r="B73">
        <v>10097177412</v>
      </c>
      <c r="C73" t="s">
        <v>101</v>
      </c>
      <c r="D73" s="10">
        <v>37683</v>
      </c>
      <c r="E73" t="s">
        <v>1217</v>
      </c>
    </row>
    <row r="74" spans="1:5">
      <c r="A74" t="s">
        <v>1109</v>
      </c>
      <c r="B74">
        <v>10060086531</v>
      </c>
      <c r="C74" t="s">
        <v>618</v>
      </c>
      <c r="D74" s="10">
        <v>36945</v>
      </c>
      <c r="E74" t="s">
        <v>1217</v>
      </c>
    </row>
    <row r="75" spans="1:5">
      <c r="A75" t="s">
        <v>48</v>
      </c>
      <c r="B75">
        <v>10023485094</v>
      </c>
      <c r="C75" t="s">
        <v>38</v>
      </c>
      <c r="D75" s="10">
        <v>36859</v>
      </c>
      <c r="E75" t="s">
        <v>1217</v>
      </c>
    </row>
    <row r="76" spans="1:5">
      <c r="A76" t="s">
        <v>241</v>
      </c>
      <c r="B76">
        <v>10007811716</v>
      </c>
      <c r="C76" t="s">
        <v>101</v>
      </c>
      <c r="D76" s="10">
        <v>34032</v>
      </c>
      <c r="E76" t="s">
        <v>1226</v>
      </c>
    </row>
    <row r="77" spans="1:5">
      <c r="A77" t="s">
        <v>1192</v>
      </c>
      <c r="B77">
        <v>10113665893</v>
      </c>
      <c r="C77" t="s">
        <v>160</v>
      </c>
      <c r="D77" s="10">
        <v>38004</v>
      </c>
      <c r="E77" t="s">
        <v>1217</v>
      </c>
    </row>
    <row r="78" spans="1:5">
      <c r="A78" t="s">
        <v>172</v>
      </c>
      <c r="B78">
        <v>10015915559</v>
      </c>
      <c r="C78" t="s">
        <v>45</v>
      </c>
      <c r="D78" s="10">
        <v>36402</v>
      </c>
      <c r="E78" t="s">
        <v>1217</v>
      </c>
    </row>
    <row r="79" spans="1:5">
      <c r="A79" t="s">
        <v>44</v>
      </c>
      <c r="B79">
        <v>10009176281</v>
      </c>
      <c r="C79" t="s">
        <v>45</v>
      </c>
      <c r="D79" s="10">
        <v>35117</v>
      </c>
      <c r="E79" t="s">
        <v>1217</v>
      </c>
    </row>
    <row r="80" spans="1:5">
      <c r="A80" t="s">
        <v>66</v>
      </c>
      <c r="B80">
        <v>10007827880</v>
      </c>
      <c r="C80" t="s">
        <v>30</v>
      </c>
      <c r="D80" s="10">
        <v>34275</v>
      </c>
      <c r="E80" t="s">
        <v>1217</v>
      </c>
    </row>
    <row r="81" spans="1:5">
      <c r="A81" t="s">
        <v>739</v>
      </c>
      <c r="B81">
        <v>10007535365</v>
      </c>
      <c r="C81" t="s">
        <v>41</v>
      </c>
      <c r="D81" s="10">
        <v>34181</v>
      </c>
      <c r="E81" t="s">
        <v>1217</v>
      </c>
    </row>
    <row r="82" spans="1:5">
      <c r="A82" t="s">
        <v>1227</v>
      </c>
      <c r="B82">
        <v>10048100765</v>
      </c>
      <c r="C82" t="s">
        <v>41</v>
      </c>
      <c r="D82" s="10">
        <v>36766</v>
      </c>
      <c r="E82" t="s">
        <v>1217</v>
      </c>
    </row>
    <row r="83" spans="1:5">
      <c r="A83" t="s">
        <v>53</v>
      </c>
      <c r="B83">
        <v>10004612534</v>
      </c>
      <c r="C83" t="s">
        <v>41</v>
      </c>
      <c r="D83" s="10">
        <v>31932</v>
      </c>
      <c r="E83" t="s">
        <v>1217</v>
      </c>
    </row>
    <row r="84" spans="1:5">
      <c r="A84" t="s">
        <v>1228</v>
      </c>
      <c r="B84">
        <v>10009843258</v>
      </c>
      <c r="C84" t="s">
        <v>255</v>
      </c>
      <c r="D84" s="10">
        <v>35481</v>
      </c>
      <c r="E84" t="s">
        <v>1219</v>
      </c>
    </row>
    <row r="85" spans="1:5">
      <c r="A85" t="s">
        <v>31</v>
      </c>
      <c r="B85">
        <v>10048888990</v>
      </c>
      <c r="C85" t="s">
        <v>32</v>
      </c>
      <c r="D85" s="10">
        <v>37210</v>
      </c>
      <c r="E85" t="s">
        <v>1217</v>
      </c>
    </row>
    <row r="86" spans="1:5">
      <c r="A86" t="s">
        <v>210</v>
      </c>
      <c r="B86">
        <v>10010608447</v>
      </c>
      <c r="C86" t="s">
        <v>211</v>
      </c>
      <c r="D86" s="10">
        <v>35611</v>
      </c>
      <c r="E86" t="s">
        <v>1217</v>
      </c>
    </row>
    <row r="87" spans="1:5">
      <c r="A87" t="s">
        <v>58</v>
      </c>
      <c r="B87">
        <v>10007502427</v>
      </c>
      <c r="C87" t="s">
        <v>36</v>
      </c>
      <c r="D87" s="10">
        <v>34291</v>
      </c>
      <c r="E87" t="s">
        <v>1217</v>
      </c>
    </row>
    <row r="88" spans="1:5">
      <c r="A88" t="s">
        <v>719</v>
      </c>
      <c r="B88">
        <v>10063033917</v>
      </c>
      <c r="C88" t="s">
        <v>153</v>
      </c>
      <c r="D88" s="10">
        <v>37166</v>
      </c>
      <c r="E88" t="s">
        <v>1217</v>
      </c>
    </row>
    <row r="89" spans="1:5">
      <c r="A89" t="s">
        <v>1230</v>
      </c>
      <c r="B89">
        <v>10129878334</v>
      </c>
      <c r="C89" t="s">
        <v>1229</v>
      </c>
      <c r="D89" s="10">
        <v>35838</v>
      </c>
      <c r="E89" t="s">
        <v>1219</v>
      </c>
    </row>
    <row r="90" spans="1:5">
      <c r="A90" t="s">
        <v>73</v>
      </c>
      <c r="B90">
        <v>10083501624</v>
      </c>
      <c r="C90" t="s">
        <v>112</v>
      </c>
      <c r="D90" s="10">
        <v>37489</v>
      </c>
      <c r="E90" t="s">
        <v>1217</v>
      </c>
    </row>
    <row r="91" spans="1:5">
      <c r="A91" t="s">
        <v>40</v>
      </c>
      <c r="B91">
        <v>10007294683</v>
      </c>
      <c r="C91" t="s">
        <v>41</v>
      </c>
      <c r="D91" s="10">
        <v>34008</v>
      </c>
      <c r="E91" t="s">
        <v>1217</v>
      </c>
    </row>
    <row r="92" spans="1:5">
      <c r="A92" t="s">
        <v>794</v>
      </c>
      <c r="B92">
        <v>10009154558</v>
      </c>
      <c r="C92" t="s">
        <v>795</v>
      </c>
      <c r="D92" s="10">
        <v>35234</v>
      </c>
      <c r="E92" t="s">
        <v>1217</v>
      </c>
    </row>
    <row r="93" spans="1:5">
      <c r="A93" t="s">
        <v>1231</v>
      </c>
      <c r="B93">
        <v>10064365948</v>
      </c>
      <c r="C93" t="s">
        <v>26</v>
      </c>
      <c r="D93" s="10">
        <v>37327</v>
      </c>
      <c r="E93" t="s">
        <v>1217</v>
      </c>
    </row>
    <row r="94" spans="1:5">
      <c r="A94" t="s">
        <v>150</v>
      </c>
      <c r="B94">
        <v>10063279447</v>
      </c>
      <c r="C94" t="s">
        <v>151</v>
      </c>
      <c r="D94" s="10">
        <v>36358</v>
      </c>
      <c r="E94" t="s">
        <v>1217</v>
      </c>
    </row>
    <row r="95" spans="1:5">
      <c r="A95" t="s">
        <v>1232</v>
      </c>
      <c r="B95">
        <v>10080054383</v>
      </c>
      <c r="C95" t="s">
        <v>151</v>
      </c>
      <c r="D95" s="10">
        <v>37039</v>
      </c>
      <c r="E95" t="s">
        <v>1217</v>
      </c>
    </row>
    <row r="96" spans="1:5">
      <c r="A96" t="s">
        <v>775</v>
      </c>
      <c r="B96">
        <v>10068955361</v>
      </c>
      <c r="C96" t="s">
        <v>26</v>
      </c>
      <c r="D96" s="10">
        <v>37705</v>
      </c>
      <c r="E96" t="s">
        <v>1217</v>
      </c>
    </row>
    <row r="97" spans="1:5">
      <c r="A97" t="s">
        <v>681</v>
      </c>
      <c r="B97">
        <v>10010170331</v>
      </c>
      <c r="C97" t="s">
        <v>94</v>
      </c>
      <c r="D97" s="10">
        <v>35752</v>
      </c>
      <c r="E97" t="s">
        <v>1217</v>
      </c>
    </row>
    <row r="98" spans="1:5">
      <c r="A98" t="s">
        <v>1233</v>
      </c>
      <c r="B98">
        <v>10022040606</v>
      </c>
      <c r="C98" t="s">
        <v>34</v>
      </c>
      <c r="D98" s="10">
        <v>37340</v>
      </c>
      <c r="E98" t="s">
        <v>1217</v>
      </c>
    </row>
    <row r="99" spans="1:5">
      <c r="A99" t="s">
        <v>1234</v>
      </c>
      <c r="B99">
        <v>10053142038</v>
      </c>
      <c r="C99" t="s">
        <v>163</v>
      </c>
      <c r="D99" s="10">
        <v>37057</v>
      </c>
      <c r="E99" t="s">
        <v>1217</v>
      </c>
    </row>
    <row r="100" spans="1:5">
      <c r="A100" t="s">
        <v>1165</v>
      </c>
      <c r="B100">
        <v>10034048600</v>
      </c>
      <c r="C100" t="s">
        <v>24</v>
      </c>
      <c r="D100" s="10">
        <v>38212</v>
      </c>
      <c r="E100" t="s">
        <v>1217</v>
      </c>
    </row>
    <row r="101" spans="1:5">
      <c r="A101" t="s">
        <v>815</v>
      </c>
      <c r="B101">
        <v>10036103683</v>
      </c>
      <c r="C101" t="s">
        <v>57</v>
      </c>
      <c r="D101" s="10">
        <v>36528</v>
      </c>
      <c r="E101" t="s">
        <v>1217</v>
      </c>
    </row>
    <row r="102" spans="1:5">
      <c r="A102" t="s">
        <v>222</v>
      </c>
      <c r="B102">
        <v>10010920665</v>
      </c>
      <c r="C102" t="s">
        <v>223</v>
      </c>
      <c r="D102" s="10">
        <v>35623</v>
      </c>
      <c r="E102" t="s">
        <v>1217</v>
      </c>
    </row>
    <row r="103" spans="1:5">
      <c r="A103" t="s">
        <v>793</v>
      </c>
      <c r="B103">
        <v>10088726789</v>
      </c>
      <c r="C103" t="s">
        <v>206</v>
      </c>
      <c r="D103" s="10">
        <v>36883</v>
      </c>
      <c r="E103" t="s">
        <v>1217</v>
      </c>
    </row>
    <row r="104" spans="1:5">
      <c r="A104" t="s">
        <v>1235</v>
      </c>
      <c r="B104">
        <v>10072874969</v>
      </c>
      <c r="C104" t="s">
        <v>101</v>
      </c>
      <c r="D104" s="10">
        <v>35340</v>
      </c>
      <c r="E104" t="s">
        <v>1219</v>
      </c>
    </row>
    <row r="105" spans="1:5">
      <c r="A105" t="s">
        <v>289</v>
      </c>
      <c r="B105">
        <v>10006137252</v>
      </c>
      <c r="C105" t="s">
        <v>211</v>
      </c>
      <c r="D105" s="10">
        <v>32966</v>
      </c>
      <c r="E105" t="s">
        <v>1217</v>
      </c>
    </row>
    <row r="106" spans="1:5">
      <c r="A106" t="s">
        <v>957</v>
      </c>
      <c r="B106">
        <v>10015992654</v>
      </c>
      <c r="C106" t="s">
        <v>28</v>
      </c>
      <c r="D106" s="10">
        <v>36402</v>
      </c>
      <c r="E106" t="s">
        <v>1219</v>
      </c>
    </row>
    <row r="107" spans="1:5">
      <c r="A107" t="s">
        <v>23</v>
      </c>
      <c r="B107">
        <v>10028995102</v>
      </c>
      <c r="C107" t="s">
        <v>24</v>
      </c>
      <c r="D107" s="10">
        <v>37185</v>
      </c>
      <c r="E107" t="s">
        <v>1217</v>
      </c>
    </row>
    <row r="108" spans="1:5">
      <c r="A108" t="s">
        <v>137</v>
      </c>
      <c r="B108">
        <v>10007501821</v>
      </c>
      <c r="C108" t="s">
        <v>103</v>
      </c>
      <c r="D108" s="10">
        <v>34332</v>
      </c>
      <c r="E108" t="s">
        <v>1217</v>
      </c>
    </row>
    <row r="109" spans="1:5">
      <c r="A109" t="s">
        <v>240</v>
      </c>
      <c r="B109">
        <v>10009978048</v>
      </c>
      <c r="C109" t="s">
        <v>34</v>
      </c>
      <c r="D109" s="10">
        <v>36140</v>
      </c>
      <c r="E109" t="s">
        <v>1219</v>
      </c>
    </row>
    <row r="110" spans="1:5">
      <c r="A110" t="s">
        <v>178</v>
      </c>
      <c r="B110">
        <v>10081023272</v>
      </c>
      <c r="C110" t="s">
        <v>141</v>
      </c>
      <c r="D110" s="10">
        <v>37187</v>
      </c>
      <c r="E110" t="s">
        <v>1217</v>
      </c>
    </row>
    <row r="111" spans="1:5">
      <c r="A111" t="s">
        <v>1166</v>
      </c>
      <c r="B111">
        <v>10054985644</v>
      </c>
      <c r="C111" t="s">
        <v>163</v>
      </c>
      <c r="D111" s="10">
        <v>32921</v>
      </c>
      <c r="E111" t="s">
        <v>1217</v>
      </c>
    </row>
    <row r="112" spans="1:5">
      <c r="A112" t="s">
        <v>185</v>
      </c>
      <c r="B112">
        <v>10009181032</v>
      </c>
      <c r="C112" t="s">
        <v>94</v>
      </c>
      <c r="D112" s="10">
        <v>34701</v>
      </c>
      <c r="E112" t="s">
        <v>1219</v>
      </c>
    </row>
    <row r="113" spans="1:5">
      <c r="A113" t="s">
        <v>774</v>
      </c>
      <c r="B113">
        <v>10023923517</v>
      </c>
      <c r="C113" t="s">
        <v>112</v>
      </c>
      <c r="D113" s="10">
        <v>36911</v>
      </c>
      <c r="E113" t="s">
        <v>1217</v>
      </c>
    </row>
    <row r="114" spans="1:5">
      <c r="A114" t="s">
        <v>1236</v>
      </c>
      <c r="B114">
        <v>10021001793</v>
      </c>
      <c r="C114" t="s">
        <v>30</v>
      </c>
      <c r="D114" s="10">
        <v>37162</v>
      </c>
      <c r="E114" t="s">
        <v>1219</v>
      </c>
    </row>
    <row r="115" spans="1:5">
      <c r="A115" t="s">
        <v>140</v>
      </c>
      <c r="B115">
        <v>10009073524</v>
      </c>
      <c r="C115" t="s">
        <v>141</v>
      </c>
      <c r="D115" s="10">
        <v>34345</v>
      </c>
      <c r="E115" t="s">
        <v>1217</v>
      </c>
    </row>
    <row r="116" spans="1:5">
      <c r="A116" t="s">
        <v>1237</v>
      </c>
      <c r="B116">
        <v>10086700907</v>
      </c>
      <c r="C116" t="s">
        <v>34</v>
      </c>
      <c r="D116" s="10">
        <v>38258</v>
      </c>
      <c r="E116" t="s">
        <v>1217</v>
      </c>
    </row>
    <row r="117" spans="1:5">
      <c r="A117" t="s">
        <v>1238</v>
      </c>
      <c r="B117">
        <v>10136185960</v>
      </c>
      <c r="C117" t="s">
        <v>38</v>
      </c>
      <c r="D117" s="10">
        <v>38014</v>
      </c>
      <c r="E117" t="s">
        <v>1219</v>
      </c>
    </row>
    <row r="118" spans="1:5">
      <c r="A118" t="s">
        <v>1239</v>
      </c>
      <c r="B118">
        <v>10094578923</v>
      </c>
      <c r="C118" t="s">
        <v>101</v>
      </c>
      <c r="D118" s="10">
        <v>36901</v>
      </c>
      <c r="E118" t="s">
        <v>1217</v>
      </c>
    </row>
    <row r="119" spans="1:5">
      <c r="A119" t="s">
        <v>678</v>
      </c>
      <c r="B119">
        <v>10010715046</v>
      </c>
      <c r="C119" t="s">
        <v>24</v>
      </c>
      <c r="D119" s="10">
        <v>35603</v>
      </c>
      <c r="E119" t="s">
        <v>1217</v>
      </c>
    </row>
    <row r="120" spans="1:5">
      <c r="A120" t="s">
        <v>1240</v>
      </c>
      <c r="B120">
        <v>10021766578</v>
      </c>
      <c r="C120" t="s">
        <v>34</v>
      </c>
      <c r="D120" s="10">
        <v>37811</v>
      </c>
      <c r="E120" t="s">
        <v>1219</v>
      </c>
    </row>
    <row r="121" spans="1:5">
      <c r="A121" t="s">
        <v>958</v>
      </c>
      <c r="B121">
        <v>10015171992</v>
      </c>
      <c r="C121" t="s">
        <v>28</v>
      </c>
      <c r="D121" s="10">
        <v>36241</v>
      </c>
      <c r="E121" t="s">
        <v>1217</v>
      </c>
    </row>
    <row r="122" spans="1:5">
      <c r="A122" t="s">
        <v>349</v>
      </c>
      <c r="B122">
        <v>10007165755</v>
      </c>
      <c r="C122" t="s">
        <v>223</v>
      </c>
      <c r="D122" s="10">
        <v>32897</v>
      </c>
      <c r="E122" t="s">
        <v>1217</v>
      </c>
    </row>
    <row r="123" spans="1:5">
      <c r="A123" t="s">
        <v>188</v>
      </c>
      <c r="B123">
        <v>10010743439</v>
      </c>
      <c r="C123" t="s">
        <v>62</v>
      </c>
      <c r="D123" s="10">
        <v>35605</v>
      </c>
      <c r="E123" t="s">
        <v>1217</v>
      </c>
    </row>
    <row r="124" spans="1:5">
      <c r="A124" t="s">
        <v>297</v>
      </c>
      <c r="B124">
        <v>10061341164</v>
      </c>
      <c r="C124" t="s">
        <v>101</v>
      </c>
      <c r="D124" s="10">
        <v>36816</v>
      </c>
      <c r="E124" t="s">
        <v>1217</v>
      </c>
    </row>
    <row r="125" spans="1:5">
      <c r="A125" t="s">
        <v>1241</v>
      </c>
      <c r="B125">
        <v>10015769554</v>
      </c>
      <c r="C125" t="s">
        <v>163</v>
      </c>
      <c r="D125" s="10">
        <v>36234</v>
      </c>
      <c r="E125" t="s">
        <v>1219</v>
      </c>
    </row>
    <row r="126" spans="1:5">
      <c r="A126" t="s">
        <v>830</v>
      </c>
      <c r="B126">
        <v>10088729419</v>
      </c>
      <c r="C126" t="s">
        <v>206</v>
      </c>
      <c r="D126" s="10">
        <v>37397</v>
      </c>
      <c r="E126" t="s">
        <v>1218</v>
      </c>
    </row>
    <row r="127" spans="1:5">
      <c r="A127" t="s">
        <v>860</v>
      </c>
      <c r="B127">
        <v>10048839884</v>
      </c>
      <c r="C127" t="s">
        <v>861</v>
      </c>
      <c r="D127" s="10">
        <v>36825</v>
      </c>
      <c r="E127" t="s">
        <v>1217</v>
      </c>
    </row>
    <row r="128" spans="1:5">
      <c r="A128" t="s">
        <v>1242</v>
      </c>
      <c r="B128">
        <v>10009903983</v>
      </c>
      <c r="C128" t="s">
        <v>41</v>
      </c>
      <c r="D128" s="10">
        <v>36014</v>
      </c>
      <c r="E128" t="s">
        <v>1217</v>
      </c>
    </row>
    <row r="129" spans="1:5">
      <c r="A129" t="s">
        <v>1243</v>
      </c>
      <c r="B129">
        <v>10094449183</v>
      </c>
      <c r="C129" t="s">
        <v>141</v>
      </c>
      <c r="D129" s="10">
        <v>37413</v>
      </c>
      <c r="E129" t="s">
        <v>1217</v>
      </c>
    </row>
    <row r="130" spans="1:5">
      <c r="A130" t="s">
        <v>440</v>
      </c>
      <c r="B130">
        <v>10004737119</v>
      </c>
      <c r="C130" t="s">
        <v>36</v>
      </c>
      <c r="D130" s="10">
        <v>30639</v>
      </c>
      <c r="E130" t="s">
        <v>1217</v>
      </c>
    </row>
    <row r="131" spans="1:5">
      <c r="A131" t="s">
        <v>50</v>
      </c>
      <c r="B131">
        <v>10010645732</v>
      </c>
      <c r="C131" t="s">
        <v>51</v>
      </c>
      <c r="D131" s="10">
        <v>35767</v>
      </c>
      <c r="E131" t="s">
        <v>1217</v>
      </c>
    </row>
    <row r="132" spans="1:5">
      <c r="A132" t="s">
        <v>272</v>
      </c>
      <c r="B132">
        <v>10075185084</v>
      </c>
      <c r="C132" t="s">
        <v>101</v>
      </c>
      <c r="D132" s="10">
        <v>37033</v>
      </c>
      <c r="E132" t="s">
        <v>1219</v>
      </c>
    </row>
    <row r="133" spans="1:5">
      <c r="A133" t="s">
        <v>179</v>
      </c>
      <c r="B133">
        <v>10090680735</v>
      </c>
      <c r="C133" t="s">
        <v>30</v>
      </c>
      <c r="D133" s="10">
        <v>33871</v>
      </c>
      <c r="E133" t="s">
        <v>1226</v>
      </c>
    </row>
    <row r="134" spans="1:5">
      <c r="A134" t="s">
        <v>1244</v>
      </c>
      <c r="B134">
        <v>10022615936</v>
      </c>
      <c r="C134" t="s">
        <v>630</v>
      </c>
      <c r="D134" s="10">
        <v>36651</v>
      </c>
      <c r="E134" t="s">
        <v>1219</v>
      </c>
    </row>
    <row r="135" spans="1:5">
      <c r="A135" t="s">
        <v>313</v>
      </c>
      <c r="B135">
        <v>10006904360</v>
      </c>
      <c r="C135" t="s">
        <v>43</v>
      </c>
      <c r="D135" s="10">
        <v>33431</v>
      </c>
      <c r="E135" t="s">
        <v>1217</v>
      </c>
    </row>
    <row r="136" spans="1:5">
      <c r="A136" t="s">
        <v>1245</v>
      </c>
      <c r="B136">
        <v>10060701873</v>
      </c>
      <c r="C136" t="s">
        <v>726</v>
      </c>
      <c r="D136" s="10">
        <v>36140</v>
      </c>
      <c r="E136" t="s">
        <v>1219</v>
      </c>
    </row>
    <row r="137" spans="1:5">
      <c r="A137" t="s">
        <v>703</v>
      </c>
      <c r="B137">
        <v>10007475448</v>
      </c>
      <c r="C137" t="s">
        <v>43</v>
      </c>
      <c r="D137" s="10">
        <v>32902</v>
      </c>
      <c r="E137" t="s">
        <v>1217</v>
      </c>
    </row>
    <row r="138" spans="1:5">
      <c r="A138" t="s">
        <v>129</v>
      </c>
      <c r="B138">
        <v>10057795513</v>
      </c>
      <c r="C138" t="s">
        <v>130</v>
      </c>
      <c r="D138" s="10">
        <v>37329</v>
      </c>
      <c r="E138" t="s">
        <v>1217</v>
      </c>
    </row>
    <row r="139" spans="1:5">
      <c r="A139" t="s">
        <v>1246</v>
      </c>
      <c r="B139">
        <v>10127009356</v>
      </c>
      <c r="C139" t="s">
        <v>163</v>
      </c>
      <c r="D139" s="10">
        <v>36369</v>
      </c>
      <c r="E139" t="s">
        <v>1219</v>
      </c>
    </row>
    <row r="140" spans="1:5">
      <c r="A140" t="s">
        <v>156</v>
      </c>
      <c r="B140">
        <v>10006063086</v>
      </c>
      <c r="C140" t="s">
        <v>141</v>
      </c>
      <c r="D140" s="10">
        <v>32944</v>
      </c>
      <c r="E140" t="s">
        <v>1217</v>
      </c>
    </row>
    <row r="141" spans="1:5">
      <c r="A141" t="s">
        <v>136</v>
      </c>
      <c r="B141">
        <v>10014936364</v>
      </c>
      <c r="C141" t="s">
        <v>112</v>
      </c>
      <c r="D141" s="10">
        <v>36588</v>
      </c>
      <c r="E141" t="s">
        <v>1217</v>
      </c>
    </row>
    <row r="142" spans="1:5">
      <c r="A142" t="s">
        <v>1247</v>
      </c>
      <c r="B142">
        <v>10063655222</v>
      </c>
      <c r="C142" t="s">
        <v>151</v>
      </c>
      <c r="D142" s="10">
        <v>38017</v>
      </c>
      <c r="E142" t="s">
        <v>1217</v>
      </c>
    </row>
    <row r="143" spans="1:5">
      <c r="A143" t="s">
        <v>169</v>
      </c>
      <c r="B143">
        <v>10016222121</v>
      </c>
      <c r="C143" t="s">
        <v>163</v>
      </c>
      <c r="D143" s="10">
        <v>36661</v>
      </c>
      <c r="E143" t="s">
        <v>1219</v>
      </c>
    </row>
    <row r="144" spans="1:5">
      <c r="A144" t="s">
        <v>773</v>
      </c>
      <c r="B144">
        <v>10005641037</v>
      </c>
      <c r="C144" t="s">
        <v>45</v>
      </c>
      <c r="D144" s="10">
        <v>31916</v>
      </c>
      <c r="E144" t="s">
        <v>1217</v>
      </c>
    </row>
    <row r="145" spans="1:5">
      <c r="A145" t="s">
        <v>275</v>
      </c>
      <c r="B145">
        <v>10075184882</v>
      </c>
      <c r="C145" t="s">
        <v>101</v>
      </c>
      <c r="D145" s="10">
        <v>37215</v>
      </c>
      <c r="E145" t="s">
        <v>1217</v>
      </c>
    </row>
    <row r="146" spans="1:5">
      <c r="A146" t="s">
        <v>551</v>
      </c>
      <c r="B146">
        <v>10015339522</v>
      </c>
      <c r="C146" t="s">
        <v>38</v>
      </c>
      <c r="D146" s="10">
        <v>34820</v>
      </c>
      <c r="E146" t="s">
        <v>1217</v>
      </c>
    </row>
    <row r="147" spans="1:5">
      <c r="A147" t="s">
        <v>1248</v>
      </c>
      <c r="B147">
        <v>10022176608</v>
      </c>
      <c r="C147" t="s">
        <v>34</v>
      </c>
      <c r="D147" s="10">
        <v>38105</v>
      </c>
      <c r="E147" t="s">
        <v>1217</v>
      </c>
    </row>
    <row r="148" spans="1:5">
      <c r="A148" t="s">
        <v>704</v>
      </c>
      <c r="B148">
        <v>10016308007</v>
      </c>
      <c r="C148" t="s">
        <v>43</v>
      </c>
      <c r="D148" s="10">
        <v>35792</v>
      </c>
      <c r="E148" t="s">
        <v>1217</v>
      </c>
    </row>
    <row r="149" spans="1:5">
      <c r="A149" t="s">
        <v>1249</v>
      </c>
      <c r="B149">
        <v>10009671284</v>
      </c>
      <c r="C149" t="s">
        <v>153</v>
      </c>
      <c r="D149" s="10">
        <v>35321</v>
      </c>
      <c r="E149" t="s">
        <v>1219</v>
      </c>
    </row>
    <row r="150" spans="1:5">
      <c r="A150" t="s">
        <v>549</v>
      </c>
      <c r="B150">
        <v>10073343195</v>
      </c>
      <c r="C150" t="s">
        <v>26</v>
      </c>
      <c r="D150" s="10">
        <v>37331</v>
      </c>
      <c r="E150" t="s">
        <v>1217</v>
      </c>
    </row>
    <row r="151" spans="1:5">
      <c r="A151" t="s">
        <v>54</v>
      </c>
      <c r="B151">
        <v>10064034229</v>
      </c>
      <c r="C151" t="s">
        <v>55</v>
      </c>
      <c r="D151" s="10">
        <v>36809</v>
      </c>
      <c r="E151" t="s">
        <v>1217</v>
      </c>
    </row>
    <row r="152" spans="1:5">
      <c r="A152" t="s">
        <v>1250</v>
      </c>
      <c r="B152">
        <v>10007729769</v>
      </c>
      <c r="C152" t="s">
        <v>324</v>
      </c>
      <c r="D152" s="10">
        <v>33794</v>
      </c>
      <c r="E152" t="s">
        <v>1217</v>
      </c>
    </row>
    <row r="153" spans="1:5">
      <c r="A153" t="s">
        <v>1251</v>
      </c>
      <c r="B153">
        <v>10096589348</v>
      </c>
      <c r="C153" t="s">
        <v>101</v>
      </c>
      <c r="D153" s="10">
        <v>32947</v>
      </c>
      <c r="E153" t="s">
        <v>1219</v>
      </c>
    </row>
    <row r="154" spans="1:5">
      <c r="A154" t="s">
        <v>1252</v>
      </c>
      <c r="B154">
        <v>10023427908</v>
      </c>
      <c r="C154" t="s">
        <v>22</v>
      </c>
      <c r="D154" s="10">
        <v>37023</v>
      </c>
      <c r="E154" t="s">
        <v>1219</v>
      </c>
    </row>
    <row r="155" spans="1:5">
      <c r="A155" t="s">
        <v>1253</v>
      </c>
      <c r="B155">
        <v>10059054287</v>
      </c>
      <c r="C155" t="s">
        <v>45</v>
      </c>
      <c r="D155" s="10">
        <v>37501</v>
      </c>
      <c r="E155" t="s">
        <v>1217</v>
      </c>
    </row>
    <row r="156" spans="1:5">
      <c r="A156" t="s">
        <v>82</v>
      </c>
      <c r="B156">
        <v>10055137915</v>
      </c>
      <c r="C156" t="s">
        <v>81</v>
      </c>
      <c r="D156" s="10">
        <v>34191</v>
      </c>
      <c r="E156" t="s">
        <v>1217</v>
      </c>
    </row>
    <row r="157" spans="1:5">
      <c r="A157" t="s">
        <v>1254</v>
      </c>
      <c r="B157">
        <v>10036384579</v>
      </c>
      <c r="C157" t="s">
        <v>28</v>
      </c>
      <c r="D157" s="10">
        <v>37967</v>
      </c>
      <c r="E157" t="s">
        <v>1217</v>
      </c>
    </row>
    <row r="158" spans="1:5">
      <c r="A158" t="s">
        <v>1191</v>
      </c>
      <c r="B158">
        <v>10113857873</v>
      </c>
      <c r="C158" t="s">
        <v>141</v>
      </c>
      <c r="D158" s="10">
        <v>38259</v>
      </c>
      <c r="E158" t="s">
        <v>1217</v>
      </c>
    </row>
    <row r="159" spans="1:5">
      <c r="A159" t="s">
        <v>1255</v>
      </c>
      <c r="B159">
        <v>10054250060</v>
      </c>
      <c r="C159" t="s">
        <v>45</v>
      </c>
      <c r="D159" s="10">
        <v>37019</v>
      </c>
      <c r="E159" t="s">
        <v>1217</v>
      </c>
    </row>
    <row r="160" spans="1:5">
      <c r="A160" t="s">
        <v>147</v>
      </c>
      <c r="B160">
        <v>10007890932</v>
      </c>
      <c r="C160" t="s">
        <v>55</v>
      </c>
      <c r="D160" s="10">
        <v>34504</v>
      </c>
      <c r="E160" t="s">
        <v>1217</v>
      </c>
    </row>
    <row r="161" spans="1:5">
      <c r="A161" t="s">
        <v>1256</v>
      </c>
      <c r="B161">
        <v>10060059451</v>
      </c>
      <c r="C161" t="s">
        <v>149</v>
      </c>
      <c r="D161" s="10">
        <v>36206</v>
      </c>
      <c r="E161" t="s">
        <v>1217</v>
      </c>
    </row>
    <row r="162" spans="1:5">
      <c r="A162" t="s">
        <v>1257</v>
      </c>
      <c r="B162">
        <v>10088306962</v>
      </c>
      <c r="C162" t="s">
        <v>34</v>
      </c>
      <c r="D162" s="10">
        <v>33683</v>
      </c>
      <c r="E162" t="s">
        <v>1217</v>
      </c>
    </row>
    <row r="163" spans="1:5">
      <c r="A163" t="s">
        <v>1258</v>
      </c>
      <c r="B163">
        <v>10128452232</v>
      </c>
      <c r="C163" t="s">
        <v>101</v>
      </c>
      <c r="D163" s="10">
        <v>33193</v>
      </c>
      <c r="E163" t="s">
        <v>1219</v>
      </c>
    </row>
    <row r="164" spans="1:5">
      <c r="A164" t="s">
        <v>1049</v>
      </c>
      <c r="B164">
        <v>10014006376</v>
      </c>
      <c r="C164" t="s">
        <v>38</v>
      </c>
      <c r="D164" s="10">
        <v>35987</v>
      </c>
      <c r="E164" t="s">
        <v>1217</v>
      </c>
    </row>
    <row r="165" spans="1:5">
      <c r="A165" t="s">
        <v>148</v>
      </c>
      <c r="B165">
        <v>10092839892</v>
      </c>
      <c r="C165" t="s">
        <v>149</v>
      </c>
      <c r="D165" s="10">
        <v>37078</v>
      </c>
      <c r="E165" t="s">
        <v>1217</v>
      </c>
    </row>
    <row r="166" spans="1:5">
      <c r="A166" t="s">
        <v>1259</v>
      </c>
      <c r="B166">
        <v>10088731237</v>
      </c>
      <c r="C166" t="s">
        <v>206</v>
      </c>
      <c r="D166" s="10">
        <v>37101</v>
      </c>
      <c r="E166" t="s">
        <v>1217</v>
      </c>
    </row>
    <row r="167" spans="1:5">
      <c r="A167" t="s">
        <v>697</v>
      </c>
      <c r="B167">
        <v>10062078566</v>
      </c>
      <c r="C167" t="s">
        <v>38</v>
      </c>
      <c r="D167" s="10">
        <v>36879</v>
      </c>
      <c r="E167" t="s">
        <v>1217</v>
      </c>
    </row>
    <row r="168" spans="1:5">
      <c r="A168" t="s">
        <v>857</v>
      </c>
      <c r="B168">
        <v>10055056069</v>
      </c>
      <c r="C168" t="s">
        <v>51</v>
      </c>
      <c r="D168" s="10">
        <v>37032</v>
      </c>
      <c r="E168" t="s">
        <v>1217</v>
      </c>
    </row>
    <row r="169" spans="1:5">
      <c r="A169" t="s">
        <v>158</v>
      </c>
      <c r="B169">
        <v>10010829830</v>
      </c>
      <c r="C169" t="s">
        <v>155</v>
      </c>
      <c r="D169" s="10">
        <v>35807</v>
      </c>
      <c r="E169" t="s">
        <v>1219</v>
      </c>
    </row>
    <row r="170" spans="1:5">
      <c r="A170" t="s">
        <v>1260</v>
      </c>
      <c r="B170">
        <v>10054379392</v>
      </c>
      <c r="C170" t="s">
        <v>34</v>
      </c>
      <c r="D170" s="10">
        <v>38032</v>
      </c>
      <c r="E170" t="s">
        <v>1217</v>
      </c>
    </row>
    <row r="171" spans="1:5">
      <c r="A171" t="s">
        <v>1261</v>
      </c>
      <c r="B171">
        <v>10036447429</v>
      </c>
      <c r="C171" t="s">
        <v>51</v>
      </c>
      <c r="D171" s="10">
        <v>36986</v>
      </c>
      <c r="E171" t="s">
        <v>1218</v>
      </c>
    </row>
    <row r="172" spans="1:5">
      <c r="A172" t="s">
        <v>1262</v>
      </c>
      <c r="B172">
        <v>10009523865</v>
      </c>
      <c r="C172" t="s">
        <v>22</v>
      </c>
      <c r="D172" s="10">
        <v>35365</v>
      </c>
      <c r="E172" t="s">
        <v>1217</v>
      </c>
    </row>
    <row r="173" spans="1:5">
      <c r="A173" t="s">
        <v>1263</v>
      </c>
      <c r="B173">
        <v>10036429847</v>
      </c>
      <c r="C173" t="s">
        <v>28</v>
      </c>
      <c r="D173" s="10">
        <v>37736</v>
      </c>
      <c r="E173" t="s">
        <v>1217</v>
      </c>
    </row>
    <row r="174" spans="1:5">
      <c r="A174" t="s">
        <v>1264</v>
      </c>
      <c r="B174">
        <v>10064348568</v>
      </c>
      <c r="C174" t="s">
        <v>163</v>
      </c>
      <c r="D174" s="10">
        <v>38105</v>
      </c>
      <c r="E174" t="s">
        <v>1219</v>
      </c>
    </row>
    <row r="175" spans="1:5">
      <c r="A175" t="s">
        <v>1266</v>
      </c>
      <c r="B175">
        <v>10115622667</v>
      </c>
      <c r="C175" t="s">
        <v>1265</v>
      </c>
      <c r="D175" s="10">
        <v>35926</v>
      </c>
      <c r="E175" t="s">
        <v>1217</v>
      </c>
    </row>
    <row r="176" spans="1:5">
      <c r="A176" t="s">
        <v>273</v>
      </c>
      <c r="B176">
        <v>10075184680</v>
      </c>
      <c r="C176" t="s">
        <v>101</v>
      </c>
      <c r="D176" s="10">
        <v>37208</v>
      </c>
      <c r="E176" t="s">
        <v>1219</v>
      </c>
    </row>
    <row r="177" spans="1:5">
      <c r="A177" t="s">
        <v>740</v>
      </c>
      <c r="B177">
        <v>10096523064</v>
      </c>
      <c r="C177" t="s">
        <v>28</v>
      </c>
      <c r="D177" s="10">
        <v>37426</v>
      </c>
      <c r="E177" t="s">
        <v>1217</v>
      </c>
    </row>
    <row r="178" spans="1:5">
      <c r="A178" t="s">
        <v>1267</v>
      </c>
      <c r="B178">
        <v>10036242820</v>
      </c>
      <c r="C178" t="s">
        <v>28</v>
      </c>
      <c r="D178" s="10">
        <v>37459</v>
      </c>
      <c r="E178" t="s">
        <v>1218</v>
      </c>
    </row>
    <row r="179" spans="1:5">
      <c r="A179" t="s">
        <v>1268</v>
      </c>
      <c r="B179">
        <v>10022147003</v>
      </c>
      <c r="C179" t="s">
        <v>34</v>
      </c>
      <c r="D179" s="10">
        <v>37410</v>
      </c>
      <c r="E179" t="s">
        <v>1217</v>
      </c>
    </row>
    <row r="180" spans="1:5">
      <c r="A180" t="s">
        <v>885</v>
      </c>
      <c r="B180">
        <v>10062775855</v>
      </c>
      <c r="C180" t="s">
        <v>57</v>
      </c>
      <c r="D180" s="10">
        <v>36976</v>
      </c>
      <c r="E180" t="s">
        <v>1219</v>
      </c>
    </row>
    <row r="181" spans="1:5">
      <c r="A181" t="s">
        <v>552</v>
      </c>
      <c r="B181">
        <v>10030732109</v>
      </c>
      <c r="C181" t="s">
        <v>24</v>
      </c>
      <c r="D181" s="10">
        <v>37627</v>
      </c>
      <c r="E181" t="s">
        <v>1217</v>
      </c>
    </row>
    <row r="182" spans="1:5">
      <c r="A182" t="s">
        <v>1269</v>
      </c>
      <c r="B182">
        <v>10071412188</v>
      </c>
      <c r="C182" t="s">
        <v>26</v>
      </c>
      <c r="D182" s="10">
        <v>37980</v>
      </c>
      <c r="E182" t="s">
        <v>1217</v>
      </c>
    </row>
    <row r="183" spans="1:5">
      <c r="A183" t="s">
        <v>1270</v>
      </c>
      <c r="B183">
        <v>10092218991</v>
      </c>
      <c r="C183" t="s">
        <v>51</v>
      </c>
      <c r="D183" s="10">
        <v>37649</v>
      </c>
      <c r="E183" t="s">
        <v>1217</v>
      </c>
    </row>
    <row r="184" spans="1:5">
      <c r="A184" t="s">
        <v>1271</v>
      </c>
      <c r="B184">
        <v>10022807613</v>
      </c>
      <c r="C184" t="s">
        <v>22</v>
      </c>
      <c r="D184" s="10">
        <v>37278</v>
      </c>
      <c r="E184" t="s">
        <v>1217</v>
      </c>
    </row>
    <row r="185" spans="1:5">
      <c r="A185" t="s">
        <v>1272</v>
      </c>
      <c r="B185">
        <v>10115009749</v>
      </c>
      <c r="C185" t="s">
        <v>101</v>
      </c>
      <c r="D185" s="10">
        <v>38134</v>
      </c>
      <c r="E185" t="s">
        <v>1217</v>
      </c>
    </row>
    <row r="186" spans="1:5">
      <c r="A186" t="s">
        <v>1273</v>
      </c>
      <c r="B186">
        <v>10059690245</v>
      </c>
      <c r="C186" t="s">
        <v>32</v>
      </c>
      <c r="D186" s="10">
        <v>37363</v>
      </c>
      <c r="E186" t="s">
        <v>1217</v>
      </c>
    </row>
    <row r="187" spans="1:5">
      <c r="A187" t="s">
        <v>1275</v>
      </c>
      <c r="B187">
        <v>10097227427</v>
      </c>
      <c r="C187" t="s">
        <v>1274</v>
      </c>
      <c r="D187" s="10">
        <v>35885</v>
      </c>
      <c r="E187" t="s">
        <v>1217</v>
      </c>
    </row>
    <row r="188" spans="1:5">
      <c r="A188" t="s">
        <v>1276</v>
      </c>
      <c r="B188">
        <v>10115010355</v>
      </c>
      <c r="C188" t="s">
        <v>101</v>
      </c>
      <c r="D188" s="10">
        <v>37771</v>
      </c>
      <c r="E188" t="s">
        <v>1219</v>
      </c>
    </row>
    <row r="189" spans="1:5">
      <c r="A189" t="s">
        <v>1277</v>
      </c>
      <c r="B189">
        <v>10096738686</v>
      </c>
      <c r="C189" t="s">
        <v>112</v>
      </c>
      <c r="D189" s="10">
        <v>37857</v>
      </c>
      <c r="E189" t="s">
        <v>1217</v>
      </c>
    </row>
    <row r="190" spans="1:5">
      <c r="A190" t="s">
        <v>1278</v>
      </c>
      <c r="B190">
        <v>10115010153</v>
      </c>
      <c r="C190" t="s">
        <v>101</v>
      </c>
      <c r="D190" s="10">
        <v>38062</v>
      </c>
      <c r="E190" t="s">
        <v>1217</v>
      </c>
    </row>
    <row r="191" spans="1:5">
      <c r="A191" t="s">
        <v>1279</v>
      </c>
      <c r="B191">
        <v>10022028680</v>
      </c>
      <c r="C191" t="s">
        <v>34</v>
      </c>
      <c r="D191" s="10">
        <v>28012</v>
      </c>
      <c r="E191" t="s">
        <v>1217</v>
      </c>
    </row>
    <row r="192" spans="1:5">
      <c r="A192" t="s">
        <v>1280</v>
      </c>
      <c r="B192">
        <v>10092578295</v>
      </c>
      <c r="C192" t="s">
        <v>112</v>
      </c>
      <c r="D192" s="10">
        <v>37964</v>
      </c>
      <c r="E192" t="s">
        <v>1217</v>
      </c>
    </row>
    <row r="193" spans="1:5">
      <c r="A193" t="s">
        <v>1281</v>
      </c>
      <c r="B193">
        <v>10009333404</v>
      </c>
      <c r="C193" t="s">
        <v>163</v>
      </c>
      <c r="D193" s="10">
        <v>32735</v>
      </c>
      <c r="E193" t="s">
        <v>1217</v>
      </c>
    </row>
    <row r="194" spans="1:5">
      <c r="A194" t="s">
        <v>1282</v>
      </c>
      <c r="B194">
        <v>10060044600</v>
      </c>
      <c r="C194" t="s">
        <v>149</v>
      </c>
      <c r="D194" s="10">
        <v>37148</v>
      </c>
      <c r="E194" t="s">
        <v>1217</v>
      </c>
    </row>
    <row r="195" spans="1:5">
      <c r="A195" t="s">
        <v>1283</v>
      </c>
      <c r="B195">
        <v>10101896460</v>
      </c>
      <c r="C195" t="s">
        <v>57</v>
      </c>
      <c r="D195" s="10">
        <v>38157</v>
      </c>
      <c r="E195" t="s">
        <v>1217</v>
      </c>
    </row>
    <row r="196" spans="1:5">
      <c r="A196" t="s">
        <v>1284</v>
      </c>
      <c r="B196">
        <v>10011074249</v>
      </c>
      <c r="C196" t="s">
        <v>22</v>
      </c>
      <c r="D196" s="10">
        <v>29104</v>
      </c>
      <c r="E196" t="s">
        <v>1217</v>
      </c>
    </row>
    <row r="197" spans="1:5">
      <c r="A197" t="s">
        <v>1285</v>
      </c>
      <c r="B197">
        <v>10048858981</v>
      </c>
      <c r="C197" t="s">
        <v>861</v>
      </c>
      <c r="D197" s="10">
        <v>36853</v>
      </c>
      <c r="E197" t="s">
        <v>1219</v>
      </c>
    </row>
    <row r="198" spans="1:5">
      <c r="A198" t="s">
        <v>1169</v>
      </c>
      <c r="B198">
        <v>10089127018</v>
      </c>
      <c r="C198" t="s">
        <v>62</v>
      </c>
      <c r="D198" s="10">
        <v>37922</v>
      </c>
      <c r="E198" t="s">
        <v>1217</v>
      </c>
    </row>
    <row r="199" spans="1:5">
      <c r="A199" t="s">
        <v>1286</v>
      </c>
      <c r="B199">
        <v>10051342989</v>
      </c>
      <c r="C199" t="s">
        <v>28</v>
      </c>
      <c r="D199" s="10">
        <v>31476</v>
      </c>
      <c r="E199" t="s">
        <v>1217</v>
      </c>
    </row>
    <row r="200" spans="1:5">
      <c r="A200" t="s">
        <v>194</v>
      </c>
      <c r="B200">
        <v>10005964470</v>
      </c>
      <c r="C200" t="s">
        <v>30</v>
      </c>
      <c r="D200" s="10">
        <v>32588</v>
      </c>
      <c r="E200" t="s">
        <v>1217</v>
      </c>
    </row>
    <row r="201" spans="1:5">
      <c r="A201" t="s">
        <v>1287</v>
      </c>
      <c r="B201">
        <v>10078215831</v>
      </c>
      <c r="C201" t="s">
        <v>249</v>
      </c>
      <c r="D201" s="10">
        <v>37708</v>
      </c>
      <c r="E201" t="s">
        <v>1217</v>
      </c>
    </row>
    <row r="202" spans="1:5">
      <c r="A202" t="s">
        <v>1288</v>
      </c>
      <c r="B202">
        <v>10059156745</v>
      </c>
      <c r="C202" t="s">
        <v>197</v>
      </c>
      <c r="D202" s="10">
        <v>37811</v>
      </c>
      <c r="E202" t="s">
        <v>1217</v>
      </c>
    </row>
    <row r="203" spans="1:5">
      <c r="A203" t="s">
        <v>1290</v>
      </c>
      <c r="B203">
        <v>10126973586</v>
      </c>
      <c r="C203" t="s">
        <v>1289</v>
      </c>
      <c r="D203" s="10">
        <v>36898</v>
      </c>
      <c r="E203" t="s">
        <v>1219</v>
      </c>
    </row>
    <row r="204" spans="1:5">
      <c r="A204" t="s">
        <v>1291</v>
      </c>
      <c r="B204">
        <v>10128660073</v>
      </c>
      <c r="C204" t="s">
        <v>101</v>
      </c>
      <c r="D204" s="10">
        <v>36452</v>
      </c>
      <c r="E204" t="s">
        <v>1219</v>
      </c>
    </row>
    <row r="205" spans="1:5">
      <c r="A205" t="s">
        <v>1292</v>
      </c>
      <c r="B205">
        <v>10015998718</v>
      </c>
      <c r="C205" t="s">
        <v>38</v>
      </c>
      <c r="D205" s="10">
        <v>35961</v>
      </c>
      <c r="E205" t="s">
        <v>1217</v>
      </c>
    </row>
    <row r="206" spans="1:5">
      <c r="A206" t="s">
        <v>1293</v>
      </c>
      <c r="B206">
        <v>10021829832</v>
      </c>
      <c r="C206" t="s">
        <v>112</v>
      </c>
      <c r="D206" s="10">
        <v>29283</v>
      </c>
      <c r="E206" t="s">
        <v>1219</v>
      </c>
    </row>
    <row r="207" spans="1:5">
      <c r="A207" t="s">
        <v>1126</v>
      </c>
      <c r="B207">
        <v>10056067293</v>
      </c>
      <c r="C207" t="s">
        <v>618</v>
      </c>
      <c r="D207" s="10">
        <v>37799</v>
      </c>
      <c r="E207" t="s">
        <v>1217</v>
      </c>
    </row>
    <row r="208" spans="1:5">
      <c r="A208" t="s">
        <v>1125</v>
      </c>
      <c r="B208">
        <v>10011080313</v>
      </c>
      <c r="C208" t="s">
        <v>211</v>
      </c>
      <c r="D208" s="10">
        <v>33965</v>
      </c>
      <c r="E208" t="s">
        <v>1217</v>
      </c>
    </row>
    <row r="209" spans="1:5">
      <c r="A209" t="s">
        <v>687</v>
      </c>
      <c r="B209">
        <v>10009668961</v>
      </c>
      <c r="C209" t="s">
        <v>153</v>
      </c>
      <c r="D209" s="10">
        <v>35316</v>
      </c>
      <c r="E209" t="s">
        <v>1219</v>
      </c>
    </row>
    <row r="210" spans="1:5">
      <c r="A210" t="s">
        <v>1294</v>
      </c>
      <c r="B210">
        <v>10083484244</v>
      </c>
      <c r="C210" t="s">
        <v>255</v>
      </c>
      <c r="D210" s="10">
        <v>37229</v>
      </c>
      <c r="E210" t="s">
        <v>1219</v>
      </c>
    </row>
    <row r="211" spans="1:5">
      <c r="A211" t="s">
        <v>1295</v>
      </c>
      <c r="B211">
        <v>10055802969</v>
      </c>
      <c r="C211" t="s">
        <v>28</v>
      </c>
      <c r="D211" s="10">
        <v>26354</v>
      </c>
      <c r="E211" t="s">
        <v>1217</v>
      </c>
    </row>
    <row r="212" spans="1:5">
      <c r="A212" t="s">
        <v>548</v>
      </c>
      <c r="B212">
        <v>10005276578</v>
      </c>
      <c r="C212" t="s">
        <v>22</v>
      </c>
      <c r="D212" s="10">
        <v>32394</v>
      </c>
      <c r="E212" t="s">
        <v>1217</v>
      </c>
    </row>
    <row r="213" spans="1:5">
      <c r="A213" t="s">
        <v>1296</v>
      </c>
      <c r="B213">
        <v>10008019557</v>
      </c>
      <c r="C213" t="s">
        <v>36</v>
      </c>
      <c r="D213" s="10">
        <v>33659</v>
      </c>
      <c r="E213" t="s">
        <v>1217</v>
      </c>
    </row>
    <row r="214" spans="1:5">
      <c r="A214" t="s">
        <v>150</v>
      </c>
      <c r="B214">
        <v>10011162155</v>
      </c>
      <c r="C214" t="s">
        <v>151</v>
      </c>
      <c r="D214" s="10">
        <v>36358</v>
      </c>
      <c r="E214" t="s">
        <v>1219</v>
      </c>
    </row>
    <row r="215" spans="1:5">
      <c r="A215" t="s">
        <v>867</v>
      </c>
      <c r="B215">
        <v>10053240553</v>
      </c>
      <c r="C215" t="s">
        <v>51</v>
      </c>
      <c r="D215" s="10">
        <v>37402</v>
      </c>
      <c r="E215" t="s">
        <v>1217</v>
      </c>
    </row>
    <row r="216" spans="1:5">
      <c r="A216" t="s">
        <v>1297</v>
      </c>
      <c r="B216">
        <v>10096738585</v>
      </c>
      <c r="C216" t="s">
        <v>112</v>
      </c>
      <c r="D216" s="10">
        <v>37869</v>
      </c>
      <c r="E216" t="s">
        <v>1217</v>
      </c>
    </row>
    <row r="217" spans="1:5">
      <c r="A217" t="s">
        <v>1298</v>
      </c>
      <c r="B217">
        <v>10069552923</v>
      </c>
      <c r="C217" t="s">
        <v>26</v>
      </c>
      <c r="D217" s="10">
        <v>37424</v>
      </c>
      <c r="E217" t="s">
        <v>1217</v>
      </c>
    </row>
    <row r="218" spans="1:5">
      <c r="A218" t="s">
        <v>1299</v>
      </c>
      <c r="B218">
        <v>10022031512</v>
      </c>
      <c r="C218" t="s">
        <v>34</v>
      </c>
      <c r="D218" s="10">
        <v>38212</v>
      </c>
      <c r="E218" t="s">
        <v>1217</v>
      </c>
    </row>
    <row r="219" spans="1:5">
      <c r="A219" t="s">
        <v>134</v>
      </c>
      <c r="B219">
        <v>10010821645</v>
      </c>
      <c r="C219" t="s">
        <v>130</v>
      </c>
      <c r="D219" s="10">
        <v>35678</v>
      </c>
      <c r="E219" t="s">
        <v>1217</v>
      </c>
    </row>
    <row r="220" spans="1:5">
      <c r="A220" t="s">
        <v>553</v>
      </c>
      <c r="B220">
        <v>10030674818</v>
      </c>
      <c r="C220" t="s">
        <v>24</v>
      </c>
      <c r="D220" s="10">
        <v>37842</v>
      </c>
      <c r="E220" t="s">
        <v>1217</v>
      </c>
    </row>
    <row r="221" spans="1:5">
      <c r="A221" t="s">
        <v>1301</v>
      </c>
      <c r="B221">
        <v>10121152475</v>
      </c>
      <c r="C221" t="s">
        <v>1300</v>
      </c>
      <c r="D221" s="10">
        <v>36256</v>
      </c>
      <c r="E221" t="s">
        <v>1217</v>
      </c>
    </row>
    <row r="222" spans="1:5">
      <c r="A222" t="s">
        <v>1302</v>
      </c>
      <c r="B222">
        <v>10132657382</v>
      </c>
      <c r="C222" t="s">
        <v>523</v>
      </c>
      <c r="D222" s="10">
        <v>38038</v>
      </c>
      <c r="E222" t="s">
        <v>1217</v>
      </c>
    </row>
    <row r="223" spans="1:5">
      <c r="A223" t="s">
        <v>1303</v>
      </c>
      <c r="B223">
        <v>10015564137</v>
      </c>
      <c r="C223" t="s">
        <v>1274</v>
      </c>
      <c r="D223" s="10">
        <v>34003</v>
      </c>
      <c r="E223" t="s">
        <v>1217</v>
      </c>
    </row>
    <row r="224" spans="1:5">
      <c r="A224" t="s">
        <v>1304</v>
      </c>
      <c r="B224">
        <v>10010680993</v>
      </c>
      <c r="C224" t="s">
        <v>163</v>
      </c>
      <c r="D224" s="10">
        <v>35809</v>
      </c>
      <c r="E224" t="s">
        <v>1219</v>
      </c>
    </row>
    <row r="225" spans="1:5">
      <c r="A225" t="s">
        <v>683</v>
      </c>
      <c r="B225">
        <v>10016209286</v>
      </c>
      <c r="C225" t="s">
        <v>163</v>
      </c>
      <c r="D225" s="10">
        <v>35847</v>
      </c>
      <c r="E225" t="s">
        <v>1219</v>
      </c>
    </row>
    <row r="226" spans="1:5">
      <c r="A226" t="s">
        <v>1305</v>
      </c>
      <c r="B226">
        <v>10062192643</v>
      </c>
      <c r="C226" t="s">
        <v>197</v>
      </c>
      <c r="D226" s="10">
        <v>37355</v>
      </c>
      <c r="E226" t="s">
        <v>1217</v>
      </c>
    </row>
    <row r="227" spans="1:5">
      <c r="A227" t="s">
        <v>1306</v>
      </c>
      <c r="B227">
        <v>10096873779</v>
      </c>
      <c r="C227" t="s">
        <v>523</v>
      </c>
      <c r="D227" s="10">
        <v>37290</v>
      </c>
      <c r="E227" t="s">
        <v>1218</v>
      </c>
    </row>
    <row r="228" spans="1:5">
      <c r="A228" t="s">
        <v>554</v>
      </c>
      <c r="B228">
        <v>10080223731</v>
      </c>
      <c r="C228" t="s">
        <v>94</v>
      </c>
      <c r="D228" s="10">
        <v>37855</v>
      </c>
      <c r="E228" t="s">
        <v>1217</v>
      </c>
    </row>
    <row r="229" spans="1:5">
      <c r="A229" t="s">
        <v>67</v>
      </c>
      <c r="B229">
        <v>10006379247</v>
      </c>
      <c r="C229" t="s">
        <v>28</v>
      </c>
      <c r="D229" s="10">
        <v>32965</v>
      </c>
      <c r="E229" t="s">
        <v>1217</v>
      </c>
    </row>
    <row r="230" spans="1:5">
      <c r="A230" t="s">
        <v>1307</v>
      </c>
      <c r="B230">
        <v>10125015095</v>
      </c>
      <c r="C230" t="s">
        <v>130</v>
      </c>
      <c r="D230" s="10">
        <v>37250</v>
      </c>
      <c r="E230" t="s">
        <v>1219</v>
      </c>
    </row>
    <row r="231" spans="1:5">
      <c r="A231" t="s">
        <v>518</v>
      </c>
      <c r="B231">
        <v>10007390370</v>
      </c>
      <c r="C231" t="s">
        <v>249</v>
      </c>
      <c r="D231" s="10">
        <v>33257</v>
      </c>
      <c r="E231" t="s">
        <v>1217</v>
      </c>
    </row>
    <row r="232" spans="1:5">
      <c r="A232" t="s">
        <v>1308</v>
      </c>
      <c r="B232">
        <v>10130636853</v>
      </c>
      <c r="C232" t="s">
        <v>30</v>
      </c>
      <c r="D232" s="10">
        <v>38305</v>
      </c>
      <c r="E232" t="s">
        <v>1217</v>
      </c>
    </row>
    <row r="233" spans="1:5">
      <c r="A233" t="s">
        <v>1309</v>
      </c>
      <c r="B233">
        <v>10124110571</v>
      </c>
      <c r="C233" t="s">
        <v>34</v>
      </c>
      <c r="D233" s="10">
        <v>37691</v>
      </c>
      <c r="E233" t="s">
        <v>1217</v>
      </c>
    </row>
    <row r="234" spans="1:5">
      <c r="A234" t="s">
        <v>59</v>
      </c>
      <c r="B234">
        <v>10095274996</v>
      </c>
      <c r="C234" t="s">
        <v>60</v>
      </c>
      <c r="D234" s="10">
        <v>37884</v>
      </c>
      <c r="E234" t="s">
        <v>1217</v>
      </c>
    </row>
    <row r="235" spans="1:5">
      <c r="A235" t="s">
        <v>145</v>
      </c>
      <c r="B235">
        <v>10060341054</v>
      </c>
      <c r="C235" t="s">
        <v>146</v>
      </c>
      <c r="D235" s="10">
        <v>35389</v>
      </c>
      <c r="E235" t="s">
        <v>1217</v>
      </c>
    </row>
    <row r="236" spans="1:5">
      <c r="A236" t="s">
        <v>1310</v>
      </c>
      <c r="B236">
        <v>10007227995</v>
      </c>
      <c r="C236" t="s">
        <v>101</v>
      </c>
      <c r="D236" s="10">
        <v>34003</v>
      </c>
      <c r="E236" t="s">
        <v>1217</v>
      </c>
    </row>
    <row r="237" spans="1:5">
      <c r="A237" t="s">
        <v>1311</v>
      </c>
      <c r="B237">
        <v>10071954681</v>
      </c>
      <c r="C237" t="s">
        <v>163</v>
      </c>
      <c r="D237" s="10">
        <v>21011</v>
      </c>
      <c r="E237" t="s">
        <v>1217</v>
      </c>
    </row>
    <row r="238" spans="1:5">
      <c r="A238" t="s">
        <v>1312</v>
      </c>
      <c r="B238">
        <v>10130234103</v>
      </c>
      <c r="C238" t="s">
        <v>1289</v>
      </c>
      <c r="D238" s="10">
        <v>35795</v>
      </c>
      <c r="E238" t="s">
        <v>1219</v>
      </c>
    </row>
    <row r="239" spans="1:5">
      <c r="A239" t="s">
        <v>1313</v>
      </c>
      <c r="B239">
        <v>10015329216</v>
      </c>
      <c r="C239" t="s">
        <v>177</v>
      </c>
      <c r="D239" s="10">
        <v>36207</v>
      </c>
      <c r="E239" t="s">
        <v>1217</v>
      </c>
    </row>
    <row r="240" spans="1:5">
      <c r="A240" t="s">
        <v>1314</v>
      </c>
      <c r="B240">
        <v>10112223122</v>
      </c>
      <c r="C240" t="s">
        <v>483</v>
      </c>
      <c r="D240" s="10">
        <v>27085</v>
      </c>
      <c r="E240" t="s">
        <v>1219</v>
      </c>
    </row>
    <row r="241" spans="1:5">
      <c r="A241" t="s">
        <v>1315</v>
      </c>
      <c r="B241">
        <v>10043670996</v>
      </c>
      <c r="C241" t="s">
        <v>36</v>
      </c>
      <c r="D241" s="10">
        <v>37858</v>
      </c>
      <c r="E241" t="s">
        <v>1217</v>
      </c>
    </row>
    <row r="242" spans="1:5">
      <c r="A242" t="s">
        <v>1124</v>
      </c>
      <c r="B242">
        <v>10087503478</v>
      </c>
      <c r="C242" t="s">
        <v>211</v>
      </c>
      <c r="D242" s="10">
        <v>37529</v>
      </c>
      <c r="E242" t="s">
        <v>1217</v>
      </c>
    </row>
    <row r="243" spans="1:5">
      <c r="A243" t="s">
        <v>1316</v>
      </c>
      <c r="B243">
        <v>10010771428</v>
      </c>
      <c r="C243" t="s">
        <v>77</v>
      </c>
      <c r="D243" s="10">
        <v>36090</v>
      </c>
      <c r="E243" t="s">
        <v>1217</v>
      </c>
    </row>
    <row r="244" spans="1:5">
      <c r="A244" t="s">
        <v>200</v>
      </c>
      <c r="B244">
        <v>10007947011</v>
      </c>
      <c r="C244" t="s">
        <v>38</v>
      </c>
      <c r="D244" s="10">
        <v>34643</v>
      </c>
      <c r="E244" t="s">
        <v>1217</v>
      </c>
    </row>
    <row r="245" spans="1:5">
      <c r="A245" t="s">
        <v>1317</v>
      </c>
      <c r="B245">
        <v>10008709267</v>
      </c>
      <c r="C245" t="s">
        <v>149</v>
      </c>
      <c r="D245" s="10">
        <v>33924</v>
      </c>
      <c r="E245" t="s">
        <v>1217</v>
      </c>
    </row>
    <row r="246" spans="1:5">
      <c r="A246" t="s">
        <v>550</v>
      </c>
      <c r="B246">
        <v>10010166792</v>
      </c>
      <c r="C246" t="s">
        <v>28</v>
      </c>
      <c r="D246" s="10">
        <v>35958</v>
      </c>
      <c r="E246" t="s">
        <v>1217</v>
      </c>
    </row>
    <row r="247" spans="1:5">
      <c r="A247" t="s">
        <v>152</v>
      </c>
      <c r="B247">
        <v>10004717719</v>
      </c>
      <c r="C247" t="s">
        <v>153</v>
      </c>
      <c r="D247" s="10">
        <v>32485</v>
      </c>
      <c r="E247" t="s">
        <v>1217</v>
      </c>
    </row>
    <row r="248" spans="1:5">
      <c r="A248" t="s">
        <v>604</v>
      </c>
      <c r="B248">
        <v>10060474329</v>
      </c>
      <c r="C248" t="s">
        <v>32</v>
      </c>
      <c r="D248" s="10">
        <v>37270</v>
      </c>
      <c r="E248" t="s">
        <v>1217</v>
      </c>
    </row>
    <row r="249" spans="1:5">
      <c r="A249" t="s">
        <v>1318</v>
      </c>
      <c r="B249">
        <v>10077480752</v>
      </c>
      <c r="C249" t="s">
        <v>197</v>
      </c>
      <c r="D249" s="10">
        <v>38586</v>
      </c>
      <c r="E249" t="s">
        <v>1217</v>
      </c>
    </row>
    <row r="250" spans="1:5">
      <c r="A250" t="s">
        <v>970</v>
      </c>
      <c r="B250">
        <v>10063399988</v>
      </c>
      <c r="C250" t="s">
        <v>115</v>
      </c>
      <c r="D250" s="10">
        <v>34604</v>
      </c>
      <c r="E250" t="s">
        <v>1217</v>
      </c>
    </row>
    <row r="251" spans="1:5">
      <c r="A251" t="s">
        <v>1319</v>
      </c>
      <c r="B251">
        <v>10036435406</v>
      </c>
      <c r="C251" t="s">
        <v>28</v>
      </c>
      <c r="D251" s="10">
        <v>36991</v>
      </c>
      <c r="E251" t="s">
        <v>1217</v>
      </c>
    </row>
    <row r="252" spans="1:5">
      <c r="A252" t="s">
        <v>1320</v>
      </c>
      <c r="B252">
        <v>10095595100</v>
      </c>
      <c r="C252" t="s">
        <v>197</v>
      </c>
      <c r="D252" s="10">
        <v>38650</v>
      </c>
      <c r="E252" t="s">
        <v>1217</v>
      </c>
    </row>
    <row r="253" spans="1:5">
      <c r="A253" t="s">
        <v>1321</v>
      </c>
      <c r="B253">
        <v>10074984418</v>
      </c>
      <c r="C253" t="s">
        <v>81</v>
      </c>
      <c r="D253" s="10">
        <v>37203</v>
      </c>
      <c r="E253" t="s">
        <v>1217</v>
      </c>
    </row>
    <row r="254" spans="1:5">
      <c r="A254" t="s">
        <v>1122</v>
      </c>
      <c r="B254">
        <v>10088738109</v>
      </c>
      <c r="C254" t="s">
        <v>206</v>
      </c>
      <c r="D254" s="10">
        <v>38465</v>
      </c>
      <c r="E254" t="s">
        <v>1217</v>
      </c>
    </row>
    <row r="255" spans="1:5">
      <c r="A255" t="s">
        <v>1322</v>
      </c>
      <c r="B255">
        <v>10063086760</v>
      </c>
      <c r="C255" t="s">
        <v>45</v>
      </c>
      <c r="D255" s="10">
        <v>38160</v>
      </c>
      <c r="E255" t="s">
        <v>1219</v>
      </c>
    </row>
    <row r="256" spans="1:5">
      <c r="A256" t="s">
        <v>556</v>
      </c>
      <c r="B256">
        <v>10054807610</v>
      </c>
      <c r="C256" t="s">
        <v>163</v>
      </c>
      <c r="D256" s="10">
        <v>35806</v>
      </c>
      <c r="E256" t="s">
        <v>1219</v>
      </c>
    </row>
    <row r="257" spans="1:5">
      <c r="A257" t="s">
        <v>1323</v>
      </c>
      <c r="B257">
        <v>10090906562</v>
      </c>
      <c r="C257" t="s">
        <v>1046</v>
      </c>
      <c r="D257" s="10">
        <v>37073</v>
      </c>
      <c r="E257" t="s">
        <v>1217</v>
      </c>
    </row>
    <row r="258" spans="1:5">
      <c r="A258" t="s">
        <v>1324</v>
      </c>
      <c r="B258">
        <v>10092407739</v>
      </c>
      <c r="C258" t="s">
        <v>1300</v>
      </c>
      <c r="D258" s="10">
        <v>37729</v>
      </c>
      <c r="E258" t="s">
        <v>1217</v>
      </c>
    </row>
    <row r="259" spans="1:5">
      <c r="A259" t="s">
        <v>1325</v>
      </c>
      <c r="B259">
        <v>10006063187</v>
      </c>
      <c r="C259" t="s">
        <v>141</v>
      </c>
      <c r="D259" s="10">
        <v>32844</v>
      </c>
      <c r="E259" t="s">
        <v>1217</v>
      </c>
    </row>
    <row r="260" spans="1:5">
      <c r="A260" t="s">
        <v>1326</v>
      </c>
      <c r="B260">
        <v>10084543261</v>
      </c>
      <c r="C260" t="s">
        <v>115</v>
      </c>
      <c r="D260" s="10">
        <v>36968</v>
      </c>
      <c r="E260" t="s">
        <v>1217</v>
      </c>
    </row>
    <row r="261" spans="1:5">
      <c r="A261" t="s">
        <v>1045</v>
      </c>
      <c r="B261">
        <v>10011162054</v>
      </c>
      <c r="C261" t="s">
        <v>1046</v>
      </c>
      <c r="D261" s="10">
        <v>36135</v>
      </c>
      <c r="E261" t="s">
        <v>1218</v>
      </c>
    </row>
    <row r="262" spans="1:5">
      <c r="A262" t="s">
        <v>1327</v>
      </c>
      <c r="B262">
        <v>10073461619</v>
      </c>
      <c r="C262" t="s">
        <v>479</v>
      </c>
      <c r="D262" s="10">
        <v>34958</v>
      </c>
      <c r="E262" t="s">
        <v>1217</v>
      </c>
    </row>
    <row r="263" spans="1:5">
      <c r="A263" t="s">
        <v>1328</v>
      </c>
      <c r="B263">
        <v>10065054244</v>
      </c>
      <c r="C263" t="s">
        <v>77</v>
      </c>
      <c r="D263" s="10">
        <v>38071</v>
      </c>
      <c r="E263" t="s">
        <v>1217</v>
      </c>
    </row>
    <row r="264" spans="1:5">
      <c r="A264" t="s">
        <v>1329</v>
      </c>
      <c r="B264">
        <v>10091962953</v>
      </c>
      <c r="C264" t="s">
        <v>197</v>
      </c>
      <c r="D264" s="10">
        <v>38364</v>
      </c>
      <c r="E264" t="s">
        <v>1217</v>
      </c>
    </row>
    <row r="265" spans="1:5">
      <c r="A265" t="s">
        <v>1330</v>
      </c>
      <c r="B265">
        <v>10082777356</v>
      </c>
      <c r="C265" t="s">
        <v>144</v>
      </c>
      <c r="D265" s="10">
        <v>36878</v>
      </c>
      <c r="E265" t="s">
        <v>1219</v>
      </c>
    </row>
    <row r="266" spans="1:5">
      <c r="A266" t="s">
        <v>1331</v>
      </c>
      <c r="B266">
        <v>10036454503</v>
      </c>
      <c r="C266" t="s">
        <v>163</v>
      </c>
      <c r="D266" s="10">
        <v>37915</v>
      </c>
      <c r="E266" t="s">
        <v>1217</v>
      </c>
    </row>
    <row r="267" spans="1:5">
      <c r="A267" t="s">
        <v>674</v>
      </c>
      <c r="B267">
        <v>10036152890</v>
      </c>
      <c r="C267" t="s">
        <v>28</v>
      </c>
      <c r="D267" s="10">
        <v>37840</v>
      </c>
      <c r="E267" t="s">
        <v>1217</v>
      </c>
    </row>
    <row r="268" spans="1:5">
      <c r="A268" t="s">
        <v>1332</v>
      </c>
      <c r="B268">
        <v>10020998157</v>
      </c>
      <c r="C268" t="s">
        <v>30</v>
      </c>
      <c r="D268" s="10">
        <v>36021</v>
      </c>
      <c r="E268" t="s">
        <v>1219</v>
      </c>
    </row>
    <row r="269" spans="1:5">
      <c r="A269" t="s">
        <v>1334</v>
      </c>
      <c r="B269">
        <v>10005276275</v>
      </c>
      <c r="C269" t="s">
        <v>1333</v>
      </c>
      <c r="D269" s="10">
        <v>31995</v>
      </c>
      <c r="E269" t="s">
        <v>1217</v>
      </c>
    </row>
    <row r="270" spans="1:5">
      <c r="A270" t="s">
        <v>1335</v>
      </c>
      <c r="B270">
        <v>10009864375</v>
      </c>
      <c r="C270" t="s">
        <v>483</v>
      </c>
      <c r="D270" s="10">
        <v>35066</v>
      </c>
      <c r="E270" t="s">
        <v>1217</v>
      </c>
    </row>
    <row r="271" spans="1:5">
      <c r="A271" t="s">
        <v>1336</v>
      </c>
      <c r="B271">
        <v>10087310791</v>
      </c>
      <c r="C271" t="s">
        <v>115</v>
      </c>
      <c r="D271" s="10">
        <v>37292</v>
      </c>
      <c r="E271" t="s">
        <v>1217</v>
      </c>
    </row>
    <row r="272" spans="1:5">
      <c r="A272" t="s">
        <v>667</v>
      </c>
      <c r="B272">
        <v>10096876207</v>
      </c>
      <c r="C272" t="s">
        <v>523</v>
      </c>
      <c r="D272" s="10">
        <v>37434</v>
      </c>
      <c r="E272" t="s">
        <v>1217</v>
      </c>
    </row>
    <row r="273" spans="1:5">
      <c r="A273" t="s">
        <v>1337</v>
      </c>
      <c r="B273">
        <v>10010197007</v>
      </c>
      <c r="C273" t="s">
        <v>283</v>
      </c>
      <c r="D273" s="10">
        <v>35962</v>
      </c>
      <c r="E273" t="s">
        <v>1217</v>
      </c>
    </row>
    <row r="274" spans="1:5">
      <c r="A274" t="s">
        <v>1338</v>
      </c>
      <c r="B274">
        <v>10009100503</v>
      </c>
      <c r="C274" t="s">
        <v>363</v>
      </c>
      <c r="D274" s="10">
        <v>34470</v>
      </c>
      <c r="E274" t="s">
        <v>1219</v>
      </c>
    </row>
    <row r="275" spans="1:5">
      <c r="A275" t="s">
        <v>1339</v>
      </c>
      <c r="B275">
        <v>10092260623</v>
      </c>
      <c r="C275" t="s">
        <v>368</v>
      </c>
      <c r="D275" s="10">
        <v>37326</v>
      </c>
      <c r="E275" t="s">
        <v>1217</v>
      </c>
    </row>
    <row r="276" spans="1:5">
      <c r="A276" t="s">
        <v>1341</v>
      </c>
      <c r="B276">
        <v>10119653524</v>
      </c>
      <c r="C276" t="s">
        <v>1340</v>
      </c>
      <c r="D276" s="10">
        <v>36966</v>
      </c>
      <c r="E276" t="s">
        <v>1219</v>
      </c>
    </row>
    <row r="277" spans="1:5">
      <c r="A277" t="s">
        <v>1342</v>
      </c>
      <c r="B277">
        <v>10125773921</v>
      </c>
      <c r="C277" t="s">
        <v>283</v>
      </c>
      <c r="D277" s="10">
        <v>37879</v>
      </c>
      <c r="E277" t="s">
        <v>1217</v>
      </c>
    </row>
    <row r="278" spans="1:5">
      <c r="A278" t="s">
        <v>1343</v>
      </c>
      <c r="B278">
        <v>10091449762</v>
      </c>
      <c r="C278" t="s">
        <v>26</v>
      </c>
      <c r="D278" s="10">
        <v>36924</v>
      </c>
      <c r="E278" t="s">
        <v>1217</v>
      </c>
    </row>
    <row r="279" spans="1:5">
      <c r="A279" t="s">
        <v>157</v>
      </c>
      <c r="B279">
        <v>10010894696</v>
      </c>
      <c r="C279" t="s">
        <v>144</v>
      </c>
      <c r="D279" s="10">
        <v>31525</v>
      </c>
      <c r="E279" t="s">
        <v>1219</v>
      </c>
    </row>
    <row r="280" spans="1:5">
      <c r="A280" t="s">
        <v>1344</v>
      </c>
      <c r="B280">
        <v>10140692925</v>
      </c>
      <c r="C280" t="s">
        <v>523</v>
      </c>
      <c r="D280" s="10">
        <v>38596</v>
      </c>
      <c r="E280" t="s">
        <v>1218</v>
      </c>
    </row>
    <row r="281" spans="1:5">
      <c r="A281" t="s">
        <v>859</v>
      </c>
      <c r="B281">
        <v>10049098855</v>
      </c>
      <c r="C281" t="s">
        <v>51</v>
      </c>
      <c r="D281" s="10">
        <v>36642</v>
      </c>
      <c r="E281" t="s">
        <v>1219</v>
      </c>
    </row>
    <row r="282" spans="1:5">
      <c r="A282" t="s">
        <v>1345</v>
      </c>
      <c r="B282">
        <v>10036147941</v>
      </c>
      <c r="C282" t="s">
        <v>28</v>
      </c>
      <c r="D282" s="10">
        <v>30077</v>
      </c>
      <c r="E282" t="s">
        <v>1217</v>
      </c>
    </row>
    <row r="283" spans="1:5">
      <c r="A283" t="s">
        <v>1346</v>
      </c>
      <c r="B283">
        <v>10052056850</v>
      </c>
      <c r="C283" t="s">
        <v>483</v>
      </c>
      <c r="D283" s="10">
        <v>24347</v>
      </c>
      <c r="E283" t="s">
        <v>1217</v>
      </c>
    </row>
    <row r="284" spans="1:5">
      <c r="A284" t="s">
        <v>1347</v>
      </c>
      <c r="B284">
        <v>10023843287</v>
      </c>
      <c r="C284" t="s">
        <v>112</v>
      </c>
      <c r="D284" s="10">
        <v>36731</v>
      </c>
      <c r="E284" t="s">
        <v>1217</v>
      </c>
    </row>
    <row r="285" spans="1:5">
      <c r="A285" t="s">
        <v>1348</v>
      </c>
      <c r="B285">
        <v>10052495370</v>
      </c>
      <c r="C285" t="s">
        <v>45</v>
      </c>
      <c r="D285" s="10">
        <v>38192</v>
      </c>
      <c r="E285" t="s">
        <v>1217</v>
      </c>
    </row>
    <row r="286" spans="1:5">
      <c r="A286" t="s">
        <v>154</v>
      </c>
      <c r="B286">
        <v>10010931880</v>
      </c>
      <c r="C286" t="s">
        <v>155</v>
      </c>
      <c r="D286" s="10">
        <v>35506</v>
      </c>
      <c r="E286" t="s">
        <v>1219</v>
      </c>
    </row>
    <row r="287" spans="1:5">
      <c r="A287" t="s">
        <v>680</v>
      </c>
      <c r="B287">
        <v>10007394515</v>
      </c>
      <c r="C287" t="s">
        <v>30</v>
      </c>
      <c r="D287" s="10">
        <v>34228</v>
      </c>
      <c r="E287" t="s">
        <v>1217</v>
      </c>
    </row>
    <row r="288" spans="1:5">
      <c r="A288" t="s">
        <v>1349</v>
      </c>
      <c r="B288">
        <v>10056383454</v>
      </c>
      <c r="C288" t="s">
        <v>45</v>
      </c>
      <c r="D288" s="10">
        <v>37625</v>
      </c>
      <c r="E288" t="s">
        <v>1217</v>
      </c>
    </row>
    <row r="289" spans="1:5">
      <c r="A289" t="s">
        <v>1350</v>
      </c>
      <c r="B289">
        <v>10083701078</v>
      </c>
      <c r="C289" t="s">
        <v>477</v>
      </c>
      <c r="D289" s="10">
        <v>37845</v>
      </c>
      <c r="E289" t="s">
        <v>1217</v>
      </c>
    </row>
    <row r="290" spans="1:5">
      <c r="A290" t="s">
        <v>1167</v>
      </c>
      <c r="B290">
        <v>10122266258</v>
      </c>
      <c r="C290" t="s">
        <v>160</v>
      </c>
      <c r="D290" s="10">
        <v>36969</v>
      </c>
      <c r="E290" t="s">
        <v>1217</v>
      </c>
    </row>
    <row r="291" spans="1:5">
      <c r="A291" t="s">
        <v>883</v>
      </c>
      <c r="B291">
        <v>10004765209</v>
      </c>
      <c r="C291" t="s">
        <v>26</v>
      </c>
      <c r="D291" s="10">
        <v>32172</v>
      </c>
      <c r="E291" t="s">
        <v>1217</v>
      </c>
    </row>
    <row r="292" spans="1:5">
      <c r="A292" t="s">
        <v>1352</v>
      </c>
      <c r="B292">
        <v>10093662271</v>
      </c>
      <c r="C292" t="s">
        <v>1351</v>
      </c>
      <c r="D292" s="10">
        <v>37341</v>
      </c>
      <c r="E292" t="s">
        <v>1219</v>
      </c>
    </row>
    <row r="293" spans="1:5">
      <c r="A293" t="s">
        <v>647</v>
      </c>
      <c r="B293">
        <v>10009975927</v>
      </c>
      <c r="C293" t="s">
        <v>28</v>
      </c>
      <c r="D293" s="10">
        <v>35640</v>
      </c>
      <c r="E293" t="s">
        <v>1217</v>
      </c>
    </row>
    <row r="294" spans="1:5">
      <c r="A294" t="s">
        <v>1353</v>
      </c>
      <c r="B294">
        <v>10001439725</v>
      </c>
      <c r="C294" t="s">
        <v>26</v>
      </c>
      <c r="D294" s="10">
        <v>29354</v>
      </c>
      <c r="E294" t="s">
        <v>1217</v>
      </c>
    </row>
    <row r="295" spans="1:5">
      <c r="A295" t="s">
        <v>1354</v>
      </c>
      <c r="B295">
        <v>10130241072</v>
      </c>
      <c r="C295" t="s">
        <v>223</v>
      </c>
      <c r="D295" s="10">
        <v>31428</v>
      </c>
      <c r="E295" t="s">
        <v>1219</v>
      </c>
    </row>
    <row r="296" spans="1:5">
      <c r="A296" t="s">
        <v>1355</v>
      </c>
      <c r="B296">
        <v>10067762665</v>
      </c>
      <c r="C296" t="s">
        <v>26</v>
      </c>
      <c r="D296" s="10">
        <v>38284</v>
      </c>
      <c r="E296" t="s">
        <v>1217</v>
      </c>
    </row>
    <row r="297" spans="1:5">
      <c r="A297" t="s">
        <v>641</v>
      </c>
      <c r="B297">
        <v>10016387021</v>
      </c>
      <c r="C297" t="s">
        <v>77</v>
      </c>
      <c r="D297" s="10">
        <v>36703</v>
      </c>
      <c r="E297" t="s">
        <v>1217</v>
      </c>
    </row>
    <row r="298" spans="1:5">
      <c r="A298" t="s">
        <v>1356</v>
      </c>
      <c r="B298">
        <v>10006141696</v>
      </c>
      <c r="C298" t="s">
        <v>618</v>
      </c>
      <c r="D298" s="10">
        <v>31284</v>
      </c>
      <c r="E298" t="s">
        <v>1219</v>
      </c>
    </row>
    <row r="299" spans="1:5">
      <c r="A299" t="s">
        <v>1357</v>
      </c>
      <c r="B299">
        <v>10011132449</v>
      </c>
      <c r="C299" t="s">
        <v>1333</v>
      </c>
      <c r="D299" s="10">
        <v>35894</v>
      </c>
      <c r="E299" t="s">
        <v>1217</v>
      </c>
    </row>
    <row r="300" spans="1:5">
      <c r="A300" t="s">
        <v>1358</v>
      </c>
      <c r="B300">
        <v>10049020851</v>
      </c>
      <c r="C300" t="s">
        <v>483</v>
      </c>
      <c r="D300" s="10">
        <v>26419</v>
      </c>
      <c r="E300" t="s">
        <v>1219</v>
      </c>
    </row>
    <row r="301" spans="1:5">
      <c r="A301" t="s">
        <v>1359</v>
      </c>
      <c r="B301">
        <v>10060117550</v>
      </c>
      <c r="C301" t="s">
        <v>149</v>
      </c>
      <c r="D301" s="10">
        <v>37641</v>
      </c>
      <c r="E301" t="s">
        <v>1217</v>
      </c>
    </row>
    <row r="302" spans="1:5">
      <c r="A302" t="s">
        <v>1360</v>
      </c>
      <c r="B302">
        <v>10062226288</v>
      </c>
      <c r="C302" t="s">
        <v>630</v>
      </c>
      <c r="D302" s="10">
        <v>37797</v>
      </c>
      <c r="E302" t="s">
        <v>1219</v>
      </c>
    </row>
    <row r="303" spans="1:5">
      <c r="A303" t="s">
        <v>1361</v>
      </c>
      <c r="B303">
        <v>10009041087</v>
      </c>
      <c r="C303" t="s">
        <v>249</v>
      </c>
      <c r="D303" s="10">
        <v>34333</v>
      </c>
      <c r="E303" t="s">
        <v>1217</v>
      </c>
    </row>
    <row r="304" spans="1:5">
      <c r="A304" t="s">
        <v>1362</v>
      </c>
      <c r="B304">
        <v>10052307535</v>
      </c>
      <c r="C304" t="s">
        <v>115</v>
      </c>
      <c r="D304" s="10">
        <v>36659</v>
      </c>
      <c r="E304" t="s">
        <v>1217</v>
      </c>
    </row>
    <row r="305" spans="1:5">
      <c r="A305" t="s">
        <v>329</v>
      </c>
      <c r="B305">
        <v>10007782616</v>
      </c>
      <c r="C305" t="s">
        <v>177</v>
      </c>
      <c r="D305" s="10">
        <v>34187</v>
      </c>
      <c r="E305" t="s">
        <v>1217</v>
      </c>
    </row>
    <row r="306" spans="1:5">
      <c r="A306" t="s">
        <v>1363</v>
      </c>
      <c r="B306">
        <v>10050399463</v>
      </c>
      <c r="C306" t="s">
        <v>146</v>
      </c>
      <c r="D306" s="10">
        <v>36620</v>
      </c>
      <c r="E306" t="s">
        <v>1219</v>
      </c>
    </row>
    <row r="307" spans="1:5">
      <c r="A307" t="s">
        <v>1364</v>
      </c>
      <c r="B307">
        <v>10009802741</v>
      </c>
      <c r="C307" t="s">
        <v>283</v>
      </c>
      <c r="D307" s="10">
        <v>35175</v>
      </c>
      <c r="E307" t="s">
        <v>1219</v>
      </c>
    </row>
    <row r="308" spans="1:5">
      <c r="A308" t="s">
        <v>1365</v>
      </c>
      <c r="B308">
        <v>10045814292</v>
      </c>
      <c r="C308" t="s">
        <v>363</v>
      </c>
      <c r="D308" s="10">
        <v>37470</v>
      </c>
      <c r="E308" t="s">
        <v>1217</v>
      </c>
    </row>
    <row r="309" spans="1:5">
      <c r="A309" t="s">
        <v>1366</v>
      </c>
      <c r="B309">
        <v>10060549101</v>
      </c>
      <c r="C309" t="s">
        <v>368</v>
      </c>
      <c r="D309" s="10">
        <v>37180</v>
      </c>
      <c r="E309" t="s">
        <v>1217</v>
      </c>
    </row>
    <row r="310" spans="1:5">
      <c r="A310" t="s">
        <v>254</v>
      </c>
      <c r="B310">
        <v>10011164074</v>
      </c>
      <c r="C310" t="s">
        <v>255</v>
      </c>
      <c r="D310" s="10">
        <v>36077</v>
      </c>
      <c r="E310" t="s">
        <v>1219</v>
      </c>
    </row>
    <row r="311" spans="1:5">
      <c r="A311" t="s">
        <v>1367</v>
      </c>
      <c r="B311">
        <v>10016232427</v>
      </c>
      <c r="C311" t="s">
        <v>1340</v>
      </c>
      <c r="D311" s="10">
        <v>36455</v>
      </c>
      <c r="E311" t="s">
        <v>1219</v>
      </c>
    </row>
    <row r="312" spans="1:5">
      <c r="A312" t="s">
        <v>1368</v>
      </c>
      <c r="B312">
        <v>10075810736</v>
      </c>
      <c r="C312" t="s">
        <v>283</v>
      </c>
      <c r="D312" s="10">
        <v>37408</v>
      </c>
      <c r="E312" t="s">
        <v>1217</v>
      </c>
    </row>
    <row r="313" spans="1:5">
      <c r="A313" t="s">
        <v>1369</v>
      </c>
      <c r="B313">
        <v>10082977824</v>
      </c>
      <c r="C313" t="s">
        <v>30</v>
      </c>
      <c r="D313" s="10">
        <v>37261</v>
      </c>
      <c r="E313" t="s">
        <v>1219</v>
      </c>
    </row>
    <row r="314" spans="1:5">
      <c r="A314" t="s">
        <v>1370</v>
      </c>
      <c r="B314">
        <v>10120766596</v>
      </c>
      <c r="C314" t="s">
        <v>324</v>
      </c>
      <c r="D314" s="10">
        <v>38175</v>
      </c>
      <c r="E314" t="s">
        <v>1217</v>
      </c>
    </row>
    <row r="315" spans="1:5">
      <c r="A315" t="s">
        <v>1371</v>
      </c>
      <c r="B315">
        <v>10132657281</v>
      </c>
      <c r="C315" t="s">
        <v>523</v>
      </c>
      <c r="D315" s="10">
        <v>38599</v>
      </c>
      <c r="E315" t="s">
        <v>1217</v>
      </c>
    </row>
    <row r="316" spans="1:5">
      <c r="A316" t="s">
        <v>1372</v>
      </c>
      <c r="B316">
        <v>10010857314</v>
      </c>
      <c r="C316" t="s">
        <v>1351</v>
      </c>
      <c r="D316" s="10">
        <v>35857</v>
      </c>
      <c r="E316" t="s">
        <v>1217</v>
      </c>
    </row>
    <row r="317" spans="1:5">
      <c r="A317" t="s">
        <v>1373</v>
      </c>
      <c r="B317">
        <v>10006058743</v>
      </c>
      <c r="C317" t="s">
        <v>22</v>
      </c>
      <c r="D317" s="10">
        <v>32755</v>
      </c>
      <c r="E317" t="s">
        <v>1217</v>
      </c>
    </row>
    <row r="318" spans="1:5">
      <c r="A318" t="s">
        <v>1374</v>
      </c>
      <c r="B318">
        <v>10009519421</v>
      </c>
      <c r="C318" t="s">
        <v>36</v>
      </c>
      <c r="D318" s="10">
        <v>35227</v>
      </c>
      <c r="E318" t="s">
        <v>1217</v>
      </c>
    </row>
    <row r="319" spans="1:5">
      <c r="A319" t="s">
        <v>1375</v>
      </c>
      <c r="B319">
        <v>10055760937</v>
      </c>
      <c r="C319" t="s">
        <v>103</v>
      </c>
      <c r="D319" s="10">
        <v>36852</v>
      </c>
      <c r="E319" t="s">
        <v>1217</v>
      </c>
    </row>
    <row r="320" spans="1:5">
      <c r="A320" t="s">
        <v>1376</v>
      </c>
      <c r="B320">
        <v>10034778928</v>
      </c>
      <c r="C320" t="s">
        <v>84</v>
      </c>
      <c r="D320" s="10">
        <v>37298</v>
      </c>
      <c r="E320" t="s">
        <v>1217</v>
      </c>
    </row>
    <row r="321" spans="1:5">
      <c r="A321" t="s">
        <v>1377</v>
      </c>
      <c r="B321">
        <v>10122559783</v>
      </c>
      <c r="C321" t="s">
        <v>223</v>
      </c>
      <c r="D321" s="10">
        <v>32615</v>
      </c>
      <c r="E321" t="s">
        <v>1219</v>
      </c>
    </row>
    <row r="322" spans="1:5">
      <c r="A322" t="s">
        <v>1378</v>
      </c>
      <c r="B322">
        <v>10130706975</v>
      </c>
      <c r="C322" t="s">
        <v>861</v>
      </c>
      <c r="D322" s="10">
        <v>36423</v>
      </c>
      <c r="E322" t="s">
        <v>1217</v>
      </c>
    </row>
    <row r="323" spans="1:5">
      <c r="A323" t="s">
        <v>1379</v>
      </c>
      <c r="B323">
        <v>10071487162</v>
      </c>
      <c r="C323" t="s">
        <v>223</v>
      </c>
      <c r="D323" s="10">
        <v>32204</v>
      </c>
      <c r="E323" t="s">
        <v>1219</v>
      </c>
    </row>
    <row r="324" spans="1:5">
      <c r="A324" t="s">
        <v>1380</v>
      </c>
      <c r="B324">
        <v>10007894972</v>
      </c>
      <c r="C324" t="s">
        <v>112</v>
      </c>
      <c r="D324" s="10">
        <v>34675</v>
      </c>
      <c r="E324" t="s">
        <v>1217</v>
      </c>
    </row>
    <row r="325" spans="1:5">
      <c r="A325" t="s">
        <v>1381</v>
      </c>
      <c r="B325">
        <v>10065046968</v>
      </c>
      <c r="C325" t="s">
        <v>77</v>
      </c>
      <c r="D325" s="10">
        <v>38005</v>
      </c>
      <c r="E325" t="s">
        <v>1217</v>
      </c>
    </row>
    <row r="326" spans="1:5">
      <c r="A326" t="s">
        <v>1382</v>
      </c>
      <c r="B326">
        <v>10007208494</v>
      </c>
      <c r="C326" t="s">
        <v>618</v>
      </c>
      <c r="D326" s="10">
        <v>32459</v>
      </c>
      <c r="E326" t="s">
        <v>1219</v>
      </c>
    </row>
    <row r="327" spans="1:5">
      <c r="A327" t="s">
        <v>1383</v>
      </c>
      <c r="B327">
        <v>10014544526</v>
      </c>
      <c r="C327" t="s">
        <v>1333</v>
      </c>
      <c r="D327" s="10">
        <v>34970</v>
      </c>
      <c r="E327" t="s">
        <v>1217</v>
      </c>
    </row>
    <row r="328" spans="1:5">
      <c r="A328" t="s">
        <v>1384</v>
      </c>
      <c r="B328">
        <v>10022619471</v>
      </c>
      <c r="C328" t="s">
        <v>630</v>
      </c>
      <c r="D328" s="10">
        <v>37458</v>
      </c>
      <c r="E328" t="s">
        <v>1217</v>
      </c>
    </row>
    <row r="329" spans="1:5">
      <c r="A329" t="s">
        <v>1385</v>
      </c>
      <c r="B329">
        <v>10100552911</v>
      </c>
      <c r="C329" t="s">
        <v>483</v>
      </c>
      <c r="D329" s="10">
        <v>33623</v>
      </c>
      <c r="E329" t="s">
        <v>1218</v>
      </c>
    </row>
    <row r="330" spans="1:5">
      <c r="A330" t="s">
        <v>1386</v>
      </c>
      <c r="B330">
        <v>10075524180</v>
      </c>
      <c r="C330" t="s">
        <v>249</v>
      </c>
      <c r="D330" s="10">
        <v>35297</v>
      </c>
      <c r="E330" t="s">
        <v>1219</v>
      </c>
    </row>
    <row r="331" spans="1:5">
      <c r="A331" t="s">
        <v>1387</v>
      </c>
      <c r="B331">
        <v>10097573795</v>
      </c>
      <c r="C331" t="s">
        <v>153</v>
      </c>
      <c r="D331" s="10">
        <v>37933</v>
      </c>
      <c r="E331" t="s">
        <v>1217</v>
      </c>
    </row>
    <row r="332" spans="1:5">
      <c r="A332" t="s">
        <v>1388</v>
      </c>
      <c r="B332">
        <v>10006079961</v>
      </c>
      <c r="C332" t="s">
        <v>115</v>
      </c>
      <c r="D332" s="10">
        <v>32305</v>
      </c>
      <c r="E332" t="s">
        <v>1217</v>
      </c>
    </row>
    <row r="333" spans="1:5">
      <c r="A333" t="s">
        <v>1389</v>
      </c>
      <c r="B333">
        <v>10004332951</v>
      </c>
      <c r="C333" t="s">
        <v>24</v>
      </c>
      <c r="D333" s="10">
        <v>28374</v>
      </c>
      <c r="E333" t="s">
        <v>1219</v>
      </c>
    </row>
    <row r="334" spans="1:5">
      <c r="A334" t="s">
        <v>1390</v>
      </c>
      <c r="B334">
        <v>10080267682</v>
      </c>
      <c r="C334" t="s">
        <v>130</v>
      </c>
      <c r="D334" s="10">
        <v>34454</v>
      </c>
      <c r="E334" t="s">
        <v>1217</v>
      </c>
    </row>
    <row r="335" spans="1:5">
      <c r="A335" t="s">
        <v>1391</v>
      </c>
      <c r="B335">
        <v>10015333862</v>
      </c>
      <c r="C335" t="s">
        <v>283</v>
      </c>
      <c r="D335" s="10">
        <v>36199</v>
      </c>
      <c r="E335" t="s">
        <v>1217</v>
      </c>
    </row>
    <row r="336" spans="1:5">
      <c r="A336" t="s">
        <v>1392</v>
      </c>
      <c r="B336">
        <v>10096004823</v>
      </c>
      <c r="C336" t="s">
        <v>363</v>
      </c>
      <c r="D336" s="10">
        <v>36816</v>
      </c>
      <c r="E336" t="s">
        <v>1219</v>
      </c>
    </row>
    <row r="337" spans="1:5">
      <c r="A337" t="s">
        <v>1393</v>
      </c>
      <c r="B337">
        <v>10080032155</v>
      </c>
      <c r="C337" t="s">
        <v>368</v>
      </c>
      <c r="D337" s="10">
        <v>37712</v>
      </c>
      <c r="E337" t="s">
        <v>1217</v>
      </c>
    </row>
    <row r="338" spans="1:5">
      <c r="A338" t="s">
        <v>1394</v>
      </c>
      <c r="B338">
        <v>10096391409</v>
      </c>
      <c r="C338" t="s">
        <v>1340</v>
      </c>
      <c r="D338" s="10">
        <v>36523</v>
      </c>
      <c r="E338" t="s">
        <v>1219</v>
      </c>
    </row>
    <row r="339" spans="1:5">
      <c r="A339" t="s">
        <v>1395</v>
      </c>
      <c r="B339">
        <v>10062420591</v>
      </c>
      <c r="C339" t="s">
        <v>283</v>
      </c>
      <c r="D339" s="10">
        <v>37736</v>
      </c>
      <c r="E339" t="s">
        <v>1217</v>
      </c>
    </row>
    <row r="340" spans="1:5">
      <c r="A340" t="s">
        <v>339</v>
      </c>
      <c r="B340">
        <v>10004633247</v>
      </c>
      <c r="C340" t="s">
        <v>141</v>
      </c>
      <c r="D340" s="10">
        <v>32227</v>
      </c>
      <c r="E340" t="s">
        <v>1217</v>
      </c>
    </row>
    <row r="341" spans="1:5">
      <c r="A341" t="s">
        <v>1396</v>
      </c>
      <c r="B341">
        <v>10005305779</v>
      </c>
      <c r="C341" t="s">
        <v>141</v>
      </c>
      <c r="D341" s="10">
        <v>26539</v>
      </c>
      <c r="E341" t="s">
        <v>1217</v>
      </c>
    </row>
    <row r="342" spans="1:5">
      <c r="A342" t="s">
        <v>1397</v>
      </c>
      <c r="B342">
        <v>10096418485</v>
      </c>
      <c r="C342" t="s">
        <v>163</v>
      </c>
      <c r="D342" s="10">
        <v>34564</v>
      </c>
      <c r="E342" t="s">
        <v>1219</v>
      </c>
    </row>
    <row r="343" spans="1:5">
      <c r="A343" t="s">
        <v>173</v>
      </c>
      <c r="B343">
        <v>10006552534</v>
      </c>
      <c r="C343" t="s">
        <v>36</v>
      </c>
      <c r="D343" s="10">
        <v>33010</v>
      </c>
      <c r="E343" t="s">
        <v>1217</v>
      </c>
    </row>
    <row r="344" spans="1:5">
      <c r="A344" t="s">
        <v>1398</v>
      </c>
      <c r="B344">
        <v>10055146504</v>
      </c>
      <c r="C344" t="s">
        <v>45</v>
      </c>
      <c r="D344" s="10">
        <v>37879</v>
      </c>
      <c r="E344" t="s">
        <v>1219</v>
      </c>
    </row>
    <row r="345" spans="1:5">
      <c r="A345" t="s">
        <v>1399</v>
      </c>
      <c r="B345">
        <v>10016664883</v>
      </c>
      <c r="C345" t="s">
        <v>177</v>
      </c>
      <c r="D345" s="10">
        <v>36788</v>
      </c>
      <c r="E345" t="s">
        <v>1217</v>
      </c>
    </row>
    <row r="346" spans="1:5">
      <c r="A346" t="s">
        <v>1127</v>
      </c>
      <c r="B346">
        <v>10054568746</v>
      </c>
      <c r="C346" t="s">
        <v>618</v>
      </c>
      <c r="D346" s="10">
        <v>37251</v>
      </c>
      <c r="E346" t="s">
        <v>1219</v>
      </c>
    </row>
    <row r="347" spans="1:5">
      <c r="A347" t="s">
        <v>1400</v>
      </c>
      <c r="B347">
        <v>10045938574</v>
      </c>
      <c r="C347" t="s">
        <v>103</v>
      </c>
      <c r="D347" s="10">
        <v>37871</v>
      </c>
      <c r="E347" t="s">
        <v>1217</v>
      </c>
    </row>
    <row r="348" spans="1:5">
      <c r="A348" t="s">
        <v>1401</v>
      </c>
      <c r="B348">
        <v>10051791213</v>
      </c>
      <c r="C348" t="s">
        <v>28</v>
      </c>
      <c r="D348" s="10">
        <v>37683</v>
      </c>
      <c r="E348" t="s">
        <v>1217</v>
      </c>
    </row>
    <row r="349" spans="1:5">
      <c r="A349" t="s">
        <v>1402</v>
      </c>
      <c r="B349">
        <v>10085547819</v>
      </c>
      <c r="C349" t="s">
        <v>223</v>
      </c>
      <c r="D349" s="10">
        <v>28988</v>
      </c>
      <c r="E349" t="s">
        <v>1219</v>
      </c>
    </row>
    <row r="350" spans="1:5">
      <c r="A350" t="s">
        <v>1403</v>
      </c>
      <c r="B350">
        <v>10119721727</v>
      </c>
      <c r="C350" t="s">
        <v>160</v>
      </c>
      <c r="D350" s="10">
        <v>38333</v>
      </c>
      <c r="E350" t="s">
        <v>1217</v>
      </c>
    </row>
    <row r="351" spans="1:5">
      <c r="A351" t="s">
        <v>1404</v>
      </c>
      <c r="B351">
        <v>10093303169</v>
      </c>
      <c r="C351" t="s">
        <v>861</v>
      </c>
      <c r="D351" s="10">
        <v>38520</v>
      </c>
      <c r="E351" t="s">
        <v>1226</v>
      </c>
    </row>
    <row r="352" spans="1:5">
      <c r="A352" t="s">
        <v>1405</v>
      </c>
      <c r="B352">
        <v>10071486657</v>
      </c>
      <c r="C352" t="s">
        <v>223</v>
      </c>
      <c r="D352" s="10">
        <v>34594</v>
      </c>
      <c r="E352" t="s">
        <v>1219</v>
      </c>
    </row>
    <row r="353" spans="1:5">
      <c r="A353" t="s">
        <v>1406</v>
      </c>
      <c r="B353">
        <v>10098154785</v>
      </c>
      <c r="C353" t="s">
        <v>112</v>
      </c>
      <c r="D353" s="10">
        <v>36993</v>
      </c>
      <c r="E353" t="s">
        <v>1217</v>
      </c>
    </row>
    <row r="354" spans="1:5">
      <c r="A354" t="s">
        <v>1407</v>
      </c>
      <c r="B354">
        <v>10011036964</v>
      </c>
      <c r="C354" t="s">
        <v>77</v>
      </c>
      <c r="D354" s="10">
        <v>34604</v>
      </c>
      <c r="E354" t="s">
        <v>1217</v>
      </c>
    </row>
    <row r="355" spans="1:5">
      <c r="A355" t="s">
        <v>48</v>
      </c>
      <c r="B355">
        <v>10011208433</v>
      </c>
      <c r="C355" t="s">
        <v>38</v>
      </c>
      <c r="D355" s="10">
        <v>35653</v>
      </c>
      <c r="E355" t="s">
        <v>1219</v>
      </c>
    </row>
    <row r="356" spans="1:5">
      <c r="A356" t="s">
        <v>557</v>
      </c>
      <c r="B356">
        <v>10050945693</v>
      </c>
      <c r="C356" t="s">
        <v>60</v>
      </c>
      <c r="D356" s="10">
        <v>37291</v>
      </c>
      <c r="E356" t="s">
        <v>1217</v>
      </c>
    </row>
    <row r="357" spans="1:5">
      <c r="A357" t="s">
        <v>1408</v>
      </c>
      <c r="B357">
        <v>10011199339</v>
      </c>
      <c r="C357" t="s">
        <v>630</v>
      </c>
      <c r="D357" s="10">
        <v>35812</v>
      </c>
      <c r="E357" t="s">
        <v>1217</v>
      </c>
    </row>
    <row r="358" spans="1:5">
      <c r="A358" t="s">
        <v>1409</v>
      </c>
      <c r="B358">
        <v>10019881849</v>
      </c>
      <c r="C358" t="s">
        <v>1333</v>
      </c>
      <c r="D358" s="10">
        <v>27100</v>
      </c>
      <c r="E358" t="s">
        <v>1219</v>
      </c>
    </row>
    <row r="359" spans="1:5">
      <c r="A359" t="s">
        <v>1410</v>
      </c>
      <c r="B359">
        <v>10059725106</v>
      </c>
      <c r="C359" t="s">
        <v>483</v>
      </c>
      <c r="D359" s="10">
        <v>35461</v>
      </c>
      <c r="E359" t="s">
        <v>1217</v>
      </c>
    </row>
    <row r="360" spans="1:5">
      <c r="A360" t="s">
        <v>1411</v>
      </c>
      <c r="B360">
        <v>10010691505</v>
      </c>
      <c r="C360" t="s">
        <v>153</v>
      </c>
      <c r="D360" s="10">
        <v>35626</v>
      </c>
      <c r="E360" t="s">
        <v>1219</v>
      </c>
    </row>
    <row r="361" spans="1:5">
      <c r="A361" t="s">
        <v>1412</v>
      </c>
      <c r="B361">
        <v>10117318450</v>
      </c>
      <c r="C361" t="s">
        <v>130</v>
      </c>
      <c r="D361" s="10">
        <v>37049</v>
      </c>
      <c r="E361" t="s">
        <v>1217</v>
      </c>
    </row>
    <row r="362" spans="1:5">
      <c r="A362" t="s">
        <v>1413</v>
      </c>
      <c r="B362">
        <v>10120468728</v>
      </c>
      <c r="C362" t="s">
        <v>151</v>
      </c>
      <c r="D362" s="10">
        <v>37488</v>
      </c>
      <c r="E362" t="s">
        <v>1219</v>
      </c>
    </row>
    <row r="363" spans="1:5">
      <c r="A363" t="s">
        <v>1414</v>
      </c>
      <c r="B363">
        <v>10017184643</v>
      </c>
      <c r="C363" t="s">
        <v>177</v>
      </c>
      <c r="D363" s="10">
        <v>33654</v>
      </c>
      <c r="E363" t="s">
        <v>1217</v>
      </c>
    </row>
    <row r="364" spans="1:5">
      <c r="A364" t="s">
        <v>1415</v>
      </c>
      <c r="B364">
        <v>10096883176</v>
      </c>
      <c r="C364" t="s">
        <v>523</v>
      </c>
      <c r="D364" s="10">
        <v>36475</v>
      </c>
      <c r="E364" t="s">
        <v>1219</v>
      </c>
    </row>
    <row r="365" spans="1:5">
      <c r="A365" t="s">
        <v>1416</v>
      </c>
      <c r="B365">
        <v>10078903521</v>
      </c>
      <c r="C365" t="s">
        <v>155</v>
      </c>
      <c r="D365" s="10">
        <v>33872</v>
      </c>
      <c r="E365" t="s">
        <v>1219</v>
      </c>
    </row>
    <row r="366" spans="1:5">
      <c r="A366" t="s">
        <v>370</v>
      </c>
      <c r="B366">
        <v>10008952878</v>
      </c>
      <c r="C366" t="s">
        <v>43</v>
      </c>
      <c r="D366" s="10">
        <v>32799</v>
      </c>
      <c r="E366" t="s">
        <v>1219</v>
      </c>
    </row>
    <row r="367" spans="1:5">
      <c r="A367" t="s">
        <v>1417</v>
      </c>
      <c r="B367">
        <v>10091849684</v>
      </c>
      <c r="C367" t="s">
        <v>57</v>
      </c>
      <c r="D367" s="10">
        <v>37676</v>
      </c>
      <c r="E367" t="s">
        <v>1219</v>
      </c>
    </row>
    <row r="368" spans="1:5">
      <c r="A368" t="s">
        <v>1418</v>
      </c>
      <c r="B368">
        <v>10009737164</v>
      </c>
      <c r="C368" t="s">
        <v>283</v>
      </c>
      <c r="D368" s="10">
        <v>33712</v>
      </c>
      <c r="E368" t="s">
        <v>1217</v>
      </c>
    </row>
    <row r="369" spans="1:5">
      <c r="A369" t="s">
        <v>1419</v>
      </c>
      <c r="B369">
        <v>10045838140</v>
      </c>
      <c r="C369" t="s">
        <v>363</v>
      </c>
      <c r="D369" s="10">
        <v>22920</v>
      </c>
      <c r="E369" t="s">
        <v>1219</v>
      </c>
    </row>
    <row r="370" spans="1:5">
      <c r="A370" t="s">
        <v>1420</v>
      </c>
      <c r="B370">
        <v>10060550010</v>
      </c>
      <c r="C370" t="s">
        <v>368</v>
      </c>
      <c r="D370" s="10">
        <v>37043</v>
      </c>
      <c r="E370" t="s">
        <v>1217</v>
      </c>
    </row>
    <row r="371" spans="1:5">
      <c r="A371" t="s">
        <v>1421</v>
      </c>
      <c r="B371">
        <v>10009148292</v>
      </c>
      <c r="C371" t="s">
        <v>255</v>
      </c>
      <c r="D371" s="10">
        <v>35430</v>
      </c>
      <c r="E371" t="s">
        <v>1219</v>
      </c>
    </row>
    <row r="372" spans="1:5">
      <c r="A372" t="s">
        <v>1422</v>
      </c>
      <c r="B372">
        <v>10050305800</v>
      </c>
      <c r="C372" t="s">
        <v>283</v>
      </c>
      <c r="D372" s="10">
        <v>37247</v>
      </c>
      <c r="E372" t="s">
        <v>1217</v>
      </c>
    </row>
    <row r="373" spans="1:5">
      <c r="A373" t="s">
        <v>1423</v>
      </c>
      <c r="B373">
        <v>10048324774</v>
      </c>
      <c r="C373" t="s">
        <v>28</v>
      </c>
      <c r="D373" s="10">
        <v>37195</v>
      </c>
      <c r="E373" t="s">
        <v>1219</v>
      </c>
    </row>
    <row r="374" spans="1:5">
      <c r="A374" t="s">
        <v>1424</v>
      </c>
      <c r="B374">
        <v>10060842222</v>
      </c>
      <c r="C374" t="s">
        <v>45</v>
      </c>
      <c r="D374" s="10">
        <v>38205</v>
      </c>
      <c r="E374" t="s">
        <v>1217</v>
      </c>
    </row>
    <row r="375" spans="1:5">
      <c r="A375" t="s">
        <v>1425</v>
      </c>
      <c r="B375">
        <v>10049142204</v>
      </c>
      <c r="C375" t="s">
        <v>645</v>
      </c>
      <c r="D375" s="10">
        <v>37456</v>
      </c>
      <c r="E375" t="s">
        <v>1217</v>
      </c>
    </row>
    <row r="376" spans="1:5">
      <c r="A376" t="s">
        <v>1426</v>
      </c>
      <c r="B376">
        <v>10097247332</v>
      </c>
      <c r="C376" t="s">
        <v>101</v>
      </c>
      <c r="D376" s="10">
        <v>37854</v>
      </c>
      <c r="E376" t="s">
        <v>1217</v>
      </c>
    </row>
    <row r="377" spans="1:5">
      <c r="A377" t="s">
        <v>1427</v>
      </c>
      <c r="B377">
        <v>10062003592</v>
      </c>
      <c r="C377" t="s">
        <v>163</v>
      </c>
      <c r="D377" s="10">
        <v>26319</v>
      </c>
      <c r="E377" t="s">
        <v>1217</v>
      </c>
    </row>
    <row r="378" spans="1:5">
      <c r="A378" t="s">
        <v>1428</v>
      </c>
      <c r="B378">
        <v>10045916649</v>
      </c>
      <c r="C378" t="s">
        <v>28</v>
      </c>
      <c r="D378" s="10">
        <v>37019</v>
      </c>
      <c r="E378" t="s">
        <v>1217</v>
      </c>
    </row>
    <row r="379" spans="1:5">
      <c r="A379" t="s">
        <v>1429</v>
      </c>
      <c r="B379">
        <v>10136127053</v>
      </c>
      <c r="C379" t="s">
        <v>160</v>
      </c>
      <c r="D379" s="10">
        <v>37529</v>
      </c>
      <c r="E379" t="s">
        <v>1217</v>
      </c>
    </row>
    <row r="380" spans="1:5">
      <c r="A380" t="s">
        <v>1430</v>
      </c>
      <c r="B380">
        <v>10097168318</v>
      </c>
      <c r="C380" t="s">
        <v>861</v>
      </c>
      <c r="D380" s="10">
        <v>38501</v>
      </c>
      <c r="E380" t="s">
        <v>1217</v>
      </c>
    </row>
    <row r="381" spans="1:5">
      <c r="A381" t="s">
        <v>1431</v>
      </c>
      <c r="B381">
        <v>10064235707</v>
      </c>
      <c r="C381" t="s">
        <v>223</v>
      </c>
      <c r="D381" s="10">
        <v>36567</v>
      </c>
      <c r="E381" t="s">
        <v>1219</v>
      </c>
    </row>
    <row r="382" spans="1:5">
      <c r="A382" t="s">
        <v>1432</v>
      </c>
      <c r="B382">
        <v>10100894330</v>
      </c>
      <c r="C382" t="s">
        <v>32</v>
      </c>
      <c r="D382" s="10">
        <v>36174</v>
      </c>
      <c r="E382" t="s">
        <v>1217</v>
      </c>
    </row>
    <row r="383" spans="1:5">
      <c r="A383" t="s">
        <v>1433</v>
      </c>
      <c r="B383">
        <v>10123467543</v>
      </c>
      <c r="C383" t="s">
        <v>60</v>
      </c>
      <c r="D383" s="10">
        <v>37411</v>
      </c>
      <c r="E383" t="s">
        <v>1219</v>
      </c>
    </row>
    <row r="384" spans="1:5">
      <c r="A384" t="s">
        <v>1434</v>
      </c>
      <c r="B384">
        <v>10020583582</v>
      </c>
      <c r="C384" t="s">
        <v>1333</v>
      </c>
      <c r="D384" s="10">
        <v>28674</v>
      </c>
      <c r="E384" t="s">
        <v>1219</v>
      </c>
    </row>
    <row r="385" spans="1:5">
      <c r="A385" t="s">
        <v>1435</v>
      </c>
      <c r="B385">
        <v>10002701937</v>
      </c>
      <c r="C385" t="s">
        <v>94</v>
      </c>
      <c r="D385" s="10">
        <v>30655</v>
      </c>
      <c r="E385" t="s">
        <v>1219</v>
      </c>
    </row>
    <row r="386" spans="1:5">
      <c r="A386" t="s">
        <v>1436</v>
      </c>
      <c r="B386">
        <v>10063200534</v>
      </c>
      <c r="C386" t="s">
        <v>153</v>
      </c>
      <c r="D386" s="10">
        <v>37754</v>
      </c>
      <c r="E386" t="s">
        <v>1219</v>
      </c>
    </row>
    <row r="387" spans="1:5">
      <c r="A387" t="s">
        <v>1437</v>
      </c>
      <c r="B387">
        <v>10119634326</v>
      </c>
      <c r="C387" t="s">
        <v>115</v>
      </c>
      <c r="D387" s="10">
        <v>37673</v>
      </c>
      <c r="E387" t="s">
        <v>1217</v>
      </c>
    </row>
    <row r="388" spans="1:5">
      <c r="A388" t="s">
        <v>1438</v>
      </c>
      <c r="B388">
        <v>10014245038</v>
      </c>
      <c r="C388" t="s">
        <v>24</v>
      </c>
      <c r="D388" s="10">
        <v>27419</v>
      </c>
      <c r="E388" t="s">
        <v>1217</v>
      </c>
    </row>
    <row r="389" spans="1:5">
      <c r="A389" t="s">
        <v>1439</v>
      </c>
      <c r="B389">
        <v>10057662743</v>
      </c>
      <c r="C389" t="s">
        <v>130</v>
      </c>
      <c r="D389" s="10">
        <v>36062</v>
      </c>
      <c r="E389" t="s">
        <v>1217</v>
      </c>
    </row>
    <row r="390" spans="1:5">
      <c r="A390" t="s">
        <v>1440</v>
      </c>
      <c r="B390">
        <v>10045972526</v>
      </c>
      <c r="C390" t="s">
        <v>32</v>
      </c>
      <c r="D390" s="10">
        <v>36908</v>
      </c>
      <c r="E390" t="s">
        <v>1217</v>
      </c>
    </row>
    <row r="391" spans="1:5">
      <c r="A391" t="s">
        <v>1441</v>
      </c>
      <c r="B391">
        <v>10096135872</v>
      </c>
      <c r="C391" t="s">
        <v>151</v>
      </c>
      <c r="D391" s="10">
        <v>37380</v>
      </c>
      <c r="E391" t="s">
        <v>1217</v>
      </c>
    </row>
    <row r="392" spans="1:5">
      <c r="A392" t="s">
        <v>1442</v>
      </c>
      <c r="B392">
        <v>10123379839</v>
      </c>
      <c r="C392" t="s">
        <v>177</v>
      </c>
      <c r="D392" s="10">
        <v>34039</v>
      </c>
      <c r="E392" t="s">
        <v>1217</v>
      </c>
    </row>
    <row r="393" spans="1:5">
      <c r="A393" t="s">
        <v>1443</v>
      </c>
      <c r="B393">
        <v>10010727069</v>
      </c>
      <c r="C393" t="s">
        <v>163</v>
      </c>
      <c r="D393" s="10">
        <v>32965</v>
      </c>
      <c r="E393" t="s">
        <v>1217</v>
      </c>
    </row>
    <row r="394" spans="1:5">
      <c r="A394" t="s">
        <v>1444</v>
      </c>
      <c r="B394">
        <v>10125760076</v>
      </c>
      <c r="C394" t="s">
        <v>283</v>
      </c>
      <c r="D394" s="10">
        <v>32185</v>
      </c>
      <c r="E394" t="s">
        <v>1219</v>
      </c>
    </row>
    <row r="395" spans="1:5">
      <c r="A395" t="s">
        <v>1445</v>
      </c>
      <c r="B395">
        <v>10118623708</v>
      </c>
      <c r="C395" t="s">
        <v>363</v>
      </c>
      <c r="D395" s="10">
        <v>28680</v>
      </c>
      <c r="E395" t="s">
        <v>1219</v>
      </c>
    </row>
    <row r="396" spans="1:5">
      <c r="A396" t="s">
        <v>1446</v>
      </c>
      <c r="B396">
        <v>10060548996</v>
      </c>
      <c r="C396" t="s">
        <v>368</v>
      </c>
      <c r="D396" s="10">
        <v>36965</v>
      </c>
      <c r="E396" t="s">
        <v>1217</v>
      </c>
    </row>
    <row r="397" spans="1:5">
      <c r="A397" t="s">
        <v>1447</v>
      </c>
      <c r="B397">
        <v>10132549167</v>
      </c>
      <c r="C397" t="s">
        <v>255</v>
      </c>
      <c r="D397" s="10">
        <v>37691</v>
      </c>
      <c r="E397" t="s">
        <v>1219</v>
      </c>
    </row>
    <row r="398" spans="1:5">
      <c r="A398" t="s">
        <v>1448</v>
      </c>
      <c r="B398">
        <v>10075934614</v>
      </c>
      <c r="C398" t="s">
        <v>283</v>
      </c>
      <c r="D398" s="10">
        <v>37754</v>
      </c>
      <c r="E398" t="s">
        <v>1219</v>
      </c>
    </row>
    <row r="399" spans="1:5">
      <c r="A399" t="s">
        <v>1449</v>
      </c>
      <c r="B399">
        <v>10055588357</v>
      </c>
      <c r="C399" t="s">
        <v>45</v>
      </c>
      <c r="D399" s="10">
        <v>37352</v>
      </c>
      <c r="E399" t="s">
        <v>1217</v>
      </c>
    </row>
    <row r="400" spans="1:5">
      <c r="A400" t="s">
        <v>1450</v>
      </c>
      <c r="B400">
        <v>10005305577</v>
      </c>
      <c r="C400" t="s">
        <v>141</v>
      </c>
      <c r="D400" s="10">
        <v>31454</v>
      </c>
      <c r="E400" t="s">
        <v>1217</v>
      </c>
    </row>
    <row r="401" spans="1:5">
      <c r="A401" t="s">
        <v>1451</v>
      </c>
      <c r="B401">
        <v>10009990576</v>
      </c>
      <c r="C401" t="s">
        <v>77</v>
      </c>
      <c r="D401" s="10">
        <v>35522</v>
      </c>
      <c r="E401" t="s">
        <v>1217</v>
      </c>
    </row>
    <row r="402" spans="1:5">
      <c r="A402" t="s">
        <v>1452</v>
      </c>
      <c r="B402">
        <v>10052264489</v>
      </c>
      <c r="C402" t="s">
        <v>163</v>
      </c>
      <c r="D402" s="10">
        <v>36689</v>
      </c>
      <c r="E402" t="s">
        <v>1217</v>
      </c>
    </row>
    <row r="403" spans="1:5">
      <c r="A403" t="s">
        <v>1453</v>
      </c>
      <c r="B403">
        <v>10082394410</v>
      </c>
      <c r="C403" t="s">
        <v>477</v>
      </c>
      <c r="D403" s="10">
        <v>38064</v>
      </c>
      <c r="E403" t="s">
        <v>1219</v>
      </c>
    </row>
    <row r="404" spans="1:5">
      <c r="A404" t="s">
        <v>1454</v>
      </c>
      <c r="B404">
        <v>10060270730</v>
      </c>
      <c r="C404" t="s">
        <v>618</v>
      </c>
      <c r="D404" s="10">
        <v>38123</v>
      </c>
      <c r="E404" t="s">
        <v>1219</v>
      </c>
    </row>
    <row r="405" spans="1:5">
      <c r="A405" t="s">
        <v>1455</v>
      </c>
      <c r="B405">
        <v>10067030923</v>
      </c>
      <c r="C405" t="s">
        <v>51</v>
      </c>
      <c r="D405" s="10">
        <v>38043</v>
      </c>
      <c r="E405" t="s">
        <v>1217</v>
      </c>
    </row>
    <row r="406" spans="1:5">
      <c r="A406" t="s">
        <v>1456</v>
      </c>
      <c r="B406">
        <v>10045938473</v>
      </c>
      <c r="C406" t="s">
        <v>103</v>
      </c>
      <c r="D406" s="10">
        <v>37620</v>
      </c>
      <c r="E406" t="s">
        <v>1217</v>
      </c>
    </row>
    <row r="407" spans="1:5">
      <c r="A407" t="s">
        <v>629</v>
      </c>
      <c r="B407">
        <v>10015848972</v>
      </c>
      <c r="C407" t="s">
        <v>630</v>
      </c>
      <c r="D407" s="10">
        <v>36282</v>
      </c>
      <c r="E407" t="s">
        <v>1217</v>
      </c>
    </row>
    <row r="408" spans="1:5">
      <c r="A408" t="s">
        <v>1457</v>
      </c>
      <c r="B408">
        <v>10072043702</v>
      </c>
      <c r="C408" t="s">
        <v>223</v>
      </c>
      <c r="D408" s="10">
        <v>29885</v>
      </c>
      <c r="E408" t="s">
        <v>1219</v>
      </c>
    </row>
    <row r="409" spans="1:5">
      <c r="A409" t="s">
        <v>1458</v>
      </c>
      <c r="B409">
        <v>10076127806</v>
      </c>
      <c r="C409" t="s">
        <v>160</v>
      </c>
      <c r="D409" s="10">
        <v>36599</v>
      </c>
      <c r="E409" t="s">
        <v>1219</v>
      </c>
    </row>
    <row r="410" spans="1:5">
      <c r="A410" t="s">
        <v>1459</v>
      </c>
      <c r="B410">
        <v>10118402628</v>
      </c>
      <c r="C410" t="s">
        <v>861</v>
      </c>
      <c r="D410" s="10">
        <v>36165</v>
      </c>
      <c r="E410" t="s">
        <v>1219</v>
      </c>
    </row>
    <row r="411" spans="1:5">
      <c r="A411" t="s">
        <v>1460</v>
      </c>
      <c r="B411">
        <v>10004785316</v>
      </c>
      <c r="C411" t="s">
        <v>223</v>
      </c>
      <c r="D411" s="10">
        <v>32238</v>
      </c>
      <c r="E411" t="s">
        <v>1219</v>
      </c>
    </row>
    <row r="412" spans="1:5">
      <c r="A412" t="s">
        <v>1461</v>
      </c>
      <c r="B412">
        <v>10096830434</v>
      </c>
      <c r="C412" t="s">
        <v>112</v>
      </c>
      <c r="D412" s="10">
        <v>35512</v>
      </c>
      <c r="E412" t="s">
        <v>1217</v>
      </c>
    </row>
    <row r="413" spans="1:5">
      <c r="A413" t="s">
        <v>1462</v>
      </c>
      <c r="B413">
        <v>10061676927</v>
      </c>
      <c r="C413" t="s">
        <v>32</v>
      </c>
      <c r="D413" s="10">
        <v>37844</v>
      </c>
      <c r="E413" t="s">
        <v>1217</v>
      </c>
    </row>
    <row r="414" spans="1:5">
      <c r="A414" t="s">
        <v>1463</v>
      </c>
      <c r="B414">
        <v>10062493444</v>
      </c>
      <c r="C414" t="s">
        <v>38</v>
      </c>
      <c r="D414" s="10">
        <v>36046</v>
      </c>
      <c r="E414" t="s">
        <v>1219</v>
      </c>
    </row>
    <row r="415" spans="1:5">
      <c r="A415" t="s">
        <v>1464</v>
      </c>
      <c r="B415">
        <v>10117975626</v>
      </c>
      <c r="C415" t="s">
        <v>22</v>
      </c>
      <c r="D415" s="10">
        <v>37746</v>
      </c>
      <c r="E415" t="s">
        <v>1219</v>
      </c>
    </row>
    <row r="416" spans="1:5">
      <c r="A416" t="s">
        <v>1465</v>
      </c>
      <c r="B416">
        <v>10135667113</v>
      </c>
      <c r="C416" t="s">
        <v>60</v>
      </c>
      <c r="D416" s="10">
        <v>37807</v>
      </c>
      <c r="E416" t="s">
        <v>1219</v>
      </c>
    </row>
    <row r="417" spans="1:5">
      <c r="A417" t="s">
        <v>1466</v>
      </c>
      <c r="B417">
        <v>10061971058</v>
      </c>
      <c r="C417" t="s">
        <v>149</v>
      </c>
      <c r="D417" s="10">
        <v>33187</v>
      </c>
      <c r="E417" t="s">
        <v>1217</v>
      </c>
    </row>
    <row r="418" spans="1:5">
      <c r="A418" t="s">
        <v>1467</v>
      </c>
      <c r="B418">
        <v>10127948539</v>
      </c>
      <c r="C418" t="s">
        <v>1333</v>
      </c>
      <c r="D418" s="10">
        <v>35949</v>
      </c>
      <c r="E418" t="s">
        <v>1217</v>
      </c>
    </row>
    <row r="419" spans="1:5">
      <c r="A419" t="s">
        <v>1468</v>
      </c>
      <c r="B419">
        <v>10132773479</v>
      </c>
      <c r="C419" t="s">
        <v>153</v>
      </c>
      <c r="D419" s="10">
        <v>35256</v>
      </c>
      <c r="E419" t="s">
        <v>1219</v>
      </c>
    </row>
    <row r="420" spans="1:5">
      <c r="A420" t="s">
        <v>1469</v>
      </c>
      <c r="B420">
        <v>10107985838</v>
      </c>
      <c r="C420" t="s">
        <v>24</v>
      </c>
      <c r="D420" s="10">
        <v>31980</v>
      </c>
      <c r="E420" t="s">
        <v>1217</v>
      </c>
    </row>
    <row r="421" spans="1:5">
      <c r="A421" t="s">
        <v>1470</v>
      </c>
      <c r="B421">
        <v>10056381838</v>
      </c>
      <c r="C421" t="s">
        <v>45</v>
      </c>
      <c r="D421" s="10">
        <v>38068</v>
      </c>
      <c r="E421" t="s">
        <v>1219</v>
      </c>
    </row>
    <row r="422" spans="1:5">
      <c r="A422" t="s">
        <v>1471</v>
      </c>
      <c r="B422">
        <v>10118775066</v>
      </c>
      <c r="C422" t="s">
        <v>130</v>
      </c>
      <c r="D422" s="10">
        <v>37759</v>
      </c>
      <c r="E422" t="s">
        <v>1217</v>
      </c>
    </row>
    <row r="423" spans="1:5">
      <c r="A423" t="s">
        <v>1472</v>
      </c>
      <c r="B423">
        <v>10011152152</v>
      </c>
      <c r="C423" t="s">
        <v>36</v>
      </c>
      <c r="D423" s="10">
        <v>35986</v>
      </c>
      <c r="E423" t="s">
        <v>1217</v>
      </c>
    </row>
    <row r="424" spans="1:5">
      <c r="A424" t="s">
        <v>1473</v>
      </c>
      <c r="B424">
        <v>10096181948</v>
      </c>
      <c r="C424" t="s">
        <v>151</v>
      </c>
      <c r="D424" s="10">
        <v>36826</v>
      </c>
      <c r="E424" t="s">
        <v>1219</v>
      </c>
    </row>
    <row r="425" spans="1:5">
      <c r="A425" t="s">
        <v>1474</v>
      </c>
      <c r="B425">
        <v>10016631339</v>
      </c>
      <c r="C425" t="s">
        <v>177</v>
      </c>
      <c r="D425" s="10">
        <v>37179</v>
      </c>
      <c r="E425" t="s">
        <v>1217</v>
      </c>
    </row>
    <row r="426" spans="1:5">
      <c r="A426" t="s">
        <v>1475</v>
      </c>
      <c r="B426">
        <v>10008984608</v>
      </c>
      <c r="C426" t="s">
        <v>163</v>
      </c>
      <c r="D426" s="10">
        <v>32296</v>
      </c>
      <c r="E426" t="s">
        <v>1219</v>
      </c>
    </row>
    <row r="427" spans="1:5">
      <c r="A427" t="s">
        <v>1476</v>
      </c>
      <c r="B427">
        <v>10036104289</v>
      </c>
      <c r="C427" t="s">
        <v>57</v>
      </c>
      <c r="D427" s="10">
        <v>36553</v>
      </c>
      <c r="E427" t="s">
        <v>1217</v>
      </c>
    </row>
    <row r="428" spans="1:5">
      <c r="A428" t="s">
        <v>1477</v>
      </c>
      <c r="B428">
        <v>10005675793</v>
      </c>
      <c r="C428" t="s">
        <v>283</v>
      </c>
      <c r="D428" s="10">
        <v>31857</v>
      </c>
      <c r="E428" t="s">
        <v>1218</v>
      </c>
    </row>
    <row r="429" spans="1:5">
      <c r="A429" t="s">
        <v>1478</v>
      </c>
      <c r="B429">
        <v>10003221895</v>
      </c>
      <c r="C429" t="s">
        <v>363</v>
      </c>
      <c r="D429" s="10">
        <v>29295</v>
      </c>
      <c r="E429" t="s">
        <v>1219</v>
      </c>
    </row>
    <row r="430" spans="1:5">
      <c r="A430" t="s">
        <v>1479</v>
      </c>
      <c r="B430">
        <v>10009718572</v>
      </c>
      <c r="C430" t="s">
        <v>41</v>
      </c>
      <c r="D430" s="10">
        <v>35480</v>
      </c>
      <c r="E430" t="s">
        <v>1217</v>
      </c>
    </row>
    <row r="431" spans="1:5">
      <c r="A431" t="s">
        <v>1121</v>
      </c>
      <c r="B431">
        <v>10010797494</v>
      </c>
      <c r="C431" t="s">
        <v>255</v>
      </c>
      <c r="D431" s="10">
        <v>35478</v>
      </c>
      <c r="E431" t="s">
        <v>1217</v>
      </c>
    </row>
    <row r="432" spans="1:5">
      <c r="A432" t="s">
        <v>1480</v>
      </c>
      <c r="B432">
        <v>10097147504</v>
      </c>
      <c r="C432" t="s">
        <v>51</v>
      </c>
      <c r="D432" s="10">
        <v>37058</v>
      </c>
      <c r="E432" t="s">
        <v>1217</v>
      </c>
    </row>
    <row r="433" spans="1:5">
      <c r="A433" t="s">
        <v>1481</v>
      </c>
      <c r="B433">
        <v>10050305089</v>
      </c>
      <c r="C433" t="s">
        <v>283</v>
      </c>
      <c r="D433" s="10">
        <v>36667</v>
      </c>
      <c r="E433" t="s">
        <v>1217</v>
      </c>
    </row>
    <row r="434" spans="1:5">
      <c r="A434" t="s">
        <v>1482</v>
      </c>
      <c r="B434">
        <v>10053909449</v>
      </c>
      <c r="C434" t="s">
        <v>45</v>
      </c>
      <c r="D434" s="10">
        <v>37446</v>
      </c>
      <c r="E434" t="s">
        <v>1219</v>
      </c>
    </row>
    <row r="435" spans="1:5">
      <c r="A435" t="s">
        <v>1483</v>
      </c>
      <c r="B435">
        <v>10086594712</v>
      </c>
      <c r="C435" t="s">
        <v>397</v>
      </c>
      <c r="D435" s="10">
        <v>37357</v>
      </c>
      <c r="E435" t="s">
        <v>1217</v>
      </c>
    </row>
    <row r="436" spans="1:5">
      <c r="A436" t="s">
        <v>1484</v>
      </c>
      <c r="B436">
        <v>10010026750</v>
      </c>
      <c r="C436" t="s">
        <v>144</v>
      </c>
      <c r="D436" s="10">
        <v>35983</v>
      </c>
      <c r="E436" t="s">
        <v>1219</v>
      </c>
    </row>
    <row r="437" spans="1:5">
      <c r="A437" t="s">
        <v>1485</v>
      </c>
      <c r="B437">
        <v>10058654264</v>
      </c>
      <c r="C437" t="s">
        <v>41</v>
      </c>
      <c r="D437" s="10">
        <v>38068</v>
      </c>
      <c r="E437" t="s">
        <v>1217</v>
      </c>
    </row>
    <row r="438" spans="1:5">
      <c r="A438" t="s">
        <v>1486</v>
      </c>
      <c r="B438">
        <v>10082544960</v>
      </c>
      <c r="C438" t="s">
        <v>618</v>
      </c>
      <c r="D438" s="10">
        <v>37318</v>
      </c>
      <c r="E438" t="s">
        <v>1219</v>
      </c>
    </row>
    <row r="439" spans="1:5">
      <c r="A439" t="s">
        <v>1487</v>
      </c>
      <c r="B439">
        <v>10053230853</v>
      </c>
      <c r="C439" t="s">
        <v>51</v>
      </c>
      <c r="D439" s="10">
        <v>38010</v>
      </c>
      <c r="E439" t="s">
        <v>1217</v>
      </c>
    </row>
    <row r="440" spans="1:5">
      <c r="A440" t="s">
        <v>1488</v>
      </c>
      <c r="B440">
        <v>10078913928</v>
      </c>
      <c r="C440" t="s">
        <v>84</v>
      </c>
      <c r="D440" s="10">
        <v>37528</v>
      </c>
      <c r="E440" t="s">
        <v>1217</v>
      </c>
    </row>
    <row r="441" spans="1:5">
      <c r="A441" t="s">
        <v>1489</v>
      </c>
      <c r="B441">
        <v>10122560086</v>
      </c>
      <c r="C441" t="s">
        <v>223</v>
      </c>
      <c r="D441" s="10">
        <v>36822</v>
      </c>
      <c r="E441" t="s">
        <v>1219</v>
      </c>
    </row>
    <row r="442" spans="1:5">
      <c r="A442" t="s">
        <v>1490</v>
      </c>
      <c r="B442">
        <v>10106649157</v>
      </c>
      <c r="C442" t="s">
        <v>30</v>
      </c>
      <c r="D442" s="10">
        <v>37646</v>
      </c>
      <c r="E442" t="s">
        <v>1219</v>
      </c>
    </row>
    <row r="443" spans="1:5">
      <c r="A443" t="s">
        <v>1491</v>
      </c>
      <c r="B443">
        <v>10132725989</v>
      </c>
      <c r="C443" t="s">
        <v>32</v>
      </c>
      <c r="D443" s="10">
        <v>34812</v>
      </c>
      <c r="E443" t="s">
        <v>1217</v>
      </c>
    </row>
    <row r="444" spans="1:5">
      <c r="A444" t="s">
        <v>1492</v>
      </c>
      <c r="B444">
        <v>10101360031</v>
      </c>
      <c r="C444" t="s">
        <v>861</v>
      </c>
      <c r="D444" s="10">
        <v>38540</v>
      </c>
      <c r="E444" t="s">
        <v>1219</v>
      </c>
    </row>
    <row r="445" spans="1:5">
      <c r="A445" t="s">
        <v>1493</v>
      </c>
      <c r="B445">
        <v>10121687894</v>
      </c>
      <c r="C445" t="s">
        <v>223</v>
      </c>
      <c r="D445" s="10">
        <v>38011</v>
      </c>
      <c r="E445" t="s">
        <v>1219</v>
      </c>
    </row>
    <row r="446" spans="1:5">
      <c r="A446" t="s">
        <v>1494</v>
      </c>
      <c r="B446">
        <v>10089139647</v>
      </c>
      <c r="C446" t="s">
        <v>112</v>
      </c>
      <c r="D446" s="10">
        <v>38089</v>
      </c>
      <c r="E446" t="s">
        <v>1217</v>
      </c>
    </row>
    <row r="447" spans="1:5">
      <c r="A447" t="s">
        <v>1495</v>
      </c>
      <c r="B447">
        <v>10009632787</v>
      </c>
      <c r="C447" t="s">
        <v>77</v>
      </c>
      <c r="D447" s="10">
        <v>35518</v>
      </c>
      <c r="E447" t="s">
        <v>1217</v>
      </c>
    </row>
    <row r="448" spans="1:5">
      <c r="A448" t="s">
        <v>1496</v>
      </c>
      <c r="B448">
        <v>10097465883</v>
      </c>
      <c r="C448" t="s">
        <v>38</v>
      </c>
      <c r="D448" s="10">
        <v>36892</v>
      </c>
      <c r="E448" t="s">
        <v>1219</v>
      </c>
    </row>
    <row r="449" spans="1:5">
      <c r="A449" t="s">
        <v>1497</v>
      </c>
      <c r="B449">
        <v>10023350712</v>
      </c>
      <c r="C449" t="s">
        <v>22</v>
      </c>
      <c r="D449" s="10">
        <v>37824</v>
      </c>
      <c r="E449" t="s">
        <v>1217</v>
      </c>
    </row>
    <row r="450" spans="1:5">
      <c r="A450" t="s">
        <v>304</v>
      </c>
      <c r="B450">
        <v>10050990658</v>
      </c>
      <c r="C450" t="s">
        <v>60</v>
      </c>
      <c r="D450" s="10">
        <v>34205</v>
      </c>
      <c r="E450" t="s">
        <v>1219</v>
      </c>
    </row>
    <row r="451" spans="1:5">
      <c r="A451" t="s">
        <v>1498</v>
      </c>
      <c r="B451">
        <v>10019810313</v>
      </c>
      <c r="C451" t="s">
        <v>1333</v>
      </c>
      <c r="D451" s="10">
        <v>37655</v>
      </c>
      <c r="E451" t="s">
        <v>1217</v>
      </c>
    </row>
    <row r="452" spans="1:5">
      <c r="A452" t="s">
        <v>1499</v>
      </c>
      <c r="B452">
        <v>10053321486</v>
      </c>
      <c r="C452" t="s">
        <v>149</v>
      </c>
      <c r="D452" s="10">
        <v>34368</v>
      </c>
      <c r="E452" t="s">
        <v>1217</v>
      </c>
    </row>
    <row r="453" spans="1:5">
      <c r="A453" t="s">
        <v>1500</v>
      </c>
      <c r="B453">
        <v>10118784362</v>
      </c>
      <c r="C453" t="s">
        <v>115</v>
      </c>
      <c r="D453" s="10">
        <v>36376</v>
      </c>
      <c r="E453" t="s">
        <v>1217</v>
      </c>
    </row>
    <row r="454" spans="1:5">
      <c r="A454" t="s">
        <v>1501</v>
      </c>
      <c r="B454">
        <v>10092281235</v>
      </c>
      <c r="C454" t="s">
        <v>130</v>
      </c>
      <c r="D454" s="10">
        <v>36846</v>
      </c>
      <c r="E454" t="s">
        <v>1219</v>
      </c>
    </row>
    <row r="455" spans="1:5">
      <c r="A455" t="s">
        <v>1502</v>
      </c>
      <c r="B455">
        <v>10038676207</v>
      </c>
      <c r="C455" t="s">
        <v>36</v>
      </c>
      <c r="D455" s="10">
        <v>37382</v>
      </c>
      <c r="E455" t="s">
        <v>1217</v>
      </c>
    </row>
    <row r="456" spans="1:5">
      <c r="A456" t="s">
        <v>1503</v>
      </c>
      <c r="B456">
        <v>10063654010</v>
      </c>
      <c r="C456" t="s">
        <v>151</v>
      </c>
      <c r="D456" s="10">
        <v>37724</v>
      </c>
      <c r="E456" t="s">
        <v>1219</v>
      </c>
    </row>
    <row r="457" spans="1:5">
      <c r="A457" t="s">
        <v>1504</v>
      </c>
      <c r="B457">
        <v>10118889244</v>
      </c>
      <c r="C457" t="s">
        <v>177</v>
      </c>
      <c r="D457" s="10">
        <v>32667</v>
      </c>
      <c r="E457" t="s">
        <v>1217</v>
      </c>
    </row>
    <row r="458" spans="1:5">
      <c r="A458" t="s">
        <v>1505</v>
      </c>
      <c r="B458">
        <v>10119686159</v>
      </c>
      <c r="C458" t="s">
        <v>523</v>
      </c>
      <c r="D458" s="10">
        <v>38283</v>
      </c>
      <c r="E458" t="s">
        <v>1219</v>
      </c>
    </row>
    <row r="459" spans="1:5">
      <c r="A459" t="s">
        <v>408</v>
      </c>
      <c r="B459">
        <v>10002687385</v>
      </c>
      <c r="C459" t="s">
        <v>141</v>
      </c>
      <c r="D459" s="10">
        <v>30849</v>
      </c>
      <c r="E459" t="s">
        <v>1217</v>
      </c>
    </row>
    <row r="460" spans="1:5">
      <c r="A460" t="s">
        <v>1506</v>
      </c>
      <c r="B460">
        <v>10010923392</v>
      </c>
      <c r="C460" t="s">
        <v>163</v>
      </c>
      <c r="D460" s="10">
        <v>28786</v>
      </c>
      <c r="E460" t="s">
        <v>1219</v>
      </c>
    </row>
    <row r="461" spans="1:5">
      <c r="A461" t="s">
        <v>1507</v>
      </c>
      <c r="B461">
        <v>10091433493</v>
      </c>
      <c r="C461" t="s">
        <v>43</v>
      </c>
      <c r="D461" s="10">
        <v>36322</v>
      </c>
      <c r="E461" t="s">
        <v>1219</v>
      </c>
    </row>
    <row r="462" spans="1:5">
      <c r="A462" t="s">
        <v>1508</v>
      </c>
      <c r="B462">
        <v>10101896056</v>
      </c>
      <c r="C462" t="s">
        <v>57</v>
      </c>
      <c r="D462" s="10">
        <v>37626</v>
      </c>
      <c r="E462" t="s">
        <v>1217</v>
      </c>
    </row>
    <row r="463" spans="1:5">
      <c r="A463" t="s">
        <v>1509</v>
      </c>
      <c r="B463">
        <v>10006274062</v>
      </c>
      <c r="C463" t="s">
        <v>283</v>
      </c>
      <c r="D463" s="10">
        <v>31973</v>
      </c>
      <c r="E463" t="s">
        <v>1217</v>
      </c>
    </row>
    <row r="464" spans="1:5">
      <c r="A464" t="s">
        <v>1510</v>
      </c>
      <c r="B464">
        <v>10093123923</v>
      </c>
      <c r="C464" t="s">
        <v>363</v>
      </c>
      <c r="D464" s="10">
        <v>29607</v>
      </c>
      <c r="E464" t="s">
        <v>1219</v>
      </c>
    </row>
    <row r="465" spans="1:5">
      <c r="A465" t="s">
        <v>1511</v>
      </c>
      <c r="B465">
        <v>10080032559</v>
      </c>
      <c r="C465" t="s">
        <v>368</v>
      </c>
      <c r="D465" s="10">
        <v>37812</v>
      </c>
      <c r="E465" t="s">
        <v>1219</v>
      </c>
    </row>
    <row r="466" spans="1:5">
      <c r="A466" t="s">
        <v>257</v>
      </c>
      <c r="B466">
        <v>10010797393</v>
      </c>
      <c r="C466" t="s">
        <v>255</v>
      </c>
      <c r="D466" s="10">
        <v>35691</v>
      </c>
      <c r="E466" t="s">
        <v>1217</v>
      </c>
    </row>
    <row r="467" spans="1:5">
      <c r="A467" t="s">
        <v>1512</v>
      </c>
      <c r="B467">
        <v>10036448439</v>
      </c>
      <c r="C467" t="s">
        <v>51</v>
      </c>
      <c r="D467" s="10">
        <v>37091</v>
      </c>
      <c r="E467" t="s">
        <v>1219</v>
      </c>
    </row>
    <row r="468" spans="1:5">
      <c r="A468" t="s">
        <v>1513</v>
      </c>
      <c r="B468">
        <v>10058431164</v>
      </c>
      <c r="C468" t="s">
        <v>45</v>
      </c>
      <c r="D468" s="10">
        <v>37814</v>
      </c>
      <c r="E468" t="s">
        <v>1219</v>
      </c>
    </row>
    <row r="469" spans="1:5">
      <c r="A469" t="s">
        <v>310</v>
      </c>
      <c r="B469">
        <v>10009316024</v>
      </c>
      <c r="C469" t="s">
        <v>112</v>
      </c>
      <c r="D469" s="10">
        <v>34971</v>
      </c>
      <c r="E469" t="s">
        <v>1217</v>
      </c>
    </row>
    <row r="470" spans="1:5">
      <c r="A470" t="s">
        <v>1514</v>
      </c>
      <c r="B470">
        <v>10056383555</v>
      </c>
      <c r="C470" t="s">
        <v>45</v>
      </c>
      <c r="D470" s="10">
        <v>38047</v>
      </c>
      <c r="E470" t="s">
        <v>1217</v>
      </c>
    </row>
    <row r="471" spans="1:5">
      <c r="A471" t="s">
        <v>1515</v>
      </c>
      <c r="B471">
        <v>10119752140</v>
      </c>
      <c r="C471" t="s">
        <v>41</v>
      </c>
      <c r="D471" s="10">
        <v>38073</v>
      </c>
      <c r="E471" t="s">
        <v>1217</v>
      </c>
    </row>
    <row r="472" spans="1:5">
      <c r="A472" t="s">
        <v>634</v>
      </c>
      <c r="B472">
        <v>10015327600</v>
      </c>
      <c r="C472" t="s">
        <v>477</v>
      </c>
      <c r="D472" s="10">
        <v>36287</v>
      </c>
      <c r="E472" t="s">
        <v>1217</v>
      </c>
    </row>
    <row r="473" spans="1:5">
      <c r="A473" t="s">
        <v>1516</v>
      </c>
      <c r="B473">
        <v>10136825857</v>
      </c>
      <c r="C473" t="s">
        <v>211</v>
      </c>
      <c r="D473" s="10">
        <v>36153</v>
      </c>
      <c r="E473" t="s">
        <v>1217</v>
      </c>
    </row>
    <row r="474" spans="1:5">
      <c r="A474" t="s">
        <v>1517</v>
      </c>
      <c r="B474">
        <v>10007762913</v>
      </c>
      <c r="C474" t="s">
        <v>795</v>
      </c>
      <c r="D474" s="10">
        <v>31702</v>
      </c>
      <c r="E474" t="s">
        <v>1219</v>
      </c>
    </row>
    <row r="475" spans="1:5">
      <c r="A475" t="s">
        <v>1518</v>
      </c>
      <c r="B475">
        <v>10009321579</v>
      </c>
      <c r="C475" t="s">
        <v>1351</v>
      </c>
      <c r="D475" s="10">
        <v>34580</v>
      </c>
      <c r="E475" t="s">
        <v>1217</v>
      </c>
    </row>
    <row r="476" spans="1:5">
      <c r="A476" t="s">
        <v>1519</v>
      </c>
      <c r="B476">
        <v>10036297380</v>
      </c>
      <c r="C476" t="s">
        <v>28</v>
      </c>
      <c r="D476" s="10">
        <v>37819</v>
      </c>
      <c r="E476" t="s">
        <v>1217</v>
      </c>
    </row>
    <row r="477" spans="1:5">
      <c r="A477" t="s">
        <v>742</v>
      </c>
      <c r="B477">
        <v>10009468089</v>
      </c>
      <c r="C477" t="s">
        <v>255</v>
      </c>
      <c r="D477" s="10">
        <v>33487</v>
      </c>
      <c r="E477" t="s">
        <v>1219</v>
      </c>
    </row>
    <row r="478" spans="1:5">
      <c r="A478" t="s">
        <v>914</v>
      </c>
      <c r="B478">
        <v>10009117778</v>
      </c>
      <c r="C478" t="s">
        <v>34</v>
      </c>
      <c r="D478" s="10">
        <v>35184</v>
      </c>
      <c r="E478" t="s">
        <v>1217</v>
      </c>
    </row>
    <row r="479" spans="1:5">
      <c r="A479" t="s">
        <v>1520</v>
      </c>
      <c r="B479">
        <v>10015972244</v>
      </c>
      <c r="C479" t="s">
        <v>861</v>
      </c>
      <c r="D479" s="10">
        <v>35115</v>
      </c>
      <c r="E479" t="s">
        <v>1217</v>
      </c>
    </row>
    <row r="480" spans="1:5">
      <c r="A480" t="s">
        <v>1521</v>
      </c>
      <c r="B480">
        <v>10071485748</v>
      </c>
      <c r="C480" t="s">
        <v>223</v>
      </c>
      <c r="D480" s="10">
        <v>28698</v>
      </c>
      <c r="E480" t="s">
        <v>1219</v>
      </c>
    </row>
    <row r="481" spans="1:5">
      <c r="A481" t="s">
        <v>1522</v>
      </c>
      <c r="B481">
        <v>10023857536</v>
      </c>
      <c r="C481" t="s">
        <v>112</v>
      </c>
      <c r="D481" s="10">
        <v>37105</v>
      </c>
      <c r="E481" t="s">
        <v>1217</v>
      </c>
    </row>
    <row r="482" spans="1:5">
      <c r="A482" t="s">
        <v>1523</v>
      </c>
      <c r="B482">
        <v>10125507775</v>
      </c>
      <c r="C482" t="s">
        <v>32</v>
      </c>
      <c r="D482" s="10">
        <v>34539</v>
      </c>
      <c r="E482" t="s">
        <v>1217</v>
      </c>
    </row>
    <row r="483" spans="1:5">
      <c r="A483" t="s">
        <v>1524</v>
      </c>
      <c r="B483">
        <v>10071226171</v>
      </c>
      <c r="C483" t="s">
        <v>22</v>
      </c>
      <c r="D483" s="10">
        <v>38127</v>
      </c>
      <c r="E483" t="s">
        <v>1217</v>
      </c>
    </row>
    <row r="484" spans="1:5">
      <c r="A484" t="s">
        <v>1525</v>
      </c>
      <c r="B484">
        <v>10135667012</v>
      </c>
      <c r="C484" t="s">
        <v>60</v>
      </c>
      <c r="D484" s="10">
        <v>34495</v>
      </c>
      <c r="E484" t="s">
        <v>1219</v>
      </c>
    </row>
    <row r="485" spans="1:5">
      <c r="A485" t="s">
        <v>1526</v>
      </c>
      <c r="B485">
        <v>10014545940</v>
      </c>
      <c r="C485" t="s">
        <v>1333</v>
      </c>
      <c r="D485" s="10">
        <v>32067</v>
      </c>
      <c r="E485" t="s">
        <v>1219</v>
      </c>
    </row>
    <row r="486" spans="1:5">
      <c r="A486" t="s">
        <v>1527</v>
      </c>
      <c r="B486">
        <v>10097387172</v>
      </c>
      <c r="C486" t="s">
        <v>115</v>
      </c>
      <c r="D486" s="10">
        <v>37558</v>
      </c>
      <c r="E486" t="s">
        <v>1217</v>
      </c>
    </row>
    <row r="487" spans="1:5">
      <c r="A487" t="s">
        <v>1528</v>
      </c>
      <c r="B487">
        <v>10096254595</v>
      </c>
      <c r="C487" t="s">
        <v>130</v>
      </c>
      <c r="D487" s="10">
        <v>26983</v>
      </c>
      <c r="E487" t="s">
        <v>1219</v>
      </c>
    </row>
    <row r="488" spans="1:5">
      <c r="A488" t="s">
        <v>1529</v>
      </c>
      <c r="B488">
        <v>10040903365</v>
      </c>
      <c r="C488" t="s">
        <v>36</v>
      </c>
      <c r="D488" s="10">
        <v>37957</v>
      </c>
      <c r="E488" t="s">
        <v>1219</v>
      </c>
    </row>
    <row r="489" spans="1:5">
      <c r="A489" t="s">
        <v>1530</v>
      </c>
      <c r="B489">
        <v>10132689314</v>
      </c>
      <c r="C489" t="s">
        <v>32</v>
      </c>
      <c r="D489" s="10">
        <v>32231</v>
      </c>
      <c r="E489" t="s">
        <v>1219</v>
      </c>
    </row>
    <row r="490" spans="1:5">
      <c r="A490" t="s">
        <v>1531</v>
      </c>
      <c r="B490">
        <v>10132009910</v>
      </c>
      <c r="C490" t="s">
        <v>151</v>
      </c>
      <c r="D490" s="10">
        <v>37213</v>
      </c>
      <c r="E490" t="s">
        <v>1219</v>
      </c>
    </row>
    <row r="491" spans="1:5">
      <c r="A491" t="s">
        <v>1532</v>
      </c>
      <c r="B491">
        <v>10091681956</v>
      </c>
      <c r="C491" t="s">
        <v>177</v>
      </c>
      <c r="D491" s="10">
        <v>33346</v>
      </c>
      <c r="E491" t="s">
        <v>1217</v>
      </c>
    </row>
    <row r="492" spans="1:5">
      <c r="A492" t="s">
        <v>1533</v>
      </c>
      <c r="B492">
        <v>10007350964</v>
      </c>
      <c r="C492" t="s">
        <v>141</v>
      </c>
      <c r="D492" s="10">
        <v>33099</v>
      </c>
      <c r="E492" t="s">
        <v>1219</v>
      </c>
    </row>
    <row r="493" spans="1:5">
      <c r="A493" t="s">
        <v>1534</v>
      </c>
      <c r="B493">
        <v>10077988889</v>
      </c>
      <c r="C493" t="s">
        <v>43</v>
      </c>
      <c r="D493" s="10">
        <v>37191</v>
      </c>
      <c r="E493" t="s">
        <v>1217</v>
      </c>
    </row>
    <row r="494" spans="1:5">
      <c r="A494" t="s">
        <v>1535</v>
      </c>
      <c r="B494">
        <v>10131581490</v>
      </c>
      <c r="C494" t="s">
        <v>57</v>
      </c>
      <c r="D494" s="10">
        <v>37572</v>
      </c>
      <c r="E494" t="s">
        <v>1219</v>
      </c>
    </row>
    <row r="495" spans="1:5">
      <c r="A495" t="s">
        <v>1536</v>
      </c>
      <c r="B495">
        <v>10131617260</v>
      </c>
      <c r="C495" t="s">
        <v>368</v>
      </c>
      <c r="D495" s="10">
        <v>35891</v>
      </c>
      <c r="E495" t="s">
        <v>1217</v>
      </c>
    </row>
    <row r="496" spans="1:5">
      <c r="A496" t="s">
        <v>1537</v>
      </c>
      <c r="B496">
        <v>10119924013</v>
      </c>
      <c r="C496" t="s">
        <v>255</v>
      </c>
      <c r="D496" s="10">
        <v>37304</v>
      </c>
      <c r="E496" t="s">
        <v>1219</v>
      </c>
    </row>
    <row r="497" spans="1:5">
      <c r="A497" t="s">
        <v>1538</v>
      </c>
      <c r="B497">
        <v>10079226550</v>
      </c>
      <c r="C497" t="s">
        <v>51</v>
      </c>
      <c r="D497" s="10">
        <v>37944</v>
      </c>
      <c r="E497" t="s">
        <v>1219</v>
      </c>
    </row>
    <row r="498" spans="1:5">
      <c r="A498" t="s">
        <v>1539</v>
      </c>
      <c r="B498">
        <v>10054613206</v>
      </c>
      <c r="C498" t="s">
        <v>45</v>
      </c>
      <c r="D498" s="10">
        <v>37420</v>
      </c>
      <c r="E498" t="s">
        <v>1219</v>
      </c>
    </row>
    <row r="499" spans="1:5">
      <c r="A499" t="s">
        <v>1540</v>
      </c>
      <c r="B499">
        <v>10082239917</v>
      </c>
      <c r="C499" t="s">
        <v>163</v>
      </c>
      <c r="D499" s="10">
        <v>32237</v>
      </c>
      <c r="E499" t="s">
        <v>1217</v>
      </c>
    </row>
    <row r="500" spans="1:5">
      <c r="A500" t="s">
        <v>1123</v>
      </c>
      <c r="B500">
        <v>10108741428</v>
      </c>
      <c r="C500" t="s">
        <v>24</v>
      </c>
      <c r="D500" s="10">
        <v>38165</v>
      </c>
      <c r="E500" t="s">
        <v>1217</v>
      </c>
    </row>
    <row r="501" spans="1:5">
      <c r="A501" t="s">
        <v>395</v>
      </c>
      <c r="B501">
        <v>10004613241</v>
      </c>
      <c r="C501" t="s">
        <v>103</v>
      </c>
      <c r="D501" s="10">
        <v>31984</v>
      </c>
      <c r="E501" t="s">
        <v>1218</v>
      </c>
    </row>
    <row r="502" spans="1:5">
      <c r="A502" t="s">
        <v>636</v>
      </c>
      <c r="B502">
        <v>10010948553</v>
      </c>
      <c r="C502" t="s">
        <v>637</v>
      </c>
      <c r="D502" s="10">
        <v>36288</v>
      </c>
      <c r="E502" t="s">
        <v>1217</v>
      </c>
    </row>
    <row r="503" spans="1:5">
      <c r="A503" t="s">
        <v>1541</v>
      </c>
      <c r="B503">
        <v>10050678339</v>
      </c>
      <c r="C503" t="s">
        <v>149</v>
      </c>
      <c r="D503" s="10">
        <v>35717</v>
      </c>
      <c r="E503" t="s">
        <v>1217</v>
      </c>
    </row>
    <row r="504" spans="1:5">
      <c r="A504" t="s">
        <v>1542</v>
      </c>
      <c r="B504">
        <v>10097340894</v>
      </c>
      <c r="C504" t="s">
        <v>861</v>
      </c>
      <c r="D504" s="10">
        <v>36066</v>
      </c>
      <c r="E504" t="s">
        <v>1219</v>
      </c>
    </row>
    <row r="505" spans="1:5">
      <c r="A505" t="s">
        <v>1543</v>
      </c>
      <c r="B505">
        <v>10122559985</v>
      </c>
      <c r="C505" t="s">
        <v>223</v>
      </c>
      <c r="D505" s="10">
        <v>31588</v>
      </c>
      <c r="E505" t="s">
        <v>1219</v>
      </c>
    </row>
    <row r="506" spans="1:5">
      <c r="A506" t="s">
        <v>1544</v>
      </c>
      <c r="B506">
        <v>10079682349</v>
      </c>
      <c r="C506" t="s">
        <v>32</v>
      </c>
      <c r="D506" s="10">
        <v>34101</v>
      </c>
      <c r="E506" t="s">
        <v>1217</v>
      </c>
    </row>
    <row r="507" spans="1:5">
      <c r="A507" t="s">
        <v>1545</v>
      </c>
      <c r="B507">
        <v>10115011163</v>
      </c>
      <c r="C507" t="s">
        <v>60</v>
      </c>
      <c r="D507" s="10">
        <v>36782</v>
      </c>
      <c r="E507" t="s">
        <v>1226</v>
      </c>
    </row>
    <row r="508" spans="1:5">
      <c r="A508" t="s">
        <v>1546</v>
      </c>
      <c r="B508">
        <v>10020714433</v>
      </c>
      <c r="C508" t="s">
        <v>1333</v>
      </c>
      <c r="D508" s="10">
        <v>34615</v>
      </c>
      <c r="E508" t="s">
        <v>1219</v>
      </c>
    </row>
    <row r="509" spans="1:5">
      <c r="A509" t="s">
        <v>1547</v>
      </c>
      <c r="B509">
        <v>10097389495</v>
      </c>
      <c r="C509" t="s">
        <v>115</v>
      </c>
      <c r="D509" s="10">
        <v>36634</v>
      </c>
      <c r="E509" t="s">
        <v>1217</v>
      </c>
    </row>
    <row r="510" spans="1:5">
      <c r="A510" t="s">
        <v>1548</v>
      </c>
      <c r="B510">
        <v>10083618630</v>
      </c>
      <c r="C510" t="s">
        <v>130</v>
      </c>
      <c r="D510" s="10">
        <v>28512</v>
      </c>
      <c r="E510" t="s">
        <v>1217</v>
      </c>
    </row>
    <row r="511" spans="1:5">
      <c r="A511" t="s">
        <v>1549</v>
      </c>
      <c r="B511">
        <v>10096130519</v>
      </c>
      <c r="C511" t="s">
        <v>151</v>
      </c>
      <c r="D511" s="10">
        <v>37397</v>
      </c>
      <c r="E511" t="s">
        <v>1219</v>
      </c>
    </row>
    <row r="512" spans="1:5">
      <c r="A512" t="s">
        <v>1550</v>
      </c>
      <c r="B512">
        <v>10005794621</v>
      </c>
      <c r="C512" t="s">
        <v>163</v>
      </c>
      <c r="D512" s="10">
        <v>25518</v>
      </c>
      <c r="E512" t="s">
        <v>1219</v>
      </c>
    </row>
    <row r="513" spans="1:5">
      <c r="A513" t="s">
        <v>1551</v>
      </c>
      <c r="B513">
        <v>10007846270</v>
      </c>
      <c r="C513" t="s">
        <v>43</v>
      </c>
      <c r="D513" s="10">
        <v>34677</v>
      </c>
      <c r="E513" t="s">
        <v>1217</v>
      </c>
    </row>
    <row r="514" spans="1:5">
      <c r="A514" t="s">
        <v>1552</v>
      </c>
      <c r="B514">
        <v>10131617159</v>
      </c>
      <c r="C514" t="s">
        <v>368</v>
      </c>
      <c r="D514" s="10">
        <v>33685</v>
      </c>
      <c r="E514" t="s">
        <v>1217</v>
      </c>
    </row>
    <row r="515" spans="1:5">
      <c r="A515" t="s">
        <v>1553</v>
      </c>
      <c r="B515">
        <v>10076159229</v>
      </c>
      <c r="C515" t="s">
        <v>255</v>
      </c>
      <c r="D515" s="10">
        <v>37541</v>
      </c>
      <c r="E515" t="s">
        <v>1219</v>
      </c>
    </row>
    <row r="516" spans="1:5">
      <c r="A516" t="s">
        <v>1554</v>
      </c>
      <c r="B516">
        <v>10086049286</v>
      </c>
      <c r="C516" t="s">
        <v>255</v>
      </c>
      <c r="D516" s="10">
        <v>37809</v>
      </c>
      <c r="E516" t="s">
        <v>1219</v>
      </c>
    </row>
    <row r="517" spans="1:5">
      <c r="A517" t="s">
        <v>1555</v>
      </c>
      <c r="B517">
        <v>10119925023</v>
      </c>
      <c r="C517" t="s">
        <v>255</v>
      </c>
      <c r="D517" s="10">
        <v>37395</v>
      </c>
      <c r="E517" t="s">
        <v>1219</v>
      </c>
    </row>
    <row r="518" spans="1:5">
      <c r="A518" t="s">
        <v>1556</v>
      </c>
      <c r="B518">
        <v>10061210115</v>
      </c>
      <c r="C518" t="s">
        <v>51</v>
      </c>
      <c r="D518" s="10">
        <v>36570</v>
      </c>
      <c r="E518" t="s">
        <v>1217</v>
      </c>
    </row>
    <row r="519" spans="1:5">
      <c r="A519" t="s">
        <v>1557</v>
      </c>
      <c r="B519">
        <v>10051885078</v>
      </c>
      <c r="C519" t="s">
        <v>45</v>
      </c>
      <c r="D519" s="10">
        <v>36943</v>
      </c>
      <c r="E519" t="s">
        <v>1219</v>
      </c>
    </row>
    <row r="520" spans="1:5">
      <c r="A520" t="s">
        <v>1558</v>
      </c>
      <c r="B520">
        <v>10005305274</v>
      </c>
      <c r="C520" t="s">
        <v>141</v>
      </c>
      <c r="D520" s="10">
        <v>27095</v>
      </c>
      <c r="E520" t="s">
        <v>1217</v>
      </c>
    </row>
    <row r="521" spans="1:5">
      <c r="A521" t="s">
        <v>1559</v>
      </c>
      <c r="B521">
        <v>10131480551</v>
      </c>
      <c r="C521" t="s">
        <v>1340</v>
      </c>
      <c r="D521" s="10">
        <v>31528</v>
      </c>
      <c r="E521" t="s">
        <v>1219</v>
      </c>
    </row>
    <row r="522" spans="1:5">
      <c r="A522" t="s">
        <v>269</v>
      </c>
      <c r="B522">
        <v>10010794262</v>
      </c>
      <c r="C522" t="s">
        <v>101</v>
      </c>
      <c r="D522" s="10">
        <v>36158</v>
      </c>
      <c r="E522" t="s">
        <v>1217</v>
      </c>
    </row>
    <row r="523" spans="1:5">
      <c r="A523" t="s">
        <v>1560</v>
      </c>
      <c r="B523">
        <v>10129241265</v>
      </c>
      <c r="C523" t="s">
        <v>108</v>
      </c>
      <c r="D523" s="10">
        <v>37942</v>
      </c>
      <c r="E523" t="s">
        <v>1217</v>
      </c>
    </row>
    <row r="524" spans="1:5">
      <c r="A524" t="s">
        <v>489</v>
      </c>
      <c r="B524">
        <v>10007503336</v>
      </c>
      <c r="C524" t="s">
        <v>41</v>
      </c>
      <c r="D524" s="10">
        <v>34062</v>
      </c>
      <c r="E524" t="s">
        <v>1217</v>
      </c>
    </row>
    <row r="525" spans="1:5">
      <c r="A525" t="s">
        <v>1561</v>
      </c>
      <c r="B525">
        <v>10021117284</v>
      </c>
      <c r="C525" t="s">
        <v>30</v>
      </c>
      <c r="D525" s="10">
        <v>34982</v>
      </c>
      <c r="E525" t="s">
        <v>1219</v>
      </c>
    </row>
    <row r="526" spans="1:5">
      <c r="A526" t="s">
        <v>1562</v>
      </c>
      <c r="B526">
        <v>10001348482</v>
      </c>
      <c r="C526" t="s">
        <v>725</v>
      </c>
      <c r="D526" s="10">
        <v>26339</v>
      </c>
      <c r="E526" t="s">
        <v>1219</v>
      </c>
    </row>
    <row r="527" spans="1:5">
      <c r="A527" t="s">
        <v>1563</v>
      </c>
      <c r="B527">
        <v>10129367365</v>
      </c>
      <c r="C527" t="s">
        <v>32</v>
      </c>
      <c r="D527" s="10">
        <v>35342</v>
      </c>
      <c r="E527" t="s">
        <v>1217</v>
      </c>
    </row>
    <row r="528" spans="1:5">
      <c r="A528" t="s">
        <v>1564</v>
      </c>
      <c r="B528">
        <v>10141113257</v>
      </c>
      <c r="C528" t="s">
        <v>861</v>
      </c>
      <c r="D528" s="10">
        <v>38591</v>
      </c>
      <c r="E528" t="s">
        <v>1217</v>
      </c>
    </row>
    <row r="529" spans="1:5">
      <c r="A529" t="s">
        <v>1565</v>
      </c>
      <c r="B529">
        <v>10004700036</v>
      </c>
      <c r="C529" t="s">
        <v>223</v>
      </c>
      <c r="D529" s="10">
        <v>32430</v>
      </c>
      <c r="E529" t="s">
        <v>1219</v>
      </c>
    </row>
    <row r="530" spans="1:5">
      <c r="A530" t="s">
        <v>1566</v>
      </c>
      <c r="B530">
        <v>10123052766</v>
      </c>
      <c r="C530" t="s">
        <v>112</v>
      </c>
      <c r="D530" s="10">
        <v>38465</v>
      </c>
      <c r="E530" t="s">
        <v>1217</v>
      </c>
    </row>
    <row r="531" spans="1:5">
      <c r="A531" t="s">
        <v>1567</v>
      </c>
      <c r="B531">
        <v>10060883951</v>
      </c>
      <c r="C531" t="s">
        <v>38</v>
      </c>
      <c r="D531" s="10">
        <v>36493</v>
      </c>
      <c r="E531" t="s">
        <v>1219</v>
      </c>
    </row>
    <row r="532" spans="1:5">
      <c r="A532" t="s">
        <v>1568</v>
      </c>
      <c r="B532">
        <v>10123473607</v>
      </c>
      <c r="C532" t="s">
        <v>60</v>
      </c>
      <c r="D532" s="10">
        <v>35947</v>
      </c>
      <c r="E532" t="s">
        <v>1219</v>
      </c>
    </row>
    <row r="533" spans="1:5">
      <c r="A533" t="s">
        <v>1569</v>
      </c>
      <c r="B533">
        <v>10085868727</v>
      </c>
      <c r="C533" t="s">
        <v>115</v>
      </c>
      <c r="D533" s="10">
        <v>36896</v>
      </c>
      <c r="E533" t="s">
        <v>1217</v>
      </c>
    </row>
    <row r="534" spans="1:5">
      <c r="A534" t="s">
        <v>1570</v>
      </c>
      <c r="B534">
        <v>10124683275</v>
      </c>
      <c r="C534" t="s">
        <v>32</v>
      </c>
      <c r="D534" s="10">
        <v>36322</v>
      </c>
      <c r="E534" t="s">
        <v>1219</v>
      </c>
    </row>
    <row r="535" spans="1:5">
      <c r="A535" t="s">
        <v>1571</v>
      </c>
      <c r="B535">
        <v>10006278308</v>
      </c>
      <c r="C535" t="s">
        <v>151</v>
      </c>
      <c r="D535" s="10">
        <v>33240</v>
      </c>
      <c r="E535" t="s">
        <v>1219</v>
      </c>
    </row>
    <row r="536" spans="1:5">
      <c r="A536" t="s">
        <v>1572</v>
      </c>
      <c r="B536">
        <v>10107182859</v>
      </c>
      <c r="C536" t="s">
        <v>177</v>
      </c>
      <c r="D536" s="10">
        <v>31995</v>
      </c>
      <c r="E536" t="s">
        <v>1217</v>
      </c>
    </row>
    <row r="537" spans="1:5">
      <c r="A537" t="s">
        <v>1573</v>
      </c>
      <c r="B537">
        <v>10064126781</v>
      </c>
      <c r="C537" t="s">
        <v>43</v>
      </c>
      <c r="D537" s="10">
        <v>36994</v>
      </c>
      <c r="E537" t="s">
        <v>1219</v>
      </c>
    </row>
    <row r="538" spans="1:5">
      <c r="A538" t="s">
        <v>1574</v>
      </c>
      <c r="B538">
        <v>10083837383</v>
      </c>
      <c r="C538" t="s">
        <v>141</v>
      </c>
      <c r="D538" s="10">
        <v>37242</v>
      </c>
      <c r="E538" t="s">
        <v>1219</v>
      </c>
    </row>
    <row r="539" spans="1:5">
      <c r="A539" t="s">
        <v>1575</v>
      </c>
      <c r="B539">
        <v>10119244609</v>
      </c>
      <c r="C539" t="s">
        <v>163</v>
      </c>
      <c r="D539" s="10">
        <v>36239</v>
      </c>
      <c r="E539" t="s">
        <v>1219</v>
      </c>
    </row>
    <row r="540" spans="1:5">
      <c r="A540" t="s">
        <v>1576</v>
      </c>
      <c r="B540">
        <v>10118522664</v>
      </c>
      <c r="C540" t="s">
        <v>368</v>
      </c>
      <c r="D540" s="10">
        <v>37962</v>
      </c>
      <c r="E540" t="s">
        <v>1219</v>
      </c>
    </row>
    <row r="541" spans="1:5">
      <c r="A541" t="s">
        <v>1577</v>
      </c>
      <c r="B541">
        <v>10061217589</v>
      </c>
      <c r="C541" t="s">
        <v>51</v>
      </c>
      <c r="D541" s="10">
        <v>37491</v>
      </c>
      <c r="E541" t="s">
        <v>1219</v>
      </c>
    </row>
    <row r="542" spans="1:5">
      <c r="A542" t="s">
        <v>1578</v>
      </c>
      <c r="B542">
        <v>10055079816</v>
      </c>
      <c r="C542" t="s">
        <v>45</v>
      </c>
      <c r="D542" s="10">
        <v>37270</v>
      </c>
      <c r="E542" t="s">
        <v>1219</v>
      </c>
    </row>
    <row r="543" spans="1:5">
      <c r="A543" t="s">
        <v>1579</v>
      </c>
      <c r="B543">
        <v>10075819729</v>
      </c>
      <c r="C543" t="s">
        <v>206</v>
      </c>
      <c r="D543" s="10">
        <v>38141</v>
      </c>
      <c r="E543" t="s">
        <v>1217</v>
      </c>
    </row>
    <row r="544" spans="1:5">
      <c r="A544" t="s">
        <v>1580</v>
      </c>
      <c r="B544">
        <v>10135663574</v>
      </c>
      <c r="C544" t="s">
        <v>101</v>
      </c>
      <c r="D544" s="10">
        <v>27239</v>
      </c>
      <c r="E544" t="s">
        <v>1217</v>
      </c>
    </row>
    <row r="545" spans="1:5">
      <c r="A545" t="s">
        <v>1581</v>
      </c>
      <c r="B545">
        <v>10093661968</v>
      </c>
      <c r="C545" t="s">
        <v>1351</v>
      </c>
      <c r="D545" s="10">
        <v>36820</v>
      </c>
      <c r="E545" t="s">
        <v>1219</v>
      </c>
    </row>
    <row r="546" spans="1:5">
      <c r="A546" t="s">
        <v>690</v>
      </c>
      <c r="B546">
        <v>10009321882</v>
      </c>
      <c r="C546" t="s">
        <v>723</v>
      </c>
      <c r="D546" s="10">
        <v>34420</v>
      </c>
      <c r="E546" t="s">
        <v>1217</v>
      </c>
    </row>
    <row r="547" spans="1:5">
      <c r="A547" t="s">
        <v>1582</v>
      </c>
      <c r="B547">
        <v>10105708661</v>
      </c>
      <c r="C547" t="s">
        <v>483</v>
      </c>
      <c r="D547" s="10">
        <v>38233</v>
      </c>
      <c r="E547" t="s">
        <v>1219</v>
      </c>
    </row>
    <row r="548" spans="1:5">
      <c r="A548" t="s">
        <v>1583</v>
      </c>
      <c r="B548">
        <v>10069363266</v>
      </c>
      <c r="C548" t="s">
        <v>26</v>
      </c>
      <c r="D548" s="10">
        <v>37317</v>
      </c>
      <c r="E548" t="s">
        <v>1217</v>
      </c>
    </row>
    <row r="549" spans="1:5">
      <c r="A549" t="s">
        <v>1584</v>
      </c>
      <c r="B549">
        <v>10140372724</v>
      </c>
      <c r="C549" t="s">
        <v>223</v>
      </c>
      <c r="D549" s="10">
        <v>31741</v>
      </c>
      <c r="E549" t="s">
        <v>1217</v>
      </c>
    </row>
    <row r="550" spans="1:5">
      <c r="A550" t="s">
        <v>1585</v>
      </c>
      <c r="B550">
        <v>10117689676</v>
      </c>
      <c r="C550" t="s">
        <v>112</v>
      </c>
      <c r="D550" s="10">
        <v>36504</v>
      </c>
      <c r="E550" t="s">
        <v>1217</v>
      </c>
    </row>
    <row r="551" spans="1:5">
      <c r="A551" t="s">
        <v>1586</v>
      </c>
      <c r="B551">
        <v>10059568690</v>
      </c>
      <c r="C551" t="s">
        <v>32</v>
      </c>
      <c r="D551" s="10">
        <v>38124</v>
      </c>
      <c r="E551" t="s">
        <v>1217</v>
      </c>
    </row>
    <row r="552" spans="1:5">
      <c r="A552" t="s">
        <v>1587</v>
      </c>
      <c r="B552">
        <v>10136323881</v>
      </c>
      <c r="C552" t="s">
        <v>38</v>
      </c>
      <c r="D552" s="10">
        <v>36877</v>
      </c>
      <c r="E552" t="s">
        <v>1217</v>
      </c>
    </row>
    <row r="553" spans="1:5">
      <c r="A553" t="s">
        <v>1588</v>
      </c>
      <c r="B553">
        <v>10115012981</v>
      </c>
      <c r="C553" t="s">
        <v>60</v>
      </c>
      <c r="D553" s="10">
        <v>37829</v>
      </c>
      <c r="E553" t="s">
        <v>1219</v>
      </c>
    </row>
    <row r="554" spans="1:5">
      <c r="A554" t="s">
        <v>1589</v>
      </c>
      <c r="B554">
        <v>10133219174</v>
      </c>
      <c r="C554" t="s">
        <v>115</v>
      </c>
      <c r="D554" s="10">
        <v>36066</v>
      </c>
      <c r="E554" t="s">
        <v>1217</v>
      </c>
    </row>
    <row r="555" spans="1:5">
      <c r="A555" t="s">
        <v>1590</v>
      </c>
      <c r="B555">
        <v>10132763173</v>
      </c>
      <c r="C555" t="s">
        <v>151</v>
      </c>
      <c r="D555" s="10">
        <v>37768</v>
      </c>
      <c r="E555" t="s">
        <v>1219</v>
      </c>
    </row>
    <row r="556" spans="1:5">
      <c r="A556" t="s">
        <v>1591</v>
      </c>
      <c r="B556">
        <v>10009085547</v>
      </c>
      <c r="C556" t="s">
        <v>30</v>
      </c>
      <c r="D556" s="10">
        <v>30617</v>
      </c>
      <c r="E556" t="s">
        <v>1217</v>
      </c>
    </row>
    <row r="557" spans="1:5">
      <c r="A557" t="s">
        <v>1592</v>
      </c>
      <c r="B557">
        <v>10123209885</v>
      </c>
      <c r="C557" t="s">
        <v>177</v>
      </c>
      <c r="D557" s="10">
        <v>35409</v>
      </c>
      <c r="E557" t="s">
        <v>1217</v>
      </c>
    </row>
    <row r="558" spans="1:5">
      <c r="A558" t="s">
        <v>1593</v>
      </c>
      <c r="B558">
        <v>10035393664</v>
      </c>
      <c r="C558" t="s">
        <v>43</v>
      </c>
      <c r="D558" s="10">
        <v>36580</v>
      </c>
      <c r="E558" t="s">
        <v>1217</v>
      </c>
    </row>
    <row r="559" spans="1:5">
      <c r="A559" t="s">
        <v>1594</v>
      </c>
      <c r="B559">
        <v>10118522361</v>
      </c>
      <c r="C559" t="s">
        <v>368</v>
      </c>
      <c r="D559" s="10">
        <v>38132</v>
      </c>
      <c r="E559" t="s">
        <v>1219</v>
      </c>
    </row>
    <row r="560" spans="1:5">
      <c r="A560" t="s">
        <v>1595</v>
      </c>
      <c r="B560">
        <v>10062469495</v>
      </c>
      <c r="C560" t="s">
        <v>51</v>
      </c>
      <c r="D560" s="10">
        <v>36462</v>
      </c>
      <c r="E560" t="s">
        <v>1217</v>
      </c>
    </row>
    <row r="561" spans="1:5">
      <c r="A561" t="s">
        <v>85</v>
      </c>
      <c r="B561">
        <v>10103764520</v>
      </c>
      <c r="C561" t="s">
        <v>86</v>
      </c>
      <c r="D561" s="10">
        <v>27647</v>
      </c>
      <c r="E561" t="s">
        <v>1219</v>
      </c>
    </row>
    <row r="562" spans="1:5">
      <c r="A562" t="s">
        <v>1596</v>
      </c>
      <c r="B562">
        <v>10127778989</v>
      </c>
      <c r="C562" t="s">
        <v>101</v>
      </c>
      <c r="D562" s="10">
        <v>38532</v>
      </c>
      <c r="E562" t="s">
        <v>1217</v>
      </c>
    </row>
    <row r="563" spans="1:5">
      <c r="A563" t="s">
        <v>1597</v>
      </c>
      <c r="B563">
        <v>10135663675</v>
      </c>
      <c r="C563" t="s">
        <v>101</v>
      </c>
      <c r="D563" s="10">
        <v>29411</v>
      </c>
      <c r="E563" t="s">
        <v>1217</v>
      </c>
    </row>
    <row r="564" spans="1:5">
      <c r="A564" t="s">
        <v>1598</v>
      </c>
      <c r="B564">
        <v>10056990918</v>
      </c>
      <c r="C564" t="s">
        <v>26</v>
      </c>
      <c r="D564" s="10">
        <v>38183</v>
      </c>
      <c r="E564" t="s">
        <v>1217</v>
      </c>
    </row>
    <row r="565" spans="1:5">
      <c r="A565" t="s">
        <v>1599</v>
      </c>
      <c r="B565">
        <v>10096427074</v>
      </c>
      <c r="C565" t="s">
        <v>477</v>
      </c>
      <c r="D565" s="10">
        <v>34720</v>
      </c>
      <c r="E565" t="s">
        <v>1217</v>
      </c>
    </row>
    <row r="566" spans="1:5">
      <c r="A566" t="s">
        <v>1600</v>
      </c>
      <c r="B566">
        <v>10119894913</v>
      </c>
      <c r="C566" t="s">
        <v>223</v>
      </c>
      <c r="D566" s="10">
        <v>38012</v>
      </c>
      <c r="E566" t="s">
        <v>1219</v>
      </c>
    </row>
    <row r="567" spans="1:5">
      <c r="A567" t="s">
        <v>1601</v>
      </c>
      <c r="B567">
        <v>10021942491</v>
      </c>
      <c r="C567" t="s">
        <v>34</v>
      </c>
      <c r="D567" s="10">
        <v>37625</v>
      </c>
      <c r="E567" t="s">
        <v>1217</v>
      </c>
    </row>
    <row r="568" spans="1:5">
      <c r="A568" t="s">
        <v>1602</v>
      </c>
      <c r="B568">
        <v>10136324083</v>
      </c>
      <c r="C568" t="s">
        <v>38</v>
      </c>
      <c r="D568" s="10">
        <v>38195</v>
      </c>
      <c r="E568" t="s">
        <v>1217</v>
      </c>
    </row>
    <row r="569" spans="1:5">
      <c r="A569" t="s">
        <v>1603</v>
      </c>
      <c r="B569">
        <v>10114928614</v>
      </c>
      <c r="C569" t="s">
        <v>60</v>
      </c>
      <c r="D569" s="10">
        <v>36920</v>
      </c>
      <c r="E569" t="s">
        <v>1219</v>
      </c>
    </row>
    <row r="570" spans="1:5">
      <c r="A570" t="s">
        <v>1604</v>
      </c>
      <c r="B570">
        <v>10070693176</v>
      </c>
      <c r="C570" t="s">
        <v>26</v>
      </c>
      <c r="D570" s="10">
        <v>37625</v>
      </c>
      <c r="E570" t="s">
        <v>1217</v>
      </c>
    </row>
    <row r="571" spans="1:5">
      <c r="A571" t="s">
        <v>1605</v>
      </c>
      <c r="B571">
        <v>10035522491</v>
      </c>
      <c r="C571" t="s">
        <v>43</v>
      </c>
      <c r="D571" s="10">
        <v>36855</v>
      </c>
      <c r="E571" t="s">
        <v>1217</v>
      </c>
    </row>
    <row r="572" spans="1:5">
      <c r="A572" t="s">
        <v>1606</v>
      </c>
      <c r="B572">
        <v>10084438076</v>
      </c>
      <c r="C572" t="s">
        <v>141</v>
      </c>
      <c r="D572" s="10">
        <v>37395</v>
      </c>
      <c r="E572" t="s">
        <v>1219</v>
      </c>
    </row>
    <row r="573" spans="1:5">
      <c r="A573" t="s">
        <v>1607</v>
      </c>
      <c r="B573">
        <v>10009112324</v>
      </c>
      <c r="C573" t="s">
        <v>368</v>
      </c>
      <c r="D573" s="10">
        <v>33884</v>
      </c>
      <c r="E573" t="s">
        <v>1217</v>
      </c>
    </row>
    <row r="574" spans="1:5">
      <c r="A574" t="s">
        <v>1608</v>
      </c>
      <c r="B574">
        <v>10015570605</v>
      </c>
      <c r="C574" t="s">
        <v>255</v>
      </c>
      <c r="D574" s="10">
        <v>36012</v>
      </c>
      <c r="E574" t="s">
        <v>1219</v>
      </c>
    </row>
    <row r="575" spans="1:5">
      <c r="A575" t="s">
        <v>1609</v>
      </c>
      <c r="B575">
        <v>10050766346</v>
      </c>
      <c r="C575" t="s">
        <v>255</v>
      </c>
      <c r="D575" s="10">
        <v>37450</v>
      </c>
      <c r="E575" t="s">
        <v>1219</v>
      </c>
    </row>
    <row r="576" spans="1:5">
      <c r="A576" t="s">
        <v>1610</v>
      </c>
      <c r="B576">
        <v>10119923609</v>
      </c>
      <c r="C576" t="s">
        <v>255</v>
      </c>
      <c r="D576" s="10">
        <v>36826</v>
      </c>
      <c r="E576" t="s">
        <v>1219</v>
      </c>
    </row>
    <row r="577" spans="1:5">
      <c r="A577" t="s">
        <v>1611</v>
      </c>
      <c r="B577">
        <v>10119925225</v>
      </c>
      <c r="C577" t="s">
        <v>255</v>
      </c>
      <c r="D577" s="10">
        <v>37596</v>
      </c>
      <c r="E577" t="s">
        <v>1219</v>
      </c>
    </row>
    <row r="578" spans="1:5">
      <c r="A578" t="s">
        <v>1612</v>
      </c>
      <c r="B578">
        <v>10050005706</v>
      </c>
      <c r="C578" t="s">
        <v>28</v>
      </c>
      <c r="D578" s="10">
        <v>38107</v>
      </c>
      <c r="E578" t="s">
        <v>1217</v>
      </c>
    </row>
    <row r="579" spans="1:5">
      <c r="A579" t="s">
        <v>1613</v>
      </c>
      <c r="B579">
        <v>10022183981</v>
      </c>
      <c r="C579" t="s">
        <v>34</v>
      </c>
      <c r="D579" s="10">
        <v>33118</v>
      </c>
      <c r="E579" t="s">
        <v>1217</v>
      </c>
    </row>
    <row r="580" spans="1:5">
      <c r="A580" t="s">
        <v>1614</v>
      </c>
      <c r="B580">
        <v>10027138964</v>
      </c>
      <c r="C580" t="s">
        <v>26</v>
      </c>
      <c r="D580" s="10">
        <v>36609</v>
      </c>
      <c r="E580" t="s">
        <v>1217</v>
      </c>
    </row>
    <row r="581" spans="1:5">
      <c r="A581" t="s">
        <v>1615</v>
      </c>
      <c r="B581">
        <v>10046046890</v>
      </c>
      <c r="C581" t="s">
        <v>637</v>
      </c>
      <c r="D581" s="10">
        <v>36990</v>
      </c>
      <c r="E581" t="s">
        <v>1217</v>
      </c>
    </row>
    <row r="582" spans="1:5">
      <c r="A582" t="s">
        <v>1616</v>
      </c>
      <c r="B582">
        <v>10087311094</v>
      </c>
      <c r="C582" t="s">
        <v>115</v>
      </c>
      <c r="D582" s="10">
        <v>36958</v>
      </c>
      <c r="E582" t="s">
        <v>1217</v>
      </c>
    </row>
    <row r="583" spans="1:5">
      <c r="A583" t="s">
        <v>1617</v>
      </c>
      <c r="B583">
        <v>10073010062</v>
      </c>
      <c r="C583" t="s">
        <v>34</v>
      </c>
      <c r="D583" s="10">
        <v>35036</v>
      </c>
      <c r="E583" t="s">
        <v>1219</v>
      </c>
    </row>
    <row r="584" spans="1:5">
      <c r="A584" t="s">
        <v>1618</v>
      </c>
      <c r="B584">
        <v>10019117064</v>
      </c>
      <c r="C584" t="s">
        <v>112</v>
      </c>
      <c r="D584" s="10">
        <v>34274</v>
      </c>
      <c r="E584" t="s">
        <v>1217</v>
      </c>
    </row>
    <row r="585" spans="1:5">
      <c r="A585" t="s">
        <v>1619</v>
      </c>
      <c r="B585">
        <v>10095240947</v>
      </c>
      <c r="C585" t="s">
        <v>45</v>
      </c>
      <c r="D585" s="10">
        <v>32059</v>
      </c>
      <c r="E585" t="s">
        <v>1219</v>
      </c>
    </row>
    <row r="586" spans="1:5">
      <c r="A586" t="s">
        <v>1620</v>
      </c>
      <c r="B586">
        <v>10097450527</v>
      </c>
      <c r="C586" t="s">
        <v>30</v>
      </c>
      <c r="D586" s="10">
        <v>37328</v>
      </c>
      <c r="E586" t="s">
        <v>1219</v>
      </c>
    </row>
    <row r="587" spans="1:5">
      <c r="A587" t="s">
        <v>1621</v>
      </c>
      <c r="B587">
        <v>10016189078</v>
      </c>
      <c r="C587" t="s">
        <v>43</v>
      </c>
      <c r="D587" s="10">
        <v>36207</v>
      </c>
      <c r="E587" t="s">
        <v>1219</v>
      </c>
    </row>
    <row r="588" spans="1:5">
      <c r="A588" t="s">
        <v>1622</v>
      </c>
      <c r="B588">
        <v>10117782434</v>
      </c>
      <c r="C588" t="s">
        <v>141</v>
      </c>
      <c r="D588" s="10">
        <v>38337</v>
      </c>
      <c r="E588" t="s">
        <v>1217</v>
      </c>
    </row>
    <row r="589" spans="1:5">
      <c r="A589" t="s">
        <v>1623</v>
      </c>
      <c r="B589">
        <v>10119743753</v>
      </c>
      <c r="C589" t="s">
        <v>163</v>
      </c>
      <c r="D589" s="10">
        <v>27148</v>
      </c>
      <c r="E589" t="s">
        <v>1219</v>
      </c>
    </row>
    <row r="590" spans="1:5">
      <c r="A590" t="s">
        <v>1624</v>
      </c>
      <c r="B590">
        <v>10118522866</v>
      </c>
      <c r="C590" t="s">
        <v>368</v>
      </c>
      <c r="D590" s="10">
        <v>38101</v>
      </c>
      <c r="E590" t="s">
        <v>1217</v>
      </c>
    </row>
    <row r="591" spans="1:5">
      <c r="A591" t="s">
        <v>1625</v>
      </c>
      <c r="B591">
        <v>10008900237</v>
      </c>
      <c r="C591" t="s">
        <v>28</v>
      </c>
      <c r="D591" s="10">
        <v>33821</v>
      </c>
      <c r="E591" t="s">
        <v>1217</v>
      </c>
    </row>
    <row r="592" spans="1:5">
      <c r="A592" t="s">
        <v>807</v>
      </c>
      <c r="B592">
        <v>10006602044</v>
      </c>
      <c r="C592" t="s">
        <v>36</v>
      </c>
      <c r="D592" s="10">
        <v>32922</v>
      </c>
      <c r="E592" t="s">
        <v>1217</v>
      </c>
    </row>
    <row r="593" spans="1:5">
      <c r="A593" t="s">
        <v>1626</v>
      </c>
      <c r="B593">
        <v>10065715157</v>
      </c>
      <c r="C593" t="s">
        <v>26</v>
      </c>
      <c r="D593" s="10">
        <v>38329</v>
      </c>
      <c r="E593" t="s">
        <v>1217</v>
      </c>
    </row>
    <row r="594" spans="1:5">
      <c r="A594" t="s">
        <v>1627</v>
      </c>
      <c r="B594">
        <v>10015860591</v>
      </c>
      <c r="C594" t="s">
        <v>363</v>
      </c>
      <c r="D594" s="10">
        <v>36186</v>
      </c>
      <c r="E594" t="s">
        <v>1219</v>
      </c>
    </row>
    <row r="595" spans="1:5">
      <c r="A595" t="s">
        <v>1628</v>
      </c>
      <c r="B595">
        <v>10096955120</v>
      </c>
      <c r="C595" t="s">
        <v>112</v>
      </c>
      <c r="D595" s="10">
        <v>33861</v>
      </c>
      <c r="E595" t="s">
        <v>1217</v>
      </c>
    </row>
    <row r="596" spans="1:5">
      <c r="A596" t="s">
        <v>1629</v>
      </c>
      <c r="B596">
        <v>10056709921</v>
      </c>
      <c r="C596" t="s">
        <v>26</v>
      </c>
      <c r="D596" s="10">
        <v>38016</v>
      </c>
      <c r="E596" t="s">
        <v>1217</v>
      </c>
    </row>
    <row r="597" spans="1:5">
      <c r="A597" t="s">
        <v>1630</v>
      </c>
      <c r="B597">
        <v>10095625614</v>
      </c>
      <c r="C597" t="s">
        <v>45</v>
      </c>
      <c r="D597" s="10">
        <v>32124</v>
      </c>
      <c r="E597" t="s">
        <v>1219</v>
      </c>
    </row>
    <row r="598" spans="1:5">
      <c r="A598" t="s">
        <v>1631</v>
      </c>
      <c r="B598">
        <v>10024556643</v>
      </c>
      <c r="C598" t="s">
        <v>26</v>
      </c>
      <c r="D598" s="10">
        <v>27604</v>
      </c>
      <c r="E598" t="s">
        <v>1217</v>
      </c>
    </row>
    <row r="599" spans="1:5">
      <c r="A599" t="s">
        <v>1632</v>
      </c>
      <c r="B599">
        <v>10084556395</v>
      </c>
      <c r="C599" t="s">
        <v>141</v>
      </c>
      <c r="D599" s="10">
        <v>30170</v>
      </c>
      <c r="E599" t="s">
        <v>1219</v>
      </c>
    </row>
    <row r="600" spans="1:5">
      <c r="A600" t="s">
        <v>1633</v>
      </c>
      <c r="B600">
        <v>10095102420</v>
      </c>
      <c r="C600" t="s">
        <v>43</v>
      </c>
      <c r="D600" s="10">
        <v>37877</v>
      </c>
      <c r="E600" t="s">
        <v>1217</v>
      </c>
    </row>
    <row r="601" spans="1:5">
      <c r="A601" t="s">
        <v>1634</v>
      </c>
      <c r="B601">
        <v>10132279486</v>
      </c>
      <c r="C601" t="s">
        <v>163</v>
      </c>
      <c r="D601" s="10">
        <v>34584</v>
      </c>
      <c r="E601" t="s">
        <v>1219</v>
      </c>
    </row>
    <row r="602" spans="1:5">
      <c r="A602" t="s">
        <v>1635</v>
      </c>
      <c r="B602">
        <v>10082899820</v>
      </c>
      <c r="C602" t="s">
        <v>255</v>
      </c>
      <c r="D602" s="10">
        <v>36213</v>
      </c>
      <c r="E602" t="s">
        <v>1219</v>
      </c>
    </row>
    <row r="603" spans="1:5">
      <c r="A603" t="s">
        <v>1636</v>
      </c>
      <c r="B603">
        <v>10100022239</v>
      </c>
      <c r="C603" t="s">
        <v>249</v>
      </c>
      <c r="D603" s="10">
        <v>38374</v>
      </c>
      <c r="E603" t="s">
        <v>1217</v>
      </c>
    </row>
    <row r="604" spans="1:5">
      <c r="A604" t="s">
        <v>1637</v>
      </c>
      <c r="B604">
        <v>10086309671</v>
      </c>
      <c r="C604" t="s">
        <v>94</v>
      </c>
      <c r="D604" s="10">
        <v>38100</v>
      </c>
      <c r="E604" t="s">
        <v>1217</v>
      </c>
    </row>
    <row r="605" spans="1:5">
      <c r="A605" t="s">
        <v>1638</v>
      </c>
      <c r="B605">
        <v>10119344134</v>
      </c>
      <c r="C605" t="s">
        <v>43</v>
      </c>
      <c r="D605" s="10">
        <v>33428</v>
      </c>
      <c r="E605" t="s">
        <v>1219</v>
      </c>
    </row>
    <row r="606" spans="1:5">
      <c r="A606" t="s">
        <v>1639</v>
      </c>
      <c r="B606">
        <v>10021087982</v>
      </c>
      <c r="C606" t="s">
        <v>30</v>
      </c>
      <c r="D606" s="10">
        <v>36703</v>
      </c>
      <c r="E606" t="s">
        <v>1219</v>
      </c>
    </row>
    <row r="607" spans="1:5">
      <c r="A607" t="s">
        <v>1640</v>
      </c>
      <c r="B607">
        <v>10026125013</v>
      </c>
      <c r="C607" t="s">
        <v>26</v>
      </c>
      <c r="D607" s="10">
        <v>22531</v>
      </c>
      <c r="E607" t="s">
        <v>1217</v>
      </c>
    </row>
    <row r="608" spans="1:5">
      <c r="A608" t="s">
        <v>71</v>
      </c>
      <c r="B608">
        <v>10023973633</v>
      </c>
      <c r="C608" t="s">
        <v>112</v>
      </c>
      <c r="D608" s="10">
        <v>36378</v>
      </c>
      <c r="E608" t="s">
        <v>1217</v>
      </c>
    </row>
    <row r="609" spans="1:5">
      <c r="A609" t="s">
        <v>1641</v>
      </c>
      <c r="B609">
        <v>10095240846</v>
      </c>
      <c r="C609" t="s">
        <v>45</v>
      </c>
      <c r="D609" s="10">
        <v>34300</v>
      </c>
      <c r="E609" t="s">
        <v>1219</v>
      </c>
    </row>
    <row r="610" spans="1:5">
      <c r="A610" t="s">
        <v>1642</v>
      </c>
      <c r="B610">
        <v>10009310768</v>
      </c>
      <c r="C610" t="s">
        <v>141</v>
      </c>
      <c r="D610" s="10">
        <v>34990</v>
      </c>
      <c r="E610" t="s">
        <v>1219</v>
      </c>
    </row>
    <row r="611" spans="1:5">
      <c r="A611" t="s">
        <v>1643</v>
      </c>
      <c r="B611">
        <v>10055630187</v>
      </c>
      <c r="C611" t="s">
        <v>163</v>
      </c>
      <c r="D611" s="10">
        <v>28409</v>
      </c>
      <c r="E611" t="s">
        <v>1219</v>
      </c>
    </row>
    <row r="612" spans="1:5">
      <c r="A612" t="s">
        <v>1644</v>
      </c>
      <c r="B612">
        <v>10132165211</v>
      </c>
      <c r="C612" t="s">
        <v>43</v>
      </c>
      <c r="D612" s="10">
        <v>37983</v>
      </c>
      <c r="E612" t="s">
        <v>1219</v>
      </c>
    </row>
    <row r="613" spans="1:5">
      <c r="A613" t="s">
        <v>1645</v>
      </c>
      <c r="B613">
        <v>10016128858</v>
      </c>
      <c r="C613" t="s">
        <v>94</v>
      </c>
      <c r="D613" s="10">
        <v>36279</v>
      </c>
      <c r="E613" t="s">
        <v>1217</v>
      </c>
    </row>
    <row r="614" spans="1:5">
      <c r="A614" t="s">
        <v>1646</v>
      </c>
      <c r="B614">
        <v>10132033451</v>
      </c>
      <c r="C614" t="s">
        <v>30</v>
      </c>
      <c r="D614" s="10">
        <v>38012</v>
      </c>
      <c r="E614" t="s">
        <v>1219</v>
      </c>
    </row>
    <row r="615" spans="1:5">
      <c r="A615" t="s">
        <v>1647</v>
      </c>
      <c r="B615">
        <v>10115760285</v>
      </c>
      <c r="C615" t="s">
        <v>26</v>
      </c>
      <c r="D615" s="10">
        <v>37301</v>
      </c>
      <c r="E615" t="s">
        <v>1218</v>
      </c>
    </row>
    <row r="616" spans="1:5">
      <c r="A616" t="s">
        <v>1648</v>
      </c>
      <c r="B616">
        <v>10114300942</v>
      </c>
      <c r="C616" t="s">
        <v>43</v>
      </c>
      <c r="D616" s="10">
        <v>38126</v>
      </c>
      <c r="E616" t="s">
        <v>1217</v>
      </c>
    </row>
    <row r="617" spans="1:5">
      <c r="A617" t="s">
        <v>1649</v>
      </c>
      <c r="B617">
        <v>10132235939</v>
      </c>
      <c r="C617" t="s">
        <v>163</v>
      </c>
      <c r="D617" s="10">
        <v>34660</v>
      </c>
      <c r="E617" t="s">
        <v>1219</v>
      </c>
    </row>
    <row r="618" spans="1:5">
      <c r="A618" t="s">
        <v>1651</v>
      </c>
      <c r="B618">
        <v>10014627176</v>
      </c>
      <c r="C618" t="s">
        <v>1650</v>
      </c>
      <c r="D618" s="10">
        <v>35564</v>
      </c>
      <c r="E618" t="s">
        <v>1217</v>
      </c>
    </row>
    <row r="619" spans="1:5">
      <c r="A619" t="s">
        <v>1652</v>
      </c>
      <c r="B619">
        <v>10064906017</v>
      </c>
      <c r="C619" t="s">
        <v>255</v>
      </c>
      <c r="D619" s="10">
        <v>36596</v>
      </c>
      <c r="E619" t="s">
        <v>1219</v>
      </c>
    </row>
    <row r="620" spans="1:5">
      <c r="A620" t="s">
        <v>1653</v>
      </c>
      <c r="B620">
        <v>10012448518</v>
      </c>
      <c r="C620" t="s">
        <v>141</v>
      </c>
      <c r="D620" s="10">
        <v>34145</v>
      </c>
      <c r="E620" t="s">
        <v>1219</v>
      </c>
    </row>
    <row r="621" spans="1:5">
      <c r="A621" t="s">
        <v>1654</v>
      </c>
      <c r="B621">
        <v>10124899911</v>
      </c>
      <c r="C621" t="s">
        <v>26</v>
      </c>
      <c r="D621" s="10">
        <v>30556</v>
      </c>
      <c r="E621" t="s">
        <v>1219</v>
      </c>
    </row>
    <row r="622" spans="1:5">
      <c r="A622" t="s">
        <v>1655</v>
      </c>
      <c r="B622">
        <v>10035233616</v>
      </c>
      <c r="C622" t="s">
        <v>43</v>
      </c>
      <c r="D622" s="10">
        <v>36879</v>
      </c>
      <c r="E622" t="s">
        <v>1217</v>
      </c>
    </row>
    <row r="623" spans="1:5">
      <c r="A623" t="s">
        <v>1656</v>
      </c>
      <c r="B623">
        <v>10095970366</v>
      </c>
      <c r="C623" t="s">
        <v>163</v>
      </c>
      <c r="D623" s="10">
        <v>32746</v>
      </c>
      <c r="E623" t="s">
        <v>1219</v>
      </c>
    </row>
    <row r="624" spans="1:5">
      <c r="A624" t="s">
        <v>1657</v>
      </c>
      <c r="B624">
        <v>10139909043</v>
      </c>
      <c r="C624" t="s">
        <v>101</v>
      </c>
      <c r="D624" s="10">
        <v>37544</v>
      </c>
      <c r="E624" t="s">
        <v>1217</v>
      </c>
    </row>
    <row r="625" spans="1:5">
      <c r="A625" t="s">
        <v>1658</v>
      </c>
      <c r="B625">
        <v>10020964209</v>
      </c>
      <c r="C625" t="s">
        <v>30</v>
      </c>
      <c r="D625" s="10">
        <v>36648</v>
      </c>
      <c r="E625" t="s">
        <v>1219</v>
      </c>
    </row>
    <row r="626" spans="1:5">
      <c r="A626" t="s">
        <v>1659</v>
      </c>
      <c r="B626">
        <v>10079059226</v>
      </c>
      <c r="C626" t="s">
        <v>141</v>
      </c>
      <c r="D626" s="10">
        <v>29755</v>
      </c>
      <c r="E626" t="s">
        <v>1217</v>
      </c>
    </row>
    <row r="627" spans="1:5">
      <c r="A627" t="s">
        <v>1660</v>
      </c>
      <c r="B627">
        <v>10103306596</v>
      </c>
      <c r="C627" t="s">
        <v>112</v>
      </c>
      <c r="D627" s="10">
        <v>38588</v>
      </c>
      <c r="E627" t="s">
        <v>1217</v>
      </c>
    </row>
    <row r="628" spans="1:5">
      <c r="A628" t="s">
        <v>1661</v>
      </c>
      <c r="B628">
        <v>10126948732</v>
      </c>
      <c r="C628" t="s">
        <v>43</v>
      </c>
      <c r="D628" s="10">
        <v>38261</v>
      </c>
      <c r="E628" t="s">
        <v>1217</v>
      </c>
    </row>
    <row r="629" spans="1:5">
      <c r="A629" t="s">
        <v>1662</v>
      </c>
      <c r="B629">
        <v>10131259875</v>
      </c>
      <c r="C629" t="s">
        <v>163</v>
      </c>
      <c r="D629" s="10">
        <v>30225</v>
      </c>
      <c r="E629" t="s">
        <v>1219</v>
      </c>
    </row>
    <row r="630" spans="1:5">
      <c r="A630" t="s">
        <v>278</v>
      </c>
      <c r="B630">
        <v>10086832057</v>
      </c>
      <c r="C630" t="s">
        <v>101</v>
      </c>
      <c r="D630" s="10">
        <v>37503</v>
      </c>
      <c r="E630" t="s">
        <v>1219</v>
      </c>
    </row>
    <row r="631" spans="1:5">
      <c r="A631" t="s">
        <v>1663</v>
      </c>
      <c r="B631">
        <v>10132337989</v>
      </c>
      <c r="C631" t="s">
        <v>30</v>
      </c>
      <c r="D631" s="10">
        <v>37787</v>
      </c>
      <c r="E631" t="s">
        <v>1219</v>
      </c>
    </row>
    <row r="632" spans="1:5">
      <c r="A632" t="s">
        <v>1664</v>
      </c>
      <c r="B632">
        <v>10015916367</v>
      </c>
      <c r="C632" t="s">
        <v>45</v>
      </c>
      <c r="D632" s="10">
        <v>36183</v>
      </c>
      <c r="E632" t="s">
        <v>1219</v>
      </c>
    </row>
    <row r="633" spans="1:5">
      <c r="A633" t="s">
        <v>1665</v>
      </c>
      <c r="B633">
        <v>10083594580</v>
      </c>
      <c r="C633" t="s">
        <v>112</v>
      </c>
      <c r="D633" s="10">
        <v>38138</v>
      </c>
      <c r="E633" t="s">
        <v>1217</v>
      </c>
    </row>
    <row r="634" spans="1:5">
      <c r="A634" t="s">
        <v>1666</v>
      </c>
      <c r="B634">
        <v>10063586211</v>
      </c>
      <c r="C634" t="s">
        <v>43</v>
      </c>
      <c r="D634" s="10">
        <v>38276</v>
      </c>
      <c r="E634" t="s">
        <v>1217</v>
      </c>
    </row>
    <row r="635" spans="1:5">
      <c r="A635" t="s">
        <v>1667</v>
      </c>
      <c r="B635">
        <v>10066468727</v>
      </c>
      <c r="C635" t="s">
        <v>163</v>
      </c>
      <c r="D635" s="10">
        <v>24820</v>
      </c>
      <c r="E635" t="s">
        <v>1219</v>
      </c>
    </row>
    <row r="636" spans="1:5">
      <c r="A636" t="s">
        <v>1668</v>
      </c>
      <c r="B636">
        <v>10063731105</v>
      </c>
      <c r="C636" t="s">
        <v>397</v>
      </c>
      <c r="D636" s="10">
        <v>36841</v>
      </c>
      <c r="E636" t="s">
        <v>1219</v>
      </c>
    </row>
    <row r="637" spans="1:5">
      <c r="A637" t="s">
        <v>1669</v>
      </c>
      <c r="B637">
        <v>10083003789</v>
      </c>
      <c r="C637" t="s">
        <v>30</v>
      </c>
      <c r="D637" s="10">
        <v>37877</v>
      </c>
      <c r="E637" t="s">
        <v>1219</v>
      </c>
    </row>
    <row r="638" spans="1:5">
      <c r="A638" t="s">
        <v>1670</v>
      </c>
      <c r="B638">
        <v>10015239387</v>
      </c>
      <c r="C638" t="s">
        <v>141</v>
      </c>
      <c r="D638" s="10">
        <v>28197</v>
      </c>
      <c r="E638" t="s">
        <v>1217</v>
      </c>
    </row>
    <row r="639" spans="1:5">
      <c r="A639" t="s">
        <v>1671</v>
      </c>
      <c r="B639">
        <v>10096740912</v>
      </c>
      <c r="C639" t="s">
        <v>112</v>
      </c>
      <c r="D639" s="10">
        <v>38180</v>
      </c>
      <c r="E639" t="s">
        <v>1217</v>
      </c>
    </row>
    <row r="640" spans="1:5">
      <c r="A640" t="s">
        <v>1672</v>
      </c>
      <c r="B640">
        <v>10130399407</v>
      </c>
      <c r="C640" t="s">
        <v>163</v>
      </c>
      <c r="D640" s="10">
        <v>31991</v>
      </c>
      <c r="E640" t="s">
        <v>1217</v>
      </c>
    </row>
    <row r="641" spans="1:5">
      <c r="A641" t="s">
        <v>1673</v>
      </c>
      <c r="B641">
        <v>10132339407</v>
      </c>
      <c r="C641" t="s">
        <v>30</v>
      </c>
      <c r="D641" s="10">
        <v>37865</v>
      </c>
      <c r="E641" t="s">
        <v>1219</v>
      </c>
    </row>
    <row r="642" spans="1:5">
      <c r="A642" t="s">
        <v>1674</v>
      </c>
      <c r="B642">
        <v>10088335254</v>
      </c>
      <c r="C642" t="s">
        <v>112</v>
      </c>
      <c r="D642" s="10">
        <v>38139</v>
      </c>
      <c r="E642" t="s">
        <v>1217</v>
      </c>
    </row>
    <row r="643" spans="1:5">
      <c r="A643" t="s">
        <v>1675</v>
      </c>
      <c r="B643">
        <v>10131975049</v>
      </c>
      <c r="C643" t="s">
        <v>163</v>
      </c>
      <c r="D643" s="10">
        <v>33565</v>
      </c>
      <c r="E643" t="s">
        <v>1219</v>
      </c>
    </row>
    <row r="644" spans="1:5">
      <c r="A644" t="s">
        <v>1676</v>
      </c>
      <c r="B644">
        <v>10132339508</v>
      </c>
      <c r="C644" t="s">
        <v>30</v>
      </c>
      <c r="D644" s="10">
        <v>37849</v>
      </c>
      <c r="E644" t="s">
        <v>1219</v>
      </c>
    </row>
    <row r="645" spans="1:5">
      <c r="A645" t="s">
        <v>1677</v>
      </c>
      <c r="B645">
        <v>10029252251</v>
      </c>
      <c r="C645" t="s">
        <v>24</v>
      </c>
      <c r="D645" s="10">
        <v>37683</v>
      </c>
      <c r="E645" t="s">
        <v>1219</v>
      </c>
    </row>
    <row r="646" spans="1:5">
      <c r="A646" t="s">
        <v>1678</v>
      </c>
      <c r="B646">
        <v>10119693334</v>
      </c>
      <c r="C646" t="s">
        <v>112</v>
      </c>
      <c r="D646" s="10">
        <v>38561</v>
      </c>
      <c r="E646" t="s">
        <v>1217</v>
      </c>
    </row>
    <row r="647" spans="1:5">
      <c r="A647" t="s">
        <v>1679</v>
      </c>
      <c r="B647">
        <v>10132237858</v>
      </c>
      <c r="C647" t="s">
        <v>163</v>
      </c>
      <c r="D647" s="10">
        <v>34884</v>
      </c>
      <c r="E647" t="s">
        <v>1219</v>
      </c>
    </row>
    <row r="648" spans="1:5">
      <c r="A648" t="s">
        <v>1680</v>
      </c>
      <c r="B648">
        <v>10054710307</v>
      </c>
      <c r="C648" t="s">
        <v>206</v>
      </c>
      <c r="D648" s="10">
        <v>37232</v>
      </c>
      <c r="E648" t="s">
        <v>1219</v>
      </c>
    </row>
    <row r="649" spans="1:5">
      <c r="A649" t="s">
        <v>1681</v>
      </c>
      <c r="B649">
        <v>10083501119</v>
      </c>
      <c r="C649" t="s">
        <v>112</v>
      </c>
      <c r="D649" s="10">
        <v>37417</v>
      </c>
      <c r="E649" t="s">
        <v>1217</v>
      </c>
    </row>
    <row r="650" spans="1:5">
      <c r="A650" t="s">
        <v>1682</v>
      </c>
      <c r="B650">
        <v>10071897996</v>
      </c>
      <c r="C650" t="s">
        <v>163</v>
      </c>
      <c r="D650" s="10">
        <v>24753</v>
      </c>
      <c r="E650" t="s">
        <v>1219</v>
      </c>
    </row>
    <row r="651" spans="1:5">
      <c r="A651" t="s">
        <v>1683</v>
      </c>
      <c r="B651">
        <v>10118906422</v>
      </c>
      <c r="C651" t="s">
        <v>163</v>
      </c>
      <c r="D651" s="10">
        <v>35586</v>
      </c>
      <c r="E651" t="s">
        <v>1219</v>
      </c>
    </row>
    <row r="652" spans="1:5">
      <c r="A652" t="s">
        <v>159</v>
      </c>
      <c r="B652">
        <v>10088465091</v>
      </c>
      <c r="C652" t="s">
        <v>160</v>
      </c>
      <c r="D652" s="10">
        <v>37377</v>
      </c>
      <c r="E652" t="s">
        <v>1217</v>
      </c>
    </row>
    <row r="653" spans="1:5">
      <c r="A653" t="s">
        <v>174</v>
      </c>
      <c r="B653">
        <v>10061956813</v>
      </c>
      <c r="C653" t="s">
        <v>81</v>
      </c>
      <c r="D653" s="10">
        <v>37198</v>
      </c>
      <c r="E653" t="s">
        <v>1219</v>
      </c>
    </row>
    <row r="654" spans="1:5">
      <c r="A654" t="s">
        <v>1684</v>
      </c>
      <c r="B654">
        <v>10140954017</v>
      </c>
      <c r="C654" t="s">
        <v>101</v>
      </c>
      <c r="D654" s="10">
        <v>33420</v>
      </c>
      <c r="E654" t="s">
        <v>1217</v>
      </c>
    </row>
    <row r="655" spans="1:5">
      <c r="A655" t="s">
        <v>1685</v>
      </c>
      <c r="B655">
        <v>10016188674</v>
      </c>
      <c r="C655" t="s">
        <v>144</v>
      </c>
      <c r="D655" s="10">
        <v>35864</v>
      </c>
      <c r="E655" t="s">
        <v>1219</v>
      </c>
    </row>
    <row r="656" spans="1:5">
      <c r="A656" t="s">
        <v>1687</v>
      </c>
      <c r="B656">
        <v>10054991001</v>
      </c>
      <c r="C656" t="s">
        <v>1686</v>
      </c>
      <c r="D656" s="10">
        <v>31244</v>
      </c>
      <c r="E656" t="s">
        <v>1217</v>
      </c>
    </row>
    <row r="657" spans="1:5">
      <c r="A657" t="s">
        <v>1688</v>
      </c>
      <c r="B657">
        <v>10063243475</v>
      </c>
      <c r="C657" t="s">
        <v>726</v>
      </c>
      <c r="D657" s="10">
        <v>36493</v>
      </c>
      <c r="E657" t="s">
        <v>1217</v>
      </c>
    </row>
    <row r="658" spans="1:5">
      <c r="A658" t="s">
        <v>717</v>
      </c>
      <c r="B658">
        <v>10095995931</v>
      </c>
      <c r="C658" t="s">
        <v>55</v>
      </c>
      <c r="D658" s="10">
        <v>37230</v>
      </c>
      <c r="E658" t="s">
        <v>1219</v>
      </c>
    </row>
    <row r="659" spans="1:5">
      <c r="A659" t="s">
        <v>1689</v>
      </c>
      <c r="B659">
        <v>10009195075</v>
      </c>
      <c r="C659" t="s">
        <v>483</v>
      </c>
      <c r="D659" s="10">
        <v>26202</v>
      </c>
      <c r="E659" t="s">
        <v>1217</v>
      </c>
    </row>
    <row r="660" spans="1:5">
      <c r="A660" t="s">
        <v>1690</v>
      </c>
      <c r="B660">
        <v>10047310015</v>
      </c>
      <c r="C660" t="s">
        <v>41</v>
      </c>
      <c r="D660" s="10">
        <v>38106</v>
      </c>
      <c r="E660" t="s">
        <v>1217</v>
      </c>
    </row>
    <row r="661" spans="1:5">
      <c r="A661" t="s">
        <v>854</v>
      </c>
      <c r="B661">
        <v>10075819224</v>
      </c>
      <c r="C661" t="s">
        <v>206</v>
      </c>
      <c r="D661" s="10">
        <v>37412</v>
      </c>
      <c r="E661" t="s">
        <v>1217</v>
      </c>
    </row>
    <row r="662" spans="1:5">
      <c r="A662" t="s">
        <v>1692</v>
      </c>
      <c r="B662">
        <v>10053783551</v>
      </c>
      <c r="C662" t="s">
        <v>1691</v>
      </c>
      <c r="D662" s="10">
        <v>32867</v>
      </c>
      <c r="E662" t="s">
        <v>1217</v>
      </c>
    </row>
    <row r="663" spans="1:5">
      <c r="A663" t="s">
        <v>1693</v>
      </c>
      <c r="B663">
        <v>10055216626</v>
      </c>
      <c r="C663" t="s">
        <v>163</v>
      </c>
      <c r="D663" s="10">
        <v>38107</v>
      </c>
      <c r="E663" t="s">
        <v>1219</v>
      </c>
    </row>
    <row r="664" spans="1:5">
      <c r="A664" t="s">
        <v>1694</v>
      </c>
      <c r="B664">
        <v>10023189953</v>
      </c>
      <c r="C664" t="s">
        <v>22</v>
      </c>
      <c r="D664" s="10">
        <v>37353</v>
      </c>
      <c r="E664" t="s">
        <v>1219</v>
      </c>
    </row>
    <row r="665" spans="1:5">
      <c r="A665" t="s">
        <v>1695</v>
      </c>
      <c r="B665">
        <v>10023156510</v>
      </c>
      <c r="C665" t="s">
        <v>22</v>
      </c>
      <c r="D665" s="10">
        <v>36907</v>
      </c>
      <c r="E665" t="s">
        <v>1217</v>
      </c>
    </row>
    <row r="666" spans="1:5">
      <c r="A666" t="s">
        <v>1696</v>
      </c>
      <c r="B666">
        <v>10038077534</v>
      </c>
      <c r="C666" t="s">
        <v>36</v>
      </c>
      <c r="D666" s="10">
        <v>26721</v>
      </c>
      <c r="E666" t="s">
        <v>1217</v>
      </c>
    </row>
    <row r="667" spans="1:5">
      <c r="A667" t="s">
        <v>1697</v>
      </c>
      <c r="B667">
        <v>10052845681</v>
      </c>
      <c r="C667" t="s">
        <v>112</v>
      </c>
      <c r="D667" s="10">
        <v>37027</v>
      </c>
      <c r="E667" t="s">
        <v>1217</v>
      </c>
    </row>
    <row r="668" spans="1:5">
      <c r="A668" t="s">
        <v>1698</v>
      </c>
      <c r="B668">
        <v>10066814994</v>
      </c>
      <c r="C668" t="s">
        <v>112</v>
      </c>
      <c r="D668" s="10">
        <v>34934</v>
      </c>
      <c r="E668" t="s">
        <v>1217</v>
      </c>
    </row>
    <row r="669" spans="1:5">
      <c r="A669" t="s">
        <v>1699</v>
      </c>
      <c r="B669">
        <v>10074172345</v>
      </c>
      <c r="C669" t="s">
        <v>112</v>
      </c>
      <c r="D669" s="10">
        <v>37330</v>
      </c>
      <c r="E669" t="s">
        <v>1217</v>
      </c>
    </row>
    <row r="670" spans="1:5">
      <c r="A670" t="s">
        <v>1700</v>
      </c>
      <c r="B670">
        <v>10086715556</v>
      </c>
      <c r="C670" t="s">
        <v>112</v>
      </c>
      <c r="D670" s="10">
        <v>37494</v>
      </c>
      <c r="E670" t="s">
        <v>1217</v>
      </c>
    </row>
    <row r="671" spans="1:5">
      <c r="A671" t="s">
        <v>1701</v>
      </c>
      <c r="B671">
        <v>10087871674</v>
      </c>
      <c r="C671" t="s">
        <v>112</v>
      </c>
      <c r="D671" s="10">
        <v>38242</v>
      </c>
      <c r="E671" t="s">
        <v>1217</v>
      </c>
    </row>
    <row r="672" spans="1:5">
      <c r="A672" t="s">
        <v>1702</v>
      </c>
      <c r="B672">
        <v>10120704053</v>
      </c>
      <c r="C672" t="s">
        <v>112</v>
      </c>
      <c r="D672" s="10">
        <v>35613</v>
      </c>
      <c r="E672" t="s">
        <v>1219</v>
      </c>
    </row>
    <row r="673" spans="1:5">
      <c r="A673" t="s">
        <v>1704</v>
      </c>
      <c r="B673">
        <v>10083745336</v>
      </c>
      <c r="C673" t="s">
        <v>1703</v>
      </c>
      <c r="D673" s="10">
        <v>37019</v>
      </c>
      <c r="E673" t="s">
        <v>1219</v>
      </c>
    </row>
    <row r="674" spans="1:5">
      <c r="A674" t="s">
        <v>196</v>
      </c>
      <c r="B674">
        <v>10003100142</v>
      </c>
      <c r="C674" t="s">
        <v>197</v>
      </c>
      <c r="D674" s="10">
        <v>31494</v>
      </c>
      <c r="E674" t="s">
        <v>1217</v>
      </c>
    </row>
    <row r="675" spans="1:5">
      <c r="A675" t="s">
        <v>1705</v>
      </c>
      <c r="B675">
        <v>10131768521</v>
      </c>
      <c r="C675" t="s">
        <v>1703</v>
      </c>
      <c r="D675" s="10">
        <v>37454</v>
      </c>
      <c r="E675" t="s">
        <v>1219</v>
      </c>
    </row>
    <row r="676" spans="1:5">
      <c r="A676" t="s">
        <v>1707</v>
      </c>
      <c r="B676">
        <v>10049512824</v>
      </c>
      <c r="C676" t="s">
        <v>1706</v>
      </c>
      <c r="D676" s="10">
        <v>36182</v>
      </c>
      <c r="E676" t="s">
        <v>1219</v>
      </c>
    </row>
    <row r="677" spans="1:5">
      <c r="A677" t="s">
        <v>238</v>
      </c>
      <c r="B677">
        <v>10004640220</v>
      </c>
      <c r="C677" t="s">
        <v>197</v>
      </c>
      <c r="D677" s="10">
        <v>32044</v>
      </c>
      <c r="E677" t="s">
        <v>1217</v>
      </c>
    </row>
    <row r="678" spans="1:5">
      <c r="A678" t="s">
        <v>1708</v>
      </c>
      <c r="B678">
        <v>10049516157</v>
      </c>
      <c r="C678" t="s">
        <v>1706</v>
      </c>
      <c r="D678" s="10">
        <v>36695</v>
      </c>
      <c r="E678" t="s">
        <v>1217</v>
      </c>
    </row>
    <row r="679" spans="1:5">
      <c r="A679" t="s">
        <v>246</v>
      </c>
      <c r="B679">
        <v>10009138491</v>
      </c>
      <c r="C679" t="s">
        <v>34</v>
      </c>
      <c r="D679" s="10">
        <v>35217</v>
      </c>
      <c r="E679" t="s">
        <v>1219</v>
      </c>
    </row>
    <row r="680" spans="1:5">
      <c r="A680" t="s">
        <v>193</v>
      </c>
      <c r="B680">
        <v>10004601723</v>
      </c>
      <c r="C680" t="s">
        <v>28</v>
      </c>
      <c r="D680" s="10">
        <v>31954</v>
      </c>
      <c r="E680" t="s">
        <v>1217</v>
      </c>
    </row>
    <row r="681" spans="1:5">
      <c r="A681" t="s">
        <v>1710</v>
      </c>
      <c r="B681">
        <v>10096693018</v>
      </c>
      <c r="C681" t="s">
        <v>1709</v>
      </c>
      <c r="D681" s="10">
        <v>34200</v>
      </c>
      <c r="E681" t="s">
        <v>1219</v>
      </c>
    </row>
    <row r="682" spans="1:5">
      <c r="A682" t="s">
        <v>881</v>
      </c>
      <c r="B682">
        <v>10015266972</v>
      </c>
      <c r="C682" t="s">
        <v>197</v>
      </c>
      <c r="D682" s="10">
        <v>36202</v>
      </c>
      <c r="E682" t="s">
        <v>1217</v>
      </c>
    </row>
    <row r="683" spans="1:5">
      <c r="A683" t="s">
        <v>182</v>
      </c>
      <c r="B683">
        <v>10007212639</v>
      </c>
      <c r="C683" t="s">
        <v>32</v>
      </c>
      <c r="D683" s="10">
        <v>33423</v>
      </c>
      <c r="E683" t="s">
        <v>1219</v>
      </c>
    </row>
    <row r="684" spans="1:5">
      <c r="A684" t="s">
        <v>1712</v>
      </c>
      <c r="B684">
        <v>10100860984</v>
      </c>
      <c r="C684" t="s">
        <v>1711</v>
      </c>
      <c r="D684" s="10">
        <v>37321</v>
      </c>
      <c r="E684" t="s">
        <v>1219</v>
      </c>
    </row>
    <row r="685" spans="1:5">
      <c r="A685" t="s">
        <v>208</v>
      </c>
      <c r="B685">
        <v>10007772108</v>
      </c>
      <c r="C685" t="s">
        <v>197</v>
      </c>
      <c r="D685" s="10">
        <v>34749</v>
      </c>
      <c r="E685" t="s">
        <v>1217</v>
      </c>
    </row>
    <row r="686" spans="1:5">
      <c r="A686" t="s">
        <v>901</v>
      </c>
      <c r="B686">
        <v>10034905836</v>
      </c>
      <c r="C686" t="s">
        <v>197</v>
      </c>
      <c r="D686" s="10">
        <v>36780</v>
      </c>
      <c r="E686" t="s">
        <v>1219</v>
      </c>
    </row>
    <row r="687" spans="1:5">
      <c r="A687" t="s">
        <v>856</v>
      </c>
      <c r="B687">
        <v>10051586604</v>
      </c>
      <c r="C687" t="s">
        <v>55</v>
      </c>
      <c r="D687" s="10">
        <v>36238</v>
      </c>
      <c r="E687" t="s">
        <v>1219</v>
      </c>
    </row>
    <row r="688" spans="1:5">
      <c r="A688" t="s">
        <v>1713</v>
      </c>
      <c r="B688">
        <v>10010593895</v>
      </c>
      <c r="C688" t="s">
        <v>163</v>
      </c>
      <c r="D688" s="10">
        <v>35182</v>
      </c>
      <c r="E688" t="s">
        <v>1219</v>
      </c>
    </row>
    <row r="689" spans="1:5">
      <c r="A689" t="s">
        <v>1714</v>
      </c>
      <c r="B689">
        <v>10066413759</v>
      </c>
      <c r="C689" t="s">
        <v>223</v>
      </c>
      <c r="D689" s="10">
        <v>36901</v>
      </c>
      <c r="E689" t="s">
        <v>1219</v>
      </c>
    </row>
    <row r="690" spans="1:5">
      <c r="A690" t="s">
        <v>1715</v>
      </c>
      <c r="B690">
        <v>10096938548</v>
      </c>
      <c r="C690" t="s">
        <v>112</v>
      </c>
      <c r="D690" s="10">
        <v>36091</v>
      </c>
      <c r="E690" t="s">
        <v>1217</v>
      </c>
    </row>
    <row r="691" spans="1:5">
      <c r="A691" t="s">
        <v>1716</v>
      </c>
      <c r="B691">
        <v>10063781322</v>
      </c>
      <c r="C691" t="s">
        <v>197</v>
      </c>
      <c r="D691" s="10">
        <v>37834</v>
      </c>
      <c r="E691" t="s">
        <v>1217</v>
      </c>
    </row>
    <row r="692" spans="1:5">
      <c r="A692" t="s">
        <v>1717</v>
      </c>
      <c r="B692">
        <v>10017653778</v>
      </c>
      <c r="C692" t="s">
        <v>86</v>
      </c>
      <c r="D692" s="10">
        <v>36784</v>
      </c>
      <c r="E692" t="s">
        <v>1219</v>
      </c>
    </row>
    <row r="693" spans="1:5">
      <c r="A693" t="s">
        <v>1718</v>
      </c>
      <c r="B693">
        <v>10082452610</v>
      </c>
      <c r="C693" t="s">
        <v>62</v>
      </c>
      <c r="D693" s="10">
        <v>37470</v>
      </c>
      <c r="E693" t="s">
        <v>1217</v>
      </c>
    </row>
    <row r="694" spans="1:5">
      <c r="A694" t="s">
        <v>1719</v>
      </c>
      <c r="B694">
        <v>10071492822</v>
      </c>
      <c r="C694" t="s">
        <v>397</v>
      </c>
      <c r="D694" s="10">
        <v>37235</v>
      </c>
      <c r="E694" t="s">
        <v>1217</v>
      </c>
    </row>
    <row r="695" spans="1:5">
      <c r="A695" t="s">
        <v>78</v>
      </c>
      <c r="B695">
        <v>10016469772</v>
      </c>
      <c r="C695" t="s">
        <v>77</v>
      </c>
      <c r="D695" s="10">
        <v>36537</v>
      </c>
      <c r="E695" t="s">
        <v>1217</v>
      </c>
    </row>
    <row r="696" spans="1:5">
      <c r="A696" t="s">
        <v>209</v>
      </c>
      <c r="B696">
        <v>10009049979</v>
      </c>
      <c r="C696" t="s">
        <v>187</v>
      </c>
      <c r="D696" s="10">
        <v>34789</v>
      </c>
      <c r="E696" t="s">
        <v>1226</v>
      </c>
    </row>
    <row r="697" spans="1:5">
      <c r="A697" t="s">
        <v>1720</v>
      </c>
      <c r="B697">
        <v>10009762123</v>
      </c>
      <c r="C697" t="s">
        <v>255</v>
      </c>
      <c r="D697" s="10">
        <v>34346</v>
      </c>
      <c r="E697" t="s">
        <v>1219</v>
      </c>
    </row>
    <row r="698" spans="1:5">
      <c r="A698" t="s">
        <v>1721</v>
      </c>
      <c r="B698">
        <v>10011000790</v>
      </c>
      <c r="C698" t="s">
        <v>81</v>
      </c>
      <c r="D698" s="10">
        <v>36278</v>
      </c>
      <c r="E698" t="s">
        <v>1217</v>
      </c>
    </row>
    <row r="699" spans="1:5">
      <c r="A699" t="s">
        <v>812</v>
      </c>
      <c r="B699">
        <v>10050626405</v>
      </c>
      <c r="C699" t="s">
        <v>60</v>
      </c>
      <c r="D699" s="10">
        <v>36951</v>
      </c>
      <c r="E699" t="s">
        <v>1217</v>
      </c>
    </row>
    <row r="700" spans="1:5">
      <c r="A700" t="s">
        <v>701</v>
      </c>
      <c r="B700">
        <v>10067397705</v>
      </c>
      <c r="C700" t="s">
        <v>43</v>
      </c>
      <c r="D700" s="10">
        <v>36973</v>
      </c>
      <c r="E700" t="s">
        <v>1217</v>
      </c>
    </row>
    <row r="701" spans="1:5">
      <c r="A701" t="s">
        <v>1722</v>
      </c>
      <c r="B701">
        <v>10055089112</v>
      </c>
      <c r="C701" t="s">
        <v>62</v>
      </c>
      <c r="D701" s="10">
        <v>36749</v>
      </c>
      <c r="E701" t="s">
        <v>1219</v>
      </c>
    </row>
    <row r="702" spans="1:5">
      <c r="A702" t="s">
        <v>1723</v>
      </c>
      <c r="B702">
        <v>10017585373</v>
      </c>
      <c r="C702" t="s">
        <v>86</v>
      </c>
      <c r="D702" s="10">
        <v>37684</v>
      </c>
      <c r="E702" t="s">
        <v>1219</v>
      </c>
    </row>
    <row r="703" spans="1:5">
      <c r="A703" t="s">
        <v>1724</v>
      </c>
      <c r="B703">
        <v>10065024740</v>
      </c>
      <c r="C703" t="s">
        <v>77</v>
      </c>
      <c r="D703" s="10">
        <v>37775</v>
      </c>
      <c r="E703" t="s">
        <v>1217</v>
      </c>
    </row>
    <row r="704" spans="1:5">
      <c r="A704" t="s">
        <v>1725</v>
      </c>
      <c r="B704">
        <v>10022380409</v>
      </c>
      <c r="C704" t="s">
        <v>630</v>
      </c>
      <c r="D704" s="10">
        <v>30847</v>
      </c>
      <c r="E704" t="s">
        <v>1219</v>
      </c>
    </row>
    <row r="705" spans="1:5">
      <c r="A705" t="s">
        <v>1726</v>
      </c>
      <c r="B705">
        <v>10006475136</v>
      </c>
      <c r="C705" t="s">
        <v>725</v>
      </c>
      <c r="D705" s="10">
        <v>31958</v>
      </c>
      <c r="E705" t="s">
        <v>1219</v>
      </c>
    </row>
    <row r="706" spans="1:5">
      <c r="A706" t="s">
        <v>1727</v>
      </c>
      <c r="B706">
        <v>10004777434</v>
      </c>
      <c r="C706" t="s">
        <v>130</v>
      </c>
      <c r="D706" s="10">
        <v>30945</v>
      </c>
      <c r="E706" t="s">
        <v>1219</v>
      </c>
    </row>
    <row r="707" spans="1:5">
      <c r="A707" t="s">
        <v>752</v>
      </c>
      <c r="B707">
        <v>10009520532</v>
      </c>
      <c r="C707" t="s">
        <v>81</v>
      </c>
      <c r="D707" s="10">
        <v>35336</v>
      </c>
      <c r="E707" t="s">
        <v>1217</v>
      </c>
    </row>
    <row r="708" spans="1:5">
      <c r="A708" t="s">
        <v>839</v>
      </c>
      <c r="B708">
        <v>10015977803</v>
      </c>
      <c r="C708" t="s">
        <v>187</v>
      </c>
      <c r="D708" s="10">
        <v>36700</v>
      </c>
      <c r="E708" t="s">
        <v>1217</v>
      </c>
    </row>
    <row r="709" spans="1:5">
      <c r="A709" t="s">
        <v>1728</v>
      </c>
      <c r="B709">
        <v>10055761947</v>
      </c>
      <c r="C709" t="s">
        <v>103</v>
      </c>
      <c r="D709" s="10">
        <v>37347</v>
      </c>
      <c r="E709" t="s">
        <v>1217</v>
      </c>
    </row>
    <row r="710" spans="1:5">
      <c r="A710" t="s">
        <v>1729</v>
      </c>
      <c r="B710">
        <v>10115490608</v>
      </c>
      <c r="C710" t="s">
        <v>81</v>
      </c>
      <c r="D710" s="10">
        <v>37899</v>
      </c>
      <c r="E710" t="s">
        <v>1217</v>
      </c>
    </row>
    <row r="711" spans="1:5">
      <c r="A711" t="s">
        <v>1730</v>
      </c>
      <c r="B711">
        <v>10105237102</v>
      </c>
      <c r="C711" t="s">
        <v>618</v>
      </c>
      <c r="D711" s="10">
        <v>37585</v>
      </c>
      <c r="E711" t="s">
        <v>1226</v>
      </c>
    </row>
    <row r="712" spans="1:5">
      <c r="A712" t="s">
        <v>1731</v>
      </c>
      <c r="B712">
        <v>10017582444</v>
      </c>
      <c r="C712" t="s">
        <v>86</v>
      </c>
      <c r="D712" s="10">
        <v>36633</v>
      </c>
      <c r="E712" t="s">
        <v>1217</v>
      </c>
    </row>
    <row r="713" spans="1:5">
      <c r="A713" t="s">
        <v>1732</v>
      </c>
      <c r="B713">
        <v>10009158804</v>
      </c>
      <c r="C713" t="s">
        <v>62</v>
      </c>
      <c r="D713" s="10">
        <v>35081</v>
      </c>
      <c r="E713" t="s">
        <v>1219</v>
      </c>
    </row>
    <row r="714" spans="1:5">
      <c r="A714" t="s">
        <v>1733</v>
      </c>
      <c r="B714">
        <v>10070139771</v>
      </c>
      <c r="C714" t="s">
        <v>630</v>
      </c>
      <c r="D714" s="10">
        <v>29286</v>
      </c>
      <c r="E714" t="s">
        <v>1219</v>
      </c>
    </row>
    <row r="715" spans="1:5">
      <c r="A715" t="s">
        <v>1734</v>
      </c>
      <c r="B715">
        <v>10006536770</v>
      </c>
      <c r="C715" t="s">
        <v>725</v>
      </c>
      <c r="D715" s="10">
        <v>31165</v>
      </c>
      <c r="E715" t="s">
        <v>1219</v>
      </c>
    </row>
    <row r="716" spans="1:5">
      <c r="A716" t="s">
        <v>1735</v>
      </c>
      <c r="B716">
        <v>10099805405</v>
      </c>
      <c r="C716" t="s">
        <v>94</v>
      </c>
      <c r="D716" s="10">
        <v>37324</v>
      </c>
      <c r="E716" t="s">
        <v>1219</v>
      </c>
    </row>
    <row r="717" spans="1:5">
      <c r="A717" t="s">
        <v>1736</v>
      </c>
      <c r="B717">
        <v>10004610413</v>
      </c>
      <c r="C717" t="s">
        <v>81</v>
      </c>
      <c r="D717" s="10">
        <v>32317</v>
      </c>
      <c r="E717" t="s">
        <v>1217</v>
      </c>
    </row>
    <row r="718" spans="1:5">
      <c r="A718" t="s">
        <v>1737</v>
      </c>
      <c r="B718">
        <v>10014547758</v>
      </c>
      <c r="C718" t="s">
        <v>1333</v>
      </c>
      <c r="D718" s="10">
        <v>34398</v>
      </c>
      <c r="E718" t="s">
        <v>1217</v>
      </c>
    </row>
    <row r="719" spans="1:5">
      <c r="A719" t="s">
        <v>1738</v>
      </c>
      <c r="B719">
        <v>10078019407</v>
      </c>
      <c r="C719" t="s">
        <v>618</v>
      </c>
      <c r="D719" s="10">
        <v>34996</v>
      </c>
      <c r="E719" t="s">
        <v>1219</v>
      </c>
    </row>
    <row r="720" spans="1:5">
      <c r="A720" t="s">
        <v>884</v>
      </c>
      <c r="B720">
        <v>10034956154</v>
      </c>
      <c r="C720" t="s">
        <v>197</v>
      </c>
      <c r="D720" s="10">
        <v>36828</v>
      </c>
      <c r="E720" t="s">
        <v>1218</v>
      </c>
    </row>
    <row r="721" spans="1:5">
      <c r="A721" t="s">
        <v>186</v>
      </c>
      <c r="B721">
        <v>10009017243</v>
      </c>
      <c r="C721" t="s">
        <v>187</v>
      </c>
      <c r="D721" s="10">
        <v>34832</v>
      </c>
      <c r="E721" t="s">
        <v>1217</v>
      </c>
    </row>
    <row r="722" spans="1:5">
      <c r="A722" t="s">
        <v>1739</v>
      </c>
      <c r="B722">
        <v>10010652907</v>
      </c>
      <c r="C722" t="s">
        <v>255</v>
      </c>
      <c r="D722" s="10">
        <v>35225</v>
      </c>
      <c r="E722" t="s">
        <v>1219</v>
      </c>
    </row>
    <row r="723" spans="1:5">
      <c r="A723" t="s">
        <v>1740</v>
      </c>
      <c r="B723">
        <v>10092410971</v>
      </c>
      <c r="C723" t="s">
        <v>55</v>
      </c>
      <c r="D723" s="10">
        <v>37155</v>
      </c>
      <c r="E723" t="s">
        <v>1217</v>
      </c>
    </row>
    <row r="724" spans="1:5">
      <c r="A724" t="s">
        <v>205</v>
      </c>
      <c r="B724">
        <v>10090555241</v>
      </c>
      <c r="C724" t="s">
        <v>206</v>
      </c>
      <c r="D724" s="10">
        <v>35793</v>
      </c>
      <c r="E724" t="s">
        <v>1219</v>
      </c>
    </row>
    <row r="725" spans="1:5">
      <c r="A725" t="s">
        <v>1175</v>
      </c>
      <c r="B725">
        <v>10097608555</v>
      </c>
      <c r="C725" t="s">
        <v>81</v>
      </c>
      <c r="D725" s="10">
        <v>37852</v>
      </c>
      <c r="E725" t="s">
        <v>1217</v>
      </c>
    </row>
    <row r="726" spans="1:5">
      <c r="A726" t="s">
        <v>1741</v>
      </c>
      <c r="B726">
        <v>10065335443</v>
      </c>
      <c r="C726" t="s">
        <v>618</v>
      </c>
      <c r="D726" s="10">
        <v>36827</v>
      </c>
      <c r="E726" t="s">
        <v>1219</v>
      </c>
    </row>
    <row r="727" spans="1:5">
      <c r="A727" t="s">
        <v>175</v>
      </c>
      <c r="B727">
        <v>10015718327</v>
      </c>
      <c r="C727" t="s">
        <v>32</v>
      </c>
      <c r="D727" s="10">
        <v>36167</v>
      </c>
      <c r="E727" t="s">
        <v>1219</v>
      </c>
    </row>
    <row r="728" spans="1:5">
      <c r="A728" t="s">
        <v>1742</v>
      </c>
      <c r="B728">
        <v>10056185313</v>
      </c>
      <c r="C728" t="s">
        <v>62</v>
      </c>
      <c r="D728" s="10">
        <v>36633</v>
      </c>
      <c r="E728" t="s">
        <v>1219</v>
      </c>
    </row>
    <row r="729" spans="1:5">
      <c r="A729" t="s">
        <v>1743</v>
      </c>
      <c r="B729">
        <v>10071493731</v>
      </c>
      <c r="C729" t="s">
        <v>397</v>
      </c>
      <c r="D729" s="10">
        <v>37819</v>
      </c>
      <c r="E729" t="s">
        <v>1217</v>
      </c>
    </row>
    <row r="730" spans="1:5">
      <c r="A730" t="s">
        <v>1744</v>
      </c>
      <c r="B730">
        <v>10011119618</v>
      </c>
      <c r="C730" t="s">
        <v>77</v>
      </c>
      <c r="D730" s="10">
        <v>36448</v>
      </c>
      <c r="E730" t="s">
        <v>1217</v>
      </c>
    </row>
    <row r="731" spans="1:5">
      <c r="A731" t="s">
        <v>1745</v>
      </c>
      <c r="B731">
        <v>10051908118</v>
      </c>
      <c r="C731" t="s">
        <v>149</v>
      </c>
      <c r="D731" s="10">
        <v>33692</v>
      </c>
      <c r="E731" t="s">
        <v>1219</v>
      </c>
    </row>
    <row r="732" spans="1:5">
      <c r="A732" t="s">
        <v>1746</v>
      </c>
      <c r="B732">
        <v>10011324429</v>
      </c>
      <c r="C732" t="s">
        <v>630</v>
      </c>
      <c r="D732" s="10">
        <v>31996</v>
      </c>
      <c r="E732" t="s">
        <v>1217</v>
      </c>
    </row>
    <row r="733" spans="1:5">
      <c r="A733" t="s">
        <v>1747</v>
      </c>
      <c r="B733">
        <v>10052184465</v>
      </c>
      <c r="C733" t="s">
        <v>725</v>
      </c>
      <c r="D733" s="10">
        <v>37288</v>
      </c>
      <c r="E733" t="s">
        <v>1217</v>
      </c>
    </row>
    <row r="734" spans="1:5">
      <c r="A734" t="s">
        <v>1748</v>
      </c>
      <c r="B734">
        <v>10057674968</v>
      </c>
      <c r="C734" t="s">
        <v>130</v>
      </c>
      <c r="D734" s="10">
        <v>36291</v>
      </c>
      <c r="E734" t="s">
        <v>1219</v>
      </c>
    </row>
    <row r="735" spans="1:5">
      <c r="A735" t="s">
        <v>1749</v>
      </c>
      <c r="B735">
        <v>10010723231</v>
      </c>
      <c r="C735" t="s">
        <v>81</v>
      </c>
      <c r="D735" s="10">
        <v>34969</v>
      </c>
      <c r="E735" t="s">
        <v>1219</v>
      </c>
    </row>
    <row r="736" spans="1:5">
      <c r="A736" t="s">
        <v>1750</v>
      </c>
      <c r="B736">
        <v>10064887526</v>
      </c>
      <c r="C736" t="s">
        <v>618</v>
      </c>
      <c r="D736" s="10">
        <v>33691</v>
      </c>
      <c r="E736" t="s">
        <v>1219</v>
      </c>
    </row>
    <row r="737" spans="1:5">
      <c r="A737" t="s">
        <v>792</v>
      </c>
      <c r="B737">
        <v>10007897295</v>
      </c>
      <c r="C737" t="s">
        <v>197</v>
      </c>
      <c r="D737" s="10">
        <v>34399</v>
      </c>
      <c r="E737" t="s">
        <v>1217</v>
      </c>
    </row>
    <row r="738" spans="1:5">
      <c r="A738" t="s">
        <v>1751</v>
      </c>
      <c r="B738">
        <v>10064295826</v>
      </c>
      <c r="C738" t="s">
        <v>187</v>
      </c>
      <c r="D738" s="10">
        <v>37141</v>
      </c>
      <c r="E738" t="s">
        <v>1219</v>
      </c>
    </row>
    <row r="739" spans="1:5">
      <c r="A739" t="s">
        <v>1752</v>
      </c>
      <c r="B739">
        <v>10049099764</v>
      </c>
      <c r="C739" t="s">
        <v>255</v>
      </c>
      <c r="D739" s="10">
        <v>36986</v>
      </c>
      <c r="E739" t="s">
        <v>1219</v>
      </c>
    </row>
    <row r="740" spans="1:5">
      <c r="A740" t="s">
        <v>1753</v>
      </c>
      <c r="B740">
        <v>10016105014</v>
      </c>
      <c r="C740" t="s">
        <v>206</v>
      </c>
      <c r="D740" s="10">
        <v>37101</v>
      </c>
      <c r="E740" t="s">
        <v>1219</v>
      </c>
    </row>
    <row r="741" spans="1:5">
      <c r="A741" t="s">
        <v>1754</v>
      </c>
      <c r="B741">
        <v>10121517136</v>
      </c>
      <c r="C741" t="s">
        <v>618</v>
      </c>
      <c r="D741" s="10">
        <v>37486</v>
      </c>
      <c r="E741" t="s">
        <v>1219</v>
      </c>
    </row>
    <row r="742" spans="1:5">
      <c r="A742" t="s">
        <v>1755</v>
      </c>
      <c r="B742">
        <v>10014992140</v>
      </c>
      <c r="C742" t="s">
        <v>86</v>
      </c>
      <c r="D742" s="10">
        <v>36051</v>
      </c>
      <c r="E742" t="s">
        <v>1219</v>
      </c>
    </row>
    <row r="743" spans="1:5">
      <c r="A743" t="s">
        <v>1756</v>
      </c>
      <c r="B743">
        <v>10105678753</v>
      </c>
      <c r="C743" t="s">
        <v>62</v>
      </c>
      <c r="D743" s="10">
        <v>36577</v>
      </c>
      <c r="E743" t="s">
        <v>1219</v>
      </c>
    </row>
    <row r="744" spans="1:5">
      <c r="A744" t="s">
        <v>1757</v>
      </c>
      <c r="B744">
        <v>10071254665</v>
      </c>
      <c r="C744" t="s">
        <v>397</v>
      </c>
      <c r="D744" s="10">
        <v>37514</v>
      </c>
      <c r="E744" t="s">
        <v>1217</v>
      </c>
    </row>
    <row r="745" spans="1:5">
      <c r="A745" t="s">
        <v>1758</v>
      </c>
      <c r="B745">
        <v>10123469058</v>
      </c>
      <c r="C745" t="s">
        <v>60</v>
      </c>
      <c r="D745" s="10">
        <v>37171</v>
      </c>
      <c r="E745" t="s">
        <v>1226</v>
      </c>
    </row>
    <row r="746" spans="1:5">
      <c r="A746" t="s">
        <v>1759</v>
      </c>
      <c r="B746">
        <v>10062431305</v>
      </c>
      <c r="C746" t="s">
        <v>149</v>
      </c>
      <c r="D746" s="10">
        <v>34306</v>
      </c>
      <c r="E746" t="s">
        <v>1217</v>
      </c>
    </row>
    <row r="747" spans="1:5">
      <c r="A747" t="s">
        <v>1760</v>
      </c>
      <c r="B747">
        <v>10022362322</v>
      </c>
      <c r="C747" t="s">
        <v>630</v>
      </c>
      <c r="D747" s="10">
        <v>25312</v>
      </c>
      <c r="E747" t="s">
        <v>1217</v>
      </c>
    </row>
    <row r="748" spans="1:5">
      <c r="A748" t="s">
        <v>1761</v>
      </c>
      <c r="B748">
        <v>10012076985</v>
      </c>
      <c r="C748" t="s">
        <v>725</v>
      </c>
      <c r="D748" s="10">
        <v>27785</v>
      </c>
      <c r="E748" t="s">
        <v>1219</v>
      </c>
    </row>
    <row r="749" spans="1:5">
      <c r="A749" t="s">
        <v>1762</v>
      </c>
      <c r="B749">
        <v>10006066524</v>
      </c>
      <c r="C749" t="s">
        <v>81</v>
      </c>
      <c r="D749" s="10">
        <v>32987</v>
      </c>
      <c r="E749" t="s">
        <v>1217</v>
      </c>
    </row>
    <row r="750" spans="1:5">
      <c r="A750" t="s">
        <v>1763</v>
      </c>
      <c r="B750">
        <v>10036078728</v>
      </c>
      <c r="C750" t="s">
        <v>197</v>
      </c>
      <c r="D750" s="10">
        <v>37795</v>
      </c>
      <c r="E750" t="s">
        <v>1217</v>
      </c>
    </row>
    <row r="751" spans="1:5">
      <c r="A751" t="s">
        <v>1021</v>
      </c>
      <c r="B751">
        <v>10013460853</v>
      </c>
      <c r="C751" t="s">
        <v>187</v>
      </c>
      <c r="D751" s="10">
        <v>34945</v>
      </c>
      <c r="E751" t="s">
        <v>1217</v>
      </c>
    </row>
    <row r="752" spans="1:5">
      <c r="A752" t="s">
        <v>1764</v>
      </c>
      <c r="B752">
        <v>10015570504</v>
      </c>
      <c r="C752" t="s">
        <v>255</v>
      </c>
      <c r="D752" s="10">
        <v>35910</v>
      </c>
      <c r="E752" t="s">
        <v>1219</v>
      </c>
    </row>
    <row r="753" spans="1:5">
      <c r="A753" t="s">
        <v>1765</v>
      </c>
      <c r="B753">
        <v>10090741763</v>
      </c>
      <c r="C753" t="s">
        <v>55</v>
      </c>
      <c r="D753" s="10">
        <v>37147</v>
      </c>
      <c r="E753" t="s">
        <v>1219</v>
      </c>
    </row>
    <row r="754" spans="1:5">
      <c r="A754" t="s">
        <v>1766</v>
      </c>
      <c r="B754">
        <v>10010903891</v>
      </c>
      <c r="C754" t="s">
        <v>206</v>
      </c>
      <c r="D754" s="10">
        <v>35816</v>
      </c>
      <c r="E754" t="s">
        <v>1219</v>
      </c>
    </row>
    <row r="755" spans="1:5">
      <c r="A755" t="s">
        <v>1767</v>
      </c>
      <c r="B755">
        <v>10045950702</v>
      </c>
      <c r="C755" t="s">
        <v>103</v>
      </c>
      <c r="D755" s="10">
        <v>36823</v>
      </c>
      <c r="E755" t="s">
        <v>1217</v>
      </c>
    </row>
    <row r="756" spans="1:5">
      <c r="A756" t="s">
        <v>1768</v>
      </c>
      <c r="B756">
        <v>10092819583</v>
      </c>
      <c r="C756" t="s">
        <v>62</v>
      </c>
      <c r="D756" s="10">
        <v>37273</v>
      </c>
      <c r="E756" t="s">
        <v>1219</v>
      </c>
    </row>
    <row r="757" spans="1:5">
      <c r="A757" t="s">
        <v>1769</v>
      </c>
      <c r="B757">
        <v>10005461383</v>
      </c>
      <c r="C757" t="s">
        <v>397</v>
      </c>
      <c r="D757" s="10">
        <v>32986</v>
      </c>
      <c r="E757" t="s">
        <v>1219</v>
      </c>
    </row>
    <row r="758" spans="1:5">
      <c r="A758" t="s">
        <v>1770</v>
      </c>
      <c r="B758">
        <v>10017564458</v>
      </c>
      <c r="C758" t="s">
        <v>86</v>
      </c>
      <c r="D758" s="10">
        <v>36805</v>
      </c>
      <c r="E758" t="s">
        <v>1219</v>
      </c>
    </row>
    <row r="759" spans="1:5">
      <c r="A759" t="s">
        <v>1771</v>
      </c>
      <c r="B759">
        <v>10120843287</v>
      </c>
      <c r="C759" t="s">
        <v>77</v>
      </c>
      <c r="D759" s="10">
        <v>34334</v>
      </c>
      <c r="E759" t="s">
        <v>1217</v>
      </c>
    </row>
    <row r="760" spans="1:5">
      <c r="A760" t="s">
        <v>1772</v>
      </c>
      <c r="B760">
        <v>10097253190</v>
      </c>
      <c r="C760" t="s">
        <v>149</v>
      </c>
      <c r="D760" s="10">
        <v>37482</v>
      </c>
      <c r="E760" t="s">
        <v>1219</v>
      </c>
    </row>
    <row r="761" spans="1:5">
      <c r="A761" t="s">
        <v>1773</v>
      </c>
      <c r="B761">
        <v>10022382934</v>
      </c>
      <c r="C761" t="s">
        <v>630</v>
      </c>
      <c r="D761" s="10">
        <v>29350</v>
      </c>
      <c r="E761" t="s">
        <v>1217</v>
      </c>
    </row>
    <row r="762" spans="1:5">
      <c r="A762" t="s">
        <v>1774</v>
      </c>
      <c r="B762">
        <v>10052180728</v>
      </c>
      <c r="C762" t="s">
        <v>725</v>
      </c>
      <c r="D762" s="10">
        <v>37077</v>
      </c>
      <c r="E762" t="s">
        <v>1226</v>
      </c>
    </row>
    <row r="763" spans="1:5">
      <c r="A763" t="s">
        <v>1775</v>
      </c>
      <c r="B763">
        <v>10083586904</v>
      </c>
      <c r="C763" t="s">
        <v>130</v>
      </c>
      <c r="D763" s="10">
        <v>36682</v>
      </c>
      <c r="E763" t="s">
        <v>1219</v>
      </c>
    </row>
    <row r="764" spans="1:5">
      <c r="A764" t="s">
        <v>1776</v>
      </c>
      <c r="B764">
        <v>10007291249</v>
      </c>
      <c r="C764" t="s">
        <v>81</v>
      </c>
      <c r="D764" s="10">
        <v>33310</v>
      </c>
      <c r="E764" t="s">
        <v>1219</v>
      </c>
    </row>
    <row r="765" spans="1:5">
      <c r="A765" t="s">
        <v>1777</v>
      </c>
      <c r="B765">
        <v>10020077667</v>
      </c>
      <c r="C765" t="s">
        <v>1333</v>
      </c>
      <c r="D765" s="10">
        <v>36584</v>
      </c>
      <c r="E765" t="s">
        <v>1217</v>
      </c>
    </row>
    <row r="766" spans="1:5">
      <c r="A766" t="s">
        <v>879</v>
      </c>
      <c r="B766">
        <v>10015267174</v>
      </c>
      <c r="C766" t="s">
        <v>197</v>
      </c>
      <c r="D766" s="10">
        <v>36172</v>
      </c>
      <c r="E766" t="s">
        <v>1217</v>
      </c>
    </row>
    <row r="767" spans="1:5">
      <c r="A767" t="s">
        <v>1778</v>
      </c>
      <c r="B767">
        <v>10080862214</v>
      </c>
      <c r="C767" t="s">
        <v>187</v>
      </c>
      <c r="D767" s="10">
        <v>36901</v>
      </c>
      <c r="E767" t="s">
        <v>1217</v>
      </c>
    </row>
    <row r="768" spans="1:5">
      <c r="A768" t="s">
        <v>1779</v>
      </c>
      <c r="B768">
        <v>10050433213</v>
      </c>
      <c r="C768" t="s">
        <v>55</v>
      </c>
      <c r="D768" s="10">
        <v>36183</v>
      </c>
      <c r="E768" t="s">
        <v>1219</v>
      </c>
    </row>
    <row r="769" spans="1:5">
      <c r="A769" t="s">
        <v>1780</v>
      </c>
      <c r="B769">
        <v>10017563448</v>
      </c>
      <c r="C769" t="s">
        <v>86</v>
      </c>
      <c r="D769" s="10">
        <v>37197</v>
      </c>
      <c r="E769" t="s">
        <v>1219</v>
      </c>
    </row>
    <row r="770" spans="1:5">
      <c r="A770" t="s">
        <v>1781</v>
      </c>
      <c r="B770">
        <v>10010786885</v>
      </c>
      <c r="C770" t="s">
        <v>62</v>
      </c>
      <c r="D770" s="10">
        <v>35905</v>
      </c>
      <c r="E770" t="s">
        <v>1219</v>
      </c>
    </row>
    <row r="771" spans="1:5">
      <c r="A771" t="s">
        <v>1782</v>
      </c>
      <c r="B771">
        <v>10071492923</v>
      </c>
      <c r="C771" t="s">
        <v>397</v>
      </c>
      <c r="D771" s="10">
        <v>37844</v>
      </c>
      <c r="E771" t="s">
        <v>1217</v>
      </c>
    </row>
    <row r="772" spans="1:5">
      <c r="A772" t="s">
        <v>1783</v>
      </c>
      <c r="B772">
        <v>10050942259</v>
      </c>
      <c r="C772" t="s">
        <v>60</v>
      </c>
      <c r="D772" s="10">
        <v>36809</v>
      </c>
      <c r="E772" t="s">
        <v>1219</v>
      </c>
    </row>
    <row r="773" spans="1:5">
      <c r="A773" t="s">
        <v>1784</v>
      </c>
      <c r="B773">
        <v>10084828403</v>
      </c>
      <c r="C773" t="s">
        <v>130</v>
      </c>
      <c r="D773" s="10">
        <v>36331</v>
      </c>
      <c r="E773" t="s">
        <v>1219</v>
      </c>
    </row>
    <row r="774" spans="1:5">
      <c r="A774" t="s">
        <v>1785</v>
      </c>
      <c r="B774">
        <v>10010969468</v>
      </c>
      <c r="C774" t="s">
        <v>86</v>
      </c>
      <c r="D774" s="10">
        <v>35617</v>
      </c>
      <c r="E774" t="s">
        <v>1217</v>
      </c>
    </row>
    <row r="775" spans="1:5">
      <c r="A775" t="s">
        <v>1786</v>
      </c>
      <c r="B775">
        <v>10081577889</v>
      </c>
      <c r="C775" t="s">
        <v>1333</v>
      </c>
      <c r="D775" s="10">
        <v>37469</v>
      </c>
      <c r="E775" t="s">
        <v>1217</v>
      </c>
    </row>
    <row r="776" spans="1:5">
      <c r="A776" t="s">
        <v>1787</v>
      </c>
      <c r="B776">
        <v>10010178920</v>
      </c>
      <c r="C776" t="s">
        <v>197</v>
      </c>
      <c r="D776" s="10">
        <v>35984</v>
      </c>
      <c r="E776" t="s">
        <v>1217</v>
      </c>
    </row>
    <row r="777" spans="1:5">
      <c r="A777" t="s">
        <v>1788</v>
      </c>
      <c r="B777">
        <v>10082374505</v>
      </c>
      <c r="C777" t="s">
        <v>41</v>
      </c>
      <c r="D777" s="10">
        <v>29236</v>
      </c>
      <c r="E777" t="s">
        <v>1219</v>
      </c>
    </row>
    <row r="778" spans="1:5">
      <c r="A778" t="s">
        <v>1789</v>
      </c>
      <c r="B778">
        <v>10089917162</v>
      </c>
      <c r="C778" t="s">
        <v>187</v>
      </c>
      <c r="D778" s="10">
        <v>37320</v>
      </c>
      <c r="E778" t="s">
        <v>1219</v>
      </c>
    </row>
    <row r="779" spans="1:5">
      <c r="A779" t="s">
        <v>1790</v>
      </c>
      <c r="B779">
        <v>10088938977</v>
      </c>
      <c r="C779" t="s">
        <v>206</v>
      </c>
      <c r="D779" s="10">
        <v>37394</v>
      </c>
      <c r="E779" t="s">
        <v>1219</v>
      </c>
    </row>
    <row r="780" spans="1:5">
      <c r="A780" t="s">
        <v>351</v>
      </c>
      <c r="B780">
        <v>10003292122</v>
      </c>
      <c r="C780" t="s">
        <v>112</v>
      </c>
      <c r="D780" s="10">
        <v>31555</v>
      </c>
      <c r="E780" t="s">
        <v>1217</v>
      </c>
    </row>
    <row r="781" spans="1:5">
      <c r="A781" t="s">
        <v>1791</v>
      </c>
      <c r="B781">
        <v>10128803452</v>
      </c>
      <c r="C781" t="s">
        <v>62</v>
      </c>
      <c r="D781" s="10">
        <v>35221</v>
      </c>
      <c r="E781" t="s">
        <v>1219</v>
      </c>
    </row>
    <row r="782" spans="1:5">
      <c r="A782" t="s">
        <v>1792</v>
      </c>
      <c r="B782">
        <v>10010672408</v>
      </c>
      <c r="C782" t="s">
        <v>397</v>
      </c>
      <c r="D782" s="10">
        <v>32324</v>
      </c>
      <c r="E782" t="s">
        <v>1217</v>
      </c>
    </row>
    <row r="783" spans="1:5">
      <c r="A783" t="s">
        <v>1793</v>
      </c>
      <c r="B783">
        <v>10079745805</v>
      </c>
      <c r="C783" t="s">
        <v>86</v>
      </c>
      <c r="D783" s="10">
        <v>37805</v>
      </c>
      <c r="E783" t="s">
        <v>1217</v>
      </c>
    </row>
    <row r="784" spans="1:5">
      <c r="A784" t="s">
        <v>1794</v>
      </c>
      <c r="B784">
        <v>10061358443</v>
      </c>
      <c r="C784" t="s">
        <v>60</v>
      </c>
      <c r="D784" s="10">
        <v>36431</v>
      </c>
      <c r="E784" t="s">
        <v>1219</v>
      </c>
    </row>
    <row r="785" spans="1:5">
      <c r="A785" t="s">
        <v>1795</v>
      </c>
      <c r="B785">
        <v>10086110318</v>
      </c>
      <c r="C785" t="s">
        <v>223</v>
      </c>
      <c r="D785" s="10">
        <v>32416</v>
      </c>
      <c r="E785" t="s">
        <v>1219</v>
      </c>
    </row>
    <row r="786" spans="1:5">
      <c r="A786" t="s">
        <v>1796</v>
      </c>
      <c r="B786">
        <v>10008888113</v>
      </c>
      <c r="C786" t="s">
        <v>130</v>
      </c>
      <c r="D786" s="10">
        <v>32281</v>
      </c>
      <c r="E786" t="s">
        <v>1219</v>
      </c>
    </row>
    <row r="787" spans="1:5">
      <c r="A787" t="s">
        <v>1797</v>
      </c>
      <c r="B787">
        <v>10006686718</v>
      </c>
      <c r="C787" t="s">
        <v>86</v>
      </c>
      <c r="D787" s="10">
        <v>32978</v>
      </c>
      <c r="E787" t="s">
        <v>1219</v>
      </c>
    </row>
    <row r="788" spans="1:5">
      <c r="A788" t="s">
        <v>1798</v>
      </c>
      <c r="B788">
        <v>10051729676</v>
      </c>
      <c r="C788" t="s">
        <v>1333</v>
      </c>
      <c r="D788" s="10">
        <v>36985</v>
      </c>
      <c r="E788" t="s">
        <v>1217</v>
      </c>
    </row>
    <row r="789" spans="1:5">
      <c r="A789" t="s">
        <v>198</v>
      </c>
      <c r="B789">
        <v>10036069533</v>
      </c>
      <c r="C789" t="s">
        <v>197</v>
      </c>
      <c r="D789" s="10">
        <v>37116</v>
      </c>
      <c r="E789" t="s">
        <v>1217</v>
      </c>
    </row>
    <row r="790" spans="1:5">
      <c r="A790" t="s">
        <v>1799</v>
      </c>
      <c r="B790">
        <v>10076586635</v>
      </c>
      <c r="C790" t="s">
        <v>187</v>
      </c>
      <c r="D790" s="10">
        <v>36971</v>
      </c>
      <c r="E790" t="s">
        <v>1219</v>
      </c>
    </row>
    <row r="791" spans="1:5">
      <c r="A791" t="s">
        <v>1800</v>
      </c>
      <c r="B791">
        <v>10119925427</v>
      </c>
      <c r="C791" t="s">
        <v>255</v>
      </c>
      <c r="D791" s="10">
        <v>37331</v>
      </c>
      <c r="E791" t="s">
        <v>1219</v>
      </c>
    </row>
    <row r="792" spans="1:5">
      <c r="A792" t="s">
        <v>1801</v>
      </c>
      <c r="B792">
        <v>10098940889</v>
      </c>
      <c r="C792" t="s">
        <v>55</v>
      </c>
      <c r="D792" s="10">
        <v>37595</v>
      </c>
      <c r="E792" t="s">
        <v>1219</v>
      </c>
    </row>
    <row r="793" spans="1:5">
      <c r="A793" t="s">
        <v>1802</v>
      </c>
      <c r="B793">
        <v>10014385080</v>
      </c>
      <c r="C793" t="s">
        <v>206</v>
      </c>
      <c r="D793" s="10">
        <v>35547</v>
      </c>
      <c r="E793" t="s">
        <v>1219</v>
      </c>
    </row>
    <row r="794" spans="1:5">
      <c r="A794" t="s">
        <v>1803</v>
      </c>
      <c r="B794">
        <v>10017615685</v>
      </c>
      <c r="C794" t="s">
        <v>86</v>
      </c>
      <c r="D794" s="10">
        <v>37614</v>
      </c>
      <c r="E794" t="s">
        <v>1217</v>
      </c>
    </row>
    <row r="795" spans="1:5">
      <c r="A795" t="s">
        <v>1804</v>
      </c>
      <c r="B795">
        <v>10007504346</v>
      </c>
      <c r="C795" t="s">
        <v>62</v>
      </c>
      <c r="D795" s="10">
        <v>34168</v>
      </c>
      <c r="E795" t="s">
        <v>1219</v>
      </c>
    </row>
    <row r="796" spans="1:5">
      <c r="A796" t="s">
        <v>1805</v>
      </c>
      <c r="B796">
        <v>10011968770</v>
      </c>
      <c r="C796" t="s">
        <v>397</v>
      </c>
      <c r="D796" s="10">
        <v>33488</v>
      </c>
      <c r="E796" t="s">
        <v>1219</v>
      </c>
    </row>
    <row r="797" spans="1:5">
      <c r="A797" t="s">
        <v>1806</v>
      </c>
      <c r="B797">
        <v>10050726233</v>
      </c>
      <c r="C797" t="s">
        <v>60</v>
      </c>
      <c r="D797" s="10">
        <v>37433</v>
      </c>
      <c r="E797" t="s">
        <v>1219</v>
      </c>
    </row>
    <row r="798" spans="1:5">
      <c r="A798" t="s">
        <v>1807</v>
      </c>
      <c r="B798">
        <v>10009260147</v>
      </c>
      <c r="C798" t="s">
        <v>223</v>
      </c>
      <c r="D798" s="10">
        <v>34428</v>
      </c>
      <c r="E798" t="s">
        <v>1219</v>
      </c>
    </row>
    <row r="799" spans="1:5">
      <c r="A799" t="s">
        <v>1808</v>
      </c>
      <c r="B799">
        <v>10082392487</v>
      </c>
      <c r="C799" t="s">
        <v>130</v>
      </c>
      <c r="D799" s="10">
        <v>34915</v>
      </c>
      <c r="E799" t="s">
        <v>1219</v>
      </c>
    </row>
    <row r="800" spans="1:5">
      <c r="A800" t="s">
        <v>1809</v>
      </c>
      <c r="B800">
        <v>10111519062</v>
      </c>
      <c r="C800" t="s">
        <v>86</v>
      </c>
      <c r="D800" s="10">
        <v>37517</v>
      </c>
      <c r="E800" t="s">
        <v>1217</v>
      </c>
    </row>
    <row r="801" spans="1:5">
      <c r="A801" t="s">
        <v>326</v>
      </c>
      <c r="B801">
        <v>10007271546</v>
      </c>
      <c r="C801" t="s">
        <v>197</v>
      </c>
      <c r="D801" s="10">
        <v>34067</v>
      </c>
      <c r="E801" t="s">
        <v>1219</v>
      </c>
    </row>
    <row r="802" spans="1:5">
      <c r="A802" t="s">
        <v>1810</v>
      </c>
      <c r="B802">
        <v>10076740421</v>
      </c>
      <c r="C802" t="s">
        <v>187</v>
      </c>
      <c r="D802" s="10">
        <v>37778</v>
      </c>
      <c r="E802" t="s">
        <v>1219</v>
      </c>
    </row>
    <row r="803" spans="1:5">
      <c r="A803" t="s">
        <v>1811</v>
      </c>
      <c r="B803">
        <v>10084194263</v>
      </c>
      <c r="C803" t="s">
        <v>55</v>
      </c>
      <c r="D803" s="10">
        <v>36559</v>
      </c>
      <c r="E803" t="s">
        <v>1219</v>
      </c>
    </row>
    <row r="804" spans="1:5">
      <c r="A804" t="s">
        <v>1812</v>
      </c>
      <c r="B804">
        <v>10080540902</v>
      </c>
      <c r="C804" t="s">
        <v>206</v>
      </c>
      <c r="D804" s="10">
        <v>35118</v>
      </c>
      <c r="E804" t="s">
        <v>1219</v>
      </c>
    </row>
    <row r="805" spans="1:5">
      <c r="A805" t="s">
        <v>828</v>
      </c>
      <c r="B805">
        <v>10009386045</v>
      </c>
      <c r="C805" t="s">
        <v>795</v>
      </c>
      <c r="D805" s="10">
        <v>32795</v>
      </c>
      <c r="E805" t="s">
        <v>1217</v>
      </c>
    </row>
    <row r="806" spans="1:5">
      <c r="A806" t="s">
        <v>689</v>
      </c>
      <c r="B806">
        <v>10060469477</v>
      </c>
      <c r="C806" t="s">
        <v>144</v>
      </c>
      <c r="D806" s="10">
        <v>37062</v>
      </c>
      <c r="E806" t="s">
        <v>1217</v>
      </c>
    </row>
    <row r="807" spans="1:5">
      <c r="A807" t="s">
        <v>1813</v>
      </c>
      <c r="B807">
        <v>10009158400</v>
      </c>
      <c r="C807" t="s">
        <v>62</v>
      </c>
      <c r="D807" s="10">
        <v>33117</v>
      </c>
      <c r="E807" t="s">
        <v>1219</v>
      </c>
    </row>
    <row r="808" spans="1:5">
      <c r="A808" t="s">
        <v>1814</v>
      </c>
      <c r="B808">
        <v>10088306861</v>
      </c>
      <c r="C808" t="s">
        <v>34</v>
      </c>
      <c r="D808" s="10">
        <v>34984</v>
      </c>
      <c r="E808" t="s">
        <v>1219</v>
      </c>
    </row>
    <row r="809" spans="1:5">
      <c r="A809" t="s">
        <v>1815</v>
      </c>
      <c r="B809">
        <v>10071592650</v>
      </c>
      <c r="C809" t="s">
        <v>397</v>
      </c>
      <c r="D809" s="10">
        <v>37881</v>
      </c>
      <c r="E809" t="s">
        <v>1219</v>
      </c>
    </row>
    <row r="810" spans="1:5">
      <c r="A810" t="s">
        <v>1816</v>
      </c>
      <c r="B810">
        <v>10017620739</v>
      </c>
      <c r="C810" t="s">
        <v>86</v>
      </c>
      <c r="D810" s="10">
        <v>37537</v>
      </c>
      <c r="E810" t="s">
        <v>1219</v>
      </c>
    </row>
    <row r="811" spans="1:5">
      <c r="A811" t="s">
        <v>1817</v>
      </c>
      <c r="B811">
        <v>10115009042</v>
      </c>
      <c r="C811" t="s">
        <v>60</v>
      </c>
      <c r="D811" s="10">
        <v>35701</v>
      </c>
      <c r="E811" t="s">
        <v>1219</v>
      </c>
    </row>
    <row r="812" spans="1:5">
      <c r="A812" t="s">
        <v>1818</v>
      </c>
      <c r="B812">
        <v>10057679113</v>
      </c>
      <c r="C812" t="s">
        <v>130</v>
      </c>
      <c r="D812" s="10">
        <v>26568</v>
      </c>
      <c r="E812" t="s">
        <v>1218</v>
      </c>
    </row>
    <row r="813" spans="1:5">
      <c r="A813" t="s">
        <v>1819</v>
      </c>
      <c r="B813">
        <v>10008844865</v>
      </c>
      <c r="C813" t="s">
        <v>86</v>
      </c>
      <c r="D813" s="10">
        <v>34270</v>
      </c>
      <c r="E813" t="s">
        <v>1217</v>
      </c>
    </row>
    <row r="814" spans="1:5">
      <c r="A814" t="s">
        <v>1820</v>
      </c>
      <c r="B814">
        <v>10020545893</v>
      </c>
      <c r="C814" t="s">
        <v>1333</v>
      </c>
      <c r="D814" s="10">
        <v>36570</v>
      </c>
      <c r="E814" t="s">
        <v>1217</v>
      </c>
    </row>
    <row r="815" spans="1:5">
      <c r="A815" t="s">
        <v>1821</v>
      </c>
      <c r="B815">
        <v>10101225847</v>
      </c>
      <c r="C815" t="s">
        <v>187</v>
      </c>
      <c r="D815" s="10">
        <v>37351</v>
      </c>
      <c r="E815" t="s">
        <v>1219</v>
      </c>
    </row>
    <row r="816" spans="1:5">
      <c r="A816" t="s">
        <v>1822</v>
      </c>
      <c r="B816">
        <v>10113113704</v>
      </c>
      <c r="C816" t="s">
        <v>55</v>
      </c>
      <c r="D816" s="10">
        <v>37412</v>
      </c>
      <c r="E816" t="s">
        <v>1219</v>
      </c>
    </row>
    <row r="817" spans="1:5">
      <c r="A817" t="s">
        <v>1823</v>
      </c>
      <c r="B817">
        <v>10090700943</v>
      </c>
      <c r="C817" t="s">
        <v>206</v>
      </c>
      <c r="D817" s="10">
        <v>37095</v>
      </c>
      <c r="E817" t="s">
        <v>1219</v>
      </c>
    </row>
    <row r="818" spans="1:5">
      <c r="A818" t="s">
        <v>1824</v>
      </c>
      <c r="B818">
        <v>10084362904</v>
      </c>
      <c r="C818" t="s">
        <v>84</v>
      </c>
      <c r="D818" s="10">
        <v>37496</v>
      </c>
      <c r="E818" t="s">
        <v>1219</v>
      </c>
    </row>
    <row r="819" spans="1:5">
      <c r="A819" t="s">
        <v>1825</v>
      </c>
      <c r="B819">
        <v>10011157408</v>
      </c>
      <c r="C819" t="s">
        <v>60</v>
      </c>
      <c r="D819" s="10">
        <v>36014</v>
      </c>
      <c r="E819" t="s">
        <v>1219</v>
      </c>
    </row>
    <row r="820" spans="1:5">
      <c r="A820" t="s">
        <v>1826</v>
      </c>
      <c r="B820">
        <v>10122559884</v>
      </c>
      <c r="C820" t="s">
        <v>223</v>
      </c>
      <c r="D820" s="10">
        <v>37668</v>
      </c>
      <c r="E820" t="s">
        <v>1219</v>
      </c>
    </row>
    <row r="821" spans="1:5">
      <c r="A821" t="s">
        <v>1827</v>
      </c>
      <c r="B821">
        <v>10118199231</v>
      </c>
      <c r="C821" t="s">
        <v>130</v>
      </c>
      <c r="D821" s="10">
        <v>36087</v>
      </c>
      <c r="E821" t="s">
        <v>1219</v>
      </c>
    </row>
    <row r="822" spans="1:5">
      <c r="A822" t="s">
        <v>1828</v>
      </c>
      <c r="B822">
        <v>10050149687</v>
      </c>
      <c r="C822" t="s">
        <v>86</v>
      </c>
      <c r="D822" s="10">
        <v>37221</v>
      </c>
      <c r="E822" t="s">
        <v>1219</v>
      </c>
    </row>
    <row r="823" spans="1:5">
      <c r="A823" t="s">
        <v>1829</v>
      </c>
      <c r="B823">
        <v>10051538508</v>
      </c>
      <c r="C823" t="s">
        <v>187</v>
      </c>
      <c r="D823" s="10">
        <v>37497</v>
      </c>
      <c r="E823" t="s">
        <v>1219</v>
      </c>
    </row>
    <row r="824" spans="1:5">
      <c r="A824" t="s">
        <v>1830</v>
      </c>
      <c r="B824">
        <v>10088771855</v>
      </c>
      <c r="C824" t="s">
        <v>55</v>
      </c>
      <c r="D824" s="10">
        <v>37143</v>
      </c>
      <c r="E824" t="s">
        <v>1219</v>
      </c>
    </row>
    <row r="825" spans="1:5">
      <c r="A825" t="s">
        <v>1831</v>
      </c>
      <c r="B825">
        <v>10093662069</v>
      </c>
      <c r="C825" t="s">
        <v>1351</v>
      </c>
      <c r="D825" s="10">
        <v>37422</v>
      </c>
      <c r="E825" t="s">
        <v>1217</v>
      </c>
    </row>
    <row r="826" spans="1:5">
      <c r="A826" t="s">
        <v>1832</v>
      </c>
      <c r="B826">
        <v>10050873147</v>
      </c>
      <c r="C826" t="s">
        <v>60</v>
      </c>
      <c r="D826" s="10">
        <v>37281</v>
      </c>
      <c r="E826" t="s">
        <v>1217</v>
      </c>
    </row>
    <row r="827" spans="1:5">
      <c r="A827" t="s">
        <v>1833</v>
      </c>
      <c r="B827">
        <v>10118204584</v>
      </c>
      <c r="C827" t="s">
        <v>130</v>
      </c>
      <c r="D827" s="10">
        <v>36899</v>
      </c>
      <c r="E827" t="s">
        <v>1217</v>
      </c>
    </row>
    <row r="828" spans="1:5">
      <c r="A828" t="s">
        <v>900</v>
      </c>
      <c r="B828">
        <v>10009044727</v>
      </c>
      <c r="C828" t="s">
        <v>197</v>
      </c>
      <c r="D828" s="10">
        <v>35071</v>
      </c>
      <c r="E828" t="s">
        <v>1219</v>
      </c>
    </row>
    <row r="829" spans="1:5">
      <c r="A829" t="s">
        <v>1834</v>
      </c>
      <c r="B829">
        <v>10060412388</v>
      </c>
      <c r="C829" t="s">
        <v>187</v>
      </c>
      <c r="D829" s="10">
        <v>37924</v>
      </c>
      <c r="E829" t="s">
        <v>1226</v>
      </c>
    </row>
    <row r="830" spans="1:5">
      <c r="A830" t="s">
        <v>1835</v>
      </c>
      <c r="B830">
        <v>10116102920</v>
      </c>
      <c r="C830" t="s">
        <v>55</v>
      </c>
      <c r="D830" s="10">
        <v>37439</v>
      </c>
      <c r="E830" t="s">
        <v>1219</v>
      </c>
    </row>
    <row r="831" spans="1:5">
      <c r="A831" t="s">
        <v>1836</v>
      </c>
      <c r="B831">
        <v>10054290981</v>
      </c>
      <c r="C831" t="s">
        <v>206</v>
      </c>
      <c r="D831" s="10">
        <v>37378</v>
      </c>
      <c r="E831" t="s">
        <v>1219</v>
      </c>
    </row>
    <row r="832" spans="1:5">
      <c r="A832" t="s">
        <v>1837</v>
      </c>
      <c r="B832">
        <v>10091534133</v>
      </c>
      <c r="C832" t="s">
        <v>155</v>
      </c>
      <c r="D832" s="10">
        <v>37947</v>
      </c>
      <c r="E832" t="s">
        <v>1219</v>
      </c>
    </row>
    <row r="833" spans="1:5">
      <c r="A833" t="s">
        <v>1838</v>
      </c>
      <c r="B833">
        <v>10050585480</v>
      </c>
      <c r="C833" t="s">
        <v>60</v>
      </c>
      <c r="D833" s="10">
        <v>36670</v>
      </c>
      <c r="E833" t="s">
        <v>1219</v>
      </c>
    </row>
    <row r="834" spans="1:5">
      <c r="A834" t="s">
        <v>1839</v>
      </c>
      <c r="B834">
        <v>10079765508</v>
      </c>
      <c r="C834" t="s">
        <v>130</v>
      </c>
      <c r="D834" s="10">
        <v>35364</v>
      </c>
      <c r="E834" t="s">
        <v>1219</v>
      </c>
    </row>
    <row r="835" spans="1:5">
      <c r="A835" t="s">
        <v>1099</v>
      </c>
      <c r="B835">
        <v>10009691593</v>
      </c>
      <c r="C835" t="s">
        <v>197</v>
      </c>
      <c r="D835" s="10">
        <v>35582</v>
      </c>
      <c r="E835" t="s">
        <v>1226</v>
      </c>
    </row>
    <row r="836" spans="1:5">
      <c r="A836" t="s">
        <v>1840</v>
      </c>
      <c r="B836">
        <v>10113586879</v>
      </c>
      <c r="C836" t="s">
        <v>55</v>
      </c>
      <c r="D836" s="10">
        <v>37491</v>
      </c>
      <c r="E836" t="s">
        <v>1219</v>
      </c>
    </row>
    <row r="837" spans="1:5">
      <c r="A837" t="s">
        <v>1841</v>
      </c>
      <c r="B837">
        <v>10123467240</v>
      </c>
      <c r="C837" t="s">
        <v>60</v>
      </c>
      <c r="D837" s="10">
        <v>37985</v>
      </c>
      <c r="E837" t="s">
        <v>1219</v>
      </c>
    </row>
    <row r="838" spans="1:5">
      <c r="A838" t="s">
        <v>1842</v>
      </c>
      <c r="B838">
        <v>10009259440</v>
      </c>
      <c r="C838" t="s">
        <v>223</v>
      </c>
      <c r="D838" s="10">
        <v>33205</v>
      </c>
      <c r="E838" t="s">
        <v>1219</v>
      </c>
    </row>
    <row r="839" spans="1:5">
      <c r="A839" t="s">
        <v>1843</v>
      </c>
      <c r="B839">
        <v>10116983701</v>
      </c>
      <c r="C839" t="s">
        <v>130</v>
      </c>
      <c r="D839" s="10">
        <v>35802</v>
      </c>
      <c r="E839" t="s">
        <v>1219</v>
      </c>
    </row>
    <row r="840" spans="1:5">
      <c r="A840" t="s">
        <v>1844</v>
      </c>
      <c r="B840">
        <v>10116103425</v>
      </c>
      <c r="C840" t="s">
        <v>55</v>
      </c>
      <c r="D840" s="10">
        <v>36910</v>
      </c>
      <c r="E840" t="s">
        <v>1219</v>
      </c>
    </row>
    <row r="841" spans="1:5">
      <c r="A841" t="s">
        <v>1845</v>
      </c>
      <c r="B841">
        <v>10034934431</v>
      </c>
      <c r="C841" t="s">
        <v>197</v>
      </c>
      <c r="D841" s="10">
        <v>36630</v>
      </c>
      <c r="E841" t="s">
        <v>1217</v>
      </c>
    </row>
    <row r="842" spans="1:5">
      <c r="A842" t="s">
        <v>1846</v>
      </c>
      <c r="B842">
        <v>10009030377</v>
      </c>
      <c r="C842" t="s">
        <v>55</v>
      </c>
      <c r="D842" s="10">
        <v>34465</v>
      </c>
      <c r="E842" t="s">
        <v>1219</v>
      </c>
    </row>
    <row r="843" spans="1:5">
      <c r="A843" t="s">
        <v>1847</v>
      </c>
      <c r="B843">
        <v>10010721009</v>
      </c>
      <c r="C843" t="s">
        <v>112</v>
      </c>
      <c r="D843" s="10">
        <v>33416</v>
      </c>
      <c r="E843" t="s">
        <v>1219</v>
      </c>
    </row>
    <row r="844" spans="1:5">
      <c r="A844" t="s">
        <v>1848</v>
      </c>
      <c r="B844">
        <v>10015914246</v>
      </c>
      <c r="C844" t="s">
        <v>197</v>
      </c>
      <c r="D844" s="10">
        <v>36409</v>
      </c>
      <c r="E844" t="s">
        <v>1217</v>
      </c>
    </row>
    <row r="845" spans="1:5">
      <c r="A845" t="s">
        <v>1849</v>
      </c>
      <c r="B845">
        <v>10116103324</v>
      </c>
      <c r="C845" t="s">
        <v>55</v>
      </c>
      <c r="D845" s="10">
        <v>36894</v>
      </c>
      <c r="E845" t="s">
        <v>1219</v>
      </c>
    </row>
    <row r="846" spans="1:5">
      <c r="A846" t="s">
        <v>1850</v>
      </c>
      <c r="B846">
        <v>10081576475</v>
      </c>
      <c r="C846" t="s">
        <v>55</v>
      </c>
      <c r="D846" s="10">
        <v>37554</v>
      </c>
      <c r="E846" t="s">
        <v>1219</v>
      </c>
    </row>
    <row r="847" spans="1:5">
      <c r="A847" t="s">
        <v>1851</v>
      </c>
      <c r="B847">
        <v>10116103223</v>
      </c>
      <c r="C847" t="s">
        <v>55</v>
      </c>
      <c r="D847" s="10">
        <v>37193</v>
      </c>
      <c r="E847" t="s">
        <v>1219</v>
      </c>
    </row>
    <row r="848" spans="1:5">
      <c r="A848" t="s">
        <v>1852</v>
      </c>
      <c r="B848">
        <v>10008973591</v>
      </c>
      <c r="C848" t="s">
        <v>112</v>
      </c>
      <c r="D848" s="10">
        <v>34290</v>
      </c>
      <c r="E848" t="s">
        <v>1217</v>
      </c>
    </row>
    <row r="849" spans="1:5">
      <c r="A849" t="s">
        <v>1853</v>
      </c>
      <c r="B849">
        <v>10077024448</v>
      </c>
      <c r="C849" t="s">
        <v>55</v>
      </c>
      <c r="D849" s="10">
        <v>37418</v>
      </c>
      <c r="E849" t="s">
        <v>1219</v>
      </c>
    </row>
    <row r="850" spans="1:5">
      <c r="A850" t="s">
        <v>1854</v>
      </c>
      <c r="B850">
        <v>10017891935</v>
      </c>
      <c r="C850" t="s">
        <v>112</v>
      </c>
      <c r="D850" s="10">
        <v>35408</v>
      </c>
      <c r="E850" t="s">
        <v>1219</v>
      </c>
    </row>
    <row r="851" spans="1:5">
      <c r="A851" t="s">
        <v>1855</v>
      </c>
      <c r="B851">
        <v>10109680914</v>
      </c>
      <c r="C851" t="s">
        <v>55</v>
      </c>
      <c r="D851" s="10">
        <v>36394</v>
      </c>
      <c r="E851" t="s">
        <v>1219</v>
      </c>
    </row>
    <row r="852" spans="1:5">
      <c r="A852" t="s">
        <v>1856</v>
      </c>
      <c r="B852">
        <v>10087938463</v>
      </c>
      <c r="C852" t="s">
        <v>112</v>
      </c>
      <c r="D852" s="10">
        <v>37497</v>
      </c>
      <c r="E852" t="s">
        <v>1217</v>
      </c>
    </row>
    <row r="853" spans="1:5">
      <c r="A853" t="s">
        <v>1857</v>
      </c>
      <c r="B853">
        <v>10023945341</v>
      </c>
      <c r="C853" t="s">
        <v>112</v>
      </c>
      <c r="D853" s="10">
        <v>36962</v>
      </c>
      <c r="E853" t="s">
        <v>1217</v>
      </c>
    </row>
    <row r="854" spans="1:5">
      <c r="A854" t="s">
        <v>1858</v>
      </c>
      <c r="B854">
        <v>10076874908</v>
      </c>
      <c r="C854" t="s">
        <v>112</v>
      </c>
      <c r="D854" s="10">
        <v>38275</v>
      </c>
      <c r="E854" t="s">
        <v>1219</v>
      </c>
    </row>
    <row r="855" spans="1:5">
      <c r="A855" t="s">
        <v>1859</v>
      </c>
      <c r="B855">
        <v>10052856492</v>
      </c>
      <c r="C855" t="s">
        <v>112</v>
      </c>
      <c r="D855" s="10">
        <v>38210</v>
      </c>
      <c r="E855" t="s">
        <v>1217</v>
      </c>
    </row>
    <row r="856" spans="1:5">
      <c r="A856" t="s">
        <v>1860</v>
      </c>
      <c r="B856">
        <v>10082993887</v>
      </c>
      <c r="C856" t="s">
        <v>112</v>
      </c>
      <c r="D856" s="10">
        <v>33472</v>
      </c>
      <c r="E856" t="s">
        <v>1219</v>
      </c>
    </row>
    <row r="857" spans="1:5">
      <c r="A857" t="s">
        <v>1861</v>
      </c>
      <c r="B857">
        <v>10084049268</v>
      </c>
      <c r="C857" t="s">
        <v>112</v>
      </c>
      <c r="D857" s="10">
        <v>37762</v>
      </c>
      <c r="E857" t="s">
        <v>1217</v>
      </c>
    </row>
    <row r="858" spans="1:5">
      <c r="A858" t="s">
        <v>1862</v>
      </c>
      <c r="B858">
        <v>10086726670</v>
      </c>
      <c r="C858" t="s">
        <v>112</v>
      </c>
      <c r="D858" s="10">
        <v>37374</v>
      </c>
      <c r="E858" t="s">
        <v>1217</v>
      </c>
    </row>
    <row r="859" spans="1:5">
      <c r="A859" t="s">
        <v>1863</v>
      </c>
      <c r="B859">
        <v>10096294106</v>
      </c>
      <c r="C859" t="s">
        <v>112</v>
      </c>
      <c r="D859" s="10">
        <v>34775</v>
      </c>
      <c r="E859" t="s">
        <v>1219</v>
      </c>
    </row>
    <row r="860" spans="1:5">
      <c r="A860" t="s">
        <v>192</v>
      </c>
      <c r="B860">
        <v>10005727327</v>
      </c>
      <c r="C860" t="s">
        <v>30</v>
      </c>
      <c r="D860" s="10">
        <v>31437</v>
      </c>
      <c r="E860" t="s">
        <v>1219</v>
      </c>
    </row>
    <row r="861" spans="1:5">
      <c r="A861" t="s">
        <v>256</v>
      </c>
      <c r="B861">
        <v>10005964672</v>
      </c>
      <c r="C861" t="s">
        <v>30</v>
      </c>
      <c r="D861" s="10">
        <v>32876</v>
      </c>
      <c r="E861" t="s">
        <v>1219</v>
      </c>
    </row>
    <row r="862" spans="1:5">
      <c r="A862" t="s">
        <v>191</v>
      </c>
      <c r="B862">
        <v>10004599194</v>
      </c>
      <c r="C862" t="s">
        <v>112</v>
      </c>
      <c r="D862" s="10">
        <v>32225</v>
      </c>
      <c r="E862" t="s">
        <v>1217</v>
      </c>
    </row>
    <row r="863" spans="1:5">
      <c r="A863" t="s">
        <v>394</v>
      </c>
      <c r="B863">
        <v>10004720143</v>
      </c>
      <c r="C863" t="s">
        <v>153</v>
      </c>
      <c r="D863" s="10">
        <v>32072</v>
      </c>
      <c r="E863" t="s">
        <v>1219</v>
      </c>
    </row>
    <row r="864" spans="1:5">
      <c r="A864" t="s">
        <v>1864</v>
      </c>
      <c r="B864">
        <v>10016152807</v>
      </c>
      <c r="C864" t="s">
        <v>1706</v>
      </c>
      <c r="D864" s="10">
        <v>36030</v>
      </c>
      <c r="E864" t="s">
        <v>1219</v>
      </c>
    </row>
    <row r="865" spans="1:5">
      <c r="A865" t="s">
        <v>199</v>
      </c>
      <c r="B865">
        <v>10006900421</v>
      </c>
      <c r="C865" t="s">
        <v>22</v>
      </c>
      <c r="D865" s="10">
        <v>33951</v>
      </c>
      <c r="E865" t="s">
        <v>1217</v>
      </c>
    </row>
    <row r="866" spans="1:5">
      <c r="A866" t="s">
        <v>228</v>
      </c>
      <c r="B866">
        <v>10011155990</v>
      </c>
      <c r="C866" t="s">
        <v>151</v>
      </c>
      <c r="D866" s="10">
        <v>35854</v>
      </c>
      <c r="E866" t="s">
        <v>1219</v>
      </c>
    </row>
    <row r="867" spans="1:5">
      <c r="A867" t="s">
        <v>1865</v>
      </c>
      <c r="B867">
        <v>10010994528</v>
      </c>
      <c r="C867" t="s">
        <v>491</v>
      </c>
      <c r="D867" s="10">
        <v>35538</v>
      </c>
      <c r="E867" t="s">
        <v>1217</v>
      </c>
    </row>
    <row r="868" spans="1:5">
      <c r="A868" t="s">
        <v>1866</v>
      </c>
      <c r="B868">
        <v>10010829123</v>
      </c>
      <c r="C868" t="s">
        <v>861</v>
      </c>
      <c r="D868" s="10">
        <v>35769</v>
      </c>
      <c r="E868" t="s">
        <v>1219</v>
      </c>
    </row>
    <row r="869" spans="1:5">
      <c r="A869" t="s">
        <v>1867</v>
      </c>
      <c r="B869">
        <v>10026805124</v>
      </c>
      <c r="C869" t="s">
        <v>26</v>
      </c>
      <c r="D869" s="10">
        <v>36753</v>
      </c>
      <c r="E869" t="s">
        <v>1219</v>
      </c>
    </row>
    <row r="870" spans="1:5">
      <c r="A870" t="s">
        <v>1868</v>
      </c>
      <c r="B870">
        <v>10049591636</v>
      </c>
      <c r="C870" t="s">
        <v>1706</v>
      </c>
      <c r="D870" s="10">
        <v>37226</v>
      </c>
      <c r="E870" t="s">
        <v>1219</v>
      </c>
    </row>
    <row r="871" spans="1:5">
      <c r="A871" t="s">
        <v>1869</v>
      </c>
      <c r="B871">
        <v>10006285378</v>
      </c>
      <c r="C871" t="s">
        <v>43</v>
      </c>
      <c r="D871" s="10">
        <v>32926</v>
      </c>
      <c r="E871" t="s">
        <v>1219</v>
      </c>
    </row>
    <row r="872" spans="1:5">
      <c r="A872" t="s">
        <v>233</v>
      </c>
      <c r="B872">
        <v>10006073493</v>
      </c>
      <c r="C872" t="s">
        <v>24</v>
      </c>
      <c r="D872" s="10">
        <v>32860</v>
      </c>
      <c r="E872" t="s">
        <v>1217</v>
      </c>
    </row>
    <row r="873" spans="1:5">
      <c r="A873" t="s">
        <v>1871</v>
      </c>
      <c r="B873">
        <v>10112982853</v>
      </c>
      <c r="C873" t="s">
        <v>1870</v>
      </c>
      <c r="D873" s="10">
        <v>36161</v>
      </c>
      <c r="E873" t="s">
        <v>1219</v>
      </c>
    </row>
    <row r="874" spans="1:5">
      <c r="A874" t="s">
        <v>364</v>
      </c>
      <c r="B874">
        <v>10005574854</v>
      </c>
      <c r="C874" t="s">
        <v>1110</v>
      </c>
      <c r="D874" s="10">
        <v>32525</v>
      </c>
      <c r="E874" t="s">
        <v>1217</v>
      </c>
    </row>
    <row r="875" spans="1:5">
      <c r="A875" t="s">
        <v>1872</v>
      </c>
      <c r="B875">
        <v>10112216553</v>
      </c>
      <c r="C875" t="s">
        <v>1870</v>
      </c>
      <c r="D875" s="10">
        <v>36968</v>
      </c>
      <c r="E875" t="s">
        <v>1219</v>
      </c>
    </row>
    <row r="876" spans="1:5">
      <c r="A876" t="s">
        <v>1873</v>
      </c>
      <c r="B876">
        <v>10048325683</v>
      </c>
      <c r="C876" t="s">
        <v>28</v>
      </c>
      <c r="D876" s="10">
        <v>37113</v>
      </c>
      <c r="E876" t="s">
        <v>1219</v>
      </c>
    </row>
    <row r="877" spans="1:5">
      <c r="A877" t="s">
        <v>487</v>
      </c>
      <c r="B877">
        <v>10009037350</v>
      </c>
      <c r="C877" t="s">
        <v>43</v>
      </c>
      <c r="D877" s="10">
        <v>34443</v>
      </c>
      <c r="E877" t="s">
        <v>1217</v>
      </c>
    </row>
    <row r="878" spans="1:5">
      <c r="A878" t="s">
        <v>1874</v>
      </c>
      <c r="B878">
        <v>10100093270</v>
      </c>
      <c r="C878" t="s">
        <v>43</v>
      </c>
      <c r="D878" s="10">
        <v>34883</v>
      </c>
      <c r="E878" t="s">
        <v>1219</v>
      </c>
    </row>
    <row r="879" spans="1:5">
      <c r="A879" t="s">
        <v>1875</v>
      </c>
      <c r="B879">
        <v>10088489141</v>
      </c>
      <c r="C879" t="s">
        <v>32</v>
      </c>
      <c r="D879" s="10">
        <v>37204</v>
      </c>
      <c r="E879" t="s">
        <v>1219</v>
      </c>
    </row>
    <row r="880" spans="1:5">
      <c r="A880" t="s">
        <v>1876</v>
      </c>
      <c r="B880">
        <v>10005921226</v>
      </c>
      <c r="C880" t="s">
        <v>55</v>
      </c>
      <c r="D880" s="10">
        <v>31582</v>
      </c>
      <c r="E880" t="s">
        <v>1219</v>
      </c>
    </row>
    <row r="881" spans="1:5">
      <c r="A881" t="s">
        <v>1877</v>
      </c>
      <c r="B881">
        <v>10015473100</v>
      </c>
      <c r="C881" t="s">
        <v>24</v>
      </c>
      <c r="D881" s="10">
        <v>36511</v>
      </c>
      <c r="E881" t="s">
        <v>1219</v>
      </c>
    </row>
    <row r="882" spans="1:5">
      <c r="A882" t="s">
        <v>917</v>
      </c>
      <c r="B882">
        <v>10006182318</v>
      </c>
      <c r="C882" t="s">
        <v>34</v>
      </c>
      <c r="D882" s="10">
        <v>33288</v>
      </c>
      <c r="E882" t="s">
        <v>1219</v>
      </c>
    </row>
    <row r="883" spans="1:5">
      <c r="A883" t="s">
        <v>207</v>
      </c>
      <c r="B883">
        <v>10007828183</v>
      </c>
      <c r="C883" t="s">
        <v>57</v>
      </c>
      <c r="D883" s="10">
        <v>34240</v>
      </c>
      <c r="E883" t="s">
        <v>1217</v>
      </c>
    </row>
    <row r="884" spans="1:5">
      <c r="A884" t="s">
        <v>1878</v>
      </c>
      <c r="B884">
        <v>10016106832</v>
      </c>
      <c r="C884" t="s">
        <v>206</v>
      </c>
      <c r="D884" s="10">
        <v>36424</v>
      </c>
      <c r="E884" t="s">
        <v>1219</v>
      </c>
    </row>
    <row r="885" spans="1:5">
      <c r="A885" t="s">
        <v>218</v>
      </c>
      <c r="B885">
        <v>10050887493</v>
      </c>
      <c r="C885" t="s">
        <v>22</v>
      </c>
      <c r="D885" s="10">
        <v>30550</v>
      </c>
      <c r="E885" t="s">
        <v>1219</v>
      </c>
    </row>
    <row r="886" spans="1:5">
      <c r="A886" t="s">
        <v>260</v>
      </c>
      <c r="B886">
        <v>10007499292</v>
      </c>
      <c r="C886" t="s">
        <v>112</v>
      </c>
      <c r="D886" s="10">
        <v>33869</v>
      </c>
      <c r="E886" t="s">
        <v>1219</v>
      </c>
    </row>
    <row r="887" spans="1:5">
      <c r="A887" t="s">
        <v>1879</v>
      </c>
      <c r="B887">
        <v>10109373443</v>
      </c>
      <c r="C887" t="s">
        <v>30</v>
      </c>
      <c r="D887" s="10">
        <v>36684</v>
      </c>
      <c r="E887" t="s">
        <v>1219</v>
      </c>
    </row>
    <row r="888" spans="1:5">
      <c r="A888" t="s">
        <v>1880</v>
      </c>
      <c r="B888">
        <v>10030584484</v>
      </c>
      <c r="C888" t="s">
        <v>24</v>
      </c>
      <c r="D888" s="10">
        <v>36660</v>
      </c>
      <c r="E888" t="s">
        <v>1219</v>
      </c>
    </row>
    <row r="889" spans="1:5">
      <c r="A889" t="s">
        <v>1881</v>
      </c>
      <c r="B889">
        <v>10016270116</v>
      </c>
      <c r="C889" t="s">
        <v>28</v>
      </c>
      <c r="D889" s="10">
        <v>36715</v>
      </c>
      <c r="E889" t="s">
        <v>1219</v>
      </c>
    </row>
    <row r="890" spans="1:5">
      <c r="A890" t="s">
        <v>1882</v>
      </c>
      <c r="B890">
        <v>10051443629</v>
      </c>
      <c r="C890" t="s">
        <v>45</v>
      </c>
      <c r="D890" s="10">
        <v>36581</v>
      </c>
      <c r="E890" t="s">
        <v>1219</v>
      </c>
    </row>
    <row r="891" spans="1:5">
      <c r="A891" t="s">
        <v>1883</v>
      </c>
      <c r="B891">
        <v>10106575092</v>
      </c>
      <c r="C891" t="s">
        <v>1110</v>
      </c>
      <c r="D891" s="10">
        <v>35395</v>
      </c>
      <c r="E891" t="s">
        <v>1217</v>
      </c>
    </row>
    <row r="892" spans="1:5">
      <c r="A892" t="s">
        <v>1884</v>
      </c>
      <c r="B892">
        <v>10054711620</v>
      </c>
      <c r="C892" t="s">
        <v>206</v>
      </c>
      <c r="D892" s="10">
        <v>37848</v>
      </c>
      <c r="E892" t="s">
        <v>1219</v>
      </c>
    </row>
    <row r="893" spans="1:5">
      <c r="A893" t="s">
        <v>673</v>
      </c>
      <c r="B893">
        <v>10036116720</v>
      </c>
      <c r="C893" t="s">
        <v>483</v>
      </c>
      <c r="D893" s="10">
        <v>37124</v>
      </c>
      <c r="E893" t="s">
        <v>1217</v>
      </c>
    </row>
    <row r="894" spans="1:5">
      <c r="A894" t="s">
        <v>709</v>
      </c>
      <c r="B894">
        <v>10010601171</v>
      </c>
      <c r="C894" t="s">
        <v>163</v>
      </c>
      <c r="D894" s="10">
        <v>34203</v>
      </c>
      <c r="E894" t="s">
        <v>1219</v>
      </c>
    </row>
    <row r="895" spans="1:5">
      <c r="A895" t="s">
        <v>1885</v>
      </c>
      <c r="B895">
        <v>10067497735</v>
      </c>
      <c r="C895" t="s">
        <v>26</v>
      </c>
      <c r="D895" s="10">
        <v>37871</v>
      </c>
      <c r="E895" t="s">
        <v>1219</v>
      </c>
    </row>
    <row r="896" spans="1:5">
      <c r="A896" t="s">
        <v>1886</v>
      </c>
      <c r="B896">
        <v>10067778631</v>
      </c>
      <c r="C896" t="s">
        <v>26</v>
      </c>
      <c r="D896" s="10">
        <v>37883</v>
      </c>
      <c r="E896" t="s">
        <v>1217</v>
      </c>
    </row>
    <row r="897" spans="1:5">
      <c r="A897" t="s">
        <v>1887</v>
      </c>
      <c r="B897">
        <v>10060494133</v>
      </c>
      <c r="C897" t="s">
        <v>36</v>
      </c>
      <c r="D897" s="10">
        <v>33678</v>
      </c>
      <c r="E897" t="s">
        <v>1217</v>
      </c>
    </row>
    <row r="898" spans="1:5">
      <c r="A898" t="s">
        <v>323</v>
      </c>
      <c r="B898">
        <v>10007828082</v>
      </c>
      <c r="C898" t="s">
        <v>324</v>
      </c>
      <c r="D898" s="10">
        <v>34321</v>
      </c>
      <c r="E898" t="s">
        <v>1219</v>
      </c>
    </row>
    <row r="899" spans="1:5">
      <c r="A899" t="s">
        <v>838</v>
      </c>
      <c r="B899">
        <v>10035062450</v>
      </c>
      <c r="C899" t="s">
        <v>645</v>
      </c>
      <c r="D899" s="10">
        <v>36872</v>
      </c>
      <c r="E899" t="s">
        <v>1219</v>
      </c>
    </row>
    <row r="900" spans="1:5">
      <c r="A900" t="s">
        <v>829</v>
      </c>
      <c r="B900">
        <v>10010118494</v>
      </c>
      <c r="C900" t="s">
        <v>84</v>
      </c>
      <c r="D900" s="10">
        <v>36085</v>
      </c>
      <c r="E900" t="s">
        <v>1217</v>
      </c>
    </row>
    <row r="901" spans="1:5">
      <c r="A901" t="s">
        <v>1888</v>
      </c>
      <c r="B901">
        <v>10064652605</v>
      </c>
      <c r="C901" t="s">
        <v>163</v>
      </c>
      <c r="D901" s="10">
        <v>36736</v>
      </c>
      <c r="E901" t="s">
        <v>1217</v>
      </c>
    </row>
    <row r="902" spans="1:5">
      <c r="A902" t="s">
        <v>1889</v>
      </c>
      <c r="B902">
        <v>10054626441</v>
      </c>
      <c r="C902" t="s">
        <v>45</v>
      </c>
      <c r="D902" s="10">
        <v>37526</v>
      </c>
      <c r="E902" t="s">
        <v>1219</v>
      </c>
    </row>
    <row r="903" spans="1:5">
      <c r="A903" t="s">
        <v>1890</v>
      </c>
      <c r="B903">
        <v>10056016167</v>
      </c>
      <c r="C903" t="s">
        <v>146</v>
      </c>
      <c r="D903" s="10">
        <v>37451</v>
      </c>
      <c r="E903" t="s">
        <v>1217</v>
      </c>
    </row>
    <row r="904" spans="1:5">
      <c r="A904" t="s">
        <v>1891</v>
      </c>
      <c r="B904">
        <v>10083618933</v>
      </c>
      <c r="C904" t="s">
        <v>324</v>
      </c>
      <c r="D904" s="10">
        <v>35483</v>
      </c>
      <c r="E904" t="s">
        <v>1219</v>
      </c>
    </row>
    <row r="905" spans="1:5">
      <c r="A905" t="s">
        <v>1892</v>
      </c>
      <c r="B905">
        <v>10008987537</v>
      </c>
      <c r="C905" t="s">
        <v>363</v>
      </c>
      <c r="D905" s="10">
        <v>34549</v>
      </c>
      <c r="E905" t="s">
        <v>1219</v>
      </c>
    </row>
    <row r="906" spans="1:5">
      <c r="A906" t="s">
        <v>1893</v>
      </c>
      <c r="B906">
        <v>10035076796</v>
      </c>
      <c r="C906" t="s">
        <v>645</v>
      </c>
      <c r="D906" s="10">
        <v>37669</v>
      </c>
      <c r="E906" t="s">
        <v>1217</v>
      </c>
    </row>
    <row r="907" spans="1:5">
      <c r="A907" t="s">
        <v>1894</v>
      </c>
      <c r="B907">
        <v>10056503086</v>
      </c>
      <c r="C907" t="s">
        <v>146</v>
      </c>
      <c r="D907" s="10">
        <v>34064</v>
      </c>
      <c r="E907" t="s">
        <v>1219</v>
      </c>
    </row>
    <row r="908" spans="1:5">
      <c r="A908" t="s">
        <v>1895</v>
      </c>
      <c r="B908">
        <v>10006875159</v>
      </c>
      <c r="C908" t="s">
        <v>249</v>
      </c>
      <c r="D908" s="10">
        <v>33851</v>
      </c>
      <c r="E908" t="s">
        <v>1217</v>
      </c>
    </row>
    <row r="909" spans="1:5">
      <c r="A909" t="s">
        <v>851</v>
      </c>
      <c r="B909">
        <v>10034795904</v>
      </c>
      <c r="C909" t="s">
        <v>84</v>
      </c>
      <c r="D909" s="10">
        <v>36898</v>
      </c>
      <c r="E909" t="s">
        <v>1217</v>
      </c>
    </row>
    <row r="910" spans="1:5">
      <c r="A910" t="s">
        <v>692</v>
      </c>
      <c r="B910">
        <v>10009688664</v>
      </c>
      <c r="C910" t="s">
        <v>721</v>
      </c>
      <c r="D910" s="10">
        <v>35306</v>
      </c>
      <c r="E910" t="s">
        <v>1217</v>
      </c>
    </row>
    <row r="911" spans="1:5">
      <c r="A911" t="s">
        <v>1896</v>
      </c>
      <c r="B911">
        <v>10097450123</v>
      </c>
      <c r="C911" t="s">
        <v>30</v>
      </c>
      <c r="D911" s="10">
        <v>36825</v>
      </c>
      <c r="E911" t="s">
        <v>1219</v>
      </c>
    </row>
    <row r="912" spans="1:5">
      <c r="A912" t="s">
        <v>1897</v>
      </c>
      <c r="B912">
        <v>10067878257</v>
      </c>
      <c r="C912" t="s">
        <v>26</v>
      </c>
      <c r="D912" s="10">
        <v>37054</v>
      </c>
      <c r="E912" t="s">
        <v>1219</v>
      </c>
    </row>
    <row r="913" spans="1:5">
      <c r="A913" t="s">
        <v>1898</v>
      </c>
      <c r="B913">
        <v>10015000224</v>
      </c>
      <c r="C913" t="s">
        <v>146</v>
      </c>
      <c r="D913" s="10">
        <v>36257</v>
      </c>
      <c r="E913" t="s">
        <v>1219</v>
      </c>
    </row>
    <row r="914" spans="1:5">
      <c r="A914" t="s">
        <v>369</v>
      </c>
      <c r="B914">
        <v>10003095795</v>
      </c>
      <c r="C914" t="s">
        <v>45</v>
      </c>
      <c r="D914" s="10">
        <v>31129</v>
      </c>
      <c r="E914" t="s">
        <v>1219</v>
      </c>
    </row>
    <row r="915" spans="1:5">
      <c r="A915" t="s">
        <v>840</v>
      </c>
      <c r="B915">
        <v>10011134570</v>
      </c>
      <c r="C915" t="s">
        <v>1110</v>
      </c>
      <c r="D915" s="10">
        <v>35515</v>
      </c>
      <c r="E915" t="s">
        <v>1217</v>
      </c>
    </row>
    <row r="916" spans="1:5">
      <c r="A916" t="s">
        <v>338</v>
      </c>
      <c r="B916">
        <v>10004618796</v>
      </c>
      <c r="C916" t="s">
        <v>26</v>
      </c>
      <c r="D916" s="10">
        <v>32023</v>
      </c>
      <c r="E916" t="s">
        <v>1217</v>
      </c>
    </row>
    <row r="917" spans="1:5">
      <c r="A917" t="s">
        <v>644</v>
      </c>
      <c r="B917">
        <v>10035022337</v>
      </c>
      <c r="C917" t="s">
        <v>645</v>
      </c>
      <c r="D917" s="10">
        <v>37284</v>
      </c>
      <c r="E917" t="s">
        <v>1217</v>
      </c>
    </row>
    <row r="918" spans="1:5">
      <c r="A918" t="s">
        <v>1899</v>
      </c>
      <c r="B918">
        <v>10076894005</v>
      </c>
      <c r="C918" t="s">
        <v>146</v>
      </c>
      <c r="D918" s="10">
        <v>36756</v>
      </c>
      <c r="E918" t="s">
        <v>1217</v>
      </c>
    </row>
    <row r="919" spans="1:5">
      <c r="A919" t="s">
        <v>1900</v>
      </c>
      <c r="B919">
        <v>10014581205</v>
      </c>
      <c r="C919" t="s">
        <v>249</v>
      </c>
      <c r="D919" s="10">
        <v>34996</v>
      </c>
      <c r="E919" t="s">
        <v>1217</v>
      </c>
    </row>
    <row r="920" spans="1:5">
      <c r="A920" t="s">
        <v>1901</v>
      </c>
      <c r="B920">
        <v>10009318549</v>
      </c>
      <c r="C920" t="s">
        <v>24</v>
      </c>
      <c r="D920" s="10">
        <v>33260</v>
      </c>
      <c r="E920" t="s">
        <v>1217</v>
      </c>
    </row>
    <row r="921" spans="1:5">
      <c r="A921" t="s">
        <v>632</v>
      </c>
      <c r="B921">
        <v>10014936566</v>
      </c>
      <c r="C921" t="s">
        <v>84</v>
      </c>
      <c r="D921" s="10">
        <v>36186</v>
      </c>
      <c r="E921" t="s">
        <v>1217</v>
      </c>
    </row>
    <row r="922" spans="1:5">
      <c r="A922" t="s">
        <v>1902</v>
      </c>
      <c r="B922">
        <v>10007799285</v>
      </c>
      <c r="C922" t="s">
        <v>94</v>
      </c>
      <c r="D922" s="10">
        <v>34497</v>
      </c>
      <c r="E922" t="s">
        <v>1219</v>
      </c>
    </row>
    <row r="923" spans="1:5">
      <c r="A923" t="s">
        <v>1903</v>
      </c>
      <c r="B923">
        <v>10109511768</v>
      </c>
      <c r="C923" t="s">
        <v>861</v>
      </c>
      <c r="D923" s="10">
        <v>31470</v>
      </c>
      <c r="E923" t="s">
        <v>1217</v>
      </c>
    </row>
    <row r="924" spans="1:5">
      <c r="A924" t="s">
        <v>1904</v>
      </c>
      <c r="B924">
        <v>10083544161</v>
      </c>
      <c r="C924" t="s">
        <v>324</v>
      </c>
      <c r="D924" s="10">
        <v>34962</v>
      </c>
      <c r="E924" t="s">
        <v>1219</v>
      </c>
    </row>
    <row r="925" spans="1:5">
      <c r="A925" t="s">
        <v>1905</v>
      </c>
      <c r="B925">
        <v>10009333707</v>
      </c>
      <c r="C925" t="s">
        <v>1110</v>
      </c>
      <c r="D925" s="10">
        <v>29374</v>
      </c>
      <c r="E925" t="s">
        <v>1217</v>
      </c>
    </row>
    <row r="926" spans="1:5">
      <c r="A926" t="s">
        <v>1906</v>
      </c>
      <c r="B926">
        <v>10016095516</v>
      </c>
      <c r="C926" t="s">
        <v>24</v>
      </c>
      <c r="D926" s="10">
        <v>36337</v>
      </c>
      <c r="E926" t="s">
        <v>1219</v>
      </c>
    </row>
    <row r="927" spans="1:5">
      <c r="A927" t="s">
        <v>1907</v>
      </c>
      <c r="B927">
        <v>10080997610</v>
      </c>
      <c r="C927" t="s">
        <v>177</v>
      </c>
      <c r="D927" s="10">
        <v>32266</v>
      </c>
      <c r="E927" t="s">
        <v>1217</v>
      </c>
    </row>
    <row r="928" spans="1:5">
      <c r="A928" t="s">
        <v>1908</v>
      </c>
      <c r="B928">
        <v>10009183658</v>
      </c>
      <c r="C928" t="s">
        <v>363</v>
      </c>
      <c r="D928" s="10">
        <v>28504</v>
      </c>
      <c r="E928" t="s">
        <v>1219</v>
      </c>
    </row>
    <row r="929" spans="1:5">
      <c r="A929" t="s">
        <v>1909</v>
      </c>
      <c r="B929">
        <v>10118523169</v>
      </c>
      <c r="C929" t="s">
        <v>368</v>
      </c>
      <c r="D929" s="10">
        <v>36638</v>
      </c>
      <c r="E929" t="s">
        <v>1217</v>
      </c>
    </row>
    <row r="930" spans="1:5">
      <c r="A930" t="s">
        <v>1910</v>
      </c>
      <c r="B930">
        <v>10097387273</v>
      </c>
      <c r="C930" t="s">
        <v>115</v>
      </c>
      <c r="D930" s="10">
        <v>37352</v>
      </c>
      <c r="E930" t="s">
        <v>1217</v>
      </c>
    </row>
    <row r="931" spans="1:5">
      <c r="A931" t="s">
        <v>1911</v>
      </c>
      <c r="B931">
        <v>10063595911</v>
      </c>
      <c r="C931" t="s">
        <v>153</v>
      </c>
      <c r="D931" s="10">
        <v>37171</v>
      </c>
      <c r="E931" t="s">
        <v>1219</v>
      </c>
    </row>
    <row r="932" spans="1:5">
      <c r="A932" t="s">
        <v>1912</v>
      </c>
      <c r="B932">
        <v>10050356522</v>
      </c>
      <c r="C932" t="s">
        <v>146</v>
      </c>
      <c r="D932" s="10">
        <v>32625</v>
      </c>
      <c r="E932" t="s">
        <v>1219</v>
      </c>
    </row>
    <row r="933" spans="1:5">
      <c r="A933" t="s">
        <v>1913</v>
      </c>
      <c r="B933">
        <v>10063186386</v>
      </c>
      <c r="C933" t="s">
        <v>249</v>
      </c>
      <c r="D933" s="10">
        <v>36931</v>
      </c>
      <c r="E933" t="s">
        <v>1217</v>
      </c>
    </row>
    <row r="934" spans="1:5">
      <c r="A934" t="s">
        <v>1914</v>
      </c>
      <c r="B934">
        <v>10029862442</v>
      </c>
      <c r="C934" t="s">
        <v>24</v>
      </c>
      <c r="D934" s="10">
        <v>36552</v>
      </c>
      <c r="E934" t="s">
        <v>1217</v>
      </c>
    </row>
    <row r="935" spans="1:5">
      <c r="A935" t="s">
        <v>1915</v>
      </c>
      <c r="B935">
        <v>10009331784</v>
      </c>
      <c r="C935" t="s">
        <v>84</v>
      </c>
      <c r="D935" s="10">
        <v>29350</v>
      </c>
      <c r="E935" t="s">
        <v>1219</v>
      </c>
    </row>
    <row r="936" spans="1:5">
      <c r="A936" t="s">
        <v>1916</v>
      </c>
      <c r="B936">
        <v>10053901365</v>
      </c>
      <c r="C936" t="s">
        <v>45</v>
      </c>
      <c r="D936" s="10">
        <v>37417</v>
      </c>
      <c r="E936" t="s">
        <v>1219</v>
      </c>
    </row>
    <row r="937" spans="1:5">
      <c r="A937" t="s">
        <v>1917</v>
      </c>
      <c r="B937">
        <v>10109512273</v>
      </c>
      <c r="C937" t="s">
        <v>861</v>
      </c>
      <c r="D937" s="10">
        <v>33110</v>
      </c>
      <c r="E937" t="s">
        <v>1217</v>
      </c>
    </row>
    <row r="938" spans="1:5">
      <c r="A938" t="s">
        <v>1918</v>
      </c>
      <c r="B938">
        <v>10072831927</v>
      </c>
      <c r="C938" t="s">
        <v>324</v>
      </c>
      <c r="D938" s="10">
        <v>37025</v>
      </c>
      <c r="E938" t="s">
        <v>1219</v>
      </c>
    </row>
    <row r="939" spans="1:5">
      <c r="A939" t="s">
        <v>1919</v>
      </c>
      <c r="B939">
        <v>10029308734</v>
      </c>
      <c r="C939" t="s">
        <v>24</v>
      </c>
      <c r="D939" s="10">
        <v>36743</v>
      </c>
      <c r="E939" t="s">
        <v>1219</v>
      </c>
    </row>
    <row r="940" spans="1:5">
      <c r="A940" t="s">
        <v>1920</v>
      </c>
      <c r="B940">
        <v>10023458826</v>
      </c>
      <c r="C940" t="s">
        <v>368</v>
      </c>
      <c r="D940" s="10">
        <v>36686</v>
      </c>
      <c r="E940" t="s">
        <v>1219</v>
      </c>
    </row>
    <row r="941" spans="1:5">
      <c r="A941" t="s">
        <v>1921</v>
      </c>
      <c r="B941">
        <v>10115011971</v>
      </c>
      <c r="C941" t="s">
        <v>60</v>
      </c>
      <c r="D941" s="10">
        <v>34645</v>
      </c>
      <c r="E941" t="s">
        <v>1219</v>
      </c>
    </row>
    <row r="942" spans="1:5">
      <c r="A942" t="s">
        <v>220</v>
      </c>
      <c r="B942">
        <v>10008098470</v>
      </c>
      <c r="C942" t="s">
        <v>30</v>
      </c>
      <c r="D942" s="10">
        <v>31085</v>
      </c>
      <c r="E942" t="s">
        <v>1219</v>
      </c>
    </row>
    <row r="943" spans="1:5">
      <c r="A943" t="s">
        <v>1922</v>
      </c>
      <c r="B943">
        <v>10015393375</v>
      </c>
      <c r="C943" t="s">
        <v>24</v>
      </c>
      <c r="D943" s="10">
        <v>36068</v>
      </c>
      <c r="E943" t="s">
        <v>1219</v>
      </c>
    </row>
    <row r="944" spans="1:5">
      <c r="A944" t="s">
        <v>1923</v>
      </c>
      <c r="B944">
        <v>10010796080</v>
      </c>
      <c r="C944" t="s">
        <v>84</v>
      </c>
      <c r="D944" s="10">
        <v>26819</v>
      </c>
      <c r="E944" t="s">
        <v>1217</v>
      </c>
    </row>
    <row r="945" spans="1:5">
      <c r="A945" t="s">
        <v>1924</v>
      </c>
      <c r="B945">
        <v>10045946355</v>
      </c>
      <c r="C945" t="s">
        <v>103</v>
      </c>
      <c r="D945" s="10">
        <v>36839</v>
      </c>
      <c r="E945" t="s">
        <v>1217</v>
      </c>
    </row>
    <row r="946" spans="1:5">
      <c r="A946" t="s">
        <v>1925</v>
      </c>
      <c r="B946">
        <v>10009693617</v>
      </c>
      <c r="C946" t="s">
        <v>197</v>
      </c>
      <c r="D946" s="10">
        <v>34492</v>
      </c>
      <c r="E946" t="s">
        <v>1219</v>
      </c>
    </row>
    <row r="947" spans="1:5">
      <c r="A947" t="s">
        <v>1926</v>
      </c>
      <c r="B947">
        <v>10021349276</v>
      </c>
      <c r="C947" t="s">
        <v>30</v>
      </c>
      <c r="D947" s="10">
        <v>36680</v>
      </c>
      <c r="E947" t="s">
        <v>1219</v>
      </c>
    </row>
    <row r="948" spans="1:5">
      <c r="A948" t="s">
        <v>1927</v>
      </c>
      <c r="B948">
        <v>10006113610</v>
      </c>
      <c r="C948" t="s">
        <v>324</v>
      </c>
      <c r="D948" s="10">
        <v>30928</v>
      </c>
      <c r="E948" t="s">
        <v>1219</v>
      </c>
    </row>
    <row r="949" spans="1:5">
      <c r="A949" t="s">
        <v>1928</v>
      </c>
      <c r="B949">
        <v>10052885693</v>
      </c>
      <c r="C949" t="s">
        <v>1110</v>
      </c>
      <c r="D949" s="10">
        <v>37368</v>
      </c>
      <c r="E949" t="s">
        <v>1219</v>
      </c>
    </row>
    <row r="950" spans="1:5">
      <c r="A950" t="s">
        <v>1929</v>
      </c>
      <c r="B950">
        <v>10069360236</v>
      </c>
      <c r="C950" t="s">
        <v>363</v>
      </c>
      <c r="D950" s="10">
        <v>36623</v>
      </c>
      <c r="E950" t="s">
        <v>1226</v>
      </c>
    </row>
    <row r="951" spans="1:5">
      <c r="A951" t="s">
        <v>1930</v>
      </c>
      <c r="B951">
        <v>10011044543</v>
      </c>
      <c r="C951" t="s">
        <v>368</v>
      </c>
      <c r="D951" s="10">
        <v>35490</v>
      </c>
      <c r="E951" t="s">
        <v>1219</v>
      </c>
    </row>
    <row r="952" spans="1:5">
      <c r="A952" t="s">
        <v>1931</v>
      </c>
      <c r="B952">
        <v>10050706429</v>
      </c>
      <c r="C952" t="s">
        <v>60</v>
      </c>
      <c r="D952" s="10">
        <v>36168</v>
      </c>
      <c r="E952" t="s">
        <v>1219</v>
      </c>
    </row>
    <row r="953" spans="1:5">
      <c r="A953" t="s">
        <v>1932</v>
      </c>
      <c r="B953">
        <v>10034780241</v>
      </c>
      <c r="C953" t="s">
        <v>84</v>
      </c>
      <c r="D953" s="10">
        <v>37111</v>
      </c>
      <c r="E953" t="s">
        <v>1219</v>
      </c>
    </row>
    <row r="954" spans="1:5">
      <c r="A954" t="s">
        <v>217</v>
      </c>
      <c r="B954">
        <v>10006902239</v>
      </c>
      <c r="C954" t="s">
        <v>45</v>
      </c>
      <c r="D954" s="10">
        <v>33423</v>
      </c>
      <c r="E954" t="s">
        <v>1219</v>
      </c>
    </row>
    <row r="955" spans="1:5">
      <c r="A955" t="s">
        <v>1933</v>
      </c>
      <c r="B955">
        <v>10088438116</v>
      </c>
      <c r="C955" t="s">
        <v>206</v>
      </c>
      <c r="D955" s="10">
        <v>35547</v>
      </c>
      <c r="E955" t="s">
        <v>1226</v>
      </c>
    </row>
    <row r="956" spans="1:5">
      <c r="A956" t="s">
        <v>1934</v>
      </c>
      <c r="B956">
        <v>10021578844</v>
      </c>
      <c r="C956" t="s">
        <v>30</v>
      </c>
      <c r="D956" s="10">
        <v>36558</v>
      </c>
      <c r="E956" t="s">
        <v>1219</v>
      </c>
    </row>
    <row r="957" spans="1:5">
      <c r="A957" t="s">
        <v>1935</v>
      </c>
      <c r="B957">
        <v>10084202448</v>
      </c>
      <c r="C957" t="s">
        <v>57</v>
      </c>
      <c r="D957" s="10">
        <v>37336</v>
      </c>
      <c r="E957" t="s">
        <v>1219</v>
      </c>
    </row>
    <row r="958" spans="1:5">
      <c r="A958" t="s">
        <v>1936</v>
      </c>
      <c r="B958">
        <v>10120520965</v>
      </c>
      <c r="C958" t="s">
        <v>324</v>
      </c>
      <c r="D958" s="10">
        <v>37620</v>
      </c>
      <c r="E958" t="s">
        <v>1219</v>
      </c>
    </row>
    <row r="959" spans="1:5">
      <c r="A959" t="s">
        <v>1937</v>
      </c>
      <c r="B959">
        <v>10060238495</v>
      </c>
      <c r="C959" t="s">
        <v>1110</v>
      </c>
      <c r="D959" s="10">
        <v>37131</v>
      </c>
      <c r="E959" t="s">
        <v>1219</v>
      </c>
    </row>
    <row r="960" spans="1:5">
      <c r="A960" t="s">
        <v>1938</v>
      </c>
      <c r="B960">
        <v>10041866089</v>
      </c>
      <c r="C960" t="s">
        <v>36</v>
      </c>
      <c r="D960" s="10">
        <v>37282</v>
      </c>
      <c r="E960" t="s">
        <v>1219</v>
      </c>
    </row>
    <row r="961" spans="1:5">
      <c r="A961" t="s">
        <v>1939</v>
      </c>
      <c r="B961">
        <v>10053679780</v>
      </c>
      <c r="C961" t="s">
        <v>645</v>
      </c>
      <c r="D961" s="10">
        <v>36787</v>
      </c>
      <c r="E961" t="s">
        <v>1219</v>
      </c>
    </row>
    <row r="962" spans="1:5">
      <c r="A962" t="s">
        <v>262</v>
      </c>
      <c r="B962">
        <v>10052265705</v>
      </c>
      <c r="C962" t="s">
        <v>115</v>
      </c>
      <c r="D962" s="10">
        <v>34070</v>
      </c>
      <c r="E962" t="s">
        <v>1217</v>
      </c>
    </row>
    <row r="963" spans="1:5">
      <c r="A963" t="s">
        <v>1940</v>
      </c>
      <c r="B963">
        <v>10114929927</v>
      </c>
      <c r="C963" t="s">
        <v>60</v>
      </c>
      <c r="D963" s="10">
        <v>35691</v>
      </c>
      <c r="E963" t="s">
        <v>1219</v>
      </c>
    </row>
    <row r="964" spans="1:5">
      <c r="A964" t="s">
        <v>1941</v>
      </c>
      <c r="B964">
        <v>10011047472</v>
      </c>
      <c r="C964" t="s">
        <v>84</v>
      </c>
      <c r="D964" s="10">
        <v>36022</v>
      </c>
      <c r="E964" t="s">
        <v>1217</v>
      </c>
    </row>
    <row r="965" spans="1:5">
      <c r="A965" t="s">
        <v>1942</v>
      </c>
      <c r="B965">
        <v>10015980833</v>
      </c>
      <c r="C965" t="s">
        <v>187</v>
      </c>
      <c r="D965" s="10">
        <v>36622</v>
      </c>
      <c r="E965" t="s">
        <v>1219</v>
      </c>
    </row>
    <row r="966" spans="1:5">
      <c r="A966" t="s">
        <v>353</v>
      </c>
      <c r="B966">
        <v>10006665496</v>
      </c>
      <c r="C966" t="s">
        <v>28</v>
      </c>
      <c r="D966" s="10">
        <v>33502</v>
      </c>
      <c r="E966" t="s">
        <v>1217</v>
      </c>
    </row>
    <row r="967" spans="1:5">
      <c r="A967" t="s">
        <v>1943</v>
      </c>
      <c r="B967">
        <v>10118851858</v>
      </c>
      <c r="C967" t="s">
        <v>30</v>
      </c>
      <c r="D967" s="10">
        <v>37308</v>
      </c>
      <c r="E967" t="s">
        <v>1219</v>
      </c>
    </row>
    <row r="968" spans="1:5">
      <c r="A968" t="s">
        <v>1944</v>
      </c>
      <c r="B968">
        <v>10072797369</v>
      </c>
      <c r="C968" t="s">
        <v>324</v>
      </c>
      <c r="D968" s="10">
        <v>37251</v>
      </c>
      <c r="E968" t="s">
        <v>1217</v>
      </c>
    </row>
    <row r="969" spans="1:5">
      <c r="A969" t="s">
        <v>1945</v>
      </c>
      <c r="B969">
        <v>10052885794</v>
      </c>
      <c r="C969" t="s">
        <v>1110</v>
      </c>
      <c r="D969" s="10">
        <v>37601</v>
      </c>
      <c r="E969" t="s">
        <v>1219</v>
      </c>
    </row>
    <row r="970" spans="1:5">
      <c r="A970" t="s">
        <v>1946</v>
      </c>
      <c r="B970">
        <v>10081023777</v>
      </c>
      <c r="C970" t="s">
        <v>141</v>
      </c>
      <c r="D970" s="10">
        <v>37473</v>
      </c>
      <c r="E970" t="s">
        <v>1219</v>
      </c>
    </row>
    <row r="971" spans="1:5">
      <c r="A971" t="s">
        <v>1947</v>
      </c>
      <c r="B971">
        <v>10016282543</v>
      </c>
      <c r="C971" t="s">
        <v>43</v>
      </c>
      <c r="D971" s="10">
        <v>36350</v>
      </c>
      <c r="E971" t="s">
        <v>1219</v>
      </c>
    </row>
    <row r="972" spans="1:5">
      <c r="A972" t="s">
        <v>1948</v>
      </c>
      <c r="B972">
        <v>10009219125</v>
      </c>
      <c r="C972" t="s">
        <v>177</v>
      </c>
      <c r="D972" s="10">
        <v>34750</v>
      </c>
      <c r="E972" t="s">
        <v>1217</v>
      </c>
    </row>
    <row r="973" spans="1:5">
      <c r="A973" t="s">
        <v>1949</v>
      </c>
      <c r="B973">
        <v>10006532629</v>
      </c>
      <c r="C973" t="s">
        <v>645</v>
      </c>
      <c r="D973" s="10">
        <v>32133</v>
      </c>
      <c r="E973" t="s">
        <v>1217</v>
      </c>
    </row>
    <row r="974" spans="1:5">
      <c r="A974" t="s">
        <v>1950</v>
      </c>
      <c r="B974">
        <v>10007797265</v>
      </c>
      <c r="C974" t="s">
        <v>115</v>
      </c>
      <c r="D974" s="10">
        <v>33795</v>
      </c>
      <c r="E974" t="s">
        <v>1226</v>
      </c>
    </row>
    <row r="975" spans="1:5">
      <c r="A975" t="s">
        <v>1951</v>
      </c>
      <c r="B975">
        <v>10050879514</v>
      </c>
      <c r="C975" t="s">
        <v>60</v>
      </c>
      <c r="D975" s="10">
        <v>37152</v>
      </c>
      <c r="E975" t="s">
        <v>1219</v>
      </c>
    </row>
    <row r="976" spans="1:5">
      <c r="A976" t="s">
        <v>244</v>
      </c>
      <c r="B976">
        <v>10015443087</v>
      </c>
      <c r="C976" t="s">
        <v>34</v>
      </c>
      <c r="D976" s="10">
        <v>36185</v>
      </c>
      <c r="E976" t="s">
        <v>1219</v>
      </c>
    </row>
    <row r="977" spans="1:5">
      <c r="A977" t="s">
        <v>922</v>
      </c>
      <c r="B977">
        <v>10010114555</v>
      </c>
      <c r="C977" t="s">
        <v>57</v>
      </c>
      <c r="D977" s="10">
        <v>35987</v>
      </c>
      <c r="E977" t="s">
        <v>1219</v>
      </c>
    </row>
    <row r="978" spans="1:5">
      <c r="A978" t="s">
        <v>1952</v>
      </c>
      <c r="B978">
        <v>10088408814</v>
      </c>
      <c r="C978" t="s">
        <v>187</v>
      </c>
      <c r="D978" s="10">
        <v>37422</v>
      </c>
      <c r="E978" t="s">
        <v>1217</v>
      </c>
    </row>
    <row r="979" spans="1:5">
      <c r="A979" t="s">
        <v>1953</v>
      </c>
      <c r="B979">
        <v>10083495560</v>
      </c>
      <c r="C979" t="s">
        <v>45</v>
      </c>
      <c r="D979" s="10">
        <v>37411</v>
      </c>
      <c r="E979" t="s">
        <v>1219</v>
      </c>
    </row>
    <row r="980" spans="1:5">
      <c r="A980" t="s">
        <v>1174</v>
      </c>
      <c r="B980">
        <v>10007257907</v>
      </c>
      <c r="C980" t="s">
        <v>153</v>
      </c>
      <c r="D980" s="10">
        <v>33204</v>
      </c>
      <c r="E980" t="s">
        <v>1217</v>
      </c>
    </row>
    <row r="981" spans="1:5">
      <c r="A981" t="s">
        <v>1954</v>
      </c>
      <c r="B981">
        <v>10053970275</v>
      </c>
      <c r="C981" t="s">
        <v>1686</v>
      </c>
      <c r="D981" s="10">
        <v>33750</v>
      </c>
      <c r="E981" t="s">
        <v>1217</v>
      </c>
    </row>
    <row r="982" spans="1:5">
      <c r="A982" t="s">
        <v>1955</v>
      </c>
      <c r="B982">
        <v>10058440359</v>
      </c>
      <c r="C982" t="s">
        <v>1686</v>
      </c>
      <c r="D982" s="10">
        <v>33981</v>
      </c>
      <c r="E982" t="s">
        <v>1217</v>
      </c>
    </row>
    <row r="983" spans="1:5">
      <c r="A983" t="s">
        <v>1956</v>
      </c>
      <c r="B983">
        <v>10062941765</v>
      </c>
      <c r="C983" t="s">
        <v>45</v>
      </c>
      <c r="D983" s="10">
        <v>25384</v>
      </c>
      <c r="E983" t="s">
        <v>1219</v>
      </c>
    </row>
    <row r="984" spans="1:5">
      <c r="A984" t="s">
        <v>1957</v>
      </c>
      <c r="B984">
        <v>10051132421</v>
      </c>
      <c r="C984" t="s">
        <v>197</v>
      </c>
      <c r="D984" s="10">
        <v>36657</v>
      </c>
      <c r="E984" t="s">
        <v>1217</v>
      </c>
    </row>
    <row r="985" spans="1:5">
      <c r="A985" t="s">
        <v>1958</v>
      </c>
      <c r="B985">
        <v>10117284805</v>
      </c>
      <c r="C985" t="s">
        <v>206</v>
      </c>
      <c r="D985" s="10">
        <v>36130</v>
      </c>
      <c r="E985" t="s">
        <v>1226</v>
      </c>
    </row>
    <row r="986" spans="1:5">
      <c r="A986" t="s">
        <v>1959</v>
      </c>
      <c r="B986">
        <v>10118848323</v>
      </c>
      <c r="C986" t="s">
        <v>30</v>
      </c>
      <c r="D986" s="10">
        <v>37512</v>
      </c>
      <c r="E986" t="s">
        <v>1219</v>
      </c>
    </row>
    <row r="987" spans="1:5">
      <c r="A987" t="s">
        <v>1960</v>
      </c>
      <c r="B987">
        <v>10029473836</v>
      </c>
      <c r="C987" t="s">
        <v>24</v>
      </c>
      <c r="D987" s="10">
        <v>37449</v>
      </c>
      <c r="E987" t="s">
        <v>1219</v>
      </c>
    </row>
    <row r="988" spans="1:5">
      <c r="A988" t="s">
        <v>1961</v>
      </c>
      <c r="B988">
        <v>10072832735</v>
      </c>
      <c r="C988" t="s">
        <v>324</v>
      </c>
      <c r="D988" s="10">
        <v>37063</v>
      </c>
      <c r="E988" t="s">
        <v>1219</v>
      </c>
    </row>
    <row r="989" spans="1:5">
      <c r="A989" t="s">
        <v>1962</v>
      </c>
      <c r="B989">
        <v>10064052922</v>
      </c>
      <c r="C989" t="s">
        <v>1110</v>
      </c>
      <c r="D989" s="10">
        <v>37000</v>
      </c>
      <c r="E989" t="s">
        <v>1217</v>
      </c>
    </row>
    <row r="990" spans="1:5">
      <c r="A990" t="s">
        <v>1963</v>
      </c>
      <c r="B990">
        <v>10116735541</v>
      </c>
      <c r="C990" t="s">
        <v>177</v>
      </c>
      <c r="D990" s="10">
        <v>33736</v>
      </c>
      <c r="E990" t="s">
        <v>1219</v>
      </c>
    </row>
    <row r="991" spans="1:5">
      <c r="A991" t="s">
        <v>1964</v>
      </c>
      <c r="B991">
        <v>10048988620</v>
      </c>
      <c r="C991" t="s">
        <v>645</v>
      </c>
      <c r="D991" s="10">
        <v>37391</v>
      </c>
      <c r="E991" t="s">
        <v>1217</v>
      </c>
    </row>
    <row r="992" spans="1:5">
      <c r="A992" t="s">
        <v>1965</v>
      </c>
      <c r="B992">
        <v>10064646238</v>
      </c>
      <c r="C992" t="s">
        <v>163</v>
      </c>
      <c r="D992" s="10">
        <v>34633</v>
      </c>
      <c r="E992" t="s">
        <v>1219</v>
      </c>
    </row>
    <row r="993" spans="1:5">
      <c r="A993" t="s">
        <v>1966</v>
      </c>
      <c r="B993">
        <v>10097389091</v>
      </c>
      <c r="C993" t="s">
        <v>115</v>
      </c>
      <c r="D993" s="10">
        <v>35080</v>
      </c>
      <c r="E993" t="s">
        <v>1217</v>
      </c>
    </row>
    <row r="994" spans="1:5">
      <c r="A994" t="s">
        <v>1967</v>
      </c>
      <c r="B994">
        <v>10114811002</v>
      </c>
      <c r="C994" t="s">
        <v>60</v>
      </c>
      <c r="D994" s="10">
        <v>34134</v>
      </c>
      <c r="E994" t="s">
        <v>1219</v>
      </c>
    </row>
    <row r="995" spans="1:5">
      <c r="A995" t="s">
        <v>1968</v>
      </c>
      <c r="B995">
        <v>10010895104</v>
      </c>
      <c r="C995" t="s">
        <v>30</v>
      </c>
      <c r="D995" s="10">
        <v>35915</v>
      </c>
      <c r="E995" t="s">
        <v>1219</v>
      </c>
    </row>
    <row r="996" spans="1:5">
      <c r="A996" t="s">
        <v>1969</v>
      </c>
      <c r="B996">
        <v>10063404638</v>
      </c>
      <c r="C996" t="s">
        <v>187</v>
      </c>
      <c r="D996" s="10">
        <v>37108</v>
      </c>
      <c r="E996" t="s">
        <v>1217</v>
      </c>
    </row>
    <row r="997" spans="1:5">
      <c r="A997" t="s">
        <v>1970</v>
      </c>
      <c r="B997">
        <v>10053896719</v>
      </c>
      <c r="C997" t="s">
        <v>45</v>
      </c>
      <c r="D997" s="10">
        <v>37297</v>
      </c>
      <c r="E997" t="s">
        <v>1219</v>
      </c>
    </row>
    <row r="998" spans="1:5">
      <c r="A998" t="s">
        <v>620</v>
      </c>
      <c r="B998">
        <v>10035212394</v>
      </c>
      <c r="C998" t="s">
        <v>43</v>
      </c>
      <c r="D998" s="10">
        <v>31694</v>
      </c>
      <c r="E998" t="s">
        <v>1217</v>
      </c>
    </row>
    <row r="999" spans="1:5">
      <c r="A999" t="s">
        <v>1971</v>
      </c>
      <c r="B999">
        <v>10007772209</v>
      </c>
      <c r="C999" t="s">
        <v>197</v>
      </c>
      <c r="D999" s="10">
        <v>34404</v>
      </c>
      <c r="E999" t="s">
        <v>1219</v>
      </c>
    </row>
    <row r="1000" spans="1:5">
      <c r="A1000" t="s">
        <v>1972</v>
      </c>
      <c r="B1000">
        <v>10055218747</v>
      </c>
      <c r="C1000" t="s">
        <v>45</v>
      </c>
      <c r="D1000" s="10">
        <v>36956</v>
      </c>
      <c r="E1000" t="s">
        <v>1219</v>
      </c>
    </row>
    <row r="1001" spans="1:5">
      <c r="A1001" t="s">
        <v>1973</v>
      </c>
      <c r="B1001">
        <v>10021142041</v>
      </c>
      <c r="C1001" t="s">
        <v>30</v>
      </c>
      <c r="D1001" s="10">
        <v>36974</v>
      </c>
      <c r="E1001" t="s">
        <v>1219</v>
      </c>
    </row>
    <row r="1002" spans="1:5">
      <c r="A1002" t="s">
        <v>1974</v>
      </c>
      <c r="B1002">
        <v>10097636342</v>
      </c>
      <c r="C1002" t="s">
        <v>324</v>
      </c>
      <c r="D1002" s="10">
        <v>37341</v>
      </c>
      <c r="E1002" t="s">
        <v>1219</v>
      </c>
    </row>
    <row r="1003" spans="1:5">
      <c r="A1003" t="s">
        <v>1975</v>
      </c>
      <c r="B1003">
        <v>10052885895</v>
      </c>
      <c r="C1003" t="s">
        <v>1110</v>
      </c>
      <c r="D1003" s="10">
        <v>37620</v>
      </c>
      <c r="E1003" t="s">
        <v>1217</v>
      </c>
    </row>
    <row r="1004" spans="1:5">
      <c r="A1004" t="s">
        <v>939</v>
      </c>
      <c r="B1004">
        <v>10017307915</v>
      </c>
      <c r="C1004" t="s">
        <v>177</v>
      </c>
      <c r="D1004" s="10">
        <v>30324</v>
      </c>
      <c r="E1004" t="s">
        <v>1217</v>
      </c>
    </row>
    <row r="1005" spans="1:5">
      <c r="A1005" t="s">
        <v>1976</v>
      </c>
      <c r="B1005">
        <v>10015974870</v>
      </c>
      <c r="C1005" t="s">
        <v>115</v>
      </c>
      <c r="D1005" s="10">
        <v>36334</v>
      </c>
      <c r="E1005" t="s">
        <v>1217</v>
      </c>
    </row>
    <row r="1006" spans="1:5">
      <c r="A1006" t="s">
        <v>1977</v>
      </c>
      <c r="B1006">
        <v>10114912547</v>
      </c>
      <c r="C1006" t="s">
        <v>60</v>
      </c>
      <c r="D1006" s="10">
        <v>36912</v>
      </c>
      <c r="E1006" t="s">
        <v>1219</v>
      </c>
    </row>
    <row r="1007" spans="1:5">
      <c r="A1007" t="s">
        <v>1978</v>
      </c>
      <c r="B1007">
        <v>10053577023</v>
      </c>
      <c r="C1007" t="s">
        <v>45</v>
      </c>
      <c r="D1007" s="10">
        <v>36907</v>
      </c>
      <c r="E1007" t="s">
        <v>1219</v>
      </c>
    </row>
    <row r="1008" spans="1:5">
      <c r="A1008" t="s">
        <v>691</v>
      </c>
      <c r="B1008">
        <v>10008931256</v>
      </c>
      <c r="C1008" t="s">
        <v>721</v>
      </c>
      <c r="D1008" s="10">
        <v>34152</v>
      </c>
      <c r="E1008" t="s">
        <v>1217</v>
      </c>
    </row>
    <row r="1009" spans="1:5">
      <c r="A1009" t="s">
        <v>1979</v>
      </c>
      <c r="B1009">
        <v>10089730842</v>
      </c>
      <c r="C1009" t="s">
        <v>206</v>
      </c>
      <c r="D1009" s="10">
        <v>37401</v>
      </c>
      <c r="E1009" t="s">
        <v>1219</v>
      </c>
    </row>
    <row r="1010" spans="1:5">
      <c r="A1010" t="s">
        <v>1980</v>
      </c>
      <c r="B1010">
        <v>10010895205</v>
      </c>
      <c r="C1010" t="s">
        <v>30</v>
      </c>
      <c r="D1010" s="10">
        <v>35844</v>
      </c>
      <c r="E1010" t="s">
        <v>1219</v>
      </c>
    </row>
    <row r="1011" spans="1:5">
      <c r="A1011" t="s">
        <v>1981</v>
      </c>
      <c r="B1011">
        <v>10008921960</v>
      </c>
      <c r="C1011" t="s">
        <v>324</v>
      </c>
      <c r="D1011" s="10">
        <v>33601</v>
      </c>
      <c r="E1011" t="s">
        <v>1219</v>
      </c>
    </row>
    <row r="1012" spans="1:5">
      <c r="A1012" t="s">
        <v>1982</v>
      </c>
      <c r="B1012">
        <v>10063365030</v>
      </c>
      <c r="C1012" t="s">
        <v>1110</v>
      </c>
      <c r="D1012" s="10">
        <v>29744</v>
      </c>
      <c r="E1012" t="s">
        <v>1218</v>
      </c>
    </row>
    <row r="1013" spans="1:5">
      <c r="A1013" t="s">
        <v>1983</v>
      </c>
      <c r="B1013">
        <v>10103197068</v>
      </c>
      <c r="C1013" t="s">
        <v>177</v>
      </c>
      <c r="D1013" s="10">
        <v>31740</v>
      </c>
      <c r="E1013" t="s">
        <v>1217</v>
      </c>
    </row>
    <row r="1014" spans="1:5">
      <c r="A1014" t="s">
        <v>1984</v>
      </c>
      <c r="B1014">
        <v>10118576420</v>
      </c>
      <c r="C1014" t="s">
        <v>163</v>
      </c>
      <c r="D1014" s="10">
        <v>31651</v>
      </c>
      <c r="E1014" t="s">
        <v>1219</v>
      </c>
    </row>
    <row r="1015" spans="1:5">
      <c r="A1015" t="s">
        <v>1985</v>
      </c>
      <c r="B1015">
        <v>10050941350</v>
      </c>
      <c r="C1015" t="s">
        <v>60</v>
      </c>
      <c r="D1015" s="10">
        <v>36484</v>
      </c>
      <c r="E1015" t="s">
        <v>1219</v>
      </c>
    </row>
    <row r="1016" spans="1:5">
      <c r="A1016" t="s">
        <v>1986</v>
      </c>
      <c r="B1016">
        <v>10011161549</v>
      </c>
      <c r="C1016" t="s">
        <v>34</v>
      </c>
      <c r="D1016" s="10">
        <v>36459</v>
      </c>
      <c r="E1016" t="s">
        <v>1219</v>
      </c>
    </row>
    <row r="1017" spans="1:5">
      <c r="A1017" t="s">
        <v>1987</v>
      </c>
      <c r="B1017">
        <v>10015916266</v>
      </c>
      <c r="C1017" t="s">
        <v>45</v>
      </c>
      <c r="D1017" s="10">
        <v>36246</v>
      </c>
      <c r="E1017" t="s">
        <v>1219</v>
      </c>
    </row>
    <row r="1018" spans="1:5">
      <c r="A1018" t="s">
        <v>866</v>
      </c>
      <c r="B1018">
        <v>10017666310</v>
      </c>
      <c r="C1018" t="s">
        <v>62</v>
      </c>
      <c r="D1018" s="10">
        <v>36185</v>
      </c>
      <c r="E1018" t="s">
        <v>1217</v>
      </c>
    </row>
    <row r="1019" spans="1:5">
      <c r="A1019" t="s">
        <v>1988</v>
      </c>
      <c r="B1019">
        <v>10090264645</v>
      </c>
      <c r="C1019" t="s">
        <v>206</v>
      </c>
      <c r="D1019" s="10">
        <v>36748</v>
      </c>
      <c r="E1019" t="s">
        <v>1219</v>
      </c>
    </row>
    <row r="1020" spans="1:5">
      <c r="A1020" t="s">
        <v>1989</v>
      </c>
      <c r="B1020">
        <v>10118842057</v>
      </c>
      <c r="C1020" t="s">
        <v>30</v>
      </c>
      <c r="D1020" s="10">
        <v>36830</v>
      </c>
      <c r="E1020" t="s">
        <v>1219</v>
      </c>
    </row>
    <row r="1021" spans="1:5">
      <c r="A1021" t="s">
        <v>1990</v>
      </c>
      <c r="B1021">
        <v>10120521268</v>
      </c>
      <c r="C1021" t="s">
        <v>324</v>
      </c>
      <c r="D1021" s="10">
        <v>37177</v>
      </c>
      <c r="E1021" t="s">
        <v>1219</v>
      </c>
    </row>
    <row r="1022" spans="1:5">
      <c r="A1022" t="s">
        <v>1991</v>
      </c>
      <c r="B1022">
        <v>10052874579</v>
      </c>
      <c r="C1022" t="s">
        <v>1110</v>
      </c>
      <c r="D1022" s="10">
        <v>37034</v>
      </c>
      <c r="E1022" t="s">
        <v>1218</v>
      </c>
    </row>
    <row r="1023" spans="1:5">
      <c r="A1023" t="s">
        <v>1992</v>
      </c>
      <c r="B1023">
        <v>10096554083</v>
      </c>
      <c r="C1023" t="s">
        <v>115</v>
      </c>
      <c r="D1023" s="10">
        <v>36383</v>
      </c>
      <c r="E1023" t="s">
        <v>1219</v>
      </c>
    </row>
    <row r="1024" spans="1:5">
      <c r="A1024" t="s">
        <v>1993</v>
      </c>
      <c r="B1024">
        <v>10050725021</v>
      </c>
      <c r="C1024" t="s">
        <v>60</v>
      </c>
      <c r="D1024" s="10">
        <v>36744</v>
      </c>
      <c r="E1024" t="s">
        <v>1219</v>
      </c>
    </row>
    <row r="1025" spans="1:5">
      <c r="A1025" t="s">
        <v>239</v>
      </c>
      <c r="B1025">
        <v>10015145623</v>
      </c>
      <c r="C1025" t="s">
        <v>101</v>
      </c>
      <c r="D1025" s="10">
        <v>36270</v>
      </c>
      <c r="E1025" t="s">
        <v>1217</v>
      </c>
    </row>
    <row r="1026" spans="1:5">
      <c r="A1026" t="s">
        <v>312</v>
      </c>
      <c r="B1026">
        <v>10008950858</v>
      </c>
      <c r="C1026" t="s">
        <v>41</v>
      </c>
      <c r="D1026" s="10">
        <v>34413</v>
      </c>
      <c r="E1026" t="s">
        <v>1217</v>
      </c>
    </row>
    <row r="1027" spans="1:5">
      <c r="A1027" t="s">
        <v>888</v>
      </c>
      <c r="B1027">
        <v>10104087549</v>
      </c>
      <c r="C1027" t="s">
        <v>368</v>
      </c>
      <c r="D1027" s="10">
        <v>36228</v>
      </c>
      <c r="E1027" t="s">
        <v>1219</v>
      </c>
    </row>
    <row r="1028" spans="1:5">
      <c r="A1028" t="s">
        <v>1994</v>
      </c>
      <c r="B1028">
        <v>10016104408</v>
      </c>
      <c r="C1028" t="s">
        <v>206</v>
      </c>
      <c r="D1028" s="10">
        <v>36717</v>
      </c>
      <c r="E1028" t="s">
        <v>1219</v>
      </c>
    </row>
    <row r="1029" spans="1:5">
      <c r="A1029" t="s">
        <v>1995</v>
      </c>
      <c r="B1029">
        <v>10004622638</v>
      </c>
      <c r="C1029" t="s">
        <v>36</v>
      </c>
      <c r="D1029" s="10">
        <v>32446</v>
      </c>
      <c r="E1029" t="s">
        <v>1217</v>
      </c>
    </row>
    <row r="1030" spans="1:5">
      <c r="A1030" t="s">
        <v>1996</v>
      </c>
      <c r="B1030">
        <v>10007446651</v>
      </c>
      <c r="C1030" t="s">
        <v>1110</v>
      </c>
      <c r="D1030" s="10">
        <v>32560</v>
      </c>
      <c r="E1030" t="s">
        <v>1217</v>
      </c>
    </row>
    <row r="1031" spans="1:5">
      <c r="A1031" t="s">
        <v>1997</v>
      </c>
      <c r="B1031">
        <v>10010695040</v>
      </c>
      <c r="C1031" t="s">
        <v>43</v>
      </c>
      <c r="D1031" s="10">
        <v>35452</v>
      </c>
      <c r="E1031" t="s">
        <v>1219</v>
      </c>
    </row>
    <row r="1032" spans="1:5">
      <c r="A1032" t="s">
        <v>1998</v>
      </c>
      <c r="B1032">
        <v>10005227472</v>
      </c>
      <c r="C1032" t="s">
        <v>26</v>
      </c>
      <c r="D1032" s="10">
        <v>25851</v>
      </c>
      <c r="E1032" t="s">
        <v>1219</v>
      </c>
    </row>
    <row r="1033" spans="1:5">
      <c r="A1033" t="s">
        <v>1999</v>
      </c>
      <c r="B1033">
        <v>10052881148</v>
      </c>
      <c r="C1033" t="s">
        <v>1110</v>
      </c>
      <c r="D1033" s="10">
        <v>27931</v>
      </c>
      <c r="E1033" t="s">
        <v>1217</v>
      </c>
    </row>
    <row r="1034" spans="1:5">
      <c r="A1034" t="s">
        <v>2000</v>
      </c>
      <c r="B1034">
        <v>10011164276</v>
      </c>
      <c r="C1034" t="s">
        <v>30</v>
      </c>
      <c r="D1034" s="10">
        <v>35956</v>
      </c>
      <c r="E1034" t="s">
        <v>1219</v>
      </c>
    </row>
    <row r="1035" spans="1:5">
      <c r="A1035" t="s">
        <v>2001</v>
      </c>
      <c r="B1035">
        <v>10076166101</v>
      </c>
      <c r="C1035" t="s">
        <v>206</v>
      </c>
      <c r="D1035" s="10">
        <v>29185</v>
      </c>
      <c r="E1035" t="s">
        <v>1217</v>
      </c>
    </row>
    <row r="1036" spans="1:5">
      <c r="A1036" t="s">
        <v>2002</v>
      </c>
      <c r="B1036">
        <v>10118877019</v>
      </c>
      <c r="C1036" t="s">
        <v>38</v>
      </c>
      <c r="D1036" s="10">
        <v>36862</v>
      </c>
      <c r="E1036" t="s">
        <v>1219</v>
      </c>
    </row>
    <row r="1037" spans="1:5">
      <c r="A1037" t="s">
        <v>2003</v>
      </c>
      <c r="B1037">
        <v>10052881350</v>
      </c>
      <c r="C1037" t="s">
        <v>1110</v>
      </c>
      <c r="D1037" s="10">
        <v>36350</v>
      </c>
      <c r="E1037" t="s">
        <v>1218</v>
      </c>
    </row>
    <row r="1038" spans="1:5">
      <c r="A1038" t="s">
        <v>2004</v>
      </c>
      <c r="B1038">
        <v>10007789181</v>
      </c>
      <c r="C1038" t="s">
        <v>43</v>
      </c>
      <c r="D1038" s="10">
        <v>34405</v>
      </c>
      <c r="E1038" t="s">
        <v>1217</v>
      </c>
    </row>
    <row r="1039" spans="1:5">
      <c r="A1039" t="s">
        <v>2005</v>
      </c>
      <c r="B1039">
        <v>10021645431</v>
      </c>
      <c r="C1039" t="s">
        <v>30</v>
      </c>
      <c r="D1039" s="10">
        <v>35977</v>
      </c>
      <c r="E1039" t="s">
        <v>1219</v>
      </c>
    </row>
    <row r="1040" spans="1:5">
      <c r="A1040" t="s">
        <v>2006</v>
      </c>
      <c r="B1040">
        <v>10075914002</v>
      </c>
      <c r="C1040" t="s">
        <v>187</v>
      </c>
      <c r="D1040" s="10">
        <v>35955</v>
      </c>
      <c r="E1040" t="s">
        <v>1219</v>
      </c>
    </row>
    <row r="1041" spans="1:5">
      <c r="A1041" t="s">
        <v>2007</v>
      </c>
      <c r="B1041">
        <v>10034782261</v>
      </c>
      <c r="C1041" t="s">
        <v>84</v>
      </c>
      <c r="D1041" s="10">
        <v>37565</v>
      </c>
      <c r="E1041" t="s">
        <v>1217</v>
      </c>
    </row>
    <row r="1042" spans="1:5">
      <c r="A1042" t="s">
        <v>2008</v>
      </c>
      <c r="B1042">
        <v>10118877322</v>
      </c>
      <c r="C1042" t="s">
        <v>38</v>
      </c>
      <c r="D1042" s="10">
        <v>36082</v>
      </c>
      <c r="E1042" t="s">
        <v>1219</v>
      </c>
    </row>
    <row r="1043" spans="1:5">
      <c r="A1043" t="s">
        <v>2009</v>
      </c>
      <c r="B1043">
        <v>10014420547</v>
      </c>
      <c r="C1043" t="s">
        <v>1110</v>
      </c>
      <c r="D1043" s="10">
        <v>35239</v>
      </c>
      <c r="E1043" t="s">
        <v>1217</v>
      </c>
    </row>
    <row r="1044" spans="1:5">
      <c r="A1044" t="s">
        <v>2010</v>
      </c>
      <c r="B1044">
        <v>10084652991</v>
      </c>
      <c r="C1044" t="s">
        <v>141</v>
      </c>
      <c r="D1044" s="10">
        <v>28222</v>
      </c>
      <c r="E1044" t="s">
        <v>1218</v>
      </c>
    </row>
    <row r="1045" spans="1:5">
      <c r="A1045" t="s">
        <v>2011</v>
      </c>
      <c r="B1045">
        <v>10064711714</v>
      </c>
      <c r="C1045" t="s">
        <v>43</v>
      </c>
      <c r="D1045" s="10">
        <v>36547</v>
      </c>
      <c r="E1045" t="s">
        <v>1219</v>
      </c>
    </row>
    <row r="1046" spans="1:5">
      <c r="A1046" t="s">
        <v>2012</v>
      </c>
      <c r="B1046">
        <v>10022102846</v>
      </c>
      <c r="C1046" t="s">
        <v>34</v>
      </c>
      <c r="D1046" s="10">
        <v>32574</v>
      </c>
      <c r="E1046" t="s">
        <v>1219</v>
      </c>
    </row>
    <row r="1047" spans="1:5">
      <c r="A1047" t="s">
        <v>2013</v>
      </c>
      <c r="B1047">
        <v>10109371019</v>
      </c>
      <c r="C1047" t="s">
        <v>30</v>
      </c>
      <c r="D1047" s="10">
        <v>37266</v>
      </c>
      <c r="E1047" t="s">
        <v>1219</v>
      </c>
    </row>
    <row r="1048" spans="1:5">
      <c r="A1048" t="s">
        <v>2014</v>
      </c>
      <c r="B1048">
        <v>10021158007</v>
      </c>
      <c r="C1048" t="s">
        <v>30</v>
      </c>
      <c r="D1048" s="10">
        <v>36341</v>
      </c>
      <c r="E1048" t="s">
        <v>1219</v>
      </c>
    </row>
    <row r="1049" spans="1:5">
      <c r="A1049" t="s">
        <v>2015</v>
      </c>
      <c r="B1049">
        <v>10106273382</v>
      </c>
      <c r="C1049" t="s">
        <v>1110</v>
      </c>
      <c r="D1049" s="10">
        <v>36568</v>
      </c>
      <c r="E1049" t="s">
        <v>1217</v>
      </c>
    </row>
    <row r="1050" spans="1:5">
      <c r="A1050" t="s">
        <v>2016</v>
      </c>
      <c r="B1050">
        <v>10035520875</v>
      </c>
      <c r="C1050" t="s">
        <v>43</v>
      </c>
      <c r="D1050" s="10">
        <v>34787</v>
      </c>
      <c r="E1050" t="s">
        <v>1219</v>
      </c>
    </row>
    <row r="1051" spans="1:5">
      <c r="A1051" t="s">
        <v>2017</v>
      </c>
      <c r="B1051">
        <v>10021785776</v>
      </c>
      <c r="C1051" t="s">
        <v>34</v>
      </c>
      <c r="D1051" s="10">
        <v>36905</v>
      </c>
      <c r="E1051" t="s">
        <v>1219</v>
      </c>
    </row>
    <row r="1052" spans="1:5">
      <c r="A1052" t="s">
        <v>258</v>
      </c>
      <c r="B1052">
        <v>10096367763</v>
      </c>
      <c r="C1052" t="s">
        <v>30</v>
      </c>
      <c r="D1052" s="10">
        <v>34611</v>
      </c>
      <c r="E1052" t="s">
        <v>1219</v>
      </c>
    </row>
    <row r="1053" spans="1:5">
      <c r="A1053" t="s">
        <v>2018</v>
      </c>
      <c r="B1053">
        <v>10008958033</v>
      </c>
      <c r="C1053" t="s">
        <v>197</v>
      </c>
      <c r="D1053" s="10">
        <v>35186</v>
      </c>
      <c r="E1053" t="s">
        <v>1219</v>
      </c>
    </row>
    <row r="1054" spans="1:5">
      <c r="A1054" t="s">
        <v>2019</v>
      </c>
      <c r="B1054">
        <v>10034823889</v>
      </c>
      <c r="C1054" t="s">
        <v>206</v>
      </c>
      <c r="D1054" s="10">
        <v>34934</v>
      </c>
      <c r="E1054" t="s">
        <v>1219</v>
      </c>
    </row>
    <row r="1055" spans="1:5">
      <c r="A1055" t="s">
        <v>2020</v>
      </c>
      <c r="B1055">
        <v>10020925712</v>
      </c>
      <c r="C1055" t="s">
        <v>30</v>
      </c>
      <c r="D1055" s="10">
        <v>36069</v>
      </c>
      <c r="E1055" t="s">
        <v>1219</v>
      </c>
    </row>
    <row r="1056" spans="1:5">
      <c r="A1056" t="s">
        <v>2021</v>
      </c>
      <c r="B1056">
        <v>10076430021</v>
      </c>
      <c r="C1056" t="s">
        <v>1110</v>
      </c>
      <c r="D1056" s="10">
        <v>37090</v>
      </c>
      <c r="E1056" t="s">
        <v>1226</v>
      </c>
    </row>
    <row r="1057" spans="1:5">
      <c r="A1057" t="s">
        <v>2022</v>
      </c>
      <c r="B1057">
        <v>10021316439</v>
      </c>
      <c r="C1057" t="s">
        <v>30</v>
      </c>
      <c r="D1057" s="10">
        <v>36378</v>
      </c>
      <c r="E1057" t="s">
        <v>1219</v>
      </c>
    </row>
    <row r="1058" spans="1:5">
      <c r="A1058" t="s">
        <v>2023</v>
      </c>
      <c r="B1058">
        <v>10089713563</v>
      </c>
      <c r="C1058" t="s">
        <v>206</v>
      </c>
      <c r="D1058" s="10">
        <v>37694</v>
      </c>
      <c r="E1058" t="s">
        <v>1219</v>
      </c>
    </row>
    <row r="1059" spans="1:5">
      <c r="A1059" t="s">
        <v>376</v>
      </c>
      <c r="B1059">
        <v>10006065817</v>
      </c>
      <c r="C1059" t="s">
        <v>197</v>
      </c>
      <c r="D1059" s="10">
        <v>32575</v>
      </c>
      <c r="E1059" t="s">
        <v>1219</v>
      </c>
    </row>
    <row r="1060" spans="1:5">
      <c r="A1060" t="s">
        <v>2024</v>
      </c>
      <c r="B1060">
        <v>10118186905</v>
      </c>
      <c r="C1060" t="s">
        <v>1110</v>
      </c>
      <c r="D1060" s="10">
        <v>34642</v>
      </c>
      <c r="E1060" t="s">
        <v>1219</v>
      </c>
    </row>
    <row r="1061" spans="1:5">
      <c r="A1061" t="s">
        <v>2025</v>
      </c>
      <c r="B1061">
        <v>10021022207</v>
      </c>
      <c r="C1061" t="s">
        <v>30</v>
      </c>
      <c r="D1061" s="10">
        <v>36888</v>
      </c>
      <c r="E1061" t="s">
        <v>1219</v>
      </c>
    </row>
    <row r="1062" spans="1:5">
      <c r="A1062" t="s">
        <v>2026</v>
      </c>
      <c r="B1062">
        <v>10052874680</v>
      </c>
      <c r="C1062" t="s">
        <v>1110</v>
      </c>
      <c r="D1062" s="10">
        <v>37078</v>
      </c>
      <c r="E1062" t="s">
        <v>1218</v>
      </c>
    </row>
    <row r="1063" spans="1:5">
      <c r="A1063" t="s">
        <v>2027</v>
      </c>
      <c r="B1063">
        <v>10004725092</v>
      </c>
      <c r="C1063" t="s">
        <v>163</v>
      </c>
      <c r="D1063" s="10">
        <v>23634</v>
      </c>
      <c r="E1063" t="s">
        <v>1219</v>
      </c>
    </row>
    <row r="1064" spans="1:5">
      <c r="A1064" t="s">
        <v>2028</v>
      </c>
      <c r="B1064">
        <v>10112148855</v>
      </c>
      <c r="C1064" t="s">
        <v>1110</v>
      </c>
      <c r="D1064" s="10">
        <v>36059</v>
      </c>
      <c r="E1064" t="s">
        <v>1217</v>
      </c>
    </row>
    <row r="1065" spans="1:5">
      <c r="A1065" t="s">
        <v>2029</v>
      </c>
      <c r="B1065">
        <v>10119068793</v>
      </c>
      <c r="C1065" t="s">
        <v>163</v>
      </c>
      <c r="D1065" s="10">
        <v>33207</v>
      </c>
      <c r="E1065" t="s">
        <v>1219</v>
      </c>
    </row>
    <row r="1066" spans="1:5">
      <c r="A1066" t="s">
        <v>2030</v>
      </c>
      <c r="B1066">
        <v>10020805167</v>
      </c>
      <c r="C1066" t="s">
        <v>30</v>
      </c>
      <c r="D1066" s="10">
        <v>37100</v>
      </c>
      <c r="E1066" t="s">
        <v>1219</v>
      </c>
    </row>
    <row r="1067" spans="1:5">
      <c r="A1067" t="s">
        <v>2031</v>
      </c>
      <c r="B1067">
        <v>10086865706</v>
      </c>
      <c r="C1067" t="s">
        <v>30</v>
      </c>
      <c r="D1067" s="10">
        <v>36637</v>
      </c>
      <c r="E1067" t="s">
        <v>1219</v>
      </c>
    </row>
    <row r="1068" spans="1:5">
      <c r="A1068" t="s">
        <v>2032</v>
      </c>
      <c r="B1068">
        <v>10036021740</v>
      </c>
      <c r="C1068" t="s">
        <v>197</v>
      </c>
      <c r="D1068" s="10">
        <v>37340</v>
      </c>
      <c r="E1068" t="s">
        <v>1218</v>
      </c>
    </row>
    <row r="1069" spans="1:5">
      <c r="A1069" t="s">
        <v>2033</v>
      </c>
      <c r="B1069">
        <v>10073282672</v>
      </c>
      <c r="C1069" t="s">
        <v>163</v>
      </c>
      <c r="D1069" s="10">
        <v>33797</v>
      </c>
      <c r="E1069" t="s">
        <v>1219</v>
      </c>
    </row>
    <row r="1070" spans="1:5">
      <c r="A1070" t="s">
        <v>2034</v>
      </c>
      <c r="B1070">
        <v>10021553784</v>
      </c>
      <c r="C1070" t="s">
        <v>30</v>
      </c>
      <c r="D1070" s="10">
        <v>36420</v>
      </c>
      <c r="E1070" t="s">
        <v>1219</v>
      </c>
    </row>
    <row r="1071" spans="1:5">
      <c r="A1071" t="s">
        <v>2035</v>
      </c>
      <c r="B1071">
        <v>10046312632</v>
      </c>
      <c r="C1071" t="s">
        <v>41</v>
      </c>
      <c r="D1071" s="10">
        <v>37380</v>
      </c>
      <c r="E1071" t="s">
        <v>1219</v>
      </c>
    </row>
    <row r="1072" spans="1:5">
      <c r="A1072" t="s">
        <v>2036</v>
      </c>
      <c r="B1072">
        <v>10015914145</v>
      </c>
      <c r="C1072" t="s">
        <v>197</v>
      </c>
      <c r="D1072" s="10">
        <v>36496</v>
      </c>
      <c r="E1072" t="s">
        <v>1217</v>
      </c>
    </row>
    <row r="1073" spans="1:5">
      <c r="A1073" t="s">
        <v>2037</v>
      </c>
      <c r="B1073">
        <v>10119083547</v>
      </c>
      <c r="C1073" t="s">
        <v>163</v>
      </c>
      <c r="D1073" s="10">
        <v>36977</v>
      </c>
      <c r="E1073" t="s">
        <v>1219</v>
      </c>
    </row>
    <row r="1074" spans="1:5">
      <c r="A1074" t="s">
        <v>2038</v>
      </c>
      <c r="B1074">
        <v>10109370817</v>
      </c>
      <c r="C1074" t="s">
        <v>30</v>
      </c>
      <c r="D1074" s="10">
        <v>37132</v>
      </c>
      <c r="E1074" t="s">
        <v>1218</v>
      </c>
    </row>
    <row r="1075" spans="1:5">
      <c r="A1075" t="s">
        <v>2039</v>
      </c>
      <c r="B1075">
        <v>10036022649</v>
      </c>
      <c r="C1075" t="s">
        <v>197</v>
      </c>
      <c r="D1075" s="10">
        <v>37135</v>
      </c>
      <c r="E1075" t="s">
        <v>1219</v>
      </c>
    </row>
    <row r="1076" spans="1:5">
      <c r="A1076" t="s">
        <v>212</v>
      </c>
      <c r="B1076">
        <v>10006422895</v>
      </c>
      <c r="C1076" t="s">
        <v>41</v>
      </c>
      <c r="D1076" s="10">
        <v>33386</v>
      </c>
      <c r="E1076" t="s">
        <v>1217</v>
      </c>
    </row>
    <row r="1077" spans="1:5">
      <c r="A1077" t="s">
        <v>818</v>
      </c>
      <c r="B1077">
        <v>10010850644</v>
      </c>
      <c r="C1077" t="s">
        <v>45</v>
      </c>
      <c r="D1077" s="10">
        <v>35821</v>
      </c>
      <c r="E1077" t="s">
        <v>1219</v>
      </c>
    </row>
    <row r="1078" spans="1:5">
      <c r="A1078" t="s">
        <v>2040</v>
      </c>
      <c r="B1078">
        <v>10059218884</v>
      </c>
      <c r="C1078" t="s">
        <v>28</v>
      </c>
      <c r="D1078" s="10">
        <v>37618</v>
      </c>
      <c r="E1078" t="s">
        <v>1219</v>
      </c>
    </row>
    <row r="1079" spans="1:5">
      <c r="A1079" t="s">
        <v>2041</v>
      </c>
      <c r="B1079">
        <v>10007271849</v>
      </c>
      <c r="C1079" t="s">
        <v>197</v>
      </c>
      <c r="D1079" s="10">
        <v>34788</v>
      </c>
      <c r="E1079" t="s">
        <v>1219</v>
      </c>
    </row>
    <row r="1080" spans="1:5">
      <c r="A1080" t="s">
        <v>2042</v>
      </c>
      <c r="B1080">
        <v>10009328047</v>
      </c>
      <c r="C1080" t="s">
        <v>197</v>
      </c>
      <c r="D1080" s="10">
        <v>35290</v>
      </c>
      <c r="E1080" t="s">
        <v>1219</v>
      </c>
    </row>
    <row r="1081" spans="1:5">
      <c r="A1081" t="s">
        <v>2043</v>
      </c>
      <c r="B1081">
        <v>10015267477</v>
      </c>
      <c r="C1081" t="s">
        <v>197</v>
      </c>
      <c r="D1081" s="10">
        <v>36277</v>
      </c>
      <c r="E1081" t="s">
        <v>1219</v>
      </c>
    </row>
    <row r="1082" spans="1:5">
      <c r="A1082" t="s">
        <v>2044</v>
      </c>
      <c r="B1082">
        <v>10034928165</v>
      </c>
      <c r="C1082" t="s">
        <v>197</v>
      </c>
      <c r="D1082" s="10">
        <v>36682</v>
      </c>
      <c r="E1082" t="s">
        <v>1219</v>
      </c>
    </row>
    <row r="1083" spans="1:5">
      <c r="A1083" t="s">
        <v>2045</v>
      </c>
      <c r="B1083">
        <v>10054592186</v>
      </c>
      <c r="C1083" t="s">
        <v>197</v>
      </c>
      <c r="D1083" s="10">
        <v>37400</v>
      </c>
      <c r="E1083" t="s">
        <v>1217</v>
      </c>
    </row>
    <row r="1084" spans="1:5">
      <c r="A1084" t="s">
        <v>2046</v>
      </c>
      <c r="B1084">
        <v>10063232563</v>
      </c>
      <c r="C1084" t="s">
        <v>197</v>
      </c>
      <c r="D1084" s="10">
        <v>37592</v>
      </c>
      <c r="E1084" t="s">
        <v>1219</v>
      </c>
    </row>
    <row r="1085" spans="1:5">
      <c r="A1085" t="s">
        <v>2047</v>
      </c>
      <c r="B1085">
        <v>10082410675</v>
      </c>
      <c r="C1085" t="s">
        <v>197</v>
      </c>
      <c r="D1085" s="10">
        <v>37579</v>
      </c>
      <c r="E1085" t="s">
        <v>1219</v>
      </c>
    </row>
    <row r="1086" spans="1:5">
      <c r="A1086" t="s">
        <v>2048</v>
      </c>
      <c r="B1086">
        <v>10103577792</v>
      </c>
      <c r="C1086" t="s">
        <v>197</v>
      </c>
      <c r="D1086" s="10">
        <v>37602</v>
      </c>
      <c r="E1086" t="s">
        <v>1217</v>
      </c>
    </row>
    <row r="1087" spans="1:5">
      <c r="A1087" t="s">
        <v>2049</v>
      </c>
      <c r="B1087">
        <v>10010726261</v>
      </c>
      <c r="C1087" t="s">
        <v>163</v>
      </c>
      <c r="D1087" s="10">
        <v>29785</v>
      </c>
      <c r="E1087" t="s">
        <v>1219</v>
      </c>
    </row>
    <row r="1088" spans="1:5">
      <c r="A1088" t="s">
        <v>2050</v>
      </c>
      <c r="B1088">
        <v>10020974616</v>
      </c>
      <c r="C1088" t="s">
        <v>30</v>
      </c>
      <c r="D1088" s="10">
        <v>31175</v>
      </c>
      <c r="E1088" t="s">
        <v>1219</v>
      </c>
    </row>
    <row r="1089" spans="1:5">
      <c r="A1089" t="s">
        <v>213</v>
      </c>
      <c r="B1089">
        <v>10009504667</v>
      </c>
      <c r="C1089" t="s">
        <v>163</v>
      </c>
      <c r="D1089" s="10">
        <v>35077</v>
      </c>
      <c r="E1089" t="s">
        <v>1219</v>
      </c>
    </row>
    <row r="1090" spans="1:5">
      <c r="A1090" t="s">
        <v>214</v>
      </c>
      <c r="B1090">
        <v>10009307435</v>
      </c>
      <c r="C1090" t="s">
        <v>32</v>
      </c>
      <c r="D1090" s="10">
        <v>33701</v>
      </c>
      <c r="E1090" t="s">
        <v>1219</v>
      </c>
    </row>
    <row r="1091" spans="1:5">
      <c r="A1091" t="s">
        <v>253</v>
      </c>
      <c r="B1091">
        <v>10005964571</v>
      </c>
      <c r="C1091" t="s">
        <v>30</v>
      </c>
      <c r="D1091" s="10">
        <v>32887</v>
      </c>
      <c r="E1091" t="s">
        <v>1219</v>
      </c>
    </row>
    <row r="1092" spans="1:5">
      <c r="A1092" t="s">
        <v>2051</v>
      </c>
      <c r="B1092">
        <v>10003096708</v>
      </c>
      <c r="C1092" t="s">
        <v>26</v>
      </c>
      <c r="D1092" s="10">
        <v>31078</v>
      </c>
      <c r="E1092" t="s">
        <v>1217</v>
      </c>
    </row>
    <row r="1093" spans="1:5">
      <c r="A1093" t="s">
        <v>230</v>
      </c>
      <c r="B1093">
        <v>10009009260</v>
      </c>
      <c r="C1093" t="s">
        <v>101</v>
      </c>
      <c r="D1093" s="10">
        <v>34795</v>
      </c>
      <c r="E1093" t="s">
        <v>1219</v>
      </c>
    </row>
    <row r="1094" spans="1:5">
      <c r="A1094" t="s">
        <v>2052</v>
      </c>
      <c r="B1094">
        <v>10096716660</v>
      </c>
      <c r="C1094" t="s">
        <v>160</v>
      </c>
      <c r="D1094" s="10">
        <v>36412</v>
      </c>
      <c r="E1094" t="s">
        <v>1219</v>
      </c>
    </row>
    <row r="1095" spans="1:5">
      <c r="A1095" t="s">
        <v>2053</v>
      </c>
      <c r="B1095">
        <v>10010645833</v>
      </c>
      <c r="C1095" t="s">
        <v>51</v>
      </c>
      <c r="D1095" s="10">
        <v>35564</v>
      </c>
      <c r="E1095" t="s">
        <v>1217</v>
      </c>
    </row>
    <row r="1096" spans="1:5">
      <c r="A1096" t="s">
        <v>2054</v>
      </c>
      <c r="B1096">
        <v>10006288109</v>
      </c>
      <c r="C1096" t="s">
        <v>43</v>
      </c>
      <c r="D1096" s="10">
        <v>33318</v>
      </c>
      <c r="E1096" t="s">
        <v>1217</v>
      </c>
    </row>
    <row r="1097" spans="1:5">
      <c r="A1097" t="s">
        <v>998</v>
      </c>
      <c r="B1097">
        <v>10009721202</v>
      </c>
      <c r="C1097" t="s">
        <v>197</v>
      </c>
      <c r="D1097" s="10">
        <v>35547</v>
      </c>
      <c r="E1097" t="s">
        <v>1219</v>
      </c>
    </row>
    <row r="1098" spans="1:5">
      <c r="A1098" t="s">
        <v>969</v>
      </c>
      <c r="B1098">
        <v>10009307536</v>
      </c>
      <c r="C1098" t="s">
        <v>103</v>
      </c>
      <c r="D1098" s="10">
        <v>33946</v>
      </c>
      <c r="E1098" t="s">
        <v>1219</v>
      </c>
    </row>
    <row r="1099" spans="1:5">
      <c r="A1099" t="s">
        <v>2055</v>
      </c>
      <c r="B1099">
        <v>10076376467</v>
      </c>
      <c r="C1099" t="s">
        <v>491</v>
      </c>
      <c r="D1099" s="10">
        <v>37185</v>
      </c>
      <c r="E1099" t="s">
        <v>1219</v>
      </c>
    </row>
    <row r="1100" spans="1:5">
      <c r="A1100" t="s">
        <v>1050</v>
      </c>
      <c r="B1100">
        <v>10009207001</v>
      </c>
      <c r="C1100" t="s">
        <v>38</v>
      </c>
      <c r="D1100" s="10">
        <v>34369</v>
      </c>
      <c r="E1100" t="s">
        <v>1219</v>
      </c>
    </row>
    <row r="1101" spans="1:5">
      <c r="A1101" t="s">
        <v>281</v>
      </c>
      <c r="B1101">
        <v>10008108574</v>
      </c>
      <c r="C1101" t="s">
        <v>223</v>
      </c>
      <c r="D1101" s="10">
        <v>34467</v>
      </c>
      <c r="E1101" t="s">
        <v>1217</v>
      </c>
    </row>
    <row r="1102" spans="1:5">
      <c r="A1102" t="s">
        <v>2056</v>
      </c>
      <c r="B1102">
        <v>10074742827</v>
      </c>
      <c r="C1102" t="s">
        <v>491</v>
      </c>
      <c r="D1102" s="10">
        <v>37189</v>
      </c>
      <c r="E1102" t="s">
        <v>1217</v>
      </c>
    </row>
    <row r="1103" spans="1:5">
      <c r="A1103" t="s">
        <v>291</v>
      </c>
      <c r="B1103">
        <v>10014664057</v>
      </c>
      <c r="C1103" t="s">
        <v>38</v>
      </c>
      <c r="D1103" s="10">
        <v>35129</v>
      </c>
      <c r="E1103" t="s">
        <v>1219</v>
      </c>
    </row>
    <row r="1104" spans="1:5">
      <c r="A1104" t="s">
        <v>1104</v>
      </c>
      <c r="B1104">
        <v>10011164579</v>
      </c>
      <c r="C1104" t="s">
        <v>618</v>
      </c>
      <c r="D1104" s="10">
        <v>36233</v>
      </c>
      <c r="E1104" t="s">
        <v>1218</v>
      </c>
    </row>
    <row r="1105" spans="1:5">
      <c r="A1105" t="s">
        <v>2057</v>
      </c>
      <c r="B1105">
        <v>10015978712</v>
      </c>
      <c r="C1105" t="s">
        <v>187</v>
      </c>
      <c r="D1105" s="10">
        <v>36389</v>
      </c>
      <c r="E1105" t="s">
        <v>1219</v>
      </c>
    </row>
    <row r="1106" spans="1:5">
      <c r="A1106" t="s">
        <v>290</v>
      </c>
      <c r="B1106">
        <v>10007891437</v>
      </c>
      <c r="C1106" t="s">
        <v>45</v>
      </c>
      <c r="D1106" s="10">
        <v>34645</v>
      </c>
      <c r="E1106" t="s">
        <v>1219</v>
      </c>
    </row>
    <row r="1107" spans="1:5">
      <c r="A1107" t="s">
        <v>2058</v>
      </c>
      <c r="B1107">
        <v>10036451873</v>
      </c>
      <c r="C1107" t="s">
        <v>795</v>
      </c>
      <c r="D1107" s="10">
        <v>36600</v>
      </c>
      <c r="E1107" t="s">
        <v>1219</v>
      </c>
    </row>
    <row r="1108" spans="1:5">
      <c r="A1108" t="s">
        <v>2059</v>
      </c>
      <c r="B1108">
        <v>10036590000</v>
      </c>
      <c r="C1108" t="s">
        <v>94</v>
      </c>
      <c r="D1108" s="10">
        <v>36926</v>
      </c>
      <c r="E1108" t="s">
        <v>1219</v>
      </c>
    </row>
    <row r="1109" spans="1:5">
      <c r="A1109" t="s">
        <v>317</v>
      </c>
      <c r="B1109">
        <v>10009175574</v>
      </c>
      <c r="C1109" t="s">
        <v>41</v>
      </c>
      <c r="D1109" s="10">
        <v>35167</v>
      </c>
      <c r="E1109" t="s">
        <v>1217</v>
      </c>
    </row>
    <row r="1110" spans="1:5">
      <c r="A1110" t="s">
        <v>2060</v>
      </c>
      <c r="B1110">
        <v>10093638932</v>
      </c>
      <c r="C1110" t="s">
        <v>206</v>
      </c>
      <c r="D1110" s="10">
        <v>35500</v>
      </c>
      <c r="E1110" t="s">
        <v>1219</v>
      </c>
    </row>
    <row r="1111" spans="1:5">
      <c r="A1111" t="s">
        <v>2061</v>
      </c>
      <c r="B1111">
        <v>10010654826</v>
      </c>
      <c r="C1111" t="s">
        <v>197</v>
      </c>
      <c r="D1111" s="10">
        <v>35792</v>
      </c>
      <c r="E1111" t="s">
        <v>1219</v>
      </c>
    </row>
    <row r="1112" spans="1:5">
      <c r="A1112" t="s">
        <v>967</v>
      </c>
      <c r="B1112">
        <v>10062073920</v>
      </c>
      <c r="C1112" t="s">
        <v>38</v>
      </c>
      <c r="D1112" s="10">
        <v>35232</v>
      </c>
      <c r="E1112" t="s">
        <v>1219</v>
      </c>
    </row>
    <row r="1113" spans="1:5">
      <c r="A1113" t="s">
        <v>2062</v>
      </c>
      <c r="B1113">
        <v>10010114757</v>
      </c>
      <c r="C1113" t="s">
        <v>255</v>
      </c>
      <c r="D1113" s="10">
        <v>35536</v>
      </c>
      <c r="E1113" t="s">
        <v>1219</v>
      </c>
    </row>
    <row r="1114" spans="1:5">
      <c r="A1114" t="s">
        <v>2063</v>
      </c>
      <c r="B1114">
        <v>10099129132</v>
      </c>
      <c r="C1114" t="s">
        <v>160</v>
      </c>
      <c r="D1114" s="10">
        <v>34792</v>
      </c>
      <c r="E1114" t="s">
        <v>1219</v>
      </c>
    </row>
    <row r="1115" spans="1:5">
      <c r="A1115" t="s">
        <v>247</v>
      </c>
      <c r="B1115">
        <v>10008997641</v>
      </c>
      <c r="C1115" t="s">
        <v>34</v>
      </c>
      <c r="D1115" s="10">
        <v>34901</v>
      </c>
      <c r="E1115" t="s">
        <v>1217</v>
      </c>
    </row>
    <row r="1116" spans="1:5">
      <c r="A1116" t="s">
        <v>311</v>
      </c>
      <c r="B1116">
        <v>10006898401</v>
      </c>
      <c r="C1116" t="s">
        <v>103</v>
      </c>
      <c r="D1116" s="10">
        <v>33387</v>
      </c>
      <c r="E1116" t="s">
        <v>1219</v>
      </c>
    </row>
    <row r="1117" spans="1:5">
      <c r="A1117" t="s">
        <v>2064</v>
      </c>
      <c r="B1117">
        <v>10015313856</v>
      </c>
      <c r="C1117" t="s">
        <v>1706</v>
      </c>
      <c r="D1117" s="10">
        <v>35711</v>
      </c>
      <c r="E1117" t="s">
        <v>1219</v>
      </c>
    </row>
    <row r="1118" spans="1:5">
      <c r="A1118" t="s">
        <v>320</v>
      </c>
      <c r="B1118">
        <v>10010648257</v>
      </c>
      <c r="C1118" t="s">
        <v>51</v>
      </c>
      <c r="D1118" s="10">
        <v>35666</v>
      </c>
      <c r="E1118" t="s">
        <v>1219</v>
      </c>
    </row>
    <row r="1119" spans="1:5">
      <c r="A1119" t="s">
        <v>2065</v>
      </c>
      <c r="B1119">
        <v>10073486978</v>
      </c>
      <c r="C1119" t="s">
        <v>151</v>
      </c>
      <c r="D1119" s="10">
        <v>35628</v>
      </c>
      <c r="E1119" t="s">
        <v>1219</v>
      </c>
    </row>
    <row r="1120" spans="1:5">
      <c r="A1120" t="s">
        <v>2066</v>
      </c>
      <c r="B1120">
        <v>10023485704</v>
      </c>
      <c r="C1120" t="s">
        <v>38</v>
      </c>
      <c r="D1120" s="10">
        <v>36272</v>
      </c>
      <c r="E1120" t="s">
        <v>1219</v>
      </c>
    </row>
    <row r="1121" spans="1:5">
      <c r="A1121" t="s">
        <v>2067</v>
      </c>
      <c r="B1121">
        <v>10010923796</v>
      </c>
      <c r="C1121" t="s">
        <v>163</v>
      </c>
      <c r="D1121" s="10">
        <v>33074</v>
      </c>
      <c r="E1121" t="s">
        <v>1219</v>
      </c>
    </row>
    <row r="1122" spans="1:5">
      <c r="A1122" t="s">
        <v>2069</v>
      </c>
      <c r="B1122">
        <v>10061702387</v>
      </c>
      <c r="C1122" t="s">
        <v>2068</v>
      </c>
      <c r="D1122" s="10">
        <v>33238</v>
      </c>
      <c r="E1122" t="s">
        <v>1217</v>
      </c>
    </row>
    <row r="1123" spans="1:5">
      <c r="A1123" t="s">
        <v>2070</v>
      </c>
      <c r="B1123">
        <v>10016321242</v>
      </c>
      <c r="C1123" t="s">
        <v>57</v>
      </c>
      <c r="D1123" s="10">
        <v>36493</v>
      </c>
      <c r="E1123" t="s">
        <v>1219</v>
      </c>
    </row>
    <row r="1124" spans="1:5">
      <c r="A1124" t="s">
        <v>2071</v>
      </c>
      <c r="B1124">
        <v>10014767121</v>
      </c>
      <c r="C1124" t="s">
        <v>483</v>
      </c>
      <c r="D1124" s="10">
        <v>33820</v>
      </c>
      <c r="E1124" t="s">
        <v>1219</v>
      </c>
    </row>
    <row r="1125" spans="1:5">
      <c r="A1125" t="s">
        <v>2073</v>
      </c>
      <c r="B1125">
        <v>10005548986</v>
      </c>
      <c r="C1125" t="s">
        <v>2072</v>
      </c>
      <c r="D1125" s="10">
        <v>32342</v>
      </c>
      <c r="E1125" t="s">
        <v>1217</v>
      </c>
    </row>
    <row r="1126" spans="1:5">
      <c r="A1126" t="s">
        <v>772</v>
      </c>
      <c r="B1126">
        <v>10025432875</v>
      </c>
      <c r="C1126" t="s">
        <v>26</v>
      </c>
      <c r="D1126" s="10">
        <v>36761</v>
      </c>
      <c r="E1126" t="s">
        <v>1217</v>
      </c>
    </row>
    <row r="1127" spans="1:5">
      <c r="A1127" t="s">
        <v>2074</v>
      </c>
      <c r="B1127">
        <v>10096482143</v>
      </c>
      <c r="C1127" t="s">
        <v>1703</v>
      </c>
      <c r="D1127" s="10">
        <v>34752</v>
      </c>
      <c r="E1127" t="s">
        <v>1219</v>
      </c>
    </row>
    <row r="1128" spans="1:5">
      <c r="A1128" t="s">
        <v>2075</v>
      </c>
      <c r="B1128">
        <v>10011049593</v>
      </c>
      <c r="C1128" t="s">
        <v>84</v>
      </c>
      <c r="D1128" s="10">
        <v>35702</v>
      </c>
      <c r="E1128" t="s">
        <v>1219</v>
      </c>
    </row>
    <row r="1129" spans="1:5">
      <c r="A1129" t="s">
        <v>2076</v>
      </c>
      <c r="B1129">
        <v>10010720908</v>
      </c>
      <c r="C1129" t="s">
        <v>483</v>
      </c>
      <c r="D1129" s="10">
        <v>34899</v>
      </c>
      <c r="E1129" t="s">
        <v>1219</v>
      </c>
    </row>
    <row r="1130" spans="1:5">
      <c r="A1130" t="s">
        <v>2077</v>
      </c>
      <c r="B1130">
        <v>10009036340</v>
      </c>
      <c r="C1130" t="s">
        <v>43</v>
      </c>
      <c r="D1130" s="10">
        <v>34744</v>
      </c>
      <c r="E1130" t="s">
        <v>1219</v>
      </c>
    </row>
    <row r="1131" spans="1:5">
      <c r="A1131" t="s">
        <v>2078</v>
      </c>
      <c r="B1131">
        <v>10049101582</v>
      </c>
      <c r="C1131" t="s">
        <v>51</v>
      </c>
      <c r="D1131" s="10">
        <v>36810</v>
      </c>
      <c r="E1131" t="s">
        <v>1219</v>
      </c>
    </row>
    <row r="1132" spans="1:5">
      <c r="A1132" t="s">
        <v>2079</v>
      </c>
      <c r="B1132">
        <v>10009012694</v>
      </c>
      <c r="C1132" t="s">
        <v>60</v>
      </c>
      <c r="D1132" s="10">
        <v>34054</v>
      </c>
      <c r="E1132" t="s">
        <v>1219</v>
      </c>
    </row>
    <row r="1133" spans="1:5">
      <c r="A1133" t="s">
        <v>2080</v>
      </c>
      <c r="B1133">
        <v>10015172400</v>
      </c>
      <c r="C1133" t="s">
        <v>28</v>
      </c>
      <c r="D1133" s="10">
        <v>36529</v>
      </c>
      <c r="E1133" t="s">
        <v>1219</v>
      </c>
    </row>
    <row r="1134" spans="1:5">
      <c r="A1134" t="s">
        <v>1051</v>
      </c>
      <c r="B1134">
        <v>10009725545</v>
      </c>
      <c r="C1134" t="s">
        <v>38</v>
      </c>
      <c r="D1134" s="10">
        <v>35292</v>
      </c>
      <c r="E1134" t="s">
        <v>1219</v>
      </c>
    </row>
    <row r="1135" spans="1:5">
      <c r="A1135" t="s">
        <v>366</v>
      </c>
      <c r="B1135">
        <v>10006553039</v>
      </c>
      <c r="C1135" t="s">
        <v>36</v>
      </c>
      <c r="D1135" s="10">
        <v>33537</v>
      </c>
      <c r="E1135" t="s">
        <v>1217</v>
      </c>
    </row>
    <row r="1136" spans="1:5">
      <c r="A1136" t="s">
        <v>2081</v>
      </c>
      <c r="B1136">
        <v>10053303403</v>
      </c>
      <c r="C1136" t="s">
        <v>112</v>
      </c>
      <c r="D1136" s="10">
        <v>32844</v>
      </c>
      <c r="E1136" t="s">
        <v>1219</v>
      </c>
    </row>
    <row r="1137" spans="1:5">
      <c r="A1137" t="s">
        <v>284</v>
      </c>
      <c r="B1137">
        <v>10009205886</v>
      </c>
      <c r="C1137" t="s">
        <v>38</v>
      </c>
      <c r="D1137" s="10">
        <v>33615</v>
      </c>
      <c r="E1137" t="s">
        <v>1219</v>
      </c>
    </row>
    <row r="1138" spans="1:5">
      <c r="A1138" t="s">
        <v>426</v>
      </c>
      <c r="B1138">
        <v>10006737945</v>
      </c>
      <c r="C1138" t="s">
        <v>38</v>
      </c>
      <c r="D1138" s="10">
        <v>32367</v>
      </c>
      <c r="E1138" t="s">
        <v>1219</v>
      </c>
    </row>
    <row r="1139" spans="1:5">
      <c r="A1139" t="s">
        <v>2082</v>
      </c>
      <c r="B1139">
        <v>10010914605</v>
      </c>
      <c r="C1139" t="s">
        <v>38</v>
      </c>
      <c r="D1139" s="10">
        <v>35530</v>
      </c>
      <c r="E1139" t="s">
        <v>1219</v>
      </c>
    </row>
    <row r="1140" spans="1:5">
      <c r="A1140" t="s">
        <v>2083</v>
      </c>
      <c r="B1140">
        <v>10009689674</v>
      </c>
      <c r="C1140" t="s">
        <v>144</v>
      </c>
      <c r="D1140" s="10">
        <v>35602</v>
      </c>
      <c r="E1140" t="s">
        <v>1219</v>
      </c>
    </row>
    <row r="1141" spans="1:5">
      <c r="A1141" t="s">
        <v>2084</v>
      </c>
      <c r="B1141">
        <v>10082602453</v>
      </c>
      <c r="C1141" t="s">
        <v>41</v>
      </c>
      <c r="D1141" s="10">
        <v>37012</v>
      </c>
      <c r="E1141" t="s">
        <v>1219</v>
      </c>
    </row>
    <row r="1142" spans="1:5">
      <c r="A1142" t="s">
        <v>293</v>
      </c>
      <c r="B1142">
        <v>10003011125</v>
      </c>
      <c r="C1142" t="s">
        <v>26</v>
      </c>
      <c r="D1142" s="10">
        <v>30971</v>
      </c>
      <c r="E1142" t="s">
        <v>1217</v>
      </c>
    </row>
    <row r="1143" spans="1:5">
      <c r="A1143" t="s">
        <v>242</v>
      </c>
      <c r="B1143">
        <v>10016023976</v>
      </c>
      <c r="C1143" t="s">
        <v>101</v>
      </c>
      <c r="D1143" s="10">
        <v>36364</v>
      </c>
      <c r="E1143" t="s">
        <v>1219</v>
      </c>
    </row>
    <row r="1144" spans="1:5">
      <c r="A1144" t="s">
        <v>2085</v>
      </c>
      <c r="B1144">
        <v>10025472382</v>
      </c>
      <c r="C1144" t="s">
        <v>479</v>
      </c>
      <c r="D1144" s="10">
        <v>36699</v>
      </c>
      <c r="E1144" t="s">
        <v>1219</v>
      </c>
    </row>
    <row r="1145" spans="1:5">
      <c r="A1145" t="s">
        <v>2086</v>
      </c>
      <c r="B1145">
        <v>10035335464</v>
      </c>
      <c r="C1145" t="s">
        <v>43</v>
      </c>
      <c r="D1145" s="10">
        <v>36348</v>
      </c>
      <c r="E1145" t="s">
        <v>1219</v>
      </c>
    </row>
    <row r="1146" spans="1:5">
      <c r="A1146" t="s">
        <v>2087</v>
      </c>
      <c r="B1146">
        <v>10017849596</v>
      </c>
      <c r="C1146" t="s">
        <v>211</v>
      </c>
      <c r="D1146" s="10">
        <v>36439</v>
      </c>
      <c r="E1146" t="s">
        <v>1219</v>
      </c>
    </row>
    <row r="1147" spans="1:5">
      <c r="A1147" t="s">
        <v>698</v>
      </c>
      <c r="B1147">
        <v>10009207203</v>
      </c>
      <c r="C1147" t="s">
        <v>38</v>
      </c>
      <c r="D1147" s="10">
        <v>34519</v>
      </c>
      <c r="E1147" t="s">
        <v>1219</v>
      </c>
    </row>
    <row r="1148" spans="1:5">
      <c r="A1148" t="s">
        <v>2088</v>
      </c>
      <c r="B1148">
        <v>10007900935</v>
      </c>
      <c r="C1148" t="s">
        <v>144</v>
      </c>
      <c r="D1148" s="10">
        <v>34554</v>
      </c>
      <c r="E1148" t="s">
        <v>1217</v>
      </c>
    </row>
    <row r="1149" spans="1:5">
      <c r="A1149" t="s">
        <v>2089</v>
      </c>
      <c r="B1149">
        <v>10009101816</v>
      </c>
      <c r="C1149" t="s">
        <v>177</v>
      </c>
      <c r="D1149" s="10">
        <v>30754</v>
      </c>
      <c r="E1149" t="s">
        <v>1217</v>
      </c>
    </row>
    <row r="1150" spans="1:5">
      <c r="A1150" t="s">
        <v>2090</v>
      </c>
      <c r="B1150">
        <v>10017855559</v>
      </c>
      <c r="C1150" t="s">
        <v>211</v>
      </c>
      <c r="D1150" s="10">
        <v>36319</v>
      </c>
      <c r="E1150" t="s">
        <v>1219</v>
      </c>
    </row>
    <row r="1151" spans="1:5">
      <c r="A1151" t="s">
        <v>1022</v>
      </c>
      <c r="B1151">
        <v>10008882049</v>
      </c>
      <c r="C1151" t="s">
        <v>22</v>
      </c>
      <c r="D1151" s="10">
        <v>34245</v>
      </c>
      <c r="E1151" t="s">
        <v>1219</v>
      </c>
    </row>
    <row r="1152" spans="1:5">
      <c r="A1152" t="s">
        <v>2091</v>
      </c>
      <c r="B1152">
        <v>10010028366</v>
      </c>
      <c r="C1152" t="s">
        <v>1333</v>
      </c>
      <c r="D1152" s="10">
        <v>35483</v>
      </c>
      <c r="E1152" t="s">
        <v>1219</v>
      </c>
    </row>
    <row r="1153" spans="1:5">
      <c r="A1153" t="s">
        <v>2092</v>
      </c>
      <c r="B1153">
        <v>10009905094</v>
      </c>
      <c r="C1153" t="s">
        <v>22</v>
      </c>
      <c r="D1153" s="10">
        <v>35954</v>
      </c>
      <c r="E1153" t="s">
        <v>1219</v>
      </c>
    </row>
    <row r="1154" spans="1:5">
      <c r="A1154" t="s">
        <v>2093</v>
      </c>
      <c r="B1154">
        <v>10050986719</v>
      </c>
      <c r="C1154" t="s">
        <v>60</v>
      </c>
      <c r="D1154" s="10">
        <v>34054</v>
      </c>
      <c r="E1154" t="s">
        <v>1219</v>
      </c>
    </row>
    <row r="1155" spans="1:5">
      <c r="A1155" t="s">
        <v>2094</v>
      </c>
      <c r="B1155">
        <v>10017853337</v>
      </c>
      <c r="C1155" t="s">
        <v>211</v>
      </c>
      <c r="D1155" s="10">
        <v>36297</v>
      </c>
      <c r="E1155" t="s">
        <v>1219</v>
      </c>
    </row>
    <row r="1156" spans="1:5">
      <c r="A1156" t="s">
        <v>2095</v>
      </c>
      <c r="B1156">
        <v>10015346188</v>
      </c>
      <c r="C1156" t="s">
        <v>483</v>
      </c>
      <c r="D1156" s="10">
        <v>33464</v>
      </c>
      <c r="E1156" t="s">
        <v>1219</v>
      </c>
    </row>
    <row r="1157" spans="1:5">
      <c r="A1157" t="s">
        <v>2096</v>
      </c>
      <c r="B1157">
        <v>10083929838</v>
      </c>
      <c r="C1157" t="s">
        <v>38</v>
      </c>
      <c r="D1157" s="10">
        <v>36732</v>
      </c>
      <c r="E1157" t="s">
        <v>1219</v>
      </c>
    </row>
    <row r="1158" spans="1:5">
      <c r="A1158" t="s">
        <v>2097</v>
      </c>
      <c r="B1158">
        <v>10036103986</v>
      </c>
      <c r="C1158" t="s">
        <v>57</v>
      </c>
      <c r="D1158" s="10">
        <v>37227</v>
      </c>
      <c r="E1158" t="s">
        <v>1219</v>
      </c>
    </row>
    <row r="1159" spans="1:5">
      <c r="A1159" t="s">
        <v>2098</v>
      </c>
      <c r="B1159">
        <v>10094240736</v>
      </c>
      <c r="C1159" t="s">
        <v>255</v>
      </c>
      <c r="D1159" s="10">
        <v>36797</v>
      </c>
      <c r="E1159" t="s">
        <v>1217</v>
      </c>
    </row>
    <row r="1160" spans="1:5">
      <c r="A1160" t="s">
        <v>2099</v>
      </c>
      <c r="B1160">
        <v>10009725242</v>
      </c>
      <c r="C1160" t="s">
        <v>324</v>
      </c>
      <c r="D1160" s="10">
        <v>35631</v>
      </c>
      <c r="E1160" t="s">
        <v>1219</v>
      </c>
    </row>
    <row r="1161" spans="1:5">
      <c r="A1161" t="s">
        <v>259</v>
      </c>
      <c r="B1161">
        <v>10020915709</v>
      </c>
      <c r="C1161" t="s">
        <v>30</v>
      </c>
      <c r="D1161" s="10">
        <v>36034</v>
      </c>
      <c r="E1161" t="s">
        <v>1219</v>
      </c>
    </row>
    <row r="1162" spans="1:5">
      <c r="A1162" t="s">
        <v>1065</v>
      </c>
      <c r="B1162">
        <v>10010726564</v>
      </c>
      <c r="C1162" t="s">
        <v>153</v>
      </c>
      <c r="D1162" s="10">
        <v>33573</v>
      </c>
      <c r="E1162" t="s">
        <v>1219</v>
      </c>
    </row>
    <row r="1163" spans="1:5">
      <c r="A1163" t="s">
        <v>2100</v>
      </c>
      <c r="B1163">
        <v>10023376576</v>
      </c>
      <c r="C1163" t="s">
        <v>22</v>
      </c>
      <c r="D1163" s="10">
        <v>35377</v>
      </c>
      <c r="E1163" t="s">
        <v>1219</v>
      </c>
    </row>
    <row r="1164" spans="1:5">
      <c r="A1164" t="s">
        <v>2101</v>
      </c>
      <c r="B1164">
        <v>10010709588</v>
      </c>
      <c r="C1164" t="s">
        <v>211</v>
      </c>
      <c r="D1164" s="10">
        <v>35701</v>
      </c>
      <c r="E1164" t="s">
        <v>1219</v>
      </c>
    </row>
    <row r="1165" spans="1:5">
      <c r="A1165" t="s">
        <v>2102</v>
      </c>
      <c r="B1165">
        <v>10010654927</v>
      </c>
      <c r="C1165" t="s">
        <v>197</v>
      </c>
      <c r="D1165" s="10">
        <v>35583</v>
      </c>
      <c r="E1165" t="s">
        <v>1219</v>
      </c>
    </row>
    <row r="1166" spans="1:5">
      <c r="A1166" t="s">
        <v>2103</v>
      </c>
      <c r="B1166">
        <v>10003391849</v>
      </c>
      <c r="C1166" t="s">
        <v>249</v>
      </c>
      <c r="D1166" s="10">
        <v>31981</v>
      </c>
      <c r="E1166" t="s">
        <v>1217</v>
      </c>
    </row>
    <row r="1167" spans="1:5">
      <c r="A1167" t="s">
        <v>2104</v>
      </c>
      <c r="B1167">
        <v>10060752696</v>
      </c>
      <c r="C1167" t="s">
        <v>249</v>
      </c>
      <c r="D1167" s="10">
        <v>35994</v>
      </c>
      <c r="E1167" t="s">
        <v>1226</v>
      </c>
    </row>
    <row r="1168" spans="1:5">
      <c r="A1168" t="s">
        <v>2105</v>
      </c>
      <c r="B1168">
        <v>10011156600</v>
      </c>
      <c r="C1168" t="s">
        <v>60</v>
      </c>
      <c r="D1168" s="10">
        <v>35856</v>
      </c>
      <c r="E1168" t="s">
        <v>1219</v>
      </c>
    </row>
    <row r="1169" spans="1:5">
      <c r="A1169" t="s">
        <v>2106</v>
      </c>
      <c r="B1169">
        <v>10002654346</v>
      </c>
      <c r="C1169" t="s">
        <v>103</v>
      </c>
      <c r="D1169" s="10">
        <v>27971</v>
      </c>
      <c r="E1169" t="s">
        <v>1219</v>
      </c>
    </row>
    <row r="1170" spans="1:5">
      <c r="A1170" t="s">
        <v>2107</v>
      </c>
      <c r="B1170">
        <v>10066296248</v>
      </c>
      <c r="C1170" t="s">
        <v>141</v>
      </c>
      <c r="D1170" s="10">
        <v>35977</v>
      </c>
      <c r="E1170" t="s">
        <v>1219</v>
      </c>
    </row>
    <row r="1171" spans="1:5">
      <c r="A1171" t="s">
        <v>2108</v>
      </c>
      <c r="B1171">
        <v>10011202066</v>
      </c>
      <c r="C1171" t="s">
        <v>30</v>
      </c>
      <c r="D1171" s="10">
        <v>36098</v>
      </c>
      <c r="E1171" t="s">
        <v>1219</v>
      </c>
    </row>
    <row r="1172" spans="1:5">
      <c r="A1172" t="s">
        <v>2109</v>
      </c>
      <c r="B1172">
        <v>10009034623</v>
      </c>
      <c r="C1172" t="s">
        <v>155</v>
      </c>
      <c r="D1172" s="10">
        <v>35004</v>
      </c>
      <c r="E1172" t="s">
        <v>1219</v>
      </c>
    </row>
    <row r="1173" spans="1:5">
      <c r="A1173" t="s">
        <v>2110</v>
      </c>
      <c r="B1173">
        <v>10050766750</v>
      </c>
      <c r="C1173" t="s">
        <v>255</v>
      </c>
      <c r="D1173" s="10">
        <v>36344</v>
      </c>
      <c r="E1173" t="s">
        <v>1219</v>
      </c>
    </row>
    <row r="1174" spans="1:5">
      <c r="A1174" t="s">
        <v>2111</v>
      </c>
      <c r="B1174">
        <v>10015530185</v>
      </c>
      <c r="C1174" t="s">
        <v>22</v>
      </c>
      <c r="D1174" s="10">
        <v>36284</v>
      </c>
      <c r="E1174" t="s">
        <v>1219</v>
      </c>
    </row>
    <row r="1175" spans="1:5">
      <c r="A1175" t="s">
        <v>2112</v>
      </c>
      <c r="B1175">
        <v>10045992633</v>
      </c>
      <c r="C1175" t="s">
        <v>211</v>
      </c>
      <c r="D1175" s="10">
        <v>36835</v>
      </c>
      <c r="E1175" t="s">
        <v>1226</v>
      </c>
    </row>
    <row r="1176" spans="1:5">
      <c r="A1176" t="s">
        <v>2113</v>
      </c>
      <c r="B1176">
        <v>10009738780</v>
      </c>
      <c r="C1176" t="s">
        <v>141</v>
      </c>
      <c r="D1176" s="10">
        <v>35775</v>
      </c>
      <c r="E1176" t="s">
        <v>1219</v>
      </c>
    </row>
    <row r="1177" spans="1:5">
      <c r="A1177" t="s">
        <v>2114</v>
      </c>
      <c r="B1177">
        <v>10067049111</v>
      </c>
      <c r="C1177" t="s">
        <v>115</v>
      </c>
      <c r="D1177" s="10">
        <v>36886</v>
      </c>
      <c r="E1177" t="s">
        <v>1217</v>
      </c>
    </row>
    <row r="1178" spans="1:5">
      <c r="A1178" t="s">
        <v>2115</v>
      </c>
      <c r="B1178">
        <v>10092508375</v>
      </c>
      <c r="C1178" t="s">
        <v>249</v>
      </c>
      <c r="D1178" s="10">
        <v>33731</v>
      </c>
      <c r="E1178" t="s">
        <v>1219</v>
      </c>
    </row>
    <row r="1179" spans="1:5">
      <c r="A1179" t="s">
        <v>2116</v>
      </c>
      <c r="B1179">
        <v>10049099158</v>
      </c>
      <c r="C1179" t="s">
        <v>51</v>
      </c>
      <c r="D1179" s="10">
        <v>36821</v>
      </c>
      <c r="E1179" t="s">
        <v>1219</v>
      </c>
    </row>
    <row r="1180" spans="1:5">
      <c r="A1180" t="s">
        <v>2117</v>
      </c>
      <c r="B1180">
        <v>10010653008</v>
      </c>
      <c r="C1180" t="s">
        <v>211</v>
      </c>
      <c r="D1180" s="10">
        <v>35472</v>
      </c>
      <c r="E1180" t="s">
        <v>1219</v>
      </c>
    </row>
    <row r="1181" spans="1:5">
      <c r="A1181" t="s">
        <v>2119</v>
      </c>
      <c r="B1181">
        <v>10054595321</v>
      </c>
      <c r="C1181" t="s">
        <v>2118</v>
      </c>
      <c r="D1181" s="10">
        <v>36089</v>
      </c>
      <c r="E1181" t="s">
        <v>1217</v>
      </c>
    </row>
    <row r="1182" spans="1:5">
      <c r="A1182" t="s">
        <v>2120</v>
      </c>
      <c r="B1182">
        <v>10011220658</v>
      </c>
      <c r="C1182" t="s">
        <v>197</v>
      </c>
      <c r="D1182" s="10">
        <v>35988</v>
      </c>
      <c r="E1182" t="s">
        <v>1219</v>
      </c>
    </row>
    <row r="1183" spans="1:5">
      <c r="A1183" t="s">
        <v>2121</v>
      </c>
      <c r="B1183">
        <v>10011047068</v>
      </c>
      <c r="C1183" t="s">
        <v>211</v>
      </c>
      <c r="D1183" s="10">
        <v>31811</v>
      </c>
      <c r="E1183" t="s">
        <v>1219</v>
      </c>
    </row>
    <row r="1184" spans="1:5">
      <c r="A1184" t="s">
        <v>2122</v>
      </c>
      <c r="B1184">
        <v>10064248033</v>
      </c>
      <c r="C1184" t="s">
        <v>725</v>
      </c>
      <c r="D1184" s="10">
        <v>29431</v>
      </c>
      <c r="E1184" t="s">
        <v>1219</v>
      </c>
    </row>
    <row r="1185" spans="1:5">
      <c r="A1185" t="s">
        <v>2123</v>
      </c>
      <c r="B1185">
        <v>10085039476</v>
      </c>
      <c r="C1185" t="s">
        <v>483</v>
      </c>
      <c r="D1185" s="10">
        <v>24630</v>
      </c>
      <c r="E1185" t="s">
        <v>1219</v>
      </c>
    </row>
    <row r="1186" spans="1:5">
      <c r="A1186" t="s">
        <v>2124</v>
      </c>
      <c r="B1186">
        <v>10064812350</v>
      </c>
      <c r="C1186" t="s">
        <v>255</v>
      </c>
      <c r="D1186" s="10">
        <v>35912</v>
      </c>
      <c r="E1186" t="s">
        <v>1219</v>
      </c>
    </row>
    <row r="1187" spans="1:5">
      <c r="A1187" t="s">
        <v>2125</v>
      </c>
      <c r="B1187">
        <v>10051451107</v>
      </c>
      <c r="C1187" t="s">
        <v>1179</v>
      </c>
      <c r="D1187" s="10">
        <v>34394</v>
      </c>
      <c r="E1187" t="s">
        <v>1217</v>
      </c>
    </row>
    <row r="1188" spans="1:5">
      <c r="A1188" t="s">
        <v>2126</v>
      </c>
      <c r="B1188">
        <v>10011309473</v>
      </c>
      <c r="C1188" t="s">
        <v>1703</v>
      </c>
      <c r="D1188" s="10">
        <v>29759</v>
      </c>
      <c r="E1188" t="s">
        <v>1219</v>
      </c>
    </row>
    <row r="1189" spans="1:5">
      <c r="A1189" t="s">
        <v>2127</v>
      </c>
      <c r="B1189">
        <v>10015861807</v>
      </c>
      <c r="C1189" t="s">
        <v>1333</v>
      </c>
      <c r="D1189" s="10">
        <v>35613</v>
      </c>
      <c r="E1189" t="s">
        <v>1219</v>
      </c>
    </row>
    <row r="1190" spans="1:5">
      <c r="A1190" t="s">
        <v>2128</v>
      </c>
      <c r="B1190">
        <v>10062047951</v>
      </c>
      <c r="C1190" t="s">
        <v>249</v>
      </c>
      <c r="D1190" s="10">
        <v>36491</v>
      </c>
      <c r="E1190" t="s">
        <v>1219</v>
      </c>
    </row>
    <row r="1191" spans="1:5">
      <c r="A1191" t="s">
        <v>2129</v>
      </c>
      <c r="B1191">
        <v>10010115969</v>
      </c>
      <c r="C1191" t="s">
        <v>144</v>
      </c>
      <c r="D1191" s="10">
        <v>35679</v>
      </c>
      <c r="E1191" t="s">
        <v>1219</v>
      </c>
    </row>
    <row r="1192" spans="1:5">
      <c r="A1192" t="s">
        <v>2130</v>
      </c>
      <c r="B1192">
        <v>10011157509</v>
      </c>
      <c r="C1192" t="s">
        <v>115</v>
      </c>
      <c r="D1192" s="10">
        <v>35728</v>
      </c>
      <c r="E1192" t="s">
        <v>1217</v>
      </c>
    </row>
    <row r="1193" spans="1:5">
      <c r="A1193" t="s">
        <v>2131</v>
      </c>
      <c r="B1193">
        <v>10006941544</v>
      </c>
      <c r="C1193" t="s">
        <v>81</v>
      </c>
      <c r="D1193" s="10">
        <v>32681</v>
      </c>
      <c r="E1193" t="s">
        <v>1219</v>
      </c>
    </row>
    <row r="1194" spans="1:5">
      <c r="A1194" t="s">
        <v>2132</v>
      </c>
      <c r="B1194">
        <v>10004860084</v>
      </c>
      <c r="C1194" t="s">
        <v>151</v>
      </c>
      <c r="D1194" s="10">
        <v>30425</v>
      </c>
      <c r="E1194" t="s">
        <v>1217</v>
      </c>
    </row>
    <row r="1195" spans="1:5">
      <c r="A1195" t="s">
        <v>2133</v>
      </c>
      <c r="B1195">
        <v>10060566275</v>
      </c>
      <c r="C1195" t="s">
        <v>368</v>
      </c>
      <c r="D1195" s="10">
        <v>37247</v>
      </c>
      <c r="E1195" t="s">
        <v>1226</v>
      </c>
    </row>
    <row r="1196" spans="1:5">
      <c r="A1196" t="s">
        <v>2134</v>
      </c>
      <c r="B1196">
        <v>10035023347</v>
      </c>
      <c r="C1196" t="s">
        <v>645</v>
      </c>
      <c r="D1196" s="10">
        <v>36630</v>
      </c>
      <c r="E1196" t="s">
        <v>1219</v>
      </c>
    </row>
    <row r="1197" spans="1:5">
      <c r="A1197" t="s">
        <v>282</v>
      </c>
      <c r="B1197">
        <v>10006319633</v>
      </c>
      <c r="C1197" t="s">
        <v>283</v>
      </c>
      <c r="D1197" s="10">
        <v>32839</v>
      </c>
      <c r="E1197" t="s">
        <v>1219</v>
      </c>
    </row>
    <row r="1198" spans="1:5">
      <c r="A1198" t="s">
        <v>2135</v>
      </c>
      <c r="B1198">
        <v>10060064000</v>
      </c>
      <c r="C1198" t="s">
        <v>483</v>
      </c>
      <c r="D1198" s="10">
        <v>22343</v>
      </c>
      <c r="E1198" t="s">
        <v>1219</v>
      </c>
    </row>
    <row r="1199" spans="1:5">
      <c r="A1199" t="s">
        <v>2136</v>
      </c>
      <c r="B1199">
        <v>10060403193</v>
      </c>
      <c r="C1199" t="s">
        <v>637</v>
      </c>
      <c r="D1199" s="10">
        <v>31697</v>
      </c>
      <c r="E1199" t="s">
        <v>1217</v>
      </c>
    </row>
    <row r="1200" spans="1:5">
      <c r="A1200" t="s">
        <v>2137</v>
      </c>
      <c r="B1200">
        <v>10064812451</v>
      </c>
      <c r="C1200" t="s">
        <v>255</v>
      </c>
      <c r="D1200" s="10">
        <v>35602</v>
      </c>
      <c r="E1200" t="s">
        <v>1219</v>
      </c>
    </row>
    <row r="1201" spans="1:5">
      <c r="A1201" t="s">
        <v>1178</v>
      </c>
      <c r="B1201">
        <v>10010992710</v>
      </c>
      <c r="C1201" t="s">
        <v>1179</v>
      </c>
      <c r="D1201" s="10">
        <v>32881</v>
      </c>
      <c r="E1201" t="s">
        <v>1218</v>
      </c>
    </row>
    <row r="1202" spans="1:5">
      <c r="A1202" t="s">
        <v>2138</v>
      </c>
      <c r="B1202">
        <v>10022309172</v>
      </c>
      <c r="C1202" t="s">
        <v>630</v>
      </c>
      <c r="D1202" s="10">
        <v>36984</v>
      </c>
      <c r="E1202" t="s">
        <v>1219</v>
      </c>
    </row>
    <row r="1203" spans="1:5">
      <c r="A1203" t="s">
        <v>2139</v>
      </c>
      <c r="B1203">
        <v>10016435218</v>
      </c>
      <c r="C1203" t="s">
        <v>77</v>
      </c>
      <c r="D1203" s="10">
        <v>36813</v>
      </c>
      <c r="E1203" t="s">
        <v>1219</v>
      </c>
    </row>
    <row r="1204" spans="1:5">
      <c r="A1204" t="s">
        <v>2140</v>
      </c>
      <c r="B1204">
        <v>10051013088</v>
      </c>
      <c r="C1204" t="s">
        <v>1333</v>
      </c>
      <c r="D1204" s="10">
        <v>34616</v>
      </c>
      <c r="E1204" t="s">
        <v>1219</v>
      </c>
    </row>
    <row r="1205" spans="1:5">
      <c r="A1205" t="s">
        <v>52</v>
      </c>
      <c r="B1205">
        <v>10030125049</v>
      </c>
      <c r="C1205" t="s">
        <v>24</v>
      </c>
      <c r="D1205" s="10">
        <v>36720</v>
      </c>
      <c r="E1205" t="s">
        <v>1217</v>
      </c>
    </row>
    <row r="1206" spans="1:5">
      <c r="A1206" t="s">
        <v>2141</v>
      </c>
      <c r="B1206">
        <v>10004068526</v>
      </c>
      <c r="C1206" t="s">
        <v>81</v>
      </c>
      <c r="D1206" s="10">
        <v>28636</v>
      </c>
      <c r="E1206" t="s">
        <v>1219</v>
      </c>
    </row>
    <row r="1207" spans="1:5">
      <c r="A1207" t="s">
        <v>264</v>
      </c>
      <c r="B1207">
        <v>10009009462</v>
      </c>
      <c r="C1207" t="s">
        <v>101</v>
      </c>
      <c r="D1207" s="10">
        <v>34895</v>
      </c>
      <c r="E1207" t="s">
        <v>1219</v>
      </c>
    </row>
    <row r="1208" spans="1:5">
      <c r="A1208" t="s">
        <v>2142</v>
      </c>
      <c r="B1208">
        <v>10006575772</v>
      </c>
      <c r="C1208" t="s">
        <v>62</v>
      </c>
      <c r="D1208" s="10">
        <v>32654</v>
      </c>
      <c r="E1208" t="s">
        <v>1219</v>
      </c>
    </row>
    <row r="1209" spans="1:5">
      <c r="A1209" t="s">
        <v>2143</v>
      </c>
      <c r="B1209">
        <v>10054313112</v>
      </c>
      <c r="C1209" t="s">
        <v>45</v>
      </c>
      <c r="D1209" s="10">
        <v>36658</v>
      </c>
      <c r="E1209" t="s">
        <v>1219</v>
      </c>
    </row>
    <row r="1210" spans="1:5">
      <c r="A1210" t="s">
        <v>2144</v>
      </c>
      <c r="B1210">
        <v>10015522004</v>
      </c>
      <c r="C1210" t="s">
        <v>637</v>
      </c>
      <c r="D1210" s="10">
        <v>36508</v>
      </c>
      <c r="E1210" t="s">
        <v>1217</v>
      </c>
    </row>
    <row r="1211" spans="1:5">
      <c r="A1211" t="s">
        <v>2145</v>
      </c>
      <c r="B1211">
        <v>10009101715</v>
      </c>
      <c r="C1211" t="s">
        <v>177</v>
      </c>
      <c r="D1211" s="10">
        <v>31581</v>
      </c>
      <c r="E1211" t="s">
        <v>1219</v>
      </c>
    </row>
    <row r="1212" spans="1:5">
      <c r="A1212" t="s">
        <v>2146</v>
      </c>
      <c r="B1212">
        <v>10016146844</v>
      </c>
      <c r="C1212" t="s">
        <v>1706</v>
      </c>
      <c r="D1212" s="10">
        <v>35017</v>
      </c>
      <c r="E1212" t="s">
        <v>1219</v>
      </c>
    </row>
    <row r="1213" spans="1:5">
      <c r="A1213" t="s">
        <v>2147</v>
      </c>
      <c r="B1213">
        <v>10016107539</v>
      </c>
      <c r="C1213" t="s">
        <v>206</v>
      </c>
      <c r="D1213" s="10">
        <v>36883</v>
      </c>
      <c r="E1213" t="s">
        <v>1219</v>
      </c>
    </row>
    <row r="1214" spans="1:5">
      <c r="A1214" t="s">
        <v>2148</v>
      </c>
      <c r="B1214">
        <v>10004573128</v>
      </c>
      <c r="C1214" t="s">
        <v>725</v>
      </c>
      <c r="D1214" s="10">
        <v>32242</v>
      </c>
      <c r="E1214" t="s">
        <v>1219</v>
      </c>
    </row>
    <row r="1215" spans="1:5">
      <c r="A1215" t="s">
        <v>2149</v>
      </c>
      <c r="B1215">
        <v>10098001811</v>
      </c>
      <c r="C1215" t="s">
        <v>77</v>
      </c>
      <c r="D1215" s="10">
        <v>34687</v>
      </c>
      <c r="E1215" t="s">
        <v>1217</v>
      </c>
    </row>
    <row r="1216" spans="1:5">
      <c r="A1216" t="s">
        <v>2150</v>
      </c>
      <c r="B1216">
        <v>10006082991</v>
      </c>
      <c r="C1216" t="s">
        <v>115</v>
      </c>
      <c r="D1216" s="10">
        <v>25817</v>
      </c>
      <c r="E1216" t="s">
        <v>1219</v>
      </c>
    </row>
    <row r="1217" spans="1:5">
      <c r="A1217" t="s">
        <v>2151</v>
      </c>
      <c r="B1217">
        <v>10084358860</v>
      </c>
      <c r="C1217" t="s">
        <v>618</v>
      </c>
      <c r="D1217" s="10">
        <v>29558</v>
      </c>
      <c r="E1217" t="s">
        <v>1219</v>
      </c>
    </row>
    <row r="1218" spans="1:5">
      <c r="A1218" t="s">
        <v>2152</v>
      </c>
      <c r="B1218">
        <v>10004748132</v>
      </c>
      <c r="C1218" t="s">
        <v>151</v>
      </c>
      <c r="D1218" s="10">
        <v>31665</v>
      </c>
      <c r="E1218" t="s">
        <v>1219</v>
      </c>
    </row>
    <row r="1219" spans="1:5">
      <c r="A1219" t="s">
        <v>2153</v>
      </c>
      <c r="B1219">
        <v>10009689573</v>
      </c>
      <c r="C1219" t="s">
        <v>55</v>
      </c>
      <c r="D1219" s="10">
        <v>35067</v>
      </c>
      <c r="E1219" t="s">
        <v>1219</v>
      </c>
    </row>
    <row r="1220" spans="1:5">
      <c r="A1220" t="s">
        <v>2154</v>
      </c>
      <c r="B1220">
        <v>10010692111</v>
      </c>
      <c r="C1220" t="s">
        <v>153</v>
      </c>
      <c r="D1220" s="10">
        <v>35515</v>
      </c>
      <c r="E1220" t="s">
        <v>1219</v>
      </c>
    </row>
    <row r="1221" spans="1:5">
      <c r="A1221" t="s">
        <v>2155</v>
      </c>
      <c r="B1221">
        <v>10015716812</v>
      </c>
      <c r="C1221" t="s">
        <v>62</v>
      </c>
      <c r="D1221" s="10">
        <v>32295</v>
      </c>
      <c r="E1221" t="s">
        <v>1219</v>
      </c>
    </row>
    <row r="1222" spans="1:5">
      <c r="A1222" t="s">
        <v>2156</v>
      </c>
      <c r="B1222">
        <v>10094870226</v>
      </c>
      <c r="C1222" t="s">
        <v>483</v>
      </c>
      <c r="D1222" s="10">
        <v>34923</v>
      </c>
      <c r="E1222" t="s">
        <v>1219</v>
      </c>
    </row>
    <row r="1223" spans="1:5">
      <c r="A1223" t="s">
        <v>2157</v>
      </c>
      <c r="B1223">
        <v>10013611104</v>
      </c>
      <c r="C1223" t="s">
        <v>1265</v>
      </c>
      <c r="D1223" s="10">
        <v>34490</v>
      </c>
      <c r="E1223" t="s">
        <v>1219</v>
      </c>
    </row>
    <row r="1224" spans="1:5">
      <c r="A1224" t="s">
        <v>2158</v>
      </c>
      <c r="B1224">
        <v>10050986921</v>
      </c>
      <c r="C1224" t="s">
        <v>60</v>
      </c>
      <c r="D1224" s="10">
        <v>35856</v>
      </c>
      <c r="E1224" t="s">
        <v>1219</v>
      </c>
    </row>
    <row r="1225" spans="1:5">
      <c r="A1225" t="s">
        <v>2159</v>
      </c>
      <c r="B1225">
        <v>10009648551</v>
      </c>
      <c r="C1225" t="s">
        <v>491</v>
      </c>
      <c r="D1225" s="10">
        <v>34460</v>
      </c>
      <c r="E1225" t="s">
        <v>1217</v>
      </c>
    </row>
    <row r="1226" spans="1:5">
      <c r="A1226" t="s">
        <v>2160</v>
      </c>
      <c r="B1226">
        <v>10011166805</v>
      </c>
      <c r="C1226" t="s">
        <v>479</v>
      </c>
      <c r="D1226" s="10">
        <v>36203</v>
      </c>
      <c r="E1226" t="s">
        <v>1219</v>
      </c>
    </row>
    <row r="1227" spans="1:5">
      <c r="A1227" t="s">
        <v>2161</v>
      </c>
      <c r="B1227">
        <v>10049014181</v>
      </c>
      <c r="C1227" t="s">
        <v>483</v>
      </c>
      <c r="D1227" s="10">
        <v>36300</v>
      </c>
      <c r="E1227" t="s">
        <v>1219</v>
      </c>
    </row>
    <row r="1228" spans="1:5">
      <c r="A1228" t="s">
        <v>2162</v>
      </c>
      <c r="B1228">
        <v>10008901954</v>
      </c>
      <c r="C1228" t="s">
        <v>725</v>
      </c>
      <c r="D1228" s="10">
        <v>31501</v>
      </c>
      <c r="E1228" t="s">
        <v>1219</v>
      </c>
    </row>
    <row r="1229" spans="1:5">
      <c r="A1229" t="s">
        <v>2163</v>
      </c>
      <c r="B1229">
        <v>10021915819</v>
      </c>
      <c r="C1229" t="s">
        <v>34</v>
      </c>
      <c r="D1229" s="10">
        <v>37028</v>
      </c>
      <c r="E1229" t="s">
        <v>1219</v>
      </c>
    </row>
    <row r="1230" spans="1:5">
      <c r="A1230" t="s">
        <v>2164</v>
      </c>
      <c r="B1230">
        <v>10064938349</v>
      </c>
      <c r="C1230" t="s">
        <v>77</v>
      </c>
      <c r="D1230" s="10">
        <v>37018</v>
      </c>
      <c r="E1230" t="s">
        <v>1217</v>
      </c>
    </row>
    <row r="1231" spans="1:5">
      <c r="A1231" t="s">
        <v>47</v>
      </c>
      <c r="B1231">
        <v>10005930724</v>
      </c>
      <c r="C1231" t="s">
        <v>26</v>
      </c>
      <c r="D1231" s="10">
        <v>33194</v>
      </c>
      <c r="E1231" t="s">
        <v>1217</v>
      </c>
    </row>
    <row r="1232" spans="1:5">
      <c r="A1232" t="s">
        <v>2165</v>
      </c>
      <c r="B1232">
        <v>10011164781</v>
      </c>
      <c r="C1232" t="s">
        <v>324</v>
      </c>
      <c r="D1232" s="10">
        <v>36205</v>
      </c>
      <c r="E1232" t="s">
        <v>1219</v>
      </c>
    </row>
    <row r="1233" spans="1:5">
      <c r="A1233" t="s">
        <v>2166</v>
      </c>
      <c r="B1233">
        <v>10073486675</v>
      </c>
      <c r="C1233" t="s">
        <v>151</v>
      </c>
      <c r="D1233" s="10">
        <v>36580</v>
      </c>
      <c r="E1233" t="s">
        <v>1219</v>
      </c>
    </row>
    <row r="1234" spans="1:5">
      <c r="A1234" t="s">
        <v>2167</v>
      </c>
      <c r="B1234">
        <v>10010601575</v>
      </c>
      <c r="C1234" t="s">
        <v>255</v>
      </c>
      <c r="D1234" s="10">
        <v>34354</v>
      </c>
      <c r="E1234" t="s">
        <v>1219</v>
      </c>
    </row>
    <row r="1235" spans="1:5">
      <c r="A1235" t="s">
        <v>2168</v>
      </c>
      <c r="B1235">
        <v>10009110001</v>
      </c>
      <c r="C1235" t="s">
        <v>55</v>
      </c>
      <c r="D1235" s="10">
        <v>34128</v>
      </c>
      <c r="E1235" t="s">
        <v>1219</v>
      </c>
    </row>
    <row r="1236" spans="1:5">
      <c r="A1236" t="s">
        <v>2169</v>
      </c>
      <c r="B1236">
        <v>10006914767</v>
      </c>
      <c r="C1236" t="s">
        <v>84</v>
      </c>
      <c r="D1236" s="10">
        <v>34278</v>
      </c>
      <c r="E1236" t="s">
        <v>1219</v>
      </c>
    </row>
    <row r="1237" spans="1:5">
      <c r="A1237" t="s">
        <v>2170</v>
      </c>
      <c r="B1237">
        <v>10016194334</v>
      </c>
      <c r="C1237" t="s">
        <v>368</v>
      </c>
      <c r="D1237" s="10">
        <v>36241</v>
      </c>
      <c r="E1237" t="s">
        <v>1219</v>
      </c>
    </row>
    <row r="1238" spans="1:5">
      <c r="A1238" t="s">
        <v>2171</v>
      </c>
      <c r="B1238">
        <v>10084721703</v>
      </c>
      <c r="C1238" t="s">
        <v>103</v>
      </c>
      <c r="D1238" s="10">
        <v>33026</v>
      </c>
      <c r="E1238" t="s">
        <v>1219</v>
      </c>
    </row>
    <row r="1239" spans="1:5">
      <c r="A1239" t="s">
        <v>2172</v>
      </c>
      <c r="B1239">
        <v>10010739500</v>
      </c>
      <c r="C1239" t="s">
        <v>645</v>
      </c>
      <c r="D1239" s="10">
        <v>32776</v>
      </c>
      <c r="E1239" t="s">
        <v>1219</v>
      </c>
    </row>
    <row r="1240" spans="1:5">
      <c r="A1240" t="s">
        <v>605</v>
      </c>
      <c r="B1240">
        <v>10010184172</v>
      </c>
      <c r="C1240" t="s">
        <v>45</v>
      </c>
      <c r="D1240" s="10">
        <v>36056</v>
      </c>
      <c r="E1240" t="s">
        <v>1217</v>
      </c>
    </row>
    <row r="1241" spans="1:5">
      <c r="A1241" t="s">
        <v>2173</v>
      </c>
      <c r="B1241">
        <v>10023683946</v>
      </c>
      <c r="C1241" t="s">
        <v>112</v>
      </c>
      <c r="D1241" s="10">
        <v>36167</v>
      </c>
      <c r="E1241" t="s">
        <v>1219</v>
      </c>
    </row>
    <row r="1242" spans="1:5">
      <c r="A1242" t="s">
        <v>2174</v>
      </c>
      <c r="B1242">
        <v>10010924204</v>
      </c>
      <c r="C1242" t="s">
        <v>163</v>
      </c>
      <c r="D1242" s="10">
        <v>35783</v>
      </c>
      <c r="E1242" t="s">
        <v>1219</v>
      </c>
    </row>
    <row r="1243" spans="1:5">
      <c r="A1243" t="s">
        <v>2175</v>
      </c>
      <c r="B1243">
        <v>10014234631</v>
      </c>
      <c r="C1243" t="s">
        <v>483</v>
      </c>
      <c r="D1243" s="10">
        <v>35475</v>
      </c>
      <c r="E1243" t="s">
        <v>1219</v>
      </c>
    </row>
    <row r="1244" spans="1:5">
      <c r="A1244" t="s">
        <v>2176</v>
      </c>
      <c r="B1244">
        <v>10044375258</v>
      </c>
      <c r="C1244" t="s">
        <v>479</v>
      </c>
      <c r="D1244" s="10">
        <v>36551</v>
      </c>
      <c r="E1244" t="s">
        <v>1219</v>
      </c>
    </row>
    <row r="1245" spans="1:5">
      <c r="A1245" t="s">
        <v>2177</v>
      </c>
      <c r="B1245">
        <v>10053822149</v>
      </c>
      <c r="C1245" t="s">
        <v>483</v>
      </c>
      <c r="D1245" s="10">
        <v>31761</v>
      </c>
      <c r="E1245" t="s">
        <v>1219</v>
      </c>
    </row>
    <row r="1246" spans="1:5">
      <c r="A1246" t="s">
        <v>2178</v>
      </c>
      <c r="B1246">
        <v>10056286858</v>
      </c>
      <c r="C1246" t="s">
        <v>725</v>
      </c>
      <c r="D1246" s="10">
        <v>37155</v>
      </c>
      <c r="E1246" t="s">
        <v>1219</v>
      </c>
    </row>
    <row r="1247" spans="1:5">
      <c r="A1247" t="s">
        <v>2179</v>
      </c>
      <c r="B1247">
        <v>10077803377</v>
      </c>
      <c r="C1247" t="s">
        <v>144</v>
      </c>
      <c r="D1247" s="10">
        <v>25259</v>
      </c>
      <c r="E1247" t="s">
        <v>1219</v>
      </c>
    </row>
    <row r="1248" spans="1:5">
      <c r="A1248" t="s">
        <v>2180</v>
      </c>
      <c r="B1248">
        <v>10013610191</v>
      </c>
      <c r="C1248" t="s">
        <v>115</v>
      </c>
      <c r="D1248" s="10">
        <v>34426</v>
      </c>
      <c r="E1248" t="s">
        <v>1219</v>
      </c>
    </row>
    <row r="1249" spans="1:5">
      <c r="A1249" t="s">
        <v>2181</v>
      </c>
      <c r="B1249">
        <v>10016095213</v>
      </c>
      <c r="C1249" t="s">
        <v>24</v>
      </c>
      <c r="D1249" s="10">
        <v>36432</v>
      </c>
      <c r="E1249" t="s">
        <v>1217</v>
      </c>
    </row>
    <row r="1250" spans="1:5">
      <c r="A1250" t="s">
        <v>2182</v>
      </c>
      <c r="B1250">
        <v>10013189556</v>
      </c>
      <c r="C1250" t="s">
        <v>177</v>
      </c>
      <c r="D1250" s="10">
        <v>30027</v>
      </c>
      <c r="E1250" t="s">
        <v>1219</v>
      </c>
    </row>
    <row r="1251" spans="1:5">
      <c r="A1251" t="s">
        <v>2183</v>
      </c>
      <c r="B1251">
        <v>10083548306</v>
      </c>
      <c r="C1251" t="s">
        <v>324</v>
      </c>
      <c r="D1251" s="10">
        <v>34864</v>
      </c>
      <c r="E1251" t="s">
        <v>1219</v>
      </c>
    </row>
    <row r="1252" spans="1:5">
      <c r="A1252" t="s">
        <v>2184</v>
      </c>
      <c r="B1252">
        <v>10073487079</v>
      </c>
      <c r="C1252" t="s">
        <v>151</v>
      </c>
      <c r="D1252" s="10">
        <v>30524</v>
      </c>
      <c r="E1252" t="s">
        <v>1219</v>
      </c>
    </row>
    <row r="1253" spans="1:5">
      <c r="A1253" t="s">
        <v>2185</v>
      </c>
      <c r="B1253">
        <v>10016604865</v>
      </c>
      <c r="C1253" t="s">
        <v>84</v>
      </c>
      <c r="D1253" s="10">
        <v>36777</v>
      </c>
      <c r="E1253" t="s">
        <v>1219</v>
      </c>
    </row>
    <row r="1254" spans="1:5">
      <c r="A1254" t="s">
        <v>2186</v>
      </c>
      <c r="B1254">
        <v>10066584925</v>
      </c>
      <c r="C1254" t="s">
        <v>368</v>
      </c>
      <c r="D1254" s="10">
        <v>36527</v>
      </c>
      <c r="E1254" t="s">
        <v>1219</v>
      </c>
    </row>
    <row r="1255" spans="1:5">
      <c r="A1255" t="s">
        <v>2187</v>
      </c>
      <c r="B1255">
        <v>10065471243</v>
      </c>
      <c r="C1255" t="s">
        <v>223</v>
      </c>
      <c r="D1255" s="10">
        <v>36560</v>
      </c>
      <c r="E1255" t="s">
        <v>1219</v>
      </c>
    </row>
    <row r="1256" spans="1:5">
      <c r="A1256" t="s">
        <v>2188</v>
      </c>
      <c r="B1256">
        <v>10002419021</v>
      </c>
      <c r="C1256" t="s">
        <v>645</v>
      </c>
      <c r="D1256" s="10">
        <v>29184</v>
      </c>
      <c r="E1256" t="s">
        <v>1217</v>
      </c>
    </row>
    <row r="1257" spans="1:5">
      <c r="A1257" t="s">
        <v>2189</v>
      </c>
      <c r="B1257">
        <v>10054827313</v>
      </c>
      <c r="C1257" t="s">
        <v>45</v>
      </c>
      <c r="D1257" s="10">
        <v>36634</v>
      </c>
      <c r="E1257" t="s">
        <v>1219</v>
      </c>
    </row>
    <row r="1258" spans="1:5">
      <c r="A1258" t="s">
        <v>2190</v>
      </c>
      <c r="B1258">
        <v>10010828820</v>
      </c>
      <c r="C1258" t="s">
        <v>55</v>
      </c>
      <c r="D1258" s="10">
        <v>35936</v>
      </c>
      <c r="E1258" t="s">
        <v>1219</v>
      </c>
    </row>
    <row r="1259" spans="1:5">
      <c r="A1259" t="s">
        <v>2191</v>
      </c>
      <c r="B1259">
        <v>10090545945</v>
      </c>
      <c r="C1259" t="s">
        <v>206</v>
      </c>
      <c r="D1259" s="10">
        <v>37024</v>
      </c>
      <c r="E1259" t="s">
        <v>1219</v>
      </c>
    </row>
    <row r="1260" spans="1:5">
      <c r="A1260" t="s">
        <v>2192</v>
      </c>
      <c r="B1260">
        <v>10010937843</v>
      </c>
      <c r="C1260" t="s">
        <v>141</v>
      </c>
      <c r="D1260" s="10">
        <v>29755</v>
      </c>
      <c r="E1260" t="s">
        <v>1219</v>
      </c>
    </row>
    <row r="1261" spans="1:5">
      <c r="A1261" t="s">
        <v>2193</v>
      </c>
      <c r="B1261">
        <v>10060038233</v>
      </c>
      <c r="C1261" t="s">
        <v>149</v>
      </c>
      <c r="D1261" s="10">
        <v>35619</v>
      </c>
      <c r="E1261" t="s">
        <v>1219</v>
      </c>
    </row>
    <row r="1262" spans="1:5">
      <c r="A1262" t="s">
        <v>2194</v>
      </c>
      <c r="B1262">
        <v>10093037633</v>
      </c>
      <c r="C1262" t="s">
        <v>2118</v>
      </c>
      <c r="D1262" s="10">
        <v>34178</v>
      </c>
      <c r="E1262" t="s">
        <v>1219</v>
      </c>
    </row>
    <row r="1263" spans="1:5">
      <c r="A1263" t="s">
        <v>2195</v>
      </c>
      <c r="B1263">
        <v>10015483709</v>
      </c>
      <c r="C1263" t="s">
        <v>112</v>
      </c>
      <c r="D1263" s="10">
        <v>36237</v>
      </c>
      <c r="E1263" t="s">
        <v>1219</v>
      </c>
    </row>
    <row r="1264" spans="1:5">
      <c r="A1264" t="s">
        <v>2196</v>
      </c>
      <c r="B1264">
        <v>10063094844</v>
      </c>
      <c r="C1264" t="s">
        <v>32</v>
      </c>
      <c r="D1264" s="10">
        <v>36160</v>
      </c>
      <c r="E1264" t="s">
        <v>1217</v>
      </c>
    </row>
    <row r="1265" spans="1:5">
      <c r="A1265" t="s">
        <v>2197</v>
      </c>
      <c r="B1265">
        <v>10080289308</v>
      </c>
      <c r="C1265" t="s">
        <v>1229</v>
      </c>
      <c r="D1265" s="10">
        <v>36310</v>
      </c>
      <c r="E1265" t="s">
        <v>1219</v>
      </c>
    </row>
    <row r="1266" spans="1:5">
      <c r="A1266" t="s">
        <v>2198</v>
      </c>
      <c r="B1266">
        <v>10051722000</v>
      </c>
      <c r="C1266" t="s">
        <v>483</v>
      </c>
      <c r="D1266" s="10">
        <v>27984</v>
      </c>
      <c r="E1266" t="s">
        <v>1219</v>
      </c>
    </row>
    <row r="1267" spans="1:5">
      <c r="A1267" t="s">
        <v>2199</v>
      </c>
      <c r="B1267">
        <v>10064067268</v>
      </c>
      <c r="C1267" t="s">
        <v>34</v>
      </c>
      <c r="D1267" s="10">
        <v>37192</v>
      </c>
      <c r="E1267" t="s">
        <v>1219</v>
      </c>
    </row>
    <row r="1268" spans="1:5">
      <c r="A1268" t="s">
        <v>2200</v>
      </c>
      <c r="B1268">
        <v>10011334836</v>
      </c>
      <c r="C1268" t="s">
        <v>22</v>
      </c>
      <c r="D1268" s="10">
        <v>33854</v>
      </c>
      <c r="E1268" t="s">
        <v>1219</v>
      </c>
    </row>
    <row r="1269" spans="1:5">
      <c r="A1269" t="s">
        <v>2201</v>
      </c>
      <c r="B1269">
        <v>10061162221</v>
      </c>
      <c r="C1269" t="s">
        <v>249</v>
      </c>
      <c r="D1269" s="10">
        <v>25307</v>
      </c>
      <c r="E1269" t="s">
        <v>1217</v>
      </c>
    </row>
    <row r="1270" spans="1:5">
      <c r="A1270" t="s">
        <v>2202</v>
      </c>
      <c r="B1270">
        <v>10063955316</v>
      </c>
      <c r="C1270" t="s">
        <v>144</v>
      </c>
      <c r="D1270" s="10">
        <v>36334</v>
      </c>
      <c r="E1270" t="s">
        <v>1219</v>
      </c>
    </row>
    <row r="1271" spans="1:5">
      <c r="A1271" t="s">
        <v>2203</v>
      </c>
      <c r="B1271">
        <v>10076341408</v>
      </c>
      <c r="C1271" t="s">
        <v>32</v>
      </c>
      <c r="D1271" s="10">
        <v>36932</v>
      </c>
      <c r="E1271" t="s">
        <v>1219</v>
      </c>
    </row>
    <row r="1272" spans="1:5">
      <c r="A1272" t="s">
        <v>2204</v>
      </c>
      <c r="B1272">
        <v>10042409592</v>
      </c>
      <c r="C1272" t="s">
        <v>36</v>
      </c>
      <c r="D1272" s="10">
        <v>36689</v>
      </c>
      <c r="E1272" t="s">
        <v>1217</v>
      </c>
    </row>
    <row r="1273" spans="1:5">
      <c r="A1273" t="s">
        <v>2205</v>
      </c>
      <c r="B1273">
        <v>10009976331</v>
      </c>
      <c r="C1273" t="s">
        <v>24</v>
      </c>
      <c r="D1273" s="10">
        <v>35437</v>
      </c>
      <c r="E1273" t="s">
        <v>1219</v>
      </c>
    </row>
    <row r="1274" spans="1:5">
      <c r="A1274" t="s">
        <v>2206</v>
      </c>
      <c r="B1274">
        <v>10084867203</v>
      </c>
      <c r="C1274" t="s">
        <v>115</v>
      </c>
      <c r="D1274" s="10">
        <v>33287</v>
      </c>
      <c r="E1274" t="s">
        <v>1217</v>
      </c>
    </row>
    <row r="1275" spans="1:5">
      <c r="A1275" t="s">
        <v>2207</v>
      </c>
      <c r="B1275">
        <v>10010926830</v>
      </c>
      <c r="C1275" t="s">
        <v>177</v>
      </c>
      <c r="D1275" s="10">
        <v>34196</v>
      </c>
      <c r="E1275" t="s">
        <v>1219</v>
      </c>
    </row>
    <row r="1276" spans="1:5">
      <c r="A1276" t="s">
        <v>2208</v>
      </c>
      <c r="B1276">
        <v>10009016536</v>
      </c>
      <c r="C1276" t="s">
        <v>324</v>
      </c>
      <c r="D1276" s="10">
        <v>34414</v>
      </c>
      <c r="E1276" t="s">
        <v>1219</v>
      </c>
    </row>
    <row r="1277" spans="1:5">
      <c r="A1277" t="s">
        <v>2209</v>
      </c>
      <c r="B1277">
        <v>10063902671</v>
      </c>
      <c r="C1277" t="s">
        <v>255</v>
      </c>
      <c r="D1277" s="10">
        <v>35933</v>
      </c>
      <c r="E1277" t="s">
        <v>1219</v>
      </c>
    </row>
    <row r="1278" spans="1:5">
      <c r="A1278" t="s">
        <v>2210</v>
      </c>
      <c r="B1278">
        <v>10095976733</v>
      </c>
      <c r="C1278" t="s">
        <v>55</v>
      </c>
      <c r="D1278" s="10">
        <v>36394</v>
      </c>
      <c r="E1278" t="s">
        <v>1219</v>
      </c>
    </row>
    <row r="1279" spans="1:5">
      <c r="A1279" t="s">
        <v>2211</v>
      </c>
      <c r="B1279">
        <v>10023459028</v>
      </c>
      <c r="C1279" t="s">
        <v>368</v>
      </c>
      <c r="D1279" s="10">
        <v>36361</v>
      </c>
      <c r="E1279" t="s">
        <v>1217</v>
      </c>
    </row>
    <row r="1280" spans="1:5">
      <c r="A1280" t="s">
        <v>2212</v>
      </c>
      <c r="B1280">
        <v>10010175482</v>
      </c>
      <c r="C1280" t="s">
        <v>153</v>
      </c>
      <c r="D1280" s="10">
        <v>36036</v>
      </c>
      <c r="E1280" t="s">
        <v>1217</v>
      </c>
    </row>
    <row r="1281" spans="1:5">
      <c r="A1281" t="s">
        <v>330</v>
      </c>
      <c r="B1281">
        <v>10010641183</v>
      </c>
      <c r="C1281" t="s">
        <v>45</v>
      </c>
      <c r="D1281" s="10">
        <v>35646</v>
      </c>
      <c r="E1281" t="s">
        <v>1219</v>
      </c>
    </row>
    <row r="1282" spans="1:5">
      <c r="A1282" t="s">
        <v>2213</v>
      </c>
      <c r="B1282">
        <v>10058351948</v>
      </c>
      <c r="C1282" t="s">
        <v>483</v>
      </c>
      <c r="D1282" s="10">
        <v>31966</v>
      </c>
      <c r="E1282" t="s">
        <v>1219</v>
      </c>
    </row>
    <row r="1283" spans="1:5">
      <c r="A1283" t="s">
        <v>2214</v>
      </c>
      <c r="B1283">
        <v>10010640577</v>
      </c>
      <c r="C1283" t="s">
        <v>30</v>
      </c>
      <c r="D1283" s="10">
        <v>35132</v>
      </c>
      <c r="E1283" t="s">
        <v>1219</v>
      </c>
    </row>
    <row r="1284" spans="1:5">
      <c r="A1284" t="s">
        <v>2215</v>
      </c>
      <c r="B1284">
        <v>10018941757</v>
      </c>
      <c r="C1284" t="s">
        <v>112</v>
      </c>
      <c r="D1284" s="10">
        <v>35654</v>
      </c>
      <c r="E1284" t="s">
        <v>1219</v>
      </c>
    </row>
    <row r="1285" spans="1:5">
      <c r="A1285" t="s">
        <v>2216</v>
      </c>
      <c r="B1285">
        <v>10061681270</v>
      </c>
      <c r="C1285" t="s">
        <v>144</v>
      </c>
      <c r="D1285" s="10">
        <v>35298</v>
      </c>
      <c r="E1285" t="s">
        <v>1219</v>
      </c>
    </row>
    <row r="1286" spans="1:5">
      <c r="A1286" t="s">
        <v>2217</v>
      </c>
      <c r="B1286">
        <v>10007213144</v>
      </c>
      <c r="C1286" t="s">
        <v>32</v>
      </c>
      <c r="D1286" s="10">
        <v>32735</v>
      </c>
      <c r="E1286" t="s">
        <v>1219</v>
      </c>
    </row>
    <row r="1287" spans="1:5">
      <c r="A1287" t="s">
        <v>2218</v>
      </c>
      <c r="B1287">
        <v>10063834266</v>
      </c>
      <c r="C1287" t="s">
        <v>211</v>
      </c>
      <c r="D1287" s="10">
        <v>36874</v>
      </c>
      <c r="E1287" t="s">
        <v>1219</v>
      </c>
    </row>
    <row r="1288" spans="1:5">
      <c r="A1288" t="s">
        <v>2219</v>
      </c>
      <c r="B1288">
        <v>10015729441</v>
      </c>
      <c r="C1288" t="s">
        <v>24</v>
      </c>
      <c r="D1288" s="10">
        <v>35690</v>
      </c>
      <c r="E1288" t="s">
        <v>1219</v>
      </c>
    </row>
    <row r="1289" spans="1:5">
      <c r="A1289" t="s">
        <v>2220</v>
      </c>
      <c r="B1289">
        <v>10010736567</v>
      </c>
      <c r="C1289" t="s">
        <v>177</v>
      </c>
      <c r="D1289" s="10">
        <v>30430</v>
      </c>
      <c r="E1289" t="s">
        <v>1217</v>
      </c>
    </row>
    <row r="1290" spans="1:5">
      <c r="A1290" t="s">
        <v>2221</v>
      </c>
      <c r="B1290">
        <v>10083619034</v>
      </c>
      <c r="C1290" t="s">
        <v>324</v>
      </c>
      <c r="D1290" s="10">
        <v>35813</v>
      </c>
      <c r="E1290" t="s">
        <v>1219</v>
      </c>
    </row>
    <row r="1291" spans="1:5">
      <c r="A1291" t="s">
        <v>2222</v>
      </c>
      <c r="B1291">
        <v>10084298438</v>
      </c>
      <c r="C1291" t="s">
        <v>255</v>
      </c>
      <c r="D1291" s="10">
        <v>35846</v>
      </c>
      <c r="E1291" t="s">
        <v>1219</v>
      </c>
    </row>
    <row r="1292" spans="1:5">
      <c r="A1292" t="s">
        <v>2223</v>
      </c>
      <c r="B1292">
        <v>10050949434</v>
      </c>
      <c r="C1292" t="s">
        <v>60</v>
      </c>
      <c r="D1292" s="10">
        <v>35940</v>
      </c>
      <c r="E1292" t="s">
        <v>1219</v>
      </c>
    </row>
    <row r="1293" spans="1:5">
      <c r="A1293" t="s">
        <v>2224</v>
      </c>
      <c r="B1293">
        <v>10062011777</v>
      </c>
      <c r="C1293" t="s">
        <v>45</v>
      </c>
      <c r="D1293" s="10">
        <v>20214</v>
      </c>
      <c r="E1293" t="s">
        <v>1219</v>
      </c>
    </row>
    <row r="1294" spans="1:5">
      <c r="A1294" t="s">
        <v>2226</v>
      </c>
      <c r="B1294">
        <v>10015712162</v>
      </c>
      <c r="C1294" t="s">
        <v>2225</v>
      </c>
      <c r="D1294" s="10">
        <v>34700</v>
      </c>
      <c r="E1294" t="s">
        <v>1219</v>
      </c>
    </row>
    <row r="1295" spans="1:5">
      <c r="A1295" t="s">
        <v>2227</v>
      </c>
      <c r="B1295">
        <v>10008917112</v>
      </c>
      <c r="C1295" t="s">
        <v>84</v>
      </c>
      <c r="D1295" s="10">
        <v>33659</v>
      </c>
      <c r="E1295" t="s">
        <v>1217</v>
      </c>
    </row>
    <row r="1296" spans="1:5">
      <c r="A1296" t="s">
        <v>2228</v>
      </c>
      <c r="B1296">
        <v>10072405026</v>
      </c>
      <c r="C1296" t="s">
        <v>32</v>
      </c>
      <c r="D1296" s="10">
        <v>36106</v>
      </c>
      <c r="E1296" t="s">
        <v>1219</v>
      </c>
    </row>
    <row r="1297" spans="1:5">
      <c r="A1297" t="s">
        <v>2229</v>
      </c>
      <c r="B1297">
        <v>10034859962</v>
      </c>
      <c r="C1297" t="s">
        <v>206</v>
      </c>
      <c r="D1297" s="10">
        <v>37101</v>
      </c>
      <c r="E1297" t="s">
        <v>1219</v>
      </c>
    </row>
    <row r="1298" spans="1:5">
      <c r="A1298" t="s">
        <v>2230</v>
      </c>
      <c r="B1298">
        <v>10086403035</v>
      </c>
      <c r="C1298" t="s">
        <v>34</v>
      </c>
      <c r="D1298" s="10">
        <v>31345</v>
      </c>
      <c r="E1298" t="s">
        <v>1219</v>
      </c>
    </row>
    <row r="1299" spans="1:5">
      <c r="A1299" t="s">
        <v>2231</v>
      </c>
      <c r="B1299">
        <v>10015718024</v>
      </c>
      <c r="C1299" t="s">
        <v>32</v>
      </c>
      <c r="D1299" s="10">
        <v>36204</v>
      </c>
      <c r="E1299" t="s">
        <v>1219</v>
      </c>
    </row>
    <row r="1300" spans="1:5">
      <c r="A1300" t="s">
        <v>2232</v>
      </c>
      <c r="B1300">
        <v>10097389600</v>
      </c>
      <c r="C1300" t="s">
        <v>115</v>
      </c>
      <c r="D1300" s="10">
        <v>35071</v>
      </c>
      <c r="E1300" t="s">
        <v>1219</v>
      </c>
    </row>
    <row r="1301" spans="1:5">
      <c r="A1301" t="s">
        <v>2233</v>
      </c>
      <c r="B1301">
        <v>10079944047</v>
      </c>
      <c r="C1301" t="s">
        <v>177</v>
      </c>
      <c r="D1301" s="10">
        <v>32226</v>
      </c>
      <c r="E1301" t="s">
        <v>1217</v>
      </c>
    </row>
    <row r="1302" spans="1:5">
      <c r="A1302" t="s">
        <v>2234</v>
      </c>
      <c r="B1302">
        <v>10009890344</v>
      </c>
      <c r="C1302" t="s">
        <v>255</v>
      </c>
      <c r="D1302" s="10">
        <v>35227</v>
      </c>
      <c r="E1302" t="s">
        <v>1219</v>
      </c>
    </row>
    <row r="1303" spans="1:5">
      <c r="A1303" t="s">
        <v>2235</v>
      </c>
      <c r="B1303">
        <v>10072669653</v>
      </c>
      <c r="C1303" t="s">
        <v>255</v>
      </c>
      <c r="D1303" s="10">
        <v>36827</v>
      </c>
      <c r="E1303" t="s">
        <v>1219</v>
      </c>
    </row>
    <row r="1304" spans="1:5">
      <c r="A1304" t="s">
        <v>2236</v>
      </c>
      <c r="B1304">
        <v>10086863884</v>
      </c>
      <c r="C1304" t="s">
        <v>223</v>
      </c>
      <c r="D1304" s="10">
        <v>33977</v>
      </c>
      <c r="E1304" t="s">
        <v>1219</v>
      </c>
    </row>
    <row r="1305" spans="1:5">
      <c r="A1305" t="s">
        <v>2237</v>
      </c>
      <c r="B1305">
        <v>10053587935</v>
      </c>
      <c r="C1305" t="s">
        <v>645</v>
      </c>
      <c r="D1305" s="10">
        <v>29288</v>
      </c>
      <c r="E1305" t="s">
        <v>1219</v>
      </c>
    </row>
    <row r="1306" spans="1:5">
      <c r="A1306" t="s">
        <v>2238</v>
      </c>
      <c r="B1306">
        <v>10008994813</v>
      </c>
      <c r="C1306" t="s">
        <v>101</v>
      </c>
      <c r="D1306" s="10">
        <v>34865</v>
      </c>
      <c r="E1306" t="s">
        <v>1219</v>
      </c>
    </row>
    <row r="1307" spans="1:5">
      <c r="A1307" t="s">
        <v>2239</v>
      </c>
      <c r="B1307">
        <v>10060701267</v>
      </c>
      <c r="C1307" t="s">
        <v>726</v>
      </c>
      <c r="D1307" s="10">
        <v>36043</v>
      </c>
      <c r="E1307" t="s">
        <v>1217</v>
      </c>
    </row>
    <row r="1308" spans="1:5">
      <c r="A1308" t="s">
        <v>2240</v>
      </c>
      <c r="B1308">
        <v>10052231046</v>
      </c>
      <c r="C1308" t="s">
        <v>144</v>
      </c>
      <c r="D1308" s="10">
        <v>33790</v>
      </c>
      <c r="E1308" t="s">
        <v>1219</v>
      </c>
    </row>
    <row r="1309" spans="1:5">
      <c r="A1309" t="s">
        <v>2241</v>
      </c>
      <c r="B1309">
        <v>10087801956</v>
      </c>
      <c r="C1309" t="s">
        <v>32</v>
      </c>
      <c r="D1309" s="10">
        <v>31650</v>
      </c>
      <c r="E1309" t="s">
        <v>1217</v>
      </c>
    </row>
    <row r="1310" spans="1:5">
      <c r="A1310" t="s">
        <v>2242</v>
      </c>
      <c r="B1310">
        <v>10097457193</v>
      </c>
      <c r="C1310" t="s">
        <v>36</v>
      </c>
      <c r="D1310" s="10">
        <v>32578</v>
      </c>
      <c r="E1310" t="s">
        <v>1219</v>
      </c>
    </row>
    <row r="1311" spans="1:5">
      <c r="A1311" t="s">
        <v>2243</v>
      </c>
      <c r="B1311">
        <v>10045992330</v>
      </c>
      <c r="C1311" t="s">
        <v>211</v>
      </c>
      <c r="D1311" s="10">
        <v>26310</v>
      </c>
      <c r="E1311" t="s">
        <v>1219</v>
      </c>
    </row>
    <row r="1312" spans="1:5">
      <c r="A1312" t="s">
        <v>2244</v>
      </c>
      <c r="B1312">
        <v>10067217445</v>
      </c>
      <c r="C1312" t="s">
        <v>141</v>
      </c>
      <c r="D1312" s="10">
        <v>34366</v>
      </c>
      <c r="E1312" t="s">
        <v>1219</v>
      </c>
    </row>
    <row r="1313" spans="1:5">
      <c r="A1313" t="s">
        <v>2245</v>
      </c>
      <c r="B1313">
        <v>10009191641</v>
      </c>
      <c r="C1313" t="s">
        <v>177</v>
      </c>
      <c r="D1313" s="10">
        <v>34433</v>
      </c>
      <c r="E1313" t="s">
        <v>1217</v>
      </c>
    </row>
    <row r="1314" spans="1:5">
      <c r="A1314" t="s">
        <v>2246</v>
      </c>
      <c r="B1314">
        <v>10003095189</v>
      </c>
      <c r="C1314" t="s">
        <v>26</v>
      </c>
      <c r="D1314" s="10">
        <v>31210</v>
      </c>
      <c r="E1314" t="s">
        <v>1217</v>
      </c>
    </row>
    <row r="1315" spans="1:5">
      <c r="A1315" t="s">
        <v>1377</v>
      </c>
      <c r="B1315">
        <v>10007237901</v>
      </c>
      <c r="C1315" t="s">
        <v>223</v>
      </c>
      <c r="D1315" s="10">
        <v>32615</v>
      </c>
      <c r="E1315" t="s">
        <v>1219</v>
      </c>
    </row>
    <row r="1316" spans="1:5">
      <c r="A1316" t="s">
        <v>2247</v>
      </c>
      <c r="B1316">
        <v>10035022741</v>
      </c>
      <c r="C1316" t="s">
        <v>645</v>
      </c>
      <c r="D1316" s="10">
        <v>37238</v>
      </c>
      <c r="E1316" t="s">
        <v>1219</v>
      </c>
    </row>
    <row r="1317" spans="1:5">
      <c r="A1317" t="s">
        <v>2248</v>
      </c>
      <c r="B1317">
        <v>10011002107</v>
      </c>
      <c r="C1317" t="s">
        <v>1179</v>
      </c>
      <c r="D1317" s="10">
        <v>34648</v>
      </c>
      <c r="E1317" t="s">
        <v>1217</v>
      </c>
    </row>
    <row r="1318" spans="1:5">
      <c r="A1318" t="s">
        <v>2249</v>
      </c>
      <c r="B1318">
        <v>10015787641</v>
      </c>
      <c r="C1318" t="s">
        <v>30</v>
      </c>
      <c r="D1318" s="10">
        <v>36126</v>
      </c>
      <c r="E1318" t="s">
        <v>1219</v>
      </c>
    </row>
    <row r="1319" spans="1:5">
      <c r="A1319" t="s">
        <v>2250</v>
      </c>
      <c r="B1319">
        <v>10006594970</v>
      </c>
      <c r="C1319" t="s">
        <v>491</v>
      </c>
      <c r="D1319" s="10">
        <v>32708</v>
      </c>
      <c r="E1319" t="s">
        <v>1219</v>
      </c>
    </row>
    <row r="1320" spans="1:5">
      <c r="A1320" t="s">
        <v>2251</v>
      </c>
      <c r="B1320">
        <v>10083977631</v>
      </c>
      <c r="C1320" t="s">
        <v>206</v>
      </c>
      <c r="D1320" s="10">
        <v>33589</v>
      </c>
      <c r="E1320" t="s">
        <v>1219</v>
      </c>
    </row>
    <row r="1321" spans="1:5">
      <c r="A1321" t="s">
        <v>2252</v>
      </c>
      <c r="B1321">
        <v>10021008564</v>
      </c>
      <c r="C1321" t="s">
        <v>30</v>
      </c>
      <c r="D1321" s="10">
        <v>35881</v>
      </c>
      <c r="E1321" t="s">
        <v>1219</v>
      </c>
    </row>
    <row r="1322" spans="1:5">
      <c r="A1322" t="s">
        <v>2253</v>
      </c>
      <c r="B1322">
        <v>10023424167</v>
      </c>
      <c r="C1322" t="s">
        <v>22</v>
      </c>
      <c r="D1322" s="10">
        <v>33539</v>
      </c>
      <c r="E1322" t="s">
        <v>1219</v>
      </c>
    </row>
    <row r="1323" spans="1:5">
      <c r="A1323" t="s">
        <v>2254</v>
      </c>
      <c r="B1323">
        <v>10061681674</v>
      </c>
      <c r="C1323" t="s">
        <v>144</v>
      </c>
      <c r="D1323" s="10">
        <v>30600</v>
      </c>
      <c r="E1323" t="s">
        <v>1219</v>
      </c>
    </row>
    <row r="1324" spans="1:5">
      <c r="A1324" t="s">
        <v>2255</v>
      </c>
      <c r="B1324">
        <v>10009854877</v>
      </c>
      <c r="C1324" t="s">
        <v>32</v>
      </c>
      <c r="D1324" s="10">
        <v>31850</v>
      </c>
      <c r="E1324" t="s">
        <v>1219</v>
      </c>
    </row>
    <row r="1325" spans="1:5">
      <c r="A1325" t="s">
        <v>2256</v>
      </c>
      <c r="B1325">
        <v>10011153263</v>
      </c>
      <c r="C1325" t="s">
        <v>36</v>
      </c>
      <c r="D1325" s="10">
        <v>35930</v>
      </c>
      <c r="E1325" t="s">
        <v>1217</v>
      </c>
    </row>
    <row r="1326" spans="1:5">
      <c r="A1326" t="s">
        <v>2257</v>
      </c>
      <c r="B1326">
        <v>10087498428</v>
      </c>
      <c r="C1326" t="s">
        <v>211</v>
      </c>
      <c r="D1326" s="10">
        <v>31808</v>
      </c>
      <c r="E1326" t="s">
        <v>1219</v>
      </c>
    </row>
    <row r="1327" spans="1:5">
      <c r="A1327" t="s">
        <v>2258</v>
      </c>
      <c r="B1327">
        <v>10082139176</v>
      </c>
      <c r="C1327" t="s">
        <v>187</v>
      </c>
      <c r="D1327" s="10">
        <v>37095</v>
      </c>
      <c r="E1327" t="s">
        <v>1219</v>
      </c>
    </row>
    <row r="1328" spans="1:5">
      <c r="A1328" t="s">
        <v>2259</v>
      </c>
      <c r="B1328">
        <v>10010736466</v>
      </c>
      <c r="C1328" t="s">
        <v>177</v>
      </c>
      <c r="D1328" s="10">
        <v>33904</v>
      </c>
      <c r="E1328" t="s">
        <v>1217</v>
      </c>
    </row>
    <row r="1329" spans="1:5">
      <c r="A1329" t="s">
        <v>2260</v>
      </c>
      <c r="B1329">
        <v>10062769286</v>
      </c>
      <c r="C1329" t="s">
        <v>223</v>
      </c>
      <c r="D1329" s="10">
        <v>36972</v>
      </c>
      <c r="E1329" t="s">
        <v>1226</v>
      </c>
    </row>
    <row r="1330" spans="1:5">
      <c r="A1330" t="s">
        <v>2261</v>
      </c>
      <c r="B1330">
        <v>10092046415</v>
      </c>
      <c r="C1330" t="s">
        <v>645</v>
      </c>
      <c r="D1330" s="10">
        <v>32945</v>
      </c>
      <c r="E1330" t="s">
        <v>1219</v>
      </c>
    </row>
    <row r="1331" spans="1:5">
      <c r="A1331" t="s">
        <v>2262</v>
      </c>
      <c r="B1331">
        <v>10015848669</v>
      </c>
      <c r="C1331" t="s">
        <v>45</v>
      </c>
      <c r="D1331" s="10">
        <v>36171</v>
      </c>
      <c r="E1331" t="s">
        <v>1219</v>
      </c>
    </row>
    <row r="1332" spans="1:5">
      <c r="A1332" t="s">
        <v>2263</v>
      </c>
      <c r="B1332">
        <v>10015869887</v>
      </c>
      <c r="C1332" t="s">
        <v>103</v>
      </c>
      <c r="D1332" s="10">
        <v>36849</v>
      </c>
      <c r="E1332" t="s">
        <v>1219</v>
      </c>
    </row>
    <row r="1333" spans="1:5">
      <c r="A1333" t="s">
        <v>2264</v>
      </c>
      <c r="B1333">
        <v>10062901551</v>
      </c>
      <c r="C1333" t="s">
        <v>45</v>
      </c>
      <c r="D1333" s="10">
        <v>35130</v>
      </c>
      <c r="E1333" t="s">
        <v>1219</v>
      </c>
    </row>
    <row r="1334" spans="1:5">
      <c r="A1334" t="s">
        <v>2265</v>
      </c>
      <c r="B1334">
        <v>10035306667</v>
      </c>
      <c r="C1334" t="s">
        <v>43</v>
      </c>
      <c r="D1334" s="10">
        <v>36319</v>
      </c>
      <c r="E1334" t="s">
        <v>1219</v>
      </c>
    </row>
    <row r="1335" spans="1:5">
      <c r="A1335" t="s">
        <v>2267</v>
      </c>
      <c r="B1335">
        <v>10073310358</v>
      </c>
      <c r="C1335" t="s">
        <v>2266</v>
      </c>
      <c r="D1335" s="10">
        <v>36314</v>
      </c>
      <c r="E1335" t="s">
        <v>1219</v>
      </c>
    </row>
    <row r="1336" spans="1:5">
      <c r="A1336" t="s">
        <v>2268</v>
      </c>
      <c r="B1336">
        <v>10010895306</v>
      </c>
      <c r="C1336" t="s">
        <v>30</v>
      </c>
      <c r="D1336" s="10">
        <v>35580</v>
      </c>
      <c r="E1336" t="s">
        <v>1219</v>
      </c>
    </row>
    <row r="1337" spans="1:5">
      <c r="A1337" t="s">
        <v>2269</v>
      </c>
      <c r="B1337">
        <v>10010115767</v>
      </c>
      <c r="C1337" t="s">
        <v>144</v>
      </c>
      <c r="D1337" s="10">
        <v>35556</v>
      </c>
      <c r="E1337" t="s">
        <v>1219</v>
      </c>
    </row>
    <row r="1338" spans="1:5">
      <c r="A1338" t="s">
        <v>2270</v>
      </c>
      <c r="B1338">
        <v>10097158517</v>
      </c>
      <c r="C1338" t="s">
        <v>36</v>
      </c>
      <c r="D1338" s="10">
        <v>33959</v>
      </c>
      <c r="E1338" t="s">
        <v>1219</v>
      </c>
    </row>
    <row r="1339" spans="1:5">
      <c r="A1339" t="s">
        <v>2271</v>
      </c>
      <c r="B1339">
        <v>10017850206</v>
      </c>
      <c r="C1339" t="s">
        <v>211</v>
      </c>
      <c r="D1339" s="10">
        <v>30190</v>
      </c>
      <c r="E1339" t="s">
        <v>1219</v>
      </c>
    </row>
    <row r="1340" spans="1:5">
      <c r="A1340" t="s">
        <v>2272</v>
      </c>
      <c r="B1340">
        <v>10008845370</v>
      </c>
      <c r="C1340" t="s">
        <v>115</v>
      </c>
      <c r="D1340" s="10">
        <v>35303</v>
      </c>
      <c r="E1340" t="s">
        <v>1217</v>
      </c>
    </row>
    <row r="1341" spans="1:5">
      <c r="A1341" t="s">
        <v>2273</v>
      </c>
      <c r="B1341">
        <v>10009846894</v>
      </c>
      <c r="C1341" t="s">
        <v>163</v>
      </c>
      <c r="D1341" s="10">
        <v>33923</v>
      </c>
      <c r="E1341" t="s">
        <v>1219</v>
      </c>
    </row>
    <row r="1342" spans="1:5">
      <c r="A1342" t="s">
        <v>2274</v>
      </c>
      <c r="B1342">
        <v>10050867689</v>
      </c>
      <c r="C1342" t="s">
        <v>45</v>
      </c>
      <c r="D1342" s="10">
        <v>36802</v>
      </c>
      <c r="E1342" t="s">
        <v>1219</v>
      </c>
    </row>
    <row r="1343" spans="1:5">
      <c r="A1343" t="s">
        <v>2275</v>
      </c>
      <c r="B1343">
        <v>10085762532</v>
      </c>
      <c r="C1343" t="s">
        <v>43</v>
      </c>
      <c r="D1343" s="10">
        <v>35806</v>
      </c>
      <c r="E1343" t="s">
        <v>1219</v>
      </c>
    </row>
    <row r="1344" spans="1:5">
      <c r="A1344" t="s">
        <v>2276</v>
      </c>
      <c r="B1344">
        <v>10011164175</v>
      </c>
      <c r="C1344" t="s">
        <v>30</v>
      </c>
      <c r="D1344" s="10">
        <v>35815</v>
      </c>
      <c r="E1344" t="s">
        <v>1219</v>
      </c>
    </row>
    <row r="1345" spans="1:5">
      <c r="A1345" t="s">
        <v>2277</v>
      </c>
      <c r="B1345">
        <v>10007836873</v>
      </c>
      <c r="C1345" t="s">
        <v>34</v>
      </c>
      <c r="D1345" s="10">
        <v>34119</v>
      </c>
      <c r="E1345" t="s">
        <v>1219</v>
      </c>
    </row>
    <row r="1346" spans="1:5">
      <c r="A1346" t="s">
        <v>2278</v>
      </c>
      <c r="B1346">
        <v>10076779019</v>
      </c>
      <c r="C1346" t="s">
        <v>112</v>
      </c>
      <c r="D1346" s="10">
        <v>37394</v>
      </c>
      <c r="E1346" t="s">
        <v>1219</v>
      </c>
    </row>
    <row r="1347" spans="1:5">
      <c r="A1347" t="s">
        <v>2279</v>
      </c>
      <c r="B1347">
        <v>10050089871</v>
      </c>
      <c r="C1347" t="s">
        <v>144</v>
      </c>
      <c r="D1347" s="10">
        <v>36781</v>
      </c>
      <c r="E1347" t="s">
        <v>1219</v>
      </c>
    </row>
    <row r="1348" spans="1:5">
      <c r="A1348" t="s">
        <v>2280</v>
      </c>
      <c r="B1348">
        <v>10023476004</v>
      </c>
      <c r="C1348" t="s">
        <v>32</v>
      </c>
      <c r="D1348" s="10">
        <v>31332</v>
      </c>
      <c r="E1348" t="s">
        <v>1217</v>
      </c>
    </row>
    <row r="1349" spans="1:5">
      <c r="A1349" t="s">
        <v>2281</v>
      </c>
      <c r="B1349">
        <v>10015997910</v>
      </c>
      <c r="C1349" t="s">
        <v>38</v>
      </c>
      <c r="D1349" s="10">
        <v>36070</v>
      </c>
      <c r="E1349" t="s">
        <v>1219</v>
      </c>
    </row>
    <row r="1350" spans="1:5">
      <c r="A1350" t="s">
        <v>2282</v>
      </c>
      <c r="B1350">
        <v>10076628566</v>
      </c>
      <c r="C1350" t="s">
        <v>187</v>
      </c>
      <c r="D1350" s="10">
        <v>37089</v>
      </c>
      <c r="E1350" t="s">
        <v>1219</v>
      </c>
    </row>
    <row r="1351" spans="1:5">
      <c r="A1351" t="s">
        <v>2283</v>
      </c>
      <c r="B1351">
        <v>10064643814</v>
      </c>
      <c r="C1351" t="s">
        <v>163</v>
      </c>
      <c r="D1351" s="10">
        <v>36930</v>
      </c>
      <c r="E1351" t="s">
        <v>1219</v>
      </c>
    </row>
    <row r="1352" spans="1:5">
      <c r="A1352" t="s">
        <v>2284</v>
      </c>
      <c r="B1352">
        <v>10063896308</v>
      </c>
      <c r="C1352" t="s">
        <v>255</v>
      </c>
      <c r="D1352" s="10">
        <v>35859</v>
      </c>
      <c r="E1352" t="s">
        <v>1219</v>
      </c>
    </row>
    <row r="1353" spans="1:5">
      <c r="A1353" t="s">
        <v>2285</v>
      </c>
      <c r="B1353">
        <v>10083483739</v>
      </c>
      <c r="C1353" t="s">
        <v>255</v>
      </c>
      <c r="D1353" s="10">
        <v>36462</v>
      </c>
      <c r="E1353" t="s">
        <v>1226</v>
      </c>
    </row>
    <row r="1354" spans="1:5">
      <c r="A1354" t="s">
        <v>2286</v>
      </c>
      <c r="B1354">
        <v>10083483941</v>
      </c>
      <c r="C1354" t="s">
        <v>255</v>
      </c>
      <c r="D1354" s="10">
        <v>36200</v>
      </c>
      <c r="E1354" t="s">
        <v>1219</v>
      </c>
    </row>
    <row r="1355" spans="1:5">
      <c r="A1355" t="s">
        <v>2287</v>
      </c>
      <c r="B1355">
        <v>10053443445</v>
      </c>
      <c r="C1355" t="s">
        <v>45</v>
      </c>
      <c r="D1355" s="10">
        <v>36695</v>
      </c>
      <c r="E1355" t="s">
        <v>1219</v>
      </c>
    </row>
    <row r="1356" spans="1:5">
      <c r="A1356" t="s">
        <v>2288</v>
      </c>
      <c r="B1356">
        <v>10083929434</v>
      </c>
      <c r="C1356" t="s">
        <v>38</v>
      </c>
      <c r="D1356" s="10">
        <v>36526</v>
      </c>
      <c r="E1356" t="s">
        <v>1219</v>
      </c>
    </row>
    <row r="1357" spans="1:5">
      <c r="A1357" t="s">
        <v>2289</v>
      </c>
      <c r="B1357">
        <v>10043627651</v>
      </c>
      <c r="C1357" t="s">
        <v>38</v>
      </c>
      <c r="D1357" s="10">
        <v>30494</v>
      </c>
      <c r="E1357" t="s">
        <v>1217</v>
      </c>
    </row>
    <row r="1358" spans="1:5">
      <c r="A1358" t="s">
        <v>2290</v>
      </c>
      <c r="B1358">
        <v>10097473260</v>
      </c>
      <c r="C1358" t="s">
        <v>22</v>
      </c>
      <c r="D1358" s="10">
        <v>34243</v>
      </c>
      <c r="E1358" t="s">
        <v>1219</v>
      </c>
    </row>
    <row r="1359" spans="1:5">
      <c r="A1359" t="s">
        <v>2291</v>
      </c>
      <c r="B1359">
        <v>10006443208</v>
      </c>
      <c r="C1359" t="s">
        <v>144</v>
      </c>
      <c r="D1359" s="10">
        <v>29672</v>
      </c>
      <c r="E1359" t="s">
        <v>1219</v>
      </c>
    </row>
    <row r="1360" spans="1:5">
      <c r="A1360" t="s">
        <v>2292</v>
      </c>
      <c r="B1360">
        <v>10007505457</v>
      </c>
      <c r="C1360" t="s">
        <v>141</v>
      </c>
      <c r="D1360" s="10">
        <v>33809</v>
      </c>
      <c r="E1360" t="s">
        <v>1219</v>
      </c>
    </row>
    <row r="1361" spans="1:5">
      <c r="A1361" t="s">
        <v>2293</v>
      </c>
      <c r="B1361">
        <v>10024325863</v>
      </c>
      <c r="C1361" t="s">
        <v>26</v>
      </c>
      <c r="D1361" s="10">
        <v>28122</v>
      </c>
      <c r="E1361" t="s">
        <v>1219</v>
      </c>
    </row>
    <row r="1362" spans="1:5">
      <c r="A1362" t="s">
        <v>2294</v>
      </c>
      <c r="B1362">
        <v>10016206054</v>
      </c>
      <c r="C1362" t="s">
        <v>163</v>
      </c>
      <c r="D1362" s="10">
        <v>32210</v>
      </c>
      <c r="E1362" t="s">
        <v>1219</v>
      </c>
    </row>
    <row r="1363" spans="1:5">
      <c r="A1363" t="s">
        <v>2295</v>
      </c>
      <c r="B1363">
        <v>10010920564</v>
      </c>
      <c r="C1363" t="s">
        <v>223</v>
      </c>
      <c r="D1363" s="10">
        <v>35161</v>
      </c>
      <c r="E1363" t="s">
        <v>1219</v>
      </c>
    </row>
    <row r="1364" spans="1:5">
      <c r="A1364" t="s">
        <v>2296</v>
      </c>
      <c r="B1364">
        <v>10093904367</v>
      </c>
      <c r="C1364" t="s">
        <v>45</v>
      </c>
      <c r="D1364" s="10">
        <v>35882</v>
      </c>
      <c r="E1364" t="s">
        <v>1219</v>
      </c>
    </row>
    <row r="1365" spans="1:5">
      <c r="A1365" t="s">
        <v>2297</v>
      </c>
      <c r="B1365">
        <v>10090367002</v>
      </c>
      <c r="C1365" t="s">
        <v>206</v>
      </c>
      <c r="D1365" s="10">
        <v>36986</v>
      </c>
      <c r="E1365" t="s">
        <v>1219</v>
      </c>
    </row>
    <row r="1366" spans="1:5">
      <c r="A1366" t="s">
        <v>2298</v>
      </c>
      <c r="B1366">
        <v>10058444100</v>
      </c>
      <c r="C1366" t="s">
        <v>112</v>
      </c>
      <c r="D1366" s="10">
        <v>37527</v>
      </c>
      <c r="E1366" t="s">
        <v>1217</v>
      </c>
    </row>
    <row r="1367" spans="1:5">
      <c r="A1367" t="s">
        <v>2299</v>
      </c>
      <c r="B1367">
        <v>10022742339</v>
      </c>
      <c r="C1367" t="s">
        <v>22</v>
      </c>
      <c r="D1367" s="10">
        <v>37235</v>
      </c>
      <c r="E1367" t="s">
        <v>1219</v>
      </c>
    </row>
    <row r="1368" spans="1:5">
      <c r="A1368" t="s">
        <v>2300</v>
      </c>
      <c r="B1368">
        <v>10007196168</v>
      </c>
      <c r="C1368" t="s">
        <v>144</v>
      </c>
      <c r="D1368" s="10">
        <v>33357</v>
      </c>
      <c r="E1368" t="s">
        <v>1219</v>
      </c>
    </row>
    <row r="1369" spans="1:5">
      <c r="A1369" t="s">
        <v>2301</v>
      </c>
      <c r="B1369">
        <v>10076120530</v>
      </c>
      <c r="C1369" t="s">
        <v>32</v>
      </c>
      <c r="D1369" s="10">
        <v>32749</v>
      </c>
      <c r="E1369" t="s">
        <v>1219</v>
      </c>
    </row>
    <row r="1370" spans="1:5">
      <c r="A1370" t="s">
        <v>2302</v>
      </c>
      <c r="B1370">
        <v>10063837704</v>
      </c>
      <c r="C1370" t="s">
        <v>141</v>
      </c>
      <c r="D1370" s="10">
        <v>36888</v>
      </c>
      <c r="E1370" t="s">
        <v>1217</v>
      </c>
    </row>
    <row r="1371" spans="1:5">
      <c r="A1371" t="s">
        <v>2303</v>
      </c>
      <c r="B1371">
        <v>10015597883</v>
      </c>
      <c r="C1371" t="s">
        <v>26</v>
      </c>
      <c r="D1371" s="10">
        <v>36217</v>
      </c>
      <c r="E1371" t="s">
        <v>1217</v>
      </c>
    </row>
    <row r="1372" spans="1:5">
      <c r="A1372" t="s">
        <v>2304</v>
      </c>
      <c r="B1372">
        <v>10053138095</v>
      </c>
      <c r="C1372" t="s">
        <v>163</v>
      </c>
      <c r="D1372" s="10">
        <v>36605</v>
      </c>
      <c r="E1372" t="s">
        <v>1219</v>
      </c>
    </row>
    <row r="1373" spans="1:5">
      <c r="A1373" t="s">
        <v>2305</v>
      </c>
      <c r="B1373">
        <v>10016101273</v>
      </c>
      <c r="C1373" t="s">
        <v>206</v>
      </c>
      <c r="D1373" s="10">
        <v>35783</v>
      </c>
      <c r="E1373" t="s">
        <v>1219</v>
      </c>
    </row>
    <row r="1374" spans="1:5">
      <c r="A1374" t="s">
        <v>2306</v>
      </c>
      <c r="B1374">
        <v>10022860759</v>
      </c>
      <c r="C1374" t="s">
        <v>22</v>
      </c>
      <c r="D1374" s="10">
        <v>36878</v>
      </c>
      <c r="E1374" t="s">
        <v>1219</v>
      </c>
    </row>
    <row r="1375" spans="1:5">
      <c r="A1375" t="s">
        <v>2307</v>
      </c>
      <c r="B1375">
        <v>10009142434</v>
      </c>
      <c r="C1375" t="s">
        <v>144</v>
      </c>
      <c r="D1375" s="10">
        <v>33996</v>
      </c>
      <c r="E1375" t="s">
        <v>1219</v>
      </c>
    </row>
    <row r="1376" spans="1:5">
      <c r="A1376" t="s">
        <v>2308</v>
      </c>
      <c r="B1376">
        <v>10084795663</v>
      </c>
      <c r="C1376" t="s">
        <v>38</v>
      </c>
      <c r="D1376" s="10">
        <v>36838</v>
      </c>
      <c r="E1376" t="s">
        <v>1219</v>
      </c>
    </row>
    <row r="1377" spans="1:5">
      <c r="A1377" t="s">
        <v>2309</v>
      </c>
      <c r="B1377">
        <v>10026649924</v>
      </c>
      <c r="C1377" t="s">
        <v>26</v>
      </c>
      <c r="D1377" s="10">
        <v>27710</v>
      </c>
      <c r="E1377" t="s">
        <v>1217</v>
      </c>
    </row>
    <row r="1378" spans="1:5">
      <c r="A1378" t="s">
        <v>2310</v>
      </c>
      <c r="B1378">
        <v>10064646844</v>
      </c>
      <c r="C1378" t="s">
        <v>163</v>
      </c>
      <c r="D1378" s="10">
        <v>30599</v>
      </c>
      <c r="E1378" t="s">
        <v>1219</v>
      </c>
    </row>
    <row r="1379" spans="1:5">
      <c r="A1379" t="s">
        <v>261</v>
      </c>
      <c r="B1379">
        <v>10010638961</v>
      </c>
      <c r="C1379" t="s">
        <v>30</v>
      </c>
      <c r="D1379" s="10">
        <v>34845</v>
      </c>
      <c r="E1379" t="s">
        <v>1219</v>
      </c>
    </row>
    <row r="1380" spans="1:5">
      <c r="A1380" t="s">
        <v>2311</v>
      </c>
      <c r="B1380">
        <v>10009710286</v>
      </c>
      <c r="C1380" t="s">
        <v>211</v>
      </c>
      <c r="D1380" s="10">
        <v>29102</v>
      </c>
      <c r="E1380" t="s">
        <v>1219</v>
      </c>
    </row>
    <row r="1381" spans="1:5">
      <c r="A1381" t="s">
        <v>2312</v>
      </c>
      <c r="B1381">
        <v>10073446360</v>
      </c>
      <c r="C1381" t="s">
        <v>324</v>
      </c>
      <c r="D1381" s="10">
        <v>33497</v>
      </c>
      <c r="E1381" t="s">
        <v>1219</v>
      </c>
    </row>
    <row r="1382" spans="1:5">
      <c r="A1382" t="s">
        <v>2313</v>
      </c>
      <c r="B1382">
        <v>10018603469</v>
      </c>
      <c r="C1382" t="s">
        <v>112</v>
      </c>
      <c r="D1382" s="10">
        <v>34779</v>
      </c>
      <c r="E1382" t="s">
        <v>1219</v>
      </c>
    </row>
    <row r="1383" spans="1:5">
      <c r="A1383" t="s">
        <v>2314</v>
      </c>
      <c r="B1383">
        <v>10009693415</v>
      </c>
      <c r="C1383" t="s">
        <v>206</v>
      </c>
      <c r="D1383" s="10">
        <v>35250</v>
      </c>
      <c r="E1383" t="s">
        <v>1226</v>
      </c>
    </row>
    <row r="1384" spans="1:5">
      <c r="A1384" t="s">
        <v>2315</v>
      </c>
      <c r="B1384">
        <v>10021006645</v>
      </c>
      <c r="C1384" t="s">
        <v>30</v>
      </c>
      <c r="D1384" s="10">
        <v>36202</v>
      </c>
      <c r="E1384" t="s">
        <v>1219</v>
      </c>
    </row>
    <row r="1385" spans="1:5">
      <c r="A1385" t="s">
        <v>2316</v>
      </c>
      <c r="B1385">
        <v>10072787568</v>
      </c>
      <c r="C1385" t="s">
        <v>112</v>
      </c>
      <c r="D1385" s="10">
        <v>32591</v>
      </c>
      <c r="E1385" t="s">
        <v>1217</v>
      </c>
    </row>
    <row r="1386" spans="1:5">
      <c r="A1386" t="s">
        <v>2317</v>
      </c>
      <c r="B1386">
        <v>10020885191</v>
      </c>
      <c r="C1386" t="s">
        <v>30</v>
      </c>
      <c r="D1386" s="10">
        <v>36869</v>
      </c>
      <c r="E1386" t="s">
        <v>1219</v>
      </c>
    </row>
    <row r="1387" spans="1:5">
      <c r="A1387" t="s">
        <v>2318</v>
      </c>
      <c r="B1387">
        <v>10012609071</v>
      </c>
      <c r="C1387" t="s">
        <v>26</v>
      </c>
      <c r="D1387" s="10">
        <v>22804</v>
      </c>
      <c r="E1387" t="s">
        <v>1217</v>
      </c>
    </row>
    <row r="1388" spans="1:5">
      <c r="A1388" t="s">
        <v>2319</v>
      </c>
      <c r="B1388">
        <v>10060861218</v>
      </c>
      <c r="C1388" t="s">
        <v>30</v>
      </c>
      <c r="D1388" s="10">
        <v>35717</v>
      </c>
      <c r="E1388" t="s">
        <v>1219</v>
      </c>
    </row>
    <row r="1389" spans="1:5">
      <c r="A1389" t="s">
        <v>2320</v>
      </c>
      <c r="B1389">
        <v>10083155252</v>
      </c>
      <c r="C1389" t="s">
        <v>144</v>
      </c>
      <c r="D1389" s="10">
        <v>35172</v>
      </c>
      <c r="E1389" t="s">
        <v>1219</v>
      </c>
    </row>
    <row r="1390" spans="1:5">
      <c r="A1390" t="s">
        <v>2321</v>
      </c>
      <c r="B1390">
        <v>10090270002</v>
      </c>
      <c r="C1390" t="s">
        <v>206</v>
      </c>
      <c r="D1390" s="10">
        <v>36717</v>
      </c>
      <c r="E1390" t="s">
        <v>1219</v>
      </c>
    </row>
    <row r="1391" spans="1:5">
      <c r="A1391" t="s">
        <v>2322</v>
      </c>
      <c r="B1391">
        <v>10016128454</v>
      </c>
      <c r="C1391" t="s">
        <v>30</v>
      </c>
      <c r="D1391" s="10">
        <v>35965</v>
      </c>
      <c r="E1391" t="s">
        <v>1219</v>
      </c>
    </row>
    <row r="1392" spans="1:5">
      <c r="A1392" t="s">
        <v>2323</v>
      </c>
      <c r="B1392">
        <v>10010725857</v>
      </c>
      <c r="C1392" t="s">
        <v>38</v>
      </c>
      <c r="D1392" s="10">
        <v>34436</v>
      </c>
      <c r="E1392" t="s">
        <v>1219</v>
      </c>
    </row>
    <row r="1393" spans="1:5">
      <c r="A1393" t="s">
        <v>2324</v>
      </c>
      <c r="B1393">
        <v>10091520793</v>
      </c>
      <c r="C1393" t="s">
        <v>141</v>
      </c>
      <c r="D1393" s="10">
        <v>28317</v>
      </c>
      <c r="E1393" t="s">
        <v>1219</v>
      </c>
    </row>
    <row r="1394" spans="1:5">
      <c r="A1394" t="s">
        <v>2325</v>
      </c>
      <c r="B1394">
        <v>10062071290</v>
      </c>
      <c r="C1394" t="s">
        <v>163</v>
      </c>
      <c r="D1394" s="10">
        <v>20541</v>
      </c>
      <c r="E1394" t="s">
        <v>1219</v>
      </c>
    </row>
    <row r="1395" spans="1:5">
      <c r="A1395" t="s">
        <v>2326</v>
      </c>
      <c r="B1395">
        <v>10090444804</v>
      </c>
      <c r="C1395" t="s">
        <v>206</v>
      </c>
      <c r="D1395" s="10">
        <v>35783</v>
      </c>
      <c r="E1395" t="s">
        <v>1226</v>
      </c>
    </row>
    <row r="1396" spans="1:5">
      <c r="A1396" t="s">
        <v>2327</v>
      </c>
      <c r="B1396">
        <v>10021169525</v>
      </c>
      <c r="C1396" t="s">
        <v>30</v>
      </c>
      <c r="D1396" s="10">
        <v>36654</v>
      </c>
      <c r="E1396" t="s">
        <v>1219</v>
      </c>
    </row>
    <row r="1397" spans="1:5">
      <c r="A1397" t="s">
        <v>2328</v>
      </c>
      <c r="B1397">
        <v>10090262120</v>
      </c>
      <c r="C1397" t="s">
        <v>206</v>
      </c>
      <c r="D1397" s="10">
        <v>36754</v>
      </c>
      <c r="E1397" t="s">
        <v>1219</v>
      </c>
    </row>
    <row r="1398" spans="1:5">
      <c r="A1398" t="s">
        <v>2329</v>
      </c>
      <c r="B1398">
        <v>10097333723</v>
      </c>
      <c r="C1398" t="s">
        <v>141</v>
      </c>
      <c r="D1398" s="10">
        <v>32057</v>
      </c>
      <c r="E1398" t="s">
        <v>1219</v>
      </c>
    </row>
    <row r="1399" spans="1:5">
      <c r="A1399" t="s">
        <v>2330</v>
      </c>
      <c r="B1399">
        <v>10034949585</v>
      </c>
      <c r="C1399" t="s">
        <v>197</v>
      </c>
      <c r="D1399" s="10">
        <v>36654</v>
      </c>
      <c r="E1399" t="s">
        <v>1219</v>
      </c>
    </row>
    <row r="1400" spans="1:5">
      <c r="A1400" t="s">
        <v>1988</v>
      </c>
      <c r="B1400">
        <v>10016107741</v>
      </c>
      <c r="C1400" t="s">
        <v>206</v>
      </c>
      <c r="D1400" s="10">
        <v>36748</v>
      </c>
      <c r="E1400" t="s">
        <v>1219</v>
      </c>
    </row>
    <row r="1401" spans="1:5">
      <c r="A1401" t="s">
        <v>2331</v>
      </c>
      <c r="B1401">
        <v>10048829780</v>
      </c>
      <c r="C1401" t="s">
        <v>861</v>
      </c>
      <c r="D1401" s="10">
        <v>32675</v>
      </c>
      <c r="E1401" t="s">
        <v>1226</v>
      </c>
    </row>
    <row r="1402" spans="1:5">
      <c r="A1402" t="s">
        <v>2332</v>
      </c>
      <c r="B1402">
        <v>10018446653</v>
      </c>
      <c r="C1402" t="s">
        <v>112</v>
      </c>
      <c r="D1402" s="10">
        <v>35239</v>
      </c>
      <c r="E1402" t="s">
        <v>1217</v>
      </c>
    </row>
    <row r="1403" spans="1:5">
      <c r="A1403" t="s">
        <v>2333</v>
      </c>
      <c r="B1403">
        <v>10089238566</v>
      </c>
      <c r="C1403" t="s">
        <v>206</v>
      </c>
      <c r="D1403" s="10">
        <v>36697</v>
      </c>
      <c r="E1403" t="s">
        <v>1219</v>
      </c>
    </row>
    <row r="1404" spans="1:5">
      <c r="A1404" t="s">
        <v>2334</v>
      </c>
      <c r="B1404">
        <v>10097450224</v>
      </c>
      <c r="C1404" t="s">
        <v>30</v>
      </c>
      <c r="D1404" s="10">
        <v>35082</v>
      </c>
      <c r="E1404" t="s">
        <v>1219</v>
      </c>
    </row>
    <row r="1405" spans="1:5">
      <c r="A1405" t="s">
        <v>2335</v>
      </c>
      <c r="B1405">
        <v>10014660320</v>
      </c>
      <c r="C1405" t="s">
        <v>38</v>
      </c>
      <c r="D1405" s="10">
        <v>35455</v>
      </c>
      <c r="E1405" t="s">
        <v>1219</v>
      </c>
    </row>
    <row r="1406" spans="1:5">
      <c r="A1406" t="s">
        <v>2336</v>
      </c>
      <c r="B1406">
        <v>10005743693</v>
      </c>
      <c r="C1406" t="s">
        <v>163</v>
      </c>
      <c r="D1406" s="10">
        <v>26651</v>
      </c>
      <c r="E1406" t="s">
        <v>1219</v>
      </c>
    </row>
    <row r="1407" spans="1:5">
      <c r="A1407" t="s">
        <v>2337</v>
      </c>
      <c r="B1407">
        <v>10009976028</v>
      </c>
      <c r="C1407" t="s">
        <v>523</v>
      </c>
      <c r="D1407" s="10">
        <v>35665</v>
      </c>
      <c r="E1407" t="s">
        <v>1218</v>
      </c>
    </row>
    <row r="1408" spans="1:5">
      <c r="A1408" t="s">
        <v>2338</v>
      </c>
      <c r="B1408">
        <v>10016107438</v>
      </c>
      <c r="C1408" t="s">
        <v>206</v>
      </c>
      <c r="D1408" s="10">
        <v>36836</v>
      </c>
      <c r="E1408" t="s">
        <v>1219</v>
      </c>
    </row>
    <row r="1409" spans="1:5">
      <c r="A1409" t="s">
        <v>2339</v>
      </c>
      <c r="B1409">
        <v>10062780606</v>
      </c>
      <c r="C1409" t="s">
        <v>57</v>
      </c>
      <c r="D1409" s="10">
        <v>37076</v>
      </c>
      <c r="E1409" t="s">
        <v>1219</v>
      </c>
    </row>
    <row r="1410" spans="1:5">
      <c r="A1410" t="s">
        <v>2340</v>
      </c>
      <c r="B1410">
        <v>10062083822</v>
      </c>
      <c r="C1410" t="s">
        <v>38</v>
      </c>
      <c r="D1410" s="10">
        <v>36600</v>
      </c>
      <c r="E1410" t="s">
        <v>1219</v>
      </c>
    </row>
    <row r="1411" spans="1:5">
      <c r="A1411" t="s">
        <v>2341</v>
      </c>
      <c r="B1411">
        <v>10096412223</v>
      </c>
      <c r="C1411" t="s">
        <v>163</v>
      </c>
      <c r="D1411" s="10">
        <v>37087</v>
      </c>
      <c r="E1411" t="s">
        <v>1219</v>
      </c>
    </row>
    <row r="1412" spans="1:5">
      <c r="A1412" t="s">
        <v>2342</v>
      </c>
      <c r="B1412">
        <v>10054711923</v>
      </c>
      <c r="C1412" t="s">
        <v>206</v>
      </c>
      <c r="D1412" s="10">
        <v>37239</v>
      </c>
      <c r="E1412" t="s">
        <v>1219</v>
      </c>
    </row>
    <row r="1413" spans="1:5">
      <c r="A1413" t="s">
        <v>2343</v>
      </c>
      <c r="B1413">
        <v>10064190237</v>
      </c>
      <c r="C1413" t="s">
        <v>30</v>
      </c>
      <c r="D1413" s="10">
        <v>35957</v>
      </c>
      <c r="E1413" t="s">
        <v>1219</v>
      </c>
    </row>
    <row r="1414" spans="1:5">
      <c r="A1414" t="s">
        <v>2344</v>
      </c>
      <c r="B1414">
        <v>10021558030</v>
      </c>
      <c r="C1414" t="s">
        <v>30</v>
      </c>
      <c r="D1414" s="10">
        <v>31536</v>
      </c>
      <c r="E1414" t="s">
        <v>1219</v>
      </c>
    </row>
    <row r="1415" spans="1:5">
      <c r="A1415" t="s">
        <v>2345</v>
      </c>
      <c r="B1415">
        <v>10084756964</v>
      </c>
      <c r="C1415" t="s">
        <v>38</v>
      </c>
      <c r="D1415" s="10">
        <v>34764</v>
      </c>
      <c r="E1415" t="s">
        <v>1219</v>
      </c>
    </row>
    <row r="1416" spans="1:5">
      <c r="A1416" t="s">
        <v>2346</v>
      </c>
      <c r="B1416">
        <v>10016106125</v>
      </c>
      <c r="C1416" t="s">
        <v>206</v>
      </c>
      <c r="D1416" s="10">
        <v>36576</v>
      </c>
      <c r="E1416" t="s">
        <v>1219</v>
      </c>
    </row>
    <row r="1417" spans="1:5">
      <c r="A1417" t="s">
        <v>2347</v>
      </c>
      <c r="B1417">
        <v>10023943725</v>
      </c>
      <c r="C1417" t="s">
        <v>112</v>
      </c>
      <c r="D1417" s="10">
        <v>37091</v>
      </c>
      <c r="E1417" t="s">
        <v>1219</v>
      </c>
    </row>
    <row r="1418" spans="1:5">
      <c r="A1418" t="s">
        <v>2348</v>
      </c>
      <c r="B1418">
        <v>10089728317</v>
      </c>
      <c r="C1418" t="s">
        <v>206</v>
      </c>
      <c r="D1418" s="10">
        <v>37201</v>
      </c>
      <c r="E1418" t="s">
        <v>1219</v>
      </c>
    </row>
    <row r="1419" spans="1:5">
      <c r="A1419" t="s">
        <v>2349</v>
      </c>
      <c r="B1419">
        <v>10021332405</v>
      </c>
      <c r="C1419" t="s">
        <v>30</v>
      </c>
      <c r="D1419" s="10">
        <v>36715</v>
      </c>
      <c r="E1419" t="s">
        <v>1219</v>
      </c>
    </row>
    <row r="1420" spans="1:5">
      <c r="A1420" t="s">
        <v>2350</v>
      </c>
      <c r="B1420">
        <v>10078248971</v>
      </c>
      <c r="C1420" t="s">
        <v>32</v>
      </c>
      <c r="D1420" s="10">
        <v>35907</v>
      </c>
      <c r="E1420" t="s">
        <v>1226</v>
      </c>
    </row>
    <row r="1421" spans="1:5">
      <c r="A1421" t="s">
        <v>2351</v>
      </c>
      <c r="B1421">
        <v>10084524366</v>
      </c>
      <c r="C1421" t="s">
        <v>30</v>
      </c>
      <c r="D1421" s="10">
        <v>36503</v>
      </c>
      <c r="E1421" t="s">
        <v>1219</v>
      </c>
    </row>
    <row r="1422" spans="1:5">
      <c r="A1422" t="s">
        <v>2352</v>
      </c>
      <c r="B1422">
        <v>10058439147</v>
      </c>
      <c r="C1422" t="s">
        <v>45</v>
      </c>
      <c r="D1422" s="10">
        <v>29403</v>
      </c>
      <c r="E1422" t="s">
        <v>1219</v>
      </c>
    </row>
    <row r="1423" spans="1:5">
      <c r="A1423" t="s">
        <v>2353</v>
      </c>
      <c r="B1423">
        <v>10080356501</v>
      </c>
      <c r="C1423" t="s">
        <v>197</v>
      </c>
      <c r="D1423" s="10">
        <v>35840</v>
      </c>
      <c r="E1423" t="s">
        <v>1219</v>
      </c>
    </row>
    <row r="1424" spans="1:5">
      <c r="A1424" t="s">
        <v>2354</v>
      </c>
      <c r="B1424">
        <v>10064547925</v>
      </c>
      <c r="C1424" t="s">
        <v>1340</v>
      </c>
      <c r="D1424" s="10">
        <v>34401</v>
      </c>
      <c r="E1424" t="s">
        <v>1219</v>
      </c>
    </row>
    <row r="1425" spans="1:5">
      <c r="A1425" t="s">
        <v>2356</v>
      </c>
      <c r="B1425">
        <v>10006882031</v>
      </c>
      <c r="C1425" t="s">
        <v>2355</v>
      </c>
      <c r="D1425" s="10">
        <v>33253</v>
      </c>
      <c r="E1425" t="s">
        <v>1217</v>
      </c>
    </row>
    <row r="1426" spans="1:5">
      <c r="A1426" t="s">
        <v>2357</v>
      </c>
      <c r="B1426">
        <v>10015002648</v>
      </c>
      <c r="C1426" t="s">
        <v>141</v>
      </c>
      <c r="D1426" s="10">
        <v>36381</v>
      </c>
      <c r="E1426" t="s">
        <v>1219</v>
      </c>
    </row>
    <row r="1427" spans="1:5">
      <c r="A1427" t="s">
        <v>2358</v>
      </c>
      <c r="B1427">
        <v>10054206210</v>
      </c>
      <c r="C1427" t="s">
        <v>45</v>
      </c>
      <c r="D1427" s="10">
        <v>29318</v>
      </c>
      <c r="E1427" t="s">
        <v>1219</v>
      </c>
    </row>
    <row r="1428" spans="1:5">
      <c r="A1428" t="s">
        <v>2359</v>
      </c>
      <c r="B1428">
        <v>10073031179</v>
      </c>
      <c r="C1428" t="s">
        <v>211</v>
      </c>
      <c r="D1428" s="10">
        <v>28742</v>
      </c>
      <c r="E1428" t="s">
        <v>1219</v>
      </c>
    </row>
    <row r="1429" spans="1:5">
      <c r="A1429" t="s">
        <v>2360</v>
      </c>
      <c r="B1429">
        <v>10083908418</v>
      </c>
      <c r="C1429" t="s">
        <v>24</v>
      </c>
      <c r="D1429" s="10">
        <v>26624</v>
      </c>
      <c r="E1429" t="s">
        <v>1217</v>
      </c>
    </row>
    <row r="1430" spans="1:5">
      <c r="A1430" t="s">
        <v>2361</v>
      </c>
      <c r="B1430">
        <v>10020776168</v>
      </c>
      <c r="C1430" t="s">
        <v>30</v>
      </c>
      <c r="D1430" s="10">
        <v>35682</v>
      </c>
      <c r="E1430" t="s">
        <v>1219</v>
      </c>
    </row>
    <row r="1431" spans="1:5">
      <c r="A1431" t="s">
        <v>2362</v>
      </c>
      <c r="B1431">
        <v>10020865185</v>
      </c>
      <c r="C1431" t="s">
        <v>30</v>
      </c>
      <c r="D1431" s="10">
        <v>35587</v>
      </c>
      <c r="E1431" t="s">
        <v>1219</v>
      </c>
    </row>
    <row r="1432" spans="1:5">
      <c r="A1432" t="s">
        <v>2363</v>
      </c>
      <c r="B1432">
        <v>10020999470</v>
      </c>
      <c r="C1432" t="s">
        <v>30</v>
      </c>
      <c r="D1432" s="10">
        <v>36152</v>
      </c>
      <c r="E1432" t="s">
        <v>1226</v>
      </c>
    </row>
    <row r="1433" spans="1:5">
      <c r="A1433" t="s">
        <v>2364</v>
      </c>
      <c r="B1433">
        <v>10021320681</v>
      </c>
      <c r="C1433" t="s">
        <v>30</v>
      </c>
      <c r="D1433" s="10">
        <v>35532</v>
      </c>
      <c r="E1433" t="s">
        <v>1219</v>
      </c>
    </row>
    <row r="1434" spans="1:5">
      <c r="A1434" t="s">
        <v>2365</v>
      </c>
      <c r="B1434">
        <v>10021444660</v>
      </c>
      <c r="C1434" t="s">
        <v>30</v>
      </c>
      <c r="D1434" s="10">
        <v>36897</v>
      </c>
      <c r="E1434" t="s">
        <v>1219</v>
      </c>
    </row>
    <row r="1435" spans="1:5">
      <c r="A1435" t="s">
        <v>2366</v>
      </c>
      <c r="B1435">
        <v>10021608954</v>
      </c>
      <c r="C1435" t="s">
        <v>30</v>
      </c>
      <c r="D1435" s="10">
        <v>35779</v>
      </c>
      <c r="E1435" t="s">
        <v>1219</v>
      </c>
    </row>
    <row r="1436" spans="1:5">
      <c r="A1436" t="s">
        <v>2367</v>
      </c>
      <c r="B1436">
        <v>10096168612</v>
      </c>
      <c r="C1436" t="s">
        <v>30</v>
      </c>
      <c r="D1436" s="10">
        <v>36358</v>
      </c>
      <c r="E1436" t="s">
        <v>1219</v>
      </c>
    </row>
    <row r="1437" spans="1:5">
      <c r="A1437" t="s">
        <v>2368</v>
      </c>
      <c r="B1437">
        <v>10096635525</v>
      </c>
      <c r="C1437" t="s">
        <v>30</v>
      </c>
      <c r="D1437" s="10">
        <v>36115</v>
      </c>
      <c r="E1437" t="s">
        <v>1219</v>
      </c>
    </row>
    <row r="1438" spans="1:5">
      <c r="A1438" t="s">
        <v>2369</v>
      </c>
      <c r="B1438">
        <v>10096636434</v>
      </c>
      <c r="C1438" t="s">
        <v>30</v>
      </c>
      <c r="D1438" s="10">
        <v>36080</v>
      </c>
      <c r="E1438" t="s">
        <v>1219</v>
      </c>
    </row>
    <row r="1439" spans="1:5">
      <c r="A1439" t="s">
        <v>2370</v>
      </c>
      <c r="B1439">
        <v>10034939683</v>
      </c>
      <c r="C1439" t="s">
        <v>197</v>
      </c>
      <c r="D1439" s="10">
        <v>36549</v>
      </c>
      <c r="E1439" t="s">
        <v>1219</v>
      </c>
    </row>
    <row r="1440" spans="1:5">
      <c r="A1440" t="s">
        <v>2371</v>
      </c>
      <c r="B1440">
        <v>10034981921</v>
      </c>
      <c r="C1440" t="s">
        <v>197</v>
      </c>
      <c r="D1440" s="10">
        <v>36221</v>
      </c>
      <c r="E1440" t="s">
        <v>1219</v>
      </c>
    </row>
    <row r="1441" spans="1:5">
      <c r="A1441" t="s">
        <v>2372</v>
      </c>
      <c r="B1441">
        <v>10047374477</v>
      </c>
      <c r="C1441" t="s">
        <v>41</v>
      </c>
      <c r="D1441" s="10">
        <v>37053</v>
      </c>
      <c r="E1441" t="s">
        <v>1219</v>
      </c>
    </row>
    <row r="1442" spans="1:5">
      <c r="A1442" t="s">
        <v>2373</v>
      </c>
      <c r="B1442">
        <v>10023980606</v>
      </c>
      <c r="C1442" t="s">
        <v>112</v>
      </c>
      <c r="D1442" s="10">
        <v>37068</v>
      </c>
      <c r="E1442" t="s">
        <v>1217</v>
      </c>
    </row>
    <row r="1443" spans="1:5">
      <c r="A1443" t="s">
        <v>1699</v>
      </c>
      <c r="B1443">
        <v>10018709159</v>
      </c>
      <c r="C1443" t="s">
        <v>112</v>
      </c>
      <c r="D1443" s="10">
        <v>35242</v>
      </c>
      <c r="E1443" t="s">
        <v>1217</v>
      </c>
    </row>
    <row r="1444" spans="1:5">
      <c r="A1444" t="s">
        <v>2374</v>
      </c>
      <c r="B1444">
        <v>10086736572</v>
      </c>
      <c r="C1444" t="s">
        <v>112</v>
      </c>
      <c r="D1444" s="10">
        <v>37610</v>
      </c>
      <c r="E1444" t="s">
        <v>1219</v>
      </c>
    </row>
    <row r="1445" spans="1:5">
      <c r="A1445" t="s">
        <v>2338</v>
      </c>
      <c r="B1445">
        <v>10090259389</v>
      </c>
      <c r="C1445" t="s">
        <v>206</v>
      </c>
      <c r="D1445" s="10">
        <v>36550</v>
      </c>
      <c r="E1445" t="s">
        <v>1219</v>
      </c>
    </row>
    <row r="1446" spans="1:5">
      <c r="A1446" t="s">
        <v>2375</v>
      </c>
      <c r="B1446">
        <v>10021231866</v>
      </c>
      <c r="C1446" t="s">
        <v>30</v>
      </c>
      <c r="D1446" s="10">
        <v>36795</v>
      </c>
      <c r="E1446" t="s">
        <v>1219</v>
      </c>
    </row>
    <row r="1447" spans="1:5">
      <c r="A1447" t="s">
        <v>285</v>
      </c>
      <c r="B1447">
        <v>10007811817</v>
      </c>
      <c r="C1447" t="s">
        <v>101</v>
      </c>
      <c r="D1447" s="10">
        <v>34352</v>
      </c>
      <c r="E1447" t="s">
        <v>1219</v>
      </c>
    </row>
    <row r="1448" spans="1:5">
      <c r="A1448" t="s">
        <v>286</v>
      </c>
      <c r="B1448">
        <v>10003349716</v>
      </c>
      <c r="C1448" t="s">
        <v>30</v>
      </c>
      <c r="D1448" s="10">
        <v>30540</v>
      </c>
      <c r="E1448" t="s">
        <v>1219</v>
      </c>
    </row>
    <row r="1449" spans="1:5">
      <c r="A1449" t="s">
        <v>288</v>
      </c>
      <c r="B1449">
        <v>10002418415</v>
      </c>
      <c r="C1449" t="s">
        <v>206</v>
      </c>
      <c r="D1449" s="10">
        <v>30177</v>
      </c>
      <c r="E1449" t="s">
        <v>1219</v>
      </c>
    </row>
    <row r="1450" spans="1:5">
      <c r="A1450" t="s">
        <v>219</v>
      </c>
      <c r="B1450">
        <v>10005782695</v>
      </c>
      <c r="C1450" t="s">
        <v>34</v>
      </c>
      <c r="D1450" s="10">
        <v>32700</v>
      </c>
      <c r="E1450" t="s">
        <v>1219</v>
      </c>
    </row>
    <row r="1451" spans="1:5">
      <c r="A1451" t="s">
        <v>292</v>
      </c>
      <c r="B1451">
        <v>10006108051</v>
      </c>
      <c r="C1451" t="s">
        <v>24</v>
      </c>
      <c r="D1451" s="10">
        <v>32508</v>
      </c>
      <c r="E1451" t="s">
        <v>1219</v>
      </c>
    </row>
    <row r="1452" spans="1:5">
      <c r="A1452" t="s">
        <v>322</v>
      </c>
      <c r="B1452">
        <v>10010778704</v>
      </c>
      <c r="C1452" t="s">
        <v>77</v>
      </c>
      <c r="D1452" s="10">
        <v>35866</v>
      </c>
      <c r="E1452" t="s">
        <v>1219</v>
      </c>
    </row>
    <row r="1453" spans="1:5">
      <c r="A1453" t="s">
        <v>318</v>
      </c>
      <c r="B1453">
        <v>10007508083</v>
      </c>
      <c r="C1453" t="s">
        <v>24</v>
      </c>
      <c r="D1453" s="10">
        <v>34218</v>
      </c>
      <c r="E1453" t="s">
        <v>1217</v>
      </c>
    </row>
    <row r="1454" spans="1:5">
      <c r="A1454" t="s">
        <v>2376</v>
      </c>
      <c r="B1454">
        <v>10011129823</v>
      </c>
      <c r="C1454" t="s">
        <v>1706</v>
      </c>
      <c r="D1454" s="10">
        <v>35216</v>
      </c>
      <c r="E1454" t="s">
        <v>1219</v>
      </c>
    </row>
    <row r="1455" spans="1:5">
      <c r="A1455" t="s">
        <v>2378</v>
      </c>
      <c r="B1455">
        <v>10053242169</v>
      </c>
      <c r="C1455" t="s">
        <v>2377</v>
      </c>
      <c r="D1455" s="10">
        <v>36296</v>
      </c>
      <c r="E1455" t="s">
        <v>1217</v>
      </c>
    </row>
    <row r="1456" spans="1:5">
      <c r="A1456" t="s">
        <v>1188</v>
      </c>
      <c r="B1456">
        <v>10053606022</v>
      </c>
      <c r="C1456" t="s">
        <v>160</v>
      </c>
      <c r="D1456" s="10">
        <v>36721</v>
      </c>
      <c r="E1456" t="s">
        <v>1217</v>
      </c>
    </row>
    <row r="1457" spans="1:5">
      <c r="A1457" t="s">
        <v>327</v>
      </c>
      <c r="B1457">
        <v>10007787464</v>
      </c>
      <c r="C1457" t="s">
        <v>255</v>
      </c>
      <c r="D1457" s="10">
        <v>33540</v>
      </c>
      <c r="E1457" t="s">
        <v>1219</v>
      </c>
    </row>
    <row r="1458" spans="1:5">
      <c r="A1458" t="s">
        <v>2379</v>
      </c>
      <c r="B1458">
        <v>10053240856</v>
      </c>
      <c r="C1458" t="s">
        <v>2377</v>
      </c>
      <c r="D1458" s="10">
        <v>36835</v>
      </c>
      <c r="E1458" t="s">
        <v>1219</v>
      </c>
    </row>
    <row r="1459" spans="1:5">
      <c r="A1459" t="s">
        <v>383</v>
      </c>
      <c r="B1459">
        <v>10007271142</v>
      </c>
      <c r="C1459" t="s">
        <v>197</v>
      </c>
      <c r="D1459" s="10">
        <v>33732</v>
      </c>
      <c r="E1459" t="s">
        <v>1217</v>
      </c>
    </row>
    <row r="1460" spans="1:5">
      <c r="A1460" t="s">
        <v>2380</v>
      </c>
      <c r="B1460">
        <v>10036587572</v>
      </c>
      <c r="C1460" t="s">
        <v>94</v>
      </c>
      <c r="D1460" s="10">
        <v>36822</v>
      </c>
      <c r="E1460" t="s">
        <v>1219</v>
      </c>
    </row>
    <row r="1461" spans="1:5">
      <c r="A1461" t="s">
        <v>202</v>
      </c>
      <c r="B1461">
        <v>10051694112</v>
      </c>
      <c r="C1461" t="s">
        <v>101</v>
      </c>
      <c r="D1461" s="10">
        <v>31776</v>
      </c>
      <c r="E1461" t="s">
        <v>1219</v>
      </c>
    </row>
    <row r="1462" spans="1:5">
      <c r="A1462" t="s">
        <v>350</v>
      </c>
      <c r="B1462">
        <v>10006584159</v>
      </c>
      <c r="C1462" t="s">
        <v>26</v>
      </c>
      <c r="D1462" s="10">
        <v>34023</v>
      </c>
      <c r="E1462" t="s">
        <v>1217</v>
      </c>
    </row>
    <row r="1463" spans="1:5">
      <c r="A1463" t="s">
        <v>2381</v>
      </c>
      <c r="B1463">
        <v>10009232663</v>
      </c>
      <c r="C1463" t="s">
        <v>36</v>
      </c>
      <c r="D1463" s="10">
        <v>34721</v>
      </c>
      <c r="E1463" t="s">
        <v>1219</v>
      </c>
    </row>
    <row r="1464" spans="1:5">
      <c r="A1464" t="s">
        <v>1213</v>
      </c>
      <c r="B1464">
        <v>10010828719</v>
      </c>
      <c r="C1464" t="s">
        <v>55</v>
      </c>
      <c r="D1464" s="10">
        <v>35582</v>
      </c>
      <c r="E1464" t="s">
        <v>1219</v>
      </c>
    </row>
    <row r="1465" spans="1:5">
      <c r="A1465" t="s">
        <v>367</v>
      </c>
      <c r="B1465">
        <v>10006442501</v>
      </c>
      <c r="C1465" t="s">
        <v>368</v>
      </c>
      <c r="D1465" s="10">
        <v>33083</v>
      </c>
      <c r="E1465" t="s">
        <v>1219</v>
      </c>
    </row>
    <row r="1466" spans="1:5">
      <c r="A1466" t="s">
        <v>340</v>
      </c>
      <c r="B1466">
        <v>10002260888</v>
      </c>
      <c r="C1466" t="s">
        <v>45</v>
      </c>
      <c r="D1466" s="10">
        <v>29922</v>
      </c>
      <c r="E1466" t="s">
        <v>1219</v>
      </c>
    </row>
    <row r="1467" spans="1:5">
      <c r="A1467" t="s">
        <v>308</v>
      </c>
      <c r="B1467">
        <v>10052410393</v>
      </c>
      <c r="C1467" t="s">
        <v>32</v>
      </c>
      <c r="D1467" s="10">
        <v>33468</v>
      </c>
      <c r="E1467" t="s">
        <v>1219</v>
      </c>
    </row>
    <row r="1468" spans="1:5">
      <c r="A1468" t="s">
        <v>2382</v>
      </c>
      <c r="B1468">
        <v>10036234231</v>
      </c>
      <c r="C1468" t="s">
        <v>28</v>
      </c>
      <c r="D1468" s="10">
        <v>35438</v>
      </c>
      <c r="E1468" t="s">
        <v>1219</v>
      </c>
    </row>
    <row r="1469" spans="1:5">
      <c r="A1469" t="s">
        <v>2383</v>
      </c>
      <c r="B1469">
        <v>10013422053</v>
      </c>
      <c r="C1469" t="s">
        <v>1340</v>
      </c>
      <c r="D1469" s="10">
        <v>34162</v>
      </c>
      <c r="E1469" t="s">
        <v>1219</v>
      </c>
    </row>
    <row r="1470" spans="1:5">
      <c r="A1470" t="s">
        <v>2384</v>
      </c>
      <c r="B1470">
        <v>10063396554</v>
      </c>
      <c r="C1470" t="s">
        <v>38</v>
      </c>
      <c r="D1470" s="10">
        <v>33366</v>
      </c>
      <c r="E1470" t="s">
        <v>1219</v>
      </c>
    </row>
    <row r="1471" spans="1:5">
      <c r="A1471" t="s">
        <v>2385</v>
      </c>
      <c r="B1471">
        <v>10010166691</v>
      </c>
      <c r="C1471" t="s">
        <v>41</v>
      </c>
      <c r="D1471" s="10">
        <v>35832</v>
      </c>
      <c r="E1471" t="s">
        <v>1219</v>
      </c>
    </row>
    <row r="1472" spans="1:5">
      <c r="A1472" t="s">
        <v>2386</v>
      </c>
      <c r="B1472">
        <v>10007127662</v>
      </c>
      <c r="C1472" t="s">
        <v>22</v>
      </c>
      <c r="D1472" s="10">
        <v>32282</v>
      </c>
      <c r="E1472" t="s">
        <v>1219</v>
      </c>
    </row>
    <row r="1473" spans="1:5">
      <c r="A1473" t="s">
        <v>301</v>
      </c>
      <c r="B1473">
        <v>10011156903</v>
      </c>
      <c r="C1473" t="s">
        <v>60</v>
      </c>
      <c r="D1473" s="10">
        <v>35892</v>
      </c>
      <c r="E1473" t="s">
        <v>1217</v>
      </c>
    </row>
    <row r="1474" spans="1:5">
      <c r="A1474" t="s">
        <v>2387</v>
      </c>
      <c r="B1474">
        <v>10032999380</v>
      </c>
      <c r="C1474" t="s">
        <v>24</v>
      </c>
      <c r="D1474" s="10">
        <v>29408</v>
      </c>
      <c r="E1474" t="s">
        <v>1219</v>
      </c>
    </row>
    <row r="1475" spans="1:5">
      <c r="A1475" t="s">
        <v>2388</v>
      </c>
      <c r="B1475">
        <v>10009719178</v>
      </c>
      <c r="C1475" t="s">
        <v>618</v>
      </c>
      <c r="D1475" s="10">
        <v>34866</v>
      </c>
      <c r="E1475" t="s">
        <v>1219</v>
      </c>
    </row>
    <row r="1476" spans="1:5">
      <c r="A1476" t="s">
        <v>267</v>
      </c>
      <c r="B1476">
        <v>10007051274</v>
      </c>
      <c r="C1476" t="s">
        <v>101</v>
      </c>
      <c r="D1476" s="10">
        <v>33947</v>
      </c>
      <c r="E1476" t="s">
        <v>1219</v>
      </c>
    </row>
    <row r="1477" spans="1:5">
      <c r="A1477" t="s">
        <v>2389</v>
      </c>
      <c r="B1477">
        <v>10085091313</v>
      </c>
      <c r="C1477" t="s">
        <v>94</v>
      </c>
      <c r="D1477" s="10">
        <v>36179</v>
      </c>
      <c r="E1477" t="s">
        <v>1219</v>
      </c>
    </row>
    <row r="1478" spans="1:5">
      <c r="A1478" t="s">
        <v>2390</v>
      </c>
      <c r="B1478">
        <v>10009214475</v>
      </c>
      <c r="C1478" t="s">
        <v>38</v>
      </c>
      <c r="D1478" s="10">
        <v>34914</v>
      </c>
      <c r="E1478" t="s">
        <v>1219</v>
      </c>
    </row>
    <row r="1479" spans="1:5">
      <c r="A1479" t="s">
        <v>2391</v>
      </c>
      <c r="B1479">
        <v>10007741792</v>
      </c>
      <c r="C1479" t="s">
        <v>115</v>
      </c>
      <c r="D1479" s="10">
        <v>34174</v>
      </c>
      <c r="E1479" t="s">
        <v>1217</v>
      </c>
    </row>
    <row r="1480" spans="1:5">
      <c r="A1480" t="s">
        <v>2392</v>
      </c>
      <c r="B1480">
        <v>10075744654</v>
      </c>
      <c r="C1480" t="s">
        <v>368</v>
      </c>
      <c r="D1480" s="10">
        <v>30876</v>
      </c>
      <c r="E1480" t="s">
        <v>1219</v>
      </c>
    </row>
    <row r="1481" spans="1:5">
      <c r="A1481" t="s">
        <v>2393</v>
      </c>
      <c r="B1481">
        <v>10009039168</v>
      </c>
      <c r="C1481" t="s">
        <v>155</v>
      </c>
      <c r="D1481" s="10">
        <v>34848</v>
      </c>
      <c r="E1481" t="s">
        <v>1219</v>
      </c>
    </row>
    <row r="1482" spans="1:5">
      <c r="A1482" t="s">
        <v>2394</v>
      </c>
      <c r="B1482">
        <v>10084555385</v>
      </c>
      <c r="C1482" t="s">
        <v>141</v>
      </c>
      <c r="D1482" s="10">
        <v>29047</v>
      </c>
      <c r="E1482" t="s">
        <v>1219</v>
      </c>
    </row>
    <row r="1483" spans="1:5">
      <c r="A1483" t="s">
        <v>305</v>
      </c>
      <c r="B1483">
        <v>10006898300</v>
      </c>
      <c r="C1483" t="s">
        <v>112</v>
      </c>
      <c r="D1483" s="10">
        <v>33839</v>
      </c>
      <c r="E1483" t="s">
        <v>1219</v>
      </c>
    </row>
    <row r="1484" spans="1:5">
      <c r="A1484" t="s">
        <v>2395</v>
      </c>
      <c r="B1484">
        <v>10063277831</v>
      </c>
      <c r="C1484" t="s">
        <v>151</v>
      </c>
      <c r="D1484" s="10">
        <v>36645</v>
      </c>
      <c r="E1484" t="s">
        <v>1219</v>
      </c>
    </row>
    <row r="1485" spans="1:5">
      <c r="A1485" t="s">
        <v>2396</v>
      </c>
      <c r="B1485">
        <v>10009667749</v>
      </c>
      <c r="C1485" t="s">
        <v>141</v>
      </c>
      <c r="D1485" s="10">
        <v>35467</v>
      </c>
      <c r="E1485" t="s">
        <v>1219</v>
      </c>
    </row>
    <row r="1486" spans="1:5">
      <c r="A1486" t="s">
        <v>2397</v>
      </c>
      <c r="B1486">
        <v>10023528847</v>
      </c>
      <c r="C1486" t="s">
        <v>41</v>
      </c>
      <c r="D1486" s="10">
        <v>36542</v>
      </c>
      <c r="E1486" t="s">
        <v>1219</v>
      </c>
    </row>
    <row r="1487" spans="1:5">
      <c r="A1487" t="s">
        <v>2398</v>
      </c>
      <c r="B1487">
        <v>10007505760</v>
      </c>
      <c r="C1487" t="s">
        <v>141</v>
      </c>
      <c r="D1487" s="10">
        <v>33864</v>
      </c>
      <c r="E1487" t="s">
        <v>1219</v>
      </c>
    </row>
    <row r="1488" spans="1:5">
      <c r="A1488" t="s">
        <v>2399</v>
      </c>
      <c r="B1488">
        <v>10010813763</v>
      </c>
      <c r="C1488" t="s">
        <v>112</v>
      </c>
      <c r="D1488" s="10">
        <v>35978</v>
      </c>
      <c r="E1488" t="s">
        <v>1219</v>
      </c>
    </row>
    <row r="1489" spans="1:5">
      <c r="A1489" t="s">
        <v>2400</v>
      </c>
      <c r="B1489">
        <v>10009090601</v>
      </c>
      <c r="C1489" t="s">
        <v>28</v>
      </c>
      <c r="D1489" s="10">
        <v>35592</v>
      </c>
      <c r="E1489" t="s">
        <v>1219</v>
      </c>
    </row>
    <row r="1490" spans="1:5">
      <c r="A1490" t="s">
        <v>2401</v>
      </c>
      <c r="B1490">
        <v>10045965351</v>
      </c>
      <c r="C1490" t="s">
        <v>151</v>
      </c>
      <c r="D1490" s="10">
        <v>36816</v>
      </c>
      <c r="E1490" t="s">
        <v>1219</v>
      </c>
    </row>
    <row r="1491" spans="1:5">
      <c r="A1491" t="s">
        <v>2402</v>
      </c>
      <c r="B1491">
        <v>10007861731</v>
      </c>
      <c r="C1491" t="s">
        <v>36</v>
      </c>
      <c r="D1491" s="10">
        <v>33793</v>
      </c>
      <c r="E1491" t="s">
        <v>1219</v>
      </c>
    </row>
    <row r="1492" spans="1:5">
      <c r="A1492" t="s">
        <v>2403</v>
      </c>
      <c r="B1492">
        <v>10015172194</v>
      </c>
      <c r="C1492" t="s">
        <v>28</v>
      </c>
      <c r="D1492" s="10">
        <v>36239</v>
      </c>
      <c r="E1492" t="s">
        <v>1219</v>
      </c>
    </row>
    <row r="1493" spans="1:5">
      <c r="A1493" t="s">
        <v>2404</v>
      </c>
      <c r="B1493">
        <v>10081162308</v>
      </c>
      <c r="C1493" t="s">
        <v>51</v>
      </c>
      <c r="D1493" s="10">
        <v>36304</v>
      </c>
      <c r="E1493" t="s">
        <v>1219</v>
      </c>
    </row>
    <row r="1494" spans="1:5">
      <c r="A1494" t="s">
        <v>2405</v>
      </c>
      <c r="B1494">
        <v>10010737476</v>
      </c>
      <c r="C1494" t="s">
        <v>187</v>
      </c>
      <c r="D1494" s="10">
        <v>35098</v>
      </c>
      <c r="E1494" t="s">
        <v>1219</v>
      </c>
    </row>
    <row r="1495" spans="1:5">
      <c r="A1495" t="s">
        <v>2406</v>
      </c>
      <c r="B1495">
        <v>10007507174</v>
      </c>
      <c r="C1495" t="s">
        <v>144</v>
      </c>
      <c r="D1495" s="10">
        <v>33636</v>
      </c>
      <c r="E1495" t="s">
        <v>1219</v>
      </c>
    </row>
    <row r="1496" spans="1:5">
      <c r="A1496" t="s">
        <v>2407</v>
      </c>
      <c r="B1496">
        <v>10050373595</v>
      </c>
      <c r="C1496" t="s">
        <v>146</v>
      </c>
      <c r="D1496" s="10">
        <v>36023</v>
      </c>
      <c r="E1496" t="s">
        <v>1219</v>
      </c>
    </row>
    <row r="1497" spans="1:5">
      <c r="A1497" t="s">
        <v>2408</v>
      </c>
      <c r="B1497">
        <v>10052418780</v>
      </c>
      <c r="C1497" t="s">
        <v>795</v>
      </c>
      <c r="D1497" s="10">
        <v>33014</v>
      </c>
      <c r="E1497" t="s">
        <v>1219</v>
      </c>
    </row>
    <row r="1498" spans="1:5">
      <c r="A1498" t="s">
        <v>2409</v>
      </c>
      <c r="B1498">
        <v>10042535187</v>
      </c>
      <c r="C1498" t="s">
        <v>36</v>
      </c>
      <c r="D1498" s="10">
        <v>36589</v>
      </c>
      <c r="E1498" t="s">
        <v>1219</v>
      </c>
    </row>
    <row r="1499" spans="1:5">
      <c r="A1499" t="s">
        <v>2410</v>
      </c>
      <c r="B1499">
        <v>10017491508</v>
      </c>
      <c r="C1499" t="s">
        <v>177</v>
      </c>
      <c r="D1499" s="10">
        <v>29337</v>
      </c>
      <c r="E1499" t="s">
        <v>1217</v>
      </c>
    </row>
    <row r="1500" spans="1:5">
      <c r="A1500" t="s">
        <v>299</v>
      </c>
      <c r="B1500">
        <v>10009117071</v>
      </c>
      <c r="C1500" t="s">
        <v>101</v>
      </c>
      <c r="D1500" s="10">
        <v>35173</v>
      </c>
      <c r="E1500" t="s">
        <v>1219</v>
      </c>
    </row>
    <row r="1501" spans="1:5">
      <c r="A1501" t="s">
        <v>2411</v>
      </c>
      <c r="B1501">
        <v>10008879221</v>
      </c>
      <c r="C1501" t="s">
        <v>363</v>
      </c>
      <c r="D1501" s="10">
        <v>27720</v>
      </c>
      <c r="E1501" t="s">
        <v>1219</v>
      </c>
    </row>
    <row r="1502" spans="1:5">
      <c r="A1502" t="s">
        <v>2412</v>
      </c>
      <c r="B1502">
        <v>10009718875</v>
      </c>
      <c r="C1502" t="s">
        <v>283</v>
      </c>
      <c r="D1502" s="10">
        <v>35258</v>
      </c>
      <c r="E1502" t="s">
        <v>1219</v>
      </c>
    </row>
    <row r="1503" spans="1:5">
      <c r="A1503" t="s">
        <v>2413</v>
      </c>
      <c r="B1503">
        <v>10015337502</v>
      </c>
      <c r="C1503" t="s">
        <v>368</v>
      </c>
      <c r="D1503" s="10">
        <v>36168</v>
      </c>
      <c r="E1503" t="s">
        <v>1218</v>
      </c>
    </row>
    <row r="1504" spans="1:5">
      <c r="A1504" t="s">
        <v>2414</v>
      </c>
      <c r="B1504">
        <v>10017854650</v>
      </c>
      <c r="C1504" t="s">
        <v>211</v>
      </c>
      <c r="D1504" s="10">
        <v>36467</v>
      </c>
      <c r="E1504" t="s">
        <v>1219</v>
      </c>
    </row>
    <row r="1505" spans="1:5">
      <c r="A1505" t="s">
        <v>2416</v>
      </c>
      <c r="B1505">
        <v>10084791926</v>
      </c>
      <c r="C1505" t="s">
        <v>2415</v>
      </c>
      <c r="D1505" s="10">
        <v>35233</v>
      </c>
      <c r="E1505" t="s">
        <v>1219</v>
      </c>
    </row>
    <row r="1506" spans="1:5">
      <c r="A1506" t="s">
        <v>2417</v>
      </c>
      <c r="B1506">
        <v>10011301490</v>
      </c>
      <c r="C1506" t="s">
        <v>255</v>
      </c>
      <c r="D1506" s="10">
        <v>34927</v>
      </c>
      <c r="E1506" t="s">
        <v>1219</v>
      </c>
    </row>
    <row r="1507" spans="1:5">
      <c r="A1507" t="s">
        <v>2418</v>
      </c>
      <c r="B1507">
        <v>10083483840</v>
      </c>
      <c r="C1507" t="s">
        <v>255</v>
      </c>
      <c r="D1507" s="10">
        <v>36339</v>
      </c>
      <c r="E1507" t="s">
        <v>1219</v>
      </c>
    </row>
    <row r="1508" spans="1:5">
      <c r="A1508" t="s">
        <v>2419</v>
      </c>
      <c r="B1508">
        <v>10010831446</v>
      </c>
      <c r="C1508" t="s">
        <v>103</v>
      </c>
      <c r="D1508" s="10">
        <v>35789</v>
      </c>
      <c r="E1508" t="s">
        <v>1219</v>
      </c>
    </row>
    <row r="1509" spans="1:5">
      <c r="A1509" t="s">
        <v>2420</v>
      </c>
      <c r="B1509">
        <v>10009115354</v>
      </c>
      <c r="C1509" t="s">
        <v>101</v>
      </c>
      <c r="D1509" s="10">
        <v>35074</v>
      </c>
      <c r="E1509" t="s">
        <v>1219</v>
      </c>
    </row>
    <row r="1510" spans="1:5">
      <c r="A1510" t="s">
        <v>2421</v>
      </c>
      <c r="B1510">
        <v>10076763659</v>
      </c>
      <c r="C1510" t="s">
        <v>206</v>
      </c>
      <c r="D1510" s="10">
        <v>33656</v>
      </c>
      <c r="E1510" t="s">
        <v>1219</v>
      </c>
    </row>
    <row r="1511" spans="1:5">
      <c r="A1511" t="s">
        <v>2422</v>
      </c>
      <c r="B1511">
        <v>10084590448</v>
      </c>
      <c r="C1511" t="s">
        <v>38</v>
      </c>
      <c r="D1511" s="10">
        <v>36588</v>
      </c>
      <c r="E1511" t="s">
        <v>1219</v>
      </c>
    </row>
    <row r="1512" spans="1:5">
      <c r="A1512" t="s">
        <v>2424</v>
      </c>
      <c r="B1512">
        <v>10009498506</v>
      </c>
      <c r="C1512" t="s">
        <v>2423</v>
      </c>
      <c r="D1512" s="10">
        <v>35392</v>
      </c>
      <c r="E1512" t="s">
        <v>1217</v>
      </c>
    </row>
    <row r="1513" spans="1:5">
      <c r="A1513" t="s">
        <v>2425</v>
      </c>
      <c r="B1513">
        <v>10004594851</v>
      </c>
      <c r="C1513" t="s">
        <v>1351</v>
      </c>
      <c r="D1513" s="10">
        <v>31822</v>
      </c>
      <c r="E1513" t="s">
        <v>1219</v>
      </c>
    </row>
    <row r="1514" spans="1:5">
      <c r="A1514" t="s">
        <v>2426</v>
      </c>
      <c r="B1514">
        <v>10015849477</v>
      </c>
      <c r="C1514" t="s">
        <v>206</v>
      </c>
      <c r="D1514" s="10">
        <v>36219</v>
      </c>
      <c r="E1514" t="s">
        <v>1219</v>
      </c>
    </row>
    <row r="1515" spans="1:5">
      <c r="A1515" t="s">
        <v>2427</v>
      </c>
      <c r="B1515">
        <v>10084791724</v>
      </c>
      <c r="C1515" t="s">
        <v>2415</v>
      </c>
      <c r="D1515" s="10">
        <v>34631</v>
      </c>
      <c r="E1515" t="s">
        <v>1219</v>
      </c>
    </row>
    <row r="1516" spans="1:5">
      <c r="A1516" t="s">
        <v>2428</v>
      </c>
      <c r="B1516">
        <v>10017852731</v>
      </c>
      <c r="C1516" t="s">
        <v>211</v>
      </c>
      <c r="D1516" s="10">
        <v>36748</v>
      </c>
      <c r="E1516" t="s">
        <v>1219</v>
      </c>
    </row>
    <row r="1517" spans="1:5">
      <c r="A1517" t="s">
        <v>2429</v>
      </c>
      <c r="B1517">
        <v>10004868774</v>
      </c>
      <c r="C1517" t="s">
        <v>324</v>
      </c>
      <c r="D1517" s="10">
        <v>32434</v>
      </c>
      <c r="E1517" t="s">
        <v>1219</v>
      </c>
    </row>
    <row r="1518" spans="1:5">
      <c r="A1518" t="s">
        <v>2430</v>
      </c>
      <c r="B1518">
        <v>10016303862</v>
      </c>
      <c r="C1518" t="s">
        <v>363</v>
      </c>
      <c r="D1518" s="10">
        <v>33658</v>
      </c>
      <c r="E1518" t="s">
        <v>1219</v>
      </c>
    </row>
    <row r="1519" spans="1:5">
      <c r="A1519" t="s">
        <v>2431</v>
      </c>
      <c r="B1519">
        <v>10015334165</v>
      </c>
      <c r="C1519" t="s">
        <v>283</v>
      </c>
      <c r="D1519" s="10">
        <v>36314</v>
      </c>
      <c r="E1519" t="s">
        <v>1219</v>
      </c>
    </row>
    <row r="1520" spans="1:5">
      <c r="A1520" t="s">
        <v>2432</v>
      </c>
      <c r="B1520">
        <v>10055760634</v>
      </c>
      <c r="C1520" t="s">
        <v>103</v>
      </c>
      <c r="D1520" s="10">
        <v>36508</v>
      </c>
      <c r="E1520" t="s">
        <v>1219</v>
      </c>
    </row>
    <row r="1521" spans="1:5">
      <c r="A1521" t="s">
        <v>2433</v>
      </c>
      <c r="B1521">
        <v>10015631128</v>
      </c>
      <c r="C1521" t="s">
        <v>146</v>
      </c>
      <c r="D1521" s="10">
        <v>36218</v>
      </c>
      <c r="E1521" t="s">
        <v>1219</v>
      </c>
    </row>
    <row r="1522" spans="1:5">
      <c r="A1522" t="s">
        <v>2434</v>
      </c>
      <c r="B1522">
        <v>10011175390</v>
      </c>
      <c r="C1522" t="s">
        <v>1333</v>
      </c>
      <c r="D1522" s="10">
        <v>36213</v>
      </c>
      <c r="E1522" t="s">
        <v>1226</v>
      </c>
    </row>
    <row r="1523" spans="1:5">
      <c r="A1523" t="s">
        <v>2435</v>
      </c>
      <c r="B1523">
        <v>10064080002</v>
      </c>
      <c r="C1523" t="s">
        <v>1340</v>
      </c>
      <c r="D1523" s="10">
        <v>36213</v>
      </c>
      <c r="E1523" t="s">
        <v>1219</v>
      </c>
    </row>
    <row r="1524" spans="1:5">
      <c r="A1524" t="s">
        <v>2436</v>
      </c>
      <c r="B1524">
        <v>10079550690</v>
      </c>
      <c r="C1524" t="s">
        <v>101</v>
      </c>
      <c r="D1524" s="10">
        <v>33330</v>
      </c>
      <c r="E1524" t="s">
        <v>1219</v>
      </c>
    </row>
    <row r="1525" spans="1:5">
      <c r="A1525" t="s">
        <v>2437</v>
      </c>
      <c r="B1525">
        <v>10010638052</v>
      </c>
      <c r="C1525" t="s">
        <v>55</v>
      </c>
      <c r="D1525" s="10">
        <v>35575</v>
      </c>
      <c r="E1525" t="s">
        <v>1219</v>
      </c>
    </row>
    <row r="1526" spans="1:5">
      <c r="A1526" t="s">
        <v>463</v>
      </c>
      <c r="B1526">
        <v>10006115327</v>
      </c>
      <c r="C1526" t="s">
        <v>324</v>
      </c>
      <c r="D1526" s="10">
        <v>32951</v>
      </c>
      <c r="E1526" t="s">
        <v>1219</v>
      </c>
    </row>
    <row r="1527" spans="1:5">
      <c r="A1527" t="s">
        <v>2438</v>
      </c>
      <c r="B1527">
        <v>10060583857</v>
      </c>
      <c r="C1527" t="s">
        <v>363</v>
      </c>
      <c r="D1527" s="10">
        <v>28640</v>
      </c>
      <c r="E1527" t="s">
        <v>1219</v>
      </c>
    </row>
    <row r="1528" spans="1:5">
      <c r="A1528" t="s">
        <v>2439</v>
      </c>
      <c r="B1528">
        <v>10054093850</v>
      </c>
      <c r="C1528" t="s">
        <v>187</v>
      </c>
      <c r="D1528" s="10">
        <v>36717</v>
      </c>
      <c r="E1528" t="s">
        <v>1219</v>
      </c>
    </row>
    <row r="1529" spans="1:5">
      <c r="A1529" t="s">
        <v>2440</v>
      </c>
      <c r="B1529">
        <v>10056387292</v>
      </c>
      <c r="C1529" t="s">
        <v>146</v>
      </c>
      <c r="D1529" s="10">
        <v>33679</v>
      </c>
      <c r="E1529" t="s">
        <v>1219</v>
      </c>
    </row>
    <row r="1530" spans="1:5">
      <c r="A1530" t="s">
        <v>2441</v>
      </c>
      <c r="B1530">
        <v>10011175491</v>
      </c>
      <c r="C1530" t="s">
        <v>1333</v>
      </c>
      <c r="D1530" s="10">
        <v>30852</v>
      </c>
      <c r="E1530" t="s">
        <v>1219</v>
      </c>
    </row>
    <row r="1531" spans="1:5">
      <c r="A1531" t="s">
        <v>2442</v>
      </c>
      <c r="B1531">
        <v>10011496096</v>
      </c>
      <c r="C1531" t="s">
        <v>62</v>
      </c>
      <c r="D1531" s="10">
        <v>32396</v>
      </c>
      <c r="E1531" t="s">
        <v>1219</v>
      </c>
    </row>
    <row r="1532" spans="1:5">
      <c r="A1532" t="s">
        <v>2443</v>
      </c>
      <c r="B1532">
        <v>10084590549</v>
      </c>
      <c r="C1532" t="s">
        <v>38</v>
      </c>
      <c r="D1532" s="10">
        <v>36518</v>
      </c>
      <c r="E1532" t="s">
        <v>1219</v>
      </c>
    </row>
    <row r="1533" spans="1:5">
      <c r="A1533" t="s">
        <v>2444</v>
      </c>
      <c r="B1533">
        <v>10016581324</v>
      </c>
      <c r="C1533" t="s">
        <v>84</v>
      </c>
      <c r="D1533" s="10">
        <v>36657</v>
      </c>
      <c r="E1533" t="s">
        <v>1219</v>
      </c>
    </row>
    <row r="1534" spans="1:5">
      <c r="A1534" t="s">
        <v>2445</v>
      </c>
      <c r="B1534">
        <v>10010732224</v>
      </c>
      <c r="C1534" t="s">
        <v>255</v>
      </c>
      <c r="D1534" s="10">
        <v>34963</v>
      </c>
      <c r="E1534" t="s">
        <v>1219</v>
      </c>
    </row>
    <row r="1535" spans="1:5">
      <c r="A1535" t="s">
        <v>2446</v>
      </c>
      <c r="B1535">
        <v>10016143410</v>
      </c>
      <c r="C1535" t="s">
        <v>368</v>
      </c>
      <c r="D1535" s="10">
        <v>36457</v>
      </c>
      <c r="E1535" t="s">
        <v>1219</v>
      </c>
    </row>
    <row r="1536" spans="1:5">
      <c r="A1536" t="s">
        <v>2447</v>
      </c>
      <c r="B1536">
        <v>10020739287</v>
      </c>
      <c r="C1536" t="s">
        <v>1333</v>
      </c>
      <c r="D1536" s="10">
        <v>36309</v>
      </c>
      <c r="E1536" t="s">
        <v>1219</v>
      </c>
    </row>
    <row r="1537" spans="1:5">
      <c r="A1537" t="s">
        <v>2448</v>
      </c>
      <c r="B1537">
        <v>10013828948</v>
      </c>
      <c r="C1537" t="s">
        <v>45</v>
      </c>
      <c r="D1537" s="10">
        <v>35222</v>
      </c>
      <c r="E1537" t="s">
        <v>1219</v>
      </c>
    </row>
    <row r="1538" spans="1:5">
      <c r="A1538" t="s">
        <v>303</v>
      </c>
      <c r="B1538">
        <v>10009821131</v>
      </c>
      <c r="C1538" t="s">
        <v>32</v>
      </c>
      <c r="D1538" s="10">
        <v>35928</v>
      </c>
      <c r="E1538" t="s">
        <v>1219</v>
      </c>
    </row>
    <row r="1539" spans="1:5">
      <c r="A1539" t="s">
        <v>2449</v>
      </c>
      <c r="B1539">
        <v>10015961534</v>
      </c>
      <c r="C1539" t="s">
        <v>197</v>
      </c>
      <c r="D1539" s="10">
        <v>36354</v>
      </c>
      <c r="E1539" t="s">
        <v>1219</v>
      </c>
    </row>
    <row r="1540" spans="1:5">
      <c r="A1540" t="s">
        <v>2450</v>
      </c>
      <c r="B1540">
        <v>10067791563</v>
      </c>
      <c r="C1540" t="s">
        <v>26</v>
      </c>
      <c r="D1540" s="10">
        <v>37194</v>
      </c>
      <c r="E1540" t="s">
        <v>1219</v>
      </c>
    </row>
    <row r="1541" spans="1:5">
      <c r="A1541" t="s">
        <v>2451</v>
      </c>
      <c r="B1541">
        <v>10025859372</v>
      </c>
      <c r="C1541" t="s">
        <v>26</v>
      </c>
      <c r="D1541" s="10">
        <v>36669</v>
      </c>
      <c r="E1541" t="s">
        <v>1219</v>
      </c>
    </row>
    <row r="1542" spans="1:5">
      <c r="A1542" t="s">
        <v>2452</v>
      </c>
      <c r="B1542">
        <v>10015871709</v>
      </c>
      <c r="C1542" t="s">
        <v>618</v>
      </c>
      <c r="D1542" s="10">
        <v>32100</v>
      </c>
      <c r="E1542" t="s">
        <v>1219</v>
      </c>
    </row>
    <row r="1543" spans="1:5">
      <c r="A1543" t="s">
        <v>2453</v>
      </c>
      <c r="B1543">
        <v>10015017907</v>
      </c>
      <c r="C1543" t="s">
        <v>153</v>
      </c>
      <c r="D1543" s="10">
        <v>36300</v>
      </c>
      <c r="E1543" t="s">
        <v>1217</v>
      </c>
    </row>
    <row r="1544" spans="1:5">
      <c r="A1544" t="s">
        <v>2454</v>
      </c>
      <c r="B1544">
        <v>10016543534</v>
      </c>
      <c r="C1544" t="s">
        <v>84</v>
      </c>
      <c r="D1544" s="10">
        <v>36850</v>
      </c>
      <c r="E1544" t="s">
        <v>1219</v>
      </c>
    </row>
    <row r="1545" spans="1:5">
      <c r="A1545" t="s">
        <v>2455</v>
      </c>
      <c r="B1545">
        <v>10083339047</v>
      </c>
      <c r="C1545" t="s">
        <v>255</v>
      </c>
      <c r="D1545" s="10">
        <v>36418</v>
      </c>
      <c r="E1545" t="s">
        <v>1219</v>
      </c>
    </row>
    <row r="1546" spans="1:5">
      <c r="A1546" t="s">
        <v>2456</v>
      </c>
      <c r="B1546">
        <v>10013097913</v>
      </c>
      <c r="C1546" t="s">
        <v>324</v>
      </c>
      <c r="D1546" s="10">
        <v>32762</v>
      </c>
      <c r="E1546" t="s">
        <v>1219</v>
      </c>
    </row>
    <row r="1547" spans="1:5">
      <c r="A1547" t="s">
        <v>444</v>
      </c>
      <c r="B1547">
        <v>10002260484</v>
      </c>
      <c r="C1547" t="s">
        <v>163</v>
      </c>
      <c r="D1547" s="10">
        <v>29825</v>
      </c>
      <c r="E1547" t="s">
        <v>1219</v>
      </c>
    </row>
    <row r="1548" spans="1:5">
      <c r="A1548" t="s">
        <v>2457</v>
      </c>
      <c r="B1548">
        <v>10016277590</v>
      </c>
      <c r="C1548" t="s">
        <v>81</v>
      </c>
      <c r="D1548" s="10">
        <v>36399</v>
      </c>
      <c r="E1548" t="s">
        <v>1219</v>
      </c>
    </row>
    <row r="1549" spans="1:5">
      <c r="A1549" t="s">
        <v>2458</v>
      </c>
      <c r="B1549">
        <v>10009500930</v>
      </c>
      <c r="C1549" t="s">
        <v>24</v>
      </c>
      <c r="D1549" s="10">
        <v>35323</v>
      </c>
      <c r="E1549" t="s">
        <v>1219</v>
      </c>
    </row>
    <row r="1550" spans="1:5">
      <c r="A1550" t="s">
        <v>2459</v>
      </c>
      <c r="B1550">
        <v>10055304229</v>
      </c>
      <c r="C1550" t="s">
        <v>249</v>
      </c>
      <c r="D1550" s="10">
        <v>36150</v>
      </c>
      <c r="E1550" t="s">
        <v>1219</v>
      </c>
    </row>
    <row r="1551" spans="1:5">
      <c r="A1551" t="s">
        <v>2460</v>
      </c>
      <c r="B1551">
        <v>10009815269</v>
      </c>
      <c r="C1551" t="s">
        <v>255</v>
      </c>
      <c r="D1551" s="10">
        <v>35179</v>
      </c>
      <c r="E1551" t="s">
        <v>1219</v>
      </c>
    </row>
    <row r="1552" spans="1:5">
      <c r="A1552" t="s">
        <v>2461</v>
      </c>
      <c r="B1552">
        <v>10025299095</v>
      </c>
      <c r="C1552" t="s">
        <v>26</v>
      </c>
      <c r="D1552" s="10">
        <v>36601</v>
      </c>
      <c r="E1552" t="s">
        <v>1219</v>
      </c>
    </row>
    <row r="1553" spans="1:5">
      <c r="A1553" t="s">
        <v>2462</v>
      </c>
      <c r="B1553">
        <v>10009505879</v>
      </c>
      <c r="C1553" t="s">
        <v>163</v>
      </c>
      <c r="D1553" s="10">
        <v>35234</v>
      </c>
      <c r="E1553" t="s">
        <v>1219</v>
      </c>
    </row>
    <row r="1554" spans="1:5">
      <c r="A1554" t="s">
        <v>2463</v>
      </c>
      <c r="B1554">
        <v>10015916064</v>
      </c>
      <c r="C1554" t="s">
        <v>45</v>
      </c>
      <c r="D1554" s="10">
        <v>36298</v>
      </c>
      <c r="E1554" t="s">
        <v>1219</v>
      </c>
    </row>
    <row r="1555" spans="1:5">
      <c r="A1555" t="s">
        <v>2464</v>
      </c>
      <c r="B1555">
        <v>10055346766</v>
      </c>
      <c r="C1555" t="s">
        <v>101</v>
      </c>
      <c r="D1555" s="10">
        <v>36648</v>
      </c>
      <c r="E1555" t="s">
        <v>1217</v>
      </c>
    </row>
    <row r="1556" spans="1:5">
      <c r="A1556" t="s">
        <v>2465</v>
      </c>
      <c r="B1556">
        <v>10010878532</v>
      </c>
      <c r="C1556" t="s">
        <v>324</v>
      </c>
      <c r="D1556" s="10">
        <v>35813</v>
      </c>
      <c r="E1556" t="s">
        <v>1219</v>
      </c>
    </row>
    <row r="1557" spans="1:5">
      <c r="A1557" t="s">
        <v>2466</v>
      </c>
      <c r="B1557">
        <v>10061210721</v>
      </c>
      <c r="C1557" t="s">
        <v>51</v>
      </c>
      <c r="D1557" s="10">
        <v>36197</v>
      </c>
      <c r="E1557" t="s">
        <v>1219</v>
      </c>
    </row>
    <row r="1558" spans="1:5">
      <c r="A1558" t="s">
        <v>2467</v>
      </c>
      <c r="B1558">
        <v>10056604231</v>
      </c>
      <c r="C1558" t="s">
        <v>187</v>
      </c>
      <c r="D1558" s="10">
        <v>36662</v>
      </c>
      <c r="E1558" t="s">
        <v>1219</v>
      </c>
    </row>
    <row r="1559" spans="1:5">
      <c r="A1559" t="s">
        <v>2468</v>
      </c>
      <c r="B1559">
        <v>10016863432</v>
      </c>
      <c r="C1559" t="s">
        <v>177</v>
      </c>
      <c r="D1559" s="10">
        <v>35881</v>
      </c>
      <c r="E1559" t="s">
        <v>1217</v>
      </c>
    </row>
    <row r="1560" spans="1:5">
      <c r="A1560" t="s">
        <v>2469</v>
      </c>
      <c r="B1560">
        <v>10066337068</v>
      </c>
      <c r="C1560" t="s">
        <v>141</v>
      </c>
      <c r="D1560" s="10">
        <v>33804</v>
      </c>
      <c r="E1560" t="s">
        <v>1219</v>
      </c>
    </row>
    <row r="1561" spans="1:5">
      <c r="A1561" t="s">
        <v>2470</v>
      </c>
      <c r="B1561">
        <v>10009737972</v>
      </c>
      <c r="C1561" t="s">
        <v>283</v>
      </c>
      <c r="D1561" s="10">
        <v>35620</v>
      </c>
      <c r="E1561" t="s">
        <v>1217</v>
      </c>
    </row>
    <row r="1562" spans="1:5">
      <c r="A1562" t="s">
        <v>2471</v>
      </c>
      <c r="B1562">
        <v>10046131261</v>
      </c>
      <c r="C1562" t="s">
        <v>94</v>
      </c>
      <c r="D1562" s="10">
        <v>36703</v>
      </c>
      <c r="E1562" t="s">
        <v>1219</v>
      </c>
    </row>
    <row r="1563" spans="1:5">
      <c r="A1563" t="s">
        <v>2472</v>
      </c>
      <c r="B1563">
        <v>10016076924</v>
      </c>
      <c r="C1563" t="s">
        <v>249</v>
      </c>
      <c r="D1563" s="10">
        <v>36307</v>
      </c>
      <c r="E1563" t="s">
        <v>1219</v>
      </c>
    </row>
    <row r="1564" spans="1:5">
      <c r="A1564" t="s">
        <v>2473</v>
      </c>
      <c r="B1564">
        <v>10010779613</v>
      </c>
      <c r="C1564" t="s">
        <v>77</v>
      </c>
      <c r="D1564" s="10">
        <v>36027</v>
      </c>
      <c r="E1564" t="s">
        <v>1226</v>
      </c>
    </row>
    <row r="1565" spans="1:5">
      <c r="A1565" t="s">
        <v>2474</v>
      </c>
      <c r="B1565">
        <v>10009862860</v>
      </c>
      <c r="C1565" t="s">
        <v>255</v>
      </c>
      <c r="D1565" s="10">
        <v>34738</v>
      </c>
      <c r="E1565" t="s">
        <v>1219</v>
      </c>
    </row>
    <row r="1566" spans="1:5">
      <c r="A1566" t="s">
        <v>1041</v>
      </c>
      <c r="B1566">
        <v>10007498888</v>
      </c>
      <c r="C1566" t="s">
        <v>30</v>
      </c>
      <c r="D1566" s="10">
        <v>33607</v>
      </c>
      <c r="E1566" t="s">
        <v>1219</v>
      </c>
    </row>
    <row r="1567" spans="1:5">
      <c r="A1567" t="s">
        <v>2475</v>
      </c>
      <c r="B1567">
        <v>10009312283</v>
      </c>
      <c r="C1567" t="s">
        <v>141</v>
      </c>
      <c r="D1567" s="10">
        <v>27578</v>
      </c>
      <c r="E1567" t="s">
        <v>1217</v>
      </c>
    </row>
    <row r="1568" spans="1:5">
      <c r="A1568" t="s">
        <v>2476</v>
      </c>
      <c r="B1568">
        <v>10015914347</v>
      </c>
      <c r="C1568" t="s">
        <v>197</v>
      </c>
      <c r="D1568" s="10">
        <v>35971</v>
      </c>
      <c r="E1568" t="s">
        <v>1219</v>
      </c>
    </row>
    <row r="1569" spans="1:5">
      <c r="A1569" t="s">
        <v>2477</v>
      </c>
      <c r="B1569">
        <v>10010882774</v>
      </c>
      <c r="C1569" t="s">
        <v>1340</v>
      </c>
      <c r="D1569" s="10">
        <v>35709</v>
      </c>
      <c r="E1569" t="s">
        <v>1219</v>
      </c>
    </row>
    <row r="1570" spans="1:5">
      <c r="A1570" t="s">
        <v>2478</v>
      </c>
      <c r="B1570">
        <v>10016392374</v>
      </c>
      <c r="C1570" t="s">
        <v>77</v>
      </c>
      <c r="D1570" s="10">
        <v>36606</v>
      </c>
      <c r="E1570" t="s">
        <v>1219</v>
      </c>
    </row>
    <row r="1571" spans="1:5">
      <c r="A1571" t="s">
        <v>2479</v>
      </c>
      <c r="B1571">
        <v>10023663536</v>
      </c>
      <c r="C1571" t="s">
        <v>34</v>
      </c>
      <c r="D1571" s="10">
        <v>36581</v>
      </c>
      <c r="E1571" t="s">
        <v>1219</v>
      </c>
    </row>
    <row r="1572" spans="1:5">
      <c r="A1572" t="s">
        <v>2480</v>
      </c>
      <c r="B1572">
        <v>10010695343</v>
      </c>
      <c r="C1572" t="s">
        <v>55</v>
      </c>
      <c r="D1572" s="10">
        <v>35603</v>
      </c>
      <c r="E1572" t="s">
        <v>1219</v>
      </c>
    </row>
    <row r="1573" spans="1:5">
      <c r="A1573" t="s">
        <v>2481</v>
      </c>
      <c r="B1573">
        <v>10011021406</v>
      </c>
      <c r="C1573" t="s">
        <v>255</v>
      </c>
      <c r="D1573" s="10">
        <v>34530</v>
      </c>
      <c r="E1573" t="s">
        <v>1219</v>
      </c>
    </row>
    <row r="1574" spans="1:5">
      <c r="A1574" t="s">
        <v>2482</v>
      </c>
      <c r="B1574">
        <v>10064381611</v>
      </c>
      <c r="C1574" t="s">
        <v>51</v>
      </c>
      <c r="D1574" s="10">
        <v>36378</v>
      </c>
      <c r="E1574" t="s">
        <v>1219</v>
      </c>
    </row>
    <row r="1575" spans="1:5">
      <c r="A1575" t="s">
        <v>2483</v>
      </c>
      <c r="B1575">
        <v>10010737375</v>
      </c>
      <c r="C1575" t="s">
        <v>177</v>
      </c>
      <c r="D1575" s="10">
        <v>29122</v>
      </c>
      <c r="E1575" t="s">
        <v>1217</v>
      </c>
    </row>
    <row r="1576" spans="1:5">
      <c r="A1576" t="s">
        <v>2484</v>
      </c>
      <c r="B1576">
        <v>10009738073</v>
      </c>
      <c r="C1576" t="s">
        <v>283</v>
      </c>
      <c r="D1576" s="10">
        <v>35680</v>
      </c>
      <c r="E1576" t="s">
        <v>1226</v>
      </c>
    </row>
    <row r="1577" spans="1:5">
      <c r="A1577" t="s">
        <v>2485</v>
      </c>
      <c r="B1577">
        <v>10011160438</v>
      </c>
      <c r="C1577" t="s">
        <v>77</v>
      </c>
      <c r="D1577" s="10">
        <v>36428</v>
      </c>
      <c r="E1577" t="s">
        <v>1217</v>
      </c>
    </row>
    <row r="1578" spans="1:5">
      <c r="A1578" t="s">
        <v>2486</v>
      </c>
      <c r="B1578">
        <v>10016104610</v>
      </c>
      <c r="C1578" t="s">
        <v>206</v>
      </c>
      <c r="D1578" s="10">
        <v>36529</v>
      </c>
      <c r="E1578" t="s">
        <v>1219</v>
      </c>
    </row>
    <row r="1579" spans="1:5">
      <c r="A1579" t="s">
        <v>2487</v>
      </c>
      <c r="B1579">
        <v>10011263906</v>
      </c>
      <c r="C1579" t="s">
        <v>34</v>
      </c>
      <c r="D1579" s="10">
        <v>29835</v>
      </c>
      <c r="E1579" t="s">
        <v>1219</v>
      </c>
    </row>
    <row r="1580" spans="1:5">
      <c r="A1580" t="s">
        <v>2488</v>
      </c>
      <c r="B1580">
        <v>10050432102</v>
      </c>
      <c r="C1580" t="s">
        <v>55</v>
      </c>
      <c r="D1580" s="10">
        <v>36379</v>
      </c>
      <c r="E1580" t="s">
        <v>1219</v>
      </c>
    </row>
    <row r="1581" spans="1:5">
      <c r="A1581" t="s">
        <v>2489</v>
      </c>
      <c r="B1581">
        <v>10009888829</v>
      </c>
      <c r="C1581" t="s">
        <v>255</v>
      </c>
      <c r="D1581" s="10">
        <v>35143</v>
      </c>
      <c r="E1581" t="s">
        <v>1219</v>
      </c>
    </row>
    <row r="1582" spans="1:5">
      <c r="A1582" t="s">
        <v>2490</v>
      </c>
      <c r="B1582">
        <v>10010872165</v>
      </c>
      <c r="C1582" t="s">
        <v>324</v>
      </c>
      <c r="D1582" s="10">
        <v>34965</v>
      </c>
      <c r="E1582" t="s">
        <v>1219</v>
      </c>
    </row>
    <row r="1583" spans="1:5">
      <c r="A1583" t="s">
        <v>2491</v>
      </c>
      <c r="B1583">
        <v>10015374985</v>
      </c>
      <c r="C1583" t="s">
        <v>51</v>
      </c>
      <c r="D1583" s="10">
        <v>35965</v>
      </c>
      <c r="E1583" t="s">
        <v>1219</v>
      </c>
    </row>
    <row r="1584" spans="1:5">
      <c r="A1584" t="s">
        <v>2492</v>
      </c>
      <c r="B1584">
        <v>10015977904</v>
      </c>
      <c r="C1584" t="s">
        <v>187</v>
      </c>
      <c r="D1584" s="10">
        <v>36883</v>
      </c>
      <c r="E1584" t="s">
        <v>1219</v>
      </c>
    </row>
    <row r="1585" spans="1:5">
      <c r="A1585" t="s">
        <v>2493</v>
      </c>
      <c r="B1585">
        <v>10079054879</v>
      </c>
      <c r="C1585" t="s">
        <v>249</v>
      </c>
      <c r="D1585" s="10">
        <v>23152</v>
      </c>
      <c r="E1585" t="s">
        <v>1219</v>
      </c>
    </row>
    <row r="1586" spans="1:5">
      <c r="A1586" t="s">
        <v>2494</v>
      </c>
      <c r="B1586">
        <v>10009181133</v>
      </c>
      <c r="C1586" t="s">
        <v>197</v>
      </c>
      <c r="D1586" s="10">
        <v>35303</v>
      </c>
      <c r="E1586" t="s">
        <v>1219</v>
      </c>
    </row>
    <row r="1587" spans="1:5">
      <c r="A1587" t="s">
        <v>2495</v>
      </c>
      <c r="B1587">
        <v>10015765716</v>
      </c>
      <c r="C1587" t="s">
        <v>45</v>
      </c>
      <c r="D1587" s="10">
        <v>36305</v>
      </c>
      <c r="E1587" t="s">
        <v>1219</v>
      </c>
    </row>
    <row r="1588" spans="1:5">
      <c r="A1588" t="s">
        <v>2496</v>
      </c>
      <c r="B1588">
        <v>10015267073</v>
      </c>
      <c r="C1588" t="s">
        <v>197</v>
      </c>
      <c r="D1588" s="10">
        <v>36182</v>
      </c>
      <c r="E1588" t="s">
        <v>1226</v>
      </c>
    </row>
    <row r="1589" spans="1:5">
      <c r="A1589" t="s">
        <v>2497</v>
      </c>
      <c r="B1589">
        <v>10014676787</v>
      </c>
      <c r="C1589" t="s">
        <v>55</v>
      </c>
      <c r="D1589" s="10">
        <v>34193</v>
      </c>
      <c r="E1589" t="s">
        <v>1219</v>
      </c>
    </row>
    <row r="1590" spans="1:5">
      <c r="A1590" t="s">
        <v>2498</v>
      </c>
      <c r="B1590">
        <v>10059717830</v>
      </c>
      <c r="C1590" t="s">
        <v>51</v>
      </c>
      <c r="D1590" s="10">
        <v>36310</v>
      </c>
      <c r="E1590" t="s">
        <v>1217</v>
      </c>
    </row>
    <row r="1591" spans="1:5">
      <c r="A1591" t="s">
        <v>328</v>
      </c>
      <c r="B1591">
        <v>10009728373</v>
      </c>
      <c r="C1591" t="s">
        <v>163</v>
      </c>
      <c r="D1591" s="10">
        <v>35509</v>
      </c>
      <c r="E1591" t="s">
        <v>1219</v>
      </c>
    </row>
    <row r="1592" spans="1:5">
      <c r="A1592" t="s">
        <v>2499</v>
      </c>
      <c r="B1592">
        <v>10060678130</v>
      </c>
      <c r="C1592" t="s">
        <v>187</v>
      </c>
      <c r="D1592" s="10">
        <v>36840</v>
      </c>
      <c r="E1592" t="s">
        <v>1219</v>
      </c>
    </row>
    <row r="1593" spans="1:5">
      <c r="A1593" t="s">
        <v>2500</v>
      </c>
      <c r="B1593">
        <v>10009233572</v>
      </c>
      <c r="C1593" t="s">
        <v>36</v>
      </c>
      <c r="D1593" s="10">
        <v>34760</v>
      </c>
      <c r="E1593" t="s">
        <v>1219</v>
      </c>
    </row>
    <row r="1594" spans="1:5">
      <c r="A1594" t="s">
        <v>2501</v>
      </c>
      <c r="B1594">
        <v>10010722322</v>
      </c>
      <c r="C1594" t="s">
        <v>223</v>
      </c>
      <c r="D1594" s="10">
        <v>34871</v>
      </c>
      <c r="E1594" t="s">
        <v>1219</v>
      </c>
    </row>
    <row r="1595" spans="1:5">
      <c r="A1595" t="s">
        <v>2502</v>
      </c>
      <c r="B1595">
        <v>10009667244</v>
      </c>
      <c r="C1595" t="s">
        <v>45</v>
      </c>
      <c r="D1595" s="10">
        <v>35220</v>
      </c>
      <c r="E1595" t="s">
        <v>1219</v>
      </c>
    </row>
    <row r="1596" spans="1:5">
      <c r="A1596" t="s">
        <v>2503</v>
      </c>
      <c r="B1596">
        <v>10015434603</v>
      </c>
      <c r="C1596" t="s">
        <v>483</v>
      </c>
      <c r="D1596" s="10">
        <v>36434</v>
      </c>
      <c r="E1596" t="s">
        <v>1219</v>
      </c>
    </row>
    <row r="1597" spans="1:5">
      <c r="A1597" t="s">
        <v>2504</v>
      </c>
      <c r="B1597">
        <v>10010929658</v>
      </c>
      <c r="C1597" t="s">
        <v>55</v>
      </c>
      <c r="D1597" s="10">
        <v>33576</v>
      </c>
      <c r="E1597" t="s">
        <v>1219</v>
      </c>
    </row>
    <row r="1598" spans="1:5">
      <c r="A1598" t="s">
        <v>2505</v>
      </c>
      <c r="B1598">
        <v>10055036265</v>
      </c>
      <c r="C1598" t="s">
        <v>51</v>
      </c>
      <c r="D1598" s="10">
        <v>36403</v>
      </c>
      <c r="E1598" t="s">
        <v>1219</v>
      </c>
    </row>
    <row r="1599" spans="1:5">
      <c r="A1599" t="s">
        <v>2506</v>
      </c>
      <c r="B1599">
        <v>10015979823</v>
      </c>
      <c r="C1599" t="s">
        <v>187</v>
      </c>
      <c r="D1599" s="10">
        <v>36165</v>
      </c>
      <c r="E1599" t="s">
        <v>1219</v>
      </c>
    </row>
    <row r="1600" spans="1:5">
      <c r="A1600" t="s">
        <v>2507</v>
      </c>
      <c r="B1600">
        <v>10010895508</v>
      </c>
      <c r="C1600" t="s">
        <v>30</v>
      </c>
      <c r="D1600" s="10">
        <v>35620</v>
      </c>
      <c r="E1600" t="s">
        <v>1219</v>
      </c>
    </row>
    <row r="1601" spans="1:5">
      <c r="A1601" t="s">
        <v>2508</v>
      </c>
      <c r="B1601">
        <v>10037321338</v>
      </c>
      <c r="C1601" t="s">
        <v>36</v>
      </c>
      <c r="D1601" s="10">
        <v>29061</v>
      </c>
      <c r="E1601" t="s">
        <v>1219</v>
      </c>
    </row>
    <row r="1602" spans="1:5">
      <c r="A1602" t="s">
        <v>2509</v>
      </c>
      <c r="B1602">
        <v>10022853786</v>
      </c>
      <c r="C1602" t="s">
        <v>22</v>
      </c>
      <c r="D1602" s="10">
        <v>36586</v>
      </c>
      <c r="E1602" t="s">
        <v>1219</v>
      </c>
    </row>
    <row r="1603" spans="1:5">
      <c r="A1603" t="s">
        <v>2510</v>
      </c>
      <c r="B1603">
        <v>10014244533</v>
      </c>
      <c r="C1603" t="s">
        <v>45</v>
      </c>
      <c r="D1603" s="10">
        <v>35692</v>
      </c>
      <c r="E1603" t="s">
        <v>1219</v>
      </c>
    </row>
    <row r="1604" spans="1:5">
      <c r="A1604" t="s">
        <v>2511</v>
      </c>
      <c r="B1604">
        <v>10015785318</v>
      </c>
      <c r="C1604" t="s">
        <v>30</v>
      </c>
      <c r="D1604" s="10">
        <v>35241</v>
      </c>
      <c r="E1604" t="s">
        <v>1219</v>
      </c>
    </row>
    <row r="1605" spans="1:5">
      <c r="A1605" t="s">
        <v>2512</v>
      </c>
      <c r="B1605">
        <v>10055050514</v>
      </c>
      <c r="C1605" t="s">
        <v>51</v>
      </c>
      <c r="D1605" s="10">
        <v>36274</v>
      </c>
      <c r="E1605" t="s">
        <v>1219</v>
      </c>
    </row>
    <row r="1606" spans="1:5">
      <c r="A1606" t="s">
        <v>2513</v>
      </c>
      <c r="B1606">
        <v>10006652867</v>
      </c>
      <c r="C1606" t="s">
        <v>163</v>
      </c>
      <c r="D1606" s="10">
        <v>29560</v>
      </c>
      <c r="E1606" t="s">
        <v>1219</v>
      </c>
    </row>
    <row r="1607" spans="1:5">
      <c r="A1607" t="s">
        <v>2514</v>
      </c>
      <c r="B1607">
        <v>10015978409</v>
      </c>
      <c r="C1607" t="s">
        <v>187</v>
      </c>
      <c r="D1607" s="10">
        <v>36350</v>
      </c>
      <c r="E1607" t="s">
        <v>1219</v>
      </c>
    </row>
    <row r="1608" spans="1:5">
      <c r="A1608" t="s">
        <v>2515</v>
      </c>
      <c r="B1608">
        <v>10051488388</v>
      </c>
      <c r="C1608" t="s">
        <v>32</v>
      </c>
      <c r="D1608" s="10">
        <v>34539</v>
      </c>
      <c r="E1608" t="s">
        <v>1219</v>
      </c>
    </row>
    <row r="1609" spans="1:5">
      <c r="A1609" t="s">
        <v>2516</v>
      </c>
      <c r="B1609">
        <v>10023065873</v>
      </c>
      <c r="C1609" t="s">
        <v>22</v>
      </c>
      <c r="D1609" s="10">
        <v>32850</v>
      </c>
      <c r="E1609" t="s">
        <v>1219</v>
      </c>
    </row>
    <row r="1610" spans="1:5">
      <c r="A1610" t="s">
        <v>2517</v>
      </c>
      <c r="B1610">
        <v>10062071189</v>
      </c>
      <c r="C1610" t="s">
        <v>45</v>
      </c>
      <c r="D1610" s="10">
        <v>36233</v>
      </c>
      <c r="E1610" t="s">
        <v>1219</v>
      </c>
    </row>
    <row r="1611" spans="1:5">
      <c r="A1611" t="s">
        <v>2519</v>
      </c>
      <c r="B1611">
        <v>10015269093</v>
      </c>
      <c r="C1611" t="s">
        <v>2518</v>
      </c>
      <c r="D1611" s="10">
        <v>35668</v>
      </c>
      <c r="E1611" t="s">
        <v>1219</v>
      </c>
    </row>
    <row r="1612" spans="1:5">
      <c r="A1612" t="s">
        <v>2520</v>
      </c>
      <c r="B1612">
        <v>10010935318</v>
      </c>
      <c r="C1612" t="s">
        <v>30</v>
      </c>
      <c r="D1612" s="10">
        <v>35291</v>
      </c>
      <c r="E1612" t="s">
        <v>1219</v>
      </c>
    </row>
    <row r="1613" spans="1:5">
      <c r="A1613" t="s">
        <v>2521</v>
      </c>
      <c r="B1613">
        <v>10015172295</v>
      </c>
      <c r="C1613" t="s">
        <v>28</v>
      </c>
      <c r="D1613" s="10">
        <v>36197</v>
      </c>
      <c r="E1613" t="s">
        <v>1219</v>
      </c>
    </row>
    <row r="1614" spans="1:5">
      <c r="A1614" t="s">
        <v>2522</v>
      </c>
      <c r="B1614">
        <v>10081161803</v>
      </c>
      <c r="C1614" t="s">
        <v>51</v>
      </c>
      <c r="D1614" s="10">
        <v>36112</v>
      </c>
      <c r="E1614" t="s">
        <v>1219</v>
      </c>
    </row>
    <row r="1615" spans="1:5">
      <c r="A1615" t="s">
        <v>2523</v>
      </c>
      <c r="B1615">
        <v>10009684523</v>
      </c>
      <c r="C1615" t="s">
        <v>187</v>
      </c>
      <c r="D1615" s="10">
        <v>35464</v>
      </c>
      <c r="E1615" t="s">
        <v>1219</v>
      </c>
    </row>
    <row r="1616" spans="1:5">
      <c r="A1616" t="s">
        <v>2524</v>
      </c>
      <c r="B1616">
        <v>10081025292</v>
      </c>
      <c r="C1616" t="s">
        <v>141</v>
      </c>
      <c r="D1616" s="10">
        <v>26802</v>
      </c>
      <c r="E1616" t="s">
        <v>1217</v>
      </c>
    </row>
    <row r="1617" spans="1:5">
      <c r="A1617" t="s">
        <v>2525</v>
      </c>
      <c r="B1617">
        <v>10055091233</v>
      </c>
      <c r="C1617" t="s">
        <v>32</v>
      </c>
      <c r="D1617" s="10">
        <v>36627</v>
      </c>
      <c r="E1617" t="s">
        <v>1217</v>
      </c>
    </row>
    <row r="1618" spans="1:5">
      <c r="A1618" t="s">
        <v>2526</v>
      </c>
      <c r="B1618">
        <v>10034865521</v>
      </c>
      <c r="C1618" t="s">
        <v>206</v>
      </c>
      <c r="D1618" s="10">
        <v>36697</v>
      </c>
      <c r="E1618" t="s">
        <v>1219</v>
      </c>
    </row>
    <row r="1619" spans="1:5">
      <c r="A1619" t="s">
        <v>2527</v>
      </c>
      <c r="B1619">
        <v>10010641284</v>
      </c>
      <c r="C1619" t="s">
        <v>45</v>
      </c>
      <c r="D1619" s="10">
        <v>35453</v>
      </c>
      <c r="E1619" t="s">
        <v>1219</v>
      </c>
    </row>
    <row r="1620" spans="1:5">
      <c r="A1620" t="s">
        <v>2528</v>
      </c>
      <c r="B1620">
        <v>10009037653</v>
      </c>
      <c r="C1620" t="s">
        <v>103</v>
      </c>
      <c r="D1620" s="10">
        <v>34768</v>
      </c>
      <c r="E1620" t="s">
        <v>1219</v>
      </c>
    </row>
    <row r="1621" spans="1:5">
      <c r="A1621" t="s">
        <v>2529</v>
      </c>
      <c r="B1621">
        <v>10004862310</v>
      </c>
      <c r="C1621" t="s">
        <v>24</v>
      </c>
      <c r="D1621" s="10">
        <v>29105</v>
      </c>
      <c r="E1621" t="s">
        <v>1226</v>
      </c>
    </row>
    <row r="1622" spans="1:5">
      <c r="A1622" t="s">
        <v>2530</v>
      </c>
      <c r="B1622">
        <v>10040300147</v>
      </c>
      <c r="C1622" t="s">
        <v>36</v>
      </c>
      <c r="D1622" s="10">
        <v>36754</v>
      </c>
      <c r="E1622" t="s">
        <v>1217</v>
      </c>
    </row>
    <row r="1623" spans="1:5">
      <c r="A1623" t="s">
        <v>2531</v>
      </c>
      <c r="B1623">
        <v>10015793705</v>
      </c>
      <c r="C1623" t="s">
        <v>30</v>
      </c>
      <c r="D1623" s="10">
        <v>35523</v>
      </c>
      <c r="E1623" t="s">
        <v>1219</v>
      </c>
    </row>
    <row r="1624" spans="1:5">
      <c r="A1624" t="s">
        <v>2532</v>
      </c>
      <c r="B1624">
        <v>10015267275</v>
      </c>
      <c r="C1624" t="s">
        <v>197</v>
      </c>
      <c r="D1624" s="10">
        <v>36390</v>
      </c>
      <c r="E1624" t="s">
        <v>1219</v>
      </c>
    </row>
    <row r="1625" spans="1:5">
      <c r="A1625" t="s">
        <v>2533</v>
      </c>
      <c r="B1625">
        <v>10061217286</v>
      </c>
      <c r="C1625" t="s">
        <v>51</v>
      </c>
      <c r="D1625" s="10">
        <v>36874</v>
      </c>
      <c r="E1625" t="s">
        <v>1219</v>
      </c>
    </row>
    <row r="1626" spans="1:5">
      <c r="A1626" t="s">
        <v>2534</v>
      </c>
      <c r="B1626">
        <v>10064646945</v>
      </c>
      <c r="C1626" t="s">
        <v>163</v>
      </c>
      <c r="D1626" s="10">
        <v>29943</v>
      </c>
      <c r="E1626" t="s">
        <v>1217</v>
      </c>
    </row>
    <row r="1627" spans="1:5">
      <c r="A1627" t="s">
        <v>2535</v>
      </c>
      <c r="B1627">
        <v>10015981035</v>
      </c>
      <c r="C1627" t="s">
        <v>187</v>
      </c>
      <c r="D1627" s="10">
        <v>36558</v>
      </c>
      <c r="E1627" t="s">
        <v>1219</v>
      </c>
    </row>
    <row r="1628" spans="1:5">
      <c r="A1628" t="s">
        <v>2536</v>
      </c>
      <c r="B1628">
        <v>10083258114</v>
      </c>
      <c r="C1628" t="s">
        <v>141</v>
      </c>
      <c r="D1628" s="10">
        <v>35695</v>
      </c>
      <c r="E1628" t="s">
        <v>1217</v>
      </c>
    </row>
    <row r="1629" spans="1:5">
      <c r="A1629" t="s">
        <v>2537</v>
      </c>
      <c r="B1629">
        <v>10084717558</v>
      </c>
      <c r="C1629" t="s">
        <v>32</v>
      </c>
      <c r="D1629" s="10">
        <v>34443</v>
      </c>
      <c r="E1629" t="s">
        <v>1219</v>
      </c>
    </row>
    <row r="1630" spans="1:5">
      <c r="A1630" t="s">
        <v>2538</v>
      </c>
      <c r="B1630">
        <v>10034839451</v>
      </c>
      <c r="C1630" t="s">
        <v>206</v>
      </c>
      <c r="D1630" s="10">
        <v>36545</v>
      </c>
      <c r="E1630" t="s">
        <v>1219</v>
      </c>
    </row>
    <row r="1631" spans="1:5">
      <c r="A1631" t="s">
        <v>2539</v>
      </c>
      <c r="B1631">
        <v>10083233660</v>
      </c>
      <c r="C1631" t="s">
        <v>255</v>
      </c>
      <c r="D1631" s="10">
        <v>34466</v>
      </c>
      <c r="E1631" t="s">
        <v>1219</v>
      </c>
    </row>
    <row r="1632" spans="1:5">
      <c r="A1632" t="s">
        <v>2540</v>
      </c>
      <c r="B1632">
        <v>10029846577</v>
      </c>
      <c r="C1632" t="s">
        <v>24</v>
      </c>
      <c r="D1632" s="10">
        <v>36357</v>
      </c>
      <c r="E1632" t="s">
        <v>1217</v>
      </c>
    </row>
    <row r="1633" spans="1:5">
      <c r="A1633" t="s">
        <v>2541</v>
      </c>
      <c r="B1633">
        <v>10073116055</v>
      </c>
      <c r="C1633" t="s">
        <v>151</v>
      </c>
      <c r="D1633" s="10">
        <v>36213</v>
      </c>
      <c r="E1633" t="s">
        <v>1217</v>
      </c>
    </row>
    <row r="1634" spans="1:5">
      <c r="A1634" t="s">
        <v>2542</v>
      </c>
      <c r="B1634">
        <v>10081338928</v>
      </c>
      <c r="C1634" t="s">
        <v>77</v>
      </c>
      <c r="D1634" s="10">
        <v>27996</v>
      </c>
      <c r="E1634" t="s">
        <v>1219</v>
      </c>
    </row>
    <row r="1635" spans="1:5">
      <c r="A1635" t="s">
        <v>2543</v>
      </c>
      <c r="B1635">
        <v>10084652183</v>
      </c>
      <c r="C1635" t="s">
        <v>36</v>
      </c>
      <c r="D1635" s="10">
        <v>30312</v>
      </c>
      <c r="E1635" t="s">
        <v>1219</v>
      </c>
    </row>
    <row r="1636" spans="1:5">
      <c r="A1636" t="s">
        <v>2544</v>
      </c>
      <c r="B1636">
        <v>10006319532</v>
      </c>
      <c r="C1636" t="s">
        <v>206</v>
      </c>
      <c r="D1636" s="10">
        <v>32870</v>
      </c>
      <c r="E1636" t="s">
        <v>1219</v>
      </c>
    </row>
    <row r="1637" spans="1:5">
      <c r="A1637" t="s">
        <v>2545</v>
      </c>
      <c r="B1637">
        <v>10009967843</v>
      </c>
      <c r="C1637" t="s">
        <v>112</v>
      </c>
      <c r="D1637" s="10">
        <v>35698</v>
      </c>
      <c r="E1637" t="s">
        <v>1217</v>
      </c>
    </row>
    <row r="1638" spans="1:5">
      <c r="A1638" t="s">
        <v>2546</v>
      </c>
      <c r="B1638">
        <v>10083840114</v>
      </c>
      <c r="C1638" t="s">
        <v>51</v>
      </c>
      <c r="D1638" s="10">
        <v>34761</v>
      </c>
      <c r="E1638" t="s">
        <v>1219</v>
      </c>
    </row>
    <row r="1639" spans="1:5">
      <c r="A1639" t="s">
        <v>2547</v>
      </c>
      <c r="B1639">
        <v>10005796944</v>
      </c>
      <c r="C1639" t="s">
        <v>163</v>
      </c>
      <c r="D1639" s="10">
        <v>26729</v>
      </c>
      <c r="E1639" t="s">
        <v>1219</v>
      </c>
    </row>
    <row r="1640" spans="1:5">
      <c r="A1640" t="s">
        <v>2548</v>
      </c>
      <c r="B1640">
        <v>10041823855</v>
      </c>
      <c r="C1640" t="s">
        <v>36</v>
      </c>
      <c r="D1640" s="10">
        <v>36409</v>
      </c>
      <c r="E1640" t="s">
        <v>1219</v>
      </c>
    </row>
    <row r="1641" spans="1:5">
      <c r="A1641" t="s">
        <v>2549</v>
      </c>
      <c r="B1641">
        <v>10034886840</v>
      </c>
      <c r="C1641" t="s">
        <v>206</v>
      </c>
      <c r="D1641" s="10">
        <v>36447</v>
      </c>
      <c r="E1641" t="s">
        <v>1219</v>
      </c>
    </row>
    <row r="1642" spans="1:5">
      <c r="A1642" t="s">
        <v>2550</v>
      </c>
      <c r="B1642">
        <v>10015775416</v>
      </c>
      <c r="C1642" t="s">
        <v>22</v>
      </c>
      <c r="D1642" s="10">
        <v>35964</v>
      </c>
      <c r="E1642" t="s">
        <v>1219</v>
      </c>
    </row>
    <row r="1643" spans="1:5">
      <c r="A1643" t="s">
        <v>2551</v>
      </c>
      <c r="B1643">
        <v>10007789686</v>
      </c>
      <c r="C1643" t="s">
        <v>112</v>
      </c>
      <c r="D1643" s="10">
        <v>31031</v>
      </c>
      <c r="E1643" t="s">
        <v>1217</v>
      </c>
    </row>
    <row r="1644" spans="1:5">
      <c r="A1644" t="s">
        <v>2552</v>
      </c>
      <c r="B1644">
        <v>10066293925</v>
      </c>
      <c r="C1644" t="s">
        <v>141</v>
      </c>
      <c r="D1644" s="10">
        <v>35328</v>
      </c>
      <c r="E1644" t="s">
        <v>1217</v>
      </c>
    </row>
    <row r="1645" spans="1:5">
      <c r="A1645" t="s">
        <v>2553</v>
      </c>
      <c r="B1645">
        <v>10021576925</v>
      </c>
      <c r="C1645" t="s">
        <v>30</v>
      </c>
      <c r="D1645" s="10">
        <v>36392</v>
      </c>
      <c r="E1645" t="s">
        <v>1219</v>
      </c>
    </row>
    <row r="1646" spans="1:5">
      <c r="A1646" t="s">
        <v>2554</v>
      </c>
      <c r="B1646">
        <v>10011153970</v>
      </c>
      <c r="C1646" t="s">
        <v>36</v>
      </c>
      <c r="D1646" s="10">
        <v>35879</v>
      </c>
      <c r="E1646" t="s">
        <v>1219</v>
      </c>
    </row>
    <row r="1647" spans="1:5">
      <c r="A1647" t="s">
        <v>2555</v>
      </c>
      <c r="B1647">
        <v>10058237467</v>
      </c>
      <c r="C1647" t="s">
        <v>141</v>
      </c>
      <c r="D1647" s="10">
        <v>33074</v>
      </c>
      <c r="E1647" t="s">
        <v>1217</v>
      </c>
    </row>
    <row r="1648" spans="1:5">
      <c r="A1648" t="s">
        <v>2556</v>
      </c>
      <c r="B1648">
        <v>10015566561</v>
      </c>
      <c r="C1648" t="s">
        <v>197</v>
      </c>
      <c r="D1648" s="10">
        <v>36255</v>
      </c>
      <c r="E1648" t="s">
        <v>1219</v>
      </c>
    </row>
    <row r="1649" spans="1:5">
      <c r="A1649" t="s">
        <v>2557</v>
      </c>
      <c r="B1649">
        <v>10064902680</v>
      </c>
      <c r="C1649" t="s">
        <v>255</v>
      </c>
      <c r="D1649" s="10">
        <v>36225</v>
      </c>
      <c r="E1649" t="s">
        <v>1219</v>
      </c>
    </row>
    <row r="1650" spans="1:5">
      <c r="A1650" t="s">
        <v>2558</v>
      </c>
      <c r="B1650">
        <v>10017288111</v>
      </c>
      <c r="C1650" t="s">
        <v>112</v>
      </c>
      <c r="D1650" s="10">
        <v>37167</v>
      </c>
      <c r="E1650" t="s">
        <v>1219</v>
      </c>
    </row>
    <row r="1651" spans="1:5">
      <c r="A1651" t="s">
        <v>2559</v>
      </c>
      <c r="B1651">
        <v>10010717470</v>
      </c>
      <c r="C1651" t="s">
        <v>38</v>
      </c>
      <c r="D1651" s="10">
        <v>35698</v>
      </c>
      <c r="E1651" t="s">
        <v>1219</v>
      </c>
    </row>
    <row r="1652" spans="1:5">
      <c r="A1652" t="s">
        <v>2560</v>
      </c>
      <c r="B1652">
        <v>10006554251</v>
      </c>
      <c r="C1652" t="s">
        <v>36</v>
      </c>
      <c r="D1652" s="10">
        <v>32888</v>
      </c>
      <c r="E1652" t="s">
        <v>1217</v>
      </c>
    </row>
    <row r="1653" spans="1:5">
      <c r="A1653" t="s">
        <v>2561</v>
      </c>
      <c r="B1653">
        <v>10020916113</v>
      </c>
      <c r="C1653" t="s">
        <v>30</v>
      </c>
      <c r="D1653" s="10">
        <v>36106</v>
      </c>
      <c r="E1653" t="s">
        <v>1219</v>
      </c>
    </row>
    <row r="1654" spans="1:5">
      <c r="A1654" t="s">
        <v>2562</v>
      </c>
      <c r="B1654">
        <v>10015794917</v>
      </c>
      <c r="C1654" t="s">
        <v>141</v>
      </c>
      <c r="D1654" s="10">
        <v>36207</v>
      </c>
      <c r="E1654" t="s">
        <v>1217</v>
      </c>
    </row>
    <row r="1655" spans="1:5">
      <c r="A1655" t="s">
        <v>2563</v>
      </c>
      <c r="B1655">
        <v>10034942414</v>
      </c>
      <c r="C1655" t="s">
        <v>197</v>
      </c>
      <c r="D1655" s="10">
        <v>36280</v>
      </c>
      <c r="E1655" t="s">
        <v>1219</v>
      </c>
    </row>
    <row r="1656" spans="1:5">
      <c r="A1656" t="s">
        <v>2564</v>
      </c>
      <c r="B1656">
        <v>10007901036</v>
      </c>
      <c r="C1656" t="s">
        <v>141</v>
      </c>
      <c r="D1656" s="10">
        <v>34354</v>
      </c>
      <c r="E1656" t="s">
        <v>1219</v>
      </c>
    </row>
    <row r="1657" spans="1:5">
      <c r="A1657" t="s">
        <v>2565</v>
      </c>
      <c r="B1657">
        <v>10015321031</v>
      </c>
      <c r="C1657" t="s">
        <v>38</v>
      </c>
      <c r="D1657" s="10">
        <v>35894</v>
      </c>
      <c r="E1657" t="s">
        <v>1219</v>
      </c>
    </row>
    <row r="1658" spans="1:5">
      <c r="A1658" t="s">
        <v>2566</v>
      </c>
      <c r="B1658">
        <v>10036667596</v>
      </c>
      <c r="C1658" t="s">
        <v>36</v>
      </c>
      <c r="D1658" s="10">
        <v>36291</v>
      </c>
      <c r="E1658" t="s">
        <v>1219</v>
      </c>
    </row>
    <row r="1659" spans="1:5">
      <c r="A1659" t="s">
        <v>2567</v>
      </c>
      <c r="B1659">
        <v>10016106630</v>
      </c>
      <c r="C1659" t="s">
        <v>206</v>
      </c>
      <c r="D1659" s="10">
        <v>35896</v>
      </c>
      <c r="E1659" t="s">
        <v>1219</v>
      </c>
    </row>
    <row r="1660" spans="1:5">
      <c r="A1660" t="s">
        <v>2568</v>
      </c>
      <c r="B1660">
        <v>10022868641</v>
      </c>
      <c r="C1660" t="s">
        <v>22</v>
      </c>
      <c r="D1660" s="10">
        <v>36728</v>
      </c>
      <c r="E1660" t="s">
        <v>1219</v>
      </c>
    </row>
    <row r="1661" spans="1:5">
      <c r="A1661" t="s">
        <v>2569</v>
      </c>
      <c r="B1661">
        <v>10009738982</v>
      </c>
      <c r="C1661" t="s">
        <v>141</v>
      </c>
      <c r="D1661" s="10">
        <v>23967</v>
      </c>
      <c r="E1661" t="s">
        <v>1217</v>
      </c>
    </row>
    <row r="1662" spans="1:5">
      <c r="A1662" t="s">
        <v>2570</v>
      </c>
      <c r="B1662">
        <v>10009964914</v>
      </c>
      <c r="C1662" t="s">
        <v>723</v>
      </c>
      <c r="D1662" s="10">
        <v>35431</v>
      </c>
      <c r="E1662" t="s">
        <v>1219</v>
      </c>
    </row>
    <row r="1663" spans="1:5">
      <c r="A1663" t="s">
        <v>2571</v>
      </c>
      <c r="B1663">
        <v>10064645430</v>
      </c>
      <c r="C1663" t="s">
        <v>163</v>
      </c>
      <c r="D1663" s="10">
        <v>36301</v>
      </c>
      <c r="E1663" t="s">
        <v>1217</v>
      </c>
    </row>
    <row r="1664" spans="1:5">
      <c r="A1664" t="s">
        <v>2572</v>
      </c>
      <c r="B1664">
        <v>10085949458</v>
      </c>
      <c r="C1664" t="s">
        <v>112</v>
      </c>
      <c r="D1664" s="10">
        <v>32826</v>
      </c>
      <c r="E1664" t="s">
        <v>1219</v>
      </c>
    </row>
    <row r="1665" spans="1:5">
      <c r="A1665" t="s">
        <v>2573</v>
      </c>
      <c r="B1665">
        <v>10023481357</v>
      </c>
      <c r="C1665" t="s">
        <v>38</v>
      </c>
      <c r="D1665" s="10">
        <v>35254</v>
      </c>
      <c r="E1665" t="s">
        <v>1219</v>
      </c>
    </row>
    <row r="1666" spans="1:5">
      <c r="A1666" t="s">
        <v>2574</v>
      </c>
      <c r="B1666">
        <v>10034899267</v>
      </c>
      <c r="C1666" t="s">
        <v>206</v>
      </c>
      <c r="D1666" s="10">
        <v>35816</v>
      </c>
      <c r="E1666" t="s">
        <v>1226</v>
      </c>
    </row>
    <row r="1667" spans="1:5">
      <c r="A1667" t="s">
        <v>2575</v>
      </c>
      <c r="B1667">
        <v>10084563974</v>
      </c>
      <c r="C1667" t="s">
        <v>141</v>
      </c>
      <c r="D1667" s="10">
        <v>28757</v>
      </c>
      <c r="E1667" t="s">
        <v>1219</v>
      </c>
    </row>
    <row r="1668" spans="1:5">
      <c r="A1668" t="s">
        <v>2576</v>
      </c>
      <c r="B1668">
        <v>10021320176</v>
      </c>
      <c r="C1668" t="s">
        <v>30</v>
      </c>
      <c r="D1668" s="10">
        <v>36426</v>
      </c>
      <c r="E1668" t="s">
        <v>1219</v>
      </c>
    </row>
    <row r="1669" spans="1:5">
      <c r="A1669" t="s">
        <v>302</v>
      </c>
      <c r="B1669">
        <v>10006898296</v>
      </c>
      <c r="C1669" t="s">
        <v>112</v>
      </c>
      <c r="D1669" s="10">
        <v>33836</v>
      </c>
      <c r="E1669" t="s">
        <v>1219</v>
      </c>
    </row>
    <row r="1670" spans="1:5">
      <c r="A1670" t="s">
        <v>2577</v>
      </c>
      <c r="B1670">
        <v>10063739791</v>
      </c>
      <c r="C1670" t="s">
        <v>163</v>
      </c>
      <c r="D1670" s="10">
        <v>36770</v>
      </c>
      <c r="E1670" t="s">
        <v>1219</v>
      </c>
    </row>
    <row r="1671" spans="1:5">
      <c r="A1671" t="s">
        <v>2578</v>
      </c>
      <c r="B1671">
        <v>10023450742</v>
      </c>
      <c r="C1671" t="s">
        <v>30</v>
      </c>
      <c r="D1671" s="10">
        <v>35280</v>
      </c>
      <c r="E1671" t="s">
        <v>1219</v>
      </c>
    </row>
    <row r="1672" spans="1:5">
      <c r="A1672" t="s">
        <v>2579</v>
      </c>
      <c r="B1672">
        <v>10021324725</v>
      </c>
      <c r="C1672" t="s">
        <v>30</v>
      </c>
      <c r="D1672" s="10">
        <v>36865</v>
      </c>
      <c r="E1672" t="s">
        <v>1219</v>
      </c>
    </row>
    <row r="1673" spans="1:5">
      <c r="A1673" t="s">
        <v>2580</v>
      </c>
      <c r="B1673">
        <v>10015322546</v>
      </c>
      <c r="C1673" t="s">
        <v>38</v>
      </c>
      <c r="D1673" s="10">
        <v>35583</v>
      </c>
      <c r="E1673" t="s">
        <v>1219</v>
      </c>
    </row>
    <row r="1674" spans="1:5">
      <c r="A1674" t="s">
        <v>2581</v>
      </c>
      <c r="B1674">
        <v>10015319718</v>
      </c>
      <c r="C1674" t="s">
        <v>38</v>
      </c>
      <c r="D1674" s="10">
        <v>35515</v>
      </c>
      <c r="E1674" t="s">
        <v>1219</v>
      </c>
    </row>
    <row r="1675" spans="1:5">
      <c r="A1675" t="s">
        <v>2582</v>
      </c>
      <c r="B1675">
        <v>10011046765</v>
      </c>
      <c r="C1675" t="s">
        <v>206</v>
      </c>
      <c r="D1675" s="10">
        <v>35536</v>
      </c>
      <c r="E1675" t="s">
        <v>1219</v>
      </c>
    </row>
    <row r="1676" spans="1:5">
      <c r="A1676" t="s">
        <v>2583</v>
      </c>
      <c r="B1676">
        <v>10050171313</v>
      </c>
      <c r="C1676" t="s">
        <v>112</v>
      </c>
      <c r="D1676" s="10">
        <v>33896</v>
      </c>
      <c r="E1676" t="s">
        <v>1219</v>
      </c>
    </row>
    <row r="1677" spans="1:5">
      <c r="A1677" t="s">
        <v>2584</v>
      </c>
      <c r="B1677">
        <v>10010916625</v>
      </c>
      <c r="C1677" t="s">
        <v>38</v>
      </c>
      <c r="D1677" s="10">
        <v>35335</v>
      </c>
      <c r="E1677" t="s">
        <v>1219</v>
      </c>
    </row>
    <row r="1678" spans="1:5">
      <c r="A1678" t="s">
        <v>2585</v>
      </c>
      <c r="B1678">
        <v>10015321334</v>
      </c>
      <c r="C1678" t="s">
        <v>38</v>
      </c>
      <c r="D1678" s="10">
        <v>35990</v>
      </c>
      <c r="E1678" t="s">
        <v>1219</v>
      </c>
    </row>
    <row r="1679" spans="1:5">
      <c r="A1679" t="s">
        <v>2586</v>
      </c>
      <c r="B1679">
        <v>10021626031</v>
      </c>
      <c r="C1679" t="s">
        <v>30</v>
      </c>
      <c r="D1679" s="10">
        <v>35310</v>
      </c>
      <c r="E1679" t="s">
        <v>1219</v>
      </c>
    </row>
    <row r="1680" spans="1:5">
      <c r="A1680" t="s">
        <v>2587</v>
      </c>
      <c r="B1680">
        <v>10009151326</v>
      </c>
      <c r="C1680" t="s">
        <v>57</v>
      </c>
      <c r="D1680" s="10">
        <v>34723</v>
      </c>
      <c r="E1680" t="s">
        <v>1219</v>
      </c>
    </row>
    <row r="1681" spans="1:5">
      <c r="A1681" t="s">
        <v>2588</v>
      </c>
      <c r="B1681">
        <v>10010992912</v>
      </c>
      <c r="C1681" t="s">
        <v>1179</v>
      </c>
      <c r="D1681" s="10">
        <v>31833</v>
      </c>
      <c r="E1681" t="s">
        <v>1217</v>
      </c>
    </row>
    <row r="1682" spans="1:5">
      <c r="A1682" t="s">
        <v>2589</v>
      </c>
      <c r="B1682">
        <v>10009532050</v>
      </c>
      <c r="C1682" t="s">
        <v>30</v>
      </c>
      <c r="D1682" s="10">
        <v>35230</v>
      </c>
      <c r="E1682" t="s">
        <v>1219</v>
      </c>
    </row>
    <row r="1683" spans="1:5">
      <c r="A1683" t="s">
        <v>2590</v>
      </c>
      <c r="B1683">
        <v>10009988152</v>
      </c>
      <c r="C1683" t="s">
        <v>197</v>
      </c>
      <c r="D1683" s="10">
        <v>35161</v>
      </c>
      <c r="E1683" t="s">
        <v>1219</v>
      </c>
    </row>
    <row r="1684" spans="1:5">
      <c r="A1684" t="s">
        <v>265</v>
      </c>
      <c r="B1684">
        <v>10062512945</v>
      </c>
      <c r="C1684" t="s">
        <v>101</v>
      </c>
      <c r="D1684" s="10">
        <v>34633</v>
      </c>
      <c r="E1684" t="s">
        <v>1219</v>
      </c>
    </row>
    <row r="1685" spans="1:5">
      <c r="A1685" t="s">
        <v>300</v>
      </c>
      <c r="B1685">
        <v>10055220161</v>
      </c>
      <c r="C1685" t="s">
        <v>101</v>
      </c>
      <c r="D1685" s="10">
        <v>36760</v>
      </c>
      <c r="E1685" t="s">
        <v>1217</v>
      </c>
    </row>
    <row r="1686" spans="1:5">
      <c r="A1686" t="s">
        <v>2591</v>
      </c>
      <c r="B1686">
        <v>10048854840</v>
      </c>
      <c r="C1686" t="s">
        <v>861</v>
      </c>
      <c r="D1686" s="10">
        <v>36578</v>
      </c>
      <c r="E1686" t="s">
        <v>1226</v>
      </c>
    </row>
    <row r="1687" spans="1:5">
      <c r="A1687" t="s">
        <v>2592</v>
      </c>
      <c r="B1687">
        <v>10064256016</v>
      </c>
      <c r="C1687" t="s">
        <v>101</v>
      </c>
      <c r="D1687" s="10">
        <v>35370</v>
      </c>
      <c r="E1687" t="s">
        <v>1219</v>
      </c>
    </row>
    <row r="1688" spans="1:5">
      <c r="A1688" t="s">
        <v>2593</v>
      </c>
      <c r="B1688">
        <v>10061138272</v>
      </c>
      <c r="C1688" t="s">
        <v>163</v>
      </c>
      <c r="D1688" s="10">
        <v>33256</v>
      </c>
      <c r="E1688" t="s">
        <v>1219</v>
      </c>
    </row>
    <row r="1689" spans="1:5">
      <c r="A1689" t="s">
        <v>2594</v>
      </c>
      <c r="B1689">
        <v>10068214222</v>
      </c>
      <c r="C1689" t="s">
        <v>112</v>
      </c>
      <c r="D1689" s="10">
        <v>34813</v>
      </c>
      <c r="E1689" t="s">
        <v>1217</v>
      </c>
    </row>
    <row r="1690" spans="1:5">
      <c r="A1690" t="s">
        <v>2595</v>
      </c>
      <c r="B1690">
        <v>10023487118</v>
      </c>
      <c r="C1690" t="s">
        <v>38</v>
      </c>
      <c r="D1690" s="10">
        <v>36564</v>
      </c>
      <c r="E1690" t="s">
        <v>1219</v>
      </c>
    </row>
    <row r="1691" spans="1:5">
      <c r="A1691" t="s">
        <v>2596</v>
      </c>
      <c r="B1691">
        <v>10018713607</v>
      </c>
      <c r="C1691" t="s">
        <v>112</v>
      </c>
      <c r="D1691" s="10">
        <v>34773</v>
      </c>
      <c r="E1691" t="s">
        <v>1219</v>
      </c>
    </row>
    <row r="1692" spans="1:5">
      <c r="A1692" t="s">
        <v>2597</v>
      </c>
      <c r="B1692">
        <v>10084757873</v>
      </c>
      <c r="C1692" t="s">
        <v>38</v>
      </c>
      <c r="D1692" s="10">
        <v>36400</v>
      </c>
      <c r="E1692" t="s">
        <v>1219</v>
      </c>
    </row>
    <row r="1693" spans="1:5">
      <c r="A1693" t="s">
        <v>2598</v>
      </c>
      <c r="B1693">
        <v>10064647753</v>
      </c>
      <c r="C1693" t="s">
        <v>163</v>
      </c>
      <c r="D1693" s="10">
        <v>23959</v>
      </c>
      <c r="E1693" t="s">
        <v>1219</v>
      </c>
    </row>
    <row r="1694" spans="1:5">
      <c r="A1694" t="s">
        <v>2599</v>
      </c>
      <c r="B1694">
        <v>10018733411</v>
      </c>
      <c r="C1694" t="s">
        <v>112</v>
      </c>
      <c r="D1694" s="10">
        <v>32387</v>
      </c>
      <c r="E1694" t="s">
        <v>1218</v>
      </c>
    </row>
    <row r="1695" spans="1:5">
      <c r="A1695" t="s">
        <v>2600</v>
      </c>
      <c r="B1695">
        <v>10076764164</v>
      </c>
      <c r="C1695" t="s">
        <v>112</v>
      </c>
      <c r="D1695" s="10">
        <v>37132</v>
      </c>
      <c r="E1695" t="s">
        <v>1217</v>
      </c>
    </row>
    <row r="1696" spans="1:5">
      <c r="A1696" t="s">
        <v>2601</v>
      </c>
      <c r="B1696">
        <v>10010926022</v>
      </c>
      <c r="C1696" t="s">
        <v>163</v>
      </c>
      <c r="D1696" s="10">
        <v>31372</v>
      </c>
      <c r="E1696" t="s">
        <v>1219</v>
      </c>
    </row>
    <row r="1697" spans="1:5">
      <c r="A1697" t="s">
        <v>2602</v>
      </c>
      <c r="B1697">
        <v>10008042896</v>
      </c>
      <c r="C1697" t="s">
        <v>112</v>
      </c>
      <c r="D1697" s="10">
        <v>31449</v>
      </c>
      <c r="E1697" t="s">
        <v>1219</v>
      </c>
    </row>
    <row r="1698" spans="1:5">
      <c r="A1698" t="s">
        <v>2603</v>
      </c>
      <c r="B1698">
        <v>10007782212</v>
      </c>
      <c r="C1698" t="s">
        <v>177</v>
      </c>
      <c r="D1698" s="10">
        <v>33973</v>
      </c>
      <c r="E1698" t="s">
        <v>1219</v>
      </c>
    </row>
    <row r="1699" spans="1:5">
      <c r="A1699" t="s">
        <v>2604</v>
      </c>
      <c r="B1699">
        <v>10025749339</v>
      </c>
      <c r="C1699" t="s">
        <v>26</v>
      </c>
      <c r="D1699" s="10">
        <v>36639</v>
      </c>
      <c r="E1699" t="s">
        <v>1219</v>
      </c>
    </row>
    <row r="1700" spans="1:5">
      <c r="A1700" t="s">
        <v>2605</v>
      </c>
      <c r="B1700">
        <v>10014699322</v>
      </c>
      <c r="C1700" t="s">
        <v>255</v>
      </c>
      <c r="D1700" s="10">
        <v>33574</v>
      </c>
      <c r="E1700" t="s">
        <v>1219</v>
      </c>
    </row>
    <row r="1701" spans="1:5">
      <c r="A1701" t="s">
        <v>2606</v>
      </c>
      <c r="B1701">
        <v>10016203226</v>
      </c>
      <c r="C1701" t="s">
        <v>163</v>
      </c>
      <c r="D1701" s="10">
        <v>25975</v>
      </c>
      <c r="E1701" t="s">
        <v>1219</v>
      </c>
    </row>
    <row r="1702" spans="1:5">
      <c r="A1702" t="s">
        <v>2607</v>
      </c>
      <c r="B1702">
        <v>10004594144</v>
      </c>
      <c r="C1702" t="s">
        <v>206</v>
      </c>
      <c r="D1702" s="10">
        <v>32194</v>
      </c>
      <c r="E1702" t="s">
        <v>1219</v>
      </c>
    </row>
    <row r="1703" spans="1:5">
      <c r="A1703" t="s">
        <v>2608</v>
      </c>
      <c r="B1703">
        <v>10050872945</v>
      </c>
      <c r="C1703" t="s">
        <v>60</v>
      </c>
      <c r="D1703" s="10">
        <v>36338</v>
      </c>
      <c r="E1703" t="s">
        <v>1219</v>
      </c>
    </row>
    <row r="1704" spans="1:5">
      <c r="A1704" t="s">
        <v>2609</v>
      </c>
      <c r="B1704">
        <v>10020813857</v>
      </c>
      <c r="C1704" t="s">
        <v>30</v>
      </c>
      <c r="D1704" s="10">
        <v>35572</v>
      </c>
      <c r="E1704" t="s">
        <v>1219</v>
      </c>
    </row>
    <row r="1705" spans="1:5">
      <c r="A1705" t="s">
        <v>2610</v>
      </c>
      <c r="B1705">
        <v>10021486086</v>
      </c>
      <c r="C1705" t="s">
        <v>30</v>
      </c>
      <c r="D1705" s="10">
        <v>35460</v>
      </c>
      <c r="E1705" t="s">
        <v>1219</v>
      </c>
    </row>
    <row r="1706" spans="1:5">
      <c r="A1706" t="s">
        <v>2611</v>
      </c>
      <c r="B1706">
        <v>10010853573</v>
      </c>
      <c r="C1706" t="s">
        <v>197</v>
      </c>
      <c r="D1706" s="10">
        <v>35222</v>
      </c>
      <c r="E1706" t="s">
        <v>1219</v>
      </c>
    </row>
    <row r="1707" spans="1:5">
      <c r="A1707" t="s">
        <v>2612</v>
      </c>
      <c r="B1707">
        <v>10010853775</v>
      </c>
      <c r="C1707" t="s">
        <v>197</v>
      </c>
      <c r="D1707" s="10">
        <v>35936</v>
      </c>
      <c r="E1707" t="s">
        <v>1219</v>
      </c>
    </row>
    <row r="1708" spans="1:5">
      <c r="A1708" t="s">
        <v>2613</v>
      </c>
      <c r="B1708">
        <v>10020872966</v>
      </c>
      <c r="C1708" t="s">
        <v>30</v>
      </c>
      <c r="D1708" s="10">
        <v>35813</v>
      </c>
      <c r="E1708" t="s">
        <v>1219</v>
      </c>
    </row>
    <row r="1709" spans="1:5">
      <c r="A1709" t="s">
        <v>2614</v>
      </c>
      <c r="B1709">
        <v>10009316428</v>
      </c>
      <c r="C1709" t="s">
        <v>177</v>
      </c>
      <c r="D1709" s="10">
        <v>33928</v>
      </c>
      <c r="E1709" t="s">
        <v>1219</v>
      </c>
    </row>
    <row r="1710" spans="1:5">
      <c r="A1710" t="s">
        <v>2615</v>
      </c>
      <c r="B1710">
        <v>10048694081</v>
      </c>
      <c r="C1710" t="s">
        <v>26</v>
      </c>
      <c r="D1710" s="10">
        <v>36769</v>
      </c>
      <c r="E1710" t="s">
        <v>1219</v>
      </c>
    </row>
    <row r="1711" spans="1:5">
      <c r="A1711" t="s">
        <v>2616</v>
      </c>
      <c r="B1711">
        <v>10083392702</v>
      </c>
      <c r="C1711" t="s">
        <v>30</v>
      </c>
      <c r="D1711" s="10">
        <v>36005</v>
      </c>
      <c r="E1711" t="s">
        <v>1219</v>
      </c>
    </row>
    <row r="1712" spans="1:5">
      <c r="A1712" t="s">
        <v>2617</v>
      </c>
      <c r="B1712">
        <v>10015961433</v>
      </c>
      <c r="C1712" t="s">
        <v>368</v>
      </c>
      <c r="D1712" s="10">
        <v>36170</v>
      </c>
      <c r="E1712" t="s">
        <v>1219</v>
      </c>
    </row>
    <row r="1713" spans="1:5">
      <c r="A1713" t="s">
        <v>2618</v>
      </c>
      <c r="B1713">
        <v>10021041102</v>
      </c>
      <c r="C1713" t="s">
        <v>30</v>
      </c>
      <c r="D1713" s="10">
        <v>35982</v>
      </c>
      <c r="E1713" t="s">
        <v>1219</v>
      </c>
    </row>
    <row r="1714" spans="1:5">
      <c r="A1714" t="s">
        <v>2619</v>
      </c>
      <c r="B1714">
        <v>10021624617</v>
      </c>
      <c r="C1714" t="s">
        <v>30</v>
      </c>
      <c r="D1714" s="10">
        <v>35455</v>
      </c>
      <c r="E1714" t="s">
        <v>1219</v>
      </c>
    </row>
    <row r="1715" spans="1:5">
      <c r="A1715" t="s">
        <v>2620</v>
      </c>
      <c r="B1715">
        <v>10020911766</v>
      </c>
      <c r="C1715" t="s">
        <v>30</v>
      </c>
      <c r="D1715" s="10">
        <v>35784</v>
      </c>
      <c r="E1715" t="s">
        <v>1219</v>
      </c>
    </row>
    <row r="1716" spans="1:5">
      <c r="A1716" t="s">
        <v>2621</v>
      </c>
      <c r="B1716">
        <v>10083825461</v>
      </c>
      <c r="C1716" t="s">
        <v>30</v>
      </c>
      <c r="D1716" s="10">
        <v>36132</v>
      </c>
      <c r="E1716" t="s">
        <v>1219</v>
      </c>
    </row>
    <row r="1717" spans="1:5">
      <c r="A1717" t="s">
        <v>2622</v>
      </c>
      <c r="B1717">
        <v>10021328765</v>
      </c>
      <c r="C1717" t="s">
        <v>30</v>
      </c>
      <c r="D1717" s="10">
        <v>35993</v>
      </c>
      <c r="E1717" t="s">
        <v>1219</v>
      </c>
    </row>
    <row r="1718" spans="1:5">
      <c r="A1718" t="s">
        <v>2623</v>
      </c>
      <c r="B1718">
        <v>10007778875</v>
      </c>
      <c r="C1718" t="s">
        <v>28</v>
      </c>
      <c r="D1718" s="10">
        <v>34094</v>
      </c>
      <c r="E1718" t="s">
        <v>1219</v>
      </c>
    </row>
    <row r="1719" spans="1:5">
      <c r="A1719" t="s">
        <v>334</v>
      </c>
      <c r="B1719">
        <v>10036244537</v>
      </c>
      <c r="C1719" t="s">
        <v>28</v>
      </c>
      <c r="D1719" s="10">
        <v>32358</v>
      </c>
      <c r="E1719" t="s">
        <v>1219</v>
      </c>
    </row>
    <row r="1720" spans="1:5">
      <c r="A1720" t="s">
        <v>2624</v>
      </c>
      <c r="B1720">
        <v>10008966622</v>
      </c>
      <c r="C1720" t="s">
        <v>28</v>
      </c>
      <c r="D1720" s="10">
        <v>34861</v>
      </c>
      <c r="E1720" t="s">
        <v>1219</v>
      </c>
    </row>
    <row r="1721" spans="1:5">
      <c r="A1721" t="s">
        <v>2625</v>
      </c>
      <c r="B1721">
        <v>10011148213</v>
      </c>
      <c r="C1721" t="s">
        <v>1706</v>
      </c>
      <c r="D1721" s="10">
        <v>34486</v>
      </c>
      <c r="E1721" t="s">
        <v>1219</v>
      </c>
    </row>
    <row r="1722" spans="1:5">
      <c r="A1722" t="s">
        <v>2626</v>
      </c>
      <c r="B1722">
        <v>10015570706</v>
      </c>
      <c r="C1722" t="s">
        <v>151</v>
      </c>
      <c r="D1722" s="10">
        <v>36176</v>
      </c>
      <c r="E1722" t="s">
        <v>1219</v>
      </c>
    </row>
    <row r="1723" spans="1:5">
      <c r="A1723" t="s">
        <v>2627</v>
      </c>
      <c r="B1723">
        <v>10009405546</v>
      </c>
      <c r="C1723" t="s">
        <v>491</v>
      </c>
      <c r="D1723" s="10">
        <v>34003</v>
      </c>
      <c r="E1723" t="s">
        <v>1219</v>
      </c>
    </row>
    <row r="1724" spans="1:5">
      <c r="A1724" t="s">
        <v>2628</v>
      </c>
      <c r="B1724">
        <v>10011155384</v>
      </c>
      <c r="C1724" t="s">
        <v>57</v>
      </c>
      <c r="D1724" s="10">
        <v>36023</v>
      </c>
      <c r="E1724" t="s">
        <v>1219</v>
      </c>
    </row>
    <row r="1725" spans="1:5">
      <c r="A1725" t="s">
        <v>2629</v>
      </c>
      <c r="B1725">
        <v>10009723020</v>
      </c>
      <c r="C1725" t="s">
        <v>491</v>
      </c>
      <c r="D1725" s="10">
        <v>34428</v>
      </c>
      <c r="E1725" t="s">
        <v>1218</v>
      </c>
    </row>
    <row r="1726" spans="1:5">
      <c r="A1726" t="s">
        <v>2630</v>
      </c>
      <c r="B1726">
        <v>10009975523</v>
      </c>
      <c r="C1726" t="s">
        <v>24</v>
      </c>
      <c r="D1726" s="10">
        <v>35646</v>
      </c>
      <c r="E1726" t="s">
        <v>1219</v>
      </c>
    </row>
    <row r="1727" spans="1:5">
      <c r="A1727" t="s">
        <v>2631</v>
      </c>
      <c r="B1727">
        <v>10007184751</v>
      </c>
      <c r="C1727" t="s">
        <v>30</v>
      </c>
      <c r="D1727" s="10">
        <v>33299</v>
      </c>
      <c r="E1727" t="s">
        <v>1219</v>
      </c>
    </row>
    <row r="1728" spans="1:5">
      <c r="A1728" t="s">
        <v>2632</v>
      </c>
      <c r="B1728">
        <v>10017762195</v>
      </c>
      <c r="C1728" t="s">
        <v>62</v>
      </c>
      <c r="D1728" s="10">
        <v>27310</v>
      </c>
      <c r="E1728" t="s">
        <v>1219</v>
      </c>
    </row>
    <row r="1729" spans="1:5">
      <c r="A1729" t="s">
        <v>2633</v>
      </c>
      <c r="B1729">
        <v>10007897703</v>
      </c>
      <c r="C1729" t="s">
        <v>141</v>
      </c>
      <c r="D1729" s="10">
        <v>34670</v>
      </c>
      <c r="E1729" t="s">
        <v>1219</v>
      </c>
    </row>
    <row r="1730" spans="1:5">
      <c r="A1730" t="s">
        <v>2634</v>
      </c>
      <c r="B1730">
        <v>10009232158</v>
      </c>
      <c r="C1730" t="s">
        <v>30</v>
      </c>
      <c r="D1730" s="10">
        <v>31434</v>
      </c>
      <c r="E1730" t="s">
        <v>1219</v>
      </c>
    </row>
    <row r="1731" spans="1:5">
      <c r="A1731" t="s">
        <v>2452</v>
      </c>
      <c r="B1731">
        <v>10054562278</v>
      </c>
      <c r="C1731" t="s">
        <v>618</v>
      </c>
      <c r="D1731" s="10">
        <v>35753</v>
      </c>
      <c r="E1731" t="s">
        <v>1219</v>
      </c>
    </row>
    <row r="1732" spans="1:5">
      <c r="A1732" t="s">
        <v>2635</v>
      </c>
      <c r="B1732">
        <v>10010646540</v>
      </c>
      <c r="C1732" t="s">
        <v>211</v>
      </c>
      <c r="D1732" s="10">
        <v>34520</v>
      </c>
      <c r="E1732" t="s">
        <v>1219</v>
      </c>
    </row>
    <row r="1733" spans="1:5">
      <c r="A1733" t="s">
        <v>2636</v>
      </c>
      <c r="B1733">
        <v>10015984469</v>
      </c>
      <c r="C1733" t="s">
        <v>483</v>
      </c>
      <c r="D1733" s="10">
        <v>36199</v>
      </c>
      <c r="E1733" t="s">
        <v>1219</v>
      </c>
    </row>
    <row r="1734" spans="1:5">
      <c r="A1734" t="s">
        <v>2637</v>
      </c>
      <c r="B1734">
        <v>10007193744</v>
      </c>
      <c r="C1734" t="s">
        <v>34</v>
      </c>
      <c r="D1734" s="10">
        <v>32939</v>
      </c>
      <c r="E1734" t="s">
        <v>1219</v>
      </c>
    </row>
    <row r="1735" spans="1:5">
      <c r="A1735" t="s">
        <v>2638</v>
      </c>
      <c r="B1735">
        <v>10015572019</v>
      </c>
      <c r="C1735" t="s">
        <v>151</v>
      </c>
      <c r="D1735" s="10">
        <v>36264</v>
      </c>
      <c r="E1735" t="s">
        <v>1219</v>
      </c>
    </row>
    <row r="1736" spans="1:5">
      <c r="A1736" t="s">
        <v>361</v>
      </c>
      <c r="B1736">
        <v>10006320037</v>
      </c>
      <c r="C1736" t="s">
        <v>206</v>
      </c>
      <c r="D1736" s="10">
        <v>32965</v>
      </c>
      <c r="E1736" t="s">
        <v>1219</v>
      </c>
    </row>
    <row r="1737" spans="1:5">
      <c r="A1737" t="s">
        <v>2639</v>
      </c>
      <c r="B1737">
        <v>10010730709</v>
      </c>
      <c r="C1737" t="s">
        <v>2118</v>
      </c>
      <c r="D1737" s="10">
        <v>35036</v>
      </c>
      <c r="E1737" t="s">
        <v>1219</v>
      </c>
    </row>
    <row r="1738" spans="1:5">
      <c r="A1738" t="s">
        <v>2640</v>
      </c>
      <c r="B1738">
        <v>10053805173</v>
      </c>
      <c r="C1738" t="s">
        <v>177</v>
      </c>
      <c r="D1738" s="10">
        <v>34771</v>
      </c>
      <c r="E1738" t="s">
        <v>1219</v>
      </c>
    </row>
    <row r="1739" spans="1:5">
      <c r="A1739" t="s">
        <v>445</v>
      </c>
      <c r="B1739">
        <v>10004601824</v>
      </c>
      <c r="C1739" t="s">
        <v>28</v>
      </c>
      <c r="D1739" s="10">
        <v>31821</v>
      </c>
      <c r="E1739" t="s">
        <v>1219</v>
      </c>
    </row>
    <row r="1740" spans="1:5">
      <c r="A1740" t="s">
        <v>2641</v>
      </c>
      <c r="B1740">
        <v>10055482061</v>
      </c>
      <c r="C1740" t="s">
        <v>141</v>
      </c>
      <c r="D1740" s="10">
        <v>33655</v>
      </c>
      <c r="E1740" t="s">
        <v>1219</v>
      </c>
    </row>
    <row r="1741" spans="1:5">
      <c r="A1741" t="s">
        <v>2642</v>
      </c>
      <c r="B1741">
        <v>10017655293</v>
      </c>
      <c r="C1741" t="s">
        <v>795</v>
      </c>
      <c r="D1741" s="10">
        <v>31911</v>
      </c>
      <c r="E1741" t="s">
        <v>1219</v>
      </c>
    </row>
    <row r="1742" spans="1:5">
      <c r="A1742" t="s">
        <v>2643</v>
      </c>
      <c r="B1742">
        <v>10010709992</v>
      </c>
      <c r="C1742" t="s">
        <v>211</v>
      </c>
      <c r="D1742" s="10">
        <v>35554</v>
      </c>
      <c r="E1742" t="s">
        <v>1219</v>
      </c>
    </row>
    <row r="1743" spans="1:5">
      <c r="A1743" t="s">
        <v>2644</v>
      </c>
      <c r="B1743">
        <v>10009011987</v>
      </c>
      <c r="C1743" t="s">
        <v>101</v>
      </c>
      <c r="D1743" s="10">
        <v>34774</v>
      </c>
      <c r="E1743" t="s">
        <v>1219</v>
      </c>
    </row>
    <row r="1744" spans="1:5">
      <c r="A1744" t="s">
        <v>2645</v>
      </c>
      <c r="B1744">
        <v>10006112394</v>
      </c>
      <c r="C1744" t="s">
        <v>177</v>
      </c>
      <c r="D1744" s="10">
        <v>29278</v>
      </c>
      <c r="E1744" t="s">
        <v>1219</v>
      </c>
    </row>
    <row r="1745" spans="1:5">
      <c r="A1745" t="s">
        <v>2646</v>
      </c>
      <c r="B1745">
        <v>10010178718</v>
      </c>
      <c r="C1745" t="s">
        <v>197</v>
      </c>
      <c r="D1745" s="10">
        <v>35968</v>
      </c>
      <c r="E1745" t="s">
        <v>1219</v>
      </c>
    </row>
    <row r="1746" spans="1:5">
      <c r="A1746" t="s">
        <v>2647</v>
      </c>
      <c r="B1746">
        <v>10009965015</v>
      </c>
      <c r="C1746" t="s">
        <v>24</v>
      </c>
      <c r="D1746" s="10">
        <v>35476</v>
      </c>
      <c r="E1746" t="s">
        <v>1219</v>
      </c>
    </row>
    <row r="1747" spans="1:5">
      <c r="A1747" t="s">
        <v>2648</v>
      </c>
      <c r="B1747">
        <v>10007362583</v>
      </c>
      <c r="C1747" t="s">
        <v>223</v>
      </c>
      <c r="D1747" s="10">
        <v>34267</v>
      </c>
      <c r="E1747" t="s">
        <v>1219</v>
      </c>
    </row>
    <row r="1748" spans="1:5">
      <c r="A1748" t="s">
        <v>2649</v>
      </c>
      <c r="B1748">
        <v>10004737826</v>
      </c>
      <c r="C1748" t="s">
        <v>206</v>
      </c>
      <c r="D1748" s="10">
        <v>30876</v>
      </c>
      <c r="E1748" t="s">
        <v>1219</v>
      </c>
    </row>
    <row r="1749" spans="1:5">
      <c r="A1749" t="s">
        <v>2650</v>
      </c>
      <c r="B1749">
        <v>10009206290</v>
      </c>
      <c r="C1749" t="s">
        <v>38</v>
      </c>
      <c r="D1749" s="10">
        <v>33912</v>
      </c>
      <c r="E1749" t="s">
        <v>1219</v>
      </c>
    </row>
    <row r="1750" spans="1:5">
      <c r="A1750" t="s">
        <v>2651</v>
      </c>
      <c r="B1750">
        <v>10009209930</v>
      </c>
      <c r="C1750" t="s">
        <v>38</v>
      </c>
      <c r="D1750" s="10">
        <v>35092</v>
      </c>
      <c r="E1750" t="s">
        <v>1219</v>
      </c>
    </row>
    <row r="1751" spans="1:5">
      <c r="A1751" t="s">
        <v>2652</v>
      </c>
      <c r="B1751">
        <v>10009090702</v>
      </c>
      <c r="C1751" t="s">
        <v>28</v>
      </c>
      <c r="D1751" s="10">
        <v>35651</v>
      </c>
      <c r="E1751" t="s">
        <v>1219</v>
      </c>
    </row>
    <row r="1752" spans="1:5">
      <c r="A1752" t="s">
        <v>286</v>
      </c>
      <c r="B1752">
        <v>10021303608</v>
      </c>
      <c r="C1752" t="s">
        <v>30</v>
      </c>
      <c r="D1752" s="10">
        <v>31172</v>
      </c>
      <c r="E1752" t="s">
        <v>1219</v>
      </c>
    </row>
    <row r="1753" spans="1:5">
      <c r="A1753" t="s">
        <v>2653</v>
      </c>
      <c r="B1753">
        <v>10009719784</v>
      </c>
      <c r="C1753" t="s">
        <v>206</v>
      </c>
      <c r="D1753" s="10">
        <v>34434</v>
      </c>
      <c r="E1753" t="s">
        <v>1219</v>
      </c>
    </row>
    <row r="1754" spans="1:5">
      <c r="A1754" t="s">
        <v>2654</v>
      </c>
      <c r="B1754">
        <v>10006185348</v>
      </c>
      <c r="C1754" t="s">
        <v>43</v>
      </c>
      <c r="D1754" s="10">
        <v>31526</v>
      </c>
      <c r="E1754" t="s">
        <v>1219</v>
      </c>
    </row>
    <row r="1755" spans="1:5">
      <c r="A1755" t="s">
        <v>2655</v>
      </c>
      <c r="B1755">
        <v>10015078935</v>
      </c>
      <c r="C1755" t="s">
        <v>24</v>
      </c>
      <c r="D1755" s="10">
        <v>35856</v>
      </c>
      <c r="E1755" t="s">
        <v>1217</v>
      </c>
    </row>
    <row r="1756" spans="1:5">
      <c r="A1756" t="s">
        <v>2656</v>
      </c>
      <c r="B1756">
        <v>10015266467</v>
      </c>
      <c r="C1756" t="s">
        <v>197</v>
      </c>
      <c r="D1756" s="10">
        <v>35942</v>
      </c>
      <c r="E1756" t="s">
        <v>1219</v>
      </c>
    </row>
    <row r="1757" spans="1:5">
      <c r="A1757" t="s">
        <v>2657</v>
      </c>
      <c r="B1757">
        <v>10010666849</v>
      </c>
      <c r="C1757" t="s">
        <v>101</v>
      </c>
      <c r="D1757" s="10">
        <v>35971</v>
      </c>
      <c r="E1757" t="s">
        <v>1219</v>
      </c>
    </row>
    <row r="1758" spans="1:5">
      <c r="A1758" t="s">
        <v>2658</v>
      </c>
      <c r="B1758">
        <v>10063902570</v>
      </c>
      <c r="C1758" t="s">
        <v>255</v>
      </c>
      <c r="D1758" s="10">
        <v>35580</v>
      </c>
      <c r="E1758" t="s">
        <v>1219</v>
      </c>
    </row>
    <row r="1759" spans="1:5">
      <c r="A1759" t="s">
        <v>890</v>
      </c>
      <c r="B1759">
        <v>10007294481</v>
      </c>
      <c r="C1759" t="s">
        <v>645</v>
      </c>
      <c r="D1759" s="10">
        <v>34083</v>
      </c>
      <c r="E1759" t="s">
        <v>1219</v>
      </c>
    </row>
    <row r="1760" spans="1:5">
      <c r="A1760" t="s">
        <v>2659</v>
      </c>
      <c r="B1760">
        <v>10009206088</v>
      </c>
      <c r="C1760" t="s">
        <v>38</v>
      </c>
      <c r="D1760" s="10">
        <v>33763</v>
      </c>
      <c r="E1760" t="s">
        <v>1219</v>
      </c>
    </row>
    <row r="1761" spans="1:5">
      <c r="A1761" t="s">
        <v>2660</v>
      </c>
      <c r="B1761">
        <v>10010092327</v>
      </c>
      <c r="C1761" t="s">
        <v>45</v>
      </c>
      <c r="D1761" s="10">
        <v>35226</v>
      </c>
      <c r="E1761" t="s">
        <v>1219</v>
      </c>
    </row>
    <row r="1762" spans="1:5">
      <c r="A1762" t="s">
        <v>2661</v>
      </c>
      <c r="B1762">
        <v>10010643813</v>
      </c>
      <c r="C1762" t="s">
        <v>1289</v>
      </c>
      <c r="D1762" s="10">
        <v>30834</v>
      </c>
      <c r="E1762" t="s">
        <v>1219</v>
      </c>
    </row>
    <row r="1763" spans="1:5">
      <c r="A1763" t="s">
        <v>2663</v>
      </c>
      <c r="B1763">
        <v>10049173223</v>
      </c>
      <c r="C1763" t="s">
        <v>2662</v>
      </c>
      <c r="D1763" s="10">
        <v>31293</v>
      </c>
      <c r="E1763" t="s">
        <v>1219</v>
      </c>
    </row>
    <row r="1764" spans="1:5">
      <c r="A1764" t="s">
        <v>2664</v>
      </c>
      <c r="B1764">
        <v>10008880635</v>
      </c>
      <c r="C1764" t="s">
        <v>177</v>
      </c>
      <c r="D1764" s="10">
        <v>33340</v>
      </c>
      <c r="E1764" t="s">
        <v>1219</v>
      </c>
    </row>
    <row r="1765" spans="1:5">
      <c r="A1765" t="s">
        <v>2665</v>
      </c>
      <c r="B1765">
        <v>10009519320</v>
      </c>
      <c r="C1765" t="s">
        <v>36</v>
      </c>
      <c r="D1765" s="10">
        <v>35245</v>
      </c>
      <c r="E1765" t="s">
        <v>1219</v>
      </c>
    </row>
    <row r="1766" spans="1:5">
      <c r="A1766" t="s">
        <v>2666</v>
      </c>
      <c r="B1766">
        <v>10010636133</v>
      </c>
      <c r="C1766" t="s">
        <v>645</v>
      </c>
      <c r="D1766" s="10">
        <v>35761</v>
      </c>
      <c r="E1766" t="s">
        <v>1219</v>
      </c>
    </row>
    <row r="1767" spans="1:5">
      <c r="A1767" t="s">
        <v>2667</v>
      </c>
      <c r="B1767">
        <v>10013397300</v>
      </c>
      <c r="C1767" t="s">
        <v>146</v>
      </c>
      <c r="D1767" s="10">
        <v>35389</v>
      </c>
      <c r="E1767" t="s">
        <v>1219</v>
      </c>
    </row>
    <row r="1768" spans="1:5">
      <c r="A1768" t="s">
        <v>398</v>
      </c>
      <c r="B1768">
        <v>10004792184</v>
      </c>
      <c r="C1768" t="s">
        <v>38</v>
      </c>
      <c r="D1768" s="10">
        <v>31400</v>
      </c>
      <c r="E1768" t="s">
        <v>1219</v>
      </c>
    </row>
    <row r="1769" spans="1:5">
      <c r="A1769" t="s">
        <v>2668</v>
      </c>
      <c r="B1769">
        <v>10009573375</v>
      </c>
      <c r="C1769" t="s">
        <v>2662</v>
      </c>
      <c r="D1769" s="10">
        <v>32025</v>
      </c>
      <c r="E1769" t="s">
        <v>1219</v>
      </c>
    </row>
    <row r="1770" spans="1:5">
      <c r="A1770" t="s">
        <v>2669</v>
      </c>
      <c r="B1770">
        <v>10014381545</v>
      </c>
      <c r="C1770" t="s">
        <v>1289</v>
      </c>
      <c r="D1770" s="10">
        <v>35020</v>
      </c>
      <c r="E1770" t="s">
        <v>1219</v>
      </c>
    </row>
    <row r="1771" spans="1:5">
      <c r="A1771" t="s">
        <v>2670</v>
      </c>
      <c r="B1771">
        <v>10023927658</v>
      </c>
      <c r="C1771" t="s">
        <v>112</v>
      </c>
      <c r="D1771" s="10">
        <v>36872</v>
      </c>
      <c r="E1771" t="s">
        <v>1219</v>
      </c>
    </row>
    <row r="1772" spans="1:5">
      <c r="A1772" t="s">
        <v>2671</v>
      </c>
      <c r="B1772">
        <v>10063896409</v>
      </c>
      <c r="C1772" t="s">
        <v>255</v>
      </c>
      <c r="D1772" s="10">
        <v>35969</v>
      </c>
      <c r="E1772" t="s">
        <v>1219</v>
      </c>
    </row>
    <row r="1773" spans="1:5">
      <c r="A1773" t="s">
        <v>2672</v>
      </c>
      <c r="B1773">
        <v>10016293354</v>
      </c>
      <c r="C1773" t="s">
        <v>84</v>
      </c>
      <c r="D1773" s="10">
        <v>32074</v>
      </c>
      <c r="E1773" t="s">
        <v>1219</v>
      </c>
    </row>
    <row r="1774" spans="1:5">
      <c r="A1774" t="s">
        <v>2673</v>
      </c>
      <c r="B1774">
        <v>10015539683</v>
      </c>
      <c r="C1774" t="s">
        <v>77</v>
      </c>
      <c r="D1774" s="10">
        <v>36215</v>
      </c>
      <c r="E1774" t="s">
        <v>1219</v>
      </c>
    </row>
    <row r="1775" spans="1:5">
      <c r="A1775" t="s">
        <v>2674</v>
      </c>
      <c r="B1775">
        <v>10063250953</v>
      </c>
      <c r="C1775" t="s">
        <v>146</v>
      </c>
      <c r="D1775" s="10">
        <v>34151</v>
      </c>
      <c r="E1775" t="s">
        <v>1219</v>
      </c>
    </row>
    <row r="1776" spans="1:5">
      <c r="A1776" t="s">
        <v>2675</v>
      </c>
      <c r="B1776">
        <v>10009825676</v>
      </c>
      <c r="C1776" t="s">
        <v>81</v>
      </c>
      <c r="D1776" s="10">
        <v>35633</v>
      </c>
      <c r="E1776" t="s">
        <v>1219</v>
      </c>
    </row>
    <row r="1777" spans="1:5">
      <c r="A1777" t="s">
        <v>2676</v>
      </c>
      <c r="B1777">
        <v>10009974614</v>
      </c>
      <c r="C1777" t="s">
        <v>24</v>
      </c>
      <c r="D1777" s="10">
        <v>35644</v>
      </c>
      <c r="E1777" t="s">
        <v>1217</v>
      </c>
    </row>
    <row r="1778" spans="1:5">
      <c r="A1778" t="s">
        <v>2677</v>
      </c>
      <c r="B1778">
        <v>10009968348</v>
      </c>
      <c r="C1778" t="s">
        <v>112</v>
      </c>
      <c r="D1778" s="10">
        <v>35522</v>
      </c>
      <c r="E1778" t="s">
        <v>1219</v>
      </c>
    </row>
    <row r="1779" spans="1:5">
      <c r="A1779" t="s">
        <v>2678</v>
      </c>
      <c r="B1779">
        <v>10009213970</v>
      </c>
      <c r="C1779" t="s">
        <v>38</v>
      </c>
      <c r="D1779" s="10">
        <v>35265</v>
      </c>
      <c r="E1779" t="s">
        <v>1219</v>
      </c>
    </row>
    <row r="1780" spans="1:5">
      <c r="A1780" t="s">
        <v>2679</v>
      </c>
      <c r="B1780">
        <v>10007063705</v>
      </c>
      <c r="C1780" t="s">
        <v>112</v>
      </c>
      <c r="D1780" s="10">
        <v>33779</v>
      </c>
      <c r="E1780" t="s">
        <v>1219</v>
      </c>
    </row>
    <row r="1781" spans="1:5">
      <c r="A1781" t="s">
        <v>2680</v>
      </c>
      <c r="B1781">
        <v>10008000965</v>
      </c>
      <c r="C1781" t="s">
        <v>795</v>
      </c>
      <c r="D1781" s="10">
        <v>32338</v>
      </c>
      <c r="E1781" t="s">
        <v>1219</v>
      </c>
    </row>
    <row r="1782" spans="1:5">
      <c r="A1782" t="s">
        <v>2681</v>
      </c>
      <c r="B1782">
        <v>10015442683</v>
      </c>
      <c r="C1782" t="s">
        <v>34</v>
      </c>
      <c r="D1782" s="10">
        <v>35887</v>
      </c>
      <c r="E1782" t="s">
        <v>1219</v>
      </c>
    </row>
    <row r="1783" spans="1:5">
      <c r="A1783" t="s">
        <v>2682</v>
      </c>
      <c r="B1783">
        <v>10065959374</v>
      </c>
      <c r="C1783" t="s">
        <v>130</v>
      </c>
      <c r="D1783" s="10">
        <v>34848</v>
      </c>
      <c r="E1783" t="s">
        <v>1219</v>
      </c>
    </row>
    <row r="1784" spans="1:5">
      <c r="A1784" t="s">
        <v>475</v>
      </c>
      <c r="B1784">
        <v>10010771226</v>
      </c>
      <c r="C1784" t="s">
        <v>77</v>
      </c>
      <c r="D1784" s="10">
        <v>36110</v>
      </c>
      <c r="E1784" t="s">
        <v>1217</v>
      </c>
    </row>
    <row r="1785" spans="1:5">
      <c r="A1785" t="s">
        <v>421</v>
      </c>
      <c r="B1785">
        <v>10006724912</v>
      </c>
      <c r="C1785" t="s">
        <v>38</v>
      </c>
      <c r="D1785" s="10">
        <v>32777</v>
      </c>
      <c r="E1785" t="s">
        <v>1219</v>
      </c>
    </row>
    <row r="1786" spans="1:5">
      <c r="A1786" t="s">
        <v>392</v>
      </c>
      <c r="B1786">
        <v>10002830360</v>
      </c>
      <c r="C1786" t="s">
        <v>30</v>
      </c>
      <c r="D1786" s="10">
        <v>29013</v>
      </c>
      <c r="E1786" t="s">
        <v>1219</v>
      </c>
    </row>
    <row r="1787" spans="1:5">
      <c r="A1787" t="s">
        <v>2683</v>
      </c>
      <c r="B1787">
        <v>10009219024</v>
      </c>
      <c r="C1787" t="s">
        <v>177</v>
      </c>
      <c r="D1787" s="10">
        <v>34886</v>
      </c>
      <c r="E1787" t="s">
        <v>1219</v>
      </c>
    </row>
    <row r="1788" spans="1:5">
      <c r="A1788" t="s">
        <v>2684</v>
      </c>
      <c r="B1788">
        <v>10009034219</v>
      </c>
      <c r="C1788" t="s">
        <v>146</v>
      </c>
      <c r="D1788" s="10">
        <v>35024</v>
      </c>
      <c r="E1788" t="s">
        <v>1217</v>
      </c>
    </row>
    <row r="1789" spans="1:5">
      <c r="A1789" t="s">
        <v>2685</v>
      </c>
      <c r="B1789">
        <v>10011206211</v>
      </c>
      <c r="C1789" t="s">
        <v>645</v>
      </c>
      <c r="D1789" s="10">
        <v>30057</v>
      </c>
      <c r="E1789" t="s">
        <v>1219</v>
      </c>
    </row>
    <row r="1790" spans="1:5">
      <c r="A1790" t="s">
        <v>2686</v>
      </c>
      <c r="B1790">
        <v>10009027852</v>
      </c>
      <c r="C1790" t="s">
        <v>24</v>
      </c>
      <c r="D1790" s="10">
        <v>34808</v>
      </c>
      <c r="E1790" t="s">
        <v>1219</v>
      </c>
    </row>
    <row r="1791" spans="1:5">
      <c r="A1791" t="s">
        <v>2687</v>
      </c>
      <c r="B1791">
        <v>10009044424</v>
      </c>
      <c r="C1791" t="s">
        <v>197</v>
      </c>
      <c r="D1791" s="10">
        <v>35041</v>
      </c>
      <c r="E1791" t="s">
        <v>1219</v>
      </c>
    </row>
    <row r="1792" spans="1:5">
      <c r="A1792" t="s">
        <v>2688</v>
      </c>
      <c r="B1792">
        <v>10010681300</v>
      </c>
      <c r="C1792" t="s">
        <v>363</v>
      </c>
      <c r="D1792" s="10">
        <v>30659</v>
      </c>
      <c r="E1792" t="s">
        <v>1219</v>
      </c>
    </row>
    <row r="1793" spans="1:5">
      <c r="A1793" t="s">
        <v>2689</v>
      </c>
      <c r="B1793">
        <v>10010640173</v>
      </c>
      <c r="C1793" t="s">
        <v>211</v>
      </c>
      <c r="D1793" s="10">
        <v>34632</v>
      </c>
      <c r="E1793" t="s">
        <v>1217</v>
      </c>
    </row>
    <row r="1794" spans="1:5">
      <c r="A1794" t="s">
        <v>2690</v>
      </c>
      <c r="B1794">
        <v>10010871458</v>
      </c>
      <c r="C1794" t="s">
        <v>255</v>
      </c>
      <c r="D1794" s="10">
        <v>35338</v>
      </c>
      <c r="E1794" t="s">
        <v>1219</v>
      </c>
    </row>
    <row r="1795" spans="1:5">
      <c r="A1795" t="s">
        <v>2691</v>
      </c>
      <c r="B1795">
        <v>10007198794</v>
      </c>
      <c r="C1795" t="s">
        <v>103</v>
      </c>
      <c r="D1795" s="10">
        <v>33368</v>
      </c>
      <c r="E1795" t="s">
        <v>1219</v>
      </c>
    </row>
    <row r="1796" spans="1:5">
      <c r="A1796" t="s">
        <v>2692</v>
      </c>
      <c r="B1796">
        <v>10010854179</v>
      </c>
      <c r="C1796" t="s">
        <v>197</v>
      </c>
      <c r="D1796" s="10">
        <v>36021</v>
      </c>
      <c r="E1796" t="s">
        <v>1219</v>
      </c>
    </row>
    <row r="1797" spans="1:5">
      <c r="A1797" t="s">
        <v>2693</v>
      </c>
      <c r="B1797">
        <v>10010740813</v>
      </c>
      <c r="C1797" t="s">
        <v>645</v>
      </c>
      <c r="D1797" s="10">
        <v>35774</v>
      </c>
      <c r="E1797" t="s">
        <v>1219</v>
      </c>
    </row>
    <row r="1798" spans="1:5">
      <c r="A1798" t="s">
        <v>2694</v>
      </c>
      <c r="B1798">
        <v>10007889922</v>
      </c>
      <c r="C1798" t="s">
        <v>324</v>
      </c>
      <c r="D1798" s="10">
        <v>33837</v>
      </c>
      <c r="E1798" t="s">
        <v>1219</v>
      </c>
    </row>
    <row r="1799" spans="1:5">
      <c r="A1799" t="s">
        <v>2695</v>
      </c>
      <c r="B1799">
        <v>10053890857</v>
      </c>
      <c r="C1799" t="s">
        <v>81</v>
      </c>
      <c r="D1799" s="10">
        <v>33700</v>
      </c>
      <c r="E1799" t="s">
        <v>1219</v>
      </c>
    </row>
    <row r="1800" spans="1:5">
      <c r="A1800" t="s">
        <v>2696</v>
      </c>
      <c r="B1800">
        <v>10009705943</v>
      </c>
      <c r="C1800" t="s">
        <v>130</v>
      </c>
      <c r="D1800" s="10">
        <v>34199</v>
      </c>
      <c r="E1800" t="s">
        <v>1217</v>
      </c>
    </row>
    <row r="1801" spans="1:5">
      <c r="A1801" t="s">
        <v>2697</v>
      </c>
      <c r="B1801">
        <v>10008925293</v>
      </c>
      <c r="C1801" t="s">
        <v>368</v>
      </c>
      <c r="D1801" s="10">
        <v>34034</v>
      </c>
      <c r="E1801" t="s">
        <v>1219</v>
      </c>
    </row>
    <row r="1802" spans="1:5">
      <c r="A1802" t="s">
        <v>2698</v>
      </c>
      <c r="B1802">
        <v>10057794806</v>
      </c>
      <c r="C1802" t="s">
        <v>130</v>
      </c>
      <c r="D1802" s="10">
        <v>36056</v>
      </c>
      <c r="E1802" t="s">
        <v>1219</v>
      </c>
    </row>
    <row r="1803" spans="1:5">
      <c r="A1803" t="s">
        <v>2699</v>
      </c>
      <c r="B1803">
        <v>10045923420</v>
      </c>
      <c r="C1803" t="s">
        <v>34</v>
      </c>
      <c r="D1803" s="10">
        <v>35737</v>
      </c>
      <c r="E1803" t="s">
        <v>1219</v>
      </c>
    </row>
    <row r="1804" spans="1:5">
      <c r="A1804" t="s">
        <v>2700</v>
      </c>
      <c r="B1804">
        <v>10005964874</v>
      </c>
      <c r="C1804" t="s">
        <v>112</v>
      </c>
      <c r="D1804" s="10">
        <v>32885</v>
      </c>
      <c r="E1804" t="s">
        <v>1219</v>
      </c>
    </row>
    <row r="1805" spans="1:5">
      <c r="A1805" t="s">
        <v>2701</v>
      </c>
      <c r="B1805">
        <v>10010630271</v>
      </c>
      <c r="C1805" t="s">
        <v>34</v>
      </c>
      <c r="D1805" s="10">
        <v>32152</v>
      </c>
      <c r="E1805" t="s">
        <v>1217</v>
      </c>
    </row>
    <row r="1806" spans="1:5">
      <c r="A1806" t="s">
        <v>2702</v>
      </c>
      <c r="B1806">
        <v>10015303348</v>
      </c>
      <c r="C1806" t="s">
        <v>645</v>
      </c>
      <c r="D1806" s="10">
        <v>35526</v>
      </c>
      <c r="E1806" t="s">
        <v>1219</v>
      </c>
    </row>
    <row r="1807" spans="1:5">
      <c r="A1807" t="s">
        <v>959</v>
      </c>
      <c r="B1807">
        <v>10010713632</v>
      </c>
      <c r="C1807" t="s">
        <v>177</v>
      </c>
      <c r="D1807" s="10">
        <v>35332</v>
      </c>
      <c r="E1807" t="s">
        <v>1219</v>
      </c>
    </row>
    <row r="1808" spans="1:5">
      <c r="A1808" t="s">
        <v>2703</v>
      </c>
      <c r="B1808">
        <v>10011072936</v>
      </c>
      <c r="C1808" t="s">
        <v>146</v>
      </c>
      <c r="D1808" s="10">
        <v>33677</v>
      </c>
      <c r="E1808" t="s">
        <v>1219</v>
      </c>
    </row>
    <row r="1809" spans="1:5">
      <c r="A1809" t="s">
        <v>2704</v>
      </c>
      <c r="B1809">
        <v>10057868362</v>
      </c>
      <c r="C1809" t="s">
        <v>130</v>
      </c>
      <c r="D1809" s="10">
        <v>28226</v>
      </c>
      <c r="E1809" t="s">
        <v>1219</v>
      </c>
    </row>
    <row r="1810" spans="1:5">
      <c r="A1810" t="s">
        <v>2705</v>
      </c>
      <c r="B1810">
        <v>10023476206</v>
      </c>
      <c r="C1810" t="s">
        <v>32</v>
      </c>
      <c r="D1810" s="10">
        <v>30366</v>
      </c>
      <c r="E1810" t="s">
        <v>1217</v>
      </c>
    </row>
    <row r="1811" spans="1:5">
      <c r="A1811" t="s">
        <v>396</v>
      </c>
      <c r="B1811">
        <v>10009131623</v>
      </c>
      <c r="C1811" t="s">
        <v>397</v>
      </c>
      <c r="D1811" s="10">
        <v>32536</v>
      </c>
      <c r="E1811" t="s">
        <v>1219</v>
      </c>
    </row>
    <row r="1812" spans="1:5">
      <c r="A1812" t="s">
        <v>1038</v>
      </c>
      <c r="B1812">
        <v>10010116272</v>
      </c>
      <c r="C1812" t="s">
        <v>144</v>
      </c>
      <c r="D1812" s="10">
        <v>36008</v>
      </c>
      <c r="E1812" t="s">
        <v>1217</v>
      </c>
    </row>
    <row r="1813" spans="1:5">
      <c r="A1813" t="s">
        <v>2706</v>
      </c>
      <c r="B1813">
        <v>10005757336</v>
      </c>
      <c r="C1813" t="s">
        <v>324</v>
      </c>
      <c r="D1813" s="10">
        <v>30842</v>
      </c>
      <c r="E1813" t="s">
        <v>1219</v>
      </c>
    </row>
    <row r="1814" spans="1:5">
      <c r="A1814" t="s">
        <v>2707</v>
      </c>
      <c r="B1814">
        <v>10010625423</v>
      </c>
      <c r="C1814" t="s">
        <v>34</v>
      </c>
      <c r="D1814" s="10">
        <v>35582</v>
      </c>
      <c r="E1814" t="s">
        <v>1226</v>
      </c>
    </row>
    <row r="1815" spans="1:5">
      <c r="A1815" t="s">
        <v>2708</v>
      </c>
      <c r="B1815">
        <v>10021412429</v>
      </c>
      <c r="C1815" t="s">
        <v>30</v>
      </c>
      <c r="D1815" s="10">
        <v>32932</v>
      </c>
      <c r="E1815" t="s">
        <v>1219</v>
      </c>
    </row>
    <row r="1816" spans="1:5">
      <c r="A1816" t="s">
        <v>2709</v>
      </c>
      <c r="B1816">
        <v>10008959245</v>
      </c>
      <c r="C1816" t="s">
        <v>324</v>
      </c>
      <c r="D1816" s="10">
        <v>32667</v>
      </c>
      <c r="E1816" t="s">
        <v>1219</v>
      </c>
    </row>
    <row r="1817" spans="1:5">
      <c r="A1817" t="s">
        <v>2710</v>
      </c>
      <c r="B1817">
        <v>10015000123</v>
      </c>
      <c r="C1817" t="s">
        <v>103</v>
      </c>
      <c r="D1817" s="10">
        <v>36492</v>
      </c>
      <c r="E1817" t="s">
        <v>1219</v>
      </c>
    </row>
    <row r="1818" spans="1:5">
      <c r="A1818" t="s">
        <v>2711</v>
      </c>
      <c r="B1818">
        <v>10009669668</v>
      </c>
      <c r="C1818" t="s">
        <v>153</v>
      </c>
      <c r="D1818" s="10">
        <v>35978</v>
      </c>
      <c r="E1818" t="s">
        <v>1219</v>
      </c>
    </row>
    <row r="1819" spans="1:5">
      <c r="A1819" t="s">
        <v>2712</v>
      </c>
      <c r="B1819">
        <v>10002589476</v>
      </c>
      <c r="C1819" t="s">
        <v>81</v>
      </c>
      <c r="D1819" s="10">
        <v>29133</v>
      </c>
      <c r="E1819" t="s">
        <v>1219</v>
      </c>
    </row>
    <row r="1820" spans="1:5">
      <c r="A1820" t="s">
        <v>2713</v>
      </c>
      <c r="B1820">
        <v>10015979217</v>
      </c>
      <c r="C1820" t="s">
        <v>187</v>
      </c>
      <c r="D1820" s="10">
        <v>36448</v>
      </c>
      <c r="E1820" t="s">
        <v>1226</v>
      </c>
    </row>
    <row r="1821" spans="1:5">
      <c r="A1821" t="s">
        <v>2714</v>
      </c>
      <c r="B1821">
        <v>10013983037</v>
      </c>
      <c r="C1821" t="s">
        <v>146</v>
      </c>
      <c r="D1821" s="10">
        <v>33353</v>
      </c>
      <c r="E1821" t="s">
        <v>1219</v>
      </c>
    </row>
    <row r="1822" spans="1:5">
      <c r="A1822" t="s">
        <v>2715</v>
      </c>
      <c r="B1822">
        <v>10061391886</v>
      </c>
      <c r="C1822" t="s">
        <v>130</v>
      </c>
      <c r="D1822" s="10">
        <v>33023</v>
      </c>
      <c r="E1822" t="s">
        <v>1219</v>
      </c>
    </row>
    <row r="1823" spans="1:5">
      <c r="A1823" t="s">
        <v>2716</v>
      </c>
      <c r="B1823">
        <v>10004782484</v>
      </c>
      <c r="C1823" t="s">
        <v>223</v>
      </c>
      <c r="D1823" s="10">
        <v>31772</v>
      </c>
      <c r="E1823" t="s">
        <v>1219</v>
      </c>
    </row>
    <row r="1824" spans="1:5">
      <c r="A1824" t="s">
        <v>2717</v>
      </c>
      <c r="B1824">
        <v>10009026034</v>
      </c>
      <c r="C1824" t="s">
        <v>24</v>
      </c>
      <c r="D1824" s="10">
        <v>34811</v>
      </c>
      <c r="E1824" t="s">
        <v>1217</v>
      </c>
    </row>
    <row r="1825" spans="1:5">
      <c r="A1825" t="s">
        <v>2718</v>
      </c>
      <c r="B1825">
        <v>10010859940</v>
      </c>
      <c r="C1825" t="s">
        <v>45</v>
      </c>
      <c r="D1825" s="10">
        <v>36116</v>
      </c>
      <c r="E1825" t="s">
        <v>1219</v>
      </c>
    </row>
    <row r="1826" spans="1:5">
      <c r="A1826" t="s">
        <v>498</v>
      </c>
      <c r="B1826">
        <v>10050085427</v>
      </c>
      <c r="C1826" t="s">
        <v>144</v>
      </c>
      <c r="D1826" s="10">
        <v>33639</v>
      </c>
      <c r="E1826" t="s">
        <v>1217</v>
      </c>
    </row>
    <row r="1827" spans="1:5">
      <c r="A1827" t="s">
        <v>940</v>
      </c>
      <c r="B1827">
        <v>10009486984</v>
      </c>
      <c r="C1827" t="s">
        <v>645</v>
      </c>
      <c r="D1827" s="10">
        <v>34796</v>
      </c>
      <c r="E1827" t="s">
        <v>1219</v>
      </c>
    </row>
    <row r="1828" spans="1:5">
      <c r="A1828" t="s">
        <v>2719</v>
      </c>
      <c r="B1828">
        <v>10009139101</v>
      </c>
      <c r="C1828" t="s">
        <v>34</v>
      </c>
      <c r="D1828" s="10">
        <v>35146</v>
      </c>
      <c r="E1828" t="s">
        <v>1219</v>
      </c>
    </row>
    <row r="1829" spans="1:5">
      <c r="A1829" t="s">
        <v>2720</v>
      </c>
      <c r="B1829">
        <v>10010740914</v>
      </c>
      <c r="C1829" t="s">
        <v>645</v>
      </c>
      <c r="D1829" s="10">
        <v>35612</v>
      </c>
      <c r="E1829" t="s">
        <v>1219</v>
      </c>
    </row>
    <row r="1830" spans="1:5">
      <c r="A1830" t="s">
        <v>2721</v>
      </c>
      <c r="B1830">
        <v>10015541808</v>
      </c>
      <c r="C1830" t="s">
        <v>84</v>
      </c>
      <c r="D1830" s="10">
        <v>36202</v>
      </c>
      <c r="E1830" t="s">
        <v>1217</v>
      </c>
    </row>
    <row r="1831" spans="1:5">
      <c r="A1831" t="s">
        <v>2722</v>
      </c>
      <c r="B1831">
        <v>10009725141</v>
      </c>
      <c r="C1831" t="s">
        <v>324</v>
      </c>
      <c r="D1831" s="10">
        <v>35483</v>
      </c>
      <c r="E1831" t="s">
        <v>1219</v>
      </c>
    </row>
    <row r="1832" spans="1:5">
      <c r="A1832" t="s">
        <v>2723</v>
      </c>
      <c r="B1832">
        <v>10050254569</v>
      </c>
      <c r="C1832" t="s">
        <v>153</v>
      </c>
      <c r="D1832" s="10">
        <v>36129</v>
      </c>
      <c r="E1832" t="s">
        <v>1219</v>
      </c>
    </row>
    <row r="1833" spans="1:5">
      <c r="A1833" t="s">
        <v>2724</v>
      </c>
      <c r="B1833">
        <v>10056025362</v>
      </c>
      <c r="C1833" t="s">
        <v>146</v>
      </c>
      <c r="D1833" s="10">
        <v>34052</v>
      </c>
      <c r="E1833" t="s">
        <v>1219</v>
      </c>
    </row>
    <row r="1834" spans="1:5">
      <c r="A1834" t="s">
        <v>2725</v>
      </c>
      <c r="B1834">
        <v>10009033512</v>
      </c>
      <c r="C1834" t="s">
        <v>32</v>
      </c>
      <c r="D1834" s="10">
        <v>34529</v>
      </c>
      <c r="E1834" t="s">
        <v>1219</v>
      </c>
    </row>
    <row r="1835" spans="1:5">
      <c r="A1835" t="s">
        <v>2726</v>
      </c>
      <c r="B1835">
        <v>10009259137</v>
      </c>
      <c r="C1835" t="s">
        <v>223</v>
      </c>
      <c r="D1835" s="10">
        <v>31165</v>
      </c>
      <c r="E1835" t="s">
        <v>1219</v>
      </c>
    </row>
    <row r="1836" spans="1:5">
      <c r="A1836" t="s">
        <v>2727</v>
      </c>
      <c r="B1836">
        <v>10009501132</v>
      </c>
      <c r="C1836" t="s">
        <v>24</v>
      </c>
      <c r="D1836" s="10">
        <v>35356</v>
      </c>
      <c r="E1836" t="s">
        <v>1217</v>
      </c>
    </row>
    <row r="1837" spans="1:5">
      <c r="A1837" t="s">
        <v>2729</v>
      </c>
      <c r="B1837">
        <v>10015779961</v>
      </c>
      <c r="C1837" t="s">
        <v>2728</v>
      </c>
      <c r="D1837" s="10">
        <v>35877</v>
      </c>
      <c r="E1837" t="s">
        <v>1219</v>
      </c>
    </row>
    <row r="1838" spans="1:5">
      <c r="A1838" t="s">
        <v>2730</v>
      </c>
      <c r="B1838">
        <v>10007603568</v>
      </c>
      <c r="C1838" t="s">
        <v>28</v>
      </c>
      <c r="D1838" s="10">
        <v>33659</v>
      </c>
      <c r="E1838" t="s">
        <v>1217</v>
      </c>
    </row>
    <row r="1839" spans="1:5">
      <c r="A1839" t="s">
        <v>2731</v>
      </c>
      <c r="B1839">
        <v>10008958134</v>
      </c>
      <c r="C1839" t="s">
        <v>197</v>
      </c>
      <c r="D1839" s="10">
        <v>34740</v>
      </c>
      <c r="E1839" t="s">
        <v>1219</v>
      </c>
    </row>
    <row r="1840" spans="1:5">
      <c r="A1840" t="s">
        <v>2732</v>
      </c>
      <c r="B1840">
        <v>10055615740</v>
      </c>
      <c r="C1840" t="s">
        <v>163</v>
      </c>
      <c r="D1840" s="10">
        <v>35876</v>
      </c>
      <c r="E1840" t="s">
        <v>1219</v>
      </c>
    </row>
    <row r="1841" spans="1:5">
      <c r="A1841" t="s">
        <v>2733</v>
      </c>
      <c r="B1841">
        <v>10010737981</v>
      </c>
      <c r="C1841" t="s">
        <v>725</v>
      </c>
      <c r="D1841" s="10">
        <v>34166</v>
      </c>
      <c r="E1841" t="s">
        <v>1219</v>
      </c>
    </row>
    <row r="1842" spans="1:5">
      <c r="A1842" t="s">
        <v>2734</v>
      </c>
      <c r="B1842">
        <v>10035076392</v>
      </c>
      <c r="C1842" t="s">
        <v>645</v>
      </c>
      <c r="D1842" s="10">
        <v>35609</v>
      </c>
      <c r="E1842" t="s">
        <v>1219</v>
      </c>
    </row>
    <row r="1843" spans="1:5">
      <c r="A1843" t="s">
        <v>2735</v>
      </c>
      <c r="B1843">
        <v>10014174108</v>
      </c>
      <c r="C1843" t="s">
        <v>324</v>
      </c>
      <c r="D1843" s="10">
        <v>33684</v>
      </c>
      <c r="E1843" t="s">
        <v>1219</v>
      </c>
    </row>
    <row r="1844" spans="1:5">
      <c r="A1844" t="s">
        <v>2736</v>
      </c>
      <c r="B1844">
        <v>10007507881</v>
      </c>
      <c r="C1844" t="s">
        <v>24</v>
      </c>
      <c r="D1844" s="10">
        <v>34268</v>
      </c>
      <c r="E1844" t="s">
        <v>1219</v>
      </c>
    </row>
    <row r="1845" spans="1:5">
      <c r="A1845" t="s">
        <v>2737</v>
      </c>
      <c r="B1845">
        <v>10004629409</v>
      </c>
      <c r="C1845" t="s">
        <v>26</v>
      </c>
      <c r="D1845" s="10">
        <v>31885</v>
      </c>
      <c r="E1845" t="s">
        <v>1217</v>
      </c>
    </row>
    <row r="1846" spans="1:5">
      <c r="A1846" t="s">
        <v>2738</v>
      </c>
      <c r="B1846">
        <v>10015979116</v>
      </c>
      <c r="C1846" t="s">
        <v>187</v>
      </c>
      <c r="D1846" s="10">
        <v>36302</v>
      </c>
      <c r="E1846" t="s">
        <v>1219</v>
      </c>
    </row>
    <row r="1847" spans="1:5">
      <c r="A1847" t="s">
        <v>2739</v>
      </c>
      <c r="B1847">
        <v>10016662661</v>
      </c>
      <c r="C1847" t="s">
        <v>177</v>
      </c>
      <c r="D1847" s="10">
        <v>35978</v>
      </c>
      <c r="E1847" t="s">
        <v>1217</v>
      </c>
    </row>
    <row r="1848" spans="1:5">
      <c r="A1848" t="s">
        <v>2740</v>
      </c>
      <c r="B1848">
        <v>10065502565</v>
      </c>
      <c r="C1848" t="s">
        <v>146</v>
      </c>
      <c r="D1848" s="10">
        <v>32870</v>
      </c>
      <c r="E1848" t="s">
        <v>1219</v>
      </c>
    </row>
    <row r="1849" spans="1:5">
      <c r="A1849" t="s">
        <v>2741</v>
      </c>
      <c r="B1849">
        <v>10015718428</v>
      </c>
      <c r="C1849" t="s">
        <v>32</v>
      </c>
      <c r="D1849" s="10">
        <v>36231</v>
      </c>
      <c r="E1849" t="s">
        <v>1219</v>
      </c>
    </row>
    <row r="1850" spans="1:5">
      <c r="A1850" t="s">
        <v>2742</v>
      </c>
      <c r="B1850">
        <v>10009259945</v>
      </c>
      <c r="C1850" t="s">
        <v>223</v>
      </c>
      <c r="D1850" s="10">
        <v>27653</v>
      </c>
      <c r="E1850" t="s">
        <v>1219</v>
      </c>
    </row>
    <row r="1851" spans="1:5">
      <c r="A1851" t="s">
        <v>2743</v>
      </c>
      <c r="B1851">
        <v>10014465108</v>
      </c>
      <c r="C1851" t="s">
        <v>24</v>
      </c>
      <c r="D1851" s="10">
        <v>34924</v>
      </c>
      <c r="E1851" t="s">
        <v>1219</v>
      </c>
    </row>
    <row r="1852" spans="1:5">
      <c r="A1852" t="s">
        <v>2744</v>
      </c>
      <c r="B1852">
        <v>10015064484</v>
      </c>
      <c r="C1852" t="s">
        <v>45</v>
      </c>
      <c r="D1852" s="10">
        <v>35900</v>
      </c>
      <c r="E1852" t="s">
        <v>1219</v>
      </c>
    </row>
    <row r="1853" spans="1:5">
      <c r="A1853" t="s">
        <v>2745</v>
      </c>
      <c r="B1853">
        <v>10011151748</v>
      </c>
      <c r="C1853" t="s">
        <v>645</v>
      </c>
      <c r="D1853" s="10">
        <v>35987</v>
      </c>
      <c r="E1853" t="s">
        <v>1219</v>
      </c>
    </row>
    <row r="1854" spans="1:5">
      <c r="A1854" t="s">
        <v>2746</v>
      </c>
      <c r="B1854">
        <v>10015553124</v>
      </c>
      <c r="C1854" t="s">
        <v>36</v>
      </c>
      <c r="D1854" s="10">
        <v>36364</v>
      </c>
      <c r="E1854" t="s">
        <v>1226</v>
      </c>
    </row>
    <row r="1855" spans="1:5">
      <c r="A1855" t="s">
        <v>2747</v>
      </c>
      <c r="B1855">
        <v>10010699181</v>
      </c>
      <c r="C1855" t="s">
        <v>255</v>
      </c>
      <c r="D1855" s="10">
        <v>34057</v>
      </c>
      <c r="E1855" t="s">
        <v>1219</v>
      </c>
    </row>
    <row r="1856" spans="1:5">
      <c r="A1856" t="s">
        <v>2748</v>
      </c>
      <c r="B1856">
        <v>10035481166</v>
      </c>
      <c r="C1856" t="s">
        <v>43</v>
      </c>
      <c r="D1856" s="10">
        <v>33853</v>
      </c>
      <c r="E1856" t="s">
        <v>1219</v>
      </c>
    </row>
    <row r="1857" spans="1:5">
      <c r="A1857" t="s">
        <v>2749</v>
      </c>
      <c r="B1857">
        <v>10014587164</v>
      </c>
      <c r="C1857" t="s">
        <v>187</v>
      </c>
      <c r="D1857" s="10">
        <v>35933</v>
      </c>
      <c r="E1857" t="s">
        <v>1219</v>
      </c>
    </row>
    <row r="1858" spans="1:5">
      <c r="A1858" t="s">
        <v>2750</v>
      </c>
      <c r="B1858">
        <v>10016290526</v>
      </c>
      <c r="C1858" t="s">
        <v>177</v>
      </c>
      <c r="D1858" s="10">
        <v>33665</v>
      </c>
      <c r="E1858" t="s">
        <v>1219</v>
      </c>
    </row>
    <row r="1859" spans="1:5">
      <c r="A1859" t="s">
        <v>2751</v>
      </c>
      <c r="B1859">
        <v>10015875244</v>
      </c>
      <c r="C1859" t="s">
        <v>206</v>
      </c>
      <c r="D1859" s="10">
        <v>35855</v>
      </c>
      <c r="E1859" t="s">
        <v>1219</v>
      </c>
    </row>
    <row r="1860" spans="1:5">
      <c r="A1860" t="s">
        <v>2752</v>
      </c>
      <c r="B1860">
        <v>10009974412</v>
      </c>
      <c r="C1860" t="s">
        <v>24</v>
      </c>
      <c r="D1860" s="10">
        <v>35761</v>
      </c>
      <c r="E1860" t="s">
        <v>1217</v>
      </c>
    </row>
    <row r="1861" spans="1:5">
      <c r="A1861" t="s">
        <v>2753</v>
      </c>
      <c r="B1861">
        <v>10009176180</v>
      </c>
      <c r="C1861" t="s">
        <v>45</v>
      </c>
      <c r="D1861" s="10">
        <v>35180</v>
      </c>
      <c r="E1861" t="s">
        <v>1219</v>
      </c>
    </row>
    <row r="1862" spans="1:5">
      <c r="A1862" t="s">
        <v>2754</v>
      </c>
      <c r="B1862">
        <v>10012587651</v>
      </c>
      <c r="C1862" t="s">
        <v>363</v>
      </c>
      <c r="D1862" s="10">
        <v>28543</v>
      </c>
      <c r="E1862" t="s">
        <v>1219</v>
      </c>
    </row>
    <row r="1863" spans="1:5">
      <c r="A1863" t="s">
        <v>2755</v>
      </c>
      <c r="B1863">
        <v>10013036679</v>
      </c>
      <c r="C1863" t="s">
        <v>24</v>
      </c>
      <c r="D1863" s="10">
        <v>33082</v>
      </c>
      <c r="E1863" t="s">
        <v>1217</v>
      </c>
    </row>
    <row r="1864" spans="1:5">
      <c r="A1864" t="s">
        <v>2756</v>
      </c>
      <c r="B1864">
        <v>10015793907</v>
      </c>
      <c r="C1864" t="s">
        <v>141</v>
      </c>
      <c r="D1864" s="10">
        <v>36323</v>
      </c>
      <c r="E1864" t="s">
        <v>1219</v>
      </c>
    </row>
    <row r="1865" spans="1:5">
      <c r="A1865" t="s">
        <v>2757</v>
      </c>
      <c r="B1865">
        <v>10010732628</v>
      </c>
      <c r="C1865" t="s">
        <v>28</v>
      </c>
      <c r="D1865" s="10">
        <v>36044</v>
      </c>
      <c r="E1865" t="s">
        <v>1219</v>
      </c>
    </row>
    <row r="1866" spans="1:5">
      <c r="A1866" t="s">
        <v>2758</v>
      </c>
      <c r="B1866">
        <v>10010839227</v>
      </c>
      <c r="C1866" t="s">
        <v>43</v>
      </c>
      <c r="D1866" s="10">
        <v>35539</v>
      </c>
      <c r="E1866" t="s">
        <v>1219</v>
      </c>
    </row>
    <row r="1867" spans="1:5">
      <c r="A1867" t="s">
        <v>2759</v>
      </c>
      <c r="B1867">
        <v>10053639768</v>
      </c>
      <c r="C1867" t="s">
        <v>1265</v>
      </c>
      <c r="D1867" s="10">
        <v>30202</v>
      </c>
      <c r="E1867" t="s">
        <v>1219</v>
      </c>
    </row>
    <row r="1868" spans="1:5">
      <c r="A1868" t="s">
        <v>2760</v>
      </c>
      <c r="B1868">
        <v>10035353551</v>
      </c>
      <c r="C1868" t="s">
        <v>43</v>
      </c>
      <c r="D1868" s="10">
        <v>36294</v>
      </c>
      <c r="E1868" t="s">
        <v>1219</v>
      </c>
    </row>
    <row r="1869" spans="1:5">
      <c r="A1869" t="s">
        <v>2761</v>
      </c>
      <c r="B1869">
        <v>10009992600</v>
      </c>
      <c r="C1869" t="s">
        <v>26</v>
      </c>
      <c r="D1869" s="10">
        <v>35736</v>
      </c>
      <c r="E1869" t="s">
        <v>1219</v>
      </c>
    </row>
    <row r="1870" spans="1:5">
      <c r="A1870" t="s">
        <v>2762</v>
      </c>
      <c r="B1870">
        <v>10059690144</v>
      </c>
      <c r="C1870" t="s">
        <v>32</v>
      </c>
      <c r="D1870" s="10">
        <v>27639</v>
      </c>
      <c r="E1870" t="s">
        <v>1217</v>
      </c>
    </row>
    <row r="1871" spans="1:5">
      <c r="A1871" t="s">
        <v>2763</v>
      </c>
      <c r="B1871">
        <v>10007238002</v>
      </c>
      <c r="C1871" t="s">
        <v>223</v>
      </c>
      <c r="D1871" s="10">
        <v>29395</v>
      </c>
      <c r="E1871" t="s">
        <v>1219</v>
      </c>
    </row>
    <row r="1872" spans="1:5">
      <c r="A1872" t="s">
        <v>2764</v>
      </c>
      <c r="B1872">
        <v>10015083985</v>
      </c>
      <c r="C1872" t="s">
        <v>24</v>
      </c>
      <c r="D1872" s="10">
        <v>35967</v>
      </c>
      <c r="E1872" t="s">
        <v>1219</v>
      </c>
    </row>
    <row r="1873" spans="1:5">
      <c r="A1873" t="s">
        <v>2765</v>
      </c>
      <c r="B1873">
        <v>10010181041</v>
      </c>
      <c r="C1873" t="s">
        <v>45</v>
      </c>
      <c r="D1873" s="10">
        <v>35841</v>
      </c>
      <c r="E1873" t="s">
        <v>1219</v>
      </c>
    </row>
    <row r="1874" spans="1:5">
      <c r="A1874" t="s">
        <v>887</v>
      </c>
      <c r="B1874">
        <v>10011044947</v>
      </c>
      <c r="C1874" t="s">
        <v>57</v>
      </c>
      <c r="D1874" s="10">
        <v>35652</v>
      </c>
      <c r="E1874" t="s">
        <v>1217</v>
      </c>
    </row>
    <row r="1875" spans="1:5">
      <c r="A1875" t="s">
        <v>2766</v>
      </c>
      <c r="B1875">
        <v>10009304405</v>
      </c>
      <c r="C1875" t="s">
        <v>112</v>
      </c>
      <c r="D1875" s="10">
        <v>34688</v>
      </c>
      <c r="E1875" t="s">
        <v>1219</v>
      </c>
    </row>
    <row r="1876" spans="1:5">
      <c r="A1876" t="s">
        <v>2767</v>
      </c>
      <c r="B1876">
        <v>10015981540</v>
      </c>
      <c r="C1876" t="s">
        <v>187</v>
      </c>
      <c r="D1876" s="10">
        <v>36044</v>
      </c>
      <c r="E1876" t="s">
        <v>1219</v>
      </c>
    </row>
    <row r="1877" spans="1:5">
      <c r="A1877" t="s">
        <v>2768</v>
      </c>
      <c r="B1877">
        <v>10006555766</v>
      </c>
      <c r="C1877" t="s">
        <v>36</v>
      </c>
      <c r="D1877" s="10">
        <v>33246</v>
      </c>
      <c r="E1877" t="s">
        <v>1217</v>
      </c>
    </row>
    <row r="1878" spans="1:5">
      <c r="A1878" t="s">
        <v>2769</v>
      </c>
      <c r="B1878">
        <v>10071486960</v>
      </c>
      <c r="C1878" t="s">
        <v>223</v>
      </c>
      <c r="D1878" s="10">
        <v>27772</v>
      </c>
      <c r="E1878" t="s">
        <v>1219</v>
      </c>
    </row>
    <row r="1879" spans="1:5">
      <c r="A1879" t="s">
        <v>2770</v>
      </c>
      <c r="B1879">
        <v>10015794008</v>
      </c>
      <c r="C1879" t="s">
        <v>141</v>
      </c>
      <c r="D1879" s="10">
        <v>36267</v>
      </c>
      <c r="E1879" t="s">
        <v>1219</v>
      </c>
    </row>
    <row r="1880" spans="1:5">
      <c r="A1880" t="s">
        <v>2771</v>
      </c>
      <c r="B1880">
        <v>10062016225</v>
      </c>
      <c r="C1880" t="s">
        <v>38</v>
      </c>
      <c r="D1880" s="10">
        <v>35393</v>
      </c>
      <c r="E1880" t="s">
        <v>1219</v>
      </c>
    </row>
    <row r="1881" spans="1:5">
      <c r="A1881" t="s">
        <v>597</v>
      </c>
      <c r="B1881">
        <v>10010750917</v>
      </c>
      <c r="C1881" t="s">
        <v>34</v>
      </c>
      <c r="D1881" s="10">
        <v>35927</v>
      </c>
      <c r="E1881" t="s">
        <v>1217</v>
      </c>
    </row>
    <row r="1882" spans="1:5">
      <c r="A1882" t="s">
        <v>2772</v>
      </c>
      <c r="B1882">
        <v>10034992934</v>
      </c>
      <c r="C1882" t="s">
        <v>197</v>
      </c>
      <c r="D1882" s="10">
        <v>34977</v>
      </c>
      <c r="E1882" t="s">
        <v>1219</v>
      </c>
    </row>
    <row r="1883" spans="1:5">
      <c r="A1883" t="s">
        <v>2773</v>
      </c>
      <c r="B1883">
        <v>10015865039</v>
      </c>
      <c r="C1883" t="s">
        <v>24</v>
      </c>
      <c r="D1883" s="10">
        <v>35696</v>
      </c>
      <c r="E1883" t="s">
        <v>1219</v>
      </c>
    </row>
    <row r="1884" spans="1:5">
      <c r="A1884" t="s">
        <v>2775</v>
      </c>
      <c r="B1884">
        <v>10066365764</v>
      </c>
      <c r="C1884" t="s">
        <v>2774</v>
      </c>
      <c r="D1884" s="10">
        <v>34440</v>
      </c>
      <c r="E1884" t="s">
        <v>1217</v>
      </c>
    </row>
    <row r="1885" spans="1:5">
      <c r="A1885" t="s">
        <v>2776</v>
      </c>
      <c r="B1885">
        <v>10004776727</v>
      </c>
      <c r="C1885" t="s">
        <v>38</v>
      </c>
      <c r="D1885" s="10">
        <v>29680</v>
      </c>
      <c r="E1885" t="s">
        <v>1219</v>
      </c>
    </row>
    <row r="1886" spans="1:5">
      <c r="A1886" t="s">
        <v>2777</v>
      </c>
      <c r="B1886">
        <v>10010701710</v>
      </c>
      <c r="C1886" t="s">
        <v>30</v>
      </c>
      <c r="D1886" s="10">
        <v>34797</v>
      </c>
      <c r="E1886" t="s">
        <v>1219</v>
      </c>
    </row>
    <row r="1887" spans="1:5">
      <c r="A1887" t="s">
        <v>2778</v>
      </c>
      <c r="B1887">
        <v>10007232039</v>
      </c>
      <c r="C1887" t="s">
        <v>324</v>
      </c>
      <c r="D1887" s="10">
        <v>33964</v>
      </c>
      <c r="E1887" t="s">
        <v>1219</v>
      </c>
    </row>
    <row r="1888" spans="1:5">
      <c r="A1888" t="s">
        <v>2779</v>
      </c>
      <c r="B1888">
        <v>10058983357</v>
      </c>
      <c r="C1888" t="s">
        <v>43</v>
      </c>
      <c r="D1888" s="10">
        <v>36290</v>
      </c>
      <c r="E1888" t="s">
        <v>1219</v>
      </c>
    </row>
    <row r="1889" spans="1:5">
      <c r="A1889" t="s">
        <v>2780</v>
      </c>
      <c r="B1889">
        <v>10061862944</v>
      </c>
      <c r="C1889" t="s">
        <v>26</v>
      </c>
      <c r="D1889" s="10">
        <v>35951</v>
      </c>
      <c r="E1889" t="s">
        <v>1219</v>
      </c>
    </row>
    <row r="1890" spans="1:5">
      <c r="A1890" t="s">
        <v>2781</v>
      </c>
      <c r="B1890">
        <v>10063175878</v>
      </c>
      <c r="C1890" t="s">
        <v>255</v>
      </c>
      <c r="D1890" s="10">
        <v>35405</v>
      </c>
      <c r="E1890" t="s">
        <v>1219</v>
      </c>
    </row>
    <row r="1891" spans="1:5">
      <c r="A1891" t="s">
        <v>2782</v>
      </c>
      <c r="B1891">
        <v>10071485950</v>
      </c>
      <c r="C1891" t="s">
        <v>223</v>
      </c>
      <c r="D1891" s="10">
        <v>31409</v>
      </c>
      <c r="E1891" t="s">
        <v>1219</v>
      </c>
    </row>
    <row r="1892" spans="1:5">
      <c r="A1892" t="s">
        <v>2783</v>
      </c>
      <c r="B1892">
        <v>10009074837</v>
      </c>
      <c r="C1892" t="s">
        <v>45</v>
      </c>
      <c r="D1892" s="10">
        <v>34866</v>
      </c>
      <c r="E1892" t="s">
        <v>1219</v>
      </c>
    </row>
    <row r="1893" spans="1:5">
      <c r="A1893" t="s">
        <v>2784</v>
      </c>
      <c r="B1893">
        <v>10014660118</v>
      </c>
      <c r="C1893" t="s">
        <v>38</v>
      </c>
      <c r="D1893" s="10">
        <v>35344</v>
      </c>
      <c r="E1893" t="s">
        <v>1219</v>
      </c>
    </row>
    <row r="1894" spans="1:5">
      <c r="A1894" t="s">
        <v>2785</v>
      </c>
      <c r="B1894">
        <v>10008968137</v>
      </c>
      <c r="C1894" t="s">
        <v>24</v>
      </c>
      <c r="D1894" s="10">
        <v>34345</v>
      </c>
      <c r="E1894" t="s">
        <v>1219</v>
      </c>
    </row>
    <row r="1895" spans="1:5">
      <c r="A1895" t="s">
        <v>266</v>
      </c>
      <c r="B1895">
        <v>10010791030</v>
      </c>
      <c r="C1895" t="s">
        <v>101</v>
      </c>
      <c r="D1895" s="10">
        <v>34570</v>
      </c>
      <c r="E1895" t="s">
        <v>1219</v>
      </c>
    </row>
    <row r="1896" spans="1:5">
      <c r="A1896" t="s">
        <v>2786</v>
      </c>
      <c r="B1896">
        <v>10009701903</v>
      </c>
      <c r="C1896" t="s">
        <v>324</v>
      </c>
      <c r="D1896" s="10">
        <v>32235</v>
      </c>
      <c r="E1896" t="s">
        <v>1219</v>
      </c>
    </row>
    <row r="1897" spans="1:5">
      <c r="A1897" t="s">
        <v>2787</v>
      </c>
      <c r="B1897">
        <v>10010746267</v>
      </c>
      <c r="C1897" t="s">
        <v>43</v>
      </c>
      <c r="D1897" s="10">
        <v>35715</v>
      </c>
      <c r="E1897" t="s">
        <v>1219</v>
      </c>
    </row>
    <row r="1898" spans="1:5">
      <c r="A1898" t="s">
        <v>2788</v>
      </c>
      <c r="B1898">
        <v>10083338542</v>
      </c>
      <c r="C1898" t="s">
        <v>255</v>
      </c>
      <c r="D1898" s="10">
        <v>35380</v>
      </c>
      <c r="E1898" t="s">
        <v>1219</v>
      </c>
    </row>
    <row r="1899" spans="1:5">
      <c r="A1899" t="s">
        <v>2789</v>
      </c>
      <c r="B1899">
        <v>10015350434</v>
      </c>
      <c r="C1899" t="s">
        <v>223</v>
      </c>
      <c r="D1899" s="10">
        <v>29986</v>
      </c>
      <c r="E1899" t="s">
        <v>1219</v>
      </c>
    </row>
    <row r="1900" spans="1:5">
      <c r="A1900" t="s">
        <v>2790</v>
      </c>
      <c r="B1900">
        <v>10015851602</v>
      </c>
      <c r="C1900" t="s">
        <v>45</v>
      </c>
      <c r="D1900" s="10">
        <v>36110</v>
      </c>
      <c r="E1900" t="s">
        <v>1219</v>
      </c>
    </row>
    <row r="1901" spans="1:5">
      <c r="A1901" t="s">
        <v>2791</v>
      </c>
      <c r="B1901">
        <v>10055343433</v>
      </c>
      <c r="C1901" t="s">
        <v>101</v>
      </c>
      <c r="D1901" s="10">
        <v>25805</v>
      </c>
      <c r="E1901" t="s">
        <v>1219</v>
      </c>
    </row>
    <row r="1902" spans="1:5">
      <c r="A1902" t="s">
        <v>2792</v>
      </c>
      <c r="B1902">
        <v>10064740511</v>
      </c>
      <c r="C1902" t="s">
        <v>324</v>
      </c>
      <c r="D1902" s="10">
        <v>34299</v>
      </c>
      <c r="E1902" t="s">
        <v>1219</v>
      </c>
    </row>
    <row r="1903" spans="1:5">
      <c r="A1903" t="s">
        <v>2793</v>
      </c>
      <c r="B1903">
        <v>10009227209</v>
      </c>
      <c r="C1903" t="s">
        <v>43</v>
      </c>
      <c r="D1903" s="10">
        <v>35150</v>
      </c>
      <c r="E1903" t="s">
        <v>1226</v>
      </c>
    </row>
    <row r="1904" spans="1:5">
      <c r="A1904" t="s">
        <v>2794</v>
      </c>
      <c r="B1904">
        <v>10016022057</v>
      </c>
      <c r="C1904" t="s">
        <v>255</v>
      </c>
      <c r="D1904" s="10">
        <v>35657</v>
      </c>
      <c r="E1904" t="s">
        <v>1219</v>
      </c>
    </row>
    <row r="1905" spans="1:5">
      <c r="A1905" t="s">
        <v>2795</v>
      </c>
      <c r="B1905">
        <v>10006280530</v>
      </c>
      <c r="C1905" t="s">
        <v>36</v>
      </c>
      <c r="D1905" s="10">
        <v>32762</v>
      </c>
      <c r="E1905" t="s">
        <v>1219</v>
      </c>
    </row>
    <row r="1906" spans="1:5">
      <c r="A1906" t="s">
        <v>2796</v>
      </c>
      <c r="B1906">
        <v>10023545419</v>
      </c>
      <c r="C1906" t="s">
        <v>223</v>
      </c>
      <c r="D1906" s="10">
        <v>31588</v>
      </c>
      <c r="E1906" t="s">
        <v>1219</v>
      </c>
    </row>
    <row r="1907" spans="1:5">
      <c r="A1907" t="s">
        <v>2797</v>
      </c>
      <c r="B1907">
        <v>10015849982</v>
      </c>
      <c r="C1907" t="s">
        <v>45</v>
      </c>
      <c r="D1907" s="10">
        <v>35922</v>
      </c>
      <c r="E1907" t="s">
        <v>1219</v>
      </c>
    </row>
    <row r="1908" spans="1:5">
      <c r="A1908" t="s">
        <v>2798</v>
      </c>
      <c r="B1908">
        <v>10026829069</v>
      </c>
      <c r="C1908" t="s">
        <v>26</v>
      </c>
      <c r="D1908" s="10">
        <v>27652</v>
      </c>
      <c r="E1908" t="s">
        <v>1217</v>
      </c>
    </row>
    <row r="1909" spans="1:5">
      <c r="A1909" t="s">
        <v>2799</v>
      </c>
      <c r="B1909">
        <v>10011034641</v>
      </c>
      <c r="C1909" t="s">
        <v>101</v>
      </c>
      <c r="D1909" s="10">
        <v>30714</v>
      </c>
      <c r="E1909" t="s">
        <v>1219</v>
      </c>
    </row>
    <row r="1910" spans="1:5">
      <c r="A1910" t="s">
        <v>2800</v>
      </c>
      <c r="B1910">
        <v>10010877926</v>
      </c>
      <c r="C1910" t="s">
        <v>324</v>
      </c>
      <c r="D1910" s="10">
        <v>36050</v>
      </c>
      <c r="E1910" t="s">
        <v>1219</v>
      </c>
    </row>
    <row r="1911" spans="1:5">
      <c r="A1911" t="s">
        <v>2801</v>
      </c>
      <c r="B1911">
        <v>10015849275</v>
      </c>
      <c r="C1911" t="s">
        <v>45</v>
      </c>
      <c r="D1911" s="10">
        <v>36088</v>
      </c>
      <c r="E1911" t="s">
        <v>1219</v>
      </c>
    </row>
    <row r="1912" spans="1:5">
      <c r="A1912" t="s">
        <v>2802</v>
      </c>
      <c r="B1912">
        <v>10023939681</v>
      </c>
      <c r="C1912" t="s">
        <v>112</v>
      </c>
      <c r="D1912" s="10">
        <v>36241</v>
      </c>
      <c r="E1912" t="s">
        <v>1219</v>
      </c>
    </row>
    <row r="1913" spans="1:5">
      <c r="A1913" t="s">
        <v>2803</v>
      </c>
      <c r="B1913">
        <v>10015322950</v>
      </c>
      <c r="C1913" t="s">
        <v>38</v>
      </c>
      <c r="D1913" s="10">
        <v>35859</v>
      </c>
      <c r="E1913" t="s">
        <v>1219</v>
      </c>
    </row>
    <row r="1914" spans="1:5">
      <c r="A1914" t="s">
        <v>2804</v>
      </c>
      <c r="B1914">
        <v>10016203125</v>
      </c>
      <c r="C1914" t="s">
        <v>163</v>
      </c>
      <c r="D1914" s="10">
        <v>24926</v>
      </c>
      <c r="E1914" t="s">
        <v>1219</v>
      </c>
    </row>
    <row r="1915" spans="1:5">
      <c r="A1915" t="s">
        <v>2805</v>
      </c>
      <c r="B1915">
        <v>10010653311</v>
      </c>
      <c r="C1915" t="s">
        <v>324</v>
      </c>
      <c r="D1915" s="10">
        <v>35200</v>
      </c>
      <c r="E1915" t="s">
        <v>1219</v>
      </c>
    </row>
    <row r="1916" spans="1:5">
      <c r="A1916" t="s">
        <v>2806</v>
      </c>
      <c r="B1916">
        <v>10049089660</v>
      </c>
      <c r="C1916" t="s">
        <v>255</v>
      </c>
      <c r="D1916" s="10">
        <v>35236</v>
      </c>
      <c r="E1916" t="s">
        <v>1219</v>
      </c>
    </row>
    <row r="1917" spans="1:5">
      <c r="A1917" t="s">
        <v>2807</v>
      </c>
      <c r="B1917">
        <v>10010654725</v>
      </c>
      <c r="C1917" t="s">
        <v>197</v>
      </c>
      <c r="D1917" s="10">
        <v>35518</v>
      </c>
      <c r="E1917" t="s">
        <v>1219</v>
      </c>
    </row>
    <row r="1918" spans="1:5">
      <c r="A1918" t="s">
        <v>2808</v>
      </c>
      <c r="B1918">
        <v>10010718581</v>
      </c>
      <c r="C1918" t="s">
        <v>38</v>
      </c>
      <c r="D1918" s="10">
        <v>34190</v>
      </c>
      <c r="E1918" t="s">
        <v>1219</v>
      </c>
    </row>
    <row r="1919" spans="1:5">
      <c r="A1919" t="s">
        <v>2809</v>
      </c>
      <c r="B1919">
        <v>10064740612</v>
      </c>
      <c r="C1919" t="s">
        <v>324</v>
      </c>
      <c r="D1919" s="10">
        <v>35766</v>
      </c>
      <c r="E1919" t="s">
        <v>1219</v>
      </c>
    </row>
    <row r="1920" spans="1:5">
      <c r="A1920" t="s">
        <v>2810</v>
      </c>
      <c r="B1920">
        <v>10015708223</v>
      </c>
      <c r="C1920" t="s">
        <v>36</v>
      </c>
      <c r="D1920" s="10">
        <v>36211</v>
      </c>
      <c r="E1920" t="s">
        <v>1219</v>
      </c>
    </row>
    <row r="1921" spans="1:5">
      <c r="A1921" t="s">
        <v>2811</v>
      </c>
      <c r="B1921">
        <v>10023545924</v>
      </c>
      <c r="C1921" t="s">
        <v>223</v>
      </c>
      <c r="D1921" s="10">
        <v>31401</v>
      </c>
      <c r="E1921" t="s">
        <v>1219</v>
      </c>
    </row>
    <row r="1922" spans="1:5">
      <c r="A1922" t="s">
        <v>2812</v>
      </c>
      <c r="B1922">
        <v>10007961155</v>
      </c>
      <c r="C1922" t="s">
        <v>38</v>
      </c>
      <c r="D1922" s="10">
        <v>34116</v>
      </c>
      <c r="E1922" t="s">
        <v>1219</v>
      </c>
    </row>
    <row r="1923" spans="1:5">
      <c r="A1923" t="s">
        <v>2813</v>
      </c>
      <c r="B1923">
        <v>10013610090</v>
      </c>
      <c r="C1923" t="s">
        <v>324</v>
      </c>
      <c r="D1923" s="10">
        <v>34738</v>
      </c>
      <c r="E1923" t="s">
        <v>1219</v>
      </c>
    </row>
    <row r="1924" spans="1:5">
      <c r="A1924" t="s">
        <v>2814</v>
      </c>
      <c r="B1924">
        <v>10018815455</v>
      </c>
      <c r="C1924" t="s">
        <v>26</v>
      </c>
      <c r="D1924" s="10">
        <v>31952</v>
      </c>
      <c r="E1924" t="s">
        <v>1219</v>
      </c>
    </row>
    <row r="1925" spans="1:5">
      <c r="A1925" t="s">
        <v>2815</v>
      </c>
      <c r="B1925">
        <v>10009206391</v>
      </c>
      <c r="C1925" t="s">
        <v>38</v>
      </c>
      <c r="D1925" s="10">
        <v>33921</v>
      </c>
      <c r="E1925" t="s">
        <v>1219</v>
      </c>
    </row>
    <row r="1926" spans="1:5">
      <c r="A1926" t="s">
        <v>2816</v>
      </c>
      <c r="B1926">
        <v>10064647147</v>
      </c>
      <c r="C1926" t="s">
        <v>163</v>
      </c>
      <c r="D1926" s="10">
        <v>29107</v>
      </c>
      <c r="E1926" t="s">
        <v>1219</v>
      </c>
    </row>
    <row r="1927" spans="1:5">
      <c r="A1927" t="s">
        <v>2817</v>
      </c>
      <c r="B1927">
        <v>10009212556</v>
      </c>
      <c r="C1927" t="s">
        <v>324</v>
      </c>
      <c r="D1927" s="10">
        <v>35382</v>
      </c>
      <c r="E1927" t="s">
        <v>1219</v>
      </c>
    </row>
    <row r="1928" spans="1:5">
      <c r="A1928" t="s">
        <v>2818</v>
      </c>
      <c r="B1928">
        <v>10005329728</v>
      </c>
      <c r="C1928" t="s">
        <v>36</v>
      </c>
      <c r="D1928" s="10">
        <v>27899</v>
      </c>
      <c r="E1928" t="s">
        <v>1217</v>
      </c>
    </row>
    <row r="1929" spans="1:5">
      <c r="A1929" t="s">
        <v>504</v>
      </c>
      <c r="B1929">
        <v>10010750715</v>
      </c>
      <c r="C1929" t="s">
        <v>34</v>
      </c>
      <c r="D1929" s="10">
        <v>36118</v>
      </c>
      <c r="E1929" t="s">
        <v>1217</v>
      </c>
    </row>
    <row r="1930" spans="1:5">
      <c r="A1930" t="s">
        <v>2819</v>
      </c>
      <c r="B1930">
        <v>10010914706</v>
      </c>
      <c r="C1930" t="s">
        <v>38</v>
      </c>
      <c r="D1930" s="10">
        <v>35090</v>
      </c>
      <c r="E1930" t="s">
        <v>1219</v>
      </c>
    </row>
    <row r="1931" spans="1:5">
      <c r="A1931" t="s">
        <v>2820</v>
      </c>
      <c r="B1931">
        <v>10009494260</v>
      </c>
      <c r="C1931" t="s">
        <v>101</v>
      </c>
      <c r="D1931" s="10">
        <v>35150</v>
      </c>
      <c r="E1931" t="s">
        <v>1219</v>
      </c>
    </row>
    <row r="1932" spans="1:5">
      <c r="A1932" t="s">
        <v>2821</v>
      </c>
      <c r="B1932">
        <v>10064647551</v>
      </c>
      <c r="C1932" t="s">
        <v>163</v>
      </c>
      <c r="D1932" s="10">
        <v>25242</v>
      </c>
      <c r="E1932" t="s">
        <v>1219</v>
      </c>
    </row>
    <row r="1933" spans="1:5">
      <c r="A1933" t="s">
        <v>2822</v>
      </c>
      <c r="B1933">
        <v>10063397463</v>
      </c>
      <c r="C1933" t="s">
        <v>477</v>
      </c>
      <c r="D1933" s="10">
        <v>36395</v>
      </c>
      <c r="E1933" t="s">
        <v>1219</v>
      </c>
    </row>
    <row r="1934" spans="1:5">
      <c r="A1934" t="s">
        <v>2823</v>
      </c>
      <c r="B1934">
        <v>10054819330</v>
      </c>
      <c r="C1934" t="s">
        <v>163</v>
      </c>
      <c r="D1934" s="10">
        <v>34270</v>
      </c>
      <c r="E1934" t="s">
        <v>1219</v>
      </c>
    </row>
    <row r="1935" spans="1:5">
      <c r="A1935" t="s">
        <v>2824</v>
      </c>
      <c r="B1935">
        <v>10010719288</v>
      </c>
      <c r="C1935" t="s">
        <v>38</v>
      </c>
      <c r="D1935" s="10">
        <v>35206</v>
      </c>
      <c r="E1935" t="s">
        <v>1219</v>
      </c>
    </row>
    <row r="1936" spans="1:5">
      <c r="A1936" t="s">
        <v>2825</v>
      </c>
      <c r="B1936">
        <v>10009978452</v>
      </c>
      <c r="C1936" t="s">
        <v>101</v>
      </c>
      <c r="D1936" s="10">
        <v>36102</v>
      </c>
      <c r="E1936" t="s">
        <v>1219</v>
      </c>
    </row>
    <row r="1937" spans="1:5">
      <c r="A1937" t="s">
        <v>2826</v>
      </c>
      <c r="B1937">
        <v>10025435707</v>
      </c>
      <c r="C1937" t="s">
        <v>26</v>
      </c>
      <c r="D1937" s="10">
        <v>36398</v>
      </c>
      <c r="E1937" t="s">
        <v>1219</v>
      </c>
    </row>
    <row r="1938" spans="1:5">
      <c r="A1938" t="s">
        <v>2827</v>
      </c>
      <c r="B1938">
        <v>10019082005</v>
      </c>
      <c r="C1938" t="s">
        <v>112</v>
      </c>
      <c r="D1938" s="10">
        <v>35753</v>
      </c>
      <c r="E1938" t="s">
        <v>1219</v>
      </c>
    </row>
    <row r="1939" spans="1:5">
      <c r="A1939" t="s">
        <v>2828</v>
      </c>
      <c r="B1939">
        <v>10064310374</v>
      </c>
      <c r="C1939" t="s">
        <v>163</v>
      </c>
      <c r="D1939" s="10">
        <v>26344</v>
      </c>
      <c r="E1939" t="s">
        <v>1219</v>
      </c>
    </row>
    <row r="1940" spans="1:5">
      <c r="A1940" t="s">
        <v>2829</v>
      </c>
      <c r="B1940">
        <v>10015570403</v>
      </c>
      <c r="C1940" t="s">
        <v>211</v>
      </c>
      <c r="D1940" s="10">
        <v>36448</v>
      </c>
      <c r="E1940" t="s">
        <v>1217</v>
      </c>
    </row>
    <row r="1941" spans="1:5">
      <c r="A1941" t="s">
        <v>357</v>
      </c>
      <c r="B1941">
        <v>10006900320</v>
      </c>
      <c r="C1941" t="s">
        <v>22</v>
      </c>
      <c r="D1941" s="10">
        <v>33540</v>
      </c>
      <c r="E1941" t="s">
        <v>1217</v>
      </c>
    </row>
    <row r="1942" spans="1:5">
      <c r="A1942" t="s">
        <v>2830</v>
      </c>
      <c r="B1942">
        <v>10073273174</v>
      </c>
      <c r="C1942" t="s">
        <v>1274</v>
      </c>
      <c r="D1942" s="10">
        <v>31139</v>
      </c>
      <c r="E1942" t="s">
        <v>1219</v>
      </c>
    </row>
    <row r="1943" spans="1:5">
      <c r="A1943" t="s">
        <v>2831</v>
      </c>
      <c r="B1943">
        <v>10009744036</v>
      </c>
      <c r="C1943" t="s">
        <v>1274</v>
      </c>
      <c r="D1943" s="10">
        <v>32604</v>
      </c>
      <c r="E1943" t="s">
        <v>1219</v>
      </c>
    </row>
    <row r="1944" spans="1:5">
      <c r="A1944" t="s">
        <v>2832</v>
      </c>
      <c r="B1944">
        <v>10060607503</v>
      </c>
      <c r="C1944" t="s">
        <v>149</v>
      </c>
      <c r="D1944" s="10">
        <v>36054</v>
      </c>
      <c r="E1944" t="s">
        <v>1219</v>
      </c>
    </row>
    <row r="1945" spans="1:5">
      <c r="A1945" t="s">
        <v>2833</v>
      </c>
      <c r="B1945">
        <v>10010098387</v>
      </c>
      <c r="C1945" t="s">
        <v>1351</v>
      </c>
      <c r="D1945" s="10">
        <v>35437</v>
      </c>
      <c r="E1945" t="s">
        <v>1219</v>
      </c>
    </row>
    <row r="1946" spans="1:5">
      <c r="A1946" t="s">
        <v>2834</v>
      </c>
      <c r="B1946">
        <v>10009141929</v>
      </c>
      <c r="C1946" t="s">
        <v>1686</v>
      </c>
      <c r="D1946" s="10">
        <v>33749</v>
      </c>
      <c r="E1946" t="s">
        <v>1219</v>
      </c>
    </row>
    <row r="1947" spans="1:5">
      <c r="A1947" t="s">
        <v>2835</v>
      </c>
      <c r="B1947">
        <v>10063691493</v>
      </c>
      <c r="C1947" t="s">
        <v>1686</v>
      </c>
      <c r="D1947" s="10">
        <v>34642</v>
      </c>
      <c r="E1947" t="s">
        <v>1219</v>
      </c>
    </row>
    <row r="1948" spans="1:5">
      <c r="A1948" t="s">
        <v>2836</v>
      </c>
      <c r="B1948">
        <v>10016199788</v>
      </c>
      <c r="C1948" t="s">
        <v>721</v>
      </c>
      <c r="D1948" s="10">
        <v>36394</v>
      </c>
      <c r="E1948" t="s">
        <v>1219</v>
      </c>
    </row>
    <row r="1949" spans="1:5">
      <c r="A1949" t="s">
        <v>2837</v>
      </c>
      <c r="B1949">
        <v>10014132577</v>
      </c>
      <c r="C1949" t="s">
        <v>721</v>
      </c>
      <c r="D1949" s="10">
        <v>35415</v>
      </c>
      <c r="E1949" t="s">
        <v>1219</v>
      </c>
    </row>
    <row r="1950" spans="1:5">
      <c r="A1950" t="s">
        <v>2838</v>
      </c>
      <c r="B1950">
        <v>10052097872</v>
      </c>
      <c r="C1950" t="s">
        <v>112</v>
      </c>
      <c r="D1950" s="10">
        <v>35134</v>
      </c>
      <c r="E1950" t="s">
        <v>1219</v>
      </c>
    </row>
    <row r="1951" spans="1:5">
      <c r="A1951" t="s">
        <v>2839</v>
      </c>
      <c r="B1951">
        <v>10018683089</v>
      </c>
      <c r="C1951" t="s">
        <v>112</v>
      </c>
      <c r="D1951" s="10">
        <v>33210</v>
      </c>
      <c r="E1951" t="s">
        <v>1219</v>
      </c>
    </row>
    <row r="1952" spans="1:5">
      <c r="A1952" t="s">
        <v>2840</v>
      </c>
      <c r="B1952">
        <v>10010778603</v>
      </c>
      <c r="C1952" t="s">
        <v>26</v>
      </c>
      <c r="D1952" s="10">
        <v>34909</v>
      </c>
      <c r="E1952" t="s">
        <v>1219</v>
      </c>
    </row>
    <row r="1953" spans="1:5">
      <c r="A1953" t="s">
        <v>2841</v>
      </c>
      <c r="B1953">
        <v>10010854078</v>
      </c>
      <c r="C1953" t="s">
        <v>197</v>
      </c>
      <c r="D1953" s="10">
        <v>35875</v>
      </c>
      <c r="E1953" t="s">
        <v>1219</v>
      </c>
    </row>
    <row r="1954" spans="1:5">
      <c r="A1954" t="s">
        <v>2842</v>
      </c>
      <c r="B1954">
        <v>10009316630</v>
      </c>
      <c r="C1954" t="s">
        <v>112</v>
      </c>
      <c r="D1954" s="10">
        <v>34647</v>
      </c>
      <c r="E1954" t="s">
        <v>1217</v>
      </c>
    </row>
    <row r="1955" spans="1:5">
      <c r="A1955" t="s">
        <v>2843</v>
      </c>
      <c r="B1955">
        <v>10034971312</v>
      </c>
      <c r="C1955" t="s">
        <v>197</v>
      </c>
      <c r="D1955" s="10">
        <v>36395</v>
      </c>
      <c r="E1955" t="s">
        <v>1219</v>
      </c>
    </row>
    <row r="1956" spans="1:5">
      <c r="A1956" t="s">
        <v>2844</v>
      </c>
      <c r="B1956">
        <v>10007216477</v>
      </c>
      <c r="C1956" t="s">
        <v>26</v>
      </c>
      <c r="D1956" s="10">
        <v>34487</v>
      </c>
      <c r="E1956" t="s">
        <v>1219</v>
      </c>
    </row>
    <row r="1957" spans="1:5">
      <c r="A1957" t="s">
        <v>284</v>
      </c>
      <c r="B1957">
        <v>10061258009</v>
      </c>
      <c r="C1957" t="s">
        <v>38</v>
      </c>
      <c r="D1957" s="10">
        <v>33615</v>
      </c>
      <c r="E1957" t="s">
        <v>1219</v>
      </c>
    </row>
    <row r="1958" spans="1:5">
      <c r="A1958" t="s">
        <v>335</v>
      </c>
      <c r="B1958">
        <v>10005506954</v>
      </c>
      <c r="C1958" t="s">
        <v>34</v>
      </c>
      <c r="D1958" s="10">
        <v>32485</v>
      </c>
      <c r="E1958" t="s">
        <v>1219</v>
      </c>
    </row>
    <row r="1959" spans="1:5">
      <c r="A1959" t="s">
        <v>360</v>
      </c>
      <c r="B1959">
        <v>10005505439</v>
      </c>
      <c r="C1959" t="s">
        <v>141</v>
      </c>
      <c r="D1959" s="10">
        <v>32679</v>
      </c>
      <c r="E1959" t="s">
        <v>1217</v>
      </c>
    </row>
    <row r="1960" spans="1:5">
      <c r="A1960" t="s">
        <v>2845</v>
      </c>
      <c r="B1960">
        <v>10003036080</v>
      </c>
      <c r="C1960" t="s">
        <v>144</v>
      </c>
      <c r="D1960" s="10">
        <v>31525</v>
      </c>
      <c r="E1960" t="s">
        <v>1219</v>
      </c>
    </row>
    <row r="1961" spans="1:5">
      <c r="A1961" t="s">
        <v>2846</v>
      </c>
      <c r="B1961">
        <v>10010786279</v>
      </c>
      <c r="C1961" t="s">
        <v>62</v>
      </c>
      <c r="D1961" s="10">
        <v>34544</v>
      </c>
      <c r="E1961" t="s">
        <v>1219</v>
      </c>
    </row>
    <row r="1962" spans="1:5">
      <c r="A1962" t="s">
        <v>331</v>
      </c>
      <c r="B1962">
        <v>10006480186</v>
      </c>
      <c r="C1962" t="s">
        <v>28</v>
      </c>
      <c r="D1962" s="10">
        <v>33433</v>
      </c>
      <c r="E1962" t="s">
        <v>1219</v>
      </c>
    </row>
    <row r="1963" spans="1:5">
      <c r="A1963" t="s">
        <v>2847</v>
      </c>
      <c r="B1963">
        <v>10049562435</v>
      </c>
      <c r="C1963" t="s">
        <v>1706</v>
      </c>
      <c r="D1963" s="10">
        <v>33174</v>
      </c>
      <c r="E1963" t="s">
        <v>1219</v>
      </c>
    </row>
    <row r="1964" spans="1:5">
      <c r="A1964" t="s">
        <v>377</v>
      </c>
      <c r="B1964">
        <v>10006382984</v>
      </c>
      <c r="C1964" t="s">
        <v>34</v>
      </c>
      <c r="D1964" s="10">
        <v>31552</v>
      </c>
      <c r="E1964" t="s">
        <v>1219</v>
      </c>
    </row>
    <row r="1965" spans="1:5">
      <c r="A1965" t="s">
        <v>2848</v>
      </c>
      <c r="B1965">
        <v>10015584648</v>
      </c>
      <c r="C1965" t="s">
        <v>62</v>
      </c>
      <c r="D1965" s="10">
        <v>35943</v>
      </c>
      <c r="E1965" t="s">
        <v>1219</v>
      </c>
    </row>
    <row r="1966" spans="1:5">
      <c r="A1966" t="s">
        <v>2849</v>
      </c>
      <c r="B1966">
        <v>10011132651</v>
      </c>
      <c r="C1966" t="s">
        <v>62</v>
      </c>
      <c r="D1966" s="10">
        <v>35598</v>
      </c>
      <c r="E1966" t="s">
        <v>1219</v>
      </c>
    </row>
    <row r="1967" spans="1:5">
      <c r="A1967" t="s">
        <v>2850</v>
      </c>
      <c r="B1967">
        <v>10009116364</v>
      </c>
      <c r="C1967" t="s">
        <v>101</v>
      </c>
      <c r="D1967" s="10">
        <v>35146</v>
      </c>
      <c r="E1967" t="s">
        <v>1219</v>
      </c>
    </row>
    <row r="1968" spans="1:5">
      <c r="A1968" t="s">
        <v>2852</v>
      </c>
      <c r="B1968">
        <v>10061370567</v>
      </c>
      <c r="C1968" t="s">
        <v>2851</v>
      </c>
      <c r="E1968" t="s">
        <v>1219</v>
      </c>
    </row>
    <row r="1969" spans="1:5">
      <c r="A1969" t="s">
        <v>2854</v>
      </c>
      <c r="B1969">
        <v>10055138622</v>
      </c>
      <c r="C1969" t="s">
        <v>2853</v>
      </c>
      <c r="D1969" s="10">
        <v>36157</v>
      </c>
      <c r="E1969" t="s">
        <v>1219</v>
      </c>
    </row>
    <row r="1970" spans="1:5">
      <c r="A1970" t="s">
        <v>2855</v>
      </c>
      <c r="B1970">
        <v>10008963184</v>
      </c>
      <c r="C1970" t="s">
        <v>26</v>
      </c>
      <c r="D1970" s="10">
        <v>34747</v>
      </c>
      <c r="E1970" t="s">
        <v>1219</v>
      </c>
    </row>
    <row r="1971" spans="1:5">
      <c r="A1971" t="s">
        <v>2856</v>
      </c>
      <c r="B1971">
        <v>10004712362</v>
      </c>
      <c r="C1971" t="s">
        <v>163</v>
      </c>
      <c r="D1971" s="10">
        <v>32522</v>
      </c>
      <c r="E1971" t="s">
        <v>1219</v>
      </c>
    </row>
    <row r="1972" spans="1:5">
      <c r="A1972" t="s">
        <v>2857</v>
      </c>
      <c r="B1972">
        <v>10008957730</v>
      </c>
      <c r="C1972" t="s">
        <v>197</v>
      </c>
      <c r="D1972" s="10">
        <v>35278</v>
      </c>
      <c r="E1972" t="s">
        <v>1219</v>
      </c>
    </row>
    <row r="1973" spans="1:5">
      <c r="A1973" t="s">
        <v>2859</v>
      </c>
      <c r="B1973">
        <v>10016117037</v>
      </c>
      <c r="C1973" t="s">
        <v>2858</v>
      </c>
      <c r="D1973" s="10">
        <v>35796</v>
      </c>
      <c r="E1973" t="s">
        <v>1219</v>
      </c>
    </row>
    <row r="1974" spans="1:5">
      <c r="A1974" t="s">
        <v>346</v>
      </c>
      <c r="B1974">
        <v>10004722668</v>
      </c>
      <c r="C1974" t="s">
        <v>41</v>
      </c>
      <c r="D1974" s="10">
        <v>31385</v>
      </c>
      <c r="E1974" t="s">
        <v>1226</v>
      </c>
    </row>
    <row r="1975" spans="1:5">
      <c r="A1975" t="s">
        <v>2860</v>
      </c>
      <c r="B1975">
        <v>10005952952</v>
      </c>
      <c r="C1975" t="s">
        <v>45</v>
      </c>
      <c r="D1975" s="10">
        <v>32924</v>
      </c>
      <c r="E1975" t="s">
        <v>1219</v>
      </c>
    </row>
    <row r="1976" spans="1:5">
      <c r="A1976" t="s">
        <v>341</v>
      </c>
      <c r="B1976">
        <v>10004601218</v>
      </c>
      <c r="C1976" t="s">
        <v>255</v>
      </c>
      <c r="D1976" s="10">
        <v>32134</v>
      </c>
      <c r="E1976" t="s">
        <v>1219</v>
      </c>
    </row>
    <row r="1977" spans="1:5">
      <c r="A1977" t="s">
        <v>2861</v>
      </c>
      <c r="B1977">
        <v>10053241967</v>
      </c>
      <c r="C1977" t="s">
        <v>2377</v>
      </c>
      <c r="D1977" s="10">
        <v>36402</v>
      </c>
      <c r="E1977" t="s">
        <v>1219</v>
      </c>
    </row>
    <row r="1978" spans="1:5">
      <c r="A1978" t="s">
        <v>2862</v>
      </c>
      <c r="B1978">
        <v>10061273062</v>
      </c>
      <c r="C1978" t="s">
        <v>2853</v>
      </c>
      <c r="D1978" s="10">
        <v>35784</v>
      </c>
      <c r="E1978" t="s">
        <v>1219</v>
      </c>
    </row>
    <row r="1979" spans="1:5">
      <c r="A1979" t="s">
        <v>2863</v>
      </c>
      <c r="B1979">
        <v>10009087264</v>
      </c>
      <c r="C1979" t="s">
        <v>30</v>
      </c>
      <c r="D1979" s="10">
        <v>34546</v>
      </c>
      <c r="E1979" t="s">
        <v>1219</v>
      </c>
    </row>
    <row r="1980" spans="1:5">
      <c r="A1980" t="s">
        <v>2864</v>
      </c>
      <c r="B1980">
        <v>10010697969</v>
      </c>
      <c r="C1980" t="s">
        <v>177</v>
      </c>
      <c r="D1980" s="10">
        <v>35002</v>
      </c>
      <c r="E1980" t="s">
        <v>1219</v>
      </c>
    </row>
    <row r="1981" spans="1:5">
      <c r="A1981" t="s">
        <v>344</v>
      </c>
      <c r="B1981">
        <v>10007500407</v>
      </c>
      <c r="C1981" t="s">
        <v>163</v>
      </c>
      <c r="D1981" s="10">
        <v>34177</v>
      </c>
      <c r="E1981" t="s">
        <v>1226</v>
      </c>
    </row>
    <row r="1982" spans="1:5">
      <c r="A1982" t="s">
        <v>1021</v>
      </c>
      <c r="B1982">
        <v>10061261645</v>
      </c>
      <c r="C1982" t="s">
        <v>187</v>
      </c>
      <c r="D1982" s="10">
        <v>34945</v>
      </c>
      <c r="E1982" t="s">
        <v>1219</v>
      </c>
    </row>
    <row r="1983" spans="1:5">
      <c r="A1983" t="s">
        <v>2865</v>
      </c>
      <c r="B1983">
        <v>10008942976</v>
      </c>
      <c r="C1983" t="s">
        <v>149</v>
      </c>
      <c r="D1983" s="10">
        <v>33918</v>
      </c>
      <c r="E1983" t="s">
        <v>1219</v>
      </c>
    </row>
    <row r="1984" spans="1:5">
      <c r="A1984" t="s">
        <v>2866</v>
      </c>
      <c r="B1984">
        <v>10015146330</v>
      </c>
      <c r="C1984" t="s">
        <v>206</v>
      </c>
      <c r="D1984" s="10">
        <v>33053</v>
      </c>
      <c r="E1984" t="s">
        <v>1219</v>
      </c>
    </row>
    <row r="1985" spans="1:5">
      <c r="A1985" t="s">
        <v>2867</v>
      </c>
      <c r="B1985">
        <v>10015374177</v>
      </c>
      <c r="C1985" t="s">
        <v>51</v>
      </c>
      <c r="D1985" s="10">
        <v>35518</v>
      </c>
      <c r="E1985" t="s">
        <v>1219</v>
      </c>
    </row>
    <row r="1986" spans="1:5">
      <c r="A1986" t="s">
        <v>2868</v>
      </c>
      <c r="B1986">
        <v>10010794363</v>
      </c>
      <c r="C1986" t="s">
        <v>101</v>
      </c>
      <c r="D1986" s="10">
        <v>35595</v>
      </c>
      <c r="E1986" t="s">
        <v>1219</v>
      </c>
    </row>
    <row r="1987" spans="1:5">
      <c r="A1987" t="s">
        <v>2869</v>
      </c>
      <c r="B1987">
        <v>10009136774</v>
      </c>
      <c r="C1987" t="s">
        <v>101</v>
      </c>
      <c r="D1987" s="10">
        <v>29506</v>
      </c>
      <c r="E1987" t="s">
        <v>1217</v>
      </c>
    </row>
    <row r="1988" spans="1:5">
      <c r="A1988" t="s">
        <v>2870</v>
      </c>
      <c r="B1988">
        <v>10010714440</v>
      </c>
      <c r="C1988" t="s">
        <v>363</v>
      </c>
      <c r="D1988" s="10">
        <v>25826</v>
      </c>
      <c r="E1988" t="s">
        <v>1226</v>
      </c>
    </row>
    <row r="1989" spans="1:5">
      <c r="A1989" t="s">
        <v>2871</v>
      </c>
      <c r="B1989">
        <v>10010746974</v>
      </c>
      <c r="C1989" t="s">
        <v>206</v>
      </c>
      <c r="D1989" s="10">
        <v>35544</v>
      </c>
      <c r="E1989" t="s">
        <v>1219</v>
      </c>
    </row>
    <row r="1990" spans="1:5">
      <c r="A1990" t="s">
        <v>2872</v>
      </c>
      <c r="B1990">
        <v>10006032269</v>
      </c>
      <c r="C1990" t="s">
        <v>363</v>
      </c>
      <c r="D1990" s="10">
        <v>31283</v>
      </c>
      <c r="E1990" t="s">
        <v>1219</v>
      </c>
    </row>
    <row r="1991" spans="1:5">
      <c r="A1991" t="s">
        <v>2873</v>
      </c>
      <c r="B1991">
        <v>10007739368</v>
      </c>
      <c r="C1991" t="s">
        <v>197</v>
      </c>
      <c r="D1991" s="10">
        <v>34591</v>
      </c>
      <c r="E1991" t="s">
        <v>1219</v>
      </c>
    </row>
    <row r="1992" spans="1:5">
      <c r="A1992" t="s">
        <v>2874</v>
      </c>
      <c r="B1992">
        <v>10016023067</v>
      </c>
      <c r="C1992" t="s">
        <v>177</v>
      </c>
      <c r="D1992" s="10">
        <v>29337</v>
      </c>
      <c r="E1992" t="s">
        <v>1219</v>
      </c>
    </row>
    <row r="1993" spans="1:5">
      <c r="A1993" t="s">
        <v>2875</v>
      </c>
      <c r="B1993">
        <v>10006062682</v>
      </c>
      <c r="C1993" t="s">
        <v>22</v>
      </c>
      <c r="D1993" s="10">
        <v>32958</v>
      </c>
      <c r="E1993" t="s">
        <v>1219</v>
      </c>
    </row>
    <row r="1994" spans="1:5">
      <c r="A1994" t="s">
        <v>2876</v>
      </c>
      <c r="B1994">
        <v>10009227916</v>
      </c>
      <c r="C1994" t="s">
        <v>155</v>
      </c>
      <c r="D1994" s="10">
        <v>34842</v>
      </c>
      <c r="E1994" t="s">
        <v>1219</v>
      </c>
    </row>
    <row r="1995" spans="1:5">
      <c r="A1995" t="s">
        <v>2877</v>
      </c>
      <c r="B1995">
        <v>10009035936</v>
      </c>
      <c r="C1995" t="s">
        <v>861</v>
      </c>
      <c r="D1995" s="10">
        <v>35166</v>
      </c>
      <c r="E1995" t="s">
        <v>1219</v>
      </c>
    </row>
    <row r="1996" spans="1:5">
      <c r="A1996" t="s">
        <v>2878</v>
      </c>
      <c r="B1996">
        <v>10010614915</v>
      </c>
      <c r="C1996" t="s">
        <v>101</v>
      </c>
      <c r="D1996" s="10">
        <v>35781</v>
      </c>
      <c r="E1996" t="s">
        <v>1219</v>
      </c>
    </row>
    <row r="1997" spans="1:5">
      <c r="A1997" t="s">
        <v>967</v>
      </c>
      <c r="B1997">
        <v>10009213364</v>
      </c>
      <c r="C1997" t="s">
        <v>38</v>
      </c>
      <c r="D1997" s="10">
        <v>35232</v>
      </c>
      <c r="E1997" t="s">
        <v>1219</v>
      </c>
    </row>
    <row r="1998" spans="1:5">
      <c r="A1998" t="s">
        <v>2879</v>
      </c>
      <c r="B1998">
        <v>10010709891</v>
      </c>
      <c r="C1998" t="s">
        <v>211</v>
      </c>
      <c r="D1998" s="10">
        <v>35032</v>
      </c>
      <c r="E1998" t="s">
        <v>1219</v>
      </c>
    </row>
    <row r="1999" spans="1:5">
      <c r="A1999" t="s">
        <v>2880</v>
      </c>
      <c r="B1999">
        <v>10007509703</v>
      </c>
      <c r="C1999" t="s">
        <v>77</v>
      </c>
      <c r="D1999" s="10">
        <v>33980</v>
      </c>
      <c r="E1999" t="s">
        <v>1219</v>
      </c>
    </row>
    <row r="2000" spans="1:5">
      <c r="A2000" t="s">
        <v>2881</v>
      </c>
      <c r="B2000">
        <v>10010717773</v>
      </c>
      <c r="C2000" t="s">
        <v>363</v>
      </c>
      <c r="D2000" s="10">
        <v>35322</v>
      </c>
      <c r="E2000" t="s">
        <v>1219</v>
      </c>
    </row>
    <row r="2001" spans="1:5">
      <c r="A2001" t="s">
        <v>2882</v>
      </c>
      <c r="B2001">
        <v>10010747479</v>
      </c>
      <c r="C2001" t="s">
        <v>34</v>
      </c>
      <c r="D2001" s="10">
        <v>35452</v>
      </c>
      <c r="E2001" t="s">
        <v>1219</v>
      </c>
    </row>
    <row r="2002" spans="1:5">
      <c r="A2002" t="s">
        <v>2883</v>
      </c>
      <c r="B2002">
        <v>10007893255</v>
      </c>
      <c r="C2002" t="s">
        <v>206</v>
      </c>
      <c r="D2002" s="10">
        <v>34478</v>
      </c>
      <c r="E2002" t="s">
        <v>1219</v>
      </c>
    </row>
    <row r="2003" spans="1:5">
      <c r="A2003" t="s">
        <v>2884</v>
      </c>
      <c r="B2003">
        <v>10009873671</v>
      </c>
      <c r="C2003" t="s">
        <v>206</v>
      </c>
      <c r="D2003" s="10">
        <v>35331</v>
      </c>
      <c r="E2003" t="s">
        <v>1219</v>
      </c>
    </row>
    <row r="2004" spans="1:5">
      <c r="A2004" t="s">
        <v>2885</v>
      </c>
      <c r="B2004">
        <v>10009494563</v>
      </c>
      <c r="C2004" t="s">
        <v>101</v>
      </c>
      <c r="D2004" s="10">
        <v>35141</v>
      </c>
      <c r="E2004" t="s">
        <v>1219</v>
      </c>
    </row>
    <row r="2005" spans="1:5">
      <c r="A2005" t="s">
        <v>2886</v>
      </c>
      <c r="B2005">
        <v>10010687259</v>
      </c>
      <c r="C2005" t="s">
        <v>206</v>
      </c>
      <c r="D2005" s="10">
        <v>35496</v>
      </c>
      <c r="E2005" t="s">
        <v>1219</v>
      </c>
    </row>
    <row r="2006" spans="1:5">
      <c r="A2006" t="s">
        <v>2887</v>
      </c>
      <c r="B2006">
        <v>10008917718</v>
      </c>
      <c r="C2006" t="s">
        <v>151</v>
      </c>
      <c r="D2006" s="10">
        <v>34915</v>
      </c>
      <c r="E2006" t="s">
        <v>1219</v>
      </c>
    </row>
    <row r="2007" spans="1:5">
      <c r="A2007" t="s">
        <v>2888</v>
      </c>
      <c r="B2007">
        <v>10010724645</v>
      </c>
      <c r="C2007" t="s">
        <v>115</v>
      </c>
      <c r="D2007" s="10">
        <v>35656</v>
      </c>
      <c r="E2007" t="s">
        <v>1217</v>
      </c>
    </row>
    <row r="2008" spans="1:5">
      <c r="A2008" t="s">
        <v>2889</v>
      </c>
      <c r="B2008">
        <v>10008972783</v>
      </c>
      <c r="C2008" t="s">
        <v>41</v>
      </c>
      <c r="D2008" s="10">
        <v>28667</v>
      </c>
      <c r="E2008" t="s">
        <v>1217</v>
      </c>
    </row>
    <row r="2009" spans="1:5">
      <c r="A2009" t="s">
        <v>478</v>
      </c>
      <c r="B2009">
        <v>10007815756</v>
      </c>
      <c r="C2009" t="s">
        <v>479</v>
      </c>
      <c r="D2009" s="10">
        <v>33384</v>
      </c>
      <c r="E2009" t="s">
        <v>1217</v>
      </c>
    </row>
    <row r="2010" spans="1:5">
      <c r="A2010" t="s">
        <v>2890</v>
      </c>
      <c r="B2010">
        <v>10005377925</v>
      </c>
      <c r="C2010" t="s">
        <v>255</v>
      </c>
      <c r="D2010" s="10">
        <v>31427</v>
      </c>
      <c r="E2010" t="s">
        <v>1219</v>
      </c>
    </row>
    <row r="2011" spans="1:5">
      <c r="A2011" t="s">
        <v>2891</v>
      </c>
      <c r="B2011">
        <v>10009689169</v>
      </c>
      <c r="C2011" t="s">
        <v>43</v>
      </c>
      <c r="D2011" s="10">
        <v>35661</v>
      </c>
      <c r="E2011" t="s">
        <v>1219</v>
      </c>
    </row>
    <row r="2012" spans="1:5">
      <c r="A2012" t="s">
        <v>449</v>
      </c>
      <c r="B2012">
        <v>10006643066</v>
      </c>
      <c r="C2012" t="s">
        <v>255</v>
      </c>
      <c r="D2012" s="10">
        <v>32516</v>
      </c>
      <c r="E2012" t="s">
        <v>1219</v>
      </c>
    </row>
    <row r="2013" spans="1:5">
      <c r="A2013" t="s">
        <v>2892</v>
      </c>
      <c r="B2013">
        <v>10009141121</v>
      </c>
      <c r="C2013" t="s">
        <v>34</v>
      </c>
      <c r="D2013" s="10">
        <v>32282</v>
      </c>
      <c r="E2013" t="s">
        <v>1219</v>
      </c>
    </row>
    <row r="2014" spans="1:5">
      <c r="A2014" t="s">
        <v>2893</v>
      </c>
      <c r="B2014">
        <v>10010829325</v>
      </c>
      <c r="C2014" t="s">
        <v>146</v>
      </c>
      <c r="D2014" s="10">
        <v>36023</v>
      </c>
      <c r="E2014" t="s">
        <v>1219</v>
      </c>
    </row>
    <row r="2015" spans="1:5">
      <c r="A2015" t="s">
        <v>2894</v>
      </c>
      <c r="B2015">
        <v>10011162357</v>
      </c>
      <c r="C2015" t="s">
        <v>2118</v>
      </c>
      <c r="D2015" s="10">
        <v>36089</v>
      </c>
      <c r="E2015" t="s">
        <v>1219</v>
      </c>
    </row>
    <row r="2016" spans="1:5">
      <c r="A2016" t="s">
        <v>2895</v>
      </c>
      <c r="B2016">
        <v>10061230121</v>
      </c>
      <c r="C2016" t="s">
        <v>55</v>
      </c>
      <c r="D2016" s="10">
        <v>34627</v>
      </c>
      <c r="E2016" t="s">
        <v>1219</v>
      </c>
    </row>
    <row r="2017" spans="1:5">
      <c r="A2017" t="s">
        <v>2896</v>
      </c>
      <c r="B2017">
        <v>10009864173</v>
      </c>
      <c r="C2017" t="s">
        <v>368</v>
      </c>
      <c r="D2017" s="10">
        <v>35263</v>
      </c>
      <c r="E2017" t="s">
        <v>1219</v>
      </c>
    </row>
    <row r="2018" spans="1:5">
      <c r="A2018" t="s">
        <v>2897</v>
      </c>
      <c r="B2018">
        <v>10015078228</v>
      </c>
      <c r="C2018" t="s">
        <v>81</v>
      </c>
      <c r="D2018" s="10">
        <v>36104</v>
      </c>
      <c r="E2018" t="s">
        <v>1219</v>
      </c>
    </row>
    <row r="2019" spans="1:5">
      <c r="A2019" t="s">
        <v>2898</v>
      </c>
      <c r="B2019">
        <v>10010883582</v>
      </c>
      <c r="C2019" t="s">
        <v>1340</v>
      </c>
      <c r="D2019" s="10">
        <v>33442</v>
      </c>
      <c r="E2019" t="s">
        <v>1219</v>
      </c>
    </row>
    <row r="2020" spans="1:5">
      <c r="A2020" t="s">
        <v>2899</v>
      </c>
      <c r="B2020">
        <v>10010793555</v>
      </c>
      <c r="C2020" t="s">
        <v>34</v>
      </c>
      <c r="D2020" s="10">
        <v>36137</v>
      </c>
      <c r="E2020" t="s">
        <v>1219</v>
      </c>
    </row>
    <row r="2021" spans="1:5">
      <c r="A2021" t="s">
        <v>2900</v>
      </c>
      <c r="B2021">
        <v>10004601925</v>
      </c>
      <c r="C2021" t="s">
        <v>28</v>
      </c>
      <c r="D2021" s="10">
        <v>32202</v>
      </c>
      <c r="E2021" t="s">
        <v>1219</v>
      </c>
    </row>
    <row r="2022" spans="1:5">
      <c r="A2022" t="s">
        <v>2901</v>
      </c>
      <c r="B2022">
        <v>10012305341</v>
      </c>
      <c r="C2022" t="s">
        <v>1274</v>
      </c>
      <c r="D2022" s="10">
        <v>31814</v>
      </c>
      <c r="E2022" t="s">
        <v>1219</v>
      </c>
    </row>
    <row r="2023" spans="1:5">
      <c r="A2023" t="s">
        <v>2902</v>
      </c>
      <c r="B2023">
        <v>10005825741</v>
      </c>
      <c r="C2023" t="s">
        <v>36</v>
      </c>
      <c r="D2023" s="10">
        <v>32375</v>
      </c>
      <c r="E2023" t="s">
        <v>1219</v>
      </c>
    </row>
    <row r="2024" spans="1:5">
      <c r="A2024" t="s">
        <v>2903</v>
      </c>
      <c r="B2024">
        <v>10005631337</v>
      </c>
      <c r="C2024" t="s">
        <v>861</v>
      </c>
      <c r="D2024" s="10">
        <v>32671</v>
      </c>
      <c r="E2024" t="s">
        <v>1219</v>
      </c>
    </row>
    <row r="2025" spans="1:5">
      <c r="A2025" t="s">
        <v>8184</v>
      </c>
      <c r="B2025">
        <v>10061265281</v>
      </c>
      <c r="C2025" t="s">
        <v>1351</v>
      </c>
      <c r="D2025" s="10">
        <v>35437</v>
      </c>
      <c r="E2025" t="s">
        <v>1219</v>
      </c>
    </row>
    <row r="2026" spans="1:5">
      <c r="A2026" t="s">
        <v>2904</v>
      </c>
      <c r="B2026">
        <v>10007771805</v>
      </c>
      <c r="C2026" t="s">
        <v>151</v>
      </c>
      <c r="D2026" s="10">
        <v>34988</v>
      </c>
      <c r="E2026" t="s">
        <v>1219</v>
      </c>
    </row>
    <row r="2027" spans="1:5">
      <c r="A2027" t="s">
        <v>2905</v>
      </c>
      <c r="B2027">
        <v>10007358038</v>
      </c>
      <c r="C2027" t="s">
        <v>77</v>
      </c>
      <c r="D2027" s="10">
        <v>34129</v>
      </c>
      <c r="E2027" t="s">
        <v>1217</v>
      </c>
    </row>
    <row r="2028" spans="1:5">
      <c r="A2028" t="s">
        <v>2906</v>
      </c>
      <c r="B2028">
        <v>10061349349</v>
      </c>
      <c r="C2028" t="s">
        <v>55</v>
      </c>
      <c r="E2028" t="s">
        <v>1219</v>
      </c>
    </row>
    <row r="2029" spans="1:5">
      <c r="A2029" t="s">
        <v>2907</v>
      </c>
      <c r="B2029">
        <v>10007587808</v>
      </c>
      <c r="C2029" t="s">
        <v>368</v>
      </c>
      <c r="D2029" s="10">
        <v>32990</v>
      </c>
      <c r="E2029" t="s">
        <v>1219</v>
      </c>
    </row>
    <row r="2030" spans="1:5">
      <c r="A2030" t="s">
        <v>2908</v>
      </c>
      <c r="B2030">
        <v>10016231720</v>
      </c>
      <c r="C2030" t="s">
        <v>1340</v>
      </c>
      <c r="D2030" s="10">
        <v>34109</v>
      </c>
      <c r="E2030" t="s">
        <v>1219</v>
      </c>
    </row>
    <row r="2031" spans="1:5">
      <c r="A2031" t="s">
        <v>2909</v>
      </c>
      <c r="B2031">
        <v>10004870693</v>
      </c>
      <c r="C2031" t="s">
        <v>1274</v>
      </c>
      <c r="D2031" s="10">
        <v>30552</v>
      </c>
      <c r="E2031" t="s">
        <v>1219</v>
      </c>
    </row>
    <row r="2032" spans="1:5">
      <c r="A2032" t="s">
        <v>2910</v>
      </c>
      <c r="B2032">
        <v>10009502041</v>
      </c>
      <c r="C2032" t="s">
        <v>1333</v>
      </c>
      <c r="D2032" s="10">
        <v>35171</v>
      </c>
      <c r="E2032" t="s">
        <v>1219</v>
      </c>
    </row>
    <row r="2033" spans="1:5">
      <c r="A2033" t="s">
        <v>2911</v>
      </c>
      <c r="B2033">
        <v>10009733225</v>
      </c>
      <c r="C2033" t="s">
        <v>1351</v>
      </c>
      <c r="D2033" s="10">
        <v>34745</v>
      </c>
      <c r="E2033" t="s">
        <v>1219</v>
      </c>
    </row>
    <row r="2034" spans="1:5">
      <c r="A2034" t="s">
        <v>2912</v>
      </c>
      <c r="B2034">
        <v>10061499192</v>
      </c>
      <c r="C2034" t="s">
        <v>101</v>
      </c>
      <c r="D2034" s="10">
        <v>34166</v>
      </c>
      <c r="E2034" t="s">
        <v>1219</v>
      </c>
    </row>
    <row r="2035" spans="1:5">
      <c r="A2035" t="s">
        <v>2913</v>
      </c>
      <c r="B2035">
        <v>10011046866</v>
      </c>
      <c r="C2035" t="s">
        <v>77</v>
      </c>
      <c r="D2035" s="10">
        <v>35556</v>
      </c>
      <c r="E2035" t="s">
        <v>1219</v>
      </c>
    </row>
    <row r="2036" spans="1:5">
      <c r="A2036" t="s">
        <v>2914</v>
      </c>
      <c r="B2036">
        <v>10061350460</v>
      </c>
      <c r="C2036" t="s">
        <v>55</v>
      </c>
      <c r="E2036" t="s">
        <v>1219</v>
      </c>
    </row>
    <row r="2037" spans="1:5">
      <c r="A2037" t="s">
        <v>2915</v>
      </c>
      <c r="B2037">
        <v>10006639228</v>
      </c>
      <c r="C2037" t="s">
        <v>146</v>
      </c>
      <c r="D2037" s="10">
        <v>31348</v>
      </c>
      <c r="E2037" t="s">
        <v>1219</v>
      </c>
    </row>
    <row r="2038" spans="1:5">
      <c r="A2038" t="s">
        <v>2916</v>
      </c>
      <c r="B2038">
        <v>10009037754</v>
      </c>
      <c r="C2038" t="s">
        <v>223</v>
      </c>
      <c r="D2038" s="10">
        <v>34594</v>
      </c>
      <c r="E2038" t="s">
        <v>1219</v>
      </c>
    </row>
    <row r="2039" spans="1:5">
      <c r="A2039" t="s">
        <v>2917</v>
      </c>
      <c r="B2039">
        <v>10058814417</v>
      </c>
      <c r="C2039" t="s">
        <v>153</v>
      </c>
      <c r="D2039" s="10">
        <v>35568</v>
      </c>
      <c r="E2039" t="s">
        <v>1219</v>
      </c>
    </row>
    <row r="2040" spans="1:5">
      <c r="A2040" t="s">
        <v>2918</v>
      </c>
      <c r="B2040">
        <v>10005911930</v>
      </c>
      <c r="C2040" t="s">
        <v>1340</v>
      </c>
      <c r="D2040" s="10">
        <v>31393</v>
      </c>
      <c r="E2040" t="s">
        <v>1219</v>
      </c>
    </row>
    <row r="2041" spans="1:5">
      <c r="A2041" t="s">
        <v>2919</v>
      </c>
      <c r="B2041">
        <v>10007209710</v>
      </c>
      <c r="C2041" t="s">
        <v>255</v>
      </c>
      <c r="D2041" s="10">
        <v>33574</v>
      </c>
      <c r="E2041" t="s">
        <v>1219</v>
      </c>
    </row>
    <row r="2042" spans="1:5">
      <c r="A2042" t="s">
        <v>2920</v>
      </c>
      <c r="B2042">
        <v>10015793604</v>
      </c>
      <c r="C2042" t="s">
        <v>30</v>
      </c>
      <c r="D2042" s="10">
        <v>35523</v>
      </c>
      <c r="E2042" t="s">
        <v>1219</v>
      </c>
    </row>
    <row r="2043" spans="1:5">
      <c r="A2043" t="s">
        <v>2921</v>
      </c>
      <c r="B2043">
        <v>10010118700</v>
      </c>
      <c r="C2043" t="s">
        <v>55</v>
      </c>
      <c r="D2043" s="10">
        <v>35579</v>
      </c>
      <c r="E2043" t="s">
        <v>1219</v>
      </c>
    </row>
    <row r="2044" spans="1:5">
      <c r="A2044" t="s">
        <v>2922</v>
      </c>
      <c r="B2044">
        <v>10023523995</v>
      </c>
      <c r="C2044" t="s">
        <v>146</v>
      </c>
      <c r="D2044" s="10">
        <v>34888</v>
      </c>
      <c r="E2044" t="s">
        <v>1219</v>
      </c>
    </row>
    <row r="2045" spans="1:5">
      <c r="A2045" t="s">
        <v>2923</v>
      </c>
      <c r="B2045">
        <v>10010781431</v>
      </c>
      <c r="C2045" t="s">
        <v>32</v>
      </c>
      <c r="D2045" s="10">
        <v>24715</v>
      </c>
      <c r="E2045" t="s">
        <v>1217</v>
      </c>
    </row>
    <row r="2046" spans="1:5">
      <c r="A2046" t="s">
        <v>2924</v>
      </c>
      <c r="B2046">
        <v>10010175583</v>
      </c>
      <c r="C2046" t="s">
        <v>153</v>
      </c>
      <c r="D2046" s="10">
        <v>36038</v>
      </c>
      <c r="E2046" t="s">
        <v>1219</v>
      </c>
    </row>
    <row r="2047" spans="1:5">
      <c r="A2047" t="s">
        <v>2925</v>
      </c>
      <c r="B2047">
        <v>10009705741</v>
      </c>
      <c r="C2047" t="s">
        <v>81</v>
      </c>
      <c r="D2047" s="10">
        <v>34589</v>
      </c>
      <c r="E2047" t="s">
        <v>1219</v>
      </c>
    </row>
    <row r="2048" spans="1:5">
      <c r="A2048" t="s">
        <v>2926</v>
      </c>
      <c r="B2048">
        <v>10010883380</v>
      </c>
      <c r="C2048" t="s">
        <v>1340</v>
      </c>
      <c r="D2048" s="10">
        <v>34422</v>
      </c>
      <c r="E2048" t="s">
        <v>1219</v>
      </c>
    </row>
    <row r="2049" spans="1:5">
      <c r="A2049" t="s">
        <v>2927</v>
      </c>
      <c r="B2049">
        <v>10010820231</v>
      </c>
      <c r="C2049" t="s">
        <v>103</v>
      </c>
      <c r="D2049" s="10">
        <v>35689</v>
      </c>
      <c r="E2049" t="s">
        <v>1219</v>
      </c>
    </row>
    <row r="2050" spans="1:5">
      <c r="A2050" t="s">
        <v>2928</v>
      </c>
      <c r="B2050">
        <v>10009997953</v>
      </c>
      <c r="C2050" t="s">
        <v>26</v>
      </c>
      <c r="D2050" s="10">
        <v>35477</v>
      </c>
      <c r="E2050" t="s">
        <v>1219</v>
      </c>
    </row>
    <row r="2051" spans="1:5">
      <c r="A2051" t="s">
        <v>2929</v>
      </c>
      <c r="B2051">
        <v>10009182951</v>
      </c>
      <c r="C2051" t="s">
        <v>1333</v>
      </c>
      <c r="D2051" s="10">
        <v>25694</v>
      </c>
      <c r="E2051" t="s">
        <v>1219</v>
      </c>
    </row>
    <row r="2052" spans="1:5">
      <c r="A2052" t="s">
        <v>2930</v>
      </c>
      <c r="B2052">
        <v>10010689582</v>
      </c>
      <c r="C2052" t="s">
        <v>30</v>
      </c>
      <c r="D2052" s="10">
        <v>34427</v>
      </c>
      <c r="E2052" t="s">
        <v>1219</v>
      </c>
    </row>
    <row r="2053" spans="1:5">
      <c r="A2053" t="s">
        <v>2931</v>
      </c>
      <c r="B2053">
        <v>10015973355</v>
      </c>
      <c r="C2053" t="s">
        <v>55</v>
      </c>
      <c r="D2053" s="10">
        <v>34184</v>
      </c>
      <c r="E2053" t="s">
        <v>1219</v>
      </c>
    </row>
    <row r="2054" spans="1:5">
      <c r="A2054" t="s">
        <v>2674</v>
      </c>
      <c r="B2054">
        <v>10023561482</v>
      </c>
      <c r="C2054" t="s">
        <v>146</v>
      </c>
      <c r="D2054" s="10">
        <v>34151</v>
      </c>
      <c r="E2054" t="s">
        <v>1219</v>
      </c>
    </row>
    <row r="2055" spans="1:5">
      <c r="A2055" t="s">
        <v>2932</v>
      </c>
      <c r="B2055">
        <v>10010652705</v>
      </c>
      <c r="C2055" t="s">
        <v>57</v>
      </c>
      <c r="D2055" s="10">
        <v>35512</v>
      </c>
      <c r="E2055" t="s">
        <v>1219</v>
      </c>
    </row>
    <row r="2056" spans="1:5">
      <c r="A2056" t="s">
        <v>2933</v>
      </c>
      <c r="B2056">
        <v>10010921473</v>
      </c>
      <c r="C2056" t="s">
        <v>153</v>
      </c>
      <c r="D2056" s="10">
        <v>35316</v>
      </c>
      <c r="E2056" t="s">
        <v>1219</v>
      </c>
    </row>
    <row r="2057" spans="1:5">
      <c r="A2057" t="s">
        <v>2934</v>
      </c>
      <c r="B2057">
        <v>10009233673</v>
      </c>
      <c r="C2057" t="s">
        <v>141</v>
      </c>
      <c r="D2057" s="10">
        <v>34734</v>
      </c>
      <c r="E2057" t="s">
        <v>1217</v>
      </c>
    </row>
    <row r="2058" spans="1:5">
      <c r="A2058" t="s">
        <v>2935</v>
      </c>
      <c r="B2058">
        <v>10016321747</v>
      </c>
      <c r="C2058" t="s">
        <v>41</v>
      </c>
      <c r="D2058" s="10">
        <v>27093</v>
      </c>
      <c r="E2058" t="s">
        <v>1219</v>
      </c>
    </row>
    <row r="2059" spans="1:5">
      <c r="A2059" t="s">
        <v>2936</v>
      </c>
      <c r="B2059">
        <v>10010166287</v>
      </c>
      <c r="C2059" t="s">
        <v>177</v>
      </c>
      <c r="D2059" s="10">
        <v>32399</v>
      </c>
      <c r="E2059" t="s">
        <v>1219</v>
      </c>
    </row>
    <row r="2060" spans="1:5">
      <c r="A2060" t="s">
        <v>2937</v>
      </c>
      <c r="B2060">
        <v>10015653659</v>
      </c>
      <c r="C2060" t="s">
        <v>1340</v>
      </c>
      <c r="D2060" s="10">
        <v>35009</v>
      </c>
      <c r="E2060" t="s">
        <v>1219</v>
      </c>
    </row>
    <row r="2061" spans="1:5">
      <c r="A2061" t="s">
        <v>2938</v>
      </c>
      <c r="B2061">
        <v>10007896487</v>
      </c>
      <c r="C2061" t="s">
        <v>324</v>
      </c>
      <c r="D2061" s="10">
        <v>34359</v>
      </c>
      <c r="E2061" t="s">
        <v>1219</v>
      </c>
    </row>
    <row r="2062" spans="1:5">
      <c r="A2062" t="s">
        <v>2939</v>
      </c>
      <c r="B2062">
        <v>10015146128</v>
      </c>
      <c r="C2062" t="s">
        <v>206</v>
      </c>
      <c r="D2062" s="10">
        <v>35386</v>
      </c>
      <c r="E2062" t="s">
        <v>1219</v>
      </c>
    </row>
    <row r="2063" spans="1:5">
      <c r="A2063" t="s">
        <v>2940</v>
      </c>
      <c r="B2063">
        <v>10009176079</v>
      </c>
      <c r="C2063" t="s">
        <v>45</v>
      </c>
      <c r="D2063" s="10">
        <v>35198</v>
      </c>
      <c r="E2063" t="s">
        <v>1219</v>
      </c>
    </row>
    <row r="2064" spans="1:5">
      <c r="A2064" t="s">
        <v>2941</v>
      </c>
      <c r="B2064">
        <v>10007499393</v>
      </c>
      <c r="C2064" t="s">
        <v>28</v>
      </c>
      <c r="D2064" s="10">
        <v>33773</v>
      </c>
      <c r="E2064" t="s">
        <v>1219</v>
      </c>
    </row>
    <row r="2065" spans="1:5">
      <c r="A2065" t="s">
        <v>2942</v>
      </c>
      <c r="B2065">
        <v>10007198188</v>
      </c>
      <c r="C2065" t="s">
        <v>146</v>
      </c>
      <c r="D2065" s="10">
        <v>34064</v>
      </c>
      <c r="E2065" t="s">
        <v>1219</v>
      </c>
    </row>
    <row r="2066" spans="1:5">
      <c r="A2066" t="s">
        <v>2943</v>
      </c>
      <c r="B2066">
        <v>10010929557</v>
      </c>
      <c r="C2066" t="s">
        <v>55</v>
      </c>
      <c r="D2066" s="10">
        <v>35415</v>
      </c>
      <c r="E2066" t="s">
        <v>1219</v>
      </c>
    </row>
    <row r="2067" spans="1:5">
      <c r="A2067" t="s">
        <v>2944</v>
      </c>
      <c r="B2067">
        <v>10011026153</v>
      </c>
      <c r="C2067" t="s">
        <v>32</v>
      </c>
      <c r="D2067" s="10">
        <v>34558</v>
      </c>
      <c r="E2067" t="s">
        <v>1219</v>
      </c>
    </row>
    <row r="2068" spans="1:5">
      <c r="A2068" t="s">
        <v>2945</v>
      </c>
      <c r="B2068">
        <v>10010828921</v>
      </c>
      <c r="C2068" t="s">
        <v>43</v>
      </c>
      <c r="D2068" s="10">
        <v>35797</v>
      </c>
      <c r="E2068" t="s">
        <v>1219</v>
      </c>
    </row>
    <row r="2069" spans="1:5">
      <c r="A2069" t="s">
        <v>2946</v>
      </c>
      <c r="B2069">
        <v>10010096165</v>
      </c>
      <c r="C2069" t="s">
        <v>363</v>
      </c>
      <c r="D2069" s="10">
        <v>26877</v>
      </c>
      <c r="E2069" t="s">
        <v>1219</v>
      </c>
    </row>
    <row r="2070" spans="1:5">
      <c r="A2070" t="s">
        <v>2947</v>
      </c>
      <c r="B2070">
        <v>10061319744</v>
      </c>
      <c r="C2070" t="s">
        <v>255</v>
      </c>
      <c r="D2070" s="10">
        <v>35515</v>
      </c>
      <c r="E2070" t="s">
        <v>1219</v>
      </c>
    </row>
    <row r="2071" spans="1:5">
      <c r="A2071" t="s">
        <v>1098</v>
      </c>
      <c r="B2071">
        <v>10006450480</v>
      </c>
      <c r="C2071" t="s">
        <v>197</v>
      </c>
      <c r="D2071" s="10">
        <v>33363</v>
      </c>
      <c r="E2071" t="s">
        <v>1219</v>
      </c>
    </row>
    <row r="2072" spans="1:5">
      <c r="A2072" t="s">
        <v>2948</v>
      </c>
      <c r="B2072">
        <v>10007259927</v>
      </c>
      <c r="C2072" t="s">
        <v>84</v>
      </c>
      <c r="D2072" s="10">
        <v>33686</v>
      </c>
      <c r="E2072" t="s">
        <v>1219</v>
      </c>
    </row>
    <row r="2073" spans="1:5">
      <c r="A2073" t="s">
        <v>503</v>
      </c>
      <c r="B2073">
        <v>10009190328</v>
      </c>
      <c r="C2073" t="s">
        <v>479</v>
      </c>
      <c r="D2073" s="10">
        <v>35313</v>
      </c>
      <c r="E2073" t="s">
        <v>1217</v>
      </c>
    </row>
    <row r="2074" spans="1:5">
      <c r="A2074" t="s">
        <v>2949</v>
      </c>
      <c r="B2074">
        <v>10007779885</v>
      </c>
      <c r="C2074" t="s">
        <v>28</v>
      </c>
      <c r="D2074" s="10">
        <v>34489</v>
      </c>
      <c r="E2074" t="s">
        <v>1219</v>
      </c>
    </row>
    <row r="2075" spans="1:5">
      <c r="A2075" t="s">
        <v>2950</v>
      </c>
      <c r="B2075">
        <v>10014727412</v>
      </c>
      <c r="C2075" t="s">
        <v>26</v>
      </c>
      <c r="D2075" s="10">
        <v>34286</v>
      </c>
      <c r="E2075" t="s">
        <v>1217</v>
      </c>
    </row>
    <row r="2076" spans="1:5">
      <c r="A2076" t="s">
        <v>2951</v>
      </c>
      <c r="B2076">
        <v>10016021855</v>
      </c>
      <c r="C2076" t="s">
        <v>363</v>
      </c>
      <c r="D2076" s="10">
        <v>22997</v>
      </c>
      <c r="E2076" t="s">
        <v>1219</v>
      </c>
    </row>
    <row r="2077" spans="1:5">
      <c r="A2077" t="s">
        <v>2952</v>
      </c>
      <c r="B2077">
        <v>10061374409</v>
      </c>
      <c r="C2077" t="s">
        <v>55</v>
      </c>
      <c r="D2077" s="10">
        <v>28803</v>
      </c>
      <c r="E2077" t="s">
        <v>1219</v>
      </c>
    </row>
    <row r="2078" spans="1:5">
      <c r="A2078" t="s">
        <v>2953</v>
      </c>
      <c r="B2078">
        <v>10010631382</v>
      </c>
      <c r="C2078" t="s">
        <v>223</v>
      </c>
      <c r="D2078" s="10">
        <v>28698</v>
      </c>
      <c r="E2078" t="s">
        <v>1219</v>
      </c>
    </row>
    <row r="2079" spans="1:5">
      <c r="A2079" t="s">
        <v>2954</v>
      </c>
      <c r="B2079">
        <v>10015424802</v>
      </c>
      <c r="C2079" t="s">
        <v>57</v>
      </c>
      <c r="D2079" s="10">
        <v>35846</v>
      </c>
      <c r="E2079" t="s">
        <v>1219</v>
      </c>
    </row>
    <row r="2080" spans="1:5">
      <c r="A2080" t="s">
        <v>2955</v>
      </c>
      <c r="B2080">
        <v>10009669163</v>
      </c>
      <c r="C2080" t="s">
        <v>153</v>
      </c>
      <c r="D2080" s="10">
        <v>35512</v>
      </c>
      <c r="E2080" t="s">
        <v>1219</v>
      </c>
    </row>
    <row r="2081" spans="1:5">
      <c r="A2081" t="s">
        <v>2956</v>
      </c>
      <c r="B2081">
        <v>10008714624</v>
      </c>
      <c r="C2081" t="s">
        <v>283</v>
      </c>
      <c r="D2081" s="10">
        <v>32661</v>
      </c>
      <c r="E2081" t="s">
        <v>1219</v>
      </c>
    </row>
    <row r="2082" spans="1:5">
      <c r="A2082" t="s">
        <v>2957</v>
      </c>
      <c r="B2082">
        <v>10010937035</v>
      </c>
      <c r="C2082" t="s">
        <v>177</v>
      </c>
      <c r="D2082" s="10">
        <v>30778</v>
      </c>
      <c r="E2082" t="s">
        <v>1219</v>
      </c>
    </row>
    <row r="2083" spans="1:5">
      <c r="A2083" t="s">
        <v>2958</v>
      </c>
      <c r="B2083">
        <v>10016231821</v>
      </c>
      <c r="C2083" t="s">
        <v>1340</v>
      </c>
      <c r="D2083" s="10">
        <v>34408</v>
      </c>
      <c r="E2083" t="s">
        <v>1219</v>
      </c>
    </row>
    <row r="2084" spans="1:5">
      <c r="A2084" t="s">
        <v>2959</v>
      </c>
      <c r="B2084">
        <v>10009160925</v>
      </c>
      <c r="C2084" t="s">
        <v>206</v>
      </c>
      <c r="D2084" s="10">
        <v>34515</v>
      </c>
      <c r="E2084" t="s">
        <v>1219</v>
      </c>
    </row>
    <row r="2085" spans="1:5">
      <c r="A2085" t="s">
        <v>2960</v>
      </c>
      <c r="B2085">
        <v>10015998011</v>
      </c>
      <c r="C2085" t="s">
        <v>38</v>
      </c>
      <c r="D2085" s="10">
        <v>35067</v>
      </c>
      <c r="E2085" t="s">
        <v>1226</v>
      </c>
    </row>
    <row r="2086" spans="1:5">
      <c r="A2086" t="s">
        <v>2961</v>
      </c>
      <c r="B2086">
        <v>10009150013</v>
      </c>
      <c r="C2086" t="s">
        <v>30</v>
      </c>
      <c r="D2086" s="10">
        <v>35120</v>
      </c>
      <c r="E2086" t="s">
        <v>1219</v>
      </c>
    </row>
    <row r="2087" spans="1:5">
      <c r="A2087" t="s">
        <v>583</v>
      </c>
      <c r="B2087">
        <v>10009104341</v>
      </c>
      <c r="C2087" t="s">
        <v>26</v>
      </c>
      <c r="D2087" s="10">
        <v>34954</v>
      </c>
      <c r="E2087" t="s">
        <v>1217</v>
      </c>
    </row>
    <row r="2088" spans="1:5">
      <c r="A2088" t="s">
        <v>2962</v>
      </c>
      <c r="B2088">
        <v>10011154273</v>
      </c>
      <c r="C2088" t="s">
        <v>36</v>
      </c>
      <c r="D2088" s="10">
        <v>36019</v>
      </c>
      <c r="E2088" t="s">
        <v>1217</v>
      </c>
    </row>
    <row r="2089" spans="1:5">
      <c r="A2089" t="s">
        <v>2963</v>
      </c>
      <c r="B2089">
        <v>10023545520</v>
      </c>
      <c r="C2089" t="s">
        <v>223</v>
      </c>
      <c r="D2089" s="10">
        <v>35373</v>
      </c>
      <c r="E2089" t="s">
        <v>1219</v>
      </c>
    </row>
    <row r="2090" spans="1:5">
      <c r="A2090" t="s">
        <v>2964</v>
      </c>
      <c r="B2090">
        <v>10023476105</v>
      </c>
      <c r="C2090" t="s">
        <v>32</v>
      </c>
      <c r="D2090" s="10">
        <v>35665</v>
      </c>
      <c r="E2090" t="s">
        <v>1219</v>
      </c>
    </row>
    <row r="2091" spans="1:5">
      <c r="A2091" t="s">
        <v>2965</v>
      </c>
      <c r="B2091">
        <v>10009671183</v>
      </c>
      <c r="C2091" t="s">
        <v>153</v>
      </c>
      <c r="D2091" s="10">
        <v>35256</v>
      </c>
      <c r="E2091" t="s">
        <v>1217</v>
      </c>
    </row>
    <row r="2092" spans="1:5">
      <c r="A2092" t="s">
        <v>2966</v>
      </c>
      <c r="B2092">
        <v>10016303155</v>
      </c>
      <c r="C2092" t="s">
        <v>141</v>
      </c>
      <c r="D2092" s="10">
        <v>35321</v>
      </c>
      <c r="E2092" t="s">
        <v>1219</v>
      </c>
    </row>
    <row r="2093" spans="1:5">
      <c r="A2093" t="s">
        <v>2967</v>
      </c>
      <c r="B2093">
        <v>10016231922</v>
      </c>
      <c r="C2093" t="s">
        <v>1340</v>
      </c>
      <c r="D2093" s="10">
        <v>33508</v>
      </c>
      <c r="E2093" t="s">
        <v>1219</v>
      </c>
    </row>
    <row r="2094" spans="1:5">
      <c r="A2094" t="s">
        <v>2968</v>
      </c>
      <c r="B2094">
        <v>10010732426</v>
      </c>
      <c r="C2094" t="s">
        <v>255</v>
      </c>
      <c r="D2094" s="10">
        <v>34855</v>
      </c>
      <c r="E2094" t="s">
        <v>1219</v>
      </c>
    </row>
    <row r="2095" spans="1:5">
      <c r="A2095" t="s">
        <v>2969</v>
      </c>
      <c r="B2095">
        <v>10010092024</v>
      </c>
      <c r="C2095" t="s">
        <v>45</v>
      </c>
      <c r="D2095" s="10">
        <v>35259</v>
      </c>
      <c r="E2095" t="s">
        <v>1219</v>
      </c>
    </row>
    <row r="2096" spans="1:5">
      <c r="A2096" t="s">
        <v>2970</v>
      </c>
      <c r="B2096">
        <v>10002653033</v>
      </c>
      <c r="C2096" t="s">
        <v>28</v>
      </c>
      <c r="D2096" s="10">
        <v>29661</v>
      </c>
      <c r="E2096" t="s">
        <v>1219</v>
      </c>
    </row>
    <row r="2097" spans="1:5">
      <c r="A2097" t="s">
        <v>2971</v>
      </c>
      <c r="B2097">
        <v>10016178469</v>
      </c>
      <c r="C2097" t="s">
        <v>24</v>
      </c>
      <c r="D2097" s="10">
        <v>34854</v>
      </c>
      <c r="E2097" t="s">
        <v>1219</v>
      </c>
    </row>
    <row r="2098" spans="1:5">
      <c r="A2098" t="s">
        <v>2972</v>
      </c>
      <c r="B2098">
        <v>10015983257</v>
      </c>
      <c r="C2098" t="s">
        <v>36</v>
      </c>
      <c r="D2098" s="10">
        <v>35986</v>
      </c>
      <c r="E2098" t="s">
        <v>1219</v>
      </c>
    </row>
    <row r="2099" spans="1:5">
      <c r="A2099" t="s">
        <v>2973</v>
      </c>
      <c r="B2099">
        <v>10010689178</v>
      </c>
      <c r="C2099" t="s">
        <v>30</v>
      </c>
      <c r="D2099" s="10">
        <v>35747</v>
      </c>
      <c r="E2099" t="s">
        <v>1219</v>
      </c>
    </row>
    <row r="2100" spans="1:5">
      <c r="A2100" t="s">
        <v>2974</v>
      </c>
      <c r="B2100">
        <v>10013603626</v>
      </c>
      <c r="C2100" t="s">
        <v>197</v>
      </c>
      <c r="D2100" s="10">
        <v>26090</v>
      </c>
      <c r="E2100" t="s">
        <v>1219</v>
      </c>
    </row>
    <row r="2101" spans="1:5">
      <c r="A2101" t="s">
        <v>2975</v>
      </c>
      <c r="B2101">
        <v>10009138390</v>
      </c>
      <c r="C2101" t="s">
        <v>34</v>
      </c>
      <c r="D2101" s="10">
        <v>34813</v>
      </c>
      <c r="E2101" t="s">
        <v>1219</v>
      </c>
    </row>
    <row r="2102" spans="1:5">
      <c r="A2102" t="s">
        <v>2976</v>
      </c>
      <c r="B2102">
        <v>10061261544</v>
      </c>
      <c r="C2102" t="s">
        <v>36</v>
      </c>
      <c r="D2102" s="10">
        <v>34760</v>
      </c>
      <c r="E2102" t="s">
        <v>1219</v>
      </c>
    </row>
    <row r="2103" spans="1:5">
      <c r="A2103" t="s">
        <v>2977</v>
      </c>
      <c r="B2103">
        <v>10016308411</v>
      </c>
      <c r="C2103" t="s">
        <v>153</v>
      </c>
      <c r="D2103" s="10">
        <v>36129</v>
      </c>
      <c r="E2103" t="s">
        <v>1219</v>
      </c>
    </row>
    <row r="2104" spans="1:5">
      <c r="A2104" t="s">
        <v>1396</v>
      </c>
      <c r="B2104">
        <v>10061404216</v>
      </c>
      <c r="C2104" t="s">
        <v>141</v>
      </c>
      <c r="D2104" s="10">
        <v>26581</v>
      </c>
      <c r="E2104" t="s">
        <v>1219</v>
      </c>
    </row>
    <row r="2105" spans="1:5">
      <c r="A2105" t="s">
        <v>2978</v>
      </c>
      <c r="B2105">
        <v>10016053581</v>
      </c>
      <c r="C2105" t="s">
        <v>283</v>
      </c>
      <c r="D2105" s="10">
        <v>33847</v>
      </c>
      <c r="E2105" t="s">
        <v>1219</v>
      </c>
    </row>
    <row r="2106" spans="1:5">
      <c r="A2106" t="s">
        <v>2979</v>
      </c>
      <c r="B2106">
        <v>10010927234</v>
      </c>
      <c r="C2106" t="s">
        <v>177</v>
      </c>
      <c r="D2106" s="10">
        <v>31977</v>
      </c>
      <c r="E2106" t="s">
        <v>1219</v>
      </c>
    </row>
    <row r="2107" spans="1:5">
      <c r="A2107" t="s">
        <v>2980</v>
      </c>
      <c r="B2107">
        <v>10006681664</v>
      </c>
      <c r="C2107" t="s">
        <v>363</v>
      </c>
      <c r="D2107" s="10">
        <v>30245</v>
      </c>
      <c r="E2107" t="s">
        <v>1219</v>
      </c>
    </row>
    <row r="2108" spans="1:5">
      <c r="A2108" t="s">
        <v>2981</v>
      </c>
      <c r="B2108">
        <v>10016232023</v>
      </c>
      <c r="C2108" t="s">
        <v>1340</v>
      </c>
      <c r="D2108" s="10">
        <v>33208</v>
      </c>
      <c r="E2108" t="s">
        <v>1219</v>
      </c>
    </row>
    <row r="2109" spans="1:5">
      <c r="A2109" t="s">
        <v>2982</v>
      </c>
      <c r="B2109">
        <v>10010917938</v>
      </c>
      <c r="C2109" t="s">
        <v>163</v>
      </c>
      <c r="D2109" s="10">
        <v>32353</v>
      </c>
      <c r="E2109" t="s">
        <v>1219</v>
      </c>
    </row>
    <row r="2110" spans="1:5">
      <c r="A2110" t="s">
        <v>2983</v>
      </c>
      <c r="B2110">
        <v>10010872468</v>
      </c>
      <c r="C2110" t="s">
        <v>324</v>
      </c>
      <c r="D2110" s="10">
        <v>27143</v>
      </c>
      <c r="E2110" t="s">
        <v>1217</v>
      </c>
    </row>
    <row r="2111" spans="1:5">
      <c r="A2111" t="s">
        <v>2984</v>
      </c>
      <c r="B2111">
        <v>10009015930</v>
      </c>
      <c r="C2111" t="s">
        <v>255</v>
      </c>
      <c r="D2111" s="10">
        <v>34927</v>
      </c>
      <c r="E2111" t="s">
        <v>1219</v>
      </c>
    </row>
    <row r="2112" spans="1:5">
      <c r="A2112" t="s">
        <v>2985</v>
      </c>
      <c r="B2112">
        <v>10010646944</v>
      </c>
      <c r="C2112" t="s">
        <v>24</v>
      </c>
      <c r="D2112" s="10">
        <v>35766</v>
      </c>
      <c r="E2112" t="s">
        <v>1219</v>
      </c>
    </row>
    <row r="2113" spans="1:5">
      <c r="A2113" t="s">
        <v>2986</v>
      </c>
      <c r="B2113">
        <v>10009012896</v>
      </c>
      <c r="C2113" t="s">
        <v>211</v>
      </c>
      <c r="D2113" s="10">
        <v>34805</v>
      </c>
      <c r="E2113" t="s">
        <v>1219</v>
      </c>
    </row>
    <row r="2114" spans="1:5">
      <c r="A2114" t="s">
        <v>2987</v>
      </c>
      <c r="B2114">
        <v>10009194065</v>
      </c>
      <c r="C2114" t="s">
        <v>197</v>
      </c>
      <c r="D2114" s="10">
        <v>35261</v>
      </c>
      <c r="E2114" t="s">
        <v>1219</v>
      </c>
    </row>
    <row r="2115" spans="1:5">
      <c r="A2115" t="s">
        <v>2988</v>
      </c>
      <c r="B2115">
        <v>10009708064</v>
      </c>
      <c r="C2115" t="s">
        <v>34</v>
      </c>
      <c r="D2115" s="10">
        <v>35669</v>
      </c>
      <c r="E2115" t="s">
        <v>1219</v>
      </c>
    </row>
    <row r="2116" spans="1:5">
      <c r="A2116" t="s">
        <v>2989</v>
      </c>
      <c r="B2116">
        <v>10018647626</v>
      </c>
      <c r="C2116" t="s">
        <v>112</v>
      </c>
      <c r="D2116" s="10">
        <v>34312</v>
      </c>
      <c r="E2116" t="s">
        <v>1219</v>
      </c>
    </row>
    <row r="2117" spans="1:5">
      <c r="A2117" t="s">
        <v>2990</v>
      </c>
      <c r="B2117">
        <v>10010937439</v>
      </c>
      <c r="C2117" t="s">
        <v>283</v>
      </c>
      <c r="D2117" s="10">
        <v>34450</v>
      </c>
      <c r="E2117" t="s">
        <v>1219</v>
      </c>
    </row>
    <row r="2118" spans="1:5">
      <c r="A2118" t="s">
        <v>2991</v>
      </c>
      <c r="B2118">
        <v>10010883178</v>
      </c>
      <c r="C2118" t="s">
        <v>1340</v>
      </c>
      <c r="D2118" s="10">
        <v>35571</v>
      </c>
      <c r="E2118" t="s">
        <v>1219</v>
      </c>
    </row>
    <row r="2119" spans="1:5">
      <c r="A2119" t="s">
        <v>2992</v>
      </c>
      <c r="B2119">
        <v>10016138760</v>
      </c>
      <c r="C2119" t="s">
        <v>324</v>
      </c>
      <c r="D2119" s="10">
        <v>32575</v>
      </c>
      <c r="E2119" t="s">
        <v>1219</v>
      </c>
    </row>
    <row r="2120" spans="1:5">
      <c r="A2120" t="s">
        <v>2993</v>
      </c>
      <c r="B2120">
        <v>10016022158</v>
      </c>
      <c r="C2120" t="s">
        <v>255</v>
      </c>
      <c r="D2120" s="10">
        <v>35443</v>
      </c>
      <c r="E2120" t="s">
        <v>1219</v>
      </c>
    </row>
    <row r="2121" spans="1:5">
      <c r="A2121" t="s">
        <v>2994</v>
      </c>
      <c r="B2121">
        <v>10010091620</v>
      </c>
      <c r="C2121" t="s">
        <v>45</v>
      </c>
      <c r="D2121" s="10">
        <v>34948</v>
      </c>
      <c r="E2121" t="s">
        <v>1219</v>
      </c>
    </row>
    <row r="2122" spans="1:5">
      <c r="A2122" t="s">
        <v>2995</v>
      </c>
      <c r="B2122">
        <v>10011001093</v>
      </c>
      <c r="C2122" t="s">
        <v>45</v>
      </c>
      <c r="D2122" s="10">
        <v>35446</v>
      </c>
      <c r="E2122" t="s">
        <v>1219</v>
      </c>
    </row>
    <row r="2123" spans="1:5">
      <c r="A2123" t="s">
        <v>2996</v>
      </c>
      <c r="B2123">
        <v>10011154677</v>
      </c>
      <c r="C2123" t="s">
        <v>24</v>
      </c>
      <c r="D2123" s="10">
        <v>36060</v>
      </c>
      <c r="E2123" t="s">
        <v>1219</v>
      </c>
    </row>
    <row r="2124" spans="1:5">
      <c r="A2124" t="s">
        <v>378</v>
      </c>
      <c r="B2124">
        <v>10005509883</v>
      </c>
      <c r="C2124" t="s">
        <v>197</v>
      </c>
      <c r="D2124" s="10">
        <v>32857</v>
      </c>
      <c r="E2124" t="s">
        <v>1219</v>
      </c>
    </row>
    <row r="2125" spans="1:5">
      <c r="A2125" t="s">
        <v>2997</v>
      </c>
      <c r="B2125">
        <v>10016306690</v>
      </c>
      <c r="C2125" t="s">
        <v>283</v>
      </c>
      <c r="D2125" s="10">
        <v>35720</v>
      </c>
      <c r="E2125" t="s">
        <v>1219</v>
      </c>
    </row>
    <row r="2126" spans="1:5">
      <c r="A2126" t="s">
        <v>2998</v>
      </c>
      <c r="B2126">
        <v>10061334393</v>
      </c>
      <c r="C2126" t="s">
        <v>363</v>
      </c>
      <c r="D2126" s="10">
        <v>28201</v>
      </c>
      <c r="E2126" t="s">
        <v>1219</v>
      </c>
    </row>
    <row r="2127" spans="1:5">
      <c r="A2127" t="s">
        <v>2999</v>
      </c>
      <c r="B2127">
        <v>10011207726</v>
      </c>
      <c r="C2127" t="s">
        <v>206</v>
      </c>
      <c r="D2127" s="10">
        <v>35480</v>
      </c>
      <c r="E2127" t="s">
        <v>1219</v>
      </c>
    </row>
    <row r="2128" spans="1:5">
      <c r="A2128" t="s">
        <v>3000</v>
      </c>
      <c r="B2128">
        <v>10015781678</v>
      </c>
      <c r="C2128" t="s">
        <v>34</v>
      </c>
      <c r="D2128" s="10">
        <v>33005</v>
      </c>
      <c r="E2128" t="s">
        <v>1219</v>
      </c>
    </row>
    <row r="2129" spans="1:5">
      <c r="A2129" t="s">
        <v>3001</v>
      </c>
      <c r="B2129">
        <v>10012335653</v>
      </c>
      <c r="C2129" t="s">
        <v>223</v>
      </c>
      <c r="D2129" s="10">
        <v>32443</v>
      </c>
      <c r="E2129" t="s">
        <v>1219</v>
      </c>
    </row>
    <row r="2130" spans="1:5">
      <c r="A2130" t="s">
        <v>3002</v>
      </c>
      <c r="B2130">
        <v>10015426620</v>
      </c>
      <c r="C2130" t="s">
        <v>57</v>
      </c>
      <c r="D2130" s="10">
        <v>36030</v>
      </c>
      <c r="E2130" t="s">
        <v>1219</v>
      </c>
    </row>
    <row r="2131" spans="1:5">
      <c r="A2131" t="s">
        <v>3003</v>
      </c>
      <c r="B2131">
        <v>10010172351</v>
      </c>
      <c r="C2131" t="s">
        <v>141</v>
      </c>
      <c r="D2131" s="10">
        <v>35977</v>
      </c>
      <c r="E2131" t="s">
        <v>1219</v>
      </c>
    </row>
    <row r="2132" spans="1:5">
      <c r="A2132" t="s">
        <v>3004</v>
      </c>
      <c r="B2132">
        <v>10007232645</v>
      </c>
      <c r="C2132" t="s">
        <v>324</v>
      </c>
      <c r="D2132" s="10">
        <v>33637</v>
      </c>
      <c r="E2132" t="s">
        <v>1219</v>
      </c>
    </row>
    <row r="2133" spans="1:5">
      <c r="A2133" t="s">
        <v>3005</v>
      </c>
      <c r="B2133">
        <v>10010173765</v>
      </c>
      <c r="C2133" t="s">
        <v>45</v>
      </c>
      <c r="D2133" s="10">
        <v>35457</v>
      </c>
      <c r="E2133" t="s">
        <v>1219</v>
      </c>
    </row>
    <row r="2134" spans="1:5">
      <c r="A2134" t="s">
        <v>3006</v>
      </c>
      <c r="B2134">
        <v>10010185182</v>
      </c>
      <c r="C2134" t="s">
        <v>45</v>
      </c>
      <c r="D2134" s="10">
        <v>35960</v>
      </c>
      <c r="E2134" t="s">
        <v>1219</v>
      </c>
    </row>
    <row r="2135" spans="1:5">
      <c r="A2135" t="s">
        <v>3007</v>
      </c>
      <c r="B2135">
        <v>10023669495</v>
      </c>
      <c r="C2135" t="s">
        <v>34</v>
      </c>
      <c r="D2135" s="10">
        <v>34288</v>
      </c>
      <c r="E2135" t="s">
        <v>1219</v>
      </c>
    </row>
    <row r="2136" spans="1:5">
      <c r="A2136" t="s">
        <v>3008</v>
      </c>
      <c r="B2136">
        <v>10008929640</v>
      </c>
      <c r="C2136" t="s">
        <v>36</v>
      </c>
      <c r="D2136" s="10">
        <v>34377</v>
      </c>
      <c r="E2136" t="s">
        <v>1217</v>
      </c>
    </row>
    <row r="2137" spans="1:5">
      <c r="A2137" t="s">
        <v>3009</v>
      </c>
      <c r="B2137">
        <v>10010741015</v>
      </c>
      <c r="C2137" t="s">
        <v>57</v>
      </c>
      <c r="D2137" s="10">
        <v>35257</v>
      </c>
      <c r="E2137" t="s">
        <v>1219</v>
      </c>
    </row>
    <row r="2138" spans="1:5">
      <c r="A2138" t="s">
        <v>3010</v>
      </c>
      <c r="B2138">
        <v>10016315279</v>
      </c>
      <c r="C2138" t="s">
        <v>141</v>
      </c>
      <c r="D2138" s="10">
        <v>28757</v>
      </c>
      <c r="E2138" t="s">
        <v>1219</v>
      </c>
    </row>
    <row r="2139" spans="1:5">
      <c r="A2139" t="s">
        <v>3011</v>
      </c>
      <c r="B2139">
        <v>10010179425</v>
      </c>
      <c r="C2139" t="s">
        <v>163</v>
      </c>
      <c r="D2139" s="10">
        <v>35469</v>
      </c>
      <c r="E2139" t="s">
        <v>1219</v>
      </c>
    </row>
    <row r="2140" spans="1:5">
      <c r="A2140" t="s">
        <v>3012</v>
      </c>
      <c r="B2140">
        <v>10010872266</v>
      </c>
      <c r="C2140" t="s">
        <v>324</v>
      </c>
      <c r="D2140" s="10">
        <v>35350</v>
      </c>
      <c r="E2140" t="s">
        <v>1219</v>
      </c>
    </row>
    <row r="2141" spans="1:5">
      <c r="A2141" t="s">
        <v>3013</v>
      </c>
      <c r="B2141">
        <v>10009234582</v>
      </c>
      <c r="C2141" t="s">
        <v>141</v>
      </c>
      <c r="D2141" s="10">
        <v>35308</v>
      </c>
      <c r="E2141" t="s">
        <v>1219</v>
      </c>
    </row>
    <row r="2142" spans="1:5">
      <c r="A2142" t="s">
        <v>3014</v>
      </c>
      <c r="B2142">
        <v>10011168522</v>
      </c>
      <c r="C2142" t="s">
        <v>101</v>
      </c>
      <c r="D2142" s="10">
        <v>35912</v>
      </c>
      <c r="E2142" t="s">
        <v>1219</v>
      </c>
    </row>
    <row r="2143" spans="1:5">
      <c r="A2143" t="s">
        <v>3015</v>
      </c>
      <c r="B2143">
        <v>10009310364</v>
      </c>
      <c r="C2143" t="s">
        <v>36</v>
      </c>
      <c r="D2143" s="10">
        <v>32017</v>
      </c>
      <c r="E2143" t="s">
        <v>1219</v>
      </c>
    </row>
    <row r="2144" spans="1:5">
      <c r="A2144" t="s">
        <v>3016</v>
      </c>
      <c r="B2144">
        <v>10009739285</v>
      </c>
      <c r="C2144" t="s">
        <v>141</v>
      </c>
      <c r="D2144" s="10">
        <v>35690</v>
      </c>
      <c r="E2144" t="s">
        <v>1217</v>
      </c>
    </row>
    <row r="2145" spans="1:5">
      <c r="A2145" t="s">
        <v>619</v>
      </c>
      <c r="B2145">
        <v>10005511301</v>
      </c>
      <c r="C2145" t="s">
        <v>153</v>
      </c>
      <c r="D2145" s="10">
        <v>32546</v>
      </c>
      <c r="E2145" t="s">
        <v>1217</v>
      </c>
    </row>
    <row r="2146" spans="1:5">
      <c r="A2146" t="s">
        <v>3017</v>
      </c>
      <c r="B2146">
        <v>10010667152</v>
      </c>
      <c r="C2146" t="s">
        <v>101</v>
      </c>
      <c r="D2146" s="10">
        <v>35634</v>
      </c>
      <c r="E2146" t="s">
        <v>1219</v>
      </c>
    </row>
    <row r="2147" spans="1:5">
      <c r="A2147" t="s">
        <v>3018</v>
      </c>
      <c r="B2147">
        <v>10012194803</v>
      </c>
      <c r="C2147" t="s">
        <v>36</v>
      </c>
      <c r="D2147" s="10">
        <v>32741</v>
      </c>
      <c r="E2147" t="s">
        <v>1217</v>
      </c>
    </row>
    <row r="2148" spans="1:5">
      <c r="A2148" t="s">
        <v>3019</v>
      </c>
      <c r="B2148">
        <v>10016317606</v>
      </c>
      <c r="C2148" t="s">
        <v>141</v>
      </c>
      <c r="D2148" s="10">
        <v>34551</v>
      </c>
      <c r="E2148" t="s">
        <v>1219</v>
      </c>
    </row>
    <row r="2149" spans="1:5">
      <c r="A2149" t="s">
        <v>3020</v>
      </c>
      <c r="B2149">
        <v>10009260955</v>
      </c>
      <c r="C2149" t="s">
        <v>163</v>
      </c>
      <c r="D2149" s="10">
        <v>30824</v>
      </c>
      <c r="E2149" t="s">
        <v>1219</v>
      </c>
    </row>
    <row r="2150" spans="1:5">
      <c r="A2150" t="s">
        <v>3021</v>
      </c>
      <c r="B2150">
        <v>10007261543</v>
      </c>
      <c r="C2150" t="s">
        <v>324</v>
      </c>
      <c r="D2150" s="10">
        <v>31964</v>
      </c>
      <c r="E2150" t="s">
        <v>1217</v>
      </c>
    </row>
    <row r="2151" spans="1:5">
      <c r="A2151" t="s">
        <v>3022</v>
      </c>
      <c r="B2151">
        <v>10010725756</v>
      </c>
      <c r="C2151" t="s">
        <v>38</v>
      </c>
      <c r="D2151" s="10">
        <v>35281</v>
      </c>
      <c r="E2151" t="s">
        <v>1219</v>
      </c>
    </row>
    <row r="2152" spans="1:5">
      <c r="A2152" t="s">
        <v>3023</v>
      </c>
      <c r="B2152">
        <v>10055347877</v>
      </c>
      <c r="C2152" t="s">
        <v>101</v>
      </c>
      <c r="D2152" s="10">
        <v>35562</v>
      </c>
      <c r="E2152" t="s">
        <v>1219</v>
      </c>
    </row>
    <row r="2153" spans="1:5">
      <c r="A2153" t="s">
        <v>3024</v>
      </c>
      <c r="B2153">
        <v>10016253241</v>
      </c>
      <c r="C2153" t="s">
        <v>141</v>
      </c>
      <c r="D2153" s="10">
        <v>34669</v>
      </c>
      <c r="E2153" t="s">
        <v>1219</v>
      </c>
    </row>
    <row r="2154" spans="1:5">
      <c r="A2154" t="s">
        <v>3025</v>
      </c>
      <c r="B2154">
        <v>10010927133</v>
      </c>
      <c r="C2154" t="s">
        <v>177</v>
      </c>
      <c r="D2154" s="10">
        <v>28451</v>
      </c>
      <c r="E2154" t="s">
        <v>1219</v>
      </c>
    </row>
    <row r="2155" spans="1:5">
      <c r="A2155" t="s">
        <v>3026</v>
      </c>
      <c r="B2155">
        <v>10010872872</v>
      </c>
      <c r="C2155" t="s">
        <v>324</v>
      </c>
      <c r="D2155" s="10">
        <v>31999</v>
      </c>
      <c r="E2155" t="s">
        <v>1219</v>
      </c>
    </row>
    <row r="2156" spans="1:5">
      <c r="A2156" t="s">
        <v>3027</v>
      </c>
      <c r="B2156">
        <v>10016299418</v>
      </c>
      <c r="C2156" t="s">
        <v>177</v>
      </c>
      <c r="D2156" s="10">
        <v>35695</v>
      </c>
      <c r="E2156" t="s">
        <v>1219</v>
      </c>
    </row>
    <row r="2157" spans="1:5">
      <c r="A2157" t="s">
        <v>3028</v>
      </c>
      <c r="B2157">
        <v>10009211950</v>
      </c>
      <c r="C2157" t="s">
        <v>324</v>
      </c>
      <c r="D2157" s="10">
        <v>35321</v>
      </c>
      <c r="E2157" t="s">
        <v>1219</v>
      </c>
    </row>
    <row r="2158" spans="1:5">
      <c r="A2158" t="s">
        <v>3029</v>
      </c>
      <c r="B2158">
        <v>10015998112</v>
      </c>
      <c r="C2158" t="s">
        <v>38</v>
      </c>
      <c r="D2158" s="10">
        <v>35257</v>
      </c>
      <c r="E2158" t="s">
        <v>1219</v>
      </c>
    </row>
    <row r="2159" spans="1:5">
      <c r="A2159" t="s">
        <v>3030</v>
      </c>
      <c r="B2159">
        <v>10009316731</v>
      </c>
      <c r="C2159" t="s">
        <v>112</v>
      </c>
      <c r="D2159" s="10">
        <v>34475</v>
      </c>
      <c r="E2159" t="s">
        <v>1217</v>
      </c>
    </row>
    <row r="2160" spans="1:5">
      <c r="A2160" t="s">
        <v>3031</v>
      </c>
      <c r="B2160">
        <v>10016285775</v>
      </c>
      <c r="C2160" t="s">
        <v>177</v>
      </c>
      <c r="D2160" s="10">
        <v>34406</v>
      </c>
      <c r="E2160" t="s">
        <v>1219</v>
      </c>
    </row>
    <row r="2161" spans="1:5">
      <c r="A2161" t="s">
        <v>3032</v>
      </c>
      <c r="B2161">
        <v>10009681792</v>
      </c>
      <c r="C2161" t="s">
        <v>324</v>
      </c>
      <c r="D2161" s="10">
        <v>35762</v>
      </c>
      <c r="E2161" t="s">
        <v>1217</v>
      </c>
    </row>
    <row r="2162" spans="1:5">
      <c r="A2162" t="s">
        <v>3033</v>
      </c>
      <c r="B2162">
        <v>10015528165</v>
      </c>
      <c r="C2162" t="s">
        <v>112</v>
      </c>
      <c r="D2162" s="10">
        <v>36221</v>
      </c>
      <c r="E2162" t="s">
        <v>1219</v>
      </c>
    </row>
    <row r="2163" spans="1:5">
      <c r="A2163" t="s">
        <v>3034</v>
      </c>
      <c r="B2163">
        <v>10014521486</v>
      </c>
      <c r="C2163" t="s">
        <v>141</v>
      </c>
      <c r="D2163" s="10">
        <v>31842</v>
      </c>
      <c r="E2163" t="s">
        <v>1219</v>
      </c>
    </row>
    <row r="2164" spans="1:5">
      <c r="A2164" t="s">
        <v>3035</v>
      </c>
      <c r="B2164">
        <v>10016283351</v>
      </c>
      <c r="C2164" t="s">
        <v>177</v>
      </c>
      <c r="D2164" s="10">
        <v>32539</v>
      </c>
      <c r="E2164" t="s">
        <v>1219</v>
      </c>
    </row>
    <row r="2165" spans="1:5">
      <c r="A2165" t="s">
        <v>3036</v>
      </c>
      <c r="B2165">
        <v>10010878128</v>
      </c>
      <c r="C2165" t="s">
        <v>324</v>
      </c>
      <c r="D2165" s="10">
        <v>35605</v>
      </c>
      <c r="E2165" t="s">
        <v>1219</v>
      </c>
    </row>
    <row r="2166" spans="1:5">
      <c r="A2166" t="s">
        <v>3037</v>
      </c>
      <c r="B2166">
        <v>10015998213</v>
      </c>
      <c r="C2166" t="s">
        <v>38</v>
      </c>
      <c r="D2166" s="10">
        <v>35134</v>
      </c>
      <c r="E2166" t="s">
        <v>1219</v>
      </c>
    </row>
    <row r="2167" spans="1:5">
      <c r="A2167" t="s">
        <v>3038</v>
      </c>
      <c r="B2167">
        <v>10010831143</v>
      </c>
      <c r="C2167" t="s">
        <v>141</v>
      </c>
      <c r="D2167" s="10">
        <v>35434</v>
      </c>
      <c r="E2167" t="s">
        <v>1219</v>
      </c>
    </row>
    <row r="2168" spans="1:5">
      <c r="A2168" t="s">
        <v>3039</v>
      </c>
      <c r="B2168">
        <v>10016288203</v>
      </c>
      <c r="C2168" t="s">
        <v>177</v>
      </c>
      <c r="D2168" s="10">
        <v>27632</v>
      </c>
      <c r="E2168" t="s">
        <v>1219</v>
      </c>
    </row>
    <row r="2169" spans="1:5">
      <c r="A2169" t="s">
        <v>3040</v>
      </c>
      <c r="B2169">
        <v>10016138457</v>
      </c>
      <c r="C2169" t="s">
        <v>324</v>
      </c>
      <c r="D2169" s="10">
        <v>34962</v>
      </c>
      <c r="E2169" t="s">
        <v>1219</v>
      </c>
    </row>
    <row r="2170" spans="1:5">
      <c r="A2170" t="s">
        <v>3041</v>
      </c>
      <c r="B2170">
        <v>10007632264</v>
      </c>
      <c r="C2170" t="s">
        <v>112</v>
      </c>
      <c r="D2170" s="10">
        <v>33049</v>
      </c>
      <c r="E2170" t="s">
        <v>1217</v>
      </c>
    </row>
    <row r="2171" spans="1:5">
      <c r="A2171" t="s">
        <v>3042</v>
      </c>
      <c r="B2171">
        <v>10005787850</v>
      </c>
      <c r="C2171" t="s">
        <v>141</v>
      </c>
      <c r="D2171" s="10">
        <v>31723</v>
      </c>
      <c r="E2171" t="s">
        <v>1217</v>
      </c>
    </row>
    <row r="2172" spans="1:5">
      <c r="A2172" t="s">
        <v>3043</v>
      </c>
      <c r="B2172">
        <v>10007275889</v>
      </c>
      <c r="C2172" t="s">
        <v>324</v>
      </c>
      <c r="D2172" s="10">
        <v>29465</v>
      </c>
      <c r="E2172" t="s">
        <v>1219</v>
      </c>
    </row>
    <row r="2173" spans="1:5">
      <c r="A2173" t="s">
        <v>3044</v>
      </c>
      <c r="B2173">
        <v>10018772009</v>
      </c>
      <c r="C2173" t="s">
        <v>112</v>
      </c>
      <c r="D2173" s="10">
        <v>32210</v>
      </c>
      <c r="E2173" t="s">
        <v>1219</v>
      </c>
    </row>
    <row r="2174" spans="1:5">
      <c r="A2174" t="s">
        <v>3045</v>
      </c>
      <c r="B2174">
        <v>10007078253</v>
      </c>
      <c r="C2174" t="s">
        <v>141</v>
      </c>
      <c r="D2174" s="10">
        <v>32798</v>
      </c>
      <c r="E2174" t="s">
        <v>1219</v>
      </c>
    </row>
    <row r="2175" spans="1:5">
      <c r="A2175" t="s">
        <v>3046</v>
      </c>
      <c r="B2175">
        <v>10010878330</v>
      </c>
      <c r="C2175" t="s">
        <v>324</v>
      </c>
      <c r="D2175" s="10">
        <v>35634</v>
      </c>
      <c r="E2175" t="s">
        <v>1219</v>
      </c>
    </row>
    <row r="2176" spans="1:5">
      <c r="A2176" t="s">
        <v>3047</v>
      </c>
      <c r="B2176">
        <v>10023863091</v>
      </c>
      <c r="C2176" t="s">
        <v>112</v>
      </c>
      <c r="D2176" s="10">
        <v>36432</v>
      </c>
      <c r="E2176" t="s">
        <v>1219</v>
      </c>
    </row>
    <row r="2177" spans="1:5">
      <c r="A2177" t="s">
        <v>3048</v>
      </c>
      <c r="B2177">
        <v>10013148534</v>
      </c>
      <c r="C2177" t="s">
        <v>141</v>
      </c>
      <c r="D2177" s="10">
        <v>31901</v>
      </c>
      <c r="E2177" t="s">
        <v>1219</v>
      </c>
    </row>
    <row r="2178" spans="1:5">
      <c r="A2178" t="s">
        <v>3049</v>
      </c>
      <c r="B2178">
        <v>10010872670</v>
      </c>
      <c r="C2178" t="s">
        <v>324</v>
      </c>
      <c r="D2178" s="10">
        <v>34573</v>
      </c>
      <c r="E2178" t="s">
        <v>1219</v>
      </c>
    </row>
    <row r="2179" spans="1:5">
      <c r="A2179" t="s">
        <v>3051</v>
      </c>
      <c r="B2179">
        <v>10023451550</v>
      </c>
      <c r="C2179" t="s">
        <v>3050</v>
      </c>
      <c r="D2179" s="10">
        <v>20951</v>
      </c>
      <c r="E2179" t="s">
        <v>1217</v>
      </c>
    </row>
    <row r="2180" spans="1:5">
      <c r="A2180" t="s">
        <v>3052</v>
      </c>
      <c r="B2180">
        <v>10010117282</v>
      </c>
      <c r="C2180" t="s">
        <v>3050</v>
      </c>
      <c r="D2180" s="10">
        <v>26595</v>
      </c>
      <c r="E2180" t="s">
        <v>1226</v>
      </c>
    </row>
    <row r="2181" spans="1:5">
      <c r="A2181" t="s">
        <v>3053</v>
      </c>
      <c r="B2181">
        <v>10015913943</v>
      </c>
      <c r="C2181" t="s">
        <v>197</v>
      </c>
      <c r="D2181" s="10">
        <v>35435</v>
      </c>
      <c r="E2181" t="s">
        <v>1219</v>
      </c>
    </row>
    <row r="2182" spans="1:5">
      <c r="A2182" t="s">
        <v>3054</v>
      </c>
      <c r="B2182">
        <v>10014926967</v>
      </c>
      <c r="C2182" t="s">
        <v>197</v>
      </c>
      <c r="D2182" s="10">
        <v>35297</v>
      </c>
      <c r="E2182" t="s">
        <v>1219</v>
      </c>
    </row>
    <row r="2183" spans="1:5">
      <c r="A2183" t="s">
        <v>3055</v>
      </c>
      <c r="B2183">
        <v>10001443664</v>
      </c>
      <c r="C2183" t="s">
        <v>28</v>
      </c>
      <c r="D2183" s="10">
        <v>28550</v>
      </c>
      <c r="E2183" t="s">
        <v>1219</v>
      </c>
    </row>
    <row r="2184" spans="1:5">
      <c r="A2184" t="s">
        <v>3056</v>
      </c>
      <c r="B2184">
        <v>10015958201</v>
      </c>
      <c r="C2184" t="s">
        <v>197</v>
      </c>
      <c r="D2184" s="10">
        <v>35629</v>
      </c>
      <c r="E2184" t="s">
        <v>1219</v>
      </c>
    </row>
    <row r="2185" spans="1:5">
      <c r="A2185" t="s">
        <v>3057</v>
      </c>
      <c r="B2185">
        <v>10008656828</v>
      </c>
      <c r="C2185" t="s">
        <v>43</v>
      </c>
      <c r="D2185" s="10">
        <v>34565</v>
      </c>
      <c r="E2185" t="s">
        <v>1217</v>
      </c>
    </row>
    <row r="2186" spans="1:5">
      <c r="A2186" t="s">
        <v>3058</v>
      </c>
      <c r="B2186">
        <v>10009899640</v>
      </c>
      <c r="C2186" t="s">
        <v>112</v>
      </c>
      <c r="D2186" s="10">
        <v>36024</v>
      </c>
      <c r="E2186" t="s">
        <v>1219</v>
      </c>
    </row>
    <row r="2187" spans="1:5">
      <c r="A2187" t="s">
        <v>3059</v>
      </c>
      <c r="B2187">
        <v>10016138659</v>
      </c>
      <c r="C2187" t="s">
        <v>324</v>
      </c>
      <c r="D2187" s="10">
        <v>35249</v>
      </c>
      <c r="E2187" t="s">
        <v>1219</v>
      </c>
    </row>
    <row r="2188" spans="1:5">
      <c r="A2188" t="s">
        <v>3060</v>
      </c>
      <c r="B2188">
        <v>10015241007</v>
      </c>
      <c r="C2188" t="s">
        <v>141</v>
      </c>
      <c r="D2188" s="10">
        <v>33025</v>
      </c>
      <c r="E2188" t="s">
        <v>1219</v>
      </c>
    </row>
    <row r="2189" spans="1:5">
      <c r="A2189" t="s">
        <v>3061</v>
      </c>
      <c r="B2189">
        <v>10016138861</v>
      </c>
      <c r="C2189" t="s">
        <v>324</v>
      </c>
      <c r="D2189" s="10">
        <v>32958</v>
      </c>
      <c r="E2189" t="s">
        <v>1219</v>
      </c>
    </row>
    <row r="2190" spans="1:5">
      <c r="A2190" t="s">
        <v>3062</v>
      </c>
      <c r="B2190">
        <v>10015244744</v>
      </c>
      <c r="C2190" t="s">
        <v>141</v>
      </c>
      <c r="D2190" s="10">
        <v>32343</v>
      </c>
      <c r="E2190" t="s">
        <v>1219</v>
      </c>
    </row>
    <row r="2191" spans="1:5">
      <c r="A2191" t="s">
        <v>3063</v>
      </c>
      <c r="B2191">
        <v>10007789383</v>
      </c>
      <c r="C2191" t="s">
        <v>112</v>
      </c>
      <c r="D2191" s="10">
        <v>31918</v>
      </c>
      <c r="E2191" t="s">
        <v>1219</v>
      </c>
    </row>
    <row r="2192" spans="1:5">
      <c r="A2192" t="s">
        <v>3064</v>
      </c>
      <c r="B2192">
        <v>10023720625</v>
      </c>
      <c r="C2192" t="s">
        <v>112</v>
      </c>
      <c r="D2192" s="10">
        <v>36277</v>
      </c>
      <c r="E2192" t="s">
        <v>1219</v>
      </c>
    </row>
    <row r="2193" spans="1:5">
      <c r="A2193" t="s">
        <v>3065</v>
      </c>
      <c r="B2193">
        <v>10009316226</v>
      </c>
      <c r="C2193" t="s">
        <v>112</v>
      </c>
      <c r="D2193" s="10">
        <v>30266</v>
      </c>
      <c r="E2193" t="s">
        <v>1219</v>
      </c>
    </row>
    <row r="2194" spans="1:5">
      <c r="A2194" t="s">
        <v>3066</v>
      </c>
      <c r="B2194">
        <v>10050563656</v>
      </c>
      <c r="C2194" t="s">
        <v>112</v>
      </c>
      <c r="D2194" s="10">
        <v>33713</v>
      </c>
      <c r="E2194" t="s">
        <v>1219</v>
      </c>
    </row>
    <row r="2195" spans="1:5">
      <c r="A2195" t="s">
        <v>3067</v>
      </c>
      <c r="B2195">
        <v>10019065938</v>
      </c>
      <c r="C2195" t="s">
        <v>112</v>
      </c>
      <c r="D2195" s="10">
        <v>33509</v>
      </c>
      <c r="E2195" t="s">
        <v>1219</v>
      </c>
    </row>
    <row r="2196" spans="1:5">
      <c r="A2196" t="s">
        <v>3068</v>
      </c>
      <c r="B2196">
        <v>10016021754</v>
      </c>
      <c r="C2196" t="s">
        <v>112</v>
      </c>
      <c r="D2196" s="10">
        <v>34143</v>
      </c>
      <c r="E2196" t="s">
        <v>1219</v>
      </c>
    </row>
    <row r="2197" spans="1:5">
      <c r="A2197" t="s">
        <v>3069</v>
      </c>
      <c r="B2197">
        <v>10019394122</v>
      </c>
      <c r="C2197" t="s">
        <v>112</v>
      </c>
      <c r="D2197" s="10">
        <v>24058</v>
      </c>
      <c r="E2197" t="s">
        <v>1217</v>
      </c>
    </row>
    <row r="2198" spans="1:5">
      <c r="A2198" t="s">
        <v>3070</v>
      </c>
      <c r="B2198">
        <v>10005930623</v>
      </c>
      <c r="C2198" t="s">
        <v>26</v>
      </c>
      <c r="D2198" s="10">
        <v>33082</v>
      </c>
      <c r="E2198" t="s">
        <v>1217</v>
      </c>
    </row>
    <row r="2199" spans="1:5">
      <c r="A2199" t="s">
        <v>348</v>
      </c>
      <c r="B2199">
        <v>10006182924</v>
      </c>
      <c r="C2199" t="s">
        <v>101</v>
      </c>
      <c r="D2199" s="10">
        <v>32905</v>
      </c>
      <c r="E2199" t="s">
        <v>1219</v>
      </c>
    </row>
    <row r="2200" spans="1:5">
      <c r="A2200" t="s">
        <v>356</v>
      </c>
      <c r="B2200">
        <v>10006105930</v>
      </c>
      <c r="C2200" t="s">
        <v>32</v>
      </c>
      <c r="D2200" s="10">
        <v>32621</v>
      </c>
      <c r="E2200" t="s">
        <v>1219</v>
      </c>
    </row>
    <row r="2201" spans="1:5">
      <c r="A2201" t="s">
        <v>3071</v>
      </c>
      <c r="B2201">
        <v>10009966631</v>
      </c>
      <c r="C2201" t="s">
        <v>112</v>
      </c>
      <c r="D2201" s="10">
        <v>35352</v>
      </c>
      <c r="E2201" t="s">
        <v>1219</v>
      </c>
    </row>
    <row r="2202" spans="1:5">
      <c r="A2202" t="s">
        <v>3072</v>
      </c>
      <c r="B2202">
        <v>10011125678</v>
      </c>
      <c r="C2202" t="s">
        <v>1706</v>
      </c>
      <c r="D2202" s="10">
        <v>31633</v>
      </c>
      <c r="E2202" t="s">
        <v>1219</v>
      </c>
    </row>
    <row r="2203" spans="1:5">
      <c r="A2203" t="s">
        <v>3073</v>
      </c>
      <c r="B2203">
        <v>10011130126</v>
      </c>
      <c r="C2203" t="s">
        <v>1706</v>
      </c>
      <c r="D2203" s="10">
        <v>35198</v>
      </c>
      <c r="E2203" t="s">
        <v>1219</v>
      </c>
    </row>
    <row r="2204" spans="1:5">
      <c r="A2204" t="s">
        <v>373</v>
      </c>
      <c r="B2204">
        <v>10004613039</v>
      </c>
      <c r="C2204" t="s">
        <v>36</v>
      </c>
      <c r="D2204" s="10">
        <v>32493</v>
      </c>
      <c r="E2204" t="s">
        <v>1219</v>
      </c>
    </row>
    <row r="2205" spans="1:5">
      <c r="A2205" t="s">
        <v>381</v>
      </c>
      <c r="B2205">
        <v>10006898502</v>
      </c>
      <c r="C2205" t="s">
        <v>112</v>
      </c>
      <c r="D2205" s="10">
        <v>33814</v>
      </c>
      <c r="E2205" t="s">
        <v>1219</v>
      </c>
    </row>
    <row r="2206" spans="1:5">
      <c r="A2206" t="s">
        <v>3074</v>
      </c>
      <c r="B2206">
        <v>10008917617</v>
      </c>
      <c r="C2206" t="s">
        <v>151</v>
      </c>
      <c r="D2206" s="10">
        <v>35081</v>
      </c>
      <c r="E2206" t="s">
        <v>1219</v>
      </c>
    </row>
    <row r="2207" spans="1:5">
      <c r="A2207" t="s">
        <v>3075</v>
      </c>
      <c r="B2207">
        <v>10009325017</v>
      </c>
      <c r="C2207" t="s">
        <v>32</v>
      </c>
      <c r="D2207" s="10">
        <v>34422</v>
      </c>
      <c r="E2207" t="s">
        <v>1219</v>
      </c>
    </row>
    <row r="2208" spans="1:5">
      <c r="A2208" t="s">
        <v>3076</v>
      </c>
      <c r="B2208">
        <v>10009234279</v>
      </c>
      <c r="C2208" t="s">
        <v>163</v>
      </c>
      <c r="D2208" s="10">
        <v>31831</v>
      </c>
      <c r="E2208" t="s">
        <v>1219</v>
      </c>
    </row>
    <row r="2209" spans="1:5">
      <c r="A2209" t="s">
        <v>3077</v>
      </c>
      <c r="B2209">
        <v>10007734318</v>
      </c>
      <c r="C2209" t="s">
        <v>255</v>
      </c>
      <c r="D2209" s="10">
        <v>33828</v>
      </c>
      <c r="E2209" t="s">
        <v>1219</v>
      </c>
    </row>
    <row r="2210" spans="1:5">
      <c r="A2210" t="s">
        <v>3078</v>
      </c>
      <c r="B2210">
        <v>10008944390</v>
      </c>
      <c r="C2210" t="s">
        <v>62</v>
      </c>
      <c r="D2210" s="10">
        <v>33971</v>
      </c>
      <c r="E2210" t="s">
        <v>1219</v>
      </c>
    </row>
    <row r="2211" spans="1:5">
      <c r="A2211" t="s">
        <v>362</v>
      </c>
      <c r="B2211">
        <v>10008987436</v>
      </c>
      <c r="C2211" t="s">
        <v>363</v>
      </c>
      <c r="D2211" s="10">
        <v>31748</v>
      </c>
      <c r="E2211" t="s">
        <v>1219</v>
      </c>
    </row>
    <row r="2212" spans="1:5">
      <c r="A2212" t="s">
        <v>3079</v>
      </c>
      <c r="B2212">
        <v>10007505962</v>
      </c>
      <c r="C2212" t="s">
        <v>141</v>
      </c>
      <c r="D2212" s="10">
        <v>34121</v>
      </c>
      <c r="E2212" t="s">
        <v>1219</v>
      </c>
    </row>
    <row r="2213" spans="1:5">
      <c r="A2213" t="s">
        <v>490</v>
      </c>
      <c r="B2213">
        <v>10025264440</v>
      </c>
      <c r="C2213" t="s">
        <v>491</v>
      </c>
      <c r="D2213" s="10">
        <v>35020</v>
      </c>
      <c r="E2213" t="s">
        <v>1217</v>
      </c>
    </row>
    <row r="2214" spans="1:5">
      <c r="A2214" t="s">
        <v>3080</v>
      </c>
      <c r="B2214">
        <v>10008002379</v>
      </c>
      <c r="C2214" t="s">
        <v>491</v>
      </c>
      <c r="D2214" s="10">
        <v>33653</v>
      </c>
      <c r="E2214" t="s">
        <v>1219</v>
      </c>
    </row>
    <row r="2215" spans="1:5">
      <c r="A2215" t="s">
        <v>3081</v>
      </c>
      <c r="B2215">
        <v>10006163726</v>
      </c>
      <c r="C2215" t="s">
        <v>103</v>
      </c>
      <c r="D2215" s="10">
        <v>32608</v>
      </c>
      <c r="E2215" t="s">
        <v>1219</v>
      </c>
    </row>
    <row r="2216" spans="1:5">
      <c r="A2216" t="s">
        <v>3082</v>
      </c>
      <c r="B2216">
        <v>10006900623</v>
      </c>
      <c r="C2216" t="s">
        <v>523</v>
      </c>
      <c r="D2216" s="10">
        <v>33689</v>
      </c>
      <c r="E2216" t="s">
        <v>1219</v>
      </c>
    </row>
    <row r="2217" spans="1:5">
      <c r="A2217" t="s">
        <v>3083</v>
      </c>
      <c r="B2217">
        <v>10009147181</v>
      </c>
      <c r="C2217" t="s">
        <v>60</v>
      </c>
      <c r="D2217" s="10">
        <v>35054</v>
      </c>
      <c r="E2217" t="s">
        <v>1219</v>
      </c>
    </row>
    <row r="2218" spans="1:5">
      <c r="A2218" t="s">
        <v>3084</v>
      </c>
      <c r="B2218">
        <v>10009306324</v>
      </c>
      <c r="C2218" t="s">
        <v>45</v>
      </c>
      <c r="D2218" s="10">
        <v>32283</v>
      </c>
      <c r="E2218" t="s">
        <v>1219</v>
      </c>
    </row>
    <row r="2219" spans="1:5">
      <c r="A2219" t="s">
        <v>3085</v>
      </c>
      <c r="B2219">
        <v>10007500104</v>
      </c>
      <c r="C2219" t="s">
        <v>112</v>
      </c>
      <c r="D2219" s="10">
        <v>34080</v>
      </c>
      <c r="E2219" t="s">
        <v>1219</v>
      </c>
    </row>
    <row r="2220" spans="1:5">
      <c r="A2220" t="s">
        <v>3086</v>
      </c>
      <c r="B2220">
        <v>10010664526</v>
      </c>
      <c r="C2220" t="s">
        <v>24</v>
      </c>
      <c r="D2220" s="10">
        <v>33472</v>
      </c>
      <c r="E2220" t="s">
        <v>1219</v>
      </c>
    </row>
    <row r="2221" spans="1:5">
      <c r="A2221" t="s">
        <v>3087</v>
      </c>
      <c r="B2221">
        <v>10004415706</v>
      </c>
      <c r="C2221" t="s">
        <v>84</v>
      </c>
      <c r="D2221" s="10">
        <v>31636</v>
      </c>
      <c r="E2221" t="s">
        <v>1219</v>
      </c>
    </row>
    <row r="2222" spans="1:5">
      <c r="A2222" t="s">
        <v>3088</v>
      </c>
      <c r="B2222">
        <v>10007788070</v>
      </c>
      <c r="C2222" t="s">
        <v>523</v>
      </c>
      <c r="D2222" s="10">
        <v>34037</v>
      </c>
      <c r="E2222" t="s">
        <v>1226</v>
      </c>
    </row>
    <row r="2223" spans="1:5">
      <c r="A2223" t="s">
        <v>3089</v>
      </c>
      <c r="B2223">
        <v>10009514468</v>
      </c>
      <c r="C2223" t="s">
        <v>2423</v>
      </c>
      <c r="D2223" s="10">
        <v>35290</v>
      </c>
      <c r="E2223" t="s">
        <v>1219</v>
      </c>
    </row>
    <row r="2224" spans="1:5">
      <c r="A2224" t="s">
        <v>3090</v>
      </c>
      <c r="B2224">
        <v>10007803834</v>
      </c>
      <c r="C2224" t="s">
        <v>523</v>
      </c>
      <c r="D2224" s="10">
        <v>34282</v>
      </c>
      <c r="E2224" t="s">
        <v>1219</v>
      </c>
    </row>
    <row r="2225" spans="1:5">
      <c r="A2225" t="s">
        <v>3091</v>
      </c>
      <c r="B2225">
        <v>10010857112</v>
      </c>
      <c r="C2225" t="s">
        <v>101</v>
      </c>
      <c r="D2225" s="10">
        <v>34867</v>
      </c>
      <c r="E2225" t="s">
        <v>1219</v>
      </c>
    </row>
    <row r="2226" spans="1:5">
      <c r="A2226" t="s">
        <v>3092</v>
      </c>
      <c r="B2226">
        <v>10009693920</v>
      </c>
      <c r="C2226" t="s">
        <v>197</v>
      </c>
      <c r="D2226" s="10">
        <v>34003</v>
      </c>
      <c r="E2226" t="s">
        <v>1219</v>
      </c>
    </row>
    <row r="2227" spans="1:5">
      <c r="A2227" t="s">
        <v>3093</v>
      </c>
      <c r="B2227">
        <v>10010887323</v>
      </c>
      <c r="C2227" t="s">
        <v>163</v>
      </c>
      <c r="D2227" s="10">
        <v>35529</v>
      </c>
      <c r="E2227" t="s">
        <v>1219</v>
      </c>
    </row>
    <row r="2228" spans="1:5">
      <c r="A2228" t="s">
        <v>3094</v>
      </c>
      <c r="B2228">
        <v>10009011886</v>
      </c>
      <c r="C2228" t="s">
        <v>34</v>
      </c>
      <c r="D2228" s="10">
        <v>34918</v>
      </c>
      <c r="E2228" t="s">
        <v>1219</v>
      </c>
    </row>
    <row r="2229" spans="1:5">
      <c r="A2229" t="s">
        <v>3095</v>
      </c>
      <c r="B2229">
        <v>10003817639</v>
      </c>
      <c r="C2229" t="s">
        <v>84</v>
      </c>
      <c r="D2229" s="10">
        <v>33376</v>
      </c>
      <c r="E2229" t="s">
        <v>1219</v>
      </c>
    </row>
    <row r="2230" spans="1:5">
      <c r="A2230" t="s">
        <v>3096</v>
      </c>
      <c r="B2230">
        <v>10007077546</v>
      </c>
      <c r="C2230" t="s">
        <v>77</v>
      </c>
      <c r="D2230" s="10">
        <v>33803</v>
      </c>
      <c r="E2230" t="s">
        <v>1219</v>
      </c>
    </row>
    <row r="2231" spans="1:5">
      <c r="A2231" t="s">
        <v>3097</v>
      </c>
      <c r="B2231">
        <v>10009102018</v>
      </c>
      <c r="C2231" t="s">
        <v>177</v>
      </c>
      <c r="D2231" s="10">
        <v>30404</v>
      </c>
      <c r="E2231" t="s">
        <v>1219</v>
      </c>
    </row>
    <row r="2232" spans="1:5">
      <c r="A2232" t="s">
        <v>379</v>
      </c>
      <c r="B2232">
        <v>10005747434</v>
      </c>
      <c r="C2232" t="s">
        <v>197</v>
      </c>
      <c r="D2232" s="10">
        <v>31041</v>
      </c>
      <c r="E2232" t="s">
        <v>1219</v>
      </c>
    </row>
    <row r="2233" spans="1:5">
      <c r="A2233" t="s">
        <v>3098</v>
      </c>
      <c r="B2233">
        <v>10010597737</v>
      </c>
      <c r="C2233" t="s">
        <v>101</v>
      </c>
      <c r="D2233" s="10">
        <v>35460</v>
      </c>
      <c r="E2233" t="s">
        <v>1219</v>
      </c>
    </row>
    <row r="2234" spans="1:5">
      <c r="A2234" t="s">
        <v>3099</v>
      </c>
      <c r="B2234">
        <v>10010615016</v>
      </c>
      <c r="C2234" t="s">
        <v>101</v>
      </c>
      <c r="D2234" s="10">
        <v>33164</v>
      </c>
      <c r="E2234" t="s">
        <v>1219</v>
      </c>
    </row>
    <row r="2235" spans="1:5">
      <c r="A2235" t="s">
        <v>3100</v>
      </c>
      <c r="B2235">
        <v>10010623908</v>
      </c>
      <c r="C2235" t="s">
        <v>34</v>
      </c>
      <c r="D2235" s="10">
        <v>35466</v>
      </c>
      <c r="E2235" t="s">
        <v>1219</v>
      </c>
    </row>
    <row r="2236" spans="1:5">
      <c r="A2236" t="s">
        <v>3101</v>
      </c>
      <c r="B2236">
        <v>10010647146</v>
      </c>
      <c r="C2236" t="s">
        <v>51</v>
      </c>
      <c r="D2236" s="10">
        <v>35791</v>
      </c>
      <c r="E2236" t="s">
        <v>1219</v>
      </c>
    </row>
    <row r="2237" spans="1:5">
      <c r="A2237" t="s">
        <v>3102</v>
      </c>
      <c r="B2237">
        <v>10010709285</v>
      </c>
      <c r="C2237" t="s">
        <v>211</v>
      </c>
      <c r="D2237" s="10">
        <v>35347</v>
      </c>
      <c r="E2237" t="s">
        <v>1219</v>
      </c>
    </row>
    <row r="2238" spans="1:5">
      <c r="A2238" t="s">
        <v>3103</v>
      </c>
      <c r="B2238">
        <v>10010898538</v>
      </c>
      <c r="C2238" t="s">
        <v>177</v>
      </c>
      <c r="D2238" s="10">
        <v>29378</v>
      </c>
      <c r="E2238" t="s">
        <v>1219</v>
      </c>
    </row>
    <row r="2239" spans="1:5">
      <c r="A2239" t="s">
        <v>3104</v>
      </c>
      <c r="B2239">
        <v>10010586421</v>
      </c>
      <c r="C2239" t="s">
        <v>618</v>
      </c>
      <c r="D2239" s="10">
        <v>33723</v>
      </c>
      <c r="E2239" t="s">
        <v>1219</v>
      </c>
    </row>
    <row r="2240" spans="1:5">
      <c r="A2240" t="s">
        <v>714</v>
      </c>
      <c r="B2240">
        <v>10007771704</v>
      </c>
      <c r="C2240" t="s">
        <v>151</v>
      </c>
      <c r="D2240" s="10">
        <v>35213</v>
      </c>
      <c r="E2240" t="s">
        <v>1217</v>
      </c>
    </row>
    <row r="2241" spans="1:5">
      <c r="A2241" t="s">
        <v>3105</v>
      </c>
      <c r="B2241">
        <v>10009117576</v>
      </c>
      <c r="C2241" t="s">
        <v>177</v>
      </c>
      <c r="D2241" s="10">
        <v>35393</v>
      </c>
      <c r="E2241" t="s">
        <v>1219</v>
      </c>
    </row>
    <row r="2242" spans="1:5">
      <c r="A2242" t="s">
        <v>3106</v>
      </c>
      <c r="B2242">
        <v>10008695426</v>
      </c>
      <c r="C2242" t="s">
        <v>479</v>
      </c>
      <c r="D2242" s="10">
        <v>34803</v>
      </c>
      <c r="E2242" t="s">
        <v>1219</v>
      </c>
    </row>
    <row r="2243" spans="1:5">
      <c r="A2243" t="s">
        <v>3107</v>
      </c>
      <c r="B2243">
        <v>10008010968</v>
      </c>
      <c r="C2243" t="s">
        <v>2662</v>
      </c>
      <c r="D2243" s="10">
        <v>33493</v>
      </c>
      <c r="E2243" t="s">
        <v>1219</v>
      </c>
    </row>
    <row r="2244" spans="1:5">
      <c r="A2244" t="s">
        <v>3108</v>
      </c>
      <c r="B2244">
        <v>10004620618</v>
      </c>
      <c r="C2244" t="s">
        <v>84</v>
      </c>
      <c r="D2244" s="10">
        <v>32436</v>
      </c>
      <c r="E2244" t="s">
        <v>1219</v>
      </c>
    </row>
    <row r="2245" spans="1:5">
      <c r="A2245" t="s">
        <v>797</v>
      </c>
      <c r="B2245">
        <v>10003246753</v>
      </c>
      <c r="C2245" t="s">
        <v>77</v>
      </c>
      <c r="D2245" s="10">
        <v>31203</v>
      </c>
      <c r="E2245" t="s">
        <v>1217</v>
      </c>
    </row>
    <row r="2246" spans="1:5">
      <c r="A2246" t="s">
        <v>400</v>
      </c>
      <c r="B2246">
        <v>10005747131</v>
      </c>
      <c r="C2246" t="s">
        <v>197</v>
      </c>
      <c r="D2246" s="10">
        <v>32850</v>
      </c>
      <c r="E2246" t="s">
        <v>1219</v>
      </c>
    </row>
    <row r="2247" spans="1:5">
      <c r="A2247" t="s">
        <v>3109</v>
      </c>
      <c r="B2247">
        <v>10009011482</v>
      </c>
      <c r="C2247" t="s">
        <v>77</v>
      </c>
      <c r="D2247" s="10">
        <v>34912</v>
      </c>
      <c r="E2247" t="s">
        <v>1219</v>
      </c>
    </row>
    <row r="2248" spans="1:5">
      <c r="A2248" t="s">
        <v>3110</v>
      </c>
      <c r="B2248">
        <v>10010653109</v>
      </c>
      <c r="C2248" t="s">
        <v>57</v>
      </c>
      <c r="D2248" s="10">
        <v>35637</v>
      </c>
      <c r="E2248" t="s">
        <v>1219</v>
      </c>
    </row>
    <row r="2249" spans="1:5">
      <c r="A2249" t="s">
        <v>3111</v>
      </c>
      <c r="B2249">
        <v>10009807589</v>
      </c>
      <c r="C2249" t="s">
        <v>77</v>
      </c>
      <c r="D2249" s="10">
        <v>34360</v>
      </c>
      <c r="E2249" t="s">
        <v>1219</v>
      </c>
    </row>
    <row r="2250" spans="1:5">
      <c r="A2250" t="s">
        <v>3112</v>
      </c>
      <c r="B2250">
        <v>10006597802</v>
      </c>
      <c r="C2250" t="s">
        <v>2423</v>
      </c>
      <c r="D2250" s="10">
        <v>33440</v>
      </c>
      <c r="E2250" t="s">
        <v>1219</v>
      </c>
    </row>
    <row r="2251" spans="1:5">
      <c r="A2251" t="s">
        <v>3113</v>
      </c>
      <c r="B2251">
        <v>10007974794</v>
      </c>
      <c r="C2251" t="s">
        <v>1333</v>
      </c>
      <c r="D2251" s="10">
        <v>33440</v>
      </c>
      <c r="E2251" t="s">
        <v>1219</v>
      </c>
    </row>
    <row r="2252" spans="1:5">
      <c r="A2252" t="s">
        <v>3114</v>
      </c>
      <c r="B2252">
        <v>10010097579</v>
      </c>
      <c r="C2252" t="s">
        <v>1340</v>
      </c>
      <c r="D2252" s="10">
        <v>34468</v>
      </c>
      <c r="E2252" t="s">
        <v>1219</v>
      </c>
    </row>
    <row r="2253" spans="1:5">
      <c r="A2253" t="s">
        <v>3115</v>
      </c>
      <c r="B2253">
        <v>10009158602</v>
      </c>
      <c r="C2253" t="s">
        <v>62</v>
      </c>
      <c r="D2253" s="10">
        <v>34890</v>
      </c>
      <c r="E2253" t="s">
        <v>1219</v>
      </c>
    </row>
    <row r="2254" spans="1:5">
      <c r="A2254" t="s">
        <v>3116</v>
      </c>
      <c r="B2254">
        <v>10007897400</v>
      </c>
      <c r="C2254" t="s">
        <v>36</v>
      </c>
      <c r="D2254" s="10">
        <v>34346</v>
      </c>
      <c r="E2254" t="s">
        <v>1219</v>
      </c>
    </row>
    <row r="2255" spans="1:5">
      <c r="A2255" t="s">
        <v>3117</v>
      </c>
      <c r="B2255">
        <v>10004708726</v>
      </c>
      <c r="C2255" t="s">
        <v>153</v>
      </c>
      <c r="D2255" s="10">
        <v>31852</v>
      </c>
      <c r="E2255" t="s">
        <v>1219</v>
      </c>
    </row>
    <row r="2256" spans="1:5">
      <c r="A2256" t="s">
        <v>3118</v>
      </c>
      <c r="B2256">
        <v>10005763501</v>
      </c>
      <c r="C2256" t="s">
        <v>483</v>
      </c>
      <c r="D2256" s="10">
        <v>32213</v>
      </c>
      <c r="E2256" t="s">
        <v>1217</v>
      </c>
    </row>
    <row r="2257" spans="1:5">
      <c r="A2257" t="s">
        <v>3119</v>
      </c>
      <c r="B2257">
        <v>10008870632</v>
      </c>
      <c r="C2257" t="s">
        <v>283</v>
      </c>
      <c r="D2257" s="10">
        <v>34528</v>
      </c>
      <c r="E2257" t="s">
        <v>1219</v>
      </c>
    </row>
    <row r="2258" spans="1:5">
      <c r="A2258" t="s">
        <v>3120</v>
      </c>
      <c r="B2258">
        <v>10002689409</v>
      </c>
      <c r="C2258" t="s">
        <v>55</v>
      </c>
      <c r="D2258" s="10">
        <v>30443</v>
      </c>
      <c r="E2258" t="s">
        <v>1219</v>
      </c>
    </row>
    <row r="2259" spans="1:5">
      <c r="A2259" t="s">
        <v>3121</v>
      </c>
      <c r="B2259">
        <v>10010646439</v>
      </c>
      <c r="C2259" t="s">
        <v>1110</v>
      </c>
      <c r="D2259" s="10">
        <v>34652</v>
      </c>
      <c r="E2259" t="s">
        <v>1219</v>
      </c>
    </row>
    <row r="2260" spans="1:5">
      <c r="A2260" t="s">
        <v>3122</v>
      </c>
      <c r="B2260">
        <v>10008921657</v>
      </c>
      <c r="C2260" t="s">
        <v>324</v>
      </c>
      <c r="D2260" s="10">
        <v>31876</v>
      </c>
      <c r="E2260" t="s">
        <v>1217</v>
      </c>
    </row>
    <row r="2261" spans="1:5">
      <c r="A2261" t="s">
        <v>3123</v>
      </c>
      <c r="B2261">
        <v>10010709487</v>
      </c>
      <c r="C2261" t="s">
        <v>211</v>
      </c>
      <c r="D2261" s="10">
        <v>35779</v>
      </c>
      <c r="E2261" t="s">
        <v>1219</v>
      </c>
    </row>
    <row r="2262" spans="1:5">
      <c r="A2262" t="s">
        <v>3124</v>
      </c>
      <c r="B2262">
        <v>10010800629</v>
      </c>
      <c r="C2262" t="s">
        <v>36</v>
      </c>
      <c r="D2262" s="10">
        <v>34147</v>
      </c>
      <c r="E2262" t="s">
        <v>1219</v>
      </c>
    </row>
    <row r="2263" spans="1:5">
      <c r="A2263" t="s">
        <v>3125</v>
      </c>
      <c r="B2263">
        <v>10009560241</v>
      </c>
      <c r="C2263" t="s">
        <v>38</v>
      </c>
      <c r="D2263" s="10">
        <v>33159</v>
      </c>
      <c r="E2263" t="s">
        <v>1219</v>
      </c>
    </row>
    <row r="2264" spans="1:5">
      <c r="A2264" t="s">
        <v>3126</v>
      </c>
      <c r="B2264">
        <v>10010709386</v>
      </c>
      <c r="C2264" t="s">
        <v>211</v>
      </c>
      <c r="D2264" s="10">
        <v>35734</v>
      </c>
      <c r="E2264" t="s">
        <v>1219</v>
      </c>
    </row>
    <row r="2265" spans="1:5">
      <c r="A2265" t="s">
        <v>3127</v>
      </c>
      <c r="B2265">
        <v>10006298516</v>
      </c>
      <c r="C2265" t="s">
        <v>163</v>
      </c>
      <c r="D2265" s="10">
        <v>29099</v>
      </c>
      <c r="E2265" t="s">
        <v>1219</v>
      </c>
    </row>
    <row r="2266" spans="1:5">
      <c r="A2266" t="s">
        <v>3128</v>
      </c>
      <c r="B2266">
        <v>10061251036</v>
      </c>
      <c r="C2266" t="s">
        <v>51</v>
      </c>
      <c r="D2266" s="10">
        <v>35133</v>
      </c>
      <c r="E2266" t="s">
        <v>1219</v>
      </c>
    </row>
    <row r="2267" spans="1:5">
      <c r="A2267" t="s">
        <v>3129</v>
      </c>
      <c r="B2267">
        <v>10006197169</v>
      </c>
      <c r="C2267" t="s">
        <v>1351</v>
      </c>
      <c r="D2267" s="10">
        <v>32583</v>
      </c>
      <c r="E2267" t="s">
        <v>1219</v>
      </c>
    </row>
    <row r="2268" spans="1:5">
      <c r="A2268" t="s">
        <v>3130</v>
      </c>
      <c r="B2268">
        <v>10009529020</v>
      </c>
      <c r="C2268" t="s">
        <v>1333</v>
      </c>
      <c r="D2268" s="10">
        <v>35579</v>
      </c>
      <c r="E2268" t="s">
        <v>1219</v>
      </c>
    </row>
    <row r="2269" spans="1:5">
      <c r="A2269" t="s">
        <v>3131</v>
      </c>
      <c r="B2269">
        <v>10007783020</v>
      </c>
      <c r="C2269" t="s">
        <v>177</v>
      </c>
      <c r="D2269" s="10">
        <v>27294</v>
      </c>
      <c r="E2269" t="s">
        <v>1219</v>
      </c>
    </row>
    <row r="2270" spans="1:5">
      <c r="A2270" t="s">
        <v>3132</v>
      </c>
      <c r="B2270">
        <v>10014469451</v>
      </c>
      <c r="C2270" t="s">
        <v>283</v>
      </c>
      <c r="D2270" s="10">
        <v>32083</v>
      </c>
      <c r="E2270" t="s">
        <v>1219</v>
      </c>
    </row>
    <row r="2271" spans="1:5">
      <c r="A2271" t="s">
        <v>3133</v>
      </c>
      <c r="B2271">
        <v>10010719591</v>
      </c>
      <c r="C2271" t="s">
        <v>2423</v>
      </c>
      <c r="D2271" s="10">
        <v>28043</v>
      </c>
      <c r="E2271" t="s">
        <v>1219</v>
      </c>
    </row>
    <row r="2272" spans="1:5">
      <c r="A2272" t="s">
        <v>3134</v>
      </c>
      <c r="B2272">
        <v>10009228219</v>
      </c>
      <c r="C2272" t="s">
        <v>55</v>
      </c>
      <c r="D2272" s="10">
        <v>35134</v>
      </c>
      <c r="E2272" t="s">
        <v>1219</v>
      </c>
    </row>
    <row r="2273" spans="1:5">
      <c r="A2273" t="s">
        <v>3135</v>
      </c>
      <c r="B2273">
        <v>10010780421</v>
      </c>
      <c r="C2273" t="s">
        <v>1110</v>
      </c>
      <c r="D2273" s="10">
        <v>34977</v>
      </c>
      <c r="E2273" t="s">
        <v>1219</v>
      </c>
    </row>
    <row r="2274" spans="1:5">
      <c r="A2274" t="s">
        <v>3136</v>
      </c>
      <c r="B2274">
        <v>10010882067</v>
      </c>
      <c r="C2274" t="s">
        <v>1340</v>
      </c>
      <c r="D2274" s="10">
        <v>35292</v>
      </c>
      <c r="E2274" t="s">
        <v>1219</v>
      </c>
    </row>
    <row r="2275" spans="1:5">
      <c r="A2275" t="s">
        <v>3137</v>
      </c>
      <c r="B2275">
        <v>10010883683</v>
      </c>
      <c r="C2275" t="s">
        <v>1340</v>
      </c>
      <c r="D2275" s="10">
        <v>31539</v>
      </c>
      <c r="E2275" t="s">
        <v>1219</v>
      </c>
    </row>
    <row r="2276" spans="1:5">
      <c r="A2276" t="s">
        <v>3138</v>
      </c>
      <c r="B2276">
        <v>10004603440</v>
      </c>
      <c r="C2276" t="s">
        <v>255</v>
      </c>
      <c r="D2276" s="10">
        <v>31887</v>
      </c>
      <c r="E2276" t="s">
        <v>1219</v>
      </c>
    </row>
    <row r="2277" spans="1:5">
      <c r="A2277" t="s">
        <v>3139</v>
      </c>
      <c r="B2277">
        <v>10009734841</v>
      </c>
      <c r="C2277" t="s">
        <v>77</v>
      </c>
      <c r="D2277" s="10">
        <v>35488</v>
      </c>
      <c r="E2277" t="s">
        <v>1219</v>
      </c>
    </row>
    <row r="2278" spans="1:5">
      <c r="A2278" t="s">
        <v>3140</v>
      </c>
      <c r="B2278">
        <v>10008971672</v>
      </c>
      <c r="C2278" t="s">
        <v>32</v>
      </c>
      <c r="D2278" s="10">
        <v>31737</v>
      </c>
      <c r="E2278" t="s">
        <v>1219</v>
      </c>
    </row>
    <row r="2279" spans="1:5">
      <c r="A2279" t="s">
        <v>3141</v>
      </c>
      <c r="B2279">
        <v>10009527707</v>
      </c>
      <c r="C2279" t="s">
        <v>1333</v>
      </c>
      <c r="D2279" s="10">
        <v>35249</v>
      </c>
      <c r="E2279" t="s">
        <v>1219</v>
      </c>
    </row>
    <row r="2280" spans="1:5">
      <c r="A2280" t="s">
        <v>3142</v>
      </c>
      <c r="B2280">
        <v>10009007442</v>
      </c>
      <c r="C2280" t="s">
        <v>523</v>
      </c>
      <c r="D2280" s="10">
        <v>34713</v>
      </c>
      <c r="E2280" t="s">
        <v>1219</v>
      </c>
    </row>
    <row r="2281" spans="1:5">
      <c r="A2281" t="s">
        <v>3143</v>
      </c>
      <c r="B2281">
        <v>10005455323</v>
      </c>
      <c r="C2281" t="s">
        <v>32</v>
      </c>
      <c r="D2281" s="10">
        <v>32315</v>
      </c>
      <c r="E2281" t="s">
        <v>1218</v>
      </c>
    </row>
    <row r="2282" spans="1:5">
      <c r="A2282" t="s">
        <v>3144</v>
      </c>
      <c r="B2282">
        <v>10007588414</v>
      </c>
      <c r="C2282" t="s">
        <v>368</v>
      </c>
      <c r="D2282" s="10">
        <v>31667</v>
      </c>
      <c r="E2282" t="s">
        <v>1219</v>
      </c>
    </row>
    <row r="2283" spans="1:5">
      <c r="A2283" t="s">
        <v>3145</v>
      </c>
      <c r="B2283">
        <v>10010719894</v>
      </c>
      <c r="C2283" t="s">
        <v>2423</v>
      </c>
      <c r="D2283" s="10">
        <v>34788</v>
      </c>
      <c r="E2283" t="s">
        <v>1219</v>
      </c>
    </row>
    <row r="2284" spans="1:5">
      <c r="A2284" t="s">
        <v>3146</v>
      </c>
      <c r="B2284">
        <v>10004159765</v>
      </c>
      <c r="C2284" t="s">
        <v>479</v>
      </c>
      <c r="D2284" s="10">
        <v>27076</v>
      </c>
      <c r="E2284" t="s">
        <v>1219</v>
      </c>
    </row>
    <row r="2285" spans="1:5">
      <c r="A2285" t="s">
        <v>3147</v>
      </c>
      <c r="B2285">
        <v>10009321377</v>
      </c>
      <c r="C2285" t="s">
        <v>1351</v>
      </c>
      <c r="D2285" s="10">
        <v>33840</v>
      </c>
      <c r="E2285" t="s">
        <v>1219</v>
      </c>
    </row>
    <row r="2286" spans="1:5">
      <c r="A2286" t="s">
        <v>3148</v>
      </c>
      <c r="B2286">
        <v>10010800023</v>
      </c>
      <c r="C2286" t="s">
        <v>523</v>
      </c>
      <c r="D2286" s="10">
        <v>35586</v>
      </c>
      <c r="E2286" t="s">
        <v>1219</v>
      </c>
    </row>
    <row r="2287" spans="1:5">
      <c r="A2287" t="s">
        <v>3149</v>
      </c>
      <c r="B2287">
        <v>10010832860</v>
      </c>
      <c r="C2287" t="s">
        <v>141</v>
      </c>
      <c r="D2287" s="10">
        <v>35526</v>
      </c>
      <c r="E2287" t="s">
        <v>1219</v>
      </c>
    </row>
    <row r="2288" spans="1:5">
      <c r="A2288" t="s">
        <v>3150</v>
      </c>
      <c r="B2288">
        <v>10009329259</v>
      </c>
      <c r="C2288" t="s">
        <v>2423</v>
      </c>
      <c r="D2288" s="10">
        <v>34588</v>
      </c>
      <c r="E2288" t="s">
        <v>1219</v>
      </c>
    </row>
    <row r="2289" spans="1:5">
      <c r="A2289" t="s">
        <v>3151</v>
      </c>
      <c r="B2289">
        <v>10006063288</v>
      </c>
      <c r="C2289" t="s">
        <v>1110</v>
      </c>
      <c r="D2289" s="10">
        <v>32896</v>
      </c>
      <c r="E2289" t="s">
        <v>1217</v>
      </c>
    </row>
    <row r="2290" spans="1:5">
      <c r="A2290" t="s">
        <v>3152</v>
      </c>
      <c r="B2290">
        <v>10008944491</v>
      </c>
      <c r="C2290" t="s">
        <v>62</v>
      </c>
      <c r="D2290" s="10">
        <v>32315</v>
      </c>
      <c r="E2290" t="s">
        <v>1219</v>
      </c>
    </row>
    <row r="2291" spans="1:5">
      <c r="A2291" t="s">
        <v>3153</v>
      </c>
      <c r="B2291">
        <v>10011038681</v>
      </c>
      <c r="C2291" t="s">
        <v>60</v>
      </c>
      <c r="D2291" s="10">
        <v>34114</v>
      </c>
      <c r="E2291" t="s">
        <v>1219</v>
      </c>
    </row>
    <row r="2292" spans="1:5">
      <c r="A2292" t="s">
        <v>631</v>
      </c>
      <c r="B2292">
        <v>10006903552</v>
      </c>
      <c r="C2292" t="s">
        <v>45</v>
      </c>
      <c r="D2292" s="10">
        <v>33354</v>
      </c>
      <c r="E2292" t="s">
        <v>1217</v>
      </c>
    </row>
    <row r="2293" spans="1:5">
      <c r="A2293" t="s">
        <v>3154</v>
      </c>
      <c r="B2293">
        <v>10009374224</v>
      </c>
      <c r="C2293" t="s">
        <v>1333</v>
      </c>
      <c r="D2293" s="10">
        <v>35051</v>
      </c>
      <c r="E2293" t="s">
        <v>1219</v>
      </c>
    </row>
    <row r="2294" spans="1:5">
      <c r="A2294" t="s">
        <v>3155</v>
      </c>
      <c r="B2294">
        <v>10009148902</v>
      </c>
      <c r="C2294" t="s">
        <v>523</v>
      </c>
      <c r="D2294" s="10">
        <v>35130</v>
      </c>
      <c r="E2294" t="s">
        <v>1219</v>
      </c>
    </row>
    <row r="2295" spans="1:5">
      <c r="A2295" t="s">
        <v>3156</v>
      </c>
      <c r="B2295">
        <v>10009523461</v>
      </c>
      <c r="C2295" t="s">
        <v>32</v>
      </c>
      <c r="D2295" s="10">
        <v>35426</v>
      </c>
      <c r="E2295" t="s">
        <v>1219</v>
      </c>
    </row>
    <row r="2296" spans="1:5">
      <c r="A2296" t="s">
        <v>3157</v>
      </c>
      <c r="B2296">
        <v>10009684725</v>
      </c>
      <c r="C2296" t="s">
        <v>187</v>
      </c>
      <c r="D2296" s="10">
        <v>35490</v>
      </c>
      <c r="E2296" t="s">
        <v>1219</v>
      </c>
    </row>
    <row r="2297" spans="1:5">
      <c r="A2297" t="s">
        <v>3158</v>
      </c>
      <c r="B2297">
        <v>10010935924</v>
      </c>
      <c r="C2297" t="s">
        <v>2423</v>
      </c>
      <c r="D2297" s="10">
        <v>25503</v>
      </c>
      <c r="E2297" t="s">
        <v>1219</v>
      </c>
    </row>
    <row r="2298" spans="1:5">
      <c r="A2298" t="s">
        <v>3159</v>
      </c>
      <c r="B2298">
        <v>10014661936</v>
      </c>
      <c r="C2298" t="s">
        <v>155</v>
      </c>
      <c r="D2298" s="10">
        <v>34385</v>
      </c>
      <c r="E2298" t="s">
        <v>1219</v>
      </c>
    </row>
    <row r="2299" spans="1:5">
      <c r="A2299" t="s">
        <v>3160</v>
      </c>
      <c r="B2299">
        <v>10010585007</v>
      </c>
      <c r="C2299" t="s">
        <v>55</v>
      </c>
      <c r="D2299" s="10">
        <v>33197</v>
      </c>
      <c r="E2299" t="s">
        <v>1219</v>
      </c>
    </row>
    <row r="2300" spans="1:5">
      <c r="A2300" t="s">
        <v>3161</v>
      </c>
      <c r="B2300">
        <v>10009084335</v>
      </c>
      <c r="C2300" t="s">
        <v>163</v>
      </c>
      <c r="D2300" s="10">
        <v>34518</v>
      </c>
      <c r="E2300" t="s">
        <v>1219</v>
      </c>
    </row>
    <row r="2301" spans="1:5">
      <c r="A2301" t="s">
        <v>3162</v>
      </c>
      <c r="B2301">
        <v>10006601135</v>
      </c>
      <c r="C2301" t="s">
        <v>1110</v>
      </c>
      <c r="D2301" s="10">
        <v>33324</v>
      </c>
      <c r="E2301" t="s">
        <v>1219</v>
      </c>
    </row>
    <row r="2302" spans="1:5">
      <c r="A2302" t="s">
        <v>713</v>
      </c>
      <c r="B2302">
        <v>10007771401</v>
      </c>
      <c r="C2302" t="s">
        <v>151</v>
      </c>
      <c r="D2302" s="10">
        <v>34354</v>
      </c>
      <c r="E2302" t="s">
        <v>1217</v>
      </c>
    </row>
    <row r="2303" spans="1:5">
      <c r="A2303" t="s">
        <v>3163</v>
      </c>
      <c r="B2303">
        <v>10010743540</v>
      </c>
      <c r="C2303" t="s">
        <v>43</v>
      </c>
      <c r="D2303" s="10">
        <v>34602</v>
      </c>
      <c r="E2303" t="s">
        <v>1219</v>
      </c>
    </row>
    <row r="2304" spans="1:5">
      <c r="A2304" t="s">
        <v>3164</v>
      </c>
      <c r="B2304">
        <v>10008544872</v>
      </c>
      <c r="C2304" t="s">
        <v>163</v>
      </c>
      <c r="D2304" s="10">
        <v>27976</v>
      </c>
      <c r="E2304" t="s">
        <v>1219</v>
      </c>
    </row>
    <row r="2305" spans="1:5">
      <c r="A2305" t="s">
        <v>3165</v>
      </c>
      <c r="B2305">
        <v>10010664627</v>
      </c>
      <c r="C2305" t="s">
        <v>101</v>
      </c>
      <c r="D2305" s="10">
        <v>32471</v>
      </c>
      <c r="E2305" t="s">
        <v>1219</v>
      </c>
    </row>
    <row r="2306" spans="1:5">
      <c r="A2306" t="s">
        <v>3166</v>
      </c>
      <c r="B2306">
        <v>10010893989</v>
      </c>
      <c r="C2306" t="s">
        <v>55</v>
      </c>
      <c r="D2306" s="10">
        <v>35347</v>
      </c>
      <c r="E2306" t="s">
        <v>1219</v>
      </c>
    </row>
    <row r="2307" spans="1:5">
      <c r="A2307" t="s">
        <v>1063</v>
      </c>
      <c r="B2307">
        <v>10009208819</v>
      </c>
      <c r="C2307" t="s">
        <v>38</v>
      </c>
      <c r="D2307" s="10">
        <v>33918</v>
      </c>
      <c r="E2307" t="s">
        <v>1219</v>
      </c>
    </row>
    <row r="2308" spans="1:5">
      <c r="A2308" t="s">
        <v>3167</v>
      </c>
      <c r="B2308">
        <v>10010732830</v>
      </c>
      <c r="C2308" t="s">
        <v>28</v>
      </c>
      <c r="D2308" s="10">
        <v>35366</v>
      </c>
      <c r="E2308" t="s">
        <v>1219</v>
      </c>
    </row>
    <row r="2309" spans="1:5">
      <c r="A2309" t="s">
        <v>3168</v>
      </c>
      <c r="B2309">
        <v>10007848795</v>
      </c>
      <c r="C2309" t="s">
        <v>197</v>
      </c>
      <c r="D2309" s="10">
        <v>33975</v>
      </c>
      <c r="E2309" t="s">
        <v>1219</v>
      </c>
    </row>
    <row r="2310" spans="1:5">
      <c r="A2310" t="s">
        <v>3169</v>
      </c>
      <c r="B2310">
        <v>10009690886</v>
      </c>
      <c r="C2310" t="s">
        <v>149</v>
      </c>
      <c r="D2310" s="10">
        <v>35427</v>
      </c>
      <c r="E2310" t="s">
        <v>1219</v>
      </c>
    </row>
    <row r="2311" spans="1:5">
      <c r="A2311" t="s">
        <v>3170</v>
      </c>
      <c r="B2311">
        <v>10009208920</v>
      </c>
      <c r="C2311" t="s">
        <v>38</v>
      </c>
      <c r="D2311" s="10">
        <v>33292</v>
      </c>
      <c r="E2311" t="s">
        <v>1219</v>
      </c>
    </row>
    <row r="2312" spans="1:5">
      <c r="A2312" t="s">
        <v>3171</v>
      </c>
      <c r="B2312">
        <v>10005109254</v>
      </c>
      <c r="C2312" t="s">
        <v>36</v>
      </c>
      <c r="D2312" s="10">
        <v>29760</v>
      </c>
      <c r="E2312" t="s">
        <v>1217</v>
      </c>
    </row>
    <row r="2313" spans="1:5">
      <c r="A2313" t="s">
        <v>3172</v>
      </c>
      <c r="B2313">
        <v>10009101513</v>
      </c>
      <c r="C2313" t="s">
        <v>36</v>
      </c>
      <c r="D2313" s="10">
        <v>33576</v>
      </c>
      <c r="E2313" t="s">
        <v>1219</v>
      </c>
    </row>
    <row r="2314" spans="1:5">
      <c r="A2314" t="s">
        <v>3173</v>
      </c>
      <c r="B2314">
        <v>10061257807</v>
      </c>
      <c r="C2314" t="s">
        <v>38</v>
      </c>
      <c r="D2314" s="10">
        <v>33942</v>
      </c>
      <c r="E2314" t="s">
        <v>1219</v>
      </c>
    </row>
    <row r="2315" spans="1:5">
      <c r="A2315" t="s">
        <v>3174</v>
      </c>
      <c r="B2315">
        <v>10009203058</v>
      </c>
      <c r="C2315" t="s">
        <v>38</v>
      </c>
      <c r="D2315" s="10">
        <v>33709</v>
      </c>
      <c r="E2315" t="s">
        <v>1219</v>
      </c>
    </row>
    <row r="2316" spans="1:5">
      <c r="A2316" t="s">
        <v>3175</v>
      </c>
      <c r="B2316">
        <v>10006583654</v>
      </c>
      <c r="C2316" t="s">
        <v>26</v>
      </c>
      <c r="D2316" s="10">
        <v>33970</v>
      </c>
      <c r="E2316" t="s">
        <v>1219</v>
      </c>
    </row>
    <row r="2317" spans="1:5">
      <c r="A2317" t="s">
        <v>3176</v>
      </c>
      <c r="B2317">
        <v>10007780087</v>
      </c>
      <c r="C2317" t="s">
        <v>28</v>
      </c>
      <c r="D2317" s="10">
        <v>34934</v>
      </c>
      <c r="E2317" t="s">
        <v>1219</v>
      </c>
    </row>
    <row r="2318" spans="1:5">
      <c r="A2318" t="s">
        <v>8185</v>
      </c>
      <c r="B2318">
        <v>10007779582</v>
      </c>
      <c r="C2318" t="s">
        <v>28</v>
      </c>
      <c r="D2318" s="10">
        <v>34787</v>
      </c>
      <c r="E2318" t="s">
        <v>1219</v>
      </c>
    </row>
    <row r="2319" spans="1:5">
      <c r="A2319" t="s">
        <v>3177</v>
      </c>
      <c r="B2319">
        <v>10010646843</v>
      </c>
      <c r="C2319" t="s">
        <v>24</v>
      </c>
      <c r="D2319" s="10">
        <v>35591</v>
      </c>
      <c r="E2319" t="s">
        <v>1219</v>
      </c>
    </row>
    <row r="2320" spans="1:5">
      <c r="A2320" t="s">
        <v>3178</v>
      </c>
      <c r="B2320">
        <v>10009724838</v>
      </c>
      <c r="C2320" t="s">
        <v>38</v>
      </c>
      <c r="D2320" s="10">
        <v>34643</v>
      </c>
      <c r="E2320" t="s">
        <v>1219</v>
      </c>
    </row>
    <row r="2321" spans="1:5">
      <c r="A2321" t="s">
        <v>3179</v>
      </c>
      <c r="B2321">
        <v>10010601070</v>
      </c>
      <c r="C2321" t="s">
        <v>163</v>
      </c>
      <c r="D2321" s="10">
        <v>32353</v>
      </c>
      <c r="E2321" t="s">
        <v>1219</v>
      </c>
    </row>
    <row r="2322" spans="1:5">
      <c r="A2322" t="s">
        <v>8186</v>
      </c>
      <c r="B2322">
        <v>10011038883</v>
      </c>
      <c r="C2322" t="s">
        <v>1289</v>
      </c>
      <c r="D2322" s="10">
        <v>33858</v>
      </c>
      <c r="E2322" t="s">
        <v>1219</v>
      </c>
    </row>
    <row r="2323" spans="1:5">
      <c r="A2323" t="s">
        <v>3180</v>
      </c>
      <c r="B2323">
        <v>10010736365</v>
      </c>
      <c r="C2323" t="s">
        <v>177</v>
      </c>
      <c r="D2323" s="10">
        <v>29378</v>
      </c>
      <c r="E2323" t="s">
        <v>1217</v>
      </c>
    </row>
    <row r="2324" spans="1:5">
      <c r="A2324" t="s">
        <v>3181</v>
      </c>
      <c r="B2324">
        <v>10008701587</v>
      </c>
      <c r="C2324" t="s">
        <v>645</v>
      </c>
      <c r="D2324" s="10">
        <v>34790</v>
      </c>
      <c r="E2324" t="s">
        <v>1219</v>
      </c>
    </row>
    <row r="2325" spans="1:5">
      <c r="A2325" t="s">
        <v>3182</v>
      </c>
      <c r="B2325">
        <v>10009128084</v>
      </c>
      <c r="C2325" t="s">
        <v>645</v>
      </c>
      <c r="D2325" s="10">
        <v>35376</v>
      </c>
      <c r="E2325" t="s">
        <v>1219</v>
      </c>
    </row>
    <row r="2326" spans="1:5">
      <c r="A2326" t="s">
        <v>3183</v>
      </c>
      <c r="B2326">
        <v>10010668263</v>
      </c>
      <c r="C2326" t="s">
        <v>177</v>
      </c>
      <c r="D2326" s="10">
        <v>30534</v>
      </c>
      <c r="E2326" t="s">
        <v>1219</v>
      </c>
    </row>
    <row r="2327" spans="1:5">
      <c r="A2327" t="s">
        <v>3184</v>
      </c>
      <c r="B2327">
        <v>10008983796</v>
      </c>
      <c r="C2327" t="s">
        <v>24</v>
      </c>
      <c r="D2327" s="10">
        <v>34421</v>
      </c>
      <c r="E2327" t="s">
        <v>1219</v>
      </c>
    </row>
    <row r="2328" spans="1:5">
      <c r="A2328" t="s">
        <v>3185</v>
      </c>
      <c r="B2328">
        <v>10009208718</v>
      </c>
      <c r="C2328" t="s">
        <v>38</v>
      </c>
      <c r="D2328" s="10">
        <v>33954</v>
      </c>
      <c r="E2328" t="s">
        <v>1219</v>
      </c>
    </row>
    <row r="2329" spans="1:5">
      <c r="A2329" t="s">
        <v>3186</v>
      </c>
      <c r="B2329">
        <v>10009181537</v>
      </c>
      <c r="C2329" t="s">
        <v>94</v>
      </c>
      <c r="D2329" s="10">
        <v>35414</v>
      </c>
      <c r="E2329" t="s">
        <v>1219</v>
      </c>
    </row>
    <row r="2330" spans="1:5">
      <c r="A2330" t="s">
        <v>3187</v>
      </c>
      <c r="B2330">
        <v>10008993092</v>
      </c>
      <c r="C2330" t="s">
        <v>41</v>
      </c>
      <c r="D2330" s="10">
        <v>34776</v>
      </c>
      <c r="E2330" t="s">
        <v>1219</v>
      </c>
    </row>
    <row r="2331" spans="1:5">
      <c r="A2331" t="s">
        <v>3188</v>
      </c>
      <c r="B2331">
        <v>10005994277</v>
      </c>
      <c r="C2331" t="s">
        <v>163</v>
      </c>
      <c r="D2331" s="10">
        <v>27051</v>
      </c>
      <c r="E2331" t="s">
        <v>1219</v>
      </c>
    </row>
    <row r="2332" spans="1:5">
      <c r="A2332" t="s">
        <v>3189</v>
      </c>
      <c r="B2332">
        <v>10006319330</v>
      </c>
      <c r="C2332" t="s">
        <v>206</v>
      </c>
      <c r="D2332" s="10">
        <v>32896</v>
      </c>
      <c r="E2332" t="s">
        <v>1217</v>
      </c>
    </row>
    <row r="2333" spans="1:5">
      <c r="A2333" t="s">
        <v>3190</v>
      </c>
      <c r="B2333">
        <v>10009141727</v>
      </c>
      <c r="C2333" t="s">
        <v>1351</v>
      </c>
      <c r="D2333" s="10">
        <v>32552</v>
      </c>
      <c r="E2333" t="s">
        <v>1219</v>
      </c>
    </row>
    <row r="2334" spans="1:5">
      <c r="A2334" t="s">
        <v>3191</v>
      </c>
      <c r="B2334">
        <v>10010619460</v>
      </c>
      <c r="C2334" t="s">
        <v>2728</v>
      </c>
      <c r="D2334" s="10">
        <v>35333</v>
      </c>
      <c r="E2334" t="s">
        <v>1219</v>
      </c>
    </row>
    <row r="2335" spans="1:5">
      <c r="A2335" t="s">
        <v>3192</v>
      </c>
      <c r="B2335">
        <v>10010082728</v>
      </c>
      <c r="C2335" t="s">
        <v>163</v>
      </c>
      <c r="D2335" s="10">
        <v>24047</v>
      </c>
      <c r="E2335" t="s">
        <v>1219</v>
      </c>
    </row>
    <row r="2336" spans="1:5">
      <c r="A2336" t="s">
        <v>3166</v>
      </c>
      <c r="B2336">
        <v>10010887424</v>
      </c>
      <c r="C2336" t="s">
        <v>163</v>
      </c>
      <c r="D2336" s="10">
        <v>35347</v>
      </c>
      <c r="E2336" t="s">
        <v>1219</v>
      </c>
    </row>
    <row r="2337" spans="1:5">
      <c r="A2337" t="s">
        <v>3193</v>
      </c>
      <c r="B2337">
        <v>10009733023</v>
      </c>
      <c r="C2337" t="s">
        <v>1351</v>
      </c>
      <c r="D2337" s="10">
        <v>34892</v>
      </c>
      <c r="E2337" t="s">
        <v>1219</v>
      </c>
    </row>
    <row r="2338" spans="1:5">
      <c r="A2338" t="s">
        <v>3194</v>
      </c>
      <c r="B2338">
        <v>10009009967</v>
      </c>
      <c r="C2338" t="s">
        <v>77</v>
      </c>
      <c r="D2338" s="10">
        <v>35015</v>
      </c>
      <c r="E2338" t="s">
        <v>1217</v>
      </c>
    </row>
    <row r="2339" spans="1:5">
      <c r="A2339" t="s">
        <v>3195</v>
      </c>
      <c r="B2339">
        <v>10010820332</v>
      </c>
      <c r="C2339" t="s">
        <v>103</v>
      </c>
      <c r="D2339" s="10">
        <v>35301</v>
      </c>
      <c r="E2339" t="s">
        <v>1219</v>
      </c>
    </row>
    <row r="2340" spans="1:5">
      <c r="A2340" t="s">
        <v>3196</v>
      </c>
      <c r="B2340">
        <v>10010853674</v>
      </c>
      <c r="C2340" t="s">
        <v>197</v>
      </c>
      <c r="D2340" s="10">
        <v>34200</v>
      </c>
      <c r="E2340" t="s">
        <v>1226</v>
      </c>
    </row>
    <row r="2341" spans="1:5">
      <c r="A2341" t="s">
        <v>3178</v>
      </c>
      <c r="B2341">
        <v>10006129572</v>
      </c>
      <c r="C2341" t="s">
        <v>38</v>
      </c>
      <c r="D2341" s="10">
        <v>32432</v>
      </c>
      <c r="E2341" t="s">
        <v>1217</v>
      </c>
    </row>
    <row r="2342" spans="1:5">
      <c r="A2342" t="s">
        <v>3197</v>
      </c>
      <c r="B2342">
        <v>10009258430</v>
      </c>
      <c r="C2342" t="s">
        <v>206</v>
      </c>
      <c r="D2342" s="10">
        <v>34328</v>
      </c>
      <c r="E2342" t="s">
        <v>1219</v>
      </c>
    </row>
    <row r="2343" spans="1:5">
      <c r="A2343" t="s">
        <v>3198</v>
      </c>
      <c r="B2343">
        <v>10009693314</v>
      </c>
      <c r="C2343" t="s">
        <v>206</v>
      </c>
      <c r="D2343" s="10">
        <v>32292</v>
      </c>
      <c r="E2343" t="s">
        <v>1219</v>
      </c>
    </row>
    <row r="2344" spans="1:5">
      <c r="A2344" t="s">
        <v>3199</v>
      </c>
      <c r="B2344">
        <v>10011068589</v>
      </c>
      <c r="C2344" t="s">
        <v>637</v>
      </c>
      <c r="D2344" s="10">
        <v>33818</v>
      </c>
      <c r="E2344" t="s">
        <v>1219</v>
      </c>
    </row>
    <row r="2345" spans="1:5">
      <c r="A2345" t="s">
        <v>3200</v>
      </c>
      <c r="B2345">
        <v>10009986637</v>
      </c>
      <c r="C2345" t="s">
        <v>725</v>
      </c>
      <c r="D2345" s="10">
        <v>35080</v>
      </c>
      <c r="E2345" t="s">
        <v>1219</v>
      </c>
    </row>
    <row r="2346" spans="1:5">
      <c r="A2346" t="s">
        <v>3201</v>
      </c>
      <c r="B2346">
        <v>10009125761</v>
      </c>
      <c r="C2346" t="s">
        <v>22</v>
      </c>
      <c r="D2346" s="10">
        <v>35230</v>
      </c>
      <c r="E2346" t="s">
        <v>1219</v>
      </c>
    </row>
    <row r="2347" spans="1:5">
      <c r="A2347" t="s">
        <v>3202</v>
      </c>
      <c r="B2347">
        <v>10008986931</v>
      </c>
      <c r="C2347" t="s">
        <v>363</v>
      </c>
      <c r="D2347" s="10">
        <v>34580</v>
      </c>
      <c r="E2347" t="s">
        <v>1219</v>
      </c>
    </row>
    <row r="2348" spans="1:5">
      <c r="A2348" t="s">
        <v>3203</v>
      </c>
      <c r="B2348">
        <v>10010928749</v>
      </c>
      <c r="C2348" t="s">
        <v>255</v>
      </c>
      <c r="D2348" s="10">
        <v>34466</v>
      </c>
      <c r="E2348" t="s">
        <v>1219</v>
      </c>
    </row>
    <row r="2349" spans="1:5">
      <c r="A2349" t="s">
        <v>3204</v>
      </c>
      <c r="B2349">
        <v>10010869842</v>
      </c>
      <c r="C2349" t="s">
        <v>363</v>
      </c>
      <c r="D2349" s="10">
        <v>28520</v>
      </c>
      <c r="E2349" t="s">
        <v>1219</v>
      </c>
    </row>
    <row r="2350" spans="1:5">
      <c r="A2350" t="s">
        <v>3205</v>
      </c>
      <c r="B2350">
        <v>10009720895</v>
      </c>
      <c r="C2350" t="s">
        <v>41</v>
      </c>
      <c r="D2350" s="10">
        <v>38900</v>
      </c>
      <c r="E2350" t="s">
        <v>1219</v>
      </c>
    </row>
    <row r="2351" spans="1:5">
      <c r="A2351" t="s">
        <v>3206</v>
      </c>
      <c r="B2351">
        <v>10007736742</v>
      </c>
      <c r="C2351" t="s">
        <v>721</v>
      </c>
      <c r="D2351" s="10">
        <v>33255</v>
      </c>
      <c r="E2351" t="s">
        <v>1219</v>
      </c>
    </row>
    <row r="2352" spans="1:5">
      <c r="A2352" t="s">
        <v>3207</v>
      </c>
      <c r="B2352">
        <v>10005377622</v>
      </c>
      <c r="C2352" t="s">
        <v>255</v>
      </c>
      <c r="D2352" s="10">
        <v>30756</v>
      </c>
      <c r="E2352" t="s">
        <v>1226</v>
      </c>
    </row>
    <row r="2353" spans="1:5">
      <c r="A2353" t="s">
        <v>453</v>
      </c>
      <c r="B2353">
        <v>10005364585</v>
      </c>
      <c r="C2353" t="s">
        <v>45</v>
      </c>
      <c r="D2353" s="10">
        <v>32815</v>
      </c>
      <c r="E2353" t="s">
        <v>1219</v>
      </c>
    </row>
    <row r="2354" spans="1:5">
      <c r="A2354" t="s">
        <v>8187</v>
      </c>
      <c r="B2354">
        <v>10008716846</v>
      </c>
      <c r="C2354" t="s">
        <v>2518</v>
      </c>
      <c r="D2354" s="10">
        <v>33787</v>
      </c>
      <c r="E2354" t="s">
        <v>1217</v>
      </c>
    </row>
    <row r="2355" spans="1:5">
      <c r="A2355" t="s">
        <v>3208</v>
      </c>
      <c r="B2355">
        <v>10010587229</v>
      </c>
      <c r="C2355" t="s">
        <v>721</v>
      </c>
      <c r="D2355" s="10">
        <v>32817</v>
      </c>
      <c r="E2355" t="s">
        <v>1219</v>
      </c>
    </row>
    <row r="2356" spans="1:5">
      <c r="A2356" t="s">
        <v>3209</v>
      </c>
      <c r="B2356">
        <v>10010585310</v>
      </c>
      <c r="C2356" t="s">
        <v>618</v>
      </c>
      <c r="D2356" s="10">
        <v>33691</v>
      </c>
      <c r="E2356" t="s">
        <v>1219</v>
      </c>
    </row>
    <row r="2357" spans="1:5">
      <c r="A2357" t="s">
        <v>8188</v>
      </c>
      <c r="B2357">
        <v>10010928951</v>
      </c>
      <c r="C2357" t="s">
        <v>60</v>
      </c>
      <c r="D2357" s="10">
        <v>35255</v>
      </c>
      <c r="E2357" t="s">
        <v>1219</v>
      </c>
    </row>
    <row r="2358" spans="1:5">
      <c r="A2358" t="s">
        <v>3210</v>
      </c>
      <c r="B2358">
        <v>10007240931</v>
      </c>
      <c r="C2358" t="s">
        <v>163</v>
      </c>
      <c r="D2358" s="10">
        <v>32381</v>
      </c>
      <c r="E2358" t="s">
        <v>1219</v>
      </c>
    </row>
    <row r="2359" spans="1:5">
      <c r="A2359" t="s">
        <v>3211</v>
      </c>
      <c r="B2359">
        <v>10007357028</v>
      </c>
      <c r="C2359" t="s">
        <v>77</v>
      </c>
      <c r="D2359" s="10">
        <v>34140</v>
      </c>
      <c r="E2359" t="s">
        <v>1219</v>
      </c>
    </row>
    <row r="2360" spans="1:5">
      <c r="A2360" t="s">
        <v>3212</v>
      </c>
      <c r="B2360">
        <v>10009034724</v>
      </c>
      <c r="C2360" t="s">
        <v>32</v>
      </c>
      <c r="D2360" s="10">
        <v>34801</v>
      </c>
      <c r="E2360" t="s">
        <v>1219</v>
      </c>
    </row>
    <row r="2361" spans="1:5">
      <c r="A2361" t="s">
        <v>3213</v>
      </c>
      <c r="B2361">
        <v>10008714725</v>
      </c>
      <c r="C2361" t="s">
        <v>283</v>
      </c>
      <c r="D2361" s="10">
        <v>34584</v>
      </c>
      <c r="E2361" t="s">
        <v>1217</v>
      </c>
    </row>
    <row r="2362" spans="1:5">
      <c r="A2362" t="s">
        <v>3214</v>
      </c>
      <c r="B2362">
        <v>10009515276</v>
      </c>
      <c r="C2362" t="s">
        <v>2423</v>
      </c>
      <c r="D2362" s="10">
        <v>35271</v>
      </c>
      <c r="E2362" t="s">
        <v>1219</v>
      </c>
    </row>
    <row r="2363" spans="1:5">
      <c r="A2363" t="s">
        <v>3215</v>
      </c>
      <c r="B2363">
        <v>10010681296</v>
      </c>
      <c r="C2363" t="s">
        <v>155</v>
      </c>
      <c r="D2363" s="10">
        <v>34839</v>
      </c>
      <c r="E2363" t="s">
        <v>1219</v>
      </c>
    </row>
    <row r="2364" spans="1:5">
      <c r="A2364" t="s">
        <v>3216</v>
      </c>
      <c r="B2364">
        <v>10010589451</v>
      </c>
      <c r="C2364" t="s">
        <v>1110</v>
      </c>
      <c r="D2364" s="10">
        <v>34573</v>
      </c>
      <c r="E2364" t="s">
        <v>1226</v>
      </c>
    </row>
    <row r="2365" spans="1:5">
      <c r="A2365" t="s">
        <v>3217</v>
      </c>
      <c r="B2365">
        <v>10004868976</v>
      </c>
      <c r="C2365" t="s">
        <v>151</v>
      </c>
      <c r="D2365" s="10">
        <v>32385</v>
      </c>
      <c r="E2365" t="s">
        <v>1219</v>
      </c>
    </row>
    <row r="2366" spans="1:5">
      <c r="A2366" t="s">
        <v>3218</v>
      </c>
      <c r="B2366">
        <v>10010583387</v>
      </c>
      <c r="C2366" t="s">
        <v>324</v>
      </c>
      <c r="D2366" s="10">
        <v>33825</v>
      </c>
      <c r="E2366" t="s">
        <v>1219</v>
      </c>
    </row>
    <row r="2367" spans="1:5">
      <c r="A2367" t="s">
        <v>3219</v>
      </c>
      <c r="B2367">
        <v>10009143545</v>
      </c>
      <c r="C2367" t="s">
        <v>62</v>
      </c>
      <c r="D2367" s="10">
        <v>32113</v>
      </c>
      <c r="E2367" t="s">
        <v>1217</v>
      </c>
    </row>
    <row r="2368" spans="1:5">
      <c r="A2368" t="s">
        <v>3220</v>
      </c>
      <c r="B2368">
        <v>10009516488</v>
      </c>
      <c r="C2368" t="s">
        <v>1333</v>
      </c>
      <c r="D2368" s="10">
        <v>35286</v>
      </c>
      <c r="E2368" t="s">
        <v>1219</v>
      </c>
    </row>
    <row r="2369" spans="1:5">
      <c r="A2369" t="s">
        <v>3221</v>
      </c>
      <c r="B2369">
        <v>10011031005</v>
      </c>
      <c r="C2369" t="s">
        <v>523</v>
      </c>
      <c r="D2369" s="10">
        <v>35364</v>
      </c>
      <c r="E2369" t="s">
        <v>1219</v>
      </c>
    </row>
    <row r="2370" spans="1:5">
      <c r="A2370" t="s">
        <v>3222</v>
      </c>
      <c r="B2370">
        <v>10009313495</v>
      </c>
      <c r="C2370" t="s">
        <v>32</v>
      </c>
      <c r="D2370" s="10">
        <v>33099</v>
      </c>
      <c r="E2370" t="s">
        <v>1217</v>
      </c>
    </row>
    <row r="2371" spans="1:5">
      <c r="A2371" t="s">
        <v>3223</v>
      </c>
      <c r="B2371">
        <v>10009684321</v>
      </c>
      <c r="C2371" t="s">
        <v>187</v>
      </c>
      <c r="D2371" s="10">
        <v>35297</v>
      </c>
      <c r="E2371" t="s">
        <v>1219</v>
      </c>
    </row>
    <row r="2372" spans="1:5">
      <c r="A2372" t="s">
        <v>3224</v>
      </c>
      <c r="B2372">
        <v>10006111384</v>
      </c>
      <c r="C2372" t="s">
        <v>177</v>
      </c>
      <c r="D2372" s="10">
        <v>25775</v>
      </c>
      <c r="E2372" t="s">
        <v>1219</v>
      </c>
    </row>
    <row r="2373" spans="1:5">
      <c r="A2373" t="s">
        <v>3225</v>
      </c>
      <c r="B2373">
        <v>10010926729</v>
      </c>
      <c r="C2373" t="s">
        <v>177</v>
      </c>
      <c r="D2373" s="10">
        <v>32656</v>
      </c>
      <c r="E2373" t="s">
        <v>1219</v>
      </c>
    </row>
    <row r="2374" spans="1:5">
      <c r="A2374" t="s">
        <v>3226</v>
      </c>
      <c r="B2374">
        <v>10004223322</v>
      </c>
      <c r="C2374" t="s">
        <v>2423</v>
      </c>
      <c r="D2374" s="10">
        <v>31357</v>
      </c>
      <c r="E2374" t="s">
        <v>1219</v>
      </c>
    </row>
    <row r="2375" spans="1:5">
      <c r="A2375" t="s">
        <v>3227</v>
      </c>
      <c r="B2375">
        <v>10003041942</v>
      </c>
      <c r="C2375" t="s">
        <v>1110</v>
      </c>
      <c r="D2375" s="10">
        <v>27668</v>
      </c>
      <c r="E2375" t="s">
        <v>1217</v>
      </c>
    </row>
    <row r="2376" spans="1:5">
      <c r="A2376" t="s">
        <v>3228</v>
      </c>
      <c r="B2376">
        <v>10009142333</v>
      </c>
      <c r="C2376" t="s">
        <v>223</v>
      </c>
      <c r="D2376" s="10">
        <v>33744</v>
      </c>
      <c r="E2376" t="s">
        <v>1219</v>
      </c>
    </row>
    <row r="2377" spans="1:5">
      <c r="A2377" t="s">
        <v>3229</v>
      </c>
      <c r="B2377">
        <v>10010608548</v>
      </c>
      <c r="C2377" t="s">
        <v>151</v>
      </c>
      <c r="D2377" s="10">
        <v>35633</v>
      </c>
      <c r="E2377" t="s">
        <v>1219</v>
      </c>
    </row>
    <row r="2378" spans="1:5">
      <c r="A2378" t="s">
        <v>3230</v>
      </c>
      <c r="B2378">
        <v>10009098580</v>
      </c>
      <c r="C2378" t="s">
        <v>324</v>
      </c>
      <c r="D2378" s="10">
        <v>34911</v>
      </c>
      <c r="E2378" t="s">
        <v>1219</v>
      </c>
    </row>
    <row r="2379" spans="1:5">
      <c r="A2379" t="s">
        <v>3231</v>
      </c>
      <c r="B2379">
        <v>10009741410</v>
      </c>
      <c r="C2379" t="s">
        <v>62</v>
      </c>
      <c r="D2379" s="10">
        <v>30966</v>
      </c>
      <c r="E2379" t="s">
        <v>1219</v>
      </c>
    </row>
    <row r="2380" spans="1:5">
      <c r="A2380" t="s">
        <v>3232</v>
      </c>
      <c r="B2380">
        <v>10004614554</v>
      </c>
      <c r="C2380" t="s">
        <v>22</v>
      </c>
      <c r="D2380" s="10">
        <v>32009</v>
      </c>
      <c r="E2380" t="s">
        <v>1217</v>
      </c>
    </row>
    <row r="2381" spans="1:5">
      <c r="A2381" t="s">
        <v>3233</v>
      </c>
      <c r="B2381">
        <v>10009714027</v>
      </c>
      <c r="C2381" t="s">
        <v>523</v>
      </c>
      <c r="D2381" s="10">
        <v>35016</v>
      </c>
      <c r="E2381" t="s">
        <v>1219</v>
      </c>
    </row>
    <row r="2382" spans="1:5">
      <c r="A2382" t="s">
        <v>3234</v>
      </c>
      <c r="B2382">
        <v>10009683614</v>
      </c>
      <c r="C2382" t="s">
        <v>187</v>
      </c>
      <c r="D2382" s="10">
        <v>35201</v>
      </c>
      <c r="E2382" t="s">
        <v>1219</v>
      </c>
    </row>
    <row r="2383" spans="1:5">
      <c r="A2383" t="s">
        <v>3235</v>
      </c>
      <c r="B2383">
        <v>10009029771</v>
      </c>
      <c r="C2383" t="s">
        <v>55</v>
      </c>
      <c r="D2383" s="10">
        <v>34552</v>
      </c>
      <c r="E2383" t="s">
        <v>1219</v>
      </c>
    </row>
    <row r="2384" spans="1:5">
      <c r="A2384" t="s">
        <v>3236</v>
      </c>
      <c r="B2384">
        <v>10009671082</v>
      </c>
      <c r="C2384" t="s">
        <v>153</v>
      </c>
      <c r="D2384" s="10">
        <v>35135</v>
      </c>
      <c r="E2384" t="s">
        <v>1219</v>
      </c>
    </row>
    <row r="2385" spans="1:5">
      <c r="A2385" t="s">
        <v>3237</v>
      </c>
      <c r="B2385">
        <v>10009398674</v>
      </c>
      <c r="C2385" t="s">
        <v>1110</v>
      </c>
      <c r="D2385" s="10">
        <v>34818</v>
      </c>
      <c r="E2385" t="s">
        <v>1219</v>
      </c>
    </row>
    <row r="2386" spans="1:5">
      <c r="A2386" t="s">
        <v>3238</v>
      </c>
      <c r="B2386">
        <v>10010110212</v>
      </c>
      <c r="C2386" t="s">
        <v>151</v>
      </c>
      <c r="D2386" s="10">
        <v>25789</v>
      </c>
      <c r="E2386" t="s">
        <v>1219</v>
      </c>
    </row>
    <row r="2387" spans="1:5">
      <c r="A2387" t="s">
        <v>3239</v>
      </c>
      <c r="B2387">
        <v>10010084041</v>
      </c>
      <c r="C2387" t="s">
        <v>45</v>
      </c>
      <c r="D2387" s="10">
        <v>34434</v>
      </c>
      <c r="E2387" t="s">
        <v>1219</v>
      </c>
    </row>
    <row r="2388" spans="1:5">
      <c r="A2388" t="s">
        <v>3240</v>
      </c>
      <c r="B2388">
        <v>10010838722</v>
      </c>
      <c r="C2388" t="s">
        <v>103</v>
      </c>
      <c r="D2388" s="10">
        <v>31934</v>
      </c>
      <c r="E2388" t="s">
        <v>1219</v>
      </c>
    </row>
    <row r="2389" spans="1:5">
      <c r="A2389" t="s">
        <v>3241</v>
      </c>
      <c r="B2389">
        <v>10010842661</v>
      </c>
      <c r="C2389" t="s">
        <v>43</v>
      </c>
      <c r="D2389" s="10">
        <v>33618</v>
      </c>
      <c r="E2389" t="s">
        <v>1219</v>
      </c>
    </row>
    <row r="2390" spans="1:5">
      <c r="A2390" t="s">
        <v>407</v>
      </c>
      <c r="B2390">
        <v>10005505843</v>
      </c>
      <c r="C2390" t="s">
        <v>30</v>
      </c>
      <c r="D2390" s="10">
        <v>32555</v>
      </c>
      <c r="E2390" t="s">
        <v>1219</v>
      </c>
    </row>
    <row r="2391" spans="1:5">
      <c r="A2391" t="s">
        <v>3242</v>
      </c>
      <c r="B2391">
        <v>10009158501</v>
      </c>
      <c r="C2391" t="s">
        <v>62</v>
      </c>
      <c r="D2391" s="10">
        <v>33445</v>
      </c>
      <c r="E2391" t="s">
        <v>1226</v>
      </c>
    </row>
    <row r="2392" spans="1:5">
      <c r="A2392" t="s">
        <v>3243</v>
      </c>
      <c r="B2392">
        <v>10061318128</v>
      </c>
      <c r="C2392" t="s">
        <v>523</v>
      </c>
      <c r="D2392" s="10">
        <v>35291</v>
      </c>
      <c r="E2392" t="s">
        <v>1219</v>
      </c>
    </row>
    <row r="2393" spans="1:5">
      <c r="A2393" t="s">
        <v>3244</v>
      </c>
      <c r="B2393">
        <v>10010920160</v>
      </c>
      <c r="C2393" t="s">
        <v>1110</v>
      </c>
      <c r="D2393" s="10">
        <v>34071</v>
      </c>
      <c r="E2393" t="s">
        <v>1219</v>
      </c>
    </row>
    <row r="2394" spans="1:5">
      <c r="A2394" t="s">
        <v>3245</v>
      </c>
      <c r="B2394">
        <v>10009677954</v>
      </c>
      <c r="C2394" t="s">
        <v>363</v>
      </c>
      <c r="D2394" s="10">
        <v>28451</v>
      </c>
      <c r="E2394" t="s">
        <v>1219</v>
      </c>
    </row>
    <row r="2395" spans="1:5">
      <c r="A2395" t="s">
        <v>3246</v>
      </c>
      <c r="B2395">
        <v>10010887121</v>
      </c>
      <c r="C2395" t="s">
        <v>151</v>
      </c>
      <c r="D2395" s="10">
        <v>31233</v>
      </c>
      <c r="E2395" t="s">
        <v>1219</v>
      </c>
    </row>
    <row r="2396" spans="1:5">
      <c r="A2396" t="s">
        <v>3247</v>
      </c>
      <c r="B2396">
        <v>10007234665</v>
      </c>
      <c r="C2396" t="s">
        <v>324</v>
      </c>
      <c r="D2396" s="10">
        <v>33440</v>
      </c>
      <c r="E2396" t="s">
        <v>1219</v>
      </c>
    </row>
    <row r="2397" spans="1:5">
      <c r="A2397" t="s">
        <v>3248</v>
      </c>
      <c r="B2397">
        <v>10009194166</v>
      </c>
      <c r="C2397" t="s">
        <v>197</v>
      </c>
      <c r="D2397" s="10">
        <v>35162</v>
      </c>
      <c r="E2397" t="s">
        <v>1219</v>
      </c>
    </row>
    <row r="2398" spans="1:5">
      <c r="A2398" t="s">
        <v>3249</v>
      </c>
      <c r="B2398">
        <v>10010640476</v>
      </c>
      <c r="C2398" t="s">
        <v>30</v>
      </c>
      <c r="D2398" s="10">
        <v>34774</v>
      </c>
      <c r="E2398" t="s">
        <v>1219</v>
      </c>
    </row>
    <row r="2399" spans="1:5">
      <c r="A2399" t="s">
        <v>3250</v>
      </c>
      <c r="B2399">
        <v>10009741713</v>
      </c>
      <c r="C2399" t="s">
        <v>62</v>
      </c>
      <c r="D2399" s="10">
        <v>35170</v>
      </c>
      <c r="E2399" t="s">
        <v>1219</v>
      </c>
    </row>
    <row r="2400" spans="1:5">
      <c r="A2400" t="s">
        <v>3251</v>
      </c>
      <c r="B2400">
        <v>10011052627</v>
      </c>
      <c r="C2400" t="s">
        <v>523</v>
      </c>
      <c r="D2400" s="10">
        <v>35530</v>
      </c>
      <c r="E2400" t="s">
        <v>1217</v>
      </c>
    </row>
    <row r="2401" spans="1:5">
      <c r="A2401" t="s">
        <v>3252</v>
      </c>
      <c r="B2401">
        <v>10010782441</v>
      </c>
      <c r="C2401" t="s">
        <v>32</v>
      </c>
      <c r="D2401" s="10">
        <v>30778</v>
      </c>
      <c r="E2401" t="s">
        <v>1219</v>
      </c>
    </row>
    <row r="2402" spans="1:5">
      <c r="A2402" t="s">
        <v>3253</v>
      </c>
      <c r="B2402">
        <v>10009728474</v>
      </c>
      <c r="C2402" t="s">
        <v>141</v>
      </c>
      <c r="D2402" s="10">
        <v>35096</v>
      </c>
      <c r="E2402" t="s">
        <v>1219</v>
      </c>
    </row>
    <row r="2403" spans="1:5">
      <c r="A2403" t="s">
        <v>3254</v>
      </c>
      <c r="B2403">
        <v>10009055740</v>
      </c>
      <c r="C2403" t="s">
        <v>153</v>
      </c>
      <c r="D2403" s="10">
        <v>34955</v>
      </c>
      <c r="E2403" t="s">
        <v>1219</v>
      </c>
    </row>
    <row r="2404" spans="1:5">
      <c r="A2404" t="s">
        <v>3255</v>
      </c>
      <c r="B2404">
        <v>10010649166</v>
      </c>
      <c r="C2404" t="s">
        <v>1110</v>
      </c>
      <c r="D2404" s="10">
        <v>35298</v>
      </c>
      <c r="E2404" t="s">
        <v>1219</v>
      </c>
    </row>
    <row r="2405" spans="1:5">
      <c r="A2405" t="s">
        <v>3256</v>
      </c>
      <c r="B2405">
        <v>10007224965</v>
      </c>
      <c r="C2405" t="s">
        <v>363</v>
      </c>
      <c r="D2405" s="10">
        <v>34149</v>
      </c>
      <c r="E2405" t="s">
        <v>1219</v>
      </c>
    </row>
    <row r="2406" spans="1:5">
      <c r="A2406" t="s">
        <v>3257</v>
      </c>
      <c r="B2406">
        <v>10009175877</v>
      </c>
      <c r="C2406" t="s">
        <v>45</v>
      </c>
      <c r="D2406" s="10">
        <v>35345</v>
      </c>
      <c r="E2406" t="s">
        <v>1219</v>
      </c>
    </row>
    <row r="2407" spans="1:5">
      <c r="A2407" t="s">
        <v>3258</v>
      </c>
      <c r="B2407">
        <v>10009253679</v>
      </c>
      <c r="C2407" t="s">
        <v>30</v>
      </c>
      <c r="D2407" s="10">
        <v>34325</v>
      </c>
      <c r="E2407" t="s">
        <v>1219</v>
      </c>
    </row>
    <row r="2408" spans="1:5">
      <c r="A2408" t="s">
        <v>3259</v>
      </c>
      <c r="B2408">
        <v>10009159107</v>
      </c>
      <c r="C2408" t="s">
        <v>62</v>
      </c>
      <c r="D2408" s="10">
        <v>35291</v>
      </c>
      <c r="E2408" t="s">
        <v>1219</v>
      </c>
    </row>
    <row r="2409" spans="1:5">
      <c r="A2409" t="s">
        <v>3260</v>
      </c>
      <c r="B2409">
        <v>10011052728</v>
      </c>
      <c r="C2409" t="s">
        <v>523</v>
      </c>
      <c r="D2409" s="10">
        <v>35781</v>
      </c>
      <c r="E2409" t="s">
        <v>1219</v>
      </c>
    </row>
    <row r="2410" spans="1:5">
      <c r="A2410" t="s">
        <v>3261</v>
      </c>
      <c r="B2410">
        <v>10011079909</v>
      </c>
      <c r="C2410" t="s">
        <v>57</v>
      </c>
      <c r="D2410" s="10">
        <v>35652</v>
      </c>
      <c r="E2410" t="s">
        <v>1219</v>
      </c>
    </row>
    <row r="2411" spans="1:5">
      <c r="A2411" t="s">
        <v>3262</v>
      </c>
      <c r="B2411">
        <v>10009996842</v>
      </c>
      <c r="C2411" t="s">
        <v>36</v>
      </c>
      <c r="D2411" s="10">
        <v>35185</v>
      </c>
      <c r="E2411" t="s">
        <v>1219</v>
      </c>
    </row>
    <row r="2412" spans="1:5">
      <c r="A2412" t="s">
        <v>3263</v>
      </c>
      <c r="B2412">
        <v>10010846604</v>
      </c>
      <c r="C2412" t="s">
        <v>283</v>
      </c>
      <c r="D2412" s="10">
        <v>35097</v>
      </c>
      <c r="E2412" t="s">
        <v>1219</v>
      </c>
    </row>
    <row r="2413" spans="1:5">
      <c r="A2413" t="s">
        <v>3264</v>
      </c>
      <c r="B2413">
        <v>10010929254</v>
      </c>
      <c r="C2413" t="s">
        <v>55</v>
      </c>
      <c r="D2413" s="10">
        <v>32441</v>
      </c>
      <c r="E2413" t="s">
        <v>1219</v>
      </c>
    </row>
    <row r="2414" spans="1:5">
      <c r="A2414" t="s">
        <v>3265</v>
      </c>
      <c r="B2414">
        <v>10007198491</v>
      </c>
      <c r="C2414" t="s">
        <v>153</v>
      </c>
      <c r="D2414" s="10">
        <v>33779</v>
      </c>
      <c r="E2414" t="s">
        <v>1219</v>
      </c>
    </row>
    <row r="2415" spans="1:5">
      <c r="A2415" t="s">
        <v>3266</v>
      </c>
      <c r="B2415">
        <v>10010591875</v>
      </c>
      <c r="C2415" t="s">
        <v>1110</v>
      </c>
      <c r="D2415" s="10">
        <v>34552</v>
      </c>
      <c r="E2415" t="s">
        <v>1219</v>
      </c>
    </row>
    <row r="2416" spans="1:5">
      <c r="A2416" t="s">
        <v>3267</v>
      </c>
      <c r="B2416">
        <v>10010088182</v>
      </c>
      <c r="C2416" t="s">
        <v>45</v>
      </c>
      <c r="D2416" s="10">
        <v>34709</v>
      </c>
      <c r="E2416" t="s">
        <v>1226</v>
      </c>
    </row>
    <row r="2417" spans="1:5">
      <c r="A2417" t="s">
        <v>3268</v>
      </c>
      <c r="B2417">
        <v>10010743843</v>
      </c>
      <c r="C2417" t="s">
        <v>43</v>
      </c>
      <c r="D2417" s="10">
        <v>35549</v>
      </c>
      <c r="E2417" t="s">
        <v>1219</v>
      </c>
    </row>
    <row r="2418" spans="1:5">
      <c r="A2418" t="s">
        <v>3269</v>
      </c>
      <c r="B2418">
        <v>10010824877</v>
      </c>
      <c r="C2418" t="s">
        <v>62</v>
      </c>
      <c r="D2418" s="10">
        <v>29707</v>
      </c>
      <c r="E2418" t="s">
        <v>1219</v>
      </c>
    </row>
    <row r="2419" spans="1:5">
      <c r="A2419" t="s">
        <v>3270</v>
      </c>
      <c r="B2419">
        <v>10010724544</v>
      </c>
      <c r="C2419" t="s">
        <v>55</v>
      </c>
      <c r="D2419" s="10">
        <v>34554</v>
      </c>
      <c r="E2419" t="s">
        <v>1219</v>
      </c>
    </row>
    <row r="2420" spans="1:5">
      <c r="A2420" t="s">
        <v>3271</v>
      </c>
      <c r="B2420">
        <v>10010586219</v>
      </c>
      <c r="C2420" t="s">
        <v>153</v>
      </c>
      <c r="D2420" s="10">
        <v>33984</v>
      </c>
      <c r="E2420" t="s">
        <v>1219</v>
      </c>
    </row>
    <row r="2421" spans="1:5">
      <c r="A2421" t="s">
        <v>3272</v>
      </c>
      <c r="B2421">
        <v>10010096771</v>
      </c>
      <c r="C2421" t="s">
        <v>1110</v>
      </c>
      <c r="D2421" s="10">
        <v>34815</v>
      </c>
      <c r="E2421" t="s">
        <v>1219</v>
      </c>
    </row>
    <row r="2422" spans="1:5">
      <c r="A2422" t="s">
        <v>3273</v>
      </c>
      <c r="B2422">
        <v>10010091923</v>
      </c>
      <c r="C2422" t="s">
        <v>45</v>
      </c>
      <c r="D2422" s="10">
        <v>34775</v>
      </c>
      <c r="E2422" t="s">
        <v>1219</v>
      </c>
    </row>
    <row r="2423" spans="1:5">
      <c r="A2423" t="s">
        <v>3274</v>
      </c>
      <c r="B2423">
        <v>10010790626</v>
      </c>
      <c r="C2423" t="s">
        <v>101</v>
      </c>
      <c r="D2423" s="10">
        <v>31214</v>
      </c>
      <c r="E2423" t="s">
        <v>1219</v>
      </c>
    </row>
    <row r="2424" spans="1:5">
      <c r="A2424" t="s">
        <v>3275</v>
      </c>
      <c r="B2424">
        <v>10011073441</v>
      </c>
      <c r="C2424" t="s">
        <v>57</v>
      </c>
      <c r="D2424" s="10">
        <v>35680</v>
      </c>
      <c r="E2424" t="s">
        <v>1219</v>
      </c>
    </row>
    <row r="2425" spans="1:5">
      <c r="A2425" t="s">
        <v>3276</v>
      </c>
      <c r="B2425">
        <v>10006897993</v>
      </c>
      <c r="C2425" t="s">
        <v>141</v>
      </c>
      <c r="D2425" s="10">
        <v>33383</v>
      </c>
      <c r="E2425" t="s">
        <v>1219</v>
      </c>
    </row>
    <row r="2426" spans="1:5">
      <c r="A2426" t="s">
        <v>3277</v>
      </c>
      <c r="B2426">
        <v>10004746011</v>
      </c>
      <c r="C2426" t="s">
        <v>36</v>
      </c>
      <c r="D2426" s="10">
        <v>31080</v>
      </c>
      <c r="E2426" t="s">
        <v>1219</v>
      </c>
    </row>
    <row r="2427" spans="1:5">
      <c r="A2427" t="s">
        <v>3278</v>
      </c>
      <c r="B2427">
        <v>10007438769</v>
      </c>
      <c r="C2427" t="s">
        <v>153</v>
      </c>
      <c r="D2427" s="10">
        <v>31031</v>
      </c>
      <c r="E2427" t="s">
        <v>1219</v>
      </c>
    </row>
    <row r="2428" spans="1:5">
      <c r="A2428" t="s">
        <v>3279</v>
      </c>
      <c r="B2428">
        <v>10010583690</v>
      </c>
      <c r="C2428" t="s">
        <v>1110</v>
      </c>
      <c r="D2428" s="10">
        <v>34098</v>
      </c>
      <c r="E2428" t="s">
        <v>1219</v>
      </c>
    </row>
    <row r="2429" spans="1:5">
      <c r="A2429" t="s">
        <v>3280</v>
      </c>
      <c r="B2429">
        <v>10008921859</v>
      </c>
      <c r="C2429" t="s">
        <v>324</v>
      </c>
      <c r="D2429" s="10">
        <v>32666</v>
      </c>
      <c r="E2429" t="s">
        <v>1219</v>
      </c>
    </row>
    <row r="2430" spans="1:5">
      <c r="A2430" t="s">
        <v>3281</v>
      </c>
      <c r="B2430">
        <v>10009740295</v>
      </c>
      <c r="C2430" t="s">
        <v>141</v>
      </c>
      <c r="D2430" s="10">
        <v>35501</v>
      </c>
      <c r="E2430" t="s">
        <v>1219</v>
      </c>
    </row>
    <row r="2431" spans="1:5">
      <c r="A2431" t="s">
        <v>3282</v>
      </c>
      <c r="B2431">
        <v>10010582377</v>
      </c>
      <c r="C2431" t="s">
        <v>153</v>
      </c>
      <c r="D2431" s="10">
        <v>31992</v>
      </c>
      <c r="E2431" t="s">
        <v>1219</v>
      </c>
    </row>
    <row r="2432" spans="1:5">
      <c r="A2432" t="s">
        <v>3283</v>
      </c>
      <c r="B2432">
        <v>10010649267</v>
      </c>
      <c r="C2432" t="s">
        <v>1110</v>
      </c>
      <c r="D2432" s="10">
        <v>35404</v>
      </c>
      <c r="E2432" t="s">
        <v>1219</v>
      </c>
    </row>
    <row r="2433" spans="1:5">
      <c r="A2433" t="s">
        <v>3284</v>
      </c>
      <c r="B2433">
        <v>10009207506</v>
      </c>
      <c r="C2433" t="s">
        <v>38</v>
      </c>
      <c r="D2433" s="10">
        <v>34743</v>
      </c>
      <c r="E2433" t="s">
        <v>1219</v>
      </c>
    </row>
    <row r="2434" spans="1:5">
      <c r="A2434" t="s">
        <v>3285</v>
      </c>
      <c r="B2434">
        <v>10009679671</v>
      </c>
      <c r="C2434" t="s">
        <v>324</v>
      </c>
      <c r="D2434" s="10">
        <v>35167</v>
      </c>
      <c r="E2434" t="s">
        <v>1219</v>
      </c>
    </row>
    <row r="2435" spans="1:5">
      <c r="A2435" t="s">
        <v>3286</v>
      </c>
      <c r="B2435">
        <v>10010744045</v>
      </c>
      <c r="C2435" t="s">
        <v>43</v>
      </c>
      <c r="D2435" s="10">
        <v>33761</v>
      </c>
      <c r="E2435" t="s">
        <v>1219</v>
      </c>
    </row>
    <row r="2436" spans="1:5">
      <c r="A2436" t="s">
        <v>3287</v>
      </c>
      <c r="B2436">
        <v>10010640375</v>
      </c>
      <c r="C2436" t="s">
        <v>30</v>
      </c>
      <c r="D2436" s="10">
        <v>34191</v>
      </c>
      <c r="E2436" t="s">
        <v>1219</v>
      </c>
    </row>
    <row r="2437" spans="1:5">
      <c r="A2437" t="s">
        <v>3288</v>
      </c>
      <c r="B2437">
        <v>10007505255</v>
      </c>
      <c r="C2437" t="s">
        <v>141</v>
      </c>
      <c r="D2437" s="10">
        <v>34272</v>
      </c>
      <c r="E2437" t="s">
        <v>1217</v>
      </c>
    </row>
    <row r="2438" spans="1:5">
      <c r="A2438" t="s">
        <v>3289</v>
      </c>
      <c r="B2438">
        <v>10007862741</v>
      </c>
      <c r="C2438" t="s">
        <v>36</v>
      </c>
      <c r="D2438" s="10">
        <v>34627</v>
      </c>
      <c r="E2438" t="s">
        <v>1219</v>
      </c>
    </row>
    <row r="2439" spans="1:5">
      <c r="A2439" t="s">
        <v>3290</v>
      </c>
      <c r="B2439">
        <v>10010921675</v>
      </c>
      <c r="C2439" t="s">
        <v>153</v>
      </c>
      <c r="D2439" s="10">
        <v>34116</v>
      </c>
      <c r="E2439" t="s">
        <v>1219</v>
      </c>
    </row>
    <row r="2440" spans="1:5">
      <c r="A2440" t="s">
        <v>3291</v>
      </c>
      <c r="B2440">
        <v>10006317007</v>
      </c>
      <c r="C2440" t="s">
        <v>1110</v>
      </c>
      <c r="D2440" s="10">
        <v>32544</v>
      </c>
      <c r="E2440" t="s">
        <v>1219</v>
      </c>
    </row>
    <row r="2441" spans="1:5">
      <c r="A2441" t="s">
        <v>3292</v>
      </c>
      <c r="B2441">
        <v>10010872064</v>
      </c>
      <c r="C2441" t="s">
        <v>324</v>
      </c>
      <c r="D2441" s="10">
        <v>34792</v>
      </c>
      <c r="E2441" t="s">
        <v>1219</v>
      </c>
    </row>
    <row r="2442" spans="1:5">
      <c r="A2442" t="s">
        <v>3293</v>
      </c>
      <c r="B2442">
        <v>10005921125</v>
      </c>
      <c r="C2442" t="s">
        <v>43</v>
      </c>
      <c r="D2442" s="10">
        <v>30749</v>
      </c>
      <c r="E2442" t="s">
        <v>1219</v>
      </c>
    </row>
    <row r="2443" spans="1:5">
      <c r="A2443" t="s">
        <v>3294</v>
      </c>
      <c r="B2443">
        <v>10007801309</v>
      </c>
      <c r="C2443" t="s">
        <v>30</v>
      </c>
      <c r="D2443" s="10">
        <v>33671</v>
      </c>
      <c r="E2443" t="s">
        <v>1217</v>
      </c>
    </row>
    <row r="2444" spans="1:5">
      <c r="A2444" t="s">
        <v>3295</v>
      </c>
      <c r="B2444">
        <v>10010937742</v>
      </c>
      <c r="C2444" t="s">
        <v>141</v>
      </c>
      <c r="D2444" s="10">
        <v>30796</v>
      </c>
      <c r="E2444" t="s">
        <v>1219</v>
      </c>
    </row>
    <row r="2445" spans="1:5">
      <c r="A2445" t="s">
        <v>2009</v>
      </c>
      <c r="B2445">
        <v>10010920261</v>
      </c>
      <c r="C2445" t="s">
        <v>1110</v>
      </c>
      <c r="D2445" s="10">
        <v>34226</v>
      </c>
      <c r="E2445" t="s">
        <v>1219</v>
      </c>
    </row>
    <row r="2446" spans="1:5">
      <c r="A2446" t="s">
        <v>3296</v>
      </c>
      <c r="B2446">
        <v>10010767788</v>
      </c>
      <c r="C2446" t="s">
        <v>163</v>
      </c>
      <c r="D2446" s="10">
        <v>29885</v>
      </c>
      <c r="E2446" t="s">
        <v>1219</v>
      </c>
    </row>
    <row r="2447" spans="1:5">
      <c r="A2447" t="s">
        <v>3297</v>
      </c>
      <c r="B2447">
        <v>10010648964</v>
      </c>
      <c r="C2447" t="s">
        <v>1110</v>
      </c>
      <c r="D2447" s="10">
        <v>35310</v>
      </c>
      <c r="E2447" t="s">
        <v>1217</v>
      </c>
    </row>
    <row r="2448" spans="1:5">
      <c r="A2448" t="s">
        <v>3298</v>
      </c>
      <c r="B2448">
        <v>10009531545</v>
      </c>
      <c r="C2448" t="s">
        <v>30</v>
      </c>
      <c r="D2448" s="10">
        <v>35082</v>
      </c>
      <c r="E2448" t="s">
        <v>1219</v>
      </c>
    </row>
    <row r="2449" spans="1:5">
      <c r="A2449" t="s">
        <v>2329</v>
      </c>
      <c r="B2449">
        <v>10006304172</v>
      </c>
      <c r="C2449" t="s">
        <v>141</v>
      </c>
      <c r="D2449" s="10">
        <v>31784</v>
      </c>
      <c r="E2449" t="s">
        <v>1219</v>
      </c>
    </row>
    <row r="2450" spans="1:5">
      <c r="A2450" t="s">
        <v>3299</v>
      </c>
      <c r="B2450">
        <v>10009398472</v>
      </c>
      <c r="C2450" t="s">
        <v>1110</v>
      </c>
      <c r="D2450" s="10">
        <v>33589</v>
      </c>
      <c r="E2450" t="s">
        <v>1219</v>
      </c>
    </row>
    <row r="2451" spans="1:5">
      <c r="A2451" t="s">
        <v>3300</v>
      </c>
      <c r="B2451">
        <v>10006128865</v>
      </c>
      <c r="C2451" t="s">
        <v>38</v>
      </c>
      <c r="D2451" s="10">
        <v>31588</v>
      </c>
      <c r="E2451" t="s">
        <v>1219</v>
      </c>
    </row>
    <row r="2452" spans="1:5">
      <c r="A2452" t="s">
        <v>3301</v>
      </c>
      <c r="B2452">
        <v>10009084133</v>
      </c>
      <c r="C2452" t="s">
        <v>30</v>
      </c>
      <c r="D2452" s="10">
        <v>34529</v>
      </c>
      <c r="E2452" t="s">
        <v>1219</v>
      </c>
    </row>
    <row r="2453" spans="1:5">
      <c r="A2453" t="s">
        <v>3302</v>
      </c>
      <c r="B2453">
        <v>10010734850</v>
      </c>
      <c r="C2453" t="s">
        <v>36</v>
      </c>
      <c r="D2453" s="10">
        <v>35209</v>
      </c>
      <c r="E2453" t="s">
        <v>1219</v>
      </c>
    </row>
    <row r="2454" spans="1:5">
      <c r="A2454" t="s">
        <v>3303</v>
      </c>
      <c r="B2454">
        <v>10010925921</v>
      </c>
      <c r="C2454" t="s">
        <v>163</v>
      </c>
      <c r="D2454" s="10">
        <v>27782</v>
      </c>
      <c r="E2454" t="s">
        <v>1219</v>
      </c>
    </row>
    <row r="2455" spans="1:5">
      <c r="A2455" t="s">
        <v>3304</v>
      </c>
      <c r="B2455">
        <v>10010649065</v>
      </c>
      <c r="C2455" t="s">
        <v>1110</v>
      </c>
      <c r="D2455" s="10">
        <v>35350</v>
      </c>
      <c r="E2455" t="s">
        <v>1219</v>
      </c>
    </row>
    <row r="2456" spans="1:5">
      <c r="A2456" t="s">
        <v>3305</v>
      </c>
      <c r="B2456">
        <v>10007961761</v>
      </c>
      <c r="C2456" t="s">
        <v>38</v>
      </c>
      <c r="D2456" s="10">
        <v>32228</v>
      </c>
      <c r="E2456" t="s">
        <v>1219</v>
      </c>
    </row>
    <row r="2457" spans="1:5">
      <c r="A2457" t="s">
        <v>3306</v>
      </c>
      <c r="B2457">
        <v>10007895174</v>
      </c>
      <c r="C2457" t="s">
        <v>30</v>
      </c>
      <c r="D2457" s="10">
        <v>34269</v>
      </c>
      <c r="E2457" t="s">
        <v>1226</v>
      </c>
    </row>
    <row r="2458" spans="1:5">
      <c r="A2458" t="s">
        <v>3307</v>
      </c>
      <c r="B2458">
        <v>10009731609</v>
      </c>
      <c r="C2458" t="s">
        <v>141</v>
      </c>
      <c r="D2458" s="10">
        <v>35091</v>
      </c>
      <c r="E2458" t="s">
        <v>1219</v>
      </c>
    </row>
    <row r="2459" spans="1:5">
      <c r="A2459" t="s">
        <v>3308</v>
      </c>
      <c r="B2459">
        <v>10007351772</v>
      </c>
      <c r="C2459" t="s">
        <v>163</v>
      </c>
      <c r="D2459" s="10">
        <v>33406</v>
      </c>
      <c r="E2459" t="s">
        <v>1219</v>
      </c>
    </row>
    <row r="2460" spans="1:5">
      <c r="A2460" t="s">
        <v>3309</v>
      </c>
      <c r="B2460">
        <v>10010780522</v>
      </c>
      <c r="C2460" t="s">
        <v>1110</v>
      </c>
      <c r="D2460" s="10">
        <v>34386</v>
      </c>
      <c r="E2460" t="s">
        <v>1219</v>
      </c>
    </row>
    <row r="2461" spans="1:5">
      <c r="A2461" t="s">
        <v>3310</v>
      </c>
      <c r="B2461">
        <v>10009581661</v>
      </c>
      <c r="C2461" t="s">
        <v>30</v>
      </c>
      <c r="D2461" s="10">
        <v>34180</v>
      </c>
      <c r="E2461" t="s">
        <v>1219</v>
      </c>
    </row>
    <row r="2462" spans="1:5">
      <c r="A2462" t="s">
        <v>3311</v>
      </c>
      <c r="B2462">
        <v>10008887608</v>
      </c>
      <c r="C2462" t="s">
        <v>30</v>
      </c>
      <c r="D2462" s="10">
        <v>26481</v>
      </c>
      <c r="E2462" t="s">
        <v>1219</v>
      </c>
    </row>
    <row r="2463" spans="1:5">
      <c r="A2463" t="s">
        <v>1659</v>
      </c>
      <c r="B2463">
        <v>10061328737</v>
      </c>
      <c r="C2463" t="s">
        <v>141</v>
      </c>
      <c r="D2463" s="10">
        <v>29755</v>
      </c>
      <c r="E2463" t="s">
        <v>1219</v>
      </c>
    </row>
    <row r="2464" spans="1:5">
      <c r="A2464" t="s">
        <v>3312</v>
      </c>
      <c r="B2464">
        <v>10009509115</v>
      </c>
      <c r="C2464" t="s">
        <v>163</v>
      </c>
      <c r="D2464" s="10">
        <v>35080</v>
      </c>
      <c r="E2464" t="s">
        <v>1219</v>
      </c>
    </row>
    <row r="2465" spans="1:5">
      <c r="A2465" t="s">
        <v>3313</v>
      </c>
      <c r="B2465">
        <v>10010884188</v>
      </c>
      <c r="C2465" t="s">
        <v>1110</v>
      </c>
      <c r="D2465" s="10">
        <v>34898</v>
      </c>
      <c r="E2465" t="s">
        <v>1219</v>
      </c>
    </row>
    <row r="2466" spans="1:5">
      <c r="A2466" t="s">
        <v>3314</v>
      </c>
      <c r="B2466">
        <v>10010935823</v>
      </c>
      <c r="C2466" t="s">
        <v>30</v>
      </c>
      <c r="D2466" s="10">
        <v>34954</v>
      </c>
      <c r="E2466" t="s">
        <v>1219</v>
      </c>
    </row>
    <row r="2467" spans="1:5">
      <c r="A2467" t="s">
        <v>3315</v>
      </c>
      <c r="B2467">
        <v>10001290585</v>
      </c>
      <c r="C2467" t="s">
        <v>141</v>
      </c>
      <c r="D2467" s="10">
        <v>28660</v>
      </c>
      <c r="E2467" t="s">
        <v>1217</v>
      </c>
    </row>
    <row r="2468" spans="1:5">
      <c r="A2468" t="s">
        <v>3316</v>
      </c>
      <c r="B2468">
        <v>10010861253</v>
      </c>
      <c r="C2468" t="s">
        <v>163</v>
      </c>
      <c r="D2468" s="10">
        <v>29131</v>
      </c>
      <c r="E2468" t="s">
        <v>1219</v>
      </c>
    </row>
    <row r="2469" spans="1:5">
      <c r="A2469" t="s">
        <v>3317</v>
      </c>
      <c r="B2469">
        <v>10010780320</v>
      </c>
      <c r="C2469" t="s">
        <v>1110</v>
      </c>
      <c r="D2469" s="10">
        <v>31550</v>
      </c>
      <c r="E2469" t="s">
        <v>1219</v>
      </c>
    </row>
    <row r="2470" spans="1:5">
      <c r="A2470" t="s">
        <v>3318</v>
      </c>
      <c r="B2470">
        <v>10010739395</v>
      </c>
      <c r="C2470" t="s">
        <v>141</v>
      </c>
      <c r="D2470" s="10">
        <v>34855</v>
      </c>
      <c r="E2470" t="s">
        <v>1219</v>
      </c>
    </row>
    <row r="2471" spans="1:5">
      <c r="A2471" t="s">
        <v>3319</v>
      </c>
      <c r="B2471">
        <v>10009693516</v>
      </c>
      <c r="C2471" t="s">
        <v>197</v>
      </c>
      <c r="D2471" s="10">
        <v>33981</v>
      </c>
      <c r="E2471" t="s">
        <v>1219</v>
      </c>
    </row>
    <row r="2472" spans="1:5">
      <c r="A2472" t="s">
        <v>3320</v>
      </c>
      <c r="B2472">
        <v>10007899521</v>
      </c>
      <c r="C2472" t="s">
        <v>206</v>
      </c>
      <c r="D2472" s="10">
        <v>34492</v>
      </c>
      <c r="E2472" t="s">
        <v>1219</v>
      </c>
    </row>
    <row r="2473" spans="1:5">
      <c r="A2473" t="s">
        <v>3321</v>
      </c>
      <c r="B2473">
        <v>10010625221</v>
      </c>
      <c r="C2473" t="s">
        <v>34</v>
      </c>
      <c r="D2473" s="10">
        <v>35790</v>
      </c>
      <c r="E2473" t="s">
        <v>1219</v>
      </c>
    </row>
    <row r="2474" spans="1:5">
      <c r="A2474" t="s">
        <v>3322</v>
      </c>
      <c r="B2474">
        <v>10010792949</v>
      </c>
      <c r="C2474" t="s">
        <v>34</v>
      </c>
      <c r="D2474" s="10">
        <v>32409</v>
      </c>
      <c r="E2474" t="s">
        <v>1219</v>
      </c>
    </row>
    <row r="2475" spans="1:5">
      <c r="A2475" t="s">
        <v>3323</v>
      </c>
      <c r="B2475">
        <v>10009693112</v>
      </c>
      <c r="C2475" t="s">
        <v>397</v>
      </c>
      <c r="D2475" s="10">
        <v>34683</v>
      </c>
      <c r="E2475" t="s">
        <v>1219</v>
      </c>
    </row>
    <row r="2476" spans="1:5">
      <c r="A2476" t="s">
        <v>3324</v>
      </c>
      <c r="B2476">
        <v>10009044626</v>
      </c>
      <c r="C2476" t="s">
        <v>197</v>
      </c>
      <c r="D2476" s="10">
        <v>34894</v>
      </c>
      <c r="E2476" t="s">
        <v>1219</v>
      </c>
    </row>
    <row r="2477" spans="1:5">
      <c r="A2477" t="s">
        <v>3325</v>
      </c>
      <c r="B2477">
        <v>10010717369</v>
      </c>
      <c r="C2477" t="s">
        <v>38</v>
      </c>
      <c r="D2477" s="10">
        <v>35283</v>
      </c>
      <c r="E2477" t="s">
        <v>1219</v>
      </c>
    </row>
    <row r="2478" spans="1:5">
      <c r="A2478" t="s">
        <v>3326</v>
      </c>
      <c r="B2478">
        <v>10005787345</v>
      </c>
      <c r="C2478" t="s">
        <v>141</v>
      </c>
      <c r="D2478" s="10">
        <v>32133</v>
      </c>
      <c r="E2478" t="s">
        <v>1217</v>
      </c>
    </row>
    <row r="2479" spans="1:5">
      <c r="A2479" t="s">
        <v>3327</v>
      </c>
      <c r="B2479">
        <v>10010914504</v>
      </c>
      <c r="C2479" t="s">
        <v>38</v>
      </c>
      <c r="D2479" s="10">
        <v>34947</v>
      </c>
      <c r="E2479" t="s">
        <v>1219</v>
      </c>
    </row>
    <row r="2480" spans="1:5">
      <c r="A2480" t="s">
        <v>3328</v>
      </c>
      <c r="B2480">
        <v>10009991283</v>
      </c>
      <c r="C2480" t="s">
        <v>77</v>
      </c>
      <c r="D2480" s="10">
        <v>35584</v>
      </c>
      <c r="E2480" t="s">
        <v>1219</v>
      </c>
    </row>
    <row r="2481" spans="1:5">
      <c r="A2481" t="s">
        <v>3329</v>
      </c>
      <c r="B2481">
        <v>10010914403</v>
      </c>
      <c r="C2481" t="s">
        <v>38</v>
      </c>
      <c r="D2481" s="10">
        <v>35124</v>
      </c>
      <c r="E2481" t="s">
        <v>1219</v>
      </c>
    </row>
    <row r="2482" spans="1:5">
      <c r="A2482" t="s">
        <v>3330</v>
      </c>
      <c r="B2482">
        <v>10011069401</v>
      </c>
      <c r="C2482" t="s">
        <v>77</v>
      </c>
      <c r="D2482" s="10">
        <v>32823</v>
      </c>
      <c r="E2482" t="s">
        <v>1219</v>
      </c>
    </row>
    <row r="2483" spans="1:5">
      <c r="A2483" t="s">
        <v>3331</v>
      </c>
      <c r="B2483">
        <v>10011044038</v>
      </c>
      <c r="C2483" t="s">
        <v>77</v>
      </c>
      <c r="D2483" s="10">
        <v>35453</v>
      </c>
      <c r="E2483" t="s">
        <v>1219</v>
      </c>
    </row>
    <row r="2484" spans="1:5">
      <c r="A2484" t="s">
        <v>3332</v>
      </c>
      <c r="B2484">
        <v>10009580954</v>
      </c>
      <c r="C2484" t="s">
        <v>77</v>
      </c>
      <c r="D2484" s="10">
        <v>34728</v>
      </c>
      <c r="E2484" t="s">
        <v>1219</v>
      </c>
    </row>
    <row r="2485" spans="1:5">
      <c r="A2485" t="s">
        <v>3333</v>
      </c>
      <c r="B2485">
        <v>10010653210</v>
      </c>
      <c r="C2485" t="s">
        <v>57</v>
      </c>
      <c r="D2485" s="10">
        <v>35715</v>
      </c>
      <c r="E2485" t="s">
        <v>1219</v>
      </c>
    </row>
    <row r="2486" spans="1:5">
      <c r="A2486" t="s">
        <v>3334</v>
      </c>
      <c r="B2486">
        <v>10009311677</v>
      </c>
      <c r="C2486" t="s">
        <v>141</v>
      </c>
      <c r="D2486" s="10">
        <v>31990</v>
      </c>
      <c r="E2486" t="s">
        <v>1219</v>
      </c>
    </row>
    <row r="2487" spans="1:5">
      <c r="A2487" t="s">
        <v>3335</v>
      </c>
      <c r="B2487">
        <v>10004812796</v>
      </c>
      <c r="C2487" t="s">
        <v>1110</v>
      </c>
      <c r="D2487" s="10">
        <v>29397</v>
      </c>
      <c r="E2487" t="s">
        <v>1219</v>
      </c>
    </row>
    <row r="2488" spans="1:5">
      <c r="A2488" t="s">
        <v>3336</v>
      </c>
      <c r="B2488">
        <v>10010676347</v>
      </c>
      <c r="C2488" t="s">
        <v>30</v>
      </c>
      <c r="D2488" s="10">
        <v>35394</v>
      </c>
      <c r="E2488" t="s">
        <v>1219</v>
      </c>
    </row>
    <row r="2489" spans="1:5">
      <c r="A2489" t="s">
        <v>3337</v>
      </c>
      <c r="B2489">
        <v>10010875300</v>
      </c>
      <c r="C2489" t="s">
        <v>141</v>
      </c>
      <c r="D2489" s="10">
        <v>28762</v>
      </c>
      <c r="E2489" t="s">
        <v>1219</v>
      </c>
    </row>
    <row r="2490" spans="1:5">
      <c r="A2490" t="s">
        <v>3338</v>
      </c>
      <c r="B2490">
        <v>10004600006</v>
      </c>
      <c r="C2490" t="s">
        <v>1110</v>
      </c>
      <c r="D2490" s="10">
        <v>32183</v>
      </c>
      <c r="E2490" t="s">
        <v>1219</v>
      </c>
    </row>
    <row r="2491" spans="1:5">
      <c r="A2491" t="s">
        <v>3339</v>
      </c>
      <c r="B2491">
        <v>10009086456</v>
      </c>
      <c r="C2491" t="s">
        <v>30</v>
      </c>
      <c r="D2491" s="10">
        <v>31267</v>
      </c>
      <c r="E2491" t="s">
        <v>1226</v>
      </c>
    </row>
    <row r="2492" spans="1:5">
      <c r="A2492" t="s">
        <v>3340</v>
      </c>
      <c r="B2492">
        <v>10010924002</v>
      </c>
      <c r="C2492" t="s">
        <v>163</v>
      </c>
      <c r="D2492" s="10">
        <v>24215</v>
      </c>
      <c r="E2492" t="s">
        <v>1219</v>
      </c>
    </row>
    <row r="2493" spans="1:5">
      <c r="A2493" t="s">
        <v>3341</v>
      </c>
      <c r="B2493">
        <v>10010592683</v>
      </c>
      <c r="C2493" t="s">
        <v>1110</v>
      </c>
      <c r="D2493" s="10">
        <v>34419</v>
      </c>
      <c r="E2493" t="s">
        <v>1219</v>
      </c>
    </row>
    <row r="2494" spans="1:5">
      <c r="A2494" t="s">
        <v>3342</v>
      </c>
      <c r="B2494">
        <v>10010938449</v>
      </c>
      <c r="C2494" t="s">
        <v>141</v>
      </c>
      <c r="D2494" s="10">
        <v>29983</v>
      </c>
      <c r="E2494" t="s">
        <v>1219</v>
      </c>
    </row>
    <row r="2495" spans="1:5">
      <c r="A2495" t="s">
        <v>3343</v>
      </c>
      <c r="B2495">
        <v>10010937944</v>
      </c>
      <c r="C2495" t="s">
        <v>141</v>
      </c>
      <c r="D2495" s="10">
        <v>28491</v>
      </c>
      <c r="E2495" t="s">
        <v>1219</v>
      </c>
    </row>
    <row r="2496" spans="1:5">
      <c r="A2496" t="s">
        <v>3344</v>
      </c>
      <c r="B2496">
        <v>10010832456</v>
      </c>
      <c r="C2496" t="s">
        <v>141</v>
      </c>
      <c r="D2496" s="10">
        <v>35637</v>
      </c>
      <c r="E2496" t="s">
        <v>1219</v>
      </c>
    </row>
    <row r="2497" spans="1:5">
      <c r="A2497" t="s">
        <v>3345</v>
      </c>
      <c r="B2497">
        <v>10009871348</v>
      </c>
      <c r="C2497" t="s">
        <v>141</v>
      </c>
      <c r="D2497" s="10">
        <v>24323</v>
      </c>
      <c r="E2497" t="s">
        <v>1219</v>
      </c>
    </row>
    <row r="2498" spans="1:5">
      <c r="A2498" t="s">
        <v>3346</v>
      </c>
      <c r="B2498">
        <v>10010938045</v>
      </c>
      <c r="C2498" t="s">
        <v>141</v>
      </c>
      <c r="D2498" s="10">
        <v>35793</v>
      </c>
      <c r="E2498" t="s">
        <v>1219</v>
      </c>
    </row>
    <row r="2499" spans="1:5">
      <c r="A2499" t="s">
        <v>3347</v>
      </c>
      <c r="B2499">
        <v>10015590106</v>
      </c>
      <c r="C2499" t="s">
        <v>491</v>
      </c>
      <c r="D2499" s="10">
        <v>36318</v>
      </c>
      <c r="E2499" t="s">
        <v>1217</v>
      </c>
    </row>
    <row r="2500" spans="1:5">
      <c r="A2500" t="s">
        <v>3349</v>
      </c>
      <c r="B2500">
        <v>10093556783</v>
      </c>
      <c r="C2500" t="s">
        <v>3348</v>
      </c>
      <c r="D2500" s="10">
        <v>36673</v>
      </c>
      <c r="E2500" t="s">
        <v>1219</v>
      </c>
    </row>
    <row r="2501" spans="1:5">
      <c r="A2501" t="s">
        <v>3350</v>
      </c>
      <c r="B2501">
        <v>10096054939</v>
      </c>
      <c r="C2501" t="s">
        <v>1274</v>
      </c>
      <c r="D2501" s="10">
        <v>36359</v>
      </c>
      <c r="E2501" t="s">
        <v>1217</v>
      </c>
    </row>
    <row r="2502" spans="1:5">
      <c r="A2502" t="s">
        <v>3351</v>
      </c>
      <c r="B2502">
        <v>10114777959</v>
      </c>
      <c r="C2502" t="s">
        <v>477</v>
      </c>
      <c r="D2502" s="10">
        <v>35411</v>
      </c>
      <c r="E2502" t="s">
        <v>1219</v>
      </c>
    </row>
    <row r="2503" spans="1:5">
      <c r="A2503" t="s">
        <v>3352</v>
      </c>
      <c r="B2503">
        <v>10080865042</v>
      </c>
      <c r="C2503" t="s">
        <v>141</v>
      </c>
      <c r="D2503" s="10">
        <v>37051</v>
      </c>
      <c r="E2503" t="s">
        <v>1219</v>
      </c>
    </row>
    <row r="2504" spans="1:5">
      <c r="A2504" t="s">
        <v>3353</v>
      </c>
      <c r="B2504">
        <v>10048891620</v>
      </c>
      <c r="C2504" t="s">
        <v>483</v>
      </c>
      <c r="D2504" s="10">
        <v>36613</v>
      </c>
      <c r="E2504" t="s">
        <v>1218</v>
      </c>
    </row>
    <row r="2505" spans="1:5">
      <c r="A2505" t="s">
        <v>666</v>
      </c>
      <c r="B2505">
        <v>10064384035</v>
      </c>
      <c r="C2505" t="s">
        <v>523</v>
      </c>
      <c r="D2505" s="10">
        <v>37413</v>
      </c>
      <c r="E2505" t="s">
        <v>1217</v>
      </c>
    </row>
    <row r="2506" spans="1:5">
      <c r="A2506" t="s">
        <v>3354</v>
      </c>
      <c r="B2506">
        <v>10002081137</v>
      </c>
      <c r="C2506" t="s">
        <v>1340</v>
      </c>
      <c r="D2506" s="10">
        <v>29735</v>
      </c>
      <c r="E2506" t="s">
        <v>1219</v>
      </c>
    </row>
    <row r="2507" spans="1:5">
      <c r="A2507" t="s">
        <v>3355</v>
      </c>
      <c r="B2507">
        <v>10139599754</v>
      </c>
      <c r="C2507" t="s">
        <v>477</v>
      </c>
      <c r="D2507" s="10">
        <v>35839</v>
      </c>
      <c r="E2507" t="s">
        <v>1217</v>
      </c>
    </row>
    <row r="2508" spans="1:5">
      <c r="A2508" t="s">
        <v>1177</v>
      </c>
      <c r="B2508">
        <v>10014365175</v>
      </c>
      <c r="C2508" t="s">
        <v>483</v>
      </c>
      <c r="D2508" s="10">
        <v>35219</v>
      </c>
      <c r="E2508" t="s">
        <v>1217</v>
      </c>
    </row>
    <row r="2509" spans="1:5">
      <c r="A2509" t="s">
        <v>3356</v>
      </c>
      <c r="B2509">
        <v>10140806695</v>
      </c>
      <c r="C2509" t="s">
        <v>477</v>
      </c>
      <c r="D2509" s="10">
        <v>37592</v>
      </c>
      <c r="E2509" t="s">
        <v>1217</v>
      </c>
    </row>
    <row r="2510" spans="1:5">
      <c r="A2510" t="s">
        <v>3357</v>
      </c>
      <c r="B2510">
        <v>10121990113</v>
      </c>
      <c r="C2510" t="s">
        <v>861</v>
      </c>
      <c r="D2510" s="10">
        <v>38082</v>
      </c>
      <c r="E2510" t="s">
        <v>1218</v>
      </c>
    </row>
    <row r="2511" spans="1:5">
      <c r="A2511" t="s">
        <v>785</v>
      </c>
      <c r="B2511">
        <v>10069169367</v>
      </c>
      <c r="C2511" t="s">
        <v>26</v>
      </c>
      <c r="D2511" s="10">
        <v>37294</v>
      </c>
      <c r="E2511" t="s">
        <v>1217</v>
      </c>
    </row>
    <row r="2512" spans="1:5">
      <c r="A2512" t="s">
        <v>3358</v>
      </c>
      <c r="B2512">
        <v>10085096767</v>
      </c>
      <c r="C2512" t="s">
        <v>149</v>
      </c>
      <c r="D2512" s="10">
        <v>37739</v>
      </c>
      <c r="E2512" t="s">
        <v>1217</v>
      </c>
    </row>
    <row r="2513" spans="1:5">
      <c r="A2513" t="s">
        <v>499</v>
      </c>
      <c r="B2513">
        <v>10046257967</v>
      </c>
      <c r="C2513" t="s">
        <v>32</v>
      </c>
      <c r="D2513" s="10">
        <v>37836</v>
      </c>
      <c r="E2513" t="s">
        <v>1217</v>
      </c>
    </row>
    <row r="2514" spans="1:5">
      <c r="A2514" t="s">
        <v>1103</v>
      </c>
      <c r="B2514">
        <v>10091975380</v>
      </c>
      <c r="C2514" t="s">
        <v>160</v>
      </c>
      <c r="D2514" s="10">
        <v>37380</v>
      </c>
      <c r="E2514" t="s">
        <v>1217</v>
      </c>
    </row>
    <row r="2515" spans="1:5">
      <c r="A2515" t="s">
        <v>3359</v>
      </c>
      <c r="B2515">
        <v>10065047271</v>
      </c>
      <c r="C2515" t="s">
        <v>77</v>
      </c>
      <c r="D2515" s="10">
        <v>38006</v>
      </c>
      <c r="E2515" t="s">
        <v>1218</v>
      </c>
    </row>
    <row r="2516" spans="1:5">
      <c r="A2516" t="s">
        <v>3360</v>
      </c>
      <c r="B2516">
        <v>10121113473</v>
      </c>
      <c r="C2516" t="s">
        <v>618</v>
      </c>
      <c r="D2516" s="10">
        <v>36786</v>
      </c>
      <c r="E2516" t="s">
        <v>1219</v>
      </c>
    </row>
    <row r="2517" spans="1:5">
      <c r="A2517" t="s">
        <v>642</v>
      </c>
      <c r="B2517">
        <v>10029209512</v>
      </c>
      <c r="C2517" t="s">
        <v>24</v>
      </c>
      <c r="D2517" s="10">
        <v>36985</v>
      </c>
      <c r="E2517" t="s">
        <v>1217</v>
      </c>
    </row>
    <row r="2518" spans="1:5">
      <c r="A2518" t="s">
        <v>3361</v>
      </c>
      <c r="B2518">
        <v>10029407754</v>
      </c>
      <c r="C2518" t="s">
        <v>24</v>
      </c>
      <c r="D2518" s="10">
        <v>38323</v>
      </c>
      <c r="E2518" t="s">
        <v>1219</v>
      </c>
    </row>
    <row r="2519" spans="1:5">
      <c r="A2519" t="s">
        <v>651</v>
      </c>
      <c r="B2519">
        <v>10030333193</v>
      </c>
      <c r="C2519" t="s">
        <v>24</v>
      </c>
      <c r="D2519" s="10">
        <v>37332</v>
      </c>
      <c r="E2519" t="s">
        <v>1217</v>
      </c>
    </row>
    <row r="2520" spans="1:5">
      <c r="A2520" t="s">
        <v>3362</v>
      </c>
      <c r="B2520">
        <v>10082985100</v>
      </c>
      <c r="C2520" t="s">
        <v>86</v>
      </c>
      <c r="D2520" s="10">
        <v>38004</v>
      </c>
      <c r="E2520" t="s">
        <v>1219</v>
      </c>
    </row>
    <row r="2521" spans="1:5">
      <c r="A2521" t="s">
        <v>3363</v>
      </c>
      <c r="B2521">
        <v>10136181819</v>
      </c>
      <c r="C2521" t="s">
        <v>101</v>
      </c>
      <c r="D2521" s="10">
        <v>27234</v>
      </c>
      <c r="E2521" t="s">
        <v>1217</v>
      </c>
    </row>
    <row r="2522" spans="1:5">
      <c r="A2522" t="s">
        <v>3364</v>
      </c>
      <c r="B2522">
        <v>10074579846</v>
      </c>
      <c r="C2522" t="s">
        <v>618</v>
      </c>
      <c r="D2522" s="10">
        <v>36500</v>
      </c>
      <c r="E2522" t="s">
        <v>1219</v>
      </c>
    </row>
    <row r="2523" spans="1:5">
      <c r="A2523" t="s">
        <v>712</v>
      </c>
      <c r="B2523">
        <v>10076128210</v>
      </c>
      <c r="C2523" t="s">
        <v>160</v>
      </c>
      <c r="D2523" s="10">
        <v>37232</v>
      </c>
      <c r="E2523" t="s">
        <v>1217</v>
      </c>
    </row>
    <row r="2524" spans="1:5">
      <c r="A2524" t="s">
        <v>3365</v>
      </c>
      <c r="B2524">
        <v>10132494203</v>
      </c>
      <c r="C2524" t="s">
        <v>618</v>
      </c>
      <c r="D2524" s="10">
        <v>35175</v>
      </c>
      <c r="E2524" t="s">
        <v>1219</v>
      </c>
    </row>
    <row r="2525" spans="1:5">
      <c r="A2525" t="s">
        <v>3366</v>
      </c>
      <c r="B2525">
        <v>10052436160</v>
      </c>
      <c r="C2525" t="s">
        <v>94</v>
      </c>
      <c r="D2525" s="10">
        <v>37442</v>
      </c>
      <c r="E2525" t="s">
        <v>1217</v>
      </c>
    </row>
    <row r="2526" spans="1:5">
      <c r="A2526" t="s">
        <v>3367</v>
      </c>
      <c r="B2526">
        <v>10131407904</v>
      </c>
      <c r="C2526" t="s">
        <v>153</v>
      </c>
      <c r="D2526" s="10">
        <v>36706</v>
      </c>
      <c r="E2526" t="s">
        <v>1217</v>
      </c>
    </row>
    <row r="2527" spans="1:5">
      <c r="A2527" t="s">
        <v>3368</v>
      </c>
      <c r="B2527">
        <v>10132009809</v>
      </c>
      <c r="C2527" t="s">
        <v>151</v>
      </c>
      <c r="D2527" s="10">
        <v>38166</v>
      </c>
      <c r="E2527" t="s">
        <v>1219</v>
      </c>
    </row>
    <row r="2528" spans="1:5">
      <c r="A2528" t="s">
        <v>3369</v>
      </c>
      <c r="B2528">
        <v>10082543950</v>
      </c>
      <c r="C2528" t="s">
        <v>618</v>
      </c>
      <c r="D2528" s="10">
        <v>37368</v>
      </c>
      <c r="E2528" t="s">
        <v>1219</v>
      </c>
    </row>
    <row r="2529" spans="1:5">
      <c r="A2529" t="s">
        <v>3370</v>
      </c>
      <c r="B2529">
        <v>10021153963</v>
      </c>
      <c r="C2529" t="s">
        <v>30</v>
      </c>
      <c r="D2529" s="10">
        <v>36923</v>
      </c>
      <c r="E2529" t="s">
        <v>1219</v>
      </c>
    </row>
    <row r="2530" spans="1:5">
      <c r="A2530" t="s">
        <v>3371</v>
      </c>
      <c r="B2530">
        <v>10094014000</v>
      </c>
      <c r="C2530" t="s">
        <v>149</v>
      </c>
      <c r="D2530" s="10">
        <v>37434</v>
      </c>
      <c r="E2530" t="s">
        <v>1217</v>
      </c>
    </row>
    <row r="2531" spans="1:5">
      <c r="A2531" t="s">
        <v>3372</v>
      </c>
      <c r="B2531">
        <v>10009407869</v>
      </c>
      <c r="C2531" t="s">
        <v>2518</v>
      </c>
      <c r="D2531" s="10">
        <v>34608</v>
      </c>
      <c r="E2531" t="s">
        <v>1217</v>
      </c>
    </row>
    <row r="2532" spans="1:5">
      <c r="A2532" t="s">
        <v>3373</v>
      </c>
      <c r="B2532">
        <v>10049100875</v>
      </c>
      <c r="C2532" t="s">
        <v>51</v>
      </c>
      <c r="D2532" s="10">
        <v>37259</v>
      </c>
      <c r="E2532" t="s">
        <v>1219</v>
      </c>
    </row>
    <row r="2533" spans="1:5">
      <c r="A2533" t="s">
        <v>3374</v>
      </c>
      <c r="B2533">
        <v>10119263908</v>
      </c>
      <c r="C2533" t="s">
        <v>255</v>
      </c>
      <c r="D2533" s="10">
        <v>37369</v>
      </c>
      <c r="E2533" t="s">
        <v>1219</v>
      </c>
    </row>
    <row r="2534" spans="1:5">
      <c r="A2534" t="s">
        <v>3375</v>
      </c>
      <c r="B2534">
        <v>10132428020</v>
      </c>
      <c r="C2534" t="s">
        <v>255</v>
      </c>
      <c r="D2534" s="10">
        <v>37851</v>
      </c>
      <c r="E2534" t="s">
        <v>1219</v>
      </c>
    </row>
    <row r="2535" spans="1:5">
      <c r="A2535" t="s">
        <v>3376</v>
      </c>
      <c r="B2535">
        <v>10132510872</v>
      </c>
      <c r="C2535" t="s">
        <v>523</v>
      </c>
      <c r="D2535" s="10">
        <v>37883</v>
      </c>
      <c r="E2535" t="s">
        <v>1219</v>
      </c>
    </row>
    <row r="2536" spans="1:5">
      <c r="A2536" t="s">
        <v>1187</v>
      </c>
      <c r="B2536">
        <v>10113653365</v>
      </c>
      <c r="C2536" t="s">
        <v>160</v>
      </c>
      <c r="D2536" s="10">
        <v>38296</v>
      </c>
      <c r="E2536" t="s">
        <v>1217</v>
      </c>
    </row>
    <row r="2537" spans="1:5">
      <c r="A2537" t="s">
        <v>3377</v>
      </c>
      <c r="B2537">
        <v>10030599642</v>
      </c>
      <c r="C2537" t="s">
        <v>24</v>
      </c>
      <c r="D2537" s="10">
        <v>37626</v>
      </c>
      <c r="E2537" t="s">
        <v>1217</v>
      </c>
    </row>
    <row r="2538" spans="1:5">
      <c r="A2538" t="s">
        <v>3378</v>
      </c>
      <c r="B2538">
        <v>10116900643</v>
      </c>
      <c r="C2538" t="s">
        <v>141</v>
      </c>
      <c r="D2538" s="10">
        <v>38037</v>
      </c>
      <c r="E2538" t="s">
        <v>1219</v>
      </c>
    </row>
    <row r="2539" spans="1:5">
      <c r="A2539" t="s">
        <v>3379</v>
      </c>
      <c r="B2539">
        <v>10059867976</v>
      </c>
      <c r="C2539" t="s">
        <v>149</v>
      </c>
      <c r="D2539" s="10">
        <v>37178</v>
      </c>
      <c r="E2539" t="s">
        <v>1219</v>
      </c>
    </row>
    <row r="2540" spans="1:5">
      <c r="A2540" t="s">
        <v>3380</v>
      </c>
      <c r="B2540">
        <v>10041991179</v>
      </c>
      <c r="C2540" t="s">
        <v>36</v>
      </c>
      <c r="D2540" s="10">
        <v>38092</v>
      </c>
      <c r="E2540" t="s">
        <v>1217</v>
      </c>
    </row>
    <row r="2541" spans="1:5">
      <c r="A2541" t="s">
        <v>3381</v>
      </c>
      <c r="B2541">
        <v>10061217690</v>
      </c>
      <c r="C2541" t="s">
        <v>51</v>
      </c>
      <c r="D2541" s="10">
        <v>37744</v>
      </c>
      <c r="E2541" t="s">
        <v>1219</v>
      </c>
    </row>
    <row r="2542" spans="1:5">
      <c r="A2542" t="s">
        <v>3382</v>
      </c>
      <c r="B2542">
        <v>10108085464</v>
      </c>
      <c r="C2542" t="s">
        <v>477</v>
      </c>
      <c r="D2542" s="10">
        <v>37747</v>
      </c>
      <c r="E2542" t="s">
        <v>1217</v>
      </c>
    </row>
    <row r="2543" spans="1:5">
      <c r="A2543" t="s">
        <v>3383</v>
      </c>
      <c r="B2543">
        <v>10098166408</v>
      </c>
      <c r="C2543" t="s">
        <v>36</v>
      </c>
      <c r="D2543" s="10">
        <v>38655</v>
      </c>
      <c r="E2543" t="s">
        <v>1217</v>
      </c>
    </row>
    <row r="2544" spans="1:5">
      <c r="A2544" t="s">
        <v>3384</v>
      </c>
      <c r="B2544">
        <v>10008997237</v>
      </c>
      <c r="C2544" t="s">
        <v>34</v>
      </c>
      <c r="D2544" s="10">
        <v>34727</v>
      </c>
      <c r="E2544" t="s">
        <v>1217</v>
      </c>
    </row>
    <row r="2545" spans="1:5">
      <c r="A2545" t="s">
        <v>3385</v>
      </c>
      <c r="B2545">
        <v>10133218568</v>
      </c>
      <c r="C2545" t="s">
        <v>115</v>
      </c>
      <c r="D2545" s="10">
        <v>30581</v>
      </c>
      <c r="E2545" t="s">
        <v>1217</v>
      </c>
    </row>
    <row r="2546" spans="1:5">
      <c r="A2546" t="s">
        <v>3386</v>
      </c>
      <c r="B2546">
        <v>10030427870</v>
      </c>
      <c r="C2546" t="s">
        <v>24</v>
      </c>
      <c r="D2546" s="10">
        <v>37361</v>
      </c>
      <c r="E2546" t="s">
        <v>1217</v>
      </c>
    </row>
    <row r="2547" spans="1:5">
      <c r="A2547" t="s">
        <v>3387</v>
      </c>
      <c r="B2547">
        <v>10031567319</v>
      </c>
      <c r="C2547" t="s">
        <v>24</v>
      </c>
      <c r="D2547" s="10">
        <v>37701</v>
      </c>
      <c r="E2547" t="s">
        <v>1217</v>
      </c>
    </row>
    <row r="2548" spans="1:5">
      <c r="A2548" t="s">
        <v>3388</v>
      </c>
      <c r="B2548">
        <v>10061210822</v>
      </c>
      <c r="C2548" t="s">
        <v>51</v>
      </c>
      <c r="D2548" s="10">
        <v>36686</v>
      </c>
      <c r="E2548" t="s">
        <v>1226</v>
      </c>
    </row>
    <row r="2549" spans="1:5">
      <c r="A2549" t="s">
        <v>3389</v>
      </c>
      <c r="B2549">
        <v>10094911046</v>
      </c>
      <c r="C2549" t="s">
        <v>618</v>
      </c>
      <c r="D2549" s="10">
        <v>36157</v>
      </c>
      <c r="E2549" t="s">
        <v>1219</v>
      </c>
    </row>
    <row r="2550" spans="1:5">
      <c r="A2550" t="s">
        <v>3390</v>
      </c>
      <c r="B2550">
        <v>10086165989</v>
      </c>
      <c r="C2550" t="s">
        <v>51</v>
      </c>
      <c r="D2550" s="10">
        <v>37361</v>
      </c>
      <c r="E2550" t="s">
        <v>1217</v>
      </c>
    </row>
    <row r="2551" spans="1:5">
      <c r="A2551" t="s">
        <v>3391</v>
      </c>
      <c r="B2551">
        <v>10113659934</v>
      </c>
      <c r="C2551" t="s">
        <v>160</v>
      </c>
      <c r="D2551" s="10">
        <v>38267</v>
      </c>
      <c r="E2551" t="s">
        <v>1217</v>
      </c>
    </row>
    <row r="2552" spans="1:5">
      <c r="A2552" t="s">
        <v>3392</v>
      </c>
      <c r="B2552">
        <v>10022037370</v>
      </c>
      <c r="C2552" t="s">
        <v>34</v>
      </c>
      <c r="D2552" s="10">
        <v>38048</v>
      </c>
      <c r="E2552" t="s">
        <v>1217</v>
      </c>
    </row>
    <row r="2553" spans="1:5">
      <c r="A2553" t="s">
        <v>476</v>
      </c>
      <c r="B2553">
        <v>10059718032</v>
      </c>
      <c r="C2553" t="s">
        <v>477</v>
      </c>
      <c r="D2553" s="10">
        <v>36980</v>
      </c>
      <c r="E2553" t="s">
        <v>1217</v>
      </c>
    </row>
    <row r="2554" spans="1:5">
      <c r="A2554" t="s">
        <v>3393</v>
      </c>
      <c r="B2554">
        <v>10095249738</v>
      </c>
      <c r="C2554" t="s">
        <v>1110</v>
      </c>
      <c r="D2554" s="10">
        <v>38060</v>
      </c>
      <c r="E2554" t="s">
        <v>1217</v>
      </c>
    </row>
    <row r="2555" spans="1:5">
      <c r="A2555" t="s">
        <v>3394</v>
      </c>
      <c r="B2555">
        <v>10070452801</v>
      </c>
      <c r="C2555" t="s">
        <v>255</v>
      </c>
      <c r="D2555" s="10">
        <v>37503</v>
      </c>
      <c r="E2555" t="s">
        <v>1219</v>
      </c>
    </row>
    <row r="2556" spans="1:5">
      <c r="A2556" t="s">
        <v>3395</v>
      </c>
      <c r="B2556">
        <v>10109215112</v>
      </c>
      <c r="C2556" t="s">
        <v>112</v>
      </c>
      <c r="D2556" s="10">
        <v>34631</v>
      </c>
      <c r="E2556" t="s">
        <v>1219</v>
      </c>
    </row>
    <row r="2557" spans="1:5">
      <c r="A2557" t="s">
        <v>3396</v>
      </c>
      <c r="B2557">
        <v>10099132768</v>
      </c>
      <c r="C2557" t="s">
        <v>160</v>
      </c>
      <c r="D2557" s="10">
        <v>37816</v>
      </c>
      <c r="E2557" t="s">
        <v>1217</v>
      </c>
    </row>
    <row r="2558" spans="1:5">
      <c r="A2558" t="s">
        <v>3397</v>
      </c>
      <c r="B2558">
        <v>10009501435</v>
      </c>
      <c r="C2558" t="s">
        <v>24</v>
      </c>
      <c r="D2558" s="10">
        <v>35267</v>
      </c>
      <c r="E2558" t="s">
        <v>1217</v>
      </c>
    </row>
    <row r="2559" spans="1:5">
      <c r="A2559" t="s">
        <v>3398</v>
      </c>
      <c r="B2559">
        <v>10028931848</v>
      </c>
      <c r="C2559" t="s">
        <v>24</v>
      </c>
      <c r="D2559" s="10">
        <v>37681</v>
      </c>
      <c r="E2559" t="s">
        <v>1217</v>
      </c>
    </row>
    <row r="2560" spans="1:5">
      <c r="A2560" t="s">
        <v>3399</v>
      </c>
      <c r="B2560">
        <v>10016636389</v>
      </c>
      <c r="C2560" t="s">
        <v>177</v>
      </c>
      <c r="D2560" s="10">
        <v>35771</v>
      </c>
      <c r="E2560" t="s">
        <v>1217</v>
      </c>
    </row>
    <row r="2561" spans="1:5">
      <c r="A2561" t="s">
        <v>3400</v>
      </c>
      <c r="B2561">
        <v>10122653854</v>
      </c>
      <c r="C2561" t="s">
        <v>51</v>
      </c>
      <c r="D2561" s="10">
        <v>37672</v>
      </c>
      <c r="E2561" t="s">
        <v>1219</v>
      </c>
    </row>
    <row r="2562" spans="1:5">
      <c r="A2562" t="s">
        <v>3401</v>
      </c>
      <c r="B2562">
        <v>10140372825</v>
      </c>
      <c r="C2562" t="s">
        <v>223</v>
      </c>
      <c r="D2562" s="10">
        <v>31932</v>
      </c>
      <c r="E2562" t="s">
        <v>1217</v>
      </c>
    </row>
    <row r="2563" spans="1:5">
      <c r="A2563" t="s">
        <v>3402</v>
      </c>
      <c r="B2563">
        <v>10114813628</v>
      </c>
      <c r="C2563" t="s">
        <v>60</v>
      </c>
      <c r="D2563" s="10">
        <v>37135</v>
      </c>
      <c r="E2563" t="s">
        <v>1219</v>
      </c>
    </row>
    <row r="2564" spans="1:5">
      <c r="A2564" t="s">
        <v>3403</v>
      </c>
      <c r="B2564">
        <v>10120245527</v>
      </c>
      <c r="C2564" t="s">
        <v>523</v>
      </c>
      <c r="D2564" s="10">
        <v>38015</v>
      </c>
      <c r="E2564" t="s">
        <v>1217</v>
      </c>
    </row>
    <row r="2565" spans="1:5">
      <c r="A2565" t="s">
        <v>3404</v>
      </c>
      <c r="B2565">
        <v>10140624217</v>
      </c>
      <c r="C2565" t="s">
        <v>523</v>
      </c>
      <c r="D2565" s="10">
        <v>38209</v>
      </c>
      <c r="E2565" t="s">
        <v>1217</v>
      </c>
    </row>
    <row r="2566" spans="1:5">
      <c r="A2566" t="s">
        <v>3405</v>
      </c>
      <c r="B2566">
        <v>10097640483</v>
      </c>
      <c r="C2566" t="s">
        <v>36</v>
      </c>
      <c r="D2566" s="10">
        <v>38663</v>
      </c>
      <c r="E2566" t="s">
        <v>1217</v>
      </c>
    </row>
    <row r="2567" spans="1:5">
      <c r="A2567" t="s">
        <v>3406</v>
      </c>
      <c r="B2567">
        <v>10103855456</v>
      </c>
      <c r="C2567" t="s">
        <v>36</v>
      </c>
      <c r="D2567" s="10">
        <v>38413</v>
      </c>
      <c r="E2567" t="s">
        <v>1217</v>
      </c>
    </row>
    <row r="2568" spans="1:5">
      <c r="A2568" t="s">
        <v>3407</v>
      </c>
      <c r="B2568">
        <v>10084438783</v>
      </c>
      <c r="C2568" t="s">
        <v>255</v>
      </c>
      <c r="D2568" s="10">
        <v>37054</v>
      </c>
      <c r="E2568" t="s">
        <v>1219</v>
      </c>
    </row>
    <row r="2569" spans="1:5">
      <c r="A2569" t="s">
        <v>3408</v>
      </c>
      <c r="B2569">
        <v>10096616125</v>
      </c>
      <c r="C2569" t="s">
        <v>255</v>
      </c>
      <c r="D2569" s="10">
        <v>37004</v>
      </c>
      <c r="E2569" t="s">
        <v>1219</v>
      </c>
    </row>
    <row r="2570" spans="1:5">
      <c r="A2570" t="s">
        <v>3409</v>
      </c>
      <c r="B2570">
        <v>10132428121</v>
      </c>
      <c r="C2570" t="s">
        <v>255</v>
      </c>
      <c r="D2570" s="10">
        <v>36966</v>
      </c>
      <c r="E2570" t="s">
        <v>1219</v>
      </c>
    </row>
    <row r="2571" spans="1:5">
      <c r="A2571" t="s">
        <v>3410</v>
      </c>
      <c r="B2571">
        <v>10054381820</v>
      </c>
      <c r="C2571" t="s">
        <v>177</v>
      </c>
      <c r="D2571" s="10">
        <v>35661</v>
      </c>
      <c r="E2571" t="s">
        <v>1219</v>
      </c>
    </row>
    <row r="2572" spans="1:5">
      <c r="A2572" t="s">
        <v>3411</v>
      </c>
      <c r="B2572">
        <v>10064718481</v>
      </c>
      <c r="C2572" t="s">
        <v>34</v>
      </c>
      <c r="D2572" s="10">
        <v>37209</v>
      </c>
      <c r="E2572" t="s">
        <v>1217</v>
      </c>
    </row>
    <row r="2573" spans="1:5">
      <c r="A2573" t="s">
        <v>3412</v>
      </c>
      <c r="B2573">
        <v>10099752962</v>
      </c>
      <c r="C2573" t="s">
        <v>34</v>
      </c>
      <c r="D2573" s="10">
        <v>38239</v>
      </c>
      <c r="E2573" t="s">
        <v>1217</v>
      </c>
    </row>
    <row r="2574" spans="1:5">
      <c r="A2574" t="s">
        <v>3413</v>
      </c>
      <c r="B2574">
        <v>10098978477</v>
      </c>
      <c r="C2574" t="s">
        <v>36</v>
      </c>
      <c r="D2574" s="10">
        <v>38513</v>
      </c>
      <c r="E2574" t="s">
        <v>1217</v>
      </c>
    </row>
    <row r="2575" spans="1:5">
      <c r="A2575" t="s">
        <v>3414</v>
      </c>
      <c r="B2575">
        <v>10021463656</v>
      </c>
      <c r="C2575" t="s">
        <v>30</v>
      </c>
      <c r="D2575" s="10">
        <v>36919</v>
      </c>
      <c r="E2575" t="s">
        <v>1219</v>
      </c>
    </row>
    <row r="2576" spans="1:5">
      <c r="A2576" t="s">
        <v>3415</v>
      </c>
      <c r="B2576">
        <v>10122775510</v>
      </c>
      <c r="C2576" t="s">
        <v>30</v>
      </c>
      <c r="D2576" s="10">
        <v>37064</v>
      </c>
      <c r="E2576" t="s">
        <v>1219</v>
      </c>
    </row>
    <row r="2577" spans="1:5">
      <c r="A2577" t="s">
        <v>3416</v>
      </c>
      <c r="B2577">
        <v>10131859760</v>
      </c>
      <c r="C2577" t="s">
        <v>30</v>
      </c>
      <c r="D2577" s="10">
        <v>37800</v>
      </c>
      <c r="E2577" t="s">
        <v>1219</v>
      </c>
    </row>
    <row r="2578" spans="1:5">
      <c r="A2578" t="s">
        <v>3417</v>
      </c>
      <c r="B2578">
        <v>10131886638</v>
      </c>
      <c r="C2578" t="s">
        <v>30</v>
      </c>
      <c r="D2578" s="10">
        <v>38011</v>
      </c>
      <c r="E2578" t="s">
        <v>1219</v>
      </c>
    </row>
    <row r="2579" spans="1:5">
      <c r="A2579" t="s">
        <v>3418</v>
      </c>
      <c r="B2579">
        <v>10132339710</v>
      </c>
      <c r="C2579" t="s">
        <v>30</v>
      </c>
      <c r="D2579" s="10">
        <v>37152</v>
      </c>
      <c r="E2579" t="s">
        <v>1219</v>
      </c>
    </row>
    <row r="2580" spans="1:5">
      <c r="A2580" t="s">
        <v>3419</v>
      </c>
      <c r="B2580">
        <v>10064397977</v>
      </c>
      <c r="C2580" t="s">
        <v>163</v>
      </c>
      <c r="D2580" s="10">
        <v>37465</v>
      </c>
      <c r="E2580" t="s">
        <v>1219</v>
      </c>
    </row>
    <row r="2581" spans="1:5">
      <c r="A2581" t="s">
        <v>3420</v>
      </c>
      <c r="B2581">
        <v>10092166148</v>
      </c>
      <c r="C2581" t="s">
        <v>491</v>
      </c>
      <c r="D2581" s="10">
        <v>37321</v>
      </c>
      <c r="E2581" t="s">
        <v>1217</v>
      </c>
    </row>
    <row r="2582" spans="1:5">
      <c r="A2582" t="s">
        <v>3421</v>
      </c>
      <c r="B2582">
        <v>10129844281</v>
      </c>
      <c r="C2582" t="s">
        <v>1229</v>
      </c>
      <c r="D2582" s="10">
        <v>36712</v>
      </c>
      <c r="E2582" t="s">
        <v>1219</v>
      </c>
    </row>
    <row r="2583" spans="1:5">
      <c r="A2583" t="s">
        <v>3422</v>
      </c>
      <c r="B2583">
        <v>10055348180</v>
      </c>
      <c r="C2583" t="s">
        <v>101</v>
      </c>
      <c r="D2583" s="10">
        <v>36661</v>
      </c>
      <c r="E2583" t="s">
        <v>1217</v>
      </c>
    </row>
    <row r="2584" spans="1:5">
      <c r="A2584" t="s">
        <v>731</v>
      </c>
      <c r="B2584">
        <v>10072342681</v>
      </c>
      <c r="C2584" t="s">
        <v>101</v>
      </c>
      <c r="D2584" s="10">
        <v>36924</v>
      </c>
      <c r="E2584" t="s">
        <v>1217</v>
      </c>
    </row>
    <row r="2585" spans="1:5">
      <c r="A2585" t="s">
        <v>3423</v>
      </c>
      <c r="B2585">
        <v>10096281675</v>
      </c>
      <c r="C2585" t="s">
        <v>163</v>
      </c>
      <c r="D2585" s="10">
        <v>37250</v>
      </c>
      <c r="E2585" t="s">
        <v>1219</v>
      </c>
    </row>
    <row r="2586" spans="1:5">
      <c r="A2586" t="s">
        <v>3424</v>
      </c>
      <c r="B2586">
        <v>10060365306</v>
      </c>
      <c r="C2586" t="s">
        <v>22</v>
      </c>
      <c r="D2586" s="10">
        <v>35913</v>
      </c>
      <c r="E2586" t="s">
        <v>1219</v>
      </c>
    </row>
    <row r="2587" spans="1:5">
      <c r="A2587" t="s">
        <v>494</v>
      </c>
      <c r="B2587">
        <v>10009033714</v>
      </c>
      <c r="C2587" t="s">
        <v>103</v>
      </c>
      <c r="D2587" s="10">
        <v>35096</v>
      </c>
      <c r="E2587" t="s">
        <v>1218</v>
      </c>
    </row>
    <row r="2588" spans="1:5">
      <c r="A2588" t="s">
        <v>3425</v>
      </c>
      <c r="B2588">
        <v>10120826921</v>
      </c>
      <c r="C2588" t="s">
        <v>618</v>
      </c>
      <c r="D2588" s="10">
        <v>37426</v>
      </c>
      <c r="E2588" t="s">
        <v>1219</v>
      </c>
    </row>
    <row r="2589" spans="1:5">
      <c r="A2589" t="s">
        <v>3426</v>
      </c>
      <c r="B2589">
        <v>10043846307</v>
      </c>
      <c r="C2589" t="s">
        <v>483</v>
      </c>
      <c r="D2589" s="10">
        <v>37901</v>
      </c>
      <c r="E2589" t="s">
        <v>1219</v>
      </c>
    </row>
    <row r="2590" spans="1:5">
      <c r="A2590" t="s">
        <v>3427</v>
      </c>
      <c r="B2590">
        <v>10036589390</v>
      </c>
      <c r="C2590" t="s">
        <v>94</v>
      </c>
      <c r="D2590" s="10">
        <v>36583</v>
      </c>
      <c r="E2590" t="s">
        <v>1217</v>
      </c>
    </row>
    <row r="2591" spans="1:5">
      <c r="A2591" t="s">
        <v>3428</v>
      </c>
      <c r="B2591">
        <v>10096105661</v>
      </c>
      <c r="C2591" t="s">
        <v>618</v>
      </c>
      <c r="D2591" s="10">
        <v>36927</v>
      </c>
      <c r="E2591" t="s">
        <v>1219</v>
      </c>
    </row>
    <row r="2592" spans="1:5">
      <c r="A2592" t="s">
        <v>3429</v>
      </c>
      <c r="B2592">
        <v>10116409882</v>
      </c>
      <c r="C2592" t="s">
        <v>103</v>
      </c>
      <c r="D2592" s="10">
        <v>37762</v>
      </c>
      <c r="E2592" t="s">
        <v>1219</v>
      </c>
    </row>
    <row r="2593" spans="1:5">
      <c r="A2593" t="s">
        <v>3430</v>
      </c>
      <c r="B2593">
        <v>10120830153</v>
      </c>
      <c r="C2593" t="s">
        <v>618</v>
      </c>
      <c r="D2593" s="10">
        <v>36930</v>
      </c>
      <c r="E2593" t="s">
        <v>1219</v>
      </c>
    </row>
    <row r="2594" spans="1:5">
      <c r="A2594" t="s">
        <v>304</v>
      </c>
      <c r="B2594">
        <v>10050854050</v>
      </c>
      <c r="C2594" t="s">
        <v>60</v>
      </c>
      <c r="D2594" s="10">
        <v>35669</v>
      </c>
      <c r="E2594" t="s">
        <v>1219</v>
      </c>
    </row>
    <row r="2595" spans="1:5">
      <c r="A2595" t="s">
        <v>3431</v>
      </c>
      <c r="B2595">
        <v>10059279007</v>
      </c>
      <c r="C2595" t="s">
        <v>149</v>
      </c>
      <c r="D2595" s="10">
        <v>37545</v>
      </c>
      <c r="E2595" t="s">
        <v>1219</v>
      </c>
    </row>
    <row r="2596" spans="1:5">
      <c r="A2596" t="s">
        <v>8189</v>
      </c>
      <c r="B2596">
        <v>10043796692</v>
      </c>
      <c r="C2596" t="s">
        <v>483</v>
      </c>
      <c r="D2596" s="10">
        <v>36282</v>
      </c>
      <c r="E2596" t="s">
        <v>1217</v>
      </c>
    </row>
    <row r="2597" spans="1:5">
      <c r="A2597" t="s">
        <v>3432</v>
      </c>
      <c r="B2597">
        <v>10092875965</v>
      </c>
      <c r="C2597" t="s">
        <v>618</v>
      </c>
      <c r="D2597" s="10">
        <v>35810</v>
      </c>
      <c r="E2597" t="s">
        <v>1219</v>
      </c>
    </row>
    <row r="2598" spans="1:5">
      <c r="A2598" t="s">
        <v>3433</v>
      </c>
      <c r="B2598">
        <v>10078541284</v>
      </c>
      <c r="C2598" t="s">
        <v>618</v>
      </c>
      <c r="D2598" s="10">
        <v>36993</v>
      </c>
      <c r="E2598" t="s">
        <v>1219</v>
      </c>
    </row>
    <row r="2599" spans="1:5">
      <c r="A2599" t="s">
        <v>1525</v>
      </c>
      <c r="B2599">
        <v>10050508486</v>
      </c>
      <c r="C2599" t="s">
        <v>60</v>
      </c>
      <c r="D2599" s="10">
        <v>37481</v>
      </c>
      <c r="E2599" t="s">
        <v>1219</v>
      </c>
    </row>
    <row r="2600" spans="1:5">
      <c r="A2600" t="s">
        <v>1112</v>
      </c>
      <c r="B2600">
        <v>10085000575</v>
      </c>
      <c r="C2600" t="s">
        <v>101</v>
      </c>
      <c r="D2600" s="10">
        <v>37283</v>
      </c>
      <c r="E2600" t="s">
        <v>1217</v>
      </c>
    </row>
    <row r="2601" spans="1:5">
      <c r="A2601" t="s">
        <v>3434</v>
      </c>
      <c r="B2601">
        <v>10066069310</v>
      </c>
      <c r="C2601" t="s">
        <v>22</v>
      </c>
      <c r="D2601" s="10">
        <v>37916</v>
      </c>
      <c r="E2601" t="s">
        <v>1217</v>
      </c>
    </row>
    <row r="2602" spans="1:5">
      <c r="A2602" t="s">
        <v>3435</v>
      </c>
      <c r="B2602">
        <v>10086702826</v>
      </c>
      <c r="C2602" t="s">
        <v>101</v>
      </c>
      <c r="D2602" s="10">
        <v>33785</v>
      </c>
      <c r="E2602" t="s">
        <v>1217</v>
      </c>
    </row>
    <row r="2603" spans="1:5">
      <c r="A2603" t="s">
        <v>3436</v>
      </c>
      <c r="B2603">
        <v>10044415169</v>
      </c>
      <c r="C2603" t="s">
        <v>479</v>
      </c>
      <c r="D2603" s="10">
        <v>37517</v>
      </c>
      <c r="E2603" t="s">
        <v>1217</v>
      </c>
    </row>
    <row r="2604" spans="1:5">
      <c r="A2604" t="s">
        <v>3437</v>
      </c>
      <c r="B2604">
        <v>10063978453</v>
      </c>
      <c r="C2604" t="s">
        <v>397</v>
      </c>
      <c r="D2604" s="10">
        <v>35336</v>
      </c>
      <c r="E2604" t="s">
        <v>1217</v>
      </c>
    </row>
    <row r="2605" spans="1:5">
      <c r="A2605" t="s">
        <v>3438</v>
      </c>
      <c r="B2605">
        <v>10059967101</v>
      </c>
      <c r="C2605" t="s">
        <v>483</v>
      </c>
      <c r="D2605" s="10">
        <v>34873</v>
      </c>
      <c r="E2605" t="s">
        <v>1217</v>
      </c>
    </row>
    <row r="2606" spans="1:5">
      <c r="A2606" t="s">
        <v>3439</v>
      </c>
      <c r="B2606">
        <v>10009074736</v>
      </c>
      <c r="C2606" t="s">
        <v>479</v>
      </c>
      <c r="D2606" s="10">
        <v>34709</v>
      </c>
      <c r="E2606" t="s">
        <v>1217</v>
      </c>
    </row>
    <row r="2607" spans="1:5">
      <c r="A2607" t="s">
        <v>3440</v>
      </c>
      <c r="B2607">
        <v>10121112059</v>
      </c>
      <c r="C2607" t="s">
        <v>103</v>
      </c>
      <c r="D2607" s="10">
        <v>32111</v>
      </c>
      <c r="E2607" t="s">
        <v>1217</v>
      </c>
    </row>
    <row r="2608" spans="1:5">
      <c r="A2608" t="s">
        <v>3441</v>
      </c>
      <c r="B2608">
        <v>10124634876</v>
      </c>
      <c r="C2608" t="s">
        <v>101</v>
      </c>
      <c r="D2608" s="10">
        <v>35487</v>
      </c>
      <c r="E2608" t="s">
        <v>1219</v>
      </c>
    </row>
    <row r="2609" spans="1:5">
      <c r="A2609" t="s">
        <v>3442</v>
      </c>
      <c r="B2609">
        <v>10045955348</v>
      </c>
      <c r="C2609" t="s">
        <v>103</v>
      </c>
      <c r="D2609" s="10">
        <v>37271</v>
      </c>
      <c r="E2609" t="s">
        <v>1217</v>
      </c>
    </row>
    <row r="2610" spans="1:5">
      <c r="A2610" t="s">
        <v>3443</v>
      </c>
      <c r="B2610">
        <v>10007908615</v>
      </c>
      <c r="C2610" t="s">
        <v>397</v>
      </c>
      <c r="D2610" s="10">
        <v>31318</v>
      </c>
      <c r="E2610" t="s">
        <v>1219</v>
      </c>
    </row>
    <row r="2611" spans="1:5">
      <c r="A2611" t="s">
        <v>3444</v>
      </c>
      <c r="B2611">
        <v>10023438315</v>
      </c>
      <c r="C2611" t="s">
        <v>22</v>
      </c>
      <c r="D2611" s="10">
        <v>36376</v>
      </c>
      <c r="E2611" t="s">
        <v>1226</v>
      </c>
    </row>
    <row r="2612" spans="1:5">
      <c r="A2612" t="s">
        <v>3445</v>
      </c>
      <c r="B2612">
        <v>10083549619</v>
      </c>
      <c r="C2612" t="s">
        <v>223</v>
      </c>
      <c r="D2612" s="10">
        <v>37109</v>
      </c>
      <c r="E2612" t="s">
        <v>1219</v>
      </c>
    </row>
    <row r="2613" spans="1:5">
      <c r="A2613" t="s">
        <v>3446</v>
      </c>
      <c r="B2613">
        <v>10050228196</v>
      </c>
      <c r="C2613" t="s">
        <v>153</v>
      </c>
      <c r="D2613" s="10">
        <v>36871</v>
      </c>
      <c r="E2613" t="s">
        <v>1219</v>
      </c>
    </row>
    <row r="2614" spans="1:5">
      <c r="A2614" t="s">
        <v>3447</v>
      </c>
      <c r="B2614">
        <v>10069789662</v>
      </c>
      <c r="C2614" t="s">
        <v>101</v>
      </c>
      <c r="D2614" s="10">
        <v>36927</v>
      </c>
      <c r="E2614" t="s">
        <v>1217</v>
      </c>
    </row>
    <row r="2615" spans="1:5">
      <c r="A2615" t="s">
        <v>3448</v>
      </c>
      <c r="B2615">
        <v>10128222058</v>
      </c>
      <c r="C2615" t="s">
        <v>397</v>
      </c>
      <c r="D2615" s="10">
        <v>37215</v>
      </c>
      <c r="E2615" t="s">
        <v>1219</v>
      </c>
    </row>
    <row r="2616" spans="1:5">
      <c r="A2616" t="s">
        <v>3449</v>
      </c>
      <c r="B2616">
        <v>10050941653</v>
      </c>
      <c r="C2616" t="s">
        <v>60</v>
      </c>
      <c r="D2616" s="10">
        <v>36598</v>
      </c>
      <c r="E2616" t="s">
        <v>1219</v>
      </c>
    </row>
    <row r="2617" spans="1:5">
      <c r="A2617" t="s">
        <v>3450</v>
      </c>
      <c r="B2617">
        <v>10034847434</v>
      </c>
      <c r="C2617" t="s">
        <v>206</v>
      </c>
      <c r="D2617" s="10">
        <v>36484</v>
      </c>
      <c r="E2617" t="s">
        <v>1226</v>
      </c>
    </row>
    <row r="2618" spans="1:5">
      <c r="A2618" t="s">
        <v>3451</v>
      </c>
      <c r="B2618">
        <v>10089456515</v>
      </c>
      <c r="C2618" t="s">
        <v>206</v>
      </c>
      <c r="D2618" s="10">
        <v>36365</v>
      </c>
      <c r="E2618" t="s">
        <v>1219</v>
      </c>
    </row>
    <row r="2619" spans="1:5">
      <c r="A2619" t="s">
        <v>3452</v>
      </c>
      <c r="B2619">
        <v>10089685473</v>
      </c>
      <c r="C2619" t="s">
        <v>206</v>
      </c>
      <c r="D2619" s="10">
        <v>37328</v>
      </c>
      <c r="E2619" t="s">
        <v>1217</v>
      </c>
    </row>
    <row r="2620" spans="1:5">
      <c r="A2620" t="s">
        <v>3453</v>
      </c>
      <c r="B2620">
        <v>10090353965</v>
      </c>
      <c r="C2620" t="s">
        <v>206</v>
      </c>
      <c r="D2620" s="10">
        <v>36643</v>
      </c>
      <c r="E2620" t="s">
        <v>1219</v>
      </c>
    </row>
    <row r="2621" spans="1:5">
      <c r="A2621" t="s">
        <v>3454</v>
      </c>
      <c r="B2621">
        <v>10081179583</v>
      </c>
      <c r="C2621" t="s">
        <v>206</v>
      </c>
      <c r="D2621" s="10">
        <v>37092</v>
      </c>
      <c r="E2621" t="s">
        <v>1219</v>
      </c>
    </row>
    <row r="2622" spans="1:5">
      <c r="A2622" t="s">
        <v>3455</v>
      </c>
      <c r="B2622">
        <v>10072991066</v>
      </c>
      <c r="C2622" t="s">
        <v>197</v>
      </c>
      <c r="D2622" s="10">
        <v>37682</v>
      </c>
      <c r="E2622" t="s">
        <v>1219</v>
      </c>
    </row>
    <row r="2623" spans="1:5">
      <c r="A2623" t="s">
        <v>3456</v>
      </c>
      <c r="B2623">
        <v>10034837532</v>
      </c>
      <c r="C2623" t="s">
        <v>206</v>
      </c>
      <c r="D2623" s="10">
        <v>37108</v>
      </c>
      <c r="E2623" t="s">
        <v>1219</v>
      </c>
    </row>
    <row r="2624" spans="1:5">
      <c r="A2624" t="s">
        <v>3457</v>
      </c>
      <c r="B2624">
        <v>10079351438</v>
      </c>
      <c r="C2624" t="s">
        <v>206</v>
      </c>
      <c r="D2624" s="10">
        <v>37429</v>
      </c>
      <c r="E2624" t="s">
        <v>1219</v>
      </c>
    </row>
    <row r="2625" spans="1:5">
      <c r="A2625" t="s">
        <v>3458</v>
      </c>
      <c r="B2625">
        <v>10089590594</v>
      </c>
      <c r="C2625" t="s">
        <v>206</v>
      </c>
      <c r="D2625" s="10">
        <v>37482</v>
      </c>
      <c r="E2625" t="s">
        <v>1219</v>
      </c>
    </row>
    <row r="2626" spans="1:5">
      <c r="A2626" t="s">
        <v>3459</v>
      </c>
      <c r="B2626">
        <v>10115948831</v>
      </c>
      <c r="C2626" t="s">
        <v>112</v>
      </c>
      <c r="D2626" s="10">
        <v>34243</v>
      </c>
      <c r="E2626" t="s">
        <v>1217</v>
      </c>
    </row>
    <row r="2627" spans="1:5">
      <c r="A2627" t="s">
        <v>858</v>
      </c>
      <c r="B2627">
        <v>10079215941</v>
      </c>
      <c r="C2627" t="s">
        <v>861</v>
      </c>
      <c r="D2627" s="10">
        <v>37333</v>
      </c>
      <c r="E2627" t="s">
        <v>1219</v>
      </c>
    </row>
    <row r="2628" spans="1:5">
      <c r="A2628" t="s">
        <v>3460</v>
      </c>
      <c r="B2628">
        <v>10054265016</v>
      </c>
      <c r="C2628" t="s">
        <v>146</v>
      </c>
      <c r="D2628" s="10">
        <v>35966</v>
      </c>
      <c r="E2628" t="s">
        <v>1219</v>
      </c>
    </row>
    <row r="2629" spans="1:5">
      <c r="A2629" t="s">
        <v>3461</v>
      </c>
      <c r="B2629">
        <v>10086437185</v>
      </c>
      <c r="C2629" t="s">
        <v>146</v>
      </c>
      <c r="D2629" s="10">
        <v>32762</v>
      </c>
      <c r="E2629" t="s">
        <v>1217</v>
      </c>
    </row>
    <row r="2630" spans="1:5">
      <c r="A2630" t="s">
        <v>3462</v>
      </c>
      <c r="B2630">
        <v>10106203361</v>
      </c>
      <c r="C2630" t="s">
        <v>1110</v>
      </c>
      <c r="D2630" s="10">
        <v>37616</v>
      </c>
      <c r="E2630" t="s">
        <v>1217</v>
      </c>
    </row>
    <row r="2631" spans="1:5">
      <c r="A2631" t="s">
        <v>3463</v>
      </c>
      <c r="B2631">
        <v>10076127907</v>
      </c>
      <c r="C2631" t="s">
        <v>160</v>
      </c>
      <c r="D2631" s="10">
        <v>36689</v>
      </c>
      <c r="E2631" t="s">
        <v>1217</v>
      </c>
    </row>
    <row r="2632" spans="1:5">
      <c r="A2632" t="s">
        <v>3464</v>
      </c>
      <c r="B2632">
        <v>10079704577</v>
      </c>
      <c r="C2632" t="s">
        <v>187</v>
      </c>
      <c r="D2632" s="10">
        <v>37362</v>
      </c>
      <c r="E2632" t="s">
        <v>1217</v>
      </c>
    </row>
    <row r="2633" spans="1:5">
      <c r="A2633" t="s">
        <v>3465</v>
      </c>
      <c r="B2633">
        <v>10014420446</v>
      </c>
      <c r="C2633" t="s">
        <v>1110</v>
      </c>
      <c r="D2633" s="10">
        <v>35771</v>
      </c>
      <c r="E2633" t="s">
        <v>1217</v>
      </c>
    </row>
    <row r="2634" spans="1:5">
      <c r="A2634" t="s">
        <v>3466</v>
      </c>
      <c r="B2634">
        <v>10094100690</v>
      </c>
      <c r="C2634" t="s">
        <v>363</v>
      </c>
      <c r="D2634" s="10">
        <v>29035</v>
      </c>
      <c r="E2634" t="s">
        <v>1219</v>
      </c>
    </row>
    <row r="2635" spans="1:5">
      <c r="A2635" t="s">
        <v>3467</v>
      </c>
      <c r="B2635">
        <v>10074841443</v>
      </c>
      <c r="C2635" t="s">
        <v>160</v>
      </c>
      <c r="D2635" s="10">
        <v>36459</v>
      </c>
      <c r="E2635" t="s">
        <v>1219</v>
      </c>
    </row>
    <row r="2636" spans="1:5">
      <c r="A2636" t="s">
        <v>3468</v>
      </c>
      <c r="B2636">
        <v>10016213936</v>
      </c>
      <c r="C2636" t="s">
        <v>1110</v>
      </c>
      <c r="D2636" s="10">
        <v>36162</v>
      </c>
      <c r="E2636" t="s">
        <v>1217</v>
      </c>
    </row>
    <row r="2637" spans="1:5">
      <c r="A2637" t="s">
        <v>3469</v>
      </c>
      <c r="B2637">
        <v>10015190685</v>
      </c>
      <c r="C2637" t="s">
        <v>363</v>
      </c>
      <c r="D2637" s="10">
        <v>36769</v>
      </c>
      <c r="E2637" t="s">
        <v>1219</v>
      </c>
    </row>
    <row r="2638" spans="1:5">
      <c r="A2638" t="s">
        <v>3470</v>
      </c>
      <c r="B2638">
        <v>10030292272</v>
      </c>
      <c r="C2638" t="s">
        <v>24</v>
      </c>
      <c r="D2638" s="10">
        <v>37281</v>
      </c>
      <c r="E2638" t="s">
        <v>1217</v>
      </c>
    </row>
    <row r="2639" spans="1:5">
      <c r="A2639" t="s">
        <v>3471</v>
      </c>
      <c r="B2639">
        <v>10074840837</v>
      </c>
      <c r="C2639" t="s">
        <v>160</v>
      </c>
      <c r="D2639" s="10">
        <v>36154</v>
      </c>
      <c r="E2639" t="s">
        <v>1219</v>
      </c>
    </row>
    <row r="2640" spans="1:5">
      <c r="A2640" t="s">
        <v>3472</v>
      </c>
      <c r="B2640">
        <v>10042291879</v>
      </c>
      <c r="C2640" t="s">
        <v>36</v>
      </c>
      <c r="D2640" s="10">
        <v>37225</v>
      </c>
      <c r="E2640" t="s">
        <v>1217</v>
      </c>
    </row>
    <row r="2641" spans="1:5">
      <c r="A2641" t="s">
        <v>3473</v>
      </c>
      <c r="B2641">
        <v>10030350472</v>
      </c>
      <c r="C2641" t="s">
        <v>24</v>
      </c>
      <c r="D2641" s="10">
        <v>37415</v>
      </c>
      <c r="E2641" t="s">
        <v>1217</v>
      </c>
    </row>
    <row r="2642" spans="1:5">
      <c r="A2642" t="s">
        <v>3474</v>
      </c>
      <c r="B2642">
        <v>10114928816</v>
      </c>
      <c r="C2642" t="s">
        <v>60</v>
      </c>
      <c r="D2642" s="10">
        <v>35255</v>
      </c>
      <c r="E2642" t="s">
        <v>1219</v>
      </c>
    </row>
    <row r="2643" spans="1:5">
      <c r="A2643" t="s">
        <v>3475</v>
      </c>
      <c r="B2643">
        <v>10085219029</v>
      </c>
      <c r="C2643" t="s">
        <v>249</v>
      </c>
      <c r="D2643" s="10">
        <v>24721</v>
      </c>
      <c r="E2643" t="s">
        <v>1219</v>
      </c>
    </row>
    <row r="2644" spans="1:5">
      <c r="A2644" t="s">
        <v>3476</v>
      </c>
      <c r="B2644">
        <v>10101946071</v>
      </c>
      <c r="C2644" t="s">
        <v>160</v>
      </c>
      <c r="D2644" s="10">
        <v>37065</v>
      </c>
      <c r="E2644" t="s">
        <v>1219</v>
      </c>
    </row>
    <row r="2645" spans="1:5">
      <c r="A2645" t="s">
        <v>3477</v>
      </c>
      <c r="B2645">
        <v>10108838630</v>
      </c>
      <c r="C2645" t="s">
        <v>1110</v>
      </c>
      <c r="D2645" s="10">
        <v>32972</v>
      </c>
      <c r="E2645" t="s">
        <v>1217</v>
      </c>
    </row>
    <row r="2646" spans="1:5">
      <c r="A2646" t="s">
        <v>3478</v>
      </c>
      <c r="B2646">
        <v>10085883679</v>
      </c>
      <c r="C2646" t="s">
        <v>160</v>
      </c>
      <c r="D2646" s="10">
        <v>36387</v>
      </c>
      <c r="E2646" t="s">
        <v>1219</v>
      </c>
    </row>
    <row r="2647" spans="1:5">
      <c r="A2647" t="s">
        <v>760</v>
      </c>
      <c r="B2647">
        <v>10050576386</v>
      </c>
      <c r="C2647" t="s">
        <v>32</v>
      </c>
      <c r="D2647" s="10">
        <v>37000</v>
      </c>
      <c r="E2647" t="s">
        <v>1217</v>
      </c>
    </row>
    <row r="2648" spans="1:5">
      <c r="A2648" t="s">
        <v>3479</v>
      </c>
      <c r="B2648">
        <v>10014575747</v>
      </c>
      <c r="C2648" t="s">
        <v>249</v>
      </c>
      <c r="D2648" s="10">
        <v>25710</v>
      </c>
      <c r="E2648" t="s">
        <v>1219</v>
      </c>
    </row>
    <row r="2649" spans="1:5">
      <c r="A2649" t="s">
        <v>3480</v>
      </c>
      <c r="B2649">
        <v>10060545461</v>
      </c>
      <c r="C2649" t="s">
        <v>187</v>
      </c>
      <c r="D2649" s="10">
        <v>36411</v>
      </c>
      <c r="E2649" t="s">
        <v>1219</v>
      </c>
    </row>
    <row r="2650" spans="1:5">
      <c r="A2650" t="s">
        <v>736</v>
      </c>
      <c r="B2650">
        <v>10046144601</v>
      </c>
      <c r="C2650" t="s">
        <v>32</v>
      </c>
      <c r="D2650" s="10">
        <v>36946</v>
      </c>
      <c r="E2650" t="s">
        <v>1219</v>
      </c>
    </row>
    <row r="2651" spans="1:5">
      <c r="A2651" t="s">
        <v>3481</v>
      </c>
      <c r="B2651">
        <v>10120521066</v>
      </c>
      <c r="C2651" t="s">
        <v>324</v>
      </c>
      <c r="D2651" s="10">
        <v>35409</v>
      </c>
      <c r="E2651" t="s">
        <v>1217</v>
      </c>
    </row>
    <row r="2652" spans="1:5">
      <c r="A2652" t="s">
        <v>3482</v>
      </c>
      <c r="B2652">
        <v>10096340279</v>
      </c>
      <c r="C2652" t="s">
        <v>324</v>
      </c>
      <c r="D2652" s="10">
        <v>37063</v>
      </c>
      <c r="E2652" t="s">
        <v>1217</v>
      </c>
    </row>
    <row r="2653" spans="1:5">
      <c r="A2653" t="s">
        <v>3483</v>
      </c>
      <c r="B2653">
        <v>10065760526</v>
      </c>
      <c r="C2653" t="s">
        <v>26</v>
      </c>
      <c r="D2653" s="10">
        <v>37330</v>
      </c>
      <c r="E2653" t="s">
        <v>1219</v>
      </c>
    </row>
    <row r="2654" spans="1:5">
      <c r="A2654" t="s">
        <v>3484</v>
      </c>
      <c r="B2654">
        <v>10086437387</v>
      </c>
      <c r="C2654" t="s">
        <v>163</v>
      </c>
      <c r="D2654" s="10">
        <v>37076</v>
      </c>
      <c r="E2654" t="s">
        <v>1219</v>
      </c>
    </row>
    <row r="2655" spans="1:5">
      <c r="A2655" t="s">
        <v>3485</v>
      </c>
      <c r="B2655">
        <v>10052494461</v>
      </c>
      <c r="C2655" t="s">
        <v>45</v>
      </c>
      <c r="D2655" s="10">
        <v>36511</v>
      </c>
      <c r="E2655" t="s">
        <v>1219</v>
      </c>
    </row>
    <row r="2656" spans="1:5">
      <c r="A2656" t="s">
        <v>3486</v>
      </c>
      <c r="B2656">
        <v>10052874175</v>
      </c>
      <c r="C2656" t="s">
        <v>1110</v>
      </c>
      <c r="D2656" s="10">
        <v>36717</v>
      </c>
      <c r="E2656" t="s">
        <v>1217</v>
      </c>
    </row>
    <row r="2657" spans="1:5">
      <c r="A2657" t="s">
        <v>3487</v>
      </c>
      <c r="B2657">
        <v>10036031844</v>
      </c>
      <c r="C2657" t="s">
        <v>197</v>
      </c>
      <c r="D2657" s="10">
        <v>36989</v>
      </c>
      <c r="E2657" t="s">
        <v>1217</v>
      </c>
    </row>
    <row r="2658" spans="1:5">
      <c r="A2658" t="s">
        <v>3488</v>
      </c>
      <c r="B2658">
        <v>10120521167</v>
      </c>
      <c r="C2658" t="s">
        <v>324</v>
      </c>
      <c r="D2658" s="10">
        <v>34993</v>
      </c>
      <c r="E2658" t="s">
        <v>1219</v>
      </c>
    </row>
    <row r="2659" spans="1:5">
      <c r="A2659" t="s">
        <v>3489</v>
      </c>
      <c r="B2659">
        <v>10072873959</v>
      </c>
      <c r="C2659" t="s">
        <v>101</v>
      </c>
      <c r="D2659" s="10">
        <v>36803</v>
      </c>
      <c r="E2659" t="s">
        <v>1219</v>
      </c>
    </row>
    <row r="2660" spans="1:5">
      <c r="A2660" t="s">
        <v>3490</v>
      </c>
      <c r="B2660">
        <v>10084524164</v>
      </c>
      <c r="C2660" t="s">
        <v>30</v>
      </c>
      <c r="D2660" s="10">
        <v>36522</v>
      </c>
      <c r="E2660" t="s">
        <v>1219</v>
      </c>
    </row>
    <row r="2661" spans="1:5">
      <c r="A2661" t="s">
        <v>3491</v>
      </c>
      <c r="B2661">
        <v>10022053437</v>
      </c>
      <c r="C2661" t="s">
        <v>34</v>
      </c>
      <c r="D2661" s="10">
        <v>37607</v>
      </c>
      <c r="E2661" t="s">
        <v>1219</v>
      </c>
    </row>
    <row r="2662" spans="1:5">
      <c r="A2662" t="s">
        <v>3492</v>
      </c>
      <c r="B2662">
        <v>10120521470</v>
      </c>
      <c r="C2662" t="s">
        <v>324</v>
      </c>
      <c r="D2662" s="10">
        <v>35404</v>
      </c>
      <c r="E2662" t="s">
        <v>1219</v>
      </c>
    </row>
    <row r="2663" spans="1:5">
      <c r="A2663" t="s">
        <v>3493</v>
      </c>
      <c r="B2663">
        <v>10063733529</v>
      </c>
      <c r="C2663" t="s">
        <v>115</v>
      </c>
      <c r="D2663" s="10">
        <v>36634</v>
      </c>
      <c r="E2663" t="s">
        <v>1226</v>
      </c>
    </row>
    <row r="2664" spans="1:5">
      <c r="A2664" t="s">
        <v>3494</v>
      </c>
      <c r="B2664">
        <v>10052878724</v>
      </c>
      <c r="C2664" t="s">
        <v>1110</v>
      </c>
      <c r="D2664" s="10">
        <v>36866</v>
      </c>
      <c r="E2664" t="s">
        <v>1219</v>
      </c>
    </row>
    <row r="2665" spans="1:5">
      <c r="A2665" t="s">
        <v>3495</v>
      </c>
      <c r="B2665">
        <v>10118784564</v>
      </c>
      <c r="C2665" t="s">
        <v>115</v>
      </c>
      <c r="D2665" s="10">
        <v>37591</v>
      </c>
      <c r="E2665" t="s">
        <v>1219</v>
      </c>
    </row>
    <row r="2666" spans="1:5">
      <c r="A2666" t="s">
        <v>3496</v>
      </c>
      <c r="B2666">
        <v>10118784665</v>
      </c>
      <c r="C2666" t="s">
        <v>115</v>
      </c>
      <c r="D2666" s="10">
        <v>37515</v>
      </c>
      <c r="E2666" t="s">
        <v>1218</v>
      </c>
    </row>
    <row r="2667" spans="1:5">
      <c r="A2667" t="s">
        <v>3497</v>
      </c>
      <c r="B2667">
        <v>10118785069</v>
      </c>
      <c r="C2667" t="s">
        <v>115</v>
      </c>
      <c r="D2667" s="10">
        <v>36899</v>
      </c>
      <c r="E2667" t="s">
        <v>1217</v>
      </c>
    </row>
    <row r="2668" spans="1:5">
      <c r="A2668" t="s">
        <v>3498</v>
      </c>
      <c r="B2668">
        <v>10021130220</v>
      </c>
      <c r="C2668" t="s">
        <v>30</v>
      </c>
      <c r="D2668" s="10">
        <v>36985</v>
      </c>
      <c r="E2668" t="s">
        <v>1219</v>
      </c>
    </row>
    <row r="2669" spans="1:5">
      <c r="A2669" t="s">
        <v>3499</v>
      </c>
      <c r="B2669">
        <v>10097451133</v>
      </c>
      <c r="C2669" t="s">
        <v>30</v>
      </c>
      <c r="D2669" s="10">
        <v>37161</v>
      </c>
      <c r="E2669" t="s">
        <v>1219</v>
      </c>
    </row>
    <row r="2670" spans="1:5">
      <c r="A2670" t="s">
        <v>3500</v>
      </c>
      <c r="B2670">
        <v>10109371423</v>
      </c>
      <c r="C2670" t="s">
        <v>30</v>
      </c>
      <c r="D2670" s="10">
        <v>37232</v>
      </c>
      <c r="E2670" t="s">
        <v>1219</v>
      </c>
    </row>
    <row r="2671" spans="1:5">
      <c r="A2671" t="s">
        <v>3501</v>
      </c>
      <c r="B2671">
        <v>10096956130</v>
      </c>
      <c r="C2671" t="s">
        <v>115</v>
      </c>
      <c r="D2671" s="10">
        <v>37257</v>
      </c>
      <c r="E2671" t="s">
        <v>1217</v>
      </c>
    </row>
    <row r="2672" spans="1:5">
      <c r="A2672" t="s">
        <v>3502</v>
      </c>
      <c r="B2672">
        <v>10101140365</v>
      </c>
      <c r="C2672" t="s">
        <v>197</v>
      </c>
      <c r="D2672" s="10">
        <v>36984</v>
      </c>
      <c r="E2672" t="s">
        <v>1219</v>
      </c>
    </row>
    <row r="2673" spans="1:5">
      <c r="A2673" t="s">
        <v>3503</v>
      </c>
      <c r="B2673">
        <v>10009715643</v>
      </c>
      <c r="C2673" t="s">
        <v>30</v>
      </c>
      <c r="D2673" s="10">
        <v>34970</v>
      </c>
      <c r="E2673" t="s">
        <v>1218</v>
      </c>
    </row>
    <row r="2674" spans="1:5">
      <c r="A2674" t="s">
        <v>3504</v>
      </c>
      <c r="B2674">
        <v>10021124560</v>
      </c>
      <c r="C2674" t="s">
        <v>30</v>
      </c>
      <c r="D2674" s="10">
        <v>36253</v>
      </c>
      <c r="E2674" t="s">
        <v>1219</v>
      </c>
    </row>
    <row r="2675" spans="1:5">
      <c r="A2675" t="s">
        <v>3505</v>
      </c>
      <c r="B2675">
        <v>10021600264</v>
      </c>
      <c r="C2675" t="s">
        <v>30</v>
      </c>
      <c r="D2675" s="10">
        <v>36088</v>
      </c>
      <c r="E2675" t="s">
        <v>1219</v>
      </c>
    </row>
    <row r="2676" spans="1:5">
      <c r="A2676" t="s">
        <v>3506</v>
      </c>
      <c r="B2676">
        <v>10063226301</v>
      </c>
      <c r="C2676" t="s">
        <v>30</v>
      </c>
      <c r="D2676" s="10">
        <v>37237</v>
      </c>
      <c r="E2676" t="s">
        <v>1219</v>
      </c>
    </row>
    <row r="2677" spans="1:5">
      <c r="A2677" t="s">
        <v>3507</v>
      </c>
      <c r="B2677">
        <v>10082959333</v>
      </c>
      <c r="C2677" t="s">
        <v>30</v>
      </c>
      <c r="D2677" s="10">
        <v>37316</v>
      </c>
      <c r="E2677" t="s">
        <v>1219</v>
      </c>
    </row>
    <row r="2678" spans="1:5">
      <c r="A2678" t="s">
        <v>3508</v>
      </c>
      <c r="B2678">
        <v>10109371827</v>
      </c>
      <c r="C2678" t="s">
        <v>30</v>
      </c>
      <c r="D2678" s="10">
        <v>37088</v>
      </c>
      <c r="E2678" t="s">
        <v>1219</v>
      </c>
    </row>
    <row r="2679" spans="1:5">
      <c r="A2679" t="s">
        <v>3509</v>
      </c>
      <c r="B2679">
        <v>10024349408</v>
      </c>
      <c r="C2679" t="s">
        <v>491</v>
      </c>
      <c r="D2679" s="10">
        <v>28362</v>
      </c>
      <c r="E2679" t="s">
        <v>1217</v>
      </c>
    </row>
    <row r="2680" spans="1:5">
      <c r="A2680" t="s">
        <v>3510</v>
      </c>
      <c r="B2680">
        <v>10061653685</v>
      </c>
      <c r="C2680" t="s">
        <v>2068</v>
      </c>
      <c r="D2680" s="10">
        <v>35493</v>
      </c>
      <c r="E2680" t="s">
        <v>1217</v>
      </c>
    </row>
    <row r="2681" spans="1:5">
      <c r="A2681" t="s">
        <v>3511</v>
      </c>
      <c r="B2681">
        <v>10011309675</v>
      </c>
      <c r="C2681" t="s">
        <v>1703</v>
      </c>
      <c r="D2681" s="10">
        <v>31910</v>
      </c>
      <c r="E2681" t="s">
        <v>1219</v>
      </c>
    </row>
    <row r="2682" spans="1:5">
      <c r="A2682" t="s">
        <v>3512</v>
      </c>
      <c r="B2682">
        <v>10044947962</v>
      </c>
      <c r="C2682" t="s">
        <v>479</v>
      </c>
      <c r="D2682" s="10">
        <v>36622</v>
      </c>
      <c r="E2682" t="s">
        <v>1219</v>
      </c>
    </row>
    <row r="2683" spans="1:5">
      <c r="A2683" t="s">
        <v>3513</v>
      </c>
      <c r="B2683">
        <v>10011155889</v>
      </c>
      <c r="C2683" t="s">
        <v>211</v>
      </c>
      <c r="D2683" s="10">
        <v>35878</v>
      </c>
      <c r="E2683" t="s">
        <v>1219</v>
      </c>
    </row>
    <row r="2684" spans="1:5">
      <c r="A2684" t="s">
        <v>3514</v>
      </c>
      <c r="B2684">
        <v>10017858084</v>
      </c>
      <c r="C2684" t="s">
        <v>211</v>
      </c>
      <c r="D2684" s="10">
        <v>36630</v>
      </c>
      <c r="E2684" t="s">
        <v>1219</v>
      </c>
    </row>
    <row r="2685" spans="1:5">
      <c r="A2685" t="s">
        <v>973</v>
      </c>
      <c r="B2685">
        <v>10008135149</v>
      </c>
      <c r="C2685" t="s">
        <v>211</v>
      </c>
      <c r="D2685" s="10">
        <v>34280</v>
      </c>
      <c r="E2685" t="s">
        <v>1219</v>
      </c>
    </row>
    <row r="2686" spans="1:5">
      <c r="A2686" t="s">
        <v>3515</v>
      </c>
      <c r="B2686">
        <v>10014870484</v>
      </c>
      <c r="C2686" t="s">
        <v>1265</v>
      </c>
      <c r="D2686" s="10">
        <v>34654</v>
      </c>
      <c r="E2686" t="s">
        <v>1226</v>
      </c>
    </row>
    <row r="2687" spans="1:5">
      <c r="A2687" t="s">
        <v>853</v>
      </c>
      <c r="B2687">
        <v>10008926408</v>
      </c>
      <c r="C2687" t="s">
        <v>84</v>
      </c>
      <c r="D2687" s="10">
        <v>35276</v>
      </c>
      <c r="E2687" t="s">
        <v>1219</v>
      </c>
    </row>
    <row r="2688" spans="1:5">
      <c r="A2688" t="s">
        <v>3516</v>
      </c>
      <c r="B2688">
        <v>10052294094</v>
      </c>
      <c r="C2688" t="s">
        <v>115</v>
      </c>
      <c r="D2688" s="10">
        <v>36274</v>
      </c>
      <c r="E2688" t="s">
        <v>1217</v>
      </c>
    </row>
    <row r="2689" spans="1:5">
      <c r="A2689" t="s">
        <v>3517</v>
      </c>
      <c r="B2689">
        <v>10016287694</v>
      </c>
      <c r="C2689" t="s">
        <v>146</v>
      </c>
      <c r="D2689" s="10">
        <v>36550</v>
      </c>
      <c r="E2689" t="s">
        <v>1219</v>
      </c>
    </row>
    <row r="2690" spans="1:5">
      <c r="A2690" t="s">
        <v>3518</v>
      </c>
      <c r="B2690">
        <v>10016051258</v>
      </c>
      <c r="C2690" t="s">
        <v>151</v>
      </c>
      <c r="D2690" s="10">
        <v>35068</v>
      </c>
      <c r="E2690" t="s">
        <v>1219</v>
      </c>
    </row>
    <row r="2691" spans="1:5">
      <c r="A2691" t="s">
        <v>3519</v>
      </c>
      <c r="B2691">
        <v>10010655937</v>
      </c>
      <c r="C2691" t="s">
        <v>255</v>
      </c>
      <c r="D2691" s="10">
        <v>35452</v>
      </c>
      <c r="E2691" t="s">
        <v>1219</v>
      </c>
    </row>
    <row r="2692" spans="1:5">
      <c r="A2692" t="s">
        <v>3520</v>
      </c>
      <c r="B2692">
        <v>10096620165</v>
      </c>
      <c r="C2692" t="s">
        <v>1703</v>
      </c>
      <c r="D2692" s="10">
        <v>35813</v>
      </c>
      <c r="E2692" t="s">
        <v>1219</v>
      </c>
    </row>
    <row r="2693" spans="1:5">
      <c r="A2693" t="s">
        <v>3521</v>
      </c>
      <c r="B2693">
        <v>10016515242</v>
      </c>
      <c r="C2693" t="s">
        <v>77</v>
      </c>
      <c r="D2693" s="10">
        <v>36621</v>
      </c>
      <c r="E2693" t="s">
        <v>1219</v>
      </c>
    </row>
    <row r="2694" spans="1:5">
      <c r="A2694" t="s">
        <v>664</v>
      </c>
      <c r="B2694">
        <v>10037964871</v>
      </c>
      <c r="C2694" t="s">
        <v>36</v>
      </c>
      <c r="D2694" s="10">
        <v>36935</v>
      </c>
      <c r="E2694" t="s">
        <v>1217</v>
      </c>
    </row>
    <row r="2695" spans="1:5">
      <c r="A2695" t="s">
        <v>3522</v>
      </c>
      <c r="B2695">
        <v>10090160975</v>
      </c>
      <c r="C2695" t="s">
        <v>38</v>
      </c>
      <c r="D2695" s="10">
        <v>36768</v>
      </c>
      <c r="E2695" t="s">
        <v>1219</v>
      </c>
    </row>
    <row r="2696" spans="1:5">
      <c r="A2696" t="s">
        <v>3523</v>
      </c>
      <c r="B2696">
        <v>10009731710</v>
      </c>
      <c r="C2696" t="s">
        <v>141</v>
      </c>
      <c r="D2696" s="10">
        <v>35400</v>
      </c>
      <c r="E2696" t="s">
        <v>1217</v>
      </c>
    </row>
    <row r="2697" spans="1:5">
      <c r="A2697" t="s">
        <v>2614</v>
      </c>
      <c r="B2697">
        <v>10096654824</v>
      </c>
      <c r="C2697" t="s">
        <v>177</v>
      </c>
      <c r="D2697" s="10">
        <v>33928</v>
      </c>
      <c r="E2697" t="s">
        <v>1219</v>
      </c>
    </row>
    <row r="2698" spans="1:5">
      <c r="A2698" t="s">
        <v>944</v>
      </c>
      <c r="B2698">
        <v>10010948351</v>
      </c>
      <c r="C2698" t="s">
        <v>84</v>
      </c>
      <c r="D2698" s="10">
        <v>36498</v>
      </c>
      <c r="E2698" t="s">
        <v>1217</v>
      </c>
    </row>
    <row r="2699" spans="1:5">
      <c r="A2699" t="s">
        <v>3524</v>
      </c>
      <c r="B2699">
        <v>10010940469</v>
      </c>
      <c r="C2699" t="s">
        <v>618</v>
      </c>
      <c r="D2699" s="10">
        <v>35847</v>
      </c>
      <c r="E2699" t="s">
        <v>1219</v>
      </c>
    </row>
    <row r="2700" spans="1:5">
      <c r="A2700" t="s">
        <v>3446</v>
      </c>
      <c r="B2700">
        <v>10094292872</v>
      </c>
      <c r="C2700" t="s">
        <v>153</v>
      </c>
      <c r="D2700" s="10">
        <v>36872</v>
      </c>
      <c r="E2700" t="s">
        <v>1226</v>
      </c>
    </row>
    <row r="2701" spans="1:5">
      <c r="A2701" t="s">
        <v>3525</v>
      </c>
      <c r="B2701">
        <v>10015859581</v>
      </c>
      <c r="C2701" t="s">
        <v>103</v>
      </c>
      <c r="D2701" s="10">
        <v>36469</v>
      </c>
      <c r="E2701" t="s">
        <v>1219</v>
      </c>
    </row>
    <row r="2702" spans="1:5">
      <c r="A2702" t="s">
        <v>3526</v>
      </c>
      <c r="B2702">
        <v>10015716307</v>
      </c>
      <c r="C2702" t="s">
        <v>62</v>
      </c>
      <c r="D2702" s="10">
        <v>36306</v>
      </c>
      <c r="E2702" t="s">
        <v>1219</v>
      </c>
    </row>
    <row r="2703" spans="1:5">
      <c r="A2703" t="s">
        <v>8190</v>
      </c>
      <c r="B2703">
        <v>10011314729</v>
      </c>
      <c r="C2703" t="s">
        <v>3527</v>
      </c>
      <c r="D2703" s="10">
        <v>33103</v>
      </c>
      <c r="E2703" t="s">
        <v>1217</v>
      </c>
    </row>
    <row r="2704" spans="1:5">
      <c r="A2704" t="s">
        <v>3528</v>
      </c>
      <c r="B2704">
        <v>10052308545</v>
      </c>
      <c r="C2704" t="s">
        <v>115</v>
      </c>
      <c r="D2704" s="10">
        <v>32394</v>
      </c>
      <c r="E2704" t="s">
        <v>1217</v>
      </c>
    </row>
    <row r="2705" spans="1:5">
      <c r="A2705" t="s">
        <v>3529</v>
      </c>
      <c r="B2705">
        <v>10096553073</v>
      </c>
      <c r="C2705" t="s">
        <v>618</v>
      </c>
      <c r="D2705" s="10">
        <v>36759</v>
      </c>
      <c r="E2705" t="s">
        <v>1219</v>
      </c>
    </row>
    <row r="2706" spans="1:5">
      <c r="A2706" t="s">
        <v>387</v>
      </c>
      <c r="B2706">
        <v>10006893852</v>
      </c>
      <c r="C2706" t="s">
        <v>62</v>
      </c>
      <c r="D2706" s="10">
        <v>33881</v>
      </c>
      <c r="E2706" t="s">
        <v>1219</v>
      </c>
    </row>
    <row r="2707" spans="1:5">
      <c r="A2707" t="s">
        <v>3530</v>
      </c>
      <c r="B2707">
        <v>10008929539</v>
      </c>
      <c r="C2707" t="s">
        <v>645</v>
      </c>
      <c r="D2707" s="10">
        <v>34586</v>
      </c>
      <c r="E2707" t="s">
        <v>1226</v>
      </c>
    </row>
    <row r="2708" spans="1:5">
      <c r="A2708" t="s">
        <v>492</v>
      </c>
      <c r="B2708">
        <v>10007832227</v>
      </c>
      <c r="C2708" t="s">
        <v>30</v>
      </c>
      <c r="D2708" s="10">
        <v>34318</v>
      </c>
      <c r="E2708" t="s">
        <v>1217</v>
      </c>
    </row>
    <row r="2709" spans="1:5">
      <c r="A2709" t="s">
        <v>3531</v>
      </c>
      <c r="B2709">
        <v>10052292983</v>
      </c>
      <c r="C2709" t="s">
        <v>32</v>
      </c>
      <c r="D2709" s="10">
        <v>37204</v>
      </c>
      <c r="E2709" t="s">
        <v>1219</v>
      </c>
    </row>
    <row r="2710" spans="1:5">
      <c r="A2710" t="s">
        <v>3532</v>
      </c>
      <c r="B2710">
        <v>10015982146</v>
      </c>
      <c r="C2710" t="s">
        <v>211</v>
      </c>
      <c r="D2710" s="10">
        <v>36119</v>
      </c>
      <c r="E2710" t="s">
        <v>1219</v>
      </c>
    </row>
    <row r="2711" spans="1:5">
      <c r="A2711" t="s">
        <v>3533</v>
      </c>
      <c r="B2711">
        <v>10064903185</v>
      </c>
      <c r="C2711" t="s">
        <v>255</v>
      </c>
      <c r="D2711" s="10">
        <v>36816</v>
      </c>
      <c r="E2711" t="s">
        <v>1219</v>
      </c>
    </row>
    <row r="2712" spans="1:5">
      <c r="A2712" t="s">
        <v>3534</v>
      </c>
      <c r="B2712">
        <v>10016540706</v>
      </c>
      <c r="C2712" t="s">
        <v>84</v>
      </c>
      <c r="D2712" s="10">
        <v>33670</v>
      </c>
      <c r="E2712" t="s">
        <v>1219</v>
      </c>
    </row>
    <row r="2713" spans="1:5">
      <c r="A2713" t="s">
        <v>3535</v>
      </c>
      <c r="B2713">
        <v>10015795220</v>
      </c>
      <c r="C2713" t="s">
        <v>30</v>
      </c>
      <c r="D2713" s="10">
        <v>35599</v>
      </c>
      <c r="E2713" t="s">
        <v>1226</v>
      </c>
    </row>
    <row r="2714" spans="1:5">
      <c r="A2714" t="s">
        <v>3536</v>
      </c>
      <c r="B2714">
        <v>10060958521</v>
      </c>
      <c r="C2714" t="s">
        <v>491</v>
      </c>
      <c r="D2714" s="10">
        <v>36765</v>
      </c>
      <c r="E2714" t="s">
        <v>1219</v>
      </c>
    </row>
    <row r="2715" spans="1:5">
      <c r="A2715" t="s">
        <v>3537</v>
      </c>
      <c r="B2715">
        <v>10015320223</v>
      </c>
      <c r="C2715" t="s">
        <v>38</v>
      </c>
      <c r="D2715" s="10">
        <v>36065</v>
      </c>
      <c r="E2715" t="s">
        <v>1219</v>
      </c>
    </row>
    <row r="2716" spans="1:5">
      <c r="A2716" t="s">
        <v>3538</v>
      </c>
      <c r="B2716">
        <v>10016569907</v>
      </c>
      <c r="C2716" t="s">
        <v>84</v>
      </c>
      <c r="D2716" s="10">
        <v>36713</v>
      </c>
      <c r="E2716" t="s">
        <v>1219</v>
      </c>
    </row>
    <row r="2717" spans="1:5">
      <c r="A2717" t="s">
        <v>3539</v>
      </c>
      <c r="B2717">
        <v>10096427579</v>
      </c>
      <c r="C2717" t="s">
        <v>115</v>
      </c>
      <c r="D2717" s="10">
        <v>37255</v>
      </c>
      <c r="E2717" t="s">
        <v>1219</v>
      </c>
    </row>
    <row r="2718" spans="1:5">
      <c r="A2718" t="s">
        <v>3540</v>
      </c>
      <c r="B2718">
        <v>10090698923</v>
      </c>
      <c r="C2718" t="s">
        <v>206</v>
      </c>
      <c r="D2718" s="10">
        <v>34156</v>
      </c>
      <c r="E2718" t="s">
        <v>1219</v>
      </c>
    </row>
    <row r="2719" spans="1:5">
      <c r="A2719" t="s">
        <v>3541</v>
      </c>
      <c r="B2719">
        <v>10017850913</v>
      </c>
      <c r="C2719" t="s">
        <v>211</v>
      </c>
      <c r="D2719" s="10">
        <v>36618</v>
      </c>
      <c r="E2719" t="s">
        <v>1219</v>
      </c>
    </row>
    <row r="2720" spans="1:5">
      <c r="A2720" t="s">
        <v>3542</v>
      </c>
      <c r="B2720">
        <v>10055055463</v>
      </c>
      <c r="C2720" t="s">
        <v>51</v>
      </c>
      <c r="D2720" s="10">
        <v>36215</v>
      </c>
      <c r="E2720" t="s">
        <v>1219</v>
      </c>
    </row>
    <row r="2721" spans="1:5">
      <c r="A2721" t="s">
        <v>3543</v>
      </c>
      <c r="B2721">
        <v>10007081081</v>
      </c>
      <c r="C2721" t="s">
        <v>84</v>
      </c>
      <c r="D2721" s="10">
        <v>32890</v>
      </c>
      <c r="E2721" t="s">
        <v>1219</v>
      </c>
    </row>
    <row r="2722" spans="1:5">
      <c r="A2722" t="s">
        <v>3544</v>
      </c>
      <c r="B2722">
        <v>10065472455</v>
      </c>
      <c r="C2722" t="s">
        <v>223</v>
      </c>
      <c r="D2722" s="10">
        <v>36657</v>
      </c>
      <c r="E2722" t="s">
        <v>1219</v>
      </c>
    </row>
    <row r="2723" spans="1:5">
      <c r="A2723" t="s">
        <v>3545</v>
      </c>
      <c r="B2723">
        <v>10015589294</v>
      </c>
      <c r="C2723" t="s">
        <v>491</v>
      </c>
      <c r="D2723" s="10">
        <v>36263</v>
      </c>
      <c r="E2723" t="s">
        <v>1217</v>
      </c>
    </row>
    <row r="2724" spans="1:5">
      <c r="A2724" t="s">
        <v>3546</v>
      </c>
      <c r="B2724">
        <v>10017848990</v>
      </c>
      <c r="C2724" t="s">
        <v>211</v>
      </c>
      <c r="D2724" s="10">
        <v>30190</v>
      </c>
      <c r="E2724" t="s">
        <v>1219</v>
      </c>
    </row>
    <row r="2725" spans="1:5">
      <c r="A2725" t="s">
        <v>3547</v>
      </c>
      <c r="B2725">
        <v>10007293673</v>
      </c>
      <c r="C2725" t="s">
        <v>141</v>
      </c>
      <c r="D2725" s="10">
        <v>33579</v>
      </c>
      <c r="E2725" t="s">
        <v>1219</v>
      </c>
    </row>
    <row r="2726" spans="1:5">
      <c r="A2726" t="s">
        <v>3548</v>
      </c>
      <c r="B2726">
        <v>10080767335</v>
      </c>
      <c r="C2726" t="s">
        <v>51</v>
      </c>
      <c r="D2726" s="10">
        <v>36372</v>
      </c>
      <c r="E2726" t="s">
        <v>1219</v>
      </c>
    </row>
    <row r="2727" spans="1:5">
      <c r="A2727" t="s">
        <v>3549</v>
      </c>
      <c r="B2727">
        <v>10009313293</v>
      </c>
      <c r="C2727" t="s">
        <v>177</v>
      </c>
      <c r="D2727" s="10">
        <v>29759</v>
      </c>
      <c r="E2727" t="s">
        <v>1218</v>
      </c>
    </row>
    <row r="2728" spans="1:5">
      <c r="A2728" t="s">
        <v>3550</v>
      </c>
      <c r="B2728">
        <v>10010878027</v>
      </c>
      <c r="C2728" t="s">
        <v>324</v>
      </c>
      <c r="D2728" s="10">
        <v>36039</v>
      </c>
      <c r="E2728" t="s">
        <v>1219</v>
      </c>
    </row>
    <row r="2729" spans="1:5">
      <c r="A2729" t="s">
        <v>3551</v>
      </c>
      <c r="B2729">
        <v>10086775372</v>
      </c>
      <c r="C2729" t="s">
        <v>101</v>
      </c>
      <c r="D2729" s="10">
        <v>37437</v>
      </c>
      <c r="E2729" t="s">
        <v>1217</v>
      </c>
    </row>
    <row r="2730" spans="1:5">
      <c r="A2730" t="s">
        <v>3552</v>
      </c>
      <c r="B2730">
        <v>10005792294</v>
      </c>
      <c r="C2730" t="s">
        <v>2225</v>
      </c>
      <c r="D2730" s="10">
        <v>32141</v>
      </c>
      <c r="E2730" t="s">
        <v>1217</v>
      </c>
    </row>
    <row r="2731" spans="1:5">
      <c r="A2731" t="s">
        <v>3553</v>
      </c>
      <c r="B2731">
        <v>10089115601</v>
      </c>
      <c r="C2731" t="s">
        <v>3348</v>
      </c>
      <c r="D2731" s="10">
        <v>35652</v>
      </c>
      <c r="E2731" t="s">
        <v>1219</v>
      </c>
    </row>
    <row r="2732" spans="1:5">
      <c r="A2732" t="s">
        <v>3554</v>
      </c>
      <c r="B2732">
        <v>10009189924</v>
      </c>
      <c r="C2732" t="s">
        <v>36</v>
      </c>
      <c r="D2732" s="10">
        <v>35048</v>
      </c>
      <c r="E2732" t="s">
        <v>1219</v>
      </c>
    </row>
    <row r="2733" spans="1:5">
      <c r="A2733" t="s">
        <v>3555</v>
      </c>
      <c r="B2733">
        <v>10011164478</v>
      </c>
      <c r="C2733" t="s">
        <v>57</v>
      </c>
      <c r="D2733" s="10">
        <v>36072</v>
      </c>
      <c r="E2733" t="s">
        <v>1219</v>
      </c>
    </row>
    <row r="2734" spans="1:5">
      <c r="A2734" t="s">
        <v>3556</v>
      </c>
      <c r="B2734">
        <v>10049090872</v>
      </c>
      <c r="C2734" t="s">
        <v>255</v>
      </c>
      <c r="D2734" s="10">
        <v>36375</v>
      </c>
      <c r="E2734" t="s">
        <v>1226</v>
      </c>
    </row>
    <row r="2735" spans="1:5">
      <c r="A2735" t="s">
        <v>603</v>
      </c>
      <c r="B2735">
        <v>10009503455</v>
      </c>
      <c r="C2735" t="s">
        <v>84</v>
      </c>
      <c r="D2735" s="10">
        <v>35317</v>
      </c>
      <c r="E2735" t="s">
        <v>1217</v>
      </c>
    </row>
    <row r="2736" spans="1:5">
      <c r="A2736" t="s">
        <v>3557</v>
      </c>
      <c r="B2736">
        <v>10084425851</v>
      </c>
      <c r="C2736" t="s">
        <v>115</v>
      </c>
      <c r="D2736" s="10">
        <v>37156</v>
      </c>
      <c r="E2736" t="s">
        <v>1217</v>
      </c>
    </row>
    <row r="2737" spans="1:5">
      <c r="A2737" t="s">
        <v>3558</v>
      </c>
      <c r="B2737">
        <v>10009848615</v>
      </c>
      <c r="C2737" t="s">
        <v>141</v>
      </c>
      <c r="D2737" s="10">
        <v>33367</v>
      </c>
      <c r="E2737" t="s">
        <v>1217</v>
      </c>
    </row>
    <row r="2738" spans="1:5">
      <c r="A2738" t="s">
        <v>3559</v>
      </c>
      <c r="B2738">
        <v>10062776057</v>
      </c>
      <c r="C2738" t="s">
        <v>57</v>
      </c>
      <c r="D2738" s="10">
        <v>37138</v>
      </c>
      <c r="E2738" t="s">
        <v>1219</v>
      </c>
    </row>
    <row r="2739" spans="1:5">
      <c r="A2739" t="s">
        <v>3560</v>
      </c>
      <c r="B2739">
        <v>10035019913</v>
      </c>
      <c r="C2739" t="s">
        <v>645</v>
      </c>
      <c r="D2739" s="10">
        <v>32034</v>
      </c>
      <c r="E2739" t="s">
        <v>1219</v>
      </c>
    </row>
    <row r="2740" spans="1:5">
      <c r="A2740" t="s">
        <v>3561</v>
      </c>
      <c r="B2740">
        <v>10020948243</v>
      </c>
      <c r="C2740" t="s">
        <v>30</v>
      </c>
      <c r="D2740" s="10">
        <v>35811</v>
      </c>
      <c r="E2740" t="s">
        <v>1219</v>
      </c>
    </row>
    <row r="2741" spans="1:5">
      <c r="A2741" t="s">
        <v>3562</v>
      </c>
      <c r="B2741">
        <v>10021008362</v>
      </c>
      <c r="C2741" t="s">
        <v>30</v>
      </c>
      <c r="D2741" s="10">
        <v>36074</v>
      </c>
      <c r="E2741" t="s">
        <v>1219</v>
      </c>
    </row>
    <row r="2742" spans="1:5">
      <c r="A2742" t="s">
        <v>3563</v>
      </c>
      <c r="B2742">
        <v>10021603395</v>
      </c>
      <c r="C2742" t="s">
        <v>30</v>
      </c>
      <c r="D2742" s="10">
        <v>36851</v>
      </c>
      <c r="E2742" t="s">
        <v>1219</v>
      </c>
    </row>
    <row r="2743" spans="1:5">
      <c r="A2743" t="s">
        <v>3564</v>
      </c>
      <c r="B2743">
        <v>10089592012</v>
      </c>
      <c r="C2743" t="s">
        <v>206</v>
      </c>
      <c r="D2743" s="10">
        <v>36691</v>
      </c>
      <c r="E2743" t="s">
        <v>1219</v>
      </c>
    </row>
    <row r="2744" spans="1:5">
      <c r="A2744" t="s">
        <v>3565</v>
      </c>
      <c r="B2744">
        <v>10008981675</v>
      </c>
      <c r="C2744" t="s">
        <v>36</v>
      </c>
      <c r="D2744" s="10">
        <v>25980</v>
      </c>
      <c r="E2744" t="s">
        <v>1219</v>
      </c>
    </row>
    <row r="2745" spans="1:5">
      <c r="A2745" t="s">
        <v>3566</v>
      </c>
      <c r="B2745">
        <v>10015571110</v>
      </c>
      <c r="C2745" t="s">
        <v>30</v>
      </c>
      <c r="D2745" s="10">
        <v>36089</v>
      </c>
      <c r="E2745" t="s">
        <v>1219</v>
      </c>
    </row>
    <row r="2746" spans="1:5">
      <c r="A2746" t="s">
        <v>3567</v>
      </c>
      <c r="B2746">
        <v>10096322394</v>
      </c>
      <c r="C2746" t="s">
        <v>255</v>
      </c>
      <c r="D2746" s="10">
        <v>36910</v>
      </c>
      <c r="E2746" t="s">
        <v>1219</v>
      </c>
    </row>
    <row r="2747" spans="1:5">
      <c r="A2747" t="s">
        <v>3568</v>
      </c>
      <c r="B2747">
        <v>10089747111</v>
      </c>
      <c r="C2747" t="s">
        <v>84</v>
      </c>
      <c r="D2747" s="10">
        <v>34804</v>
      </c>
      <c r="E2747" t="s">
        <v>1219</v>
      </c>
    </row>
    <row r="2748" spans="1:5">
      <c r="A2748" t="s">
        <v>3569</v>
      </c>
      <c r="B2748">
        <v>10015787540</v>
      </c>
      <c r="C2748" t="s">
        <v>30</v>
      </c>
      <c r="D2748" s="10">
        <v>35703</v>
      </c>
      <c r="E2748" t="s">
        <v>1219</v>
      </c>
    </row>
    <row r="2749" spans="1:5">
      <c r="A2749" t="s">
        <v>3570</v>
      </c>
      <c r="B2749">
        <v>10021131230</v>
      </c>
      <c r="C2749" t="s">
        <v>30</v>
      </c>
      <c r="D2749" s="10">
        <v>36659</v>
      </c>
      <c r="E2749" t="s">
        <v>1219</v>
      </c>
    </row>
    <row r="2750" spans="1:5">
      <c r="A2750" t="s">
        <v>3571</v>
      </c>
      <c r="B2750">
        <v>10021304113</v>
      </c>
      <c r="C2750" t="s">
        <v>30</v>
      </c>
      <c r="D2750" s="10">
        <v>36137</v>
      </c>
      <c r="E2750" t="s">
        <v>1219</v>
      </c>
    </row>
    <row r="2751" spans="1:5">
      <c r="A2751" t="s">
        <v>3572</v>
      </c>
      <c r="B2751">
        <v>10096168713</v>
      </c>
      <c r="C2751" t="s">
        <v>30</v>
      </c>
      <c r="D2751" s="10">
        <v>36915</v>
      </c>
      <c r="E2751" t="s">
        <v>1219</v>
      </c>
    </row>
    <row r="2752" spans="1:5">
      <c r="A2752" t="s">
        <v>3573</v>
      </c>
      <c r="B2752">
        <v>10010726160</v>
      </c>
      <c r="C2752" t="s">
        <v>163</v>
      </c>
      <c r="D2752" s="10">
        <v>31528</v>
      </c>
      <c r="E2752" t="s">
        <v>1219</v>
      </c>
    </row>
    <row r="2753" spans="1:5">
      <c r="A2753" t="s">
        <v>3574</v>
      </c>
      <c r="B2753">
        <v>10021293504</v>
      </c>
      <c r="C2753" t="s">
        <v>30</v>
      </c>
      <c r="D2753" s="10">
        <v>36015</v>
      </c>
      <c r="E2753" t="s">
        <v>1219</v>
      </c>
    </row>
    <row r="2754" spans="1:5">
      <c r="A2754" t="s">
        <v>3575</v>
      </c>
      <c r="B2754">
        <v>10083825259</v>
      </c>
      <c r="C2754" t="s">
        <v>30</v>
      </c>
      <c r="D2754" s="10">
        <v>35703</v>
      </c>
      <c r="E2754" t="s">
        <v>1219</v>
      </c>
    </row>
    <row r="2755" spans="1:5">
      <c r="A2755" t="s">
        <v>3576</v>
      </c>
      <c r="B2755">
        <v>10021022914</v>
      </c>
      <c r="C2755" t="s">
        <v>30</v>
      </c>
      <c r="D2755" s="10">
        <v>36613</v>
      </c>
      <c r="E2755" t="s">
        <v>1219</v>
      </c>
    </row>
    <row r="2756" spans="1:5">
      <c r="A2756" t="s">
        <v>3577</v>
      </c>
      <c r="B2756">
        <v>10083826269</v>
      </c>
      <c r="C2756" t="s">
        <v>30</v>
      </c>
      <c r="D2756" s="10">
        <v>35636</v>
      </c>
      <c r="E2756" t="s">
        <v>1219</v>
      </c>
    </row>
    <row r="2757" spans="1:5">
      <c r="A2757" t="s">
        <v>3578</v>
      </c>
      <c r="B2757">
        <v>10072663488</v>
      </c>
      <c r="C2757" t="s">
        <v>177</v>
      </c>
      <c r="D2757" s="10">
        <v>33724</v>
      </c>
      <c r="E2757" t="s">
        <v>1219</v>
      </c>
    </row>
    <row r="2758" spans="1:5">
      <c r="A2758" t="s">
        <v>3579</v>
      </c>
      <c r="B2758">
        <v>10089490766</v>
      </c>
      <c r="C2758" t="s">
        <v>206</v>
      </c>
      <c r="D2758" s="10">
        <v>36673</v>
      </c>
      <c r="E2758" t="s">
        <v>1219</v>
      </c>
    </row>
    <row r="2759" spans="1:5">
      <c r="A2759" t="s">
        <v>3580</v>
      </c>
      <c r="B2759">
        <v>10015507149</v>
      </c>
      <c r="C2759" t="s">
        <v>30</v>
      </c>
      <c r="D2759" s="10">
        <v>34110</v>
      </c>
      <c r="E2759" t="s">
        <v>1219</v>
      </c>
    </row>
    <row r="2760" spans="1:5">
      <c r="A2760" t="s">
        <v>3581</v>
      </c>
      <c r="B2760">
        <v>10021349074</v>
      </c>
      <c r="C2760" t="s">
        <v>30</v>
      </c>
      <c r="D2760" s="10">
        <v>36523</v>
      </c>
      <c r="E2760" t="s">
        <v>1219</v>
      </c>
    </row>
    <row r="2761" spans="1:5">
      <c r="A2761" t="s">
        <v>3582</v>
      </c>
      <c r="B2761">
        <v>10015849578</v>
      </c>
      <c r="C2761" t="s">
        <v>197</v>
      </c>
      <c r="D2761" s="10">
        <v>36216</v>
      </c>
      <c r="E2761" t="s">
        <v>1219</v>
      </c>
    </row>
    <row r="2762" spans="1:5">
      <c r="A2762" t="s">
        <v>3583</v>
      </c>
      <c r="B2762">
        <v>10034955649</v>
      </c>
      <c r="C2762" t="s">
        <v>197</v>
      </c>
      <c r="D2762" s="10">
        <v>36834</v>
      </c>
      <c r="E2762" t="s">
        <v>1219</v>
      </c>
    </row>
    <row r="2763" spans="1:5">
      <c r="A2763" t="s">
        <v>888</v>
      </c>
      <c r="B2763">
        <v>10011092538</v>
      </c>
      <c r="C2763" t="s">
        <v>197</v>
      </c>
      <c r="D2763" s="10">
        <v>36228</v>
      </c>
      <c r="E2763" t="s">
        <v>1219</v>
      </c>
    </row>
    <row r="2764" spans="1:5">
      <c r="A2764" t="s">
        <v>3584</v>
      </c>
      <c r="B2764">
        <v>10034976261</v>
      </c>
      <c r="C2764" t="s">
        <v>197</v>
      </c>
      <c r="D2764" s="10">
        <v>36524</v>
      </c>
      <c r="E2764" t="s">
        <v>1219</v>
      </c>
    </row>
    <row r="2765" spans="1:5">
      <c r="A2765" t="s">
        <v>3585</v>
      </c>
      <c r="B2765">
        <v>10050180205</v>
      </c>
      <c r="C2765" t="s">
        <v>197</v>
      </c>
      <c r="D2765" s="10">
        <v>36665</v>
      </c>
      <c r="E2765" t="s">
        <v>1219</v>
      </c>
    </row>
    <row r="2766" spans="1:5">
      <c r="A2766" t="s">
        <v>3587</v>
      </c>
      <c r="B2766">
        <v>10014536947</v>
      </c>
      <c r="C2766" t="s">
        <v>3586</v>
      </c>
      <c r="D2766" s="10">
        <v>33085</v>
      </c>
      <c r="E2766" t="s">
        <v>1219</v>
      </c>
    </row>
    <row r="2767" spans="1:5">
      <c r="A2767" t="s">
        <v>3588</v>
      </c>
      <c r="B2767">
        <v>10036037201</v>
      </c>
      <c r="C2767" t="s">
        <v>197</v>
      </c>
      <c r="D2767" s="10">
        <v>37040</v>
      </c>
      <c r="E2767" t="s">
        <v>1219</v>
      </c>
    </row>
    <row r="2768" spans="1:5">
      <c r="A2768" t="s">
        <v>3589</v>
      </c>
      <c r="B2768">
        <v>10036080142</v>
      </c>
      <c r="C2768" t="s">
        <v>197</v>
      </c>
      <c r="D2768" s="10">
        <v>37001</v>
      </c>
      <c r="E2768" t="s">
        <v>1219</v>
      </c>
    </row>
    <row r="2769" spans="1:5">
      <c r="A2769" t="s">
        <v>3590</v>
      </c>
      <c r="B2769">
        <v>10008118072</v>
      </c>
      <c r="C2769" t="s">
        <v>151</v>
      </c>
      <c r="D2769" s="10">
        <v>34589</v>
      </c>
      <c r="E2769" t="s">
        <v>1219</v>
      </c>
    </row>
    <row r="2770" spans="1:5">
      <c r="A2770" t="s">
        <v>918</v>
      </c>
      <c r="B2770">
        <v>10010118393</v>
      </c>
      <c r="C2770" t="s">
        <v>84</v>
      </c>
      <c r="D2770" s="10">
        <v>36051</v>
      </c>
      <c r="E2770" t="s">
        <v>1217</v>
      </c>
    </row>
    <row r="2771" spans="1:5">
      <c r="A2771" t="s">
        <v>3591</v>
      </c>
      <c r="B2771">
        <v>10053457892</v>
      </c>
      <c r="C2771" t="s">
        <v>1340</v>
      </c>
      <c r="D2771" s="10">
        <v>36162</v>
      </c>
      <c r="E2771" t="s">
        <v>1219</v>
      </c>
    </row>
    <row r="2772" spans="1:5">
      <c r="A2772" t="s">
        <v>3592</v>
      </c>
      <c r="B2772">
        <v>10016301135</v>
      </c>
      <c r="C2772" t="s">
        <v>363</v>
      </c>
      <c r="D2772" s="10">
        <v>29778</v>
      </c>
      <c r="E2772" t="s">
        <v>1219</v>
      </c>
    </row>
    <row r="2773" spans="1:5">
      <c r="A2773" t="s">
        <v>3593</v>
      </c>
      <c r="B2773">
        <v>10023459634</v>
      </c>
      <c r="C2773" t="s">
        <v>368</v>
      </c>
      <c r="D2773" s="10">
        <v>36787</v>
      </c>
      <c r="E2773" t="s">
        <v>1219</v>
      </c>
    </row>
    <row r="2774" spans="1:5">
      <c r="A2774" t="s">
        <v>3594</v>
      </c>
      <c r="B2774">
        <v>10021321287</v>
      </c>
      <c r="C2774" t="s">
        <v>30</v>
      </c>
      <c r="D2774" s="10">
        <v>35943</v>
      </c>
      <c r="E2774" t="s">
        <v>1219</v>
      </c>
    </row>
    <row r="2775" spans="1:5">
      <c r="A2775" t="s">
        <v>3595</v>
      </c>
      <c r="B2775">
        <v>10015018008</v>
      </c>
      <c r="C2775" t="s">
        <v>153</v>
      </c>
      <c r="D2775" s="10">
        <v>36279</v>
      </c>
      <c r="E2775" t="s">
        <v>1219</v>
      </c>
    </row>
    <row r="2776" spans="1:5">
      <c r="A2776" t="s">
        <v>3596</v>
      </c>
      <c r="B2776">
        <v>10015330024</v>
      </c>
      <c r="C2776" t="s">
        <v>81</v>
      </c>
      <c r="D2776" s="10">
        <v>36342</v>
      </c>
      <c r="E2776" t="s">
        <v>1219</v>
      </c>
    </row>
    <row r="2777" spans="1:5">
      <c r="A2777" t="s">
        <v>3597</v>
      </c>
      <c r="B2777">
        <v>10002512583</v>
      </c>
      <c r="C2777" t="s">
        <v>249</v>
      </c>
      <c r="D2777" s="10">
        <v>28571</v>
      </c>
      <c r="E2777" t="s">
        <v>1217</v>
      </c>
    </row>
    <row r="2778" spans="1:5">
      <c r="A2778" t="s">
        <v>3598</v>
      </c>
      <c r="B2778">
        <v>10015765514</v>
      </c>
      <c r="C2778" t="s">
        <v>28</v>
      </c>
      <c r="D2778" s="10">
        <v>36287</v>
      </c>
      <c r="E2778" t="s">
        <v>1219</v>
      </c>
    </row>
    <row r="2779" spans="1:5">
      <c r="A2779" t="s">
        <v>3599</v>
      </c>
      <c r="B2779">
        <v>10045869866</v>
      </c>
      <c r="C2779" t="s">
        <v>363</v>
      </c>
      <c r="D2779" s="10">
        <v>30475</v>
      </c>
      <c r="E2779" t="s">
        <v>1219</v>
      </c>
    </row>
    <row r="2780" spans="1:5">
      <c r="A2780" t="s">
        <v>3600</v>
      </c>
      <c r="B2780">
        <v>10016439763</v>
      </c>
      <c r="C2780" t="s">
        <v>77</v>
      </c>
      <c r="D2780" s="10">
        <v>36704</v>
      </c>
      <c r="E2780" t="s">
        <v>1219</v>
      </c>
    </row>
    <row r="2781" spans="1:5">
      <c r="A2781" t="s">
        <v>3601</v>
      </c>
      <c r="B2781">
        <v>10017733806</v>
      </c>
      <c r="C2781" t="s">
        <v>62</v>
      </c>
      <c r="D2781" s="10">
        <v>31551</v>
      </c>
      <c r="E2781" t="s">
        <v>1219</v>
      </c>
    </row>
    <row r="2782" spans="1:5">
      <c r="A2782" t="s">
        <v>3602</v>
      </c>
      <c r="B2782">
        <v>10010821342</v>
      </c>
      <c r="C2782" t="s">
        <v>3050</v>
      </c>
      <c r="D2782" s="10">
        <v>36086</v>
      </c>
      <c r="E2782" t="s">
        <v>1219</v>
      </c>
    </row>
    <row r="2783" spans="1:5">
      <c r="A2783" t="s">
        <v>3603</v>
      </c>
      <c r="B2783">
        <v>10065710814</v>
      </c>
      <c r="C2783" t="s">
        <v>24</v>
      </c>
      <c r="D2783" s="10">
        <v>29809</v>
      </c>
      <c r="E2783" t="s">
        <v>1217</v>
      </c>
    </row>
    <row r="2784" spans="1:5">
      <c r="A2784" t="s">
        <v>3604</v>
      </c>
      <c r="B2784">
        <v>10011158721</v>
      </c>
      <c r="C2784" t="s">
        <v>77</v>
      </c>
      <c r="D2784" s="10">
        <v>36344</v>
      </c>
      <c r="E2784" t="s">
        <v>1219</v>
      </c>
    </row>
    <row r="2785" spans="1:5">
      <c r="A2785" t="s">
        <v>464</v>
      </c>
      <c r="B2785">
        <v>10002288069</v>
      </c>
      <c r="C2785" t="s">
        <v>43</v>
      </c>
      <c r="D2785" s="10">
        <v>29565</v>
      </c>
      <c r="E2785" t="s">
        <v>1219</v>
      </c>
    </row>
    <row r="2786" spans="1:5">
      <c r="A2786" t="s">
        <v>3605</v>
      </c>
      <c r="B2786">
        <v>10035317579</v>
      </c>
      <c r="C2786" t="s">
        <v>43</v>
      </c>
      <c r="D2786" s="10">
        <v>36851</v>
      </c>
      <c r="E2786" t="s">
        <v>1217</v>
      </c>
    </row>
    <row r="2787" spans="1:5">
      <c r="A2787" t="s">
        <v>3606</v>
      </c>
      <c r="B2787">
        <v>10061209105</v>
      </c>
      <c r="C2787" t="s">
        <v>51</v>
      </c>
      <c r="D2787" s="10">
        <v>36413</v>
      </c>
      <c r="E2787" t="s">
        <v>1219</v>
      </c>
    </row>
    <row r="2788" spans="1:5">
      <c r="A2788" t="s">
        <v>3607</v>
      </c>
      <c r="B2788">
        <v>10065962408</v>
      </c>
      <c r="C2788" t="s">
        <v>141</v>
      </c>
      <c r="D2788" s="10">
        <v>36637</v>
      </c>
      <c r="E2788" t="s">
        <v>1219</v>
      </c>
    </row>
    <row r="2789" spans="1:5">
      <c r="A2789" t="s">
        <v>3608</v>
      </c>
      <c r="B2789">
        <v>10015998819</v>
      </c>
      <c r="C2789" t="s">
        <v>38</v>
      </c>
      <c r="D2789" s="10">
        <v>36410</v>
      </c>
      <c r="E2789" t="s">
        <v>1219</v>
      </c>
    </row>
    <row r="2790" spans="1:5">
      <c r="A2790" t="s">
        <v>648</v>
      </c>
      <c r="B2790">
        <v>10015327495</v>
      </c>
      <c r="C2790" t="s">
        <v>84</v>
      </c>
      <c r="D2790" s="10">
        <v>36371</v>
      </c>
      <c r="E2790" t="s">
        <v>1217</v>
      </c>
    </row>
    <row r="2791" spans="1:5">
      <c r="A2791" t="s">
        <v>3609</v>
      </c>
      <c r="B2791">
        <v>10016308916</v>
      </c>
      <c r="C2791" t="s">
        <v>24</v>
      </c>
      <c r="D2791" s="10">
        <v>36179</v>
      </c>
      <c r="E2791" t="s">
        <v>1219</v>
      </c>
    </row>
    <row r="2792" spans="1:5">
      <c r="A2792" t="s">
        <v>3610</v>
      </c>
      <c r="B2792">
        <v>10035327784</v>
      </c>
      <c r="C2792" t="s">
        <v>43</v>
      </c>
      <c r="D2792" s="10">
        <v>35787</v>
      </c>
      <c r="E2792" t="s">
        <v>1217</v>
      </c>
    </row>
    <row r="2793" spans="1:5">
      <c r="A2793" t="s">
        <v>3611</v>
      </c>
      <c r="B2793">
        <v>10016324070</v>
      </c>
      <c r="C2793" t="s">
        <v>24</v>
      </c>
      <c r="D2793" s="10">
        <v>36179</v>
      </c>
      <c r="E2793" t="s">
        <v>1219</v>
      </c>
    </row>
    <row r="2794" spans="1:5">
      <c r="A2794" t="s">
        <v>3612</v>
      </c>
      <c r="B2794">
        <v>10062776966</v>
      </c>
      <c r="C2794" t="s">
        <v>57</v>
      </c>
      <c r="D2794" s="10">
        <v>36763</v>
      </c>
      <c r="E2794" t="s">
        <v>1219</v>
      </c>
    </row>
    <row r="2795" spans="1:5">
      <c r="A2795" t="s">
        <v>3613</v>
      </c>
      <c r="B2795">
        <v>10035417411</v>
      </c>
      <c r="C2795" t="s">
        <v>43</v>
      </c>
      <c r="D2795" s="10">
        <v>35983</v>
      </c>
      <c r="E2795" t="s">
        <v>1219</v>
      </c>
    </row>
    <row r="2796" spans="1:5">
      <c r="A2796" t="s">
        <v>507</v>
      </c>
      <c r="B2796">
        <v>10005865551</v>
      </c>
      <c r="C2796" t="s">
        <v>84</v>
      </c>
      <c r="D2796" s="10">
        <v>33142</v>
      </c>
      <c r="E2796" t="s">
        <v>1217</v>
      </c>
    </row>
    <row r="2797" spans="1:5">
      <c r="A2797" t="s">
        <v>3614</v>
      </c>
      <c r="B2797">
        <v>10074702209</v>
      </c>
      <c r="C2797" t="s">
        <v>51</v>
      </c>
      <c r="D2797" s="10">
        <v>35668</v>
      </c>
      <c r="E2797" t="s">
        <v>1219</v>
      </c>
    </row>
    <row r="2798" spans="1:5">
      <c r="A2798" t="s">
        <v>3615</v>
      </c>
      <c r="B2798">
        <v>10015236862</v>
      </c>
      <c r="C2798" t="s">
        <v>84</v>
      </c>
      <c r="D2798" s="10">
        <v>36149</v>
      </c>
      <c r="E2798" t="s">
        <v>1219</v>
      </c>
    </row>
    <row r="2799" spans="1:5">
      <c r="A2799" t="s">
        <v>3616</v>
      </c>
      <c r="B2799">
        <v>10008923273</v>
      </c>
      <c r="C2799" t="s">
        <v>84</v>
      </c>
      <c r="D2799" s="10">
        <v>31905</v>
      </c>
      <c r="E2799" t="s">
        <v>1219</v>
      </c>
    </row>
    <row r="2800" spans="1:5">
      <c r="A2800" t="s">
        <v>3617</v>
      </c>
      <c r="B2800">
        <v>10059714901</v>
      </c>
      <c r="C2800" t="s">
        <v>51</v>
      </c>
      <c r="D2800" s="10">
        <v>35694</v>
      </c>
      <c r="E2800" t="s">
        <v>1219</v>
      </c>
    </row>
    <row r="2801" spans="1:5">
      <c r="A2801" t="s">
        <v>2328</v>
      </c>
      <c r="B2801">
        <v>10034870571</v>
      </c>
      <c r="C2801" t="s">
        <v>206</v>
      </c>
      <c r="D2801" s="10">
        <v>36754</v>
      </c>
      <c r="E2801" t="s">
        <v>1219</v>
      </c>
    </row>
    <row r="2802" spans="1:5">
      <c r="A2802" t="s">
        <v>3618</v>
      </c>
      <c r="B2802">
        <v>10064627545</v>
      </c>
      <c r="C2802" t="s">
        <v>51</v>
      </c>
      <c r="D2802" s="10">
        <v>36277</v>
      </c>
      <c r="E2802" t="s">
        <v>1217</v>
      </c>
    </row>
    <row r="2803" spans="1:5">
      <c r="A2803" t="s">
        <v>3619</v>
      </c>
      <c r="B2803">
        <v>10007734520</v>
      </c>
      <c r="C2803" t="s">
        <v>255</v>
      </c>
      <c r="D2803" s="10">
        <v>33677</v>
      </c>
      <c r="E2803" t="s">
        <v>1226</v>
      </c>
    </row>
    <row r="2804" spans="1:5">
      <c r="A2804" t="s">
        <v>3620</v>
      </c>
      <c r="B2804">
        <v>10064903589</v>
      </c>
      <c r="C2804" t="s">
        <v>255</v>
      </c>
      <c r="D2804" s="10">
        <v>36269</v>
      </c>
      <c r="E2804" t="s">
        <v>1219</v>
      </c>
    </row>
    <row r="2805" spans="1:5">
      <c r="A2805" t="s">
        <v>3621</v>
      </c>
      <c r="B2805">
        <v>10083839508</v>
      </c>
      <c r="C2805" t="s">
        <v>51</v>
      </c>
      <c r="D2805" s="10">
        <v>35343</v>
      </c>
      <c r="E2805" t="s">
        <v>1219</v>
      </c>
    </row>
    <row r="2806" spans="1:5">
      <c r="A2806" t="s">
        <v>3622</v>
      </c>
      <c r="B2806">
        <v>10007632466</v>
      </c>
      <c r="C2806" t="s">
        <v>112</v>
      </c>
      <c r="D2806" s="10">
        <v>28614</v>
      </c>
      <c r="E2806" t="s">
        <v>1217</v>
      </c>
    </row>
    <row r="2807" spans="1:5">
      <c r="A2807" t="s">
        <v>3623</v>
      </c>
      <c r="B2807">
        <v>10079997702</v>
      </c>
      <c r="C2807" t="s">
        <v>51</v>
      </c>
      <c r="D2807" s="10">
        <v>36525</v>
      </c>
      <c r="E2807" t="s">
        <v>1219</v>
      </c>
    </row>
    <row r="2808" spans="1:5">
      <c r="A2808" t="s">
        <v>3624</v>
      </c>
      <c r="B2808">
        <v>10021627041</v>
      </c>
      <c r="C2808" t="s">
        <v>30</v>
      </c>
      <c r="D2808" s="10">
        <v>35352</v>
      </c>
      <c r="E2808" t="s">
        <v>1219</v>
      </c>
    </row>
    <row r="2809" spans="1:5">
      <c r="A2809" t="s">
        <v>3625</v>
      </c>
      <c r="B2809">
        <v>10010841045</v>
      </c>
      <c r="C2809" t="s">
        <v>103</v>
      </c>
      <c r="D2809" s="10">
        <v>36134</v>
      </c>
      <c r="E2809" t="s">
        <v>1219</v>
      </c>
    </row>
    <row r="2810" spans="1:5">
      <c r="A2810" t="s">
        <v>296</v>
      </c>
      <c r="B2810">
        <v>10021959164</v>
      </c>
      <c r="C2810" t="s">
        <v>34</v>
      </c>
      <c r="D2810" s="10">
        <v>36766</v>
      </c>
      <c r="E2810" t="s">
        <v>1219</v>
      </c>
    </row>
    <row r="2811" spans="1:5">
      <c r="A2811" t="s">
        <v>3626</v>
      </c>
      <c r="B2811">
        <v>10010721514</v>
      </c>
      <c r="C2811" t="s">
        <v>112</v>
      </c>
      <c r="D2811" s="10">
        <v>34364</v>
      </c>
      <c r="E2811" t="s">
        <v>1217</v>
      </c>
    </row>
    <row r="2812" spans="1:5">
      <c r="A2812" t="s">
        <v>3627</v>
      </c>
      <c r="B2812">
        <v>10050672578</v>
      </c>
      <c r="C2812" t="s">
        <v>163</v>
      </c>
      <c r="D2812" s="10">
        <v>34095</v>
      </c>
      <c r="E2812" t="s">
        <v>1219</v>
      </c>
    </row>
    <row r="2813" spans="1:5">
      <c r="A2813" t="s">
        <v>3628</v>
      </c>
      <c r="B2813">
        <v>10008714927</v>
      </c>
      <c r="C2813" t="s">
        <v>211</v>
      </c>
      <c r="D2813" s="10">
        <v>34506</v>
      </c>
      <c r="E2813" t="s">
        <v>1219</v>
      </c>
    </row>
    <row r="2814" spans="1:5">
      <c r="A2814" t="s">
        <v>8191</v>
      </c>
      <c r="B2814">
        <v>10010708679</v>
      </c>
      <c r="C2814" t="s">
        <v>2728</v>
      </c>
      <c r="D2814" s="10">
        <v>35689</v>
      </c>
      <c r="E2814" t="s">
        <v>1219</v>
      </c>
    </row>
    <row r="2815" spans="1:5">
      <c r="A2815" t="s">
        <v>3629</v>
      </c>
      <c r="B2815">
        <v>10004776626</v>
      </c>
      <c r="C2815" t="s">
        <v>324</v>
      </c>
      <c r="D2815" s="10">
        <v>30198</v>
      </c>
      <c r="E2815" t="s">
        <v>1217</v>
      </c>
    </row>
    <row r="2816" spans="1:5">
      <c r="A2816" t="s">
        <v>3630</v>
      </c>
      <c r="B2816">
        <v>10015912024</v>
      </c>
      <c r="C2816" t="s">
        <v>197</v>
      </c>
      <c r="D2816" s="10">
        <v>35044</v>
      </c>
      <c r="E2816" t="s">
        <v>1219</v>
      </c>
    </row>
    <row r="2817" spans="1:5">
      <c r="A2817" t="s">
        <v>3631</v>
      </c>
      <c r="B2817">
        <v>10010652806</v>
      </c>
      <c r="C2817" t="s">
        <v>60</v>
      </c>
      <c r="D2817" s="10">
        <v>35248</v>
      </c>
      <c r="E2817" t="s">
        <v>1226</v>
      </c>
    </row>
    <row r="2818" spans="1:5">
      <c r="A2818" t="s">
        <v>3632</v>
      </c>
      <c r="B2818">
        <v>10055072641</v>
      </c>
      <c r="C2818" t="s">
        <v>1274</v>
      </c>
      <c r="D2818" s="10">
        <v>34834</v>
      </c>
      <c r="E2818" t="s">
        <v>1217</v>
      </c>
    </row>
    <row r="2819" spans="1:5">
      <c r="A2819" t="s">
        <v>3633</v>
      </c>
      <c r="B2819">
        <v>10010115565</v>
      </c>
      <c r="C2819" t="s">
        <v>523</v>
      </c>
      <c r="D2819" s="10">
        <v>36007</v>
      </c>
      <c r="E2819" t="s">
        <v>1219</v>
      </c>
    </row>
    <row r="2820" spans="1:5">
      <c r="A2820" t="s">
        <v>852</v>
      </c>
      <c r="B2820">
        <v>10003301418</v>
      </c>
      <c r="C2820" t="s">
        <v>84</v>
      </c>
      <c r="D2820" s="10">
        <v>32011</v>
      </c>
      <c r="E2820" t="s">
        <v>1217</v>
      </c>
    </row>
    <row r="2821" spans="1:5">
      <c r="A2821" t="s">
        <v>3634</v>
      </c>
      <c r="B2821">
        <v>10007261442</v>
      </c>
      <c r="C2821" t="s">
        <v>30</v>
      </c>
      <c r="D2821" s="10">
        <v>30855</v>
      </c>
      <c r="E2821" t="s">
        <v>1219</v>
      </c>
    </row>
    <row r="2822" spans="1:5">
      <c r="A2822" t="s">
        <v>3635</v>
      </c>
      <c r="B2822">
        <v>10002675261</v>
      </c>
      <c r="C2822" t="s">
        <v>211</v>
      </c>
      <c r="D2822" s="10">
        <v>30183</v>
      </c>
      <c r="E2822" t="s">
        <v>1219</v>
      </c>
    </row>
    <row r="2823" spans="1:5">
      <c r="A2823" t="s">
        <v>8192</v>
      </c>
      <c r="B2823">
        <v>10011200046</v>
      </c>
      <c r="C2823" t="s">
        <v>2728</v>
      </c>
      <c r="D2823" s="10">
        <v>33456</v>
      </c>
      <c r="E2823" t="s">
        <v>1219</v>
      </c>
    </row>
    <row r="2824" spans="1:5">
      <c r="A2824" t="s">
        <v>3636</v>
      </c>
      <c r="B2824">
        <v>10010778805</v>
      </c>
      <c r="C2824" t="s">
        <v>77</v>
      </c>
      <c r="D2824" s="10">
        <v>35822</v>
      </c>
      <c r="E2824" t="s">
        <v>1219</v>
      </c>
    </row>
    <row r="2825" spans="1:5">
      <c r="A2825" t="s">
        <v>3637</v>
      </c>
      <c r="B2825">
        <v>10015959009</v>
      </c>
      <c r="C2825" t="s">
        <v>206</v>
      </c>
      <c r="D2825" s="10">
        <v>35010</v>
      </c>
      <c r="E2825" t="s">
        <v>1219</v>
      </c>
    </row>
    <row r="2826" spans="1:5">
      <c r="A2826" t="s">
        <v>3638</v>
      </c>
      <c r="B2826">
        <v>10054596836</v>
      </c>
      <c r="C2826" t="s">
        <v>2118</v>
      </c>
      <c r="D2826" s="10">
        <v>36449</v>
      </c>
      <c r="E2826" t="s">
        <v>1219</v>
      </c>
    </row>
    <row r="2827" spans="1:5">
      <c r="A2827" t="s">
        <v>3639</v>
      </c>
      <c r="B2827">
        <v>10056442664</v>
      </c>
      <c r="C2827" t="s">
        <v>2728</v>
      </c>
      <c r="D2827" s="10">
        <v>32818</v>
      </c>
      <c r="E2827" t="s">
        <v>1219</v>
      </c>
    </row>
    <row r="2828" spans="1:5">
      <c r="A2828" t="s">
        <v>3640</v>
      </c>
      <c r="B2828">
        <v>10010806790</v>
      </c>
      <c r="C2828" t="s">
        <v>94</v>
      </c>
      <c r="D2828" s="10">
        <v>36122</v>
      </c>
      <c r="E2828" t="s">
        <v>1219</v>
      </c>
    </row>
    <row r="2829" spans="1:5">
      <c r="A2829" t="s">
        <v>3641</v>
      </c>
      <c r="B2829">
        <v>10014661027</v>
      </c>
      <c r="C2829" t="s">
        <v>38</v>
      </c>
      <c r="D2829" s="10">
        <v>35526</v>
      </c>
      <c r="E2829" t="s">
        <v>1219</v>
      </c>
    </row>
    <row r="2830" spans="1:5">
      <c r="A2830" t="s">
        <v>3642</v>
      </c>
      <c r="B2830">
        <v>10011188528</v>
      </c>
      <c r="C2830" t="s">
        <v>2728</v>
      </c>
      <c r="D2830" s="10">
        <v>35589</v>
      </c>
      <c r="E2830" t="s">
        <v>1219</v>
      </c>
    </row>
    <row r="2831" spans="1:5">
      <c r="A2831" t="s">
        <v>3643</v>
      </c>
      <c r="B2831">
        <v>10015483002</v>
      </c>
      <c r="C2831" t="s">
        <v>30</v>
      </c>
      <c r="D2831" s="10">
        <v>35072</v>
      </c>
      <c r="E2831" t="s">
        <v>1219</v>
      </c>
    </row>
    <row r="2832" spans="1:5">
      <c r="A2832" t="s">
        <v>3644</v>
      </c>
      <c r="B2832">
        <v>10005730559</v>
      </c>
      <c r="C2832" t="s">
        <v>177</v>
      </c>
      <c r="D2832" s="10">
        <v>30229</v>
      </c>
      <c r="E2832" t="s">
        <v>1219</v>
      </c>
    </row>
    <row r="2833" spans="1:5">
      <c r="A2833" t="s">
        <v>3645</v>
      </c>
      <c r="B2833">
        <v>10010732527</v>
      </c>
      <c r="C2833" t="s">
        <v>255</v>
      </c>
      <c r="D2833" s="10">
        <v>33604</v>
      </c>
      <c r="E2833" t="s">
        <v>1219</v>
      </c>
    </row>
    <row r="2834" spans="1:5">
      <c r="A2834" t="s">
        <v>3646</v>
      </c>
      <c r="B2834">
        <v>10009674217</v>
      </c>
      <c r="C2834" t="s">
        <v>187</v>
      </c>
      <c r="D2834" s="10">
        <v>35669</v>
      </c>
      <c r="E2834" t="s">
        <v>1219</v>
      </c>
    </row>
    <row r="2835" spans="1:5">
      <c r="A2835" t="s">
        <v>3647</v>
      </c>
      <c r="B2835">
        <v>10006601640</v>
      </c>
      <c r="C2835" t="s">
        <v>94</v>
      </c>
      <c r="D2835" s="10">
        <v>33074</v>
      </c>
      <c r="E2835" t="s">
        <v>1217</v>
      </c>
    </row>
    <row r="2836" spans="1:5">
      <c r="A2836" t="s">
        <v>3648</v>
      </c>
      <c r="B2836">
        <v>10015825734</v>
      </c>
      <c r="C2836" t="s">
        <v>77</v>
      </c>
      <c r="D2836" s="10">
        <v>36354</v>
      </c>
      <c r="E2836" t="s">
        <v>1219</v>
      </c>
    </row>
    <row r="2837" spans="1:5">
      <c r="A2837" t="s">
        <v>3649</v>
      </c>
      <c r="B2837">
        <v>10063391100</v>
      </c>
      <c r="C2837" t="s">
        <v>146</v>
      </c>
      <c r="D2837" s="10">
        <v>33334</v>
      </c>
      <c r="E2837" t="s">
        <v>1217</v>
      </c>
    </row>
    <row r="2838" spans="1:5">
      <c r="A2838" t="s">
        <v>3650</v>
      </c>
      <c r="B2838">
        <v>10010806689</v>
      </c>
      <c r="C2838" t="s">
        <v>45</v>
      </c>
      <c r="D2838" s="10">
        <v>35908</v>
      </c>
      <c r="E2838" t="s">
        <v>1219</v>
      </c>
    </row>
    <row r="2839" spans="1:5">
      <c r="A2839" t="s">
        <v>3651</v>
      </c>
      <c r="B2839">
        <v>10053638354</v>
      </c>
      <c r="C2839" t="s">
        <v>1265</v>
      </c>
      <c r="D2839" s="10">
        <v>36161</v>
      </c>
      <c r="E2839" t="s">
        <v>1219</v>
      </c>
    </row>
    <row r="2840" spans="1:5">
      <c r="A2840" t="s">
        <v>3652</v>
      </c>
      <c r="B2840">
        <v>10015982853</v>
      </c>
      <c r="C2840" t="s">
        <v>211</v>
      </c>
      <c r="D2840" s="10">
        <v>29591</v>
      </c>
      <c r="E2840" t="s">
        <v>1219</v>
      </c>
    </row>
    <row r="2841" spans="1:5">
      <c r="A2841" t="s">
        <v>3653</v>
      </c>
      <c r="B2841">
        <v>10011148819</v>
      </c>
      <c r="C2841" t="s">
        <v>84</v>
      </c>
      <c r="D2841" s="10">
        <v>35975</v>
      </c>
      <c r="E2841" t="s">
        <v>1219</v>
      </c>
    </row>
    <row r="2842" spans="1:5">
      <c r="A2842" t="s">
        <v>3654</v>
      </c>
      <c r="B2842">
        <v>10064812552</v>
      </c>
      <c r="C2842" t="s">
        <v>255</v>
      </c>
      <c r="D2842" s="10">
        <v>35746</v>
      </c>
      <c r="E2842" t="s">
        <v>1219</v>
      </c>
    </row>
    <row r="2843" spans="1:5">
      <c r="A2843" t="s">
        <v>3655</v>
      </c>
      <c r="B2843">
        <v>10015190887</v>
      </c>
      <c r="C2843" t="s">
        <v>363</v>
      </c>
      <c r="D2843" s="10">
        <v>36471</v>
      </c>
      <c r="E2843" t="s">
        <v>1219</v>
      </c>
    </row>
    <row r="2844" spans="1:5">
      <c r="A2844" t="s">
        <v>3656</v>
      </c>
      <c r="B2844">
        <v>10016149672</v>
      </c>
      <c r="C2844" t="s">
        <v>30</v>
      </c>
      <c r="D2844" s="10">
        <v>35083</v>
      </c>
      <c r="E2844" t="s">
        <v>1219</v>
      </c>
    </row>
    <row r="2845" spans="1:5">
      <c r="A2845" t="s">
        <v>3657</v>
      </c>
      <c r="B2845">
        <v>10045827329</v>
      </c>
      <c r="C2845" t="s">
        <v>363</v>
      </c>
      <c r="D2845" s="10">
        <v>28252</v>
      </c>
      <c r="E2845" t="s">
        <v>1219</v>
      </c>
    </row>
    <row r="2846" spans="1:5">
      <c r="A2846" t="s">
        <v>3658</v>
      </c>
      <c r="B2846">
        <v>10011048482</v>
      </c>
      <c r="C2846" t="s">
        <v>84</v>
      </c>
      <c r="D2846" s="10">
        <v>33375</v>
      </c>
      <c r="E2846" t="s">
        <v>1219</v>
      </c>
    </row>
    <row r="2847" spans="1:5">
      <c r="A2847" t="s">
        <v>3659</v>
      </c>
      <c r="B2847">
        <v>10063480420</v>
      </c>
      <c r="C2847" t="s">
        <v>146</v>
      </c>
      <c r="D2847" s="10">
        <v>34755</v>
      </c>
      <c r="E2847" t="s">
        <v>1219</v>
      </c>
    </row>
    <row r="2848" spans="1:5">
      <c r="A2848" t="s">
        <v>3660</v>
      </c>
      <c r="B2848">
        <v>10015707718</v>
      </c>
      <c r="C2848" t="s">
        <v>36</v>
      </c>
      <c r="D2848" s="10">
        <v>36172</v>
      </c>
      <c r="E2848" t="s">
        <v>1219</v>
      </c>
    </row>
    <row r="2849" spans="1:5">
      <c r="A2849" t="s">
        <v>3661</v>
      </c>
      <c r="B2849">
        <v>10010789515</v>
      </c>
      <c r="C2849" t="s">
        <v>2728</v>
      </c>
      <c r="D2849" s="10">
        <v>36047</v>
      </c>
      <c r="E2849" t="s">
        <v>1219</v>
      </c>
    </row>
    <row r="2850" spans="1:5">
      <c r="A2850" t="s">
        <v>3662</v>
      </c>
      <c r="B2850">
        <v>10021161542</v>
      </c>
      <c r="C2850" t="s">
        <v>30</v>
      </c>
      <c r="D2850" s="10">
        <v>36176</v>
      </c>
      <c r="E2850" t="s">
        <v>1219</v>
      </c>
    </row>
    <row r="2851" spans="1:5">
      <c r="A2851" t="s">
        <v>935</v>
      </c>
      <c r="B2851">
        <v>10006886576</v>
      </c>
      <c r="C2851" t="s">
        <v>197</v>
      </c>
      <c r="D2851" s="10">
        <v>33764</v>
      </c>
      <c r="E2851" t="s">
        <v>1217</v>
      </c>
    </row>
    <row r="2852" spans="1:5">
      <c r="A2852" t="s">
        <v>3663</v>
      </c>
      <c r="B2852">
        <v>10014798443</v>
      </c>
      <c r="C2852" t="s">
        <v>84</v>
      </c>
      <c r="D2852" s="10">
        <v>31312</v>
      </c>
      <c r="E2852" t="s">
        <v>1219</v>
      </c>
    </row>
    <row r="2853" spans="1:5">
      <c r="A2853" t="s">
        <v>3664</v>
      </c>
      <c r="B2853">
        <v>10036585249</v>
      </c>
      <c r="C2853" t="s">
        <v>94</v>
      </c>
      <c r="D2853" s="10">
        <v>36435</v>
      </c>
      <c r="E2853" t="s">
        <v>1219</v>
      </c>
    </row>
    <row r="2854" spans="1:5">
      <c r="A2854" t="s">
        <v>520</v>
      </c>
      <c r="B2854">
        <v>10011212877</v>
      </c>
      <c r="C2854" t="s">
        <v>57</v>
      </c>
      <c r="D2854" s="10">
        <v>35447</v>
      </c>
      <c r="E2854" t="s">
        <v>1217</v>
      </c>
    </row>
    <row r="2855" spans="1:5">
      <c r="A2855" t="s">
        <v>3665</v>
      </c>
      <c r="B2855">
        <v>10023484993</v>
      </c>
      <c r="C2855" t="s">
        <v>38</v>
      </c>
      <c r="D2855" s="10">
        <v>36111</v>
      </c>
      <c r="E2855" t="s">
        <v>1219</v>
      </c>
    </row>
    <row r="2856" spans="1:5">
      <c r="A2856" t="s">
        <v>3666</v>
      </c>
      <c r="B2856">
        <v>10015323253</v>
      </c>
      <c r="C2856" t="s">
        <v>38</v>
      </c>
      <c r="D2856" s="10">
        <v>36252</v>
      </c>
      <c r="E2856" t="s">
        <v>1219</v>
      </c>
    </row>
    <row r="2857" spans="1:5">
      <c r="A2857" t="s">
        <v>3667</v>
      </c>
      <c r="B2857">
        <v>10020869128</v>
      </c>
      <c r="C2857" t="s">
        <v>30</v>
      </c>
      <c r="D2857" s="10">
        <v>35219</v>
      </c>
      <c r="E2857" t="s">
        <v>1219</v>
      </c>
    </row>
    <row r="2858" spans="1:5">
      <c r="A2858" t="s">
        <v>3668</v>
      </c>
      <c r="B2858">
        <v>10011059394</v>
      </c>
      <c r="C2858" t="s">
        <v>30</v>
      </c>
      <c r="D2858" s="10">
        <v>36309</v>
      </c>
      <c r="E2858" t="s">
        <v>1219</v>
      </c>
    </row>
    <row r="2859" spans="1:5">
      <c r="A2859" t="s">
        <v>3669</v>
      </c>
      <c r="B2859">
        <v>10007267102</v>
      </c>
      <c r="C2859" t="s">
        <v>30</v>
      </c>
      <c r="D2859" s="10">
        <v>28546</v>
      </c>
      <c r="E2859" t="s">
        <v>1219</v>
      </c>
    </row>
    <row r="2860" spans="1:5">
      <c r="A2860" t="s">
        <v>3670</v>
      </c>
      <c r="B2860">
        <v>10060861016</v>
      </c>
      <c r="C2860" t="s">
        <v>30</v>
      </c>
      <c r="D2860" s="10">
        <v>35397</v>
      </c>
      <c r="E2860" t="s">
        <v>1219</v>
      </c>
    </row>
    <row r="2861" spans="1:5">
      <c r="A2861" t="s">
        <v>3671</v>
      </c>
      <c r="B2861">
        <v>10006136949</v>
      </c>
      <c r="C2861" t="s">
        <v>255</v>
      </c>
      <c r="D2861" s="10">
        <v>32589</v>
      </c>
      <c r="E2861" t="s">
        <v>1219</v>
      </c>
    </row>
    <row r="2862" spans="1:5">
      <c r="A2862" t="s">
        <v>3672</v>
      </c>
      <c r="B2862">
        <v>10054045956</v>
      </c>
      <c r="C2862" t="s">
        <v>255</v>
      </c>
      <c r="D2862" s="10">
        <v>35690</v>
      </c>
      <c r="E2862" t="s">
        <v>1219</v>
      </c>
    </row>
    <row r="2863" spans="1:5">
      <c r="A2863" t="s">
        <v>3673</v>
      </c>
      <c r="B2863">
        <v>10009002186</v>
      </c>
      <c r="C2863" t="s">
        <v>22</v>
      </c>
      <c r="D2863" s="10">
        <v>30515</v>
      </c>
      <c r="E2863" t="s">
        <v>1219</v>
      </c>
    </row>
    <row r="2864" spans="1:5">
      <c r="A2864" t="s">
        <v>3674</v>
      </c>
      <c r="B2864">
        <v>10020925611</v>
      </c>
      <c r="C2864" t="s">
        <v>30</v>
      </c>
      <c r="D2864" s="10">
        <v>35949</v>
      </c>
      <c r="E2864" t="s">
        <v>1219</v>
      </c>
    </row>
    <row r="2865" spans="1:5">
      <c r="A2865" t="s">
        <v>3675</v>
      </c>
      <c r="B2865">
        <v>10020967441</v>
      </c>
      <c r="C2865" t="s">
        <v>30</v>
      </c>
      <c r="D2865" s="10">
        <v>36005</v>
      </c>
      <c r="E2865" t="s">
        <v>1219</v>
      </c>
    </row>
    <row r="2866" spans="1:5">
      <c r="A2866" t="s">
        <v>3676</v>
      </c>
      <c r="B2866">
        <v>10020798400</v>
      </c>
      <c r="C2866" t="s">
        <v>30</v>
      </c>
      <c r="D2866" s="10">
        <v>28504</v>
      </c>
      <c r="E2866" t="s">
        <v>1219</v>
      </c>
    </row>
    <row r="2867" spans="1:5">
      <c r="A2867" t="s">
        <v>3677</v>
      </c>
      <c r="B2867">
        <v>10009996741</v>
      </c>
      <c r="C2867" t="s">
        <v>36</v>
      </c>
      <c r="D2867" s="10">
        <v>35436</v>
      </c>
      <c r="E2867" t="s">
        <v>1219</v>
      </c>
    </row>
    <row r="2868" spans="1:5">
      <c r="A2868" t="s">
        <v>3678</v>
      </c>
      <c r="B2868">
        <v>10009021788</v>
      </c>
      <c r="C2868" t="s">
        <v>30</v>
      </c>
      <c r="D2868" s="10">
        <v>31215</v>
      </c>
      <c r="E2868" t="s">
        <v>1219</v>
      </c>
    </row>
    <row r="2869" spans="1:5">
      <c r="A2869" t="s">
        <v>3679</v>
      </c>
      <c r="B2869">
        <v>10008973490</v>
      </c>
      <c r="C2869" t="s">
        <v>112</v>
      </c>
      <c r="D2869" s="10">
        <v>34383</v>
      </c>
      <c r="E2869" t="s">
        <v>1217</v>
      </c>
    </row>
    <row r="2870" spans="1:5">
      <c r="A2870" t="s">
        <v>3680</v>
      </c>
      <c r="B2870">
        <v>10015528266</v>
      </c>
      <c r="C2870" t="s">
        <v>26</v>
      </c>
      <c r="D2870" s="10">
        <v>36483</v>
      </c>
      <c r="E2870" t="s">
        <v>1219</v>
      </c>
    </row>
    <row r="2871" spans="1:5">
      <c r="A2871" t="s">
        <v>3681</v>
      </c>
      <c r="B2871">
        <v>10064860244</v>
      </c>
      <c r="C2871" t="s">
        <v>3050</v>
      </c>
      <c r="D2871" s="10">
        <v>32986</v>
      </c>
      <c r="E2871" t="s">
        <v>1217</v>
      </c>
    </row>
    <row r="2872" spans="1:5">
      <c r="A2872" t="s">
        <v>3682</v>
      </c>
      <c r="B2872">
        <v>10015979722</v>
      </c>
      <c r="C2872" t="s">
        <v>187</v>
      </c>
      <c r="D2872" s="10">
        <v>36258</v>
      </c>
      <c r="E2872" t="s">
        <v>1219</v>
      </c>
    </row>
    <row r="2873" spans="1:5">
      <c r="A2873" t="s">
        <v>3683</v>
      </c>
      <c r="B2873">
        <v>10014586356</v>
      </c>
      <c r="C2873" t="s">
        <v>187</v>
      </c>
      <c r="D2873" s="10">
        <v>36146</v>
      </c>
      <c r="E2873" t="s">
        <v>1219</v>
      </c>
    </row>
    <row r="2874" spans="1:5">
      <c r="A2874" t="s">
        <v>3684</v>
      </c>
      <c r="B2874">
        <v>10006480590</v>
      </c>
      <c r="C2874" t="s">
        <v>62</v>
      </c>
      <c r="D2874" s="10">
        <v>33179</v>
      </c>
      <c r="E2874" t="s">
        <v>1219</v>
      </c>
    </row>
    <row r="2875" spans="1:5">
      <c r="A2875" t="s">
        <v>3685</v>
      </c>
      <c r="B2875">
        <v>10017725924</v>
      </c>
      <c r="C2875" t="s">
        <v>62</v>
      </c>
      <c r="D2875" s="10">
        <v>35408</v>
      </c>
      <c r="E2875" t="s">
        <v>1219</v>
      </c>
    </row>
    <row r="2876" spans="1:5">
      <c r="A2876" t="s">
        <v>3686</v>
      </c>
      <c r="B2876">
        <v>10010877522</v>
      </c>
      <c r="C2876" t="s">
        <v>2853</v>
      </c>
      <c r="D2876" s="10">
        <v>34350</v>
      </c>
      <c r="E2876" t="s">
        <v>1219</v>
      </c>
    </row>
    <row r="2877" spans="1:5">
      <c r="A2877" t="s">
        <v>3687</v>
      </c>
      <c r="B2877">
        <v>10010115161</v>
      </c>
      <c r="C2877" t="s">
        <v>163</v>
      </c>
      <c r="D2877" s="10">
        <v>35876</v>
      </c>
      <c r="E2877" t="s">
        <v>1219</v>
      </c>
    </row>
    <row r="2878" spans="1:5">
      <c r="A2878" t="s">
        <v>3688</v>
      </c>
      <c r="B2878">
        <v>10003292021</v>
      </c>
      <c r="C2878" t="s">
        <v>206</v>
      </c>
      <c r="D2878" s="10">
        <v>30543</v>
      </c>
      <c r="E2878" t="s">
        <v>1218</v>
      </c>
    </row>
    <row r="2879" spans="1:5">
      <c r="A2879" t="s">
        <v>3689</v>
      </c>
      <c r="B2879">
        <v>10010646641</v>
      </c>
      <c r="C2879" t="s">
        <v>211</v>
      </c>
      <c r="D2879" s="10">
        <v>34493</v>
      </c>
      <c r="E2879" t="s">
        <v>1219</v>
      </c>
    </row>
    <row r="2880" spans="1:5">
      <c r="A2880" t="s">
        <v>3690</v>
      </c>
      <c r="B2880">
        <v>10019206889</v>
      </c>
      <c r="C2880" t="s">
        <v>112</v>
      </c>
      <c r="D2880" s="10">
        <v>35547</v>
      </c>
      <c r="E2880" t="s">
        <v>1217</v>
      </c>
    </row>
    <row r="2881" spans="1:5">
      <c r="A2881" t="s">
        <v>3691</v>
      </c>
      <c r="B2881">
        <v>10011157105</v>
      </c>
      <c r="C2881" t="s">
        <v>32</v>
      </c>
      <c r="D2881" s="10">
        <v>35494</v>
      </c>
      <c r="E2881" t="s">
        <v>1219</v>
      </c>
    </row>
    <row r="2882" spans="1:5">
      <c r="A2882" t="s">
        <v>3692</v>
      </c>
      <c r="B2882">
        <v>10011159226</v>
      </c>
      <c r="C2882" t="s">
        <v>60</v>
      </c>
      <c r="D2882" s="10">
        <v>35666</v>
      </c>
      <c r="E2882" t="s">
        <v>1219</v>
      </c>
    </row>
    <row r="2883" spans="1:5">
      <c r="A2883" t="s">
        <v>3693</v>
      </c>
      <c r="B2883">
        <v>10016024885</v>
      </c>
      <c r="C2883" t="s">
        <v>255</v>
      </c>
      <c r="D2883" s="10">
        <v>35588</v>
      </c>
      <c r="E2883" t="s">
        <v>1219</v>
      </c>
    </row>
    <row r="2884" spans="1:5">
      <c r="A2884" t="s">
        <v>3694</v>
      </c>
      <c r="B2884">
        <v>10009362201</v>
      </c>
      <c r="C2884" t="s">
        <v>1179</v>
      </c>
      <c r="D2884" s="10">
        <v>32399</v>
      </c>
      <c r="E2884" t="s">
        <v>1217</v>
      </c>
    </row>
    <row r="2885" spans="1:5">
      <c r="A2885" t="s">
        <v>3695</v>
      </c>
      <c r="B2885">
        <v>10013001216</v>
      </c>
      <c r="C2885" t="s">
        <v>177</v>
      </c>
      <c r="D2885" s="10">
        <v>25303</v>
      </c>
      <c r="E2885" t="s">
        <v>1219</v>
      </c>
    </row>
    <row r="2886" spans="1:5">
      <c r="A2886" t="s">
        <v>3696</v>
      </c>
      <c r="B2886">
        <v>10007771502</v>
      </c>
      <c r="C2886" t="s">
        <v>151</v>
      </c>
      <c r="D2886" s="10">
        <v>34435</v>
      </c>
      <c r="E2886" t="s">
        <v>1219</v>
      </c>
    </row>
    <row r="2887" spans="1:5">
      <c r="A2887" t="s">
        <v>3697</v>
      </c>
      <c r="B2887">
        <v>10008882655</v>
      </c>
      <c r="C2887" t="s">
        <v>77</v>
      </c>
      <c r="D2887" s="10">
        <v>34461</v>
      </c>
      <c r="E2887" t="s">
        <v>1217</v>
      </c>
    </row>
    <row r="2888" spans="1:5">
      <c r="A2888" t="s">
        <v>3698</v>
      </c>
      <c r="B2888">
        <v>10007786050</v>
      </c>
      <c r="C2888" t="s">
        <v>84</v>
      </c>
      <c r="D2888" s="10">
        <v>34842</v>
      </c>
      <c r="E2888" t="s">
        <v>1219</v>
      </c>
    </row>
    <row r="2889" spans="1:5">
      <c r="A2889" t="s">
        <v>3699</v>
      </c>
      <c r="B2889">
        <v>10015564642</v>
      </c>
      <c r="C2889" t="s">
        <v>1046</v>
      </c>
      <c r="D2889" s="10">
        <v>35956</v>
      </c>
      <c r="E2889" t="s">
        <v>1219</v>
      </c>
    </row>
    <row r="2890" spans="1:5">
      <c r="A2890" t="s">
        <v>3700</v>
      </c>
      <c r="B2890">
        <v>10006503529</v>
      </c>
      <c r="C2890" t="s">
        <v>1650</v>
      </c>
      <c r="D2890" s="10">
        <v>32972</v>
      </c>
      <c r="E2890" t="s">
        <v>1217</v>
      </c>
    </row>
    <row r="2891" spans="1:5">
      <c r="A2891" t="s">
        <v>3701</v>
      </c>
      <c r="B2891">
        <v>10010700393</v>
      </c>
      <c r="C2891" t="s">
        <v>163</v>
      </c>
      <c r="D2891" s="10">
        <v>30051</v>
      </c>
      <c r="E2891" t="s">
        <v>1219</v>
      </c>
    </row>
    <row r="2892" spans="1:5">
      <c r="A2892" t="s">
        <v>3702</v>
      </c>
      <c r="B2892">
        <v>10006410569</v>
      </c>
      <c r="C2892" t="s">
        <v>255</v>
      </c>
      <c r="D2892" s="10">
        <v>33220</v>
      </c>
      <c r="E2892" t="s">
        <v>1219</v>
      </c>
    </row>
    <row r="2893" spans="1:5">
      <c r="A2893" t="s">
        <v>3703</v>
      </c>
      <c r="B2893">
        <v>10006216468</v>
      </c>
      <c r="C2893" t="s">
        <v>84</v>
      </c>
      <c r="D2893" s="10">
        <v>33164</v>
      </c>
      <c r="E2893" t="s">
        <v>1219</v>
      </c>
    </row>
    <row r="2894" spans="1:5">
      <c r="A2894" t="s">
        <v>3704</v>
      </c>
      <c r="B2894">
        <v>10010924103</v>
      </c>
      <c r="C2894" t="s">
        <v>163</v>
      </c>
      <c r="D2894" s="10">
        <v>36024</v>
      </c>
      <c r="E2894" t="s">
        <v>1219</v>
      </c>
    </row>
    <row r="2895" spans="1:5">
      <c r="A2895" t="s">
        <v>3705</v>
      </c>
      <c r="B2895">
        <v>10010677155</v>
      </c>
      <c r="C2895" t="s">
        <v>163</v>
      </c>
      <c r="D2895" s="10">
        <v>35494</v>
      </c>
      <c r="E2895" t="s">
        <v>1219</v>
      </c>
    </row>
    <row r="2896" spans="1:5">
      <c r="A2896" t="s">
        <v>3706</v>
      </c>
      <c r="B2896">
        <v>10061306206</v>
      </c>
      <c r="C2896" t="s">
        <v>1351</v>
      </c>
      <c r="D2896" s="10">
        <v>35857</v>
      </c>
      <c r="E2896" t="s">
        <v>1219</v>
      </c>
    </row>
    <row r="2897" spans="1:5">
      <c r="A2897" t="s">
        <v>3707</v>
      </c>
      <c r="B2897">
        <v>10061349450</v>
      </c>
      <c r="C2897" t="s">
        <v>55</v>
      </c>
      <c r="E2897" t="s">
        <v>1219</v>
      </c>
    </row>
    <row r="2898" spans="1:5">
      <c r="A2898" t="s">
        <v>3708</v>
      </c>
      <c r="B2898">
        <v>10013501572</v>
      </c>
      <c r="C2898" t="s">
        <v>146</v>
      </c>
      <c r="D2898" s="10">
        <v>33334</v>
      </c>
      <c r="E2898" t="s">
        <v>1219</v>
      </c>
    </row>
    <row r="2899" spans="1:5">
      <c r="A2899" t="s">
        <v>3709</v>
      </c>
      <c r="B2899">
        <v>10009816178</v>
      </c>
      <c r="C2899" t="s">
        <v>57</v>
      </c>
      <c r="D2899" s="10">
        <v>35361</v>
      </c>
      <c r="E2899" t="s">
        <v>1219</v>
      </c>
    </row>
    <row r="2900" spans="1:5">
      <c r="A2900" t="s">
        <v>3710</v>
      </c>
      <c r="B2900">
        <v>10008701082</v>
      </c>
      <c r="C2900" t="s">
        <v>84</v>
      </c>
      <c r="D2900" s="10">
        <v>35028</v>
      </c>
      <c r="E2900" t="s">
        <v>1219</v>
      </c>
    </row>
    <row r="2901" spans="1:5">
      <c r="A2901" t="s">
        <v>3711</v>
      </c>
      <c r="B2901">
        <v>10022604216</v>
      </c>
      <c r="C2901" t="s">
        <v>630</v>
      </c>
      <c r="D2901" s="10">
        <v>32649</v>
      </c>
      <c r="E2901" t="s">
        <v>1219</v>
      </c>
    </row>
    <row r="2902" spans="1:5">
      <c r="A2902" t="s">
        <v>3712</v>
      </c>
      <c r="B2902">
        <v>10009036643</v>
      </c>
      <c r="C2902" t="s">
        <v>721</v>
      </c>
      <c r="D2902" s="10">
        <v>34404</v>
      </c>
      <c r="E2902" t="s">
        <v>1219</v>
      </c>
    </row>
    <row r="2903" spans="1:5">
      <c r="A2903" t="s">
        <v>3713</v>
      </c>
      <c r="B2903">
        <v>10009385540</v>
      </c>
      <c r="C2903" t="s">
        <v>57</v>
      </c>
      <c r="D2903" s="10">
        <v>34271</v>
      </c>
      <c r="E2903" t="s">
        <v>1219</v>
      </c>
    </row>
    <row r="2904" spans="1:5">
      <c r="A2904" t="s">
        <v>3714</v>
      </c>
      <c r="B2904">
        <v>10016314471</v>
      </c>
      <c r="C2904" t="s">
        <v>1274</v>
      </c>
      <c r="D2904" s="10">
        <v>33832</v>
      </c>
      <c r="E2904" t="s">
        <v>1217</v>
      </c>
    </row>
    <row r="2905" spans="1:5">
      <c r="A2905" t="s">
        <v>3715</v>
      </c>
      <c r="B2905">
        <v>10015983459</v>
      </c>
      <c r="C2905" t="s">
        <v>36</v>
      </c>
      <c r="D2905" s="10">
        <v>33537</v>
      </c>
      <c r="E2905" t="s">
        <v>1219</v>
      </c>
    </row>
    <row r="2906" spans="1:5">
      <c r="A2906" t="s">
        <v>3716</v>
      </c>
      <c r="B2906">
        <v>10006551322</v>
      </c>
      <c r="C2906" t="s">
        <v>30</v>
      </c>
      <c r="D2906" s="10">
        <v>29447</v>
      </c>
      <c r="E2906" t="s">
        <v>1219</v>
      </c>
    </row>
    <row r="2907" spans="1:5">
      <c r="A2907" t="s">
        <v>3717</v>
      </c>
      <c r="B2907">
        <v>10023475903</v>
      </c>
      <c r="C2907" t="s">
        <v>32</v>
      </c>
      <c r="D2907" s="10">
        <v>35685</v>
      </c>
      <c r="E2907" t="s">
        <v>1219</v>
      </c>
    </row>
    <row r="2908" spans="1:5">
      <c r="A2908" t="s">
        <v>3718</v>
      </c>
      <c r="B2908">
        <v>10009816077</v>
      </c>
      <c r="C2908" t="s">
        <v>57</v>
      </c>
      <c r="D2908" s="10">
        <v>35204</v>
      </c>
      <c r="E2908" t="s">
        <v>1217</v>
      </c>
    </row>
    <row r="2909" spans="1:5">
      <c r="A2909" t="s">
        <v>3719</v>
      </c>
      <c r="B2909">
        <v>10010738688</v>
      </c>
      <c r="C2909" t="s">
        <v>283</v>
      </c>
      <c r="D2909" s="10">
        <v>35787</v>
      </c>
      <c r="E2909" t="s">
        <v>1219</v>
      </c>
    </row>
    <row r="2910" spans="1:5">
      <c r="A2910" t="s">
        <v>3720</v>
      </c>
      <c r="B2910">
        <v>10016302347</v>
      </c>
      <c r="C2910" t="s">
        <v>363</v>
      </c>
      <c r="D2910" s="10">
        <v>30487</v>
      </c>
      <c r="E2910" t="s">
        <v>1219</v>
      </c>
    </row>
    <row r="2911" spans="1:5">
      <c r="A2911" t="s">
        <v>3721</v>
      </c>
      <c r="B2911">
        <v>10016024784</v>
      </c>
      <c r="C2911" t="s">
        <v>255</v>
      </c>
      <c r="D2911" s="10">
        <v>35185</v>
      </c>
      <c r="E2911" t="s">
        <v>1219</v>
      </c>
    </row>
    <row r="2912" spans="1:5">
      <c r="A2912" t="s">
        <v>3722</v>
      </c>
      <c r="B2912">
        <v>10010173866</v>
      </c>
      <c r="C2912" t="s">
        <v>45</v>
      </c>
      <c r="D2912" s="10">
        <v>35622</v>
      </c>
      <c r="E2912" t="s">
        <v>1219</v>
      </c>
    </row>
    <row r="2913" spans="1:5">
      <c r="A2913" t="s">
        <v>3723</v>
      </c>
      <c r="B2913">
        <v>10015004062</v>
      </c>
      <c r="C2913" t="s">
        <v>77</v>
      </c>
      <c r="D2913" s="10">
        <v>35467</v>
      </c>
      <c r="E2913" t="s">
        <v>1217</v>
      </c>
    </row>
    <row r="2914" spans="1:5">
      <c r="A2914" t="s">
        <v>3724</v>
      </c>
      <c r="B2914">
        <v>10009522653</v>
      </c>
      <c r="C2914" t="s">
        <v>24</v>
      </c>
      <c r="D2914" s="10">
        <v>35301</v>
      </c>
      <c r="E2914" t="s">
        <v>1219</v>
      </c>
    </row>
    <row r="2915" spans="1:5">
      <c r="A2915" t="s">
        <v>3725</v>
      </c>
      <c r="B2915">
        <v>10009013304</v>
      </c>
      <c r="C2915" t="s">
        <v>51</v>
      </c>
      <c r="D2915" s="10">
        <v>34729</v>
      </c>
      <c r="E2915" t="s">
        <v>1217</v>
      </c>
    </row>
    <row r="2916" spans="1:5">
      <c r="A2916" t="s">
        <v>3726</v>
      </c>
      <c r="B2916">
        <v>10010858021</v>
      </c>
      <c r="C2916" t="s">
        <v>1351</v>
      </c>
      <c r="D2916" s="10">
        <v>36120</v>
      </c>
      <c r="E2916" t="s">
        <v>1219</v>
      </c>
    </row>
    <row r="2917" spans="1:5">
      <c r="A2917" t="s">
        <v>3727</v>
      </c>
      <c r="B2917">
        <v>10009320266</v>
      </c>
      <c r="C2917" t="s">
        <v>112</v>
      </c>
      <c r="D2917" s="10">
        <v>34276</v>
      </c>
      <c r="E2917" t="s">
        <v>1219</v>
      </c>
    </row>
    <row r="2918" spans="1:5">
      <c r="A2918" t="s">
        <v>3728</v>
      </c>
      <c r="B2918">
        <v>10011144573</v>
      </c>
      <c r="C2918" t="s">
        <v>77</v>
      </c>
      <c r="D2918" s="10">
        <v>36096</v>
      </c>
      <c r="E2918" t="s">
        <v>1219</v>
      </c>
    </row>
    <row r="2919" spans="1:5">
      <c r="A2919" t="s">
        <v>3729</v>
      </c>
      <c r="B2919">
        <v>10007219713</v>
      </c>
      <c r="C2919" t="s">
        <v>57</v>
      </c>
      <c r="D2919" s="10">
        <v>33783</v>
      </c>
      <c r="E2919" t="s">
        <v>1219</v>
      </c>
    </row>
    <row r="2920" spans="1:5">
      <c r="A2920" t="s">
        <v>3730</v>
      </c>
      <c r="B2920">
        <v>10009211445</v>
      </c>
      <c r="C2920" t="s">
        <v>324</v>
      </c>
      <c r="D2920" s="10">
        <v>34151</v>
      </c>
      <c r="E2920" t="s">
        <v>1219</v>
      </c>
    </row>
    <row r="2921" spans="1:5">
      <c r="A2921" t="s">
        <v>3731</v>
      </c>
      <c r="B2921">
        <v>10009185274</v>
      </c>
      <c r="C2921" t="s">
        <v>51</v>
      </c>
      <c r="D2921" s="10">
        <v>34829</v>
      </c>
      <c r="E2921" t="s">
        <v>1217</v>
      </c>
    </row>
    <row r="2922" spans="1:5">
      <c r="A2922" t="s">
        <v>3732</v>
      </c>
      <c r="B2922">
        <v>10015923441</v>
      </c>
      <c r="C2922" t="s">
        <v>26</v>
      </c>
      <c r="D2922" s="10">
        <v>28695</v>
      </c>
      <c r="E2922" t="s">
        <v>1217</v>
      </c>
    </row>
    <row r="2923" spans="1:5">
      <c r="A2923" t="s">
        <v>1035</v>
      </c>
      <c r="B2923">
        <v>10010653614</v>
      </c>
      <c r="C2923" t="s">
        <v>115</v>
      </c>
      <c r="D2923" s="10">
        <v>35603</v>
      </c>
      <c r="E2923" t="s">
        <v>1217</v>
      </c>
    </row>
    <row r="2924" spans="1:5">
      <c r="A2924" t="s">
        <v>3733</v>
      </c>
      <c r="B2924">
        <v>10006647211</v>
      </c>
      <c r="C2924" t="s">
        <v>206</v>
      </c>
      <c r="D2924" s="10">
        <v>33520</v>
      </c>
      <c r="E2924" t="s">
        <v>1219</v>
      </c>
    </row>
    <row r="2925" spans="1:5">
      <c r="A2925" t="s">
        <v>3734</v>
      </c>
      <c r="B2925">
        <v>10016270419</v>
      </c>
      <c r="C2925" t="s">
        <v>255</v>
      </c>
      <c r="D2925" s="10">
        <v>35693</v>
      </c>
      <c r="E2925" t="s">
        <v>1219</v>
      </c>
    </row>
    <row r="2926" spans="1:5">
      <c r="A2926" t="s">
        <v>3735</v>
      </c>
      <c r="B2926">
        <v>10049164634</v>
      </c>
      <c r="C2926" t="s">
        <v>861</v>
      </c>
      <c r="D2926" s="10">
        <v>35204</v>
      </c>
      <c r="E2926" t="s">
        <v>1217</v>
      </c>
    </row>
    <row r="2927" spans="1:5">
      <c r="A2927" t="s">
        <v>3736</v>
      </c>
      <c r="B2927">
        <v>10010857415</v>
      </c>
      <c r="C2927" t="s">
        <v>1351</v>
      </c>
      <c r="D2927" s="10">
        <v>35836</v>
      </c>
      <c r="E2927" t="s">
        <v>1219</v>
      </c>
    </row>
    <row r="2928" spans="1:5">
      <c r="A2928" t="s">
        <v>3737</v>
      </c>
      <c r="B2928">
        <v>10009313192</v>
      </c>
      <c r="C2928" t="s">
        <v>177</v>
      </c>
      <c r="D2928" s="10">
        <v>29222</v>
      </c>
      <c r="E2928" t="s">
        <v>1219</v>
      </c>
    </row>
    <row r="2929" spans="1:5">
      <c r="A2929" t="s">
        <v>3738</v>
      </c>
      <c r="B2929">
        <v>10007252954</v>
      </c>
      <c r="C2929" t="s">
        <v>22</v>
      </c>
      <c r="D2929" s="10">
        <v>33764</v>
      </c>
      <c r="E2929" t="s">
        <v>1217</v>
      </c>
    </row>
    <row r="2930" spans="1:5">
      <c r="A2930" t="s">
        <v>3739</v>
      </c>
      <c r="B2930">
        <v>10009313903</v>
      </c>
      <c r="C2930" t="s">
        <v>141</v>
      </c>
      <c r="D2930" s="10">
        <v>34773</v>
      </c>
      <c r="E2930" t="s">
        <v>1219</v>
      </c>
    </row>
    <row r="2931" spans="1:5">
      <c r="A2931" t="s">
        <v>3740</v>
      </c>
      <c r="B2931">
        <v>10010660987</v>
      </c>
      <c r="C2931" t="s">
        <v>28</v>
      </c>
      <c r="D2931" s="10">
        <v>35536</v>
      </c>
      <c r="E2931" t="s">
        <v>1217</v>
      </c>
    </row>
    <row r="2932" spans="1:5">
      <c r="A2932" t="s">
        <v>3741</v>
      </c>
      <c r="B2932">
        <v>10013786411</v>
      </c>
      <c r="C2932" t="s">
        <v>24</v>
      </c>
      <c r="D2932" s="10">
        <v>34823</v>
      </c>
      <c r="E2932" t="s">
        <v>1219</v>
      </c>
    </row>
    <row r="2933" spans="1:5">
      <c r="A2933" t="s">
        <v>3742</v>
      </c>
      <c r="B2933">
        <v>10009890546</v>
      </c>
      <c r="C2933" t="s">
        <v>255</v>
      </c>
      <c r="D2933" s="10">
        <v>35365</v>
      </c>
      <c r="E2933" t="s">
        <v>1219</v>
      </c>
    </row>
    <row r="2934" spans="1:5">
      <c r="A2934" t="s">
        <v>3743</v>
      </c>
      <c r="B2934">
        <v>10010619561</v>
      </c>
      <c r="C2934" t="s">
        <v>2728</v>
      </c>
      <c r="D2934" s="10">
        <v>35114</v>
      </c>
      <c r="E2934" t="s">
        <v>1219</v>
      </c>
    </row>
    <row r="2935" spans="1:5">
      <c r="A2935" t="s">
        <v>3744</v>
      </c>
      <c r="B2935">
        <v>10016321545</v>
      </c>
      <c r="C2935" t="s">
        <v>618</v>
      </c>
      <c r="D2935" s="10">
        <v>34794</v>
      </c>
      <c r="E2935" t="s">
        <v>1219</v>
      </c>
    </row>
    <row r="2936" spans="1:5">
      <c r="A2936" t="s">
        <v>3745</v>
      </c>
      <c r="B2936">
        <v>10006714606</v>
      </c>
      <c r="C2936" t="s">
        <v>34</v>
      </c>
      <c r="D2936" s="10">
        <v>33965</v>
      </c>
      <c r="E2936" t="s">
        <v>1219</v>
      </c>
    </row>
    <row r="2937" spans="1:5">
      <c r="A2937" t="s">
        <v>3746</v>
      </c>
      <c r="B2937">
        <v>10010733234</v>
      </c>
      <c r="C2937" t="s">
        <v>255</v>
      </c>
      <c r="D2937" s="10">
        <v>34955</v>
      </c>
      <c r="E2937" t="s">
        <v>1219</v>
      </c>
    </row>
    <row r="2938" spans="1:5">
      <c r="A2938" t="s">
        <v>3747</v>
      </c>
      <c r="B2938">
        <v>10016024986</v>
      </c>
      <c r="C2938" t="s">
        <v>255</v>
      </c>
      <c r="D2938" s="10">
        <v>35650</v>
      </c>
      <c r="E2938" t="s">
        <v>1219</v>
      </c>
    </row>
    <row r="2939" spans="1:5">
      <c r="A2939" t="s">
        <v>3748</v>
      </c>
      <c r="B2939">
        <v>10009129401</v>
      </c>
      <c r="C2939" t="s">
        <v>84</v>
      </c>
      <c r="D2939" s="10">
        <v>35229</v>
      </c>
      <c r="E2939" t="s">
        <v>1217</v>
      </c>
    </row>
    <row r="2940" spans="1:5">
      <c r="A2940" t="s">
        <v>3749</v>
      </c>
      <c r="B2940">
        <v>10009253780</v>
      </c>
      <c r="C2940" t="s">
        <v>30</v>
      </c>
      <c r="D2940" s="10">
        <v>34745</v>
      </c>
      <c r="E2940" t="s">
        <v>1219</v>
      </c>
    </row>
    <row r="2941" spans="1:5">
      <c r="A2941" t="s">
        <v>3750</v>
      </c>
      <c r="B2941">
        <v>10015411765</v>
      </c>
      <c r="C2941" t="s">
        <v>206</v>
      </c>
      <c r="D2941" s="10">
        <v>36024</v>
      </c>
      <c r="E2941" t="s">
        <v>1219</v>
      </c>
    </row>
    <row r="2942" spans="1:5">
      <c r="A2942" t="s">
        <v>3751</v>
      </c>
      <c r="B2942">
        <v>10010700292</v>
      </c>
      <c r="C2942" t="s">
        <v>163</v>
      </c>
      <c r="D2942" s="10">
        <v>33639</v>
      </c>
      <c r="E2942" t="s">
        <v>1219</v>
      </c>
    </row>
    <row r="2943" spans="1:5">
      <c r="A2943" t="s">
        <v>3752</v>
      </c>
      <c r="B2943">
        <v>10015320930</v>
      </c>
      <c r="C2943" t="s">
        <v>38</v>
      </c>
      <c r="D2943" s="10">
        <v>35952</v>
      </c>
      <c r="E2943" t="s">
        <v>1219</v>
      </c>
    </row>
    <row r="2944" spans="1:5">
      <c r="A2944" t="s">
        <v>3753</v>
      </c>
      <c r="B2944">
        <v>10015319415</v>
      </c>
      <c r="C2944" t="s">
        <v>38</v>
      </c>
      <c r="D2944" s="10">
        <v>35858</v>
      </c>
      <c r="E2944" t="s">
        <v>1219</v>
      </c>
    </row>
    <row r="2945" spans="1:5">
      <c r="A2945" t="s">
        <v>3754</v>
      </c>
      <c r="B2945">
        <v>10050563454</v>
      </c>
      <c r="C2945" t="s">
        <v>112</v>
      </c>
      <c r="D2945" s="10">
        <v>30005</v>
      </c>
      <c r="E2945" t="s">
        <v>1219</v>
      </c>
    </row>
    <row r="2946" spans="1:5">
      <c r="A2946" t="s">
        <v>2772</v>
      </c>
      <c r="B2946">
        <v>10023525211</v>
      </c>
      <c r="C2946" t="s">
        <v>197</v>
      </c>
      <c r="D2946" s="10">
        <v>34829</v>
      </c>
      <c r="E2946" t="s">
        <v>1226</v>
      </c>
    </row>
    <row r="2947" spans="1:5">
      <c r="A2947" t="s">
        <v>3755</v>
      </c>
      <c r="B2947">
        <v>10014389528</v>
      </c>
      <c r="C2947" t="s">
        <v>197</v>
      </c>
      <c r="D2947" s="10">
        <v>35619</v>
      </c>
      <c r="E2947" t="s">
        <v>1219</v>
      </c>
    </row>
    <row r="2948" spans="1:5">
      <c r="A2948" t="s">
        <v>402</v>
      </c>
      <c r="B2948">
        <v>10007051476</v>
      </c>
      <c r="C2948" t="s">
        <v>101</v>
      </c>
      <c r="D2948" s="10">
        <v>33578</v>
      </c>
      <c r="E2948" t="s">
        <v>1219</v>
      </c>
    </row>
    <row r="2949" spans="1:5">
      <c r="A2949" t="s">
        <v>3756</v>
      </c>
      <c r="B2949">
        <v>10061269527</v>
      </c>
      <c r="C2949" t="s">
        <v>160</v>
      </c>
      <c r="D2949" s="10">
        <v>34049</v>
      </c>
      <c r="E2949" t="s">
        <v>1219</v>
      </c>
    </row>
    <row r="2950" spans="1:5">
      <c r="A2950" t="s">
        <v>3757</v>
      </c>
      <c r="B2950">
        <v>10009972085</v>
      </c>
      <c r="C2950" t="s">
        <v>160</v>
      </c>
      <c r="D2950" s="10">
        <v>34978</v>
      </c>
      <c r="E2950" t="s">
        <v>1219</v>
      </c>
    </row>
    <row r="2951" spans="1:5">
      <c r="A2951" t="s">
        <v>3758</v>
      </c>
      <c r="B2951">
        <v>10010637951</v>
      </c>
      <c r="C2951" t="s">
        <v>1691</v>
      </c>
      <c r="D2951" s="10">
        <v>33348</v>
      </c>
      <c r="E2951" t="s">
        <v>1219</v>
      </c>
    </row>
    <row r="2952" spans="1:5">
      <c r="A2952" t="s">
        <v>3759</v>
      </c>
      <c r="B2952">
        <v>10007188791</v>
      </c>
      <c r="C2952" t="s">
        <v>618</v>
      </c>
      <c r="D2952" s="10">
        <v>31258</v>
      </c>
      <c r="E2952" t="s">
        <v>1219</v>
      </c>
    </row>
    <row r="2953" spans="1:5">
      <c r="A2953" t="s">
        <v>3760</v>
      </c>
      <c r="B2953">
        <v>10009008755</v>
      </c>
      <c r="C2953" t="s">
        <v>101</v>
      </c>
      <c r="D2953" s="10">
        <v>34389</v>
      </c>
      <c r="E2953" t="s">
        <v>1219</v>
      </c>
    </row>
    <row r="2954" spans="1:5">
      <c r="A2954" t="s">
        <v>3761</v>
      </c>
      <c r="B2954">
        <v>10006692778</v>
      </c>
      <c r="C2954" t="s">
        <v>618</v>
      </c>
      <c r="D2954" s="10">
        <v>32075</v>
      </c>
      <c r="E2954" t="s">
        <v>1226</v>
      </c>
    </row>
    <row r="2955" spans="1:5">
      <c r="A2955" t="s">
        <v>3762</v>
      </c>
      <c r="B2955">
        <v>10007733308</v>
      </c>
      <c r="C2955" t="s">
        <v>115</v>
      </c>
      <c r="D2955" s="10">
        <v>34133</v>
      </c>
      <c r="E2955" t="s">
        <v>1217</v>
      </c>
    </row>
    <row r="2956" spans="1:5">
      <c r="A2956" t="s">
        <v>3763</v>
      </c>
      <c r="B2956">
        <v>10009147383</v>
      </c>
      <c r="C2956" t="s">
        <v>57</v>
      </c>
      <c r="D2956" s="10">
        <v>35113</v>
      </c>
      <c r="E2956" t="s">
        <v>1219</v>
      </c>
    </row>
    <row r="2957" spans="1:5">
      <c r="A2957" t="s">
        <v>3764</v>
      </c>
      <c r="B2957">
        <v>10008984709</v>
      </c>
      <c r="C2957" t="s">
        <v>163</v>
      </c>
      <c r="D2957" s="10">
        <v>31592</v>
      </c>
      <c r="E2957" t="s">
        <v>1219</v>
      </c>
    </row>
    <row r="2958" spans="1:5">
      <c r="A2958" t="s">
        <v>3765</v>
      </c>
      <c r="B2958">
        <v>10006472207</v>
      </c>
      <c r="C2958" t="s">
        <v>1179</v>
      </c>
      <c r="D2958" s="10">
        <v>32881</v>
      </c>
      <c r="E2958" t="s">
        <v>1219</v>
      </c>
    </row>
    <row r="2959" spans="1:5">
      <c r="A2959" t="s">
        <v>3766</v>
      </c>
      <c r="B2959">
        <v>10010180738</v>
      </c>
      <c r="C2959" t="s">
        <v>26</v>
      </c>
      <c r="D2959" s="10">
        <v>35432</v>
      </c>
      <c r="E2959" t="s">
        <v>1219</v>
      </c>
    </row>
    <row r="2960" spans="1:5">
      <c r="A2960" t="s">
        <v>3767</v>
      </c>
      <c r="B2960">
        <v>10064653615</v>
      </c>
      <c r="C2960" t="s">
        <v>26</v>
      </c>
      <c r="D2960" s="10">
        <v>35002</v>
      </c>
      <c r="E2960" t="s">
        <v>1217</v>
      </c>
    </row>
    <row r="2961" spans="1:5">
      <c r="A2961" t="s">
        <v>3768</v>
      </c>
      <c r="B2961">
        <v>10009325421</v>
      </c>
      <c r="C2961" t="s">
        <v>1333</v>
      </c>
      <c r="D2961" s="10">
        <v>34446</v>
      </c>
      <c r="E2961" t="s">
        <v>1217</v>
      </c>
    </row>
    <row r="2962" spans="1:5">
      <c r="A2962" t="s">
        <v>1048</v>
      </c>
      <c r="B2962">
        <v>10009191136</v>
      </c>
      <c r="C2962" t="s">
        <v>479</v>
      </c>
      <c r="D2962" s="10">
        <v>35313</v>
      </c>
      <c r="E2962" t="s">
        <v>1217</v>
      </c>
    </row>
    <row r="2963" spans="1:5">
      <c r="A2963" t="s">
        <v>3769</v>
      </c>
      <c r="B2963">
        <v>10007209508</v>
      </c>
      <c r="C2963" t="s">
        <v>255</v>
      </c>
      <c r="D2963" s="10">
        <v>33526</v>
      </c>
      <c r="E2963" t="s">
        <v>1219</v>
      </c>
    </row>
    <row r="2964" spans="1:5">
      <c r="A2964" t="s">
        <v>3770</v>
      </c>
      <c r="B2964">
        <v>10010871054</v>
      </c>
      <c r="C2964" t="s">
        <v>255</v>
      </c>
      <c r="D2964" s="10">
        <v>34858</v>
      </c>
      <c r="E2964" t="s">
        <v>1219</v>
      </c>
    </row>
    <row r="2965" spans="1:5">
      <c r="A2965" t="s">
        <v>3771</v>
      </c>
      <c r="B2965">
        <v>10006902138</v>
      </c>
      <c r="C2965" t="s">
        <v>77</v>
      </c>
      <c r="D2965" s="10">
        <v>33482</v>
      </c>
      <c r="E2965" t="s">
        <v>1219</v>
      </c>
    </row>
    <row r="2966" spans="1:5">
      <c r="A2966" t="s">
        <v>3772</v>
      </c>
      <c r="B2966">
        <v>10008673804</v>
      </c>
      <c r="C2966" t="s">
        <v>62</v>
      </c>
      <c r="D2966" s="10">
        <v>34559</v>
      </c>
      <c r="E2966" t="s">
        <v>1217</v>
      </c>
    </row>
    <row r="2967" spans="1:5">
      <c r="A2967" t="s">
        <v>3773</v>
      </c>
      <c r="B2967">
        <v>10061471207</v>
      </c>
      <c r="C2967" t="s">
        <v>115</v>
      </c>
      <c r="D2967" s="10">
        <v>34174</v>
      </c>
      <c r="E2967" t="s">
        <v>1219</v>
      </c>
    </row>
    <row r="2968" spans="1:5">
      <c r="A2968" t="s">
        <v>3774</v>
      </c>
      <c r="B2968">
        <v>10008915795</v>
      </c>
      <c r="C2968" t="s">
        <v>84</v>
      </c>
      <c r="D2968" s="10">
        <v>34240</v>
      </c>
      <c r="E2968" t="s">
        <v>1219</v>
      </c>
    </row>
    <row r="2969" spans="1:5">
      <c r="A2969" t="s">
        <v>3775</v>
      </c>
      <c r="B2969">
        <v>10006661658</v>
      </c>
      <c r="C2969" t="s">
        <v>177</v>
      </c>
      <c r="D2969" s="10">
        <v>25565</v>
      </c>
      <c r="E2969" t="s">
        <v>1217</v>
      </c>
    </row>
    <row r="2970" spans="1:5">
      <c r="A2970" t="s">
        <v>3776</v>
      </c>
      <c r="B2970">
        <v>10007728961</v>
      </c>
      <c r="C2970" t="s">
        <v>255</v>
      </c>
      <c r="D2970" s="10">
        <v>32969</v>
      </c>
      <c r="E2970" t="s">
        <v>1219</v>
      </c>
    </row>
    <row r="2971" spans="1:5">
      <c r="A2971" t="s">
        <v>3777</v>
      </c>
      <c r="B2971">
        <v>10009072817</v>
      </c>
      <c r="C2971" t="s">
        <v>479</v>
      </c>
      <c r="D2971" s="10">
        <v>35018</v>
      </c>
      <c r="E2971" t="s">
        <v>1219</v>
      </c>
    </row>
    <row r="2972" spans="1:5">
      <c r="A2972" t="s">
        <v>3778</v>
      </c>
      <c r="B2972">
        <v>10010591269</v>
      </c>
      <c r="C2972" t="s">
        <v>397</v>
      </c>
      <c r="D2972" s="10">
        <v>35211</v>
      </c>
      <c r="E2972" t="s">
        <v>1219</v>
      </c>
    </row>
    <row r="2973" spans="1:5">
      <c r="A2973" t="s">
        <v>3779</v>
      </c>
      <c r="B2973">
        <v>10010774256</v>
      </c>
      <c r="C2973" t="s">
        <v>1289</v>
      </c>
      <c r="D2973" s="10">
        <v>32065</v>
      </c>
      <c r="E2973" t="s">
        <v>1219</v>
      </c>
    </row>
    <row r="2974" spans="1:5">
      <c r="A2974" t="s">
        <v>3780</v>
      </c>
      <c r="B2974">
        <v>10014549172</v>
      </c>
      <c r="C2974" t="s">
        <v>1333</v>
      </c>
      <c r="D2974" s="10">
        <v>32679</v>
      </c>
      <c r="E2974" t="s">
        <v>1219</v>
      </c>
    </row>
    <row r="2975" spans="1:5">
      <c r="A2975" t="s">
        <v>3781</v>
      </c>
      <c r="B2975">
        <v>10010714238</v>
      </c>
      <c r="C2975" t="s">
        <v>479</v>
      </c>
      <c r="D2975" s="10">
        <v>35713</v>
      </c>
      <c r="E2975" t="s">
        <v>1217</v>
      </c>
    </row>
    <row r="2976" spans="1:5">
      <c r="A2976" t="s">
        <v>3782</v>
      </c>
      <c r="B2976">
        <v>10010921574</v>
      </c>
      <c r="C2976" t="s">
        <v>153</v>
      </c>
      <c r="D2976" s="10">
        <v>31585</v>
      </c>
      <c r="E2976" t="s">
        <v>1219</v>
      </c>
    </row>
    <row r="2977" spans="1:5">
      <c r="A2977" t="s">
        <v>3783</v>
      </c>
      <c r="B2977">
        <v>10008918021</v>
      </c>
      <c r="C2977" t="s">
        <v>197</v>
      </c>
      <c r="D2977" s="10">
        <v>34461</v>
      </c>
      <c r="E2977" t="s">
        <v>1219</v>
      </c>
    </row>
    <row r="2978" spans="1:5">
      <c r="A2978" t="s">
        <v>3784</v>
      </c>
      <c r="B2978">
        <v>10007198390</v>
      </c>
      <c r="C2978" t="s">
        <v>55</v>
      </c>
      <c r="D2978" s="10">
        <v>33292</v>
      </c>
      <c r="E2978" t="s">
        <v>1219</v>
      </c>
    </row>
    <row r="2979" spans="1:5">
      <c r="A2979" t="s">
        <v>3785</v>
      </c>
      <c r="B2979">
        <v>10009706852</v>
      </c>
      <c r="C2979" t="s">
        <v>153</v>
      </c>
      <c r="D2979" s="10">
        <v>33310</v>
      </c>
      <c r="E2979" t="s">
        <v>1219</v>
      </c>
    </row>
    <row r="2980" spans="1:5">
      <c r="A2980" t="s">
        <v>3786</v>
      </c>
      <c r="B2980">
        <v>10005605570</v>
      </c>
      <c r="C2980" t="s">
        <v>618</v>
      </c>
      <c r="D2980" s="10">
        <v>30493</v>
      </c>
      <c r="E2980" t="s">
        <v>1219</v>
      </c>
    </row>
    <row r="2981" spans="1:5">
      <c r="A2981" t="s">
        <v>3787</v>
      </c>
      <c r="B2981">
        <v>10007207888</v>
      </c>
      <c r="C2981" t="s">
        <v>2118</v>
      </c>
      <c r="D2981" s="10">
        <v>33572</v>
      </c>
      <c r="E2981" t="s">
        <v>1219</v>
      </c>
    </row>
    <row r="2982" spans="1:5">
      <c r="A2982" t="s">
        <v>3788</v>
      </c>
      <c r="B2982">
        <v>10010600363</v>
      </c>
      <c r="C2982" t="s">
        <v>2118</v>
      </c>
      <c r="D2982" s="10">
        <v>30670</v>
      </c>
      <c r="E2982" t="s">
        <v>1219</v>
      </c>
    </row>
    <row r="2983" spans="1:5">
      <c r="A2983" t="s">
        <v>3789</v>
      </c>
      <c r="B2983">
        <v>10010679983</v>
      </c>
      <c r="C2983" t="s">
        <v>479</v>
      </c>
      <c r="D2983" s="10">
        <v>35520</v>
      </c>
      <c r="E2983" t="s">
        <v>1219</v>
      </c>
    </row>
    <row r="2984" spans="1:5">
      <c r="A2984" t="s">
        <v>3790</v>
      </c>
      <c r="B2984">
        <v>10009178507</v>
      </c>
      <c r="C2984" t="s">
        <v>41</v>
      </c>
      <c r="D2984" s="10">
        <v>34988</v>
      </c>
      <c r="E2984" t="s">
        <v>1219</v>
      </c>
    </row>
    <row r="2985" spans="1:5">
      <c r="A2985" t="s">
        <v>3791</v>
      </c>
      <c r="B2985">
        <v>10004874333</v>
      </c>
      <c r="C2985" t="s">
        <v>211</v>
      </c>
      <c r="D2985" s="10">
        <v>32003</v>
      </c>
      <c r="E2985" t="s">
        <v>1219</v>
      </c>
    </row>
    <row r="2986" spans="1:5">
      <c r="A2986" t="s">
        <v>3792</v>
      </c>
      <c r="B2986">
        <v>10009213869</v>
      </c>
      <c r="C2986" t="s">
        <v>38</v>
      </c>
      <c r="D2986" s="10">
        <v>35393</v>
      </c>
      <c r="E2986" t="s">
        <v>1219</v>
      </c>
    </row>
    <row r="2987" spans="1:5">
      <c r="A2987" t="s">
        <v>3793</v>
      </c>
      <c r="B2987">
        <v>10010609457</v>
      </c>
      <c r="C2987" t="s">
        <v>211</v>
      </c>
      <c r="D2987" s="10">
        <v>35353</v>
      </c>
      <c r="E2987" t="s">
        <v>1219</v>
      </c>
    </row>
    <row r="2988" spans="1:5">
      <c r="A2988" t="s">
        <v>3794</v>
      </c>
      <c r="B2988">
        <v>10010737577</v>
      </c>
      <c r="C2988" t="s">
        <v>725</v>
      </c>
      <c r="D2988" s="10">
        <v>35250</v>
      </c>
      <c r="E2988" t="s">
        <v>1219</v>
      </c>
    </row>
    <row r="2989" spans="1:5">
      <c r="A2989" t="s">
        <v>3795</v>
      </c>
      <c r="B2989">
        <v>10009016637</v>
      </c>
      <c r="C2989" t="s">
        <v>211</v>
      </c>
      <c r="D2989" s="10">
        <v>34648</v>
      </c>
      <c r="E2989" t="s">
        <v>1219</v>
      </c>
    </row>
    <row r="2990" spans="1:5">
      <c r="A2990" t="s">
        <v>3796</v>
      </c>
      <c r="B2990">
        <v>10011023022</v>
      </c>
      <c r="C2990" t="s">
        <v>211</v>
      </c>
      <c r="D2990" s="10">
        <v>33671</v>
      </c>
      <c r="E2990" t="s">
        <v>1219</v>
      </c>
    </row>
    <row r="2991" spans="1:5">
      <c r="A2991" t="s">
        <v>3797</v>
      </c>
      <c r="B2991">
        <v>10010608043</v>
      </c>
      <c r="C2991" t="s">
        <v>187</v>
      </c>
      <c r="D2991" s="10">
        <v>34969</v>
      </c>
      <c r="E2991" t="s">
        <v>1219</v>
      </c>
    </row>
    <row r="2992" spans="1:5">
      <c r="A2992" t="s">
        <v>3798</v>
      </c>
      <c r="B2992">
        <v>10009862759</v>
      </c>
      <c r="C2992" t="s">
        <v>255</v>
      </c>
      <c r="D2992" s="10">
        <v>34432</v>
      </c>
      <c r="E2992" t="s">
        <v>1219</v>
      </c>
    </row>
    <row r="2993" spans="1:5">
      <c r="A2993" t="s">
        <v>3799</v>
      </c>
      <c r="B2993">
        <v>10007596801</v>
      </c>
      <c r="C2993" t="s">
        <v>255</v>
      </c>
      <c r="D2993" s="10">
        <v>33764</v>
      </c>
      <c r="E2993" t="s">
        <v>1219</v>
      </c>
    </row>
    <row r="2994" spans="1:5">
      <c r="A2994" t="s">
        <v>3800</v>
      </c>
      <c r="B2994">
        <v>10009313394</v>
      </c>
      <c r="C2994" t="s">
        <v>32</v>
      </c>
      <c r="D2994" s="10">
        <v>32078</v>
      </c>
      <c r="E2994" t="s">
        <v>1219</v>
      </c>
    </row>
    <row r="2995" spans="1:5">
      <c r="A2995" t="s">
        <v>3801</v>
      </c>
      <c r="B2995">
        <v>10010918039</v>
      </c>
      <c r="C2995" t="s">
        <v>163</v>
      </c>
      <c r="D2995" s="10">
        <v>28424</v>
      </c>
      <c r="E2995" t="s">
        <v>1219</v>
      </c>
    </row>
    <row r="2996" spans="1:5">
      <c r="A2996" t="s">
        <v>3802</v>
      </c>
      <c r="B2996">
        <v>10008933882</v>
      </c>
      <c r="C2996" t="s">
        <v>43</v>
      </c>
      <c r="D2996" s="10">
        <v>31835</v>
      </c>
      <c r="E2996" t="s">
        <v>1219</v>
      </c>
    </row>
    <row r="2997" spans="1:5">
      <c r="A2997" t="s">
        <v>3803</v>
      </c>
      <c r="B2997">
        <v>10008674410</v>
      </c>
      <c r="C2997" t="s">
        <v>479</v>
      </c>
      <c r="D2997" s="10">
        <v>34461</v>
      </c>
      <c r="E2997" t="s">
        <v>1217</v>
      </c>
    </row>
    <row r="2998" spans="1:5">
      <c r="A2998" t="s">
        <v>3804</v>
      </c>
      <c r="B2998">
        <v>10010115464</v>
      </c>
      <c r="C2998" t="s">
        <v>523</v>
      </c>
      <c r="D2998" s="10">
        <v>35506</v>
      </c>
      <c r="E2998" t="s">
        <v>1219</v>
      </c>
    </row>
    <row r="2999" spans="1:5">
      <c r="A2999" t="s">
        <v>3805</v>
      </c>
      <c r="B2999">
        <v>10009733427</v>
      </c>
      <c r="C2999" t="s">
        <v>206</v>
      </c>
      <c r="D2999" s="10">
        <v>35434</v>
      </c>
      <c r="E2999" t="s">
        <v>1219</v>
      </c>
    </row>
    <row r="3000" spans="1:5">
      <c r="A3000" t="s">
        <v>3806</v>
      </c>
      <c r="B3000">
        <v>10009712512</v>
      </c>
      <c r="C3000" t="s">
        <v>223</v>
      </c>
      <c r="D3000" s="10">
        <v>33611</v>
      </c>
      <c r="E3000" t="s">
        <v>1219</v>
      </c>
    </row>
    <row r="3001" spans="1:5">
      <c r="A3001" t="s">
        <v>434</v>
      </c>
      <c r="B3001">
        <v>10002829653</v>
      </c>
      <c r="C3001" t="s">
        <v>43</v>
      </c>
      <c r="D3001" s="10">
        <v>30295</v>
      </c>
      <c r="E3001" t="s">
        <v>1219</v>
      </c>
    </row>
    <row r="3002" spans="1:5">
      <c r="A3002" t="s">
        <v>3807</v>
      </c>
      <c r="B3002">
        <v>10008109584</v>
      </c>
      <c r="C3002" t="s">
        <v>84</v>
      </c>
      <c r="D3002" s="10">
        <v>30995</v>
      </c>
      <c r="E3002" t="s">
        <v>1217</v>
      </c>
    </row>
    <row r="3003" spans="1:5">
      <c r="A3003" t="s">
        <v>3808</v>
      </c>
      <c r="B3003">
        <v>10008959750</v>
      </c>
      <c r="C3003" t="s">
        <v>363</v>
      </c>
      <c r="D3003" s="10">
        <v>30258</v>
      </c>
      <c r="E3003" t="s">
        <v>1219</v>
      </c>
    </row>
    <row r="3004" spans="1:5">
      <c r="A3004" t="s">
        <v>3809</v>
      </c>
      <c r="B3004">
        <v>10010718480</v>
      </c>
      <c r="C3004" t="s">
        <v>38</v>
      </c>
      <c r="D3004" s="10">
        <v>34386</v>
      </c>
      <c r="E3004" t="s">
        <v>1219</v>
      </c>
    </row>
    <row r="3005" spans="1:5">
      <c r="A3005" t="s">
        <v>3810</v>
      </c>
      <c r="B3005">
        <v>10008098571</v>
      </c>
      <c r="C3005" t="s">
        <v>30</v>
      </c>
      <c r="D3005" s="10">
        <v>32687</v>
      </c>
      <c r="E3005" t="s">
        <v>1219</v>
      </c>
    </row>
    <row r="3006" spans="1:5">
      <c r="A3006" t="s">
        <v>3811</v>
      </c>
      <c r="B3006">
        <v>10010800427</v>
      </c>
      <c r="C3006" t="s">
        <v>479</v>
      </c>
      <c r="D3006" s="10">
        <v>35617</v>
      </c>
      <c r="E3006" t="s">
        <v>1219</v>
      </c>
    </row>
    <row r="3007" spans="1:5">
      <c r="A3007" t="s">
        <v>3812</v>
      </c>
      <c r="B3007">
        <v>10011063640</v>
      </c>
      <c r="C3007" t="s">
        <v>523</v>
      </c>
      <c r="D3007" s="10">
        <v>35077</v>
      </c>
      <c r="E3007" t="s">
        <v>1219</v>
      </c>
    </row>
    <row r="3008" spans="1:5">
      <c r="A3008" t="s">
        <v>3813</v>
      </c>
      <c r="B3008">
        <v>10009740501</v>
      </c>
      <c r="C3008" t="s">
        <v>187</v>
      </c>
      <c r="D3008" s="10">
        <v>35603</v>
      </c>
      <c r="E3008" t="s">
        <v>1226</v>
      </c>
    </row>
    <row r="3009" spans="1:5">
      <c r="A3009" t="s">
        <v>3814</v>
      </c>
      <c r="B3009">
        <v>10009331481</v>
      </c>
      <c r="C3009" t="s">
        <v>153</v>
      </c>
      <c r="D3009" s="10">
        <v>34965</v>
      </c>
      <c r="E3009" t="s">
        <v>1219</v>
      </c>
    </row>
    <row r="3010" spans="1:5">
      <c r="A3010" t="s">
        <v>3815</v>
      </c>
      <c r="B3010">
        <v>10009206795</v>
      </c>
      <c r="C3010" t="s">
        <v>38</v>
      </c>
      <c r="D3010" s="10">
        <v>34223</v>
      </c>
      <c r="E3010" t="s">
        <v>1219</v>
      </c>
    </row>
    <row r="3011" spans="1:5">
      <c r="A3011" t="s">
        <v>3816</v>
      </c>
      <c r="B3011">
        <v>10010805376</v>
      </c>
      <c r="C3011" t="s">
        <v>479</v>
      </c>
      <c r="D3011" s="10">
        <v>35278</v>
      </c>
      <c r="E3011" t="s">
        <v>1217</v>
      </c>
    </row>
    <row r="3012" spans="1:5">
      <c r="A3012" t="s">
        <v>3817</v>
      </c>
      <c r="B3012">
        <v>10009523360</v>
      </c>
      <c r="C3012" t="s">
        <v>32</v>
      </c>
      <c r="D3012" s="10">
        <v>34872</v>
      </c>
      <c r="E3012" t="s">
        <v>1219</v>
      </c>
    </row>
    <row r="3013" spans="1:5">
      <c r="A3013" t="s">
        <v>3818</v>
      </c>
      <c r="B3013">
        <v>10010926628</v>
      </c>
      <c r="C3013" t="s">
        <v>177</v>
      </c>
      <c r="D3013" s="10">
        <v>30732</v>
      </c>
      <c r="E3013" t="s">
        <v>1219</v>
      </c>
    </row>
    <row r="3014" spans="1:5">
      <c r="A3014" t="s">
        <v>3819</v>
      </c>
      <c r="B3014">
        <v>10010681603</v>
      </c>
      <c r="C3014" t="s">
        <v>153</v>
      </c>
      <c r="D3014" s="10">
        <v>33239</v>
      </c>
      <c r="E3014" t="s">
        <v>1219</v>
      </c>
    </row>
    <row r="3015" spans="1:5">
      <c r="A3015" t="s">
        <v>3820</v>
      </c>
      <c r="B3015">
        <v>10010919958</v>
      </c>
      <c r="C3015" t="s">
        <v>363</v>
      </c>
      <c r="D3015" s="10">
        <v>26012</v>
      </c>
      <c r="E3015" t="s">
        <v>1226</v>
      </c>
    </row>
    <row r="3016" spans="1:5">
      <c r="A3016" t="s">
        <v>3821</v>
      </c>
      <c r="B3016">
        <v>10010888636</v>
      </c>
      <c r="C3016" t="s">
        <v>151</v>
      </c>
      <c r="D3016" s="10">
        <v>35628</v>
      </c>
      <c r="E3016" t="s">
        <v>1219</v>
      </c>
    </row>
    <row r="3017" spans="1:5">
      <c r="A3017" t="s">
        <v>3822</v>
      </c>
      <c r="B3017">
        <v>10010614612</v>
      </c>
      <c r="C3017" t="s">
        <v>255</v>
      </c>
      <c r="D3017" s="10">
        <v>34896</v>
      </c>
      <c r="E3017" t="s">
        <v>1219</v>
      </c>
    </row>
    <row r="3018" spans="1:5">
      <c r="A3018" t="s">
        <v>3823</v>
      </c>
      <c r="B3018">
        <v>10010871155</v>
      </c>
      <c r="C3018" t="s">
        <v>255</v>
      </c>
      <c r="D3018" s="10">
        <v>34454</v>
      </c>
      <c r="E3018" t="s">
        <v>1219</v>
      </c>
    </row>
    <row r="3019" spans="1:5">
      <c r="A3019" t="s">
        <v>3824</v>
      </c>
      <c r="B3019">
        <v>10010578741</v>
      </c>
      <c r="C3019" t="s">
        <v>62</v>
      </c>
      <c r="D3019" s="10">
        <v>28880</v>
      </c>
      <c r="E3019" t="s">
        <v>1219</v>
      </c>
    </row>
    <row r="3020" spans="1:5">
      <c r="A3020" t="s">
        <v>3825</v>
      </c>
      <c r="B3020">
        <v>10011030193</v>
      </c>
      <c r="C3020" t="s">
        <v>57</v>
      </c>
      <c r="D3020" s="10">
        <v>35427</v>
      </c>
      <c r="E3020" t="s">
        <v>1219</v>
      </c>
    </row>
    <row r="3021" spans="1:5">
      <c r="A3021" t="s">
        <v>3826</v>
      </c>
      <c r="B3021">
        <v>10009232764</v>
      </c>
      <c r="C3021" t="s">
        <v>141</v>
      </c>
      <c r="D3021" s="10">
        <v>35230</v>
      </c>
      <c r="E3021" t="s">
        <v>1219</v>
      </c>
    </row>
    <row r="3022" spans="1:5">
      <c r="A3022" t="s">
        <v>3827</v>
      </c>
      <c r="B3022">
        <v>10007901137</v>
      </c>
      <c r="C3022" t="s">
        <v>62</v>
      </c>
      <c r="D3022" s="10">
        <v>34472</v>
      </c>
      <c r="E3022" t="s">
        <v>1219</v>
      </c>
    </row>
    <row r="3023" spans="1:5">
      <c r="A3023" t="s">
        <v>3828</v>
      </c>
      <c r="B3023">
        <v>10006843231</v>
      </c>
      <c r="C3023" t="s">
        <v>57</v>
      </c>
      <c r="D3023" s="10">
        <v>33641</v>
      </c>
      <c r="E3023" t="s">
        <v>1219</v>
      </c>
    </row>
    <row r="3024" spans="1:5">
      <c r="A3024" t="s">
        <v>3540</v>
      </c>
      <c r="B3024">
        <v>10009181941</v>
      </c>
      <c r="C3024" t="s">
        <v>206</v>
      </c>
      <c r="D3024" s="10">
        <v>34156</v>
      </c>
      <c r="E3024" t="s">
        <v>1219</v>
      </c>
    </row>
    <row r="3025" spans="1:5">
      <c r="A3025" t="s">
        <v>3829</v>
      </c>
      <c r="B3025">
        <v>10009519623</v>
      </c>
      <c r="C3025" t="s">
        <v>36</v>
      </c>
      <c r="D3025" s="10">
        <v>35248</v>
      </c>
      <c r="E3025" t="s">
        <v>1219</v>
      </c>
    </row>
    <row r="3026" spans="1:5">
      <c r="A3026" t="s">
        <v>1907</v>
      </c>
      <c r="B3026">
        <v>10018701984</v>
      </c>
      <c r="C3026" t="s">
        <v>177</v>
      </c>
      <c r="D3026" s="10">
        <v>32266</v>
      </c>
      <c r="E3026" t="s">
        <v>1219</v>
      </c>
    </row>
    <row r="3027" spans="1:5">
      <c r="A3027" t="s">
        <v>3830</v>
      </c>
      <c r="B3027">
        <v>10006031966</v>
      </c>
      <c r="C3027" t="s">
        <v>363</v>
      </c>
      <c r="D3027" s="10">
        <v>32359</v>
      </c>
      <c r="E3027" t="s">
        <v>1219</v>
      </c>
    </row>
    <row r="3028" spans="1:5">
      <c r="A3028" t="s">
        <v>3831</v>
      </c>
      <c r="B3028">
        <v>10010085960</v>
      </c>
      <c r="C3028" t="s">
        <v>197</v>
      </c>
      <c r="D3028" s="10">
        <v>34246</v>
      </c>
      <c r="E3028" t="s">
        <v>1218</v>
      </c>
    </row>
    <row r="3029" spans="1:5">
      <c r="A3029" t="s">
        <v>3832</v>
      </c>
      <c r="B3029">
        <v>10010842055</v>
      </c>
      <c r="C3029" t="s">
        <v>43</v>
      </c>
      <c r="D3029" s="10">
        <v>35442</v>
      </c>
      <c r="E3029" t="s">
        <v>1219</v>
      </c>
    </row>
    <row r="3030" spans="1:5">
      <c r="A3030" t="s">
        <v>3833</v>
      </c>
      <c r="B3030">
        <v>10009985829</v>
      </c>
      <c r="C3030" t="s">
        <v>62</v>
      </c>
      <c r="D3030" s="10">
        <v>34811</v>
      </c>
      <c r="E3030" t="s">
        <v>1219</v>
      </c>
    </row>
    <row r="3031" spans="1:5">
      <c r="A3031" t="s">
        <v>3834</v>
      </c>
      <c r="B3031">
        <v>10010929355</v>
      </c>
      <c r="C3031" t="s">
        <v>55</v>
      </c>
      <c r="D3031" s="10">
        <v>32962</v>
      </c>
      <c r="E3031" t="s">
        <v>1219</v>
      </c>
    </row>
    <row r="3032" spans="1:5">
      <c r="A3032" t="s">
        <v>3835</v>
      </c>
      <c r="B3032">
        <v>10008928731</v>
      </c>
      <c r="C3032" t="s">
        <v>163</v>
      </c>
      <c r="D3032" s="10">
        <v>28192</v>
      </c>
      <c r="E3032" t="s">
        <v>1219</v>
      </c>
    </row>
    <row r="3033" spans="1:5">
      <c r="A3033" t="s">
        <v>3836</v>
      </c>
      <c r="B3033">
        <v>10010709790</v>
      </c>
      <c r="C3033" t="s">
        <v>255</v>
      </c>
      <c r="D3033" s="10">
        <v>33312</v>
      </c>
      <c r="E3033" t="s">
        <v>1219</v>
      </c>
    </row>
    <row r="3034" spans="1:5">
      <c r="A3034" t="s">
        <v>3837</v>
      </c>
      <c r="B3034">
        <v>10007802723</v>
      </c>
      <c r="C3034" t="s">
        <v>30</v>
      </c>
      <c r="D3034" s="10">
        <v>30066</v>
      </c>
      <c r="E3034" t="s">
        <v>1219</v>
      </c>
    </row>
    <row r="3035" spans="1:5">
      <c r="A3035" t="s">
        <v>3838</v>
      </c>
      <c r="B3035">
        <v>10010935621</v>
      </c>
      <c r="C3035" t="s">
        <v>30</v>
      </c>
      <c r="D3035" s="10">
        <v>33198</v>
      </c>
      <c r="E3035" t="s">
        <v>1226</v>
      </c>
    </row>
    <row r="3036" spans="1:5">
      <c r="A3036" t="s">
        <v>3839</v>
      </c>
      <c r="B3036">
        <v>10010583589</v>
      </c>
      <c r="C3036" t="s">
        <v>141</v>
      </c>
      <c r="D3036" s="10">
        <v>34087</v>
      </c>
      <c r="E3036" t="s">
        <v>1217</v>
      </c>
    </row>
    <row r="3037" spans="1:5">
      <c r="A3037" t="s">
        <v>3840</v>
      </c>
      <c r="B3037">
        <v>10009684018</v>
      </c>
      <c r="C3037" t="s">
        <v>187</v>
      </c>
      <c r="D3037" s="10">
        <v>35474</v>
      </c>
      <c r="E3037" t="s">
        <v>1219</v>
      </c>
    </row>
    <row r="3038" spans="1:5">
      <c r="A3038" t="s">
        <v>3841</v>
      </c>
      <c r="B3038">
        <v>10010783350</v>
      </c>
      <c r="C3038" t="s">
        <v>153</v>
      </c>
      <c r="D3038" s="10">
        <v>33937</v>
      </c>
      <c r="E3038" t="s">
        <v>1219</v>
      </c>
    </row>
    <row r="3039" spans="1:5">
      <c r="A3039" t="s">
        <v>3842</v>
      </c>
      <c r="B3039">
        <v>10010921978</v>
      </c>
      <c r="C3039" t="s">
        <v>163</v>
      </c>
      <c r="D3039" s="10">
        <v>35179</v>
      </c>
      <c r="E3039" t="s">
        <v>1219</v>
      </c>
    </row>
    <row r="3040" spans="1:5">
      <c r="A3040" t="s">
        <v>3843</v>
      </c>
      <c r="B3040">
        <v>10011077683</v>
      </c>
      <c r="C3040" t="s">
        <v>206</v>
      </c>
      <c r="D3040" s="10">
        <v>35543</v>
      </c>
      <c r="E3040" t="s">
        <v>1219</v>
      </c>
    </row>
    <row r="3041" spans="1:5">
      <c r="A3041" t="s">
        <v>3844</v>
      </c>
      <c r="B3041">
        <v>10002956763</v>
      </c>
      <c r="C3041" t="s">
        <v>177</v>
      </c>
      <c r="D3041" s="10">
        <v>26921</v>
      </c>
      <c r="E3041" t="s">
        <v>1217</v>
      </c>
    </row>
    <row r="3042" spans="1:5">
      <c r="A3042" t="s">
        <v>3845</v>
      </c>
      <c r="B3042">
        <v>10007748361</v>
      </c>
      <c r="C3042" t="s">
        <v>30</v>
      </c>
      <c r="D3042" s="10">
        <v>34259</v>
      </c>
      <c r="E3042" t="s">
        <v>1219</v>
      </c>
    </row>
    <row r="3043" spans="1:5">
      <c r="A3043" t="s">
        <v>3846</v>
      </c>
      <c r="B3043">
        <v>10009087062</v>
      </c>
      <c r="C3043" t="s">
        <v>30</v>
      </c>
      <c r="D3043" s="10">
        <v>34505</v>
      </c>
      <c r="E3043" t="s">
        <v>1219</v>
      </c>
    </row>
    <row r="3044" spans="1:5">
      <c r="A3044" t="s">
        <v>3847</v>
      </c>
      <c r="B3044">
        <v>10009532555</v>
      </c>
      <c r="C3044" t="s">
        <v>30</v>
      </c>
      <c r="D3044" s="10">
        <v>35393</v>
      </c>
      <c r="E3044" t="s">
        <v>1219</v>
      </c>
    </row>
    <row r="3045" spans="1:5">
      <c r="A3045" t="s">
        <v>3848</v>
      </c>
      <c r="B3045">
        <v>10010583892</v>
      </c>
      <c r="C3045" t="s">
        <v>30</v>
      </c>
      <c r="D3045" s="10">
        <v>30312</v>
      </c>
      <c r="E3045" t="s">
        <v>1219</v>
      </c>
    </row>
    <row r="3046" spans="1:5">
      <c r="A3046" t="s">
        <v>3849</v>
      </c>
      <c r="B3046">
        <v>10010676246</v>
      </c>
      <c r="C3046" t="s">
        <v>30</v>
      </c>
      <c r="D3046" s="10">
        <v>35319</v>
      </c>
      <c r="E3046" t="s">
        <v>1219</v>
      </c>
    </row>
    <row r="3047" spans="1:5">
      <c r="A3047" t="s">
        <v>3850</v>
      </c>
      <c r="B3047">
        <v>10011072532</v>
      </c>
      <c r="C3047" t="s">
        <v>206</v>
      </c>
      <c r="D3047" s="10">
        <v>35674</v>
      </c>
      <c r="E3047" t="s">
        <v>1219</v>
      </c>
    </row>
    <row r="3048" spans="1:5">
      <c r="A3048" t="s">
        <v>3851</v>
      </c>
      <c r="B3048">
        <v>10006300233</v>
      </c>
      <c r="C3048" t="s">
        <v>163</v>
      </c>
      <c r="D3048" s="10">
        <v>24268</v>
      </c>
      <c r="E3048" t="s">
        <v>1219</v>
      </c>
    </row>
    <row r="3049" spans="1:5">
      <c r="A3049" t="s">
        <v>3852</v>
      </c>
      <c r="B3049">
        <v>10015228576</v>
      </c>
      <c r="C3049" t="s">
        <v>725</v>
      </c>
      <c r="D3049" s="10">
        <v>34445</v>
      </c>
      <c r="E3049" t="s">
        <v>1219</v>
      </c>
    </row>
    <row r="3050" spans="1:5">
      <c r="A3050" t="s">
        <v>3853</v>
      </c>
      <c r="B3050">
        <v>10010852967</v>
      </c>
      <c r="C3050" t="s">
        <v>725</v>
      </c>
      <c r="D3050" s="10">
        <v>34959</v>
      </c>
      <c r="E3050" t="s">
        <v>1219</v>
      </c>
    </row>
    <row r="3051" spans="1:5">
      <c r="A3051" t="s">
        <v>3854</v>
      </c>
      <c r="B3051">
        <v>10008616614</v>
      </c>
      <c r="C3051" t="s">
        <v>255</v>
      </c>
      <c r="D3051" s="10">
        <v>32548</v>
      </c>
      <c r="E3051" t="s">
        <v>1219</v>
      </c>
    </row>
    <row r="3052" spans="1:5">
      <c r="A3052" t="s">
        <v>3855</v>
      </c>
      <c r="B3052">
        <v>10010592380</v>
      </c>
      <c r="C3052" t="s">
        <v>30</v>
      </c>
      <c r="D3052" s="10">
        <v>33456</v>
      </c>
      <c r="E3052" t="s">
        <v>1217</v>
      </c>
    </row>
    <row r="3053" spans="1:5">
      <c r="A3053" t="s">
        <v>3856</v>
      </c>
      <c r="B3053">
        <v>10010935722</v>
      </c>
      <c r="C3053" t="s">
        <v>30</v>
      </c>
      <c r="D3053" s="10">
        <v>35565</v>
      </c>
      <c r="E3053" t="s">
        <v>1219</v>
      </c>
    </row>
    <row r="3054" spans="1:5">
      <c r="A3054" t="s">
        <v>3857</v>
      </c>
      <c r="B3054">
        <v>10009135562</v>
      </c>
      <c r="C3054" t="s">
        <v>77</v>
      </c>
      <c r="D3054" s="10">
        <v>35198</v>
      </c>
      <c r="E3054" t="s">
        <v>1219</v>
      </c>
    </row>
    <row r="3055" spans="1:5">
      <c r="A3055" t="s">
        <v>68</v>
      </c>
      <c r="B3055">
        <v>10008680672</v>
      </c>
      <c r="C3055" t="s">
        <v>24</v>
      </c>
      <c r="D3055" s="10">
        <v>34370</v>
      </c>
      <c r="E3055" t="s">
        <v>1217</v>
      </c>
    </row>
    <row r="3056" spans="1:5">
      <c r="A3056" t="s">
        <v>3858</v>
      </c>
      <c r="B3056">
        <v>10100630612</v>
      </c>
      <c r="C3056" t="s">
        <v>101</v>
      </c>
      <c r="D3056" s="10">
        <v>37937</v>
      </c>
      <c r="E3056" t="s">
        <v>1219</v>
      </c>
    </row>
    <row r="3057" spans="1:5">
      <c r="A3057" t="s">
        <v>3859</v>
      </c>
      <c r="B3057">
        <v>10086404146</v>
      </c>
      <c r="C3057" t="s">
        <v>34</v>
      </c>
      <c r="D3057" s="10">
        <v>37863</v>
      </c>
      <c r="E3057" t="s">
        <v>1217</v>
      </c>
    </row>
    <row r="3058" spans="1:5">
      <c r="A3058" t="s">
        <v>662</v>
      </c>
      <c r="B3058">
        <v>10131067794</v>
      </c>
      <c r="C3058" t="s">
        <v>163</v>
      </c>
      <c r="D3058" s="10">
        <v>35667</v>
      </c>
      <c r="E3058" t="s">
        <v>1217</v>
      </c>
    </row>
    <row r="3059" spans="1:5">
      <c r="A3059" t="s">
        <v>728</v>
      </c>
      <c r="B3059">
        <v>10030382606</v>
      </c>
      <c r="C3059" t="s">
        <v>24</v>
      </c>
      <c r="D3059" s="10">
        <v>37355</v>
      </c>
      <c r="E3059" t="s">
        <v>1217</v>
      </c>
    </row>
    <row r="3060" spans="1:5">
      <c r="A3060" t="s">
        <v>1190</v>
      </c>
      <c r="B3060">
        <v>10085954007</v>
      </c>
      <c r="C3060" t="s">
        <v>34</v>
      </c>
      <c r="D3060" s="10">
        <v>38015</v>
      </c>
      <c r="E3060" t="s">
        <v>1217</v>
      </c>
    </row>
    <row r="3061" spans="1:5">
      <c r="A3061" t="s">
        <v>512</v>
      </c>
      <c r="B3061">
        <v>10045481664</v>
      </c>
      <c r="C3061" t="s">
        <v>28</v>
      </c>
      <c r="D3061" s="10">
        <v>34829</v>
      </c>
      <c r="E3061" t="s">
        <v>1217</v>
      </c>
    </row>
    <row r="3062" spans="1:5">
      <c r="A3062" t="s">
        <v>671</v>
      </c>
      <c r="B3062">
        <v>10129789216</v>
      </c>
      <c r="C3062" t="s">
        <v>38</v>
      </c>
      <c r="D3062" s="10">
        <v>37512</v>
      </c>
      <c r="E3062" t="s">
        <v>1217</v>
      </c>
    </row>
    <row r="3063" spans="1:5">
      <c r="A3063" t="s">
        <v>729</v>
      </c>
      <c r="B3063">
        <v>10007895780</v>
      </c>
      <c r="C3063" t="s">
        <v>28</v>
      </c>
      <c r="D3063" s="10">
        <v>34573</v>
      </c>
      <c r="E3063" t="s">
        <v>1219</v>
      </c>
    </row>
    <row r="3064" spans="1:5">
      <c r="A3064" t="s">
        <v>3860</v>
      </c>
      <c r="B3064">
        <v>10100633036</v>
      </c>
      <c r="C3064" t="s">
        <v>101</v>
      </c>
      <c r="D3064" s="10">
        <v>37794</v>
      </c>
      <c r="E3064" t="s">
        <v>1217</v>
      </c>
    </row>
    <row r="3065" spans="1:5">
      <c r="A3065" t="s">
        <v>3861</v>
      </c>
      <c r="B3065">
        <v>10112363467</v>
      </c>
      <c r="C3065" t="s">
        <v>101</v>
      </c>
      <c r="D3065" s="10">
        <v>38021</v>
      </c>
      <c r="E3065" t="s">
        <v>1217</v>
      </c>
    </row>
    <row r="3066" spans="1:5">
      <c r="A3066" t="s">
        <v>3862</v>
      </c>
      <c r="B3066">
        <v>10099145300</v>
      </c>
      <c r="C3066" t="s">
        <v>1289</v>
      </c>
      <c r="D3066" s="10">
        <v>37442</v>
      </c>
      <c r="E3066" t="s">
        <v>1219</v>
      </c>
    </row>
    <row r="3067" spans="1:5">
      <c r="A3067" t="s">
        <v>3863</v>
      </c>
      <c r="B3067">
        <v>10112267982</v>
      </c>
      <c r="C3067" t="s">
        <v>101</v>
      </c>
      <c r="D3067" s="10">
        <v>38159</v>
      </c>
      <c r="E3067" t="s">
        <v>1217</v>
      </c>
    </row>
    <row r="3068" spans="1:5">
      <c r="A3068" t="s">
        <v>777</v>
      </c>
      <c r="B3068">
        <v>10009868116</v>
      </c>
      <c r="C3068" t="s">
        <v>112</v>
      </c>
      <c r="D3068" s="10">
        <v>35716</v>
      </c>
      <c r="E3068" t="s">
        <v>1217</v>
      </c>
    </row>
    <row r="3069" spans="1:5">
      <c r="A3069" t="s">
        <v>686</v>
      </c>
      <c r="B3069">
        <v>10006903754</v>
      </c>
      <c r="C3069" t="s">
        <v>24</v>
      </c>
      <c r="D3069" s="10">
        <v>33651</v>
      </c>
      <c r="E3069" t="s">
        <v>1217</v>
      </c>
    </row>
    <row r="3070" spans="1:5">
      <c r="A3070" t="s">
        <v>3864</v>
      </c>
      <c r="B3070">
        <v>10017220514</v>
      </c>
      <c r="C3070" t="s">
        <v>177</v>
      </c>
      <c r="D3070" s="10">
        <v>37158</v>
      </c>
      <c r="E3070" t="s">
        <v>1217</v>
      </c>
    </row>
    <row r="3071" spans="1:5">
      <c r="A3071" t="s">
        <v>746</v>
      </c>
      <c r="B3071">
        <v>10044372632</v>
      </c>
      <c r="C3071" t="s">
        <v>479</v>
      </c>
      <c r="D3071" s="10">
        <v>36836</v>
      </c>
      <c r="E3071" t="s">
        <v>1217</v>
      </c>
    </row>
    <row r="3072" spans="1:5">
      <c r="A3072" t="s">
        <v>660</v>
      </c>
      <c r="B3072">
        <v>10084788690</v>
      </c>
      <c r="C3072" t="s">
        <v>38</v>
      </c>
      <c r="D3072" s="10">
        <v>36934</v>
      </c>
      <c r="E3072" t="s">
        <v>1217</v>
      </c>
    </row>
    <row r="3073" spans="1:5">
      <c r="A3073" t="s">
        <v>76</v>
      </c>
      <c r="B3073">
        <v>10011160842</v>
      </c>
      <c r="C3073" t="s">
        <v>77</v>
      </c>
      <c r="D3073" s="10">
        <v>36286</v>
      </c>
      <c r="E3073" t="s">
        <v>1219</v>
      </c>
    </row>
    <row r="3074" spans="1:5">
      <c r="A3074" t="s">
        <v>474</v>
      </c>
      <c r="B3074">
        <v>10023821362</v>
      </c>
      <c r="C3074" t="s">
        <v>112</v>
      </c>
      <c r="D3074" s="10">
        <v>36764</v>
      </c>
      <c r="E3074" t="s">
        <v>1217</v>
      </c>
    </row>
    <row r="3075" spans="1:5">
      <c r="A3075" t="s">
        <v>3865</v>
      </c>
      <c r="B3075">
        <v>10120748917</v>
      </c>
      <c r="C3075" t="s">
        <v>177</v>
      </c>
      <c r="D3075" s="10">
        <v>35320</v>
      </c>
      <c r="E3075" t="s">
        <v>1217</v>
      </c>
    </row>
    <row r="3076" spans="1:5">
      <c r="A3076" t="s">
        <v>3866</v>
      </c>
      <c r="B3076">
        <v>10008535071</v>
      </c>
      <c r="C3076" t="s">
        <v>36</v>
      </c>
      <c r="D3076" s="10">
        <v>32724</v>
      </c>
      <c r="E3076" t="s">
        <v>1217</v>
      </c>
    </row>
    <row r="3077" spans="1:5">
      <c r="A3077" t="s">
        <v>978</v>
      </c>
      <c r="B3077">
        <v>10007416440</v>
      </c>
      <c r="C3077" t="s">
        <v>255</v>
      </c>
      <c r="D3077" s="10">
        <v>34041</v>
      </c>
      <c r="E3077" t="s">
        <v>1217</v>
      </c>
    </row>
    <row r="3078" spans="1:5">
      <c r="A3078" t="s">
        <v>3867</v>
      </c>
      <c r="B3078">
        <v>10009320872</v>
      </c>
      <c r="C3078" t="s">
        <v>177</v>
      </c>
      <c r="D3078" s="10">
        <v>33712</v>
      </c>
      <c r="E3078" t="s">
        <v>1217</v>
      </c>
    </row>
    <row r="3079" spans="1:5">
      <c r="A3079" t="s">
        <v>3868</v>
      </c>
      <c r="B3079">
        <v>10045794488</v>
      </c>
      <c r="C3079" t="s">
        <v>483</v>
      </c>
      <c r="D3079" s="10">
        <v>37647</v>
      </c>
      <c r="E3079" t="s">
        <v>1217</v>
      </c>
    </row>
    <row r="3080" spans="1:5">
      <c r="A3080" t="s">
        <v>3869</v>
      </c>
      <c r="B3080">
        <v>10079381245</v>
      </c>
      <c r="C3080" t="s">
        <v>1333</v>
      </c>
      <c r="D3080" s="10">
        <v>37646</v>
      </c>
      <c r="E3080" t="s">
        <v>1219</v>
      </c>
    </row>
    <row r="3081" spans="1:5">
      <c r="A3081" t="s">
        <v>495</v>
      </c>
      <c r="B3081">
        <v>10008132826</v>
      </c>
      <c r="C3081" t="s">
        <v>84</v>
      </c>
      <c r="D3081" s="10">
        <v>34718</v>
      </c>
      <c r="E3081" t="s">
        <v>1217</v>
      </c>
    </row>
    <row r="3082" spans="1:5">
      <c r="A3082" t="s">
        <v>814</v>
      </c>
      <c r="B3082">
        <v>10062775552</v>
      </c>
      <c r="C3082" t="s">
        <v>57</v>
      </c>
      <c r="D3082" s="10">
        <v>36973</v>
      </c>
      <c r="E3082" t="s">
        <v>1219</v>
      </c>
    </row>
    <row r="3083" spans="1:5">
      <c r="A3083" t="s">
        <v>3870</v>
      </c>
      <c r="B3083">
        <v>10010882370</v>
      </c>
      <c r="C3083" t="s">
        <v>1340</v>
      </c>
      <c r="D3083" s="10">
        <v>35591</v>
      </c>
      <c r="E3083" t="s">
        <v>1219</v>
      </c>
    </row>
    <row r="3084" spans="1:5">
      <c r="A3084" t="s">
        <v>79</v>
      </c>
      <c r="B3084">
        <v>10009736861</v>
      </c>
      <c r="C3084" t="s">
        <v>26</v>
      </c>
      <c r="D3084" s="10">
        <v>35629</v>
      </c>
      <c r="E3084" t="s">
        <v>1217</v>
      </c>
    </row>
    <row r="3085" spans="1:5">
      <c r="A3085" t="s">
        <v>3871</v>
      </c>
      <c r="B3085">
        <v>10072670865</v>
      </c>
      <c r="C3085" t="s">
        <v>255</v>
      </c>
      <c r="D3085" s="10">
        <v>36646</v>
      </c>
      <c r="E3085" t="s">
        <v>1217</v>
      </c>
    </row>
    <row r="3086" spans="1:5">
      <c r="A3086" t="s">
        <v>3872</v>
      </c>
      <c r="B3086">
        <v>10108085868</v>
      </c>
      <c r="C3086" t="s">
        <v>477</v>
      </c>
      <c r="D3086" s="10">
        <v>37693</v>
      </c>
      <c r="E3086" t="s">
        <v>1217</v>
      </c>
    </row>
    <row r="3087" spans="1:5">
      <c r="A3087" t="s">
        <v>3873</v>
      </c>
      <c r="B3087">
        <v>10077645046</v>
      </c>
      <c r="C3087" t="s">
        <v>34</v>
      </c>
      <c r="D3087" s="10">
        <v>38283</v>
      </c>
      <c r="E3087" t="s">
        <v>1217</v>
      </c>
    </row>
    <row r="3088" spans="1:5">
      <c r="A3088" t="s">
        <v>3874</v>
      </c>
      <c r="B3088">
        <v>10064562776</v>
      </c>
      <c r="C3088" t="s">
        <v>112</v>
      </c>
      <c r="D3088" s="10">
        <v>38378</v>
      </c>
      <c r="E3088" t="s">
        <v>1217</v>
      </c>
    </row>
    <row r="3089" spans="1:5">
      <c r="A3089" t="s">
        <v>657</v>
      </c>
      <c r="B3089">
        <v>10064994125</v>
      </c>
      <c r="C3089" t="s">
        <v>77</v>
      </c>
      <c r="D3089" s="10">
        <v>37466</v>
      </c>
      <c r="E3089" t="s">
        <v>1217</v>
      </c>
    </row>
    <row r="3090" spans="1:5">
      <c r="A3090" t="s">
        <v>3875</v>
      </c>
      <c r="B3090">
        <v>10009973705</v>
      </c>
      <c r="C3090" t="s">
        <v>94</v>
      </c>
      <c r="D3090" s="10">
        <v>35487</v>
      </c>
      <c r="E3090" t="s">
        <v>1217</v>
      </c>
    </row>
    <row r="3091" spans="1:5">
      <c r="A3091" t="s">
        <v>3876</v>
      </c>
      <c r="B3091">
        <v>10008927014</v>
      </c>
      <c r="C3091" t="s">
        <v>363</v>
      </c>
      <c r="D3091" s="10">
        <v>29299</v>
      </c>
      <c r="E3091" t="s">
        <v>1219</v>
      </c>
    </row>
    <row r="3092" spans="1:5">
      <c r="A3092" t="s">
        <v>3877</v>
      </c>
      <c r="B3092">
        <v>10011126789</v>
      </c>
      <c r="C3092" t="s">
        <v>1340</v>
      </c>
      <c r="D3092" s="10">
        <v>34288</v>
      </c>
      <c r="E3092" t="s">
        <v>1219</v>
      </c>
    </row>
    <row r="3093" spans="1:5">
      <c r="A3093" t="s">
        <v>3878</v>
      </c>
      <c r="B3093">
        <v>10062048153</v>
      </c>
      <c r="C3093" t="s">
        <v>249</v>
      </c>
      <c r="D3093" s="10">
        <v>36615</v>
      </c>
      <c r="E3093" t="s">
        <v>1226</v>
      </c>
    </row>
    <row r="3094" spans="1:5">
      <c r="A3094" t="s">
        <v>3879</v>
      </c>
      <c r="B3094">
        <v>10095736556</v>
      </c>
      <c r="C3094" t="s">
        <v>177</v>
      </c>
      <c r="D3094" s="10">
        <v>37439</v>
      </c>
      <c r="E3094" t="s">
        <v>1219</v>
      </c>
    </row>
    <row r="3095" spans="1:5">
      <c r="A3095" t="s">
        <v>3880</v>
      </c>
      <c r="B3095">
        <v>10094826473</v>
      </c>
      <c r="C3095" t="s">
        <v>363</v>
      </c>
      <c r="D3095" s="10">
        <v>37669</v>
      </c>
      <c r="E3095" t="s">
        <v>1217</v>
      </c>
    </row>
    <row r="3096" spans="1:5">
      <c r="A3096" t="s">
        <v>1116</v>
      </c>
      <c r="B3096">
        <v>10062935095</v>
      </c>
      <c r="C3096" t="s">
        <v>36</v>
      </c>
      <c r="D3096" s="10">
        <v>38029</v>
      </c>
      <c r="E3096" t="s">
        <v>1217</v>
      </c>
    </row>
    <row r="3097" spans="1:5">
      <c r="A3097" t="s">
        <v>488</v>
      </c>
      <c r="B3097">
        <v>10055342726</v>
      </c>
      <c r="C3097" t="s">
        <v>101</v>
      </c>
      <c r="D3097" s="10">
        <v>36701</v>
      </c>
      <c r="E3097" t="s">
        <v>1217</v>
      </c>
    </row>
    <row r="3098" spans="1:5">
      <c r="A3098" t="s">
        <v>3881</v>
      </c>
      <c r="B3098">
        <v>10005876968</v>
      </c>
      <c r="C3098" t="s">
        <v>223</v>
      </c>
      <c r="D3098" s="10">
        <v>28652</v>
      </c>
      <c r="E3098" t="s">
        <v>1217</v>
      </c>
    </row>
    <row r="3099" spans="1:5">
      <c r="A3099" t="s">
        <v>3882</v>
      </c>
      <c r="B3099">
        <v>10083759581</v>
      </c>
      <c r="C3099" t="s">
        <v>34</v>
      </c>
      <c r="D3099" s="10">
        <v>37994</v>
      </c>
      <c r="E3099" t="s">
        <v>1217</v>
      </c>
    </row>
    <row r="3100" spans="1:5">
      <c r="A3100" t="s">
        <v>3883</v>
      </c>
      <c r="B3100">
        <v>10008973793</v>
      </c>
      <c r="C3100" t="s">
        <v>112</v>
      </c>
      <c r="D3100" s="10">
        <v>34553</v>
      </c>
      <c r="E3100" t="s">
        <v>1217</v>
      </c>
    </row>
    <row r="3101" spans="1:5">
      <c r="A3101" t="s">
        <v>655</v>
      </c>
      <c r="B3101">
        <v>10070883136</v>
      </c>
      <c r="C3101" t="s">
        <v>77</v>
      </c>
      <c r="D3101" s="10">
        <v>37636</v>
      </c>
      <c r="E3101" t="s">
        <v>1217</v>
      </c>
    </row>
    <row r="3102" spans="1:5">
      <c r="A3102" t="s">
        <v>3884</v>
      </c>
      <c r="B3102">
        <v>10015061252</v>
      </c>
      <c r="C3102" t="s">
        <v>483</v>
      </c>
      <c r="D3102" s="10">
        <v>36092</v>
      </c>
      <c r="E3102" t="s">
        <v>1217</v>
      </c>
    </row>
    <row r="3103" spans="1:5">
      <c r="A3103" t="s">
        <v>3885</v>
      </c>
      <c r="B3103">
        <v>10022589664</v>
      </c>
      <c r="C3103" t="s">
        <v>630</v>
      </c>
      <c r="D3103" s="10">
        <v>37747</v>
      </c>
      <c r="E3103" t="s">
        <v>1217</v>
      </c>
    </row>
    <row r="3104" spans="1:5">
      <c r="A3104" t="s">
        <v>3886</v>
      </c>
      <c r="B3104">
        <v>10133218770</v>
      </c>
      <c r="C3104" t="s">
        <v>115</v>
      </c>
      <c r="D3104" s="10">
        <v>34554</v>
      </c>
      <c r="E3104" t="s">
        <v>1217</v>
      </c>
    </row>
    <row r="3105" spans="1:5">
      <c r="A3105" t="s">
        <v>3887</v>
      </c>
      <c r="B3105">
        <v>10063942279</v>
      </c>
      <c r="C3105" t="s">
        <v>45</v>
      </c>
      <c r="D3105" s="10">
        <v>38033</v>
      </c>
      <c r="E3105" t="s">
        <v>1217</v>
      </c>
    </row>
    <row r="3106" spans="1:5">
      <c r="A3106" t="s">
        <v>3888</v>
      </c>
      <c r="B3106">
        <v>10111103477</v>
      </c>
      <c r="C3106" t="s">
        <v>523</v>
      </c>
      <c r="D3106" s="10">
        <v>38206</v>
      </c>
      <c r="E3106" t="s">
        <v>1217</v>
      </c>
    </row>
    <row r="3107" spans="1:5">
      <c r="A3107" t="s">
        <v>3889</v>
      </c>
      <c r="B3107">
        <v>10127302982</v>
      </c>
      <c r="C3107" t="s">
        <v>249</v>
      </c>
      <c r="D3107" s="10">
        <v>37054</v>
      </c>
      <c r="E3107" t="s">
        <v>1219</v>
      </c>
    </row>
    <row r="3108" spans="1:5">
      <c r="A3108" t="s">
        <v>3890</v>
      </c>
      <c r="B3108">
        <v>10015869988</v>
      </c>
      <c r="C3108" t="s">
        <v>103</v>
      </c>
      <c r="D3108" s="10">
        <v>37015</v>
      </c>
      <c r="E3108" t="s">
        <v>1217</v>
      </c>
    </row>
    <row r="3109" spans="1:5">
      <c r="A3109" t="s">
        <v>587</v>
      </c>
      <c r="B3109">
        <v>10009009866</v>
      </c>
      <c r="C3109" t="s">
        <v>77</v>
      </c>
      <c r="D3109" s="10">
        <v>34849</v>
      </c>
      <c r="E3109" t="s">
        <v>1217</v>
      </c>
    </row>
    <row r="3110" spans="1:5">
      <c r="A3110" t="s">
        <v>3891</v>
      </c>
      <c r="B3110">
        <v>10009415650</v>
      </c>
      <c r="C3110" t="s">
        <v>483</v>
      </c>
      <c r="D3110" s="10">
        <v>34302</v>
      </c>
      <c r="E3110" t="s">
        <v>1217</v>
      </c>
    </row>
    <row r="3111" spans="1:5">
      <c r="A3111" t="s">
        <v>3892</v>
      </c>
      <c r="B3111">
        <v>10022859345</v>
      </c>
      <c r="C3111" t="s">
        <v>22</v>
      </c>
      <c r="D3111" s="10">
        <v>37361</v>
      </c>
      <c r="E3111" t="s">
        <v>1217</v>
      </c>
    </row>
    <row r="3112" spans="1:5">
      <c r="A3112" t="s">
        <v>3893</v>
      </c>
      <c r="B3112">
        <v>10060813829</v>
      </c>
      <c r="C3112" t="s">
        <v>1333</v>
      </c>
      <c r="D3112" s="10">
        <v>37661</v>
      </c>
      <c r="E3112" t="s">
        <v>1219</v>
      </c>
    </row>
    <row r="3113" spans="1:5">
      <c r="A3113" t="s">
        <v>3894</v>
      </c>
      <c r="B3113">
        <v>10052633800</v>
      </c>
      <c r="C3113" t="s">
        <v>249</v>
      </c>
      <c r="D3113" s="10">
        <v>35311</v>
      </c>
      <c r="E3113" t="s">
        <v>1217</v>
      </c>
    </row>
    <row r="3114" spans="1:5">
      <c r="A3114" t="s">
        <v>3895</v>
      </c>
      <c r="B3114">
        <v>10125059757</v>
      </c>
      <c r="C3114" t="s">
        <v>523</v>
      </c>
      <c r="D3114" s="10">
        <v>38327</v>
      </c>
      <c r="E3114" t="s">
        <v>1217</v>
      </c>
    </row>
    <row r="3115" spans="1:5">
      <c r="A3115" t="s">
        <v>521</v>
      </c>
      <c r="B3115">
        <v>10006895569</v>
      </c>
      <c r="C3115" t="s">
        <v>57</v>
      </c>
      <c r="D3115" s="10">
        <v>33538</v>
      </c>
      <c r="E3115" t="s">
        <v>1217</v>
      </c>
    </row>
    <row r="3116" spans="1:5">
      <c r="A3116" t="s">
        <v>83</v>
      </c>
      <c r="B3116">
        <v>10106944100</v>
      </c>
      <c r="C3116" t="s">
        <v>84</v>
      </c>
      <c r="D3116" s="10">
        <v>34434</v>
      </c>
      <c r="E3116" t="s">
        <v>1217</v>
      </c>
    </row>
    <row r="3117" spans="1:5">
      <c r="A3117" t="s">
        <v>3896</v>
      </c>
      <c r="B3117">
        <v>10058521191</v>
      </c>
      <c r="C3117" t="s">
        <v>45</v>
      </c>
      <c r="D3117" s="10">
        <v>37970</v>
      </c>
      <c r="E3117" t="s">
        <v>1217</v>
      </c>
    </row>
    <row r="3118" spans="1:5">
      <c r="A3118" t="s">
        <v>3897</v>
      </c>
      <c r="B3118">
        <v>10064904300</v>
      </c>
      <c r="C3118" t="s">
        <v>255</v>
      </c>
      <c r="D3118" s="10">
        <v>36815</v>
      </c>
      <c r="E3118" t="s">
        <v>1219</v>
      </c>
    </row>
    <row r="3119" spans="1:5">
      <c r="A3119" t="s">
        <v>3898</v>
      </c>
      <c r="B3119">
        <v>10061075628</v>
      </c>
      <c r="C3119" t="s">
        <v>861</v>
      </c>
      <c r="D3119" s="10">
        <v>37274</v>
      </c>
      <c r="E3119" t="s">
        <v>1217</v>
      </c>
    </row>
    <row r="3120" spans="1:5">
      <c r="A3120" t="s">
        <v>3899</v>
      </c>
      <c r="B3120">
        <v>10021889143</v>
      </c>
      <c r="C3120" t="s">
        <v>34</v>
      </c>
      <c r="D3120" s="10">
        <v>38094</v>
      </c>
      <c r="E3120" t="s">
        <v>1217</v>
      </c>
    </row>
    <row r="3121" spans="1:5">
      <c r="A3121" t="s">
        <v>3900</v>
      </c>
      <c r="B3121">
        <v>10064985839</v>
      </c>
      <c r="C3121" t="s">
        <v>77</v>
      </c>
      <c r="D3121" s="10">
        <v>37392</v>
      </c>
      <c r="E3121" t="s">
        <v>1217</v>
      </c>
    </row>
    <row r="3122" spans="1:5">
      <c r="A3122" t="s">
        <v>3901</v>
      </c>
      <c r="B3122">
        <v>10109781146</v>
      </c>
      <c r="C3122" t="s">
        <v>112</v>
      </c>
      <c r="D3122" s="10">
        <v>35200</v>
      </c>
      <c r="E3122" t="s">
        <v>1217</v>
      </c>
    </row>
    <row r="3123" spans="1:5">
      <c r="A3123" t="s">
        <v>3902</v>
      </c>
      <c r="B3123">
        <v>10036127127</v>
      </c>
      <c r="C3123" t="s">
        <v>483</v>
      </c>
      <c r="D3123" s="10">
        <v>36939</v>
      </c>
      <c r="E3123" t="s">
        <v>1217</v>
      </c>
    </row>
    <row r="3124" spans="1:5">
      <c r="A3124" t="s">
        <v>8193</v>
      </c>
      <c r="B3124">
        <v>10094472223</v>
      </c>
      <c r="C3124" t="s">
        <v>618</v>
      </c>
      <c r="D3124" s="10">
        <v>36943</v>
      </c>
      <c r="E3124" t="s">
        <v>1219</v>
      </c>
    </row>
    <row r="3125" spans="1:5">
      <c r="A3125" t="s">
        <v>3903</v>
      </c>
      <c r="B3125">
        <v>10125481810</v>
      </c>
      <c r="C3125" t="s">
        <v>141</v>
      </c>
      <c r="D3125" s="10">
        <v>37588</v>
      </c>
      <c r="E3125" t="s">
        <v>1217</v>
      </c>
    </row>
    <row r="3126" spans="1:5">
      <c r="A3126" t="s">
        <v>896</v>
      </c>
      <c r="B3126">
        <v>10087483270</v>
      </c>
      <c r="C3126" t="s">
        <v>57</v>
      </c>
      <c r="D3126" s="10">
        <v>37266</v>
      </c>
      <c r="E3126" t="s">
        <v>1217</v>
      </c>
    </row>
    <row r="3127" spans="1:5">
      <c r="A3127" t="s">
        <v>513</v>
      </c>
      <c r="B3127">
        <v>10053953808</v>
      </c>
      <c r="C3127" t="s">
        <v>45</v>
      </c>
      <c r="D3127" s="10">
        <v>37431</v>
      </c>
      <c r="E3127" t="s">
        <v>1217</v>
      </c>
    </row>
    <row r="3128" spans="1:5">
      <c r="A3128" t="s">
        <v>3905</v>
      </c>
      <c r="B3128">
        <v>10052414538</v>
      </c>
      <c r="C3128" t="s">
        <v>3904</v>
      </c>
      <c r="D3128" s="10">
        <v>36548</v>
      </c>
      <c r="E3128" t="s">
        <v>1217</v>
      </c>
    </row>
    <row r="3129" spans="1:5">
      <c r="A3129" t="s">
        <v>3906</v>
      </c>
      <c r="B3129">
        <v>10107443345</v>
      </c>
      <c r="C3129" t="s">
        <v>36</v>
      </c>
      <c r="D3129" s="10">
        <v>34976</v>
      </c>
      <c r="E3129" t="s">
        <v>1217</v>
      </c>
    </row>
    <row r="3130" spans="1:5">
      <c r="A3130" t="s">
        <v>511</v>
      </c>
      <c r="B3130">
        <v>10063260451</v>
      </c>
      <c r="C3130" t="s">
        <v>32</v>
      </c>
      <c r="D3130" s="10">
        <v>38041</v>
      </c>
      <c r="E3130" t="s">
        <v>1217</v>
      </c>
    </row>
    <row r="3131" spans="1:5">
      <c r="A3131" t="s">
        <v>506</v>
      </c>
      <c r="B3131">
        <v>10009155972</v>
      </c>
      <c r="C3131" t="s">
        <v>26</v>
      </c>
      <c r="D3131" s="10">
        <v>35091</v>
      </c>
      <c r="E3131" t="s">
        <v>1217</v>
      </c>
    </row>
    <row r="3132" spans="1:5">
      <c r="A3132" t="s">
        <v>3907</v>
      </c>
      <c r="B3132">
        <v>10131567649</v>
      </c>
      <c r="C3132" t="s">
        <v>477</v>
      </c>
      <c r="D3132" s="10">
        <v>38163</v>
      </c>
      <c r="E3132" t="s">
        <v>1219</v>
      </c>
    </row>
    <row r="3133" spans="1:5">
      <c r="A3133" t="s">
        <v>656</v>
      </c>
      <c r="B3133">
        <v>10064971994</v>
      </c>
      <c r="C3133" t="s">
        <v>77</v>
      </c>
      <c r="D3133" s="10">
        <v>37284</v>
      </c>
      <c r="E3133" t="s">
        <v>1217</v>
      </c>
    </row>
    <row r="3134" spans="1:5">
      <c r="A3134" t="s">
        <v>3908</v>
      </c>
      <c r="B3134">
        <v>10050724011</v>
      </c>
      <c r="C3134" t="s">
        <v>60</v>
      </c>
      <c r="D3134" s="10">
        <v>37357</v>
      </c>
      <c r="E3134" t="s">
        <v>1219</v>
      </c>
    </row>
    <row r="3135" spans="1:5">
      <c r="A3135" t="s">
        <v>3909</v>
      </c>
      <c r="B3135">
        <v>10071343581</v>
      </c>
      <c r="C3135" t="s">
        <v>153</v>
      </c>
      <c r="D3135" s="10">
        <v>37586</v>
      </c>
      <c r="E3135" t="s">
        <v>1219</v>
      </c>
    </row>
    <row r="3136" spans="1:5">
      <c r="A3136" t="s">
        <v>3910</v>
      </c>
      <c r="B3136">
        <v>10058975778</v>
      </c>
      <c r="C3136" t="s">
        <v>45</v>
      </c>
      <c r="D3136" s="10">
        <v>37663</v>
      </c>
      <c r="E3136" t="s">
        <v>1219</v>
      </c>
    </row>
    <row r="3137" spans="1:5">
      <c r="A3137" t="s">
        <v>3911</v>
      </c>
      <c r="B3137">
        <v>10041867204</v>
      </c>
      <c r="C3137" t="s">
        <v>36</v>
      </c>
      <c r="D3137" s="10">
        <v>37748</v>
      </c>
      <c r="E3137" t="s">
        <v>1217</v>
      </c>
    </row>
    <row r="3138" spans="1:5">
      <c r="A3138" t="s">
        <v>3912</v>
      </c>
      <c r="B3138">
        <v>10002274228</v>
      </c>
      <c r="C3138" t="s">
        <v>151</v>
      </c>
      <c r="D3138" s="10">
        <v>29750</v>
      </c>
      <c r="E3138" t="s">
        <v>1217</v>
      </c>
    </row>
    <row r="3139" spans="1:5">
      <c r="A3139" t="s">
        <v>3913</v>
      </c>
      <c r="B3139">
        <v>10096442838</v>
      </c>
      <c r="C3139" t="s">
        <v>43</v>
      </c>
      <c r="D3139" s="10">
        <v>38024</v>
      </c>
      <c r="E3139" t="s">
        <v>1217</v>
      </c>
    </row>
    <row r="3140" spans="1:5">
      <c r="A3140" t="s">
        <v>3914</v>
      </c>
      <c r="B3140">
        <v>10107396461</v>
      </c>
      <c r="C3140" t="s">
        <v>141</v>
      </c>
      <c r="D3140" s="10">
        <v>38184</v>
      </c>
      <c r="E3140" t="s">
        <v>1217</v>
      </c>
    </row>
    <row r="3141" spans="1:5">
      <c r="A3141" t="s">
        <v>3915</v>
      </c>
      <c r="B3141">
        <v>10045871482</v>
      </c>
      <c r="C3141" t="s">
        <v>363</v>
      </c>
      <c r="D3141" s="10">
        <v>32908</v>
      </c>
      <c r="E3141" t="s">
        <v>1219</v>
      </c>
    </row>
    <row r="3142" spans="1:5">
      <c r="A3142" t="s">
        <v>3916</v>
      </c>
      <c r="B3142">
        <v>10075172051</v>
      </c>
      <c r="C3142" t="s">
        <v>51</v>
      </c>
      <c r="D3142" s="10">
        <v>37435</v>
      </c>
      <c r="E3142" t="s">
        <v>1217</v>
      </c>
    </row>
    <row r="3143" spans="1:5">
      <c r="A3143" t="s">
        <v>3917</v>
      </c>
      <c r="B3143">
        <v>10107619157</v>
      </c>
      <c r="C3143" t="s">
        <v>115</v>
      </c>
      <c r="D3143" s="10">
        <v>37769</v>
      </c>
      <c r="E3143" t="s">
        <v>1217</v>
      </c>
    </row>
    <row r="3144" spans="1:5">
      <c r="A3144" t="s">
        <v>3918</v>
      </c>
      <c r="B3144">
        <v>10050305392</v>
      </c>
      <c r="C3144" t="s">
        <v>283</v>
      </c>
      <c r="D3144" s="10">
        <v>36822</v>
      </c>
      <c r="E3144" t="s">
        <v>1219</v>
      </c>
    </row>
    <row r="3145" spans="1:5">
      <c r="A3145" t="s">
        <v>3919</v>
      </c>
      <c r="B3145">
        <v>10107236817</v>
      </c>
      <c r="C3145" t="s">
        <v>153</v>
      </c>
      <c r="D3145" s="10">
        <v>33337</v>
      </c>
      <c r="E3145" t="s">
        <v>1217</v>
      </c>
    </row>
    <row r="3146" spans="1:5">
      <c r="A3146" t="s">
        <v>693</v>
      </c>
      <c r="B3146">
        <v>10016186654</v>
      </c>
      <c r="C3146" t="s">
        <v>32</v>
      </c>
      <c r="D3146" s="10">
        <v>36172</v>
      </c>
      <c r="E3146" t="s">
        <v>1217</v>
      </c>
    </row>
    <row r="3147" spans="1:5">
      <c r="A3147" t="s">
        <v>3920</v>
      </c>
      <c r="B3147">
        <v>10119237232</v>
      </c>
      <c r="C3147" t="s">
        <v>861</v>
      </c>
      <c r="D3147" s="10">
        <v>38666</v>
      </c>
      <c r="E3147" t="s">
        <v>1217</v>
      </c>
    </row>
    <row r="3148" spans="1:5">
      <c r="A3148" t="s">
        <v>3921</v>
      </c>
      <c r="B3148">
        <v>10065069301</v>
      </c>
      <c r="C3148" t="s">
        <v>77</v>
      </c>
      <c r="D3148" s="10">
        <v>38216</v>
      </c>
      <c r="E3148" t="s">
        <v>1217</v>
      </c>
    </row>
    <row r="3149" spans="1:5">
      <c r="A3149" t="s">
        <v>3922</v>
      </c>
      <c r="B3149">
        <v>10123132184</v>
      </c>
      <c r="C3149" t="s">
        <v>112</v>
      </c>
      <c r="D3149" s="10">
        <v>38667</v>
      </c>
      <c r="E3149" t="s">
        <v>1217</v>
      </c>
    </row>
    <row r="3150" spans="1:5">
      <c r="A3150" t="s">
        <v>8194</v>
      </c>
      <c r="B3150">
        <v>10135666911</v>
      </c>
      <c r="C3150" t="s">
        <v>60</v>
      </c>
      <c r="D3150" s="10">
        <v>36200</v>
      </c>
      <c r="E3150" t="s">
        <v>1219</v>
      </c>
    </row>
    <row r="3151" spans="1:5">
      <c r="A3151" t="s">
        <v>3923</v>
      </c>
      <c r="B3151">
        <v>10088468428</v>
      </c>
      <c r="C3151" t="s">
        <v>153</v>
      </c>
      <c r="D3151" s="10">
        <v>36461</v>
      </c>
      <c r="E3151" t="s">
        <v>1217</v>
      </c>
    </row>
    <row r="3152" spans="1:5">
      <c r="A3152" t="s">
        <v>3924</v>
      </c>
      <c r="B3152">
        <v>10090538972</v>
      </c>
      <c r="C3152" t="s">
        <v>130</v>
      </c>
      <c r="D3152" s="10">
        <v>27425</v>
      </c>
      <c r="E3152" t="s">
        <v>1219</v>
      </c>
    </row>
    <row r="3153" spans="1:5">
      <c r="A3153" t="s">
        <v>3925</v>
      </c>
      <c r="B3153">
        <v>10045865927</v>
      </c>
      <c r="C3153" t="s">
        <v>363</v>
      </c>
      <c r="D3153" s="10">
        <v>38109</v>
      </c>
      <c r="E3153" t="s">
        <v>1217</v>
      </c>
    </row>
    <row r="3154" spans="1:5">
      <c r="A3154" t="s">
        <v>3926</v>
      </c>
      <c r="B3154">
        <v>10128348764</v>
      </c>
      <c r="C3154" t="s">
        <v>41</v>
      </c>
      <c r="D3154" s="10">
        <v>33029</v>
      </c>
      <c r="E3154" t="s">
        <v>1219</v>
      </c>
    </row>
    <row r="3155" spans="1:5">
      <c r="A3155" t="s">
        <v>3927</v>
      </c>
      <c r="B3155">
        <v>10132459241</v>
      </c>
      <c r="C3155" t="s">
        <v>115</v>
      </c>
      <c r="D3155" s="10">
        <v>37830</v>
      </c>
      <c r="E3155" t="s">
        <v>1217</v>
      </c>
    </row>
    <row r="3156" spans="1:5">
      <c r="A3156" t="s">
        <v>961</v>
      </c>
      <c r="B3156">
        <v>10046142779</v>
      </c>
      <c r="C3156" t="s">
        <v>32</v>
      </c>
      <c r="D3156" s="10">
        <v>37119</v>
      </c>
      <c r="E3156" t="s">
        <v>1217</v>
      </c>
    </row>
    <row r="3157" spans="1:5">
      <c r="A3157" t="s">
        <v>665</v>
      </c>
      <c r="B3157">
        <v>10049126440</v>
      </c>
      <c r="C3157" t="s">
        <v>36</v>
      </c>
      <c r="D3157" s="10">
        <v>37331</v>
      </c>
      <c r="E3157" t="s">
        <v>1217</v>
      </c>
    </row>
    <row r="3158" spans="1:5">
      <c r="A3158" t="s">
        <v>3928</v>
      </c>
      <c r="B3158">
        <v>10063574992</v>
      </c>
      <c r="C3158" t="s">
        <v>36</v>
      </c>
      <c r="D3158" s="10">
        <v>38036</v>
      </c>
      <c r="E3158" t="s">
        <v>1217</v>
      </c>
    </row>
    <row r="3159" spans="1:5">
      <c r="A3159" t="s">
        <v>3929</v>
      </c>
      <c r="B3159">
        <v>10094277415</v>
      </c>
      <c r="C3159" t="s">
        <v>861</v>
      </c>
      <c r="D3159" s="10">
        <v>38207</v>
      </c>
      <c r="E3159" t="s">
        <v>1217</v>
      </c>
    </row>
    <row r="3160" spans="1:5">
      <c r="A3160" t="s">
        <v>3930</v>
      </c>
      <c r="B3160">
        <v>10022031411</v>
      </c>
      <c r="C3160" t="s">
        <v>34</v>
      </c>
      <c r="D3160" s="10">
        <v>37235</v>
      </c>
      <c r="E3160" t="s">
        <v>1217</v>
      </c>
    </row>
    <row r="3161" spans="1:5">
      <c r="A3161" t="s">
        <v>3931</v>
      </c>
      <c r="B3161">
        <v>10023196219</v>
      </c>
      <c r="C3161" t="s">
        <v>22</v>
      </c>
      <c r="D3161" s="10">
        <v>36103</v>
      </c>
      <c r="E3161" t="s">
        <v>1217</v>
      </c>
    </row>
    <row r="3162" spans="1:5">
      <c r="A3162" t="s">
        <v>1102</v>
      </c>
      <c r="B3162">
        <v>10083201025</v>
      </c>
      <c r="C3162" t="s">
        <v>84</v>
      </c>
      <c r="D3162" s="10">
        <v>37639</v>
      </c>
      <c r="E3162" t="s">
        <v>1217</v>
      </c>
    </row>
    <row r="3163" spans="1:5">
      <c r="A3163" t="s">
        <v>3932</v>
      </c>
      <c r="B3163">
        <v>10039589926</v>
      </c>
      <c r="C3163" t="s">
        <v>36</v>
      </c>
      <c r="D3163" s="10">
        <v>34344</v>
      </c>
      <c r="E3163" t="s">
        <v>1217</v>
      </c>
    </row>
    <row r="3164" spans="1:5">
      <c r="A3164" t="s">
        <v>3933</v>
      </c>
      <c r="B3164">
        <v>10117561859</v>
      </c>
      <c r="C3164" t="s">
        <v>41</v>
      </c>
      <c r="D3164" s="10">
        <v>27925</v>
      </c>
      <c r="E3164" t="s">
        <v>1217</v>
      </c>
    </row>
    <row r="3165" spans="1:5">
      <c r="A3165" t="s">
        <v>3934</v>
      </c>
      <c r="B3165">
        <v>10075807605</v>
      </c>
      <c r="C3165" t="s">
        <v>283</v>
      </c>
      <c r="D3165" s="10">
        <v>37978</v>
      </c>
      <c r="E3165" t="s">
        <v>1217</v>
      </c>
    </row>
    <row r="3166" spans="1:5">
      <c r="A3166" t="s">
        <v>3935</v>
      </c>
      <c r="B3166">
        <v>10023974643</v>
      </c>
      <c r="C3166" t="s">
        <v>112</v>
      </c>
      <c r="D3166" s="10">
        <v>36168</v>
      </c>
      <c r="E3166" t="s">
        <v>1217</v>
      </c>
    </row>
    <row r="3167" spans="1:5">
      <c r="A3167" t="s">
        <v>734</v>
      </c>
      <c r="B3167">
        <v>10096715347</v>
      </c>
      <c r="C3167" t="s">
        <v>32</v>
      </c>
      <c r="D3167" s="10">
        <v>35725</v>
      </c>
      <c r="E3167" t="s">
        <v>1217</v>
      </c>
    </row>
    <row r="3168" spans="1:5">
      <c r="A3168" t="s">
        <v>3936</v>
      </c>
      <c r="B3168">
        <v>10117666438</v>
      </c>
      <c r="C3168" t="s">
        <v>57</v>
      </c>
      <c r="D3168" s="10">
        <v>37761</v>
      </c>
      <c r="E3168" t="s">
        <v>1217</v>
      </c>
    </row>
    <row r="3169" spans="1:5">
      <c r="A3169" t="s">
        <v>3937</v>
      </c>
      <c r="B3169">
        <v>10104304181</v>
      </c>
      <c r="C3169" t="s">
        <v>51</v>
      </c>
      <c r="D3169" s="10">
        <v>37421</v>
      </c>
      <c r="E3169" t="s">
        <v>1219</v>
      </c>
    </row>
    <row r="3170" spans="1:5">
      <c r="A3170" t="s">
        <v>3938</v>
      </c>
      <c r="B3170">
        <v>10140373027</v>
      </c>
      <c r="C3170" t="s">
        <v>223</v>
      </c>
      <c r="D3170" s="10">
        <v>28981</v>
      </c>
      <c r="E3170" t="s">
        <v>1217</v>
      </c>
    </row>
    <row r="3171" spans="1:5">
      <c r="A3171" t="s">
        <v>3939</v>
      </c>
      <c r="B3171">
        <v>10114931644</v>
      </c>
      <c r="C3171" t="s">
        <v>60</v>
      </c>
      <c r="D3171" s="10">
        <v>36151</v>
      </c>
      <c r="E3171" t="s">
        <v>1219</v>
      </c>
    </row>
    <row r="3172" spans="1:5">
      <c r="A3172" t="s">
        <v>1824</v>
      </c>
      <c r="B3172">
        <v>10130659889</v>
      </c>
      <c r="C3172" t="s">
        <v>84</v>
      </c>
      <c r="D3172" s="10">
        <v>37496</v>
      </c>
      <c r="E3172" t="s">
        <v>1217</v>
      </c>
    </row>
    <row r="3173" spans="1:5">
      <c r="A3173" t="s">
        <v>733</v>
      </c>
      <c r="B3173">
        <v>10016136033</v>
      </c>
      <c r="C3173" t="s">
        <v>32</v>
      </c>
      <c r="D3173" s="10">
        <v>34602</v>
      </c>
      <c r="E3173" t="s">
        <v>1217</v>
      </c>
    </row>
    <row r="3174" spans="1:5">
      <c r="A3174" t="s">
        <v>3940</v>
      </c>
      <c r="B3174">
        <v>10010924305</v>
      </c>
      <c r="C3174" t="s">
        <v>163</v>
      </c>
      <c r="D3174" s="10">
        <v>35888</v>
      </c>
      <c r="E3174" t="s">
        <v>1217</v>
      </c>
    </row>
    <row r="3175" spans="1:5">
      <c r="A3175" t="s">
        <v>3941</v>
      </c>
      <c r="B3175">
        <v>10091281428</v>
      </c>
      <c r="C3175" t="s">
        <v>43</v>
      </c>
      <c r="D3175" s="10">
        <v>37874</v>
      </c>
      <c r="E3175" t="s">
        <v>1217</v>
      </c>
    </row>
    <row r="3176" spans="1:5">
      <c r="A3176" t="s">
        <v>3942</v>
      </c>
      <c r="B3176">
        <v>10111610406</v>
      </c>
      <c r="C3176" t="s">
        <v>57</v>
      </c>
      <c r="D3176" s="10">
        <v>37469</v>
      </c>
      <c r="E3176" t="s">
        <v>1217</v>
      </c>
    </row>
    <row r="3177" spans="1:5">
      <c r="A3177" t="s">
        <v>3943</v>
      </c>
      <c r="B3177">
        <v>10016308310</v>
      </c>
      <c r="C3177" t="s">
        <v>363</v>
      </c>
      <c r="D3177" s="10">
        <v>35194</v>
      </c>
      <c r="E3177" t="s">
        <v>1219</v>
      </c>
    </row>
    <row r="3178" spans="1:5">
      <c r="A3178" t="s">
        <v>517</v>
      </c>
      <c r="B3178">
        <v>10059703985</v>
      </c>
      <c r="C3178" t="s">
        <v>32</v>
      </c>
      <c r="D3178" s="10">
        <v>36920</v>
      </c>
      <c r="E3178" t="s">
        <v>1217</v>
      </c>
    </row>
    <row r="3179" spans="1:5">
      <c r="A3179" t="s">
        <v>3944</v>
      </c>
      <c r="B3179">
        <v>10130240769</v>
      </c>
      <c r="C3179" t="s">
        <v>223</v>
      </c>
      <c r="D3179" s="10">
        <v>37939</v>
      </c>
      <c r="E3179" t="s">
        <v>1219</v>
      </c>
    </row>
    <row r="3180" spans="1:5">
      <c r="A3180" t="s">
        <v>3945</v>
      </c>
      <c r="B3180">
        <v>10123473102</v>
      </c>
      <c r="C3180" t="s">
        <v>60</v>
      </c>
      <c r="D3180" s="10">
        <v>36415</v>
      </c>
      <c r="E3180" t="s">
        <v>1219</v>
      </c>
    </row>
    <row r="3181" spans="1:5">
      <c r="A3181" t="s">
        <v>3946</v>
      </c>
      <c r="B3181">
        <v>10080659019</v>
      </c>
      <c r="C3181" t="s">
        <v>43</v>
      </c>
      <c r="D3181" s="10">
        <v>37995</v>
      </c>
      <c r="E3181" t="s">
        <v>1219</v>
      </c>
    </row>
    <row r="3182" spans="1:5">
      <c r="A3182" t="s">
        <v>3947</v>
      </c>
      <c r="B3182">
        <v>10092490894</v>
      </c>
      <c r="C3182" t="s">
        <v>57</v>
      </c>
      <c r="D3182" s="10">
        <v>37262</v>
      </c>
      <c r="E3182" t="s">
        <v>1219</v>
      </c>
    </row>
    <row r="3183" spans="1:5">
      <c r="A3183" t="s">
        <v>510</v>
      </c>
      <c r="B3183">
        <v>10015715091</v>
      </c>
      <c r="C3183" t="s">
        <v>32</v>
      </c>
      <c r="D3183" s="10">
        <v>36403</v>
      </c>
      <c r="E3183" t="s">
        <v>1217</v>
      </c>
    </row>
    <row r="3184" spans="1:5">
      <c r="A3184" t="s">
        <v>3948</v>
      </c>
      <c r="B3184">
        <v>10135667214</v>
      </c>
      <c r="C3184" t="s">
        <v>60</v>
      </c>
      <c r="D3184" s="10">
        <v>36661</v>
      </c>
      <c r="E3184" t="s">
        <v>1219</v>
      </c>
    </row>
    <row r="3185" spans="1:5">
      <c r="A3185" t="s">
        <v>3949</v>
      </c>
      <c r="B3185">
        <v>10055767001</v>
      </c>
      <c r="C3185" t="s">
        <v>84</v>
      </c>
      <c r="D3185" s="10">
        <v>38138</v>
      </c>
      <c r="E3185" t="s">
        <v>1217</v>
      </c>
    </row>
    <row r="3186" spans="1:5">
      <c r="A3186" t="s">
        <v>682</v>
      </c>
      <c r="B3186">
        <v>10054308866</v>
      </c>
      <c r="C3186" t="s">
        <v>45</v>
      </c>
      <c r="D3186" s="10">
        <v>37274</v>
      </c>
      <c r="E3186" t="s">
        <v>1218</v>
      </c>
    </row>
    <row r="3187" spans="1:5">
      <c r="A3187" t="s">
        <v>3950</v>
      </c>
      <c r="B3187">
        <v>10016273146</v>
      </c>
      <c r="C3187" t="s">
        <v>32</v>
      </c>
      <c r="D3187" s="10">
        <v>34950</v>
      </c>
      <c r="E3187" t="s">
        <v>1217</v>
      </c>
    </row>
    <row r="3188" spans="1:5">
      <c r="A3188" t="s">
        <v>3951</v>
      </c>
      <c r="B3188">
        <v>10117765256</v>
      </c>
      <c r="C3188" t="s">
        <v>57</v>
      </c>
      <c r="D3188" s="10">
        <v>37783</v>
      </c>
      <c r="E3188" t="s">
        <v>1219</v>
      </c>
    </row>
    <row r="3189" spans="1:5">
      <c r="A3189" t="s">
        <v>3952</v>
      </c>
      <c r="B3189">
        <v>10091677310</v>
      </c>
      <c r="C3189" t="s">
        <v>94</v>
      </c>
      <c r="D3189" s="10">
        <v>33763</v>
      </c>
      <c r="E3189" t="s">
        <v>1217</v>
      </c>
    </row>
    <row r="3190" spans="1:5">
      <c r="A3190" t="s">
        <v>3953</v>
      </c>
      <c r="B3190">
        <v>10135667416</v>
      </c>
      <c r="C3190" t="s">
        <v>60</v>
      </c>
      <c r="D3190" s="10">
        <v>37869</v>
      </c>
      <c r="E3190" t="s">
        <v>1217</v>
      </c>
    </row>
    <row r="3191" spans="1:5">
      <c r="A3191" t="s">
        <v>3954</v>
      </c>
      <c r="B3191">
        <v>10008918627</v>
      </c>
      <c r="C3191" t="s">
        <v>84</v>
      </c>
      <c r="D3191" s="10">
        <v>29921</v>
      </c>
      <c r="E3191" t="s">
        <v>1217</v>
      </c>
    </row>
    <row r="3192" spans="1:5">
      <c r="A3192" t="s">
        <v>3955</v>
      </c>
      <c r="B3192">
        <v>10015476938</v>
      </c>
      <c r="C3192" t="s">
        <v>32</v>
      </c>
      <c r="D3192" s="10">
        <v>36274</v>
      </c>
      <c r="E3192" t="s">
        <v>1217</v>
      </c>
    </row>
    <row r="3193" spans="1:5">
      <c r="A3193" t="s">
        <v>3956</v>
      </c>
      <c r="B3193">
        <v>10117764852</v>
      </c>
      <c r="C3193" t="s">
        <v>57</v>
      </c>
      <c r="D3193" s="10">
        <v>37975</v>
      </c>
      <c r="E3193" t="s">
        <v>1219</v>
      </c>
    </row>
    <row r="3194" spans="1:5">
      <c r="A3194" t="s">
        <v>3957</v>
      </c>
      <c r="B3194">
        <v>10005631438</v>
      </c>
      <c r="C3194" t="s">
        <v>861</v>
      </c>
      <c r="D3194" s="10">
        <v>28334</v>
      </c>
      <c r="E3194" t="s">
        <v>1217</v>
      </c>
    </row>
    <row r="3195" spans="1:5">
      <c r="A3195" t="s">
        <v>3958</v>
      </c>
      <c r="B3195">
        <v>10135667517</v>
      </c>
      <c r="C3195" t="s">
        <v>60</v>
      </c>
      <c r="D3195" s="10">
        <v>37981</v>
      </c>
      <c r="E3195" t="s">
        <v>1219</v>
      </c>
    </row>
    <row r="3196" spans="1:5">
      <c r="A3196" t="s">
        <v>3959</v>
      </c>
      <c r="B3196">
        <v>10091068230</v>
      </c>
      <c r="C3196" t="s">
        <v>84</v>
      </c>
      <c r="D3196" s="10">
        <v>24546</v>
      </c>
      <c r="E3196" t="s">
        <v>1217</v>
      </c>
    </row>
    <row r="3197" spans="1:5">
      <c r="A3197" t="s">
        <v>3960</v>
      </c>
      <c r="B3197">
        <v>10095115251</v>
      </c>
      <c r="C3197" t="s">
        <v>32</v>
      </c>
      <c r="D3197" s="10">
        <v>37104</v>
      </c>
      <c r="E3197" t="s">
        <v>1217</v>
      </c>
    </row>
    <row r="3198" spans="1:5">
      <c r="A3198" t="s">
        <v>3961</v>
      </c>
      <c r="B3198">
        <v>10094449082</v>
      </c>
      <c r="C3198" t="s">
        <v>141</v>
      </c>
      <c r="D3198" s="10">
        <v>38117</v>
      </c>
      <c r="E3198" t="s">
        <v>1219</v>
      </c>
    </row>
    <row r="3199" spans="1:5">
      <c r="A3199" t="s">
        <v>3962</v>
      </c>
      <c r="B3199">
        <v>10051194560</v>
      </c>
      <c r="C3199" t="s">
        <v>32</v>
      </c>
      <c r="D3199" s="10">
        <v>36970</v>
      </c>
      <c r="E3199" t="s">
        <v>1217</v>
      </c>
    </row>
    <row r="3200" spans="1:5">
      <c r="A3200" t="s">
        <v>3963</v>
      </c>
      <c r="B3200">
        <v>10064873580</v>
      </c>
      <c r="C3200" t="s">
        <v>84</v>
      </c>
      <c r="D3200" s="10">
        <v>23731</v>
      </c>
      <c r="E3200" t="s">
        <v>1217</v>
      </c>
    </row>
    <row r="3201" spans="1:5">
      <c r="A3201" t="s">
        <v>670</v>
      </c>
      <c r="B3201">
        <v>10010682815</v>
      </c>
      <c r="C3201" t="s">
        <v>32</v>
      </c>
      <c r="D3201" s="10">
        <v>35523</v>
      </c>
      <c r="E3201" t="s">
        <v>1217</v>
      </c>
    </row>
    <row r="3202" spans="1:5">
      <c r="A3202" t="s">
        <v>3964</v>
      </c>
      <c r="B3202">
        <v>10066395470</v>
      </c>
      <c r="C3202" t="s">
        <v>141</v>
      </c>
      <c r="D3202" s="10">
        <v>35151</v>
      </c>
      <c r="E3202" t="s">
        <v>1219</v>
      </c>
    </row>
    <row r="3203" spans="1:5">
      <c r="A3203" t="s">
        <v>3965</v>
      </c>
      <c r="B3203">
        <v>10042927029</v>
      </c>
      <c r="C3203" t="s">
        <v>32</v>
      </c>
      <c r="D3203" s="10">
        <v>38334</v>
      </c>
      <c r="E3203" t="s">
        <v>1217</v>
      </c>
    </row>
    <row r="3204" spans="1:5">
      <c r="A3204" t="s">
        <v>735</v>
      </c>
      <c r="B3204">
        <v>10080841804</v>
      </c>
      <c r="C3204" t="s">
        <v>32</v>
      </c>
      <c r="D3204" s="10">
        <v>38161</v>
      </c>
      <c r="E3204" t="s">
        <v>1217</v>
      </c>
    </row>
    <row r="3205" spans="1:5">
      <c r="A3205" t="s">
        <v>3966</v>
      </c>
      <c r="B3205">
        <v>10023563405</v>
      </c>
      <c r="C3205" t="s">
        <v>32</v>
      </c>
      <c r="D3205" s="10">
        <v>35278</v>
      </c>
      <c r="E3205" t="s">
        <v>1217</v>
      </c>
    </row>
    <row r="3206" spans="1:5">
      <c r="A3206" t="s">
        <v>3967</v>
      </c>
      <c r="B3206">
        <v>10087583910</v>
      </c>
      <c r="C3206" t="s">
        <v>32</v>
      </c>
      <c r="D3206" s="10">
        <v>38324</v>
      </c>
      <c r="E3206" t="s">
        <v>1217</v>
      </c>
    </row>
    <row r="3207" spans="1:5">
      <c r="A3207" t="s">
        <v>3968</v>
      </c>
      <c r="B3207">
        <v>10052409181</v>
      </c>
      <c r="C3207" t="s">
        <v>32</v>
      </c>
      <c r="D3207" s="10">
        <v>31797</v>
      </c>
      <c r="E3207" t="s">
        <v>1217</v>
      </c>
    </row>
    <row r="3208" spans="1:5">
      <c r="A3208" t="s">
        <v>643</v>
      </c>
      <c r="B3208">
        <v>10010826089</v>
      </c>
      <c r="C3208" t="s">
        <v>483</v>
      </c>
      <c r="D3208" s="10">
        <v>35985</v>
      </c>
      <c r="E3208" t="s">
        <v>1217</v>
      </c>
    </row>
    <row r="3209" spans="1:5">
      <c r="A3209" t="s">
        <v>3969</v>
      </c>
      <c r="B3209">
        <v>10095705032</v>
      </c>
      <c r="C3209" t="s">
        <v>1703</v>
      </c>
      <c r="D3209" s="10">
        <v>37445</v>
      </c>
      <c r="E3209" t="s">
        <v>1219</v>
      </c>
    </row>
    <row r="3210" spans="1:5">
      <c r="A3210" t="s">
        <v>765</v>
      </c>
      <c r="B3210">
        <v>10018038142</v>
      </c>
      <c r="C3210" t="s">
        <v>112</v>
      </c>
      <c r="D3210" s="10">
        <v>33404</v>
      </c>
      <c r="E3210" t="s">
        <v>1217</v>
      </c>
    </row>
    <row r="3211" spans="1:5">
      <c r="A3211" t="s">
        <v>653</v>
      </c>
      <c r="B3211">
        <v>10049194845</v>
      </c>
      <c r="C3211" t="s">
        <v>483</v>
      </c>
      <c r="D3211" s="10">
        <v>37949</v>
      </c>
      <c r="E3211" t="s">
        <v>1217</v>
      </c>
    </row>
    <row r="3212" spans="1:5">
      <c r="A3212" t="s">
        <v>3970</v>
      </c>
      <c r="B3212">
        <v>10093574163</v>
      </c>
      <c r="C3212" t="s">
        <v>103</v>
      </c>
      <c r="D3212" s="10">
        <v>37594</v>
      </c>
      <c r="E3212" t="s">
        <v>1218</v>
      </c>
    </row>
    <row r="3213" spans="1:5">
      <c r="A3213" t="s">
        <v>987</v>
      </c>
      <c r="B3213">
        <v>10023663839</v>
      </c>
      <c r="C3213" t="s">
        <v>34</v>
      </c>
      <c r="D3213" s="10">
        <v>36576</v>
      </c>
      <c r="E3213" t="s">
        <v>1217</v>
      </c>
    </row>
    <row r="3214" spans="1:5">
      <c r="A3214" t="s">
        <v>3971</v>
      </c>
      <c r="B3214">
        <v>10017713291</v>
      </c>
      <c r="C3214" t="s">
        <v>62</v>
      </c>
      <c r="D3214" s="10">
        <v>29302</v>
      </c>
      <c r="E3214" t="s">
        <v>1219</v>
      </c>
    </row>
    <row r="3215" spans="1:5">
      <c r="A3215" t="s">
        <v>3972</v>
      </c>
      <c r="B3215">
        <v>10012044653</v>
      </c>
      <c r="C3215" t="s">
        <v>477</v>
      </c>
      <c r="D3215" s="10">
        <v>31448</v>
      </c>
      <c r="E3215" t="s">
        <v>1219</v>
      </c>
    </row>
    <row r="3216" spans="1:5">
      <c r="A3216" t="s">
        <v>743</v>
      </c>
      <c r="B3216">
        <v>10085950569</v>
      </c>
      <c r="C3216" t="s">
        <v>34</v>
      </c>
      <c r="D3216" s="10">
        <v>34937</v>
      </c>
      <c r="E3216" t="s">
        <v>1217</v>
      </c>
    </row>
    <row r="3217" spans="1:5">
      <c r="A3217" t="s">
        <v>3973</v>
      </c>
      <c r="B3217">
        <v>10055768213</v>
      </c>
      <c r="C3217" t="s">
        <v>103</v>
      </c>
      <c r="D3217" s="10">
        <v>31822</v>
      </c>
      <c r="E3217" t="s">
        <v>1219</v>
      </c>
    </row>
    <row r="3218" spans="1:5">
      <c r="A3218" t="s">
        <v>3974</v>
      </c>
      <c r="B3218">
        <v>10017629530</v>
      </c>
      <c r="C3218" t="s">
        <v>86</v>
      </c>
      <c r="D3218" s="10">
        <v>36906</v>
      </c>
      <c r="E3218" t="s">
        <v>1219</v>
      </c>
    </row>
    <row r="3219" spans="1:5">
      <c r="A3219" t="s">
        <v>3975</v>
      </c>
      <c r="B3219">
        <v>10093749672</v>
      </c>
      <c r="C3219" t="s">
        <v>149</v>
      </c>
      <c r="D3219" s="10">
        <v>35583</v>
      </c>
      <c r="E3219" t="s">
        <v>1217</v>
      </c>
    </row>
    <row r="3220" spans="1:5">
      <c r="A3220" t="s">
        <v>3976</v>
      </c>
      <c r="B3220">
        <v>10008667538</v>
      </c>
      <c r="C3220" t="s">
        <v>187</v>
      </c>
      <c r="D3220" s="10">
        <v>34466</v>
      </c>
      <c r="E3220" t="s">
        <v>1217</v>
      </c>
    </row>
    <row r="3221" spans="1:5">
      <c r="A3221" t="s">
        <v>1180</v>
      </c>
      <c r="B3221">
        <v>10021798308</v>
      </c>
      <c r="C3221" t="s">
        <v>34</v>
      </c>
      <c r="D3221" s="10">
        <v>37189</v>
      </c>
      <c r="E3221" t="s">
        <v>1217</v>
      </c>
    </row>
    <row r="3222" spans="1:5">
      <c r="A3222" t="s">
        <v>3977</v>
      </c>
      <c r="B3222">
        <v>10064635023</v>
      </c>
      <c r="C3222" t="s">
        <v>112</v>
      </c>
      <c r="D3222" s="10">
        <v>37911</v>
      </c>
      <c r="E3222" t="s">
        <v>1217</v>
      </c>
    </row>
    <row r="3223" spans="1:5">
      <c r="A3223" t="s">
        <v>3978</v>
      </c>
      <c r="B3223">
        <v>10036121669</v>
      </c>
      <c r="C3223" t="s">
        <v>483</v>
      </c>
      <c r="D3223" s="10">
        <v>37067</v>
      </c>
      <c r="E3223" t="s">
        <v>1217</v>
      </c>
    </row>
    <row r="3224" spans="1:5">
      <c r="A3224" t="s">
        <v>3979</v>
      </c>
      <c r="B3224">
        <v>10080990637</v>
      </c>
      <c r="C3224" t="s">
        <v>149</v>
      </c>
      <c r="D3224" s="10">
        <v>32818</v>
      </c>
      <c r="E3224" t="s">
        <v>1217</v>
      </c>
    </row>
    <row r="3225" spans="1:5">
      <c r="A3225" t="s">
        <v>3980</v>
      </c>
      <c r="B3225">
        <v>10003054167</v>
      </c>
      <c r="C3225" t="s">
        <v>130</v>
      </c>
      <c r="D3225" s="10">
        <v>29511</v>
      </c>
      <c r="E3225" t="s">
        <v>1217</v>
      </c>
    </row>
    <row r="3226" spans="1:5">
      <c r="A3226" t="s">
        <v>3981</v>
      </c>
      <c r="B3226">
        <v>10088412854</v>
      </c>
      <c r="C3226" t="s">
        <v>206</v>
      </c>
      <c r="D3226" s="10">
        <v>36411</v>
      </c>
      <c r="E3226" t="s">
        <v>1219</v>
      </c>
    </row>
    <row r="3227" spans="1:5">
      <c r="A3227" t="s">
        <v>3982</v>
      </c>
      <c r="B3227">
        <v>10119622202</v>
      </c>
      <c r="C3227" t="s">
        <v>483</v>
      </c>
      <c r="D3227" s="10">
        <v>35237</v>
      </c>
      <c r="E3227" t="s">
        <v>1217</v>
      </c>
    </row>
    <row r="3228" spans="1:5">
      <c r="A3228" t="s">
        <v>3983</v>
      </c>
      <c r="B3228">
        <v>10015110560</v>
      </c>
      <c r="C3228" t="s">
        <v>41</v>
      </c>
      <c r="D3228" s="10">
        <v>34032</v>
      </c>
      <c r="E3228" t="s">
        <v>1217</v>
      </c>
    </row>
    <row r="3229" spans="1:5">
      <c r="A3229" t="s">
        <v>3984</v>
      </c>
      <c r="B3229">
        <v>10116102819</v>
      </c>
      <c r="C3229" t="s">
        <v>55</v>
      </c>
      <c r="D3229" s="10">
        <v>37335</v>
      </c>
      <c r="E3229" t="s">
        <v>1219</v>
      </c>
    </row>
    <row r="3230" spans="1:5">
      <c r="A3230" t="s">
        <v>3985</v>
      </c>
      <c r="B3230">
        <v>10128803351</v>
      </c>
      <c r="C3230" t="s">
        <v>62</v>
      </c>
      <c r="D3230" s="10">
        <v>36810</v>
      </c>
      <c r="E3230" t="s">
        <v>1219</v>
      </c>
    </row>
    <row r="3231" spans="1:5">
      <c r="A3231" t="s">
        <v>988</v>
      </c>
      <c r="B3231">
        <v>10010793050</v>
      </c>
      <c r="C3231" t="s">
        <v>34</v>
      </c>
      <c r="D3231" s="10">
        <v>36150</v>
      </c>
      <c r="E3231" t="s">
        <v>1219</v>
      </c>
    </row>
    <row r="3232" spans="1:5">
      <c r="A3232" t="s">
        <v>3986</v>
      </c>
      <c r="B3232">
        <v>10023884111</v>
      </c>
      <c r="C3232" t="s">
        <v>112</v>
      </c>
      <c r="D3232" s="10">
        <v>36736</v>
      </c>
      <c r="E3232" t="s">
        <v>1217</v>
      </c>
    </row>
    <row r="3233" spans="1:5">
      <c r="A3233" t="s">
        <v>3987</v>
      </c>
      <c r="B3233">
        <v>10017585272</v>
      </c>
      <c r="C3233" t="s">
        <v>86</v>
      </c>
      <c r="D3233" s="10">
        <v>37642</v>
      </c>
      <c r="E3233" t="s">
        <v>1219</v>
      </c>
    </row>
    <row r="3234" spans="1:5">
      <c r="A3234" t="s">
        <v>3988</v>
      </c>
      <c r="B3234">
        <v>10120825305</v>
      </c>
      <c r="C3234" t="s">
        <v>618</v>
      </c>
      <c r="D3234" s="10">
        <v>32644</v>
      </c>
      <c r="E3234" t="s">
        <v>1219</v>
      </c>
    </row>
    <row r="3235" spans="1:5">
      <c r="A3235" t="s">
        <v>3989</v>
      </c>
      <c r="B3235">
        <v>10085425961</v>
      </c>
      <c r="C3235" t="s">
        <v>34</v>
      </c>
      <c r="D3235" s="10">
        <v>37628</v>
      </c>
      <c r="E3235" t="s">
        <v>1217</v>
      </c>
    </row>
    <row r="3236" spans="1:5">
      <c r="A3236" t="s">
        <v>3990</v>
      </c>
      <c r="B3236">
        <v>10096738787</v>
      </c>
      <c r="C3236" t="s">
        <v>112</v>
      </c>
      <c r="D3236" s="10">
        <v>37656</v>
      </c>
      <c r="E3236" t="s">
        <v>1219</v>
      </c>
    </row>
    <row r="3237" spans="1:5">
      <c r="A3237" t="s">
        <v>3991</v>
      </c>
      <c r="B3237">
        <v>10017572138</v>
      </c>
      <c r="C3237" t="s">
        <v>86</v>
      </c>
      <c r="D3237" s="10">
        <v>37657</v>
      </c>
      <c r="E3237" t="s">
        <v>1219</v>
      </c>
    </row>
    <row r="3238" spans="1:5">
      <c r="A3238" t="s">
        <v>3992</v>
      </c>
      <c r="B3238">
        <v>10048286782</v>
      </c>
      <c r="C3238" t="s">
        <v>77</v>
      </c>
      <c r="D3238" s="10">
        <v>31006</v>
      </c>
      <c r="E3238" t="s">
        <v>1217</v>
      </c>
    </row>
    <row r="3239" spans="1:5">
      <c r="A3239" t="s">
        <v>3993</v>
      </c>
      <c r="B3239">
        <v>10009905300</v>
      </c>
      <c r="C3239" t="s">
        <v>22</v>
      </c>
      <c r="D3239" s="10">
        <v>35866</v>
      </c>
      <c r="E3239" t="s">
        <v>1217</v>
      </c>
    </row>
    <row r="3240" spans="1:5">
      <c r="A3240" t="s">
        <v>3994</v>
      </c>
      <c r="B3240">
        <v>10120979491</v>
      </c>
      <c r="C3240" t="s">
        <v>618</v>
      </c>
      <c r="D3240" s="10">
        <v>35564</v>
      </c>
      <c r="E3240" t="s">
        <v>1219</v>
      </c>
    </row>
    <row r="3241" spans="1:5">
      <c r="A3241" t="s">
        <v>3995</v>
      </c>
      <c r="B3241">
        <v>10094111404</v>
      </c>
      <c r="C3241" t="s">
        <v>618</v>
      </c>
      <c r="D3241" s="10">
        <v>36546</v>
      </c>
      <c r="E3241" t="s">
        <v>1219</v>
      </c>
    </row>
    <row r="3242" spans="1:5">
      <c r="A3242" t="s">
        <v>3996</v>
      </c>
      <c r="B3242">
        <v>10088967471</v>
      </c>
      <c r="C3242" t="s">
        <v>62</v>
      </c>
      <c r="D3242" s="10">
        <v>35945</v>
      </c>
      <c r="E3242" t="s">
        <v>1219</v>
      </c>
    </row>
    <row r="3243" spans="1:5">
      <c r="A3243" t="s">
        <v>3997</v>
      </c>
      <c r="B3243">
        <v>10010750816</v>
      </c>
      <c r="C3243" t="s">
        <v>34</v>
      </c>
      <c r="D3243" s="10">
        <v>35854</v>
      </c>
      <c r="E3243" t="s">
        <v>1219</v>
      </c>
    </row>
    <row r="3244" spans="1:5">
      <c r="A3244" t="s">
        <v>1189</v>
      </c>
      <c r="B3244">
        <v>10081552631</v>
      </c>
      <c r="C3244" t="s">
        <v>112</v>
      </c>
      <c r="D3244" s="10">
        <v>38191</v>
      </c>
      <c r="E3244" t="s">
        <v>1217</v>
      </c>
    </row>
    <row r="3245" spans="1:5">
      <c r="A3245" t="s">
        <v>3998</v>
      </c>
      <c r="B3245">
        <v>10065024134</v>
      </c>
      <c r="C3245" t="s">
        <v>77</v>
      </c>
      <c r="D3245" s="10">
        <v>37767</v>
      </c>
      <c r="E3245" t="s">
        <v>1217</v>
      </c>
    </row>
    <row r="3246" spans="1:5">
      <c r="A3246" t="s">
        <v>3999</v>
      </c>
      <c r="B3246">
        <v>10090268180</v>
      </c>
      <c r="C3246" t="s">
        <v>206</v>
      </c>
      <c r="D3246" s="10">
        <v>37254</v>
      </c>
      <c r="E3246" t="s">
        <v>1217</v>
      </c>
    </row>
    <row r="3247" spans="1:5">
      <c r="A3247" t="s">
        <v>4000</v>
      </c>
      <c r="B3247">
        <v>10113814528</v>
      </c>
      <c r="C3247" t="s">
        <v>62</v>
      </c>
      <c r="D3247" s="10">
        <v>32485</v>
      </c>
      <c r="E3247" t="s">
        <v>1219</v>
      </c>
    </row>
    <row r="3248" spans="1:5">
      <c r="A3248" t="s">
        <v>4001</v>
      </c>
      <c r="B3248">
        <v>10021748693</v>
      </c>
      <c r="C3248" t="s">
        <v>34</v>
      </c>
      <c r="D3248" s="10">
        <v>36579</v>
      </c>
      <c r="E3248" t="s">
        <v>1217</v>
      </c>
    </row>
    <row r="3249" spans="1:5">
      <c r="A3249" t="s">
        <v>4002</v>
      </c>
      <c r="B3249">
        <v>10051727757</v>
      </c>
      <c r="C3249" t="s">
        <v>483</v>
      </c>
      <c r="D3249" s="10">
        <v>37320</v>
      </c>
      <c r="E3249" t="s">
        <v>1217</v>
      </c>
    </row>
    <row r="3250" spans="1:5">
      <c r="A3250" t="s">
        <v>4003</v>
      </c>
      <c r="B3250">
        <v>10011006046</v>
      </c>
      <c r="C3250" t="s">
        <v>206</v>
      </c>
      <c r="D3250" s="10">
        <v>35008</v>
      </c>
      <c r="E3250" t="s">
        <v>1219</v>
      </c>
    </row>
    <row r="3251" spans="1:5">
      <c r="A3251" t="s">
        <v>8195</v>
      </c>
      <c r="B3251">
        <v>10121227247</v>
      </c>
      <c r="C3251" t="s">
        <v>618</v>
      </c>
      <c r="D3251" s="10">
        <v>36787</v>
      </c>
      <c r="E3251" t="s">
        <v>1219</v>
      </c>
    </row>
    <row r="3252" spans="1:5">
      <c r="A3252" t="s">
        <v>4004</v>
      </c>
      <c r="B3252">
        <v>10045796007</v>
      </c>
      <c r="C3252" t="s">
        <v>483</v>
      </c>
      <c r="D3252" s="10">
        <v>37189</v>
      </c>
      <c r="E3252" t="s">
        <v>1219</v>
      </c>
    </row>
    <row r="3253" spans="1:5">
      <c r="A3253" t="s">
        <v>4005</v>
      </c>
      <c r="B3253">
        <v>10064149821</v>
      </c>
      <c r="C3253" t="s">
        <v>60</v>
      </c>
      <c r="D3253" s="10">
        <v>37022</v>
      </c>
      <c r="E3253" t="s">
        <v>1219</v>
      </c>
    </row>
    <row r="3254" spans="1:5">
      <c r="A3254" t="s">
        <v>4006</v>
      </c>
      <c r="B3254">
        <v>10081637810</v>
      </c>
      <c r="C3254" t="s">
        <v>187</v>
      </c>
      <c r="D3254" s="10">
        <v>37459</v>
      </c>
      <c r="E3254" t="s">
        <v>1226</v>
      </c>
    </row>
    <row r="3255" spans="1:5">
      <c r="A3255" t="s">
        <v>4007</v>
      </c>
      <c r="B3255">
        <v>10085427981</v>
      </c>
      <c r="C3255" t="s">
        <v>34</v>
      </c>
      <c r="D3255" s="10">
        <v>37885</v>
      </c>
      <c r="E3255" t="s">
        <v>1217</v>
      </c>
    </row>
    <row r="3256" spans="1:5">
      <c r="A3256" t="s">
        <v>4008</v>
      </c>
      <c r="B3256">
        <v>10015583335</v>
      </c>
      <c r="C3256" t="s">
        <v>483</v>
      </c>
      <c r="D3256" s="10">
        <v>36354</v>
      </c>
      <c r="E3256" t="s">
        <v>1217</v>
      </c>
    </row>
    <row r="3257" spans="1:5">
      <c r="A3257" t="s">
        <v>4009</v>
      </c>
      <c r="B3257">
        <v>10089497537</v>
      </c>
      <c r="C3257" t="s">
        <v>206</v>
      </c>
      <c r="D3257" s="10">
        <v>36607</v>
      </c>
      <c r="E3257" t="s">
        <v>1219</v>
      </c>
    </row>
    <row r="3258" spans="1:5">
      <c r="A3258" t="s">
        <v>4010</v>
      </c>
      <c r="B3258">
        <v>10064170433</v>
      </c>
      <c r="C3258" t="s">
        <v>112</v>
      </c>
      <c r="D3258" s="10">
        <v>37795</v>
      </c>
      <c r="E3258" t="s">
        <v>1217</v>
      </c>
    </row>
    <row r="3259" spans="1:5">
      <c r="A3259" t="s">
        <v>4011</v>
      </c>
      <c r="B3259">
        <v>10090038414</v>
      </c>
      <c r="C3259" t="s">
        <v>206</v>
      </c>
      <c r="D3259" s="10">
        <v>37585</v>
      </c>
      <c r="E3259" t="s">
        <v>1219</v>
      </c>
    </row>
    <row r="3260" spans="1:5">
      <c r="A3260" t="s">
        <v>4012</v>
      </c>
      <c r="B3260">
        <v>10023953829</v>
      </c>
      <c r="C3260" t="s">
        <v>112</v>
      </c>
      <c r="D3260" s="10">
        <v>36647</v>
      </c>
      <c r="E3260" t="s">
        <v>1217</v>
      </c>
    </row>
    <row r="3261" spans="1:5">
      <c r="A3261" t="s">
        <v>4013</v>
      </c>
      <c r="B3261">
        <v>10015337401</v>
      </c>
      <c r="C3261" t="s">
        <v>206</v>
      </c>
      <c r="D3261" s="10">
        <v>36211</v>
      </c>
      <c r="E3261" t="s">
        <v>1219</v>
      </c>
    </row>
    <row r="3262" spans="1:5">
      <c r="A3262" t="s">
        <v>4014</v>
      </c>
      <c r="B3262">
        <v>10050581945</v>
      </c>
      <c r="C3262" t="s">
        <v>60</v>
      </c>
      <c r="D3262" s="10">
        <v>37051</v>
      </c>
      <c r="E3262" t="s">
        <v>1219</v>
      </c>
    </row>
    <row r="3263" spans="1:5">
      <c r="A3263" t="s">
        <v>4015</v>
      </c>
      <c r="B3263">
        <v>10023738914</v>
      </c>
      <c r="C3263" t="s">
        <v>112</v>
      </c>
      <c r="D3263" s="10">
        <v>36333</v>
      </c>
      <c r="E3263" t="s">
        <v>1217</v>
      </c>
    </row>
    <row r="3264" spans="1:5">
      <c r="A3264" t="s">
        <v>4016</v>
      </c>
      <c r="B3264">
        <v>10011136792</v>
      </c>
      <c r="C3264" t="s">
        <v>206</v>
      </c>
      <c r="D3264" s="10">
        <v>35561</v>
      </c>
      <c r="E3264" t="s">
        <v>1219</v>
      </c>
    </row>
    <row r="3265" spans="1:5">
      <c r="A3265" t="s">
        <v>894</v>
      </c>
      <c r="B3265">
        <v>10015328307</v>
      </c>
      <c r="C3265" t="s">
        <v>206</v>
      </c>
      <c r="D3265" s="10">
        <v>36208</v>
      </c>
      <c r="E3265" t="s">
        <v>1219</v>
      </c>
    </row>
    <row r="3266" spans="1:5">
      <c r="A3266" t="s">
        <v>4017</v>
      </c>
      <c r="B3266">
        <v>10090716909</v>
      </c>
      <c r="C3266" t="s">
        <v>206</v>
      </c>
      <c r="D3266" s="10">
        <v>36812</v>
      </c>
      <c r="E3266" t="s">
        <v>1218</v>
      </c>
    </row>
    <row r="3267" spans="1:5">
      <c r="A3267" t="s">
        <v>4018</v>
      </c>
      <c r="B3267">
        <v>10089593931</v>
      </c>
      <c r="C3267" t="s">
        <v>206</v>
      </c>
      <c r="D3267" s="10">
        <v>37554</v>
      </c>
      <c r="E3267" t="s">
        <v>1217</v>
      </c>
    </row>
    <row r="3268" spans="1:5">
      <c r="A3268" t="s">
        <v>4019</v>
      </c>
      <c r="B3268">
        <v>10011138109</v>
      </c>
      <c r="C3268" t="s">
        <v>206</v>
      </c>
      <c r="D3268" s="10">
        <v>35622</v>
      </c>
      <c r="E3268" t="s">
        <v>1219</v>
      </c>
    </row>
    <row r="3269" spans="1:5">
      <c r="A3269" t="s">
        <v>4020</v>
      </c>
      <c r="B3269">
        <v>10090548167</v>
      </c>
      <c r="C3269" t="s">
        <v>206</v>
      </c>
      <c r="D3269" s="10">
        <v>37429</v>
      </c>
      <c r="E3269" t="s">
        <v>1219</v>
      </c>
    </row>
    <row r="3270" spans="1:5">
      <c r="A3270" t="s">
        <v>842</v>
      </c>
      <c r="B3270">
        <v>10010186701</v>
      </c>
      <c r="C3270" t="s">
        <v>28</v>
      </c>
      <c r="D3270" s="10">
        <v>36042</v>
      </c>
      <c r="E3270" t="s">
        <v>1217</v>
      </c>
    </row>
    <row r="3271" spans="1:5">
      <c r="A3271" t="s">
        <v>913</v>
      </c>
      <c r="B3271">
        <v>10008970965</v>
      </c>
      <c r="C3271" t="s">
        <v>32</v>
      </c>
      <c r="D3271" s="10">
        <v>34501</v>
      </c>
      <c r="E3271" t="s">
        <v>1219</v>
      </c>
    </row>
    <row r="3272" spans="1:5">
      <c r="A3272" t="s">
        <v>594</v>
      </c>
      <c r="B3272">
        <v>10005932138</v>
      </c>
      <c r="C3272" t="s">
        <v>30</v>
      </c>
      <c r="D3272" s="10">
        <v>32665</v>
      </c>
      <c r="E3272" t="s">
        <v>1217</v>
      </c>
    </row>
    <row r="3273" spans="1:5">
      <c r="A3273" t="s">
        <v>4021</v>
      </c>
      <c r="B3273">
        <v>10049512622</v>
      </c>
      <c r="C3273" t="s">
        <v>1706</v>
      </c>
      <c r="D3273" s="10">
        <v>35765</v>
      </c>
      <c r="E3273" t="s">
        <v>1217</v>
      </c>
    </row>
    <row r="3274" spans="1:5">
      <c r="A3274" t="s">
        <v>915</v>
      </c>
      <c r="B3274">
        <v>10009115152</v>
      </c>
      <c r="C3274" t="s">
        <v>101</v>
      </c>
      <c r="D3274" s="10">
        <v>35198</v>
      </c>
      <c r="E3274" t="s">
        <v>1219</v>
      </c>
    </row>
    <row r="3275" spans="1:5">
      <c r="A3275" t="s">
        <v>4022</v>
      </c>
      <c r="B3275">
        <v>10060623970</v>
      </c>
      <c r="C3275" t="s">
        <v>726</v>
      </c>
      <c r="D3275" s="10">
        <v>37497</v>
      </c>
      <c r="E3275" t="s">
        <v>1217</v>
      </c>
    </row>
    <row r="3276" spans="1:5">
      <c r="A3276" t="s">
        <v>4023</v>
      </c>
      <c r="B3276">
        <v>10064275113</v>
      </c>
      <c r="C3276" t="s">
        <v>861</v>
      </c>
      <c r="D3276" s="10">
        <v>37463</v>
      </c>
      <c r="E3276" t="s">
        <v>1219</v>
      </c>
    </row>
    <row r="3277" spans="1:5">
      <c r="A3277" t="s">
        <v>823</v>
      </c>
      <c r="B3277">
        <v>10036092771</v>
      </c>
      <c r="C3277" t="s">
        <v>197</v>
      </c>
      <c r="D3277" s="10">
        <v>37439</v>
      </c>
      <c r="E3277" t="s">
        <v>1217</v>
      </c>
    </row>
    <row r="3278" spans="1:5">
      <c r="A3278" t="s">
        <v>679</v>
      </c>
      <c r="B3278">
        <v>10009184668</v>
      </c>
      <c r="C3278" t="s">
        <v>24</v>
      </c>
      <c r="D3278" s="10">
        <v>35270</v>
      </c>
      <c r="E3278" t="s">
        <v>1217</v>
      </c>
    </row>
    <row r="3279" spans="1:5">
      <c r="A3279" t="s">
        <v>484</v>
      </c>
      <c r="B3279">
        <v>10048871917</v>
      </c>
      <c r="C3279" t="s">
        <v>45</v>
      </c>
      <c r="D3279" s="10">
        <v>36748</v>
      </c>
      <c r="E3279" t="s">
        <v>1217</v>
      </c>
    </row>
    <row r="3280" spans="1:5">
      <c r="A3280" t="s">
        <v>4024</v>
      </c>
      <c r="B3280">
        <v>10058579492</v>
      </c>
      <c r="C3280" t="s">
        <v>477</v>
      </c>
      <c r="D3280" s="10">
        <v>36576</v>
      </c>
      <c r="E3280" t="s">
        <v>1219</v>
      </c>
    </row>
    <row r="3281" spans="1:5">
      <c r="A3281" t="s">
        <v>758</v>
      </c>
      <c r="B3281">
        <v>10035022539</v>
      </c>
      <c r="C3281" t="s">
        <v>645</v>
      </c>
      <c r="D3281" s="10">
        <v>37248</v>
      </c>
      <c r="E3281" t="s">
        <v>1217</v>
      </c>
    </row>
    <row r="3282" spans="1:5">
      <c r="A3282" t="s">
        <v>4025</v>
      </c>
      <c r="B3282">
        <v>10015194426</v>
      </c>
      <c r="C3282" t="s">
        <v>477</v>
      </c>
      <c r="D3282" s="10">
        <v>36048</v>
      </c>
      <c r="E3282" t="s">
        <v>1219</v>
      </c>
    </row>
    <row r="3283" spans="1:5">
      <c r="A3283" t="s">
        <v>989</v>
      </c>
      <c r="B3283">
        <v>10015441370</v>
      </c>
      <c r="C3283" t="s">
        <v>34</v>
      </c>
      <c r="D3283" s="10">
        <v>36169</v>
      </c>
      <c r="E3283" t="s">
        <v>1219</v>
      </c>
    </row>
    <row r="3284" spans="1:5">
      <c r="A3284" t="s">
        <v>4026</v>
      </c>
      <c r="B3284">
        <v>10010176189</v>
      </c>
      <c r="C3284" t="s">
        <v>177</v>
      </c>
      <c r="D3284" s="10">
        <v>35475</v>
      </c>
      <c r="E3284" t="s">
        <v>1219</v>
      </c>
    </row>
    <row r="3285" spans="1:5">
      <c r="A3285" t="s">
        <v>4027</v>
      </c>
      <c r="B3285">
        <v>10010610164</v>
      </c>
      <c r="C3285" t="s">
        <v>645</v>
      </c>
      <c r="D3285" s="10">
        <v>35788</v>
      </c>
      <c r="E3285" t="s">
        <v>1218</v>
      </c>
    </row>
    <row r="3286" spans="1:5">
      <c r="A3286" t="s">
        <v>4028</v>
      </c>
      <c r="B3286">
        <v>10063287733</v>
      </c>
      <c r="C3286" t="s">
        <v>153</v>
      </c>
      <c r="D3286" s="10">
        <v>37127</v>
      </c>
      <c r="E3286" t="s">
        <v>1217</v>
      </c>
    </row>
    <row r="3287" spans="1:5">
      <c r="A3287" t="s">
        <v>948</v>
      </c>
      <c r="B3287">
        <v>10009117475</v>
      </c>
      <c r="C3287" t="s">
        <v>34</v>
      </c>
      <c r="D3287" s="10">
        <v>35344</v>
      </c>
      <c r="E3287" t="s">
        <v>1217</v>
      </c>
    </row>
    <row r="3288" spans="1:5">
      <c r="A3288" t="s">
        <v>4029</v>
      </c>
      <c r="B3288">
        <v>10003999919</v>
      </c>
      <c r="C3288" t="s">
        <v>249</v>
      </c>
      <c r="D3288" s="10">
        <v>27969</v>
      </c>
      <c r="E3288" t="s">
        <v>1219</v>
      </c>
    </row>
    <row r="3289" spans="1:5">
      <c r="A3289" t="s">
        <v>4030</v>
      </c>
      <c r="B3289">
        <v>10010871761</v>
      </c>
      <c r="C3289" t="s">
        <v>324</v>
      </c>
      <c r="D3289" s="10">
        <v>32148</v>
      </c>
      <c r="E3289" t="s">
        <v>1219</v>
      </c>
    </row>
    <row r="3290" spans="1:5">
      <c r="A3290" t="s">
        <v>4031</v>
      </c>
      <c r="B3290">
        <v>10115011769</v>
      </c>
      <c r="C3290" t="s">
        <v>60</v>
      </c>
      <c r="D3290" s="10">
        <v>36031</v>
      </c>
      <c r="E3290" t="s">
        <v>1219</v>
      </c>
    </row>
    <row r="3291" spans="1:5">
      <c r="A3291" t="s">
        <v>4032</v>
      </c>
      <c r="B3291">
        <v>10052727766</v>
      </c>
      <c r="C3291" t="s">
        <v>177</v>
      </c>
      <c r="D3291" s="10">
        <v>37313</v>
      </c>
      <c r="E3291" t="s">
        <v>1217</v>
      </c>
    </row>
    <row r="3292" spans="1:5">
      <c r="A3292" t="s">
        <v>4033</v>
      </c>
      <c r="B3292">
        <v>10120768519</v>
      </c>
      <c r="C3292" t="s">
        <v>324</v>
      </c>
      <c r="D3292" s="10">
        <v>35431</v>
      </c>
      <c r="E3292" t="s">
        <v>1217</v>
      </c>
    </row>
    <row r="3293" spans="1:5">
      <c r="A3293" t="s">
        <v>4034</v>
      </c>
      <c r="B3293">
        <v>10058461779</v>
      </c>
      <c r="C3293" t="s">
        <v>45</v>
      </c>
      <c r="D3293" s="10">
        <v>37694</v>
      </c>
      <c r="E3293" t="s">
        <v>1219</v>
      </c>
    </row>
    <row r="3294" spans="1:5">
      <c r="A3294" t="s">
        <v>4035</v>
      </c>
      <c r="B3294">
        <v>10094204057</v>
      </c>
      <c r="C3294" t="s">
        <v>177</v>
      </c>
      <c r="D3294" s="10">
        <v>33569</v>
      </c>
      <c r="E3294" t="s">
        <v>1219</v>
      </c>
    </row>
    <row r="3295" spans="1:5">
      <c r="A3295" t="s">
        <v>4036</v>
      </c>
      <c r="B3295">
        <v>10046239173</v>
      </c>
      <c r="C3295" t="s">
        <v>84</v>
      </c>
      <c r="D3295" s="10">
        <v>37436</v>
      </c>
      <c r="E3295" t="s">
        <v>1217</v>
      </c>
    </row>
    <row r="3296" spans="1:5">
      <c r="A3296" t="s">
        <v>4037</v>
      </c>
      <c r="B3296">
        <v>10016735009</v>
      </c>
      <c r="C3296" t="s">
        <v>177</v>
      </c>
      <c r="D3296" s="10">
        <v>36256</v>
      </c>
      <c r="E3296" t="s">
        <v>1217</v>
      </c>
    </row>
    <row r="3297" spans="1:5">
      <c r="A3297" t="s">
        <v>1114</v>
      </c>
      <c r="B3297">
        <v>10039864556</v>
      </c>
      <c r="C3297" t="s">
        <v>36</v>
      </c>
      <c r="D3297" s="10">
        <v>37445</v>
      </c>
      <c r="E3297" t="s">
        <v>1217</v>
      </c>
    </row>
    <row r="3298" spans="1:5">
      <c r="A3298" t="s">
        <v>710</v>
      </c>
      <c r="B3298">
        <v>10023552994</v>
      </c>
      <c r="C3298" t="s">
        <v>163</v>
      </c>
      <c r="D3298" s="10">
        <v>34776</v>
      </c>
      <c r="E3298" t="s">
        <v>1217</v>
      </c>
    </row>
    <row r="3299" spans="1:5">
      <c r="A3299" t="s">
        <v>473</v>
      </c>
      <c r="B3299">
        <v>10023664445</v>
      </c>
      <c r="C3299" t="s">
        <v>34</v>
      </c>
      <c r="D3299" s="10">
        <v>36646</v>
      </c>
      <c r="E3299" t="s">
        <v>1217</v>
      </c>
    </row>
    <row r="3300" spans="1:5">
      <c r="A3300" t="s">
        <v>4038</v>
      </c>
      <c r="B3300">
        <v>10016789064</v>
      </c>
      <c r="C3300" t="s">
        <v>177</v>
      </c>
      <c r="D3300" s="10">
        <v>37617</v>
      </c>
      <c r="E3300" t="s">
        <v>1217</v>
      </c>
    </row>
    <row r="3301" spans="1:5">
      <c r="A3301" t="s">
        <v>493</v>
      </c>
      <c r="B3301">
        <v>10040741596</v>
      </c>
      <c r="C3301" t="s">
        <v>36</v>
      </c>
      <c r="D3301" s="10">
        <v>35972</v>
      </c>
      <c r="E3301" t="s">
        <v>1217</v>
      </c>
    </row>
    <row r="3302" spans="1:5">
      <c r="A3302" t="s">
        <v>4039</v>
      </c>
      <c r="B3302">
        <v>10050638327</v>
      </c>
      <c r="C3302" t="s">
        <v>60</v>
      </c>
      <c r="D3302" s="10">
        <v>37167</v>
      </c>
      <c r="E3302" t="s">
        <v>1219</v>
      </c>
    </row>
    <row r="3303" spans="1:5">
      <c r="A3303" t="s">
        <v>598</v>
      </c>
      <c r="B3303">
        <v>10004405501</v>
      </c>
      <c r="C3303" t="s">
        <v>34</v>
      </c>
      <c r="D3303" s="10">
        <v>33203</v>
      </c>
      <c r="E3303" t="s">
        <v>1218</v>
      </c>
    </row>
    <row r="3304" spans="1:5">
      <c r="A3304" t="s">
        <v>4040</v>
      </c>
      <c r="B3304">
        <v>10074703724</v>
      </c>
      <c r="C3304" t="s">
        <v>84</v>
      </c>
      <c r="D3304" s="10">
        <v>37389</v>
      </c>
      <c r="E3304" t="s">
        <v>1217</v>
      </c>
    </row>
    <row r="3305" spans="1:5">
      <c r="A3305" t="s">
        <v>4041</v>
      </c>
      <c r="B3305">
        <v>10077952416</v>
      </c>
      <c r="C3305" t="s">
        <v>197</v>
      </c>
      <c r="D3305" s="10">
        <v>37631</v>
      </c>
      <c r="E3305" t="s">
        <v>1217</v>
      </c>
    </row>
    <row r="3306" spans="1:5">
      <c r="A3306" t="s">
        <v>4042</v>
      </c>
      <c r="B3306">
        <v>10062925803</v>
      </c>
      <c r="C3306" t="s">
        <v>115</v>
      </c>
      <c r="D3306" s="10">
        <v>36310</v>
      </c>
      <c r="E3306" t="s">
        <v>1217</v>
      </c>
    </row>
    <row r="3307" spans="1:5">
      <c r="A3307" t="s">
        <v>850</v>
      </c>
      <c r="B3307">
        <v>10009424744</v>
      </c>
      <c r="C3307" t="s">
        <v>45</v>
      </c>
      <c r="D3307" s="10">
        <v>35581</v>
      </c>
      <c r="E3307" t="s">
        <v>1217</v>
      </c>
    </row>
    <row r="3308" spans="1:5">
      <c r="A3308" t="s">
        <v>4043</v>
      </c>
      <c r="B3308">
        <v>10068962334</v>
      </c>
      <c r="C3308" t="s">
        <v>26</v>
      </c>
      <c r="D3308" s="10">
        <v>37510</v>
      </c>
      <c r="E3308" t="s">
        <v>1217</v>
      </c>
    </row>
    <row r="3309" spans="1:5">
      <c r="A3309" t="s">
        <v>4044</v>
      </c>
      <c r="B3309">
        <v>10093890829</v>
      </c>
      <c r="C3309" t="s">
        <v>163</v>
      </c>
      <c r="D3309" s="10">
        <v>31562</v>
      </c>
      <c r="E3309" t="s">
        <v>1219</v>
      </c>
    </row>
    <row r="3310" spans="1:5">
      <c r="A3310" t="s">
        <v>4045</v>
      </c>
      <c r="B3310">
        <v>10050870824</v>
      </c>
      <c r="C3310" t="s">
        <v>60</v>
      </c>
      <c r="D3310" s="10">
        <v>34783</v>
      </c>
      <c r="E3310" t="s">
        <v>1219</v>
      </c>
    </row>
    <row r="3311" spans="1:5">
      <c r="A3311" t="s">
        <v>990</v>
      </c>
      <c r="B3311">
        <v>10022027266</v>
      </c>
      <c r="C3311" t="s">
        <v>34</v>
      </c>
      <c r="D3311" s="10">
        <v>37099</v>
      </c>
      <c r="E3311" t="s">
        <v>1217</v>
      </c>
    </row>
    <row r="3312" spans="1:5">
      <c r="A3312" t="s">
        <v>4046</v>
      </c>
      <c r="B3312">
        <v>10046240284</v>
      </c>
      <c r="C3312" t="s">
        <v>84</v>
      </c>
      <c r="D3312" s="10">
        <v>37566</v>
      </c>
      <c r="E3312" t="s">
        <v>1217</v>
      </c>
    </row>
    <row r="3313" spans="1:5">
      <c r="A3313" t="s">
        <v>4047</v>
      </c>
      <c r="B3313">
        <v>10056490457</v>
      </c>
      <c r="C3313" t="s">
        <v>197</v>
      </c>
      <c r="D3313" s="10">
        <v>37311</v>
      </c>
      <c r="E3313" t="s">
        <v>1219</v>
      </c>
    </row>
    <row r="3314" spans="1:5">
      <c r="A3314" t="s">
        <v>4048</v>
      </c>
      <c r="B3314">
        <v>10091587582</v>
      </c>
      <c r="C3314" t="s">
        <v>43</v>
      </c>
      <c r="D3314" s="10">
        <v>37812</v>
      </c>
      <c r="E3314" t="s">
        <v>1219</v>
      </c>
    </row>
    <row r="3315" spans="1:5">
      <c r="A3315" t="s">
        <v>4049</v>
      </c>
      <c r="B3315">
        <v>10006300132</v>
      </c>
      <c r="C3315" t="s">
        <v>163</v>
      </c>
      <c r="D3315" s="10">
        <v>26877</v>
      </c>
      <c r="E3315" t="s">
        <v>1219</v>
      </c>
    </row>
    <row r="3316" spans="1:5">
      <c r="A3316" t="s">
        <v>4050</v>
      </c>
      <c r="B3316">
        <v>10034789638</v>
      </c>
      <c r="C3316" t="s">
        <v>84</v>
      </c>
      <c r="D3316" s="10">
        <v>37534</v>
      </c>
      <c r="E3316" t="s">
        <v>1217</v>
      </c>
    </row>
    <row r="3317" spans="1:5">
      <c r="A3317" t="s">
        <v>4051</v>
      </c>
      <c r="B3317">
        <v>10011041311</v>
      </c>
      <c r="C3317" t="s">
        <v>45</v>
      </c>
      <c r="D3317" s="10">
        <v>36493</v>
      </c>
      <c r="E3317" t="s">
        <v>1226</v>
      </c>
    </row>
    <row r="3318" spans="1:5">
      <c r="A3318" t="s">
        <v>4052</v>
      </c>
      <c r="B3318">
        <v>10107341392</v>
      </c>
      <c r="C3318" t="s">
        <v>177</v>
      </c>
      <c r="D3318" s="10">
        <v>34679</v>
      </c>
      <c r="E3318" t="s">
        <v>1219</v>
      </c>
    </row>
    <row r="3319" spans="1:5">
      <c r="A3319" t="s">
        <v>4053</v>
      </c>
      <c r="B3319">
        <v>10025864123</v>
      </c>
      <c r="C3319" t="s">
        <v>26</v>
      </c>
      <c r="D3319" s="10">
        <v>35100</v>
      </c>
      <c r="E3319" t="s">
        <v>1217</v>
      </c>
    </row>
    <row r="3320" spans="1:5">
      <c r="A3320" t="s">
        <v>4054</v>
      </c>
      <c r="B3320">
        <v>10099546737</v>
      </c>
      <c r="C3320" t="s">
        <v>163</v>
      </c>
      <c r="D3320" s="10">
        <v>33678</v>
      </c>
      <c r="E3320" t="s">
        <v>1217</v>
      </c>
    </row>
    <row r="3321" spans="1:5">
      <c r="A3321" t="s">
        <v>953</v>
      </c>
      <c r="B3321">
        <v>10010798710</v>
      </c>
      <c r="C3321" t="s">
        <v>30</v>
      </c>
      <c r="D3321" s="10">
        <v>35816</v>
      </c>
      <c r="E3321" t="s">
        <v>1217</v>
      </c>
    </row>
    <row r="3322" spans="1:5">
      <c r="A3322" t="s">
        <v>4055</v>
      </c>
      <c r="B3322">
        <v>10053894291</v>
      </c>
      <c r="C3322" t="s">
        <v>45</v>
      </c>
      <c r="D3322" s="10">
        <v>37281</v>
      </c>
      <c r="E3322" t="s">
        <v>1219</v>
      </c>
    </row>
    <row r="3323" spans="1:5">
      <c r="A3323" t="s">
        <v>4056</v>
      </c>
      <c r="B3323">
        <v>10096909145</v>
      </c>
      <c r="C3323" t="s">
        <v>115</v>
      </c>
      <c r="D3323" s="10">
        <v>36931</v>
      </c>
      <c r="E3323" t="s">
        <v>1217</v>
      </c>
    </row>
    <row r="3324" spans="1:5">
      <c r="A3324" t="s">
        <v>8196</v>
      </c>
      <c r="B3324">
        <v>10114928311</v>
      </c>
      <c r="C3324" t="s">
        <v>60</v>
      </c>
      <c r="D3324" s="10">
        <v>36200</v>
      </c>
      <c r="E3324" t="s">
        <v>1219</v>
      </c>
    </row>
    <row r="3325" spans="1:5">
      <c r="A3325" t="s">
        <v>4057</v>
      </c>
      <c r="B3325">
        <v>10053577225</v>
      </c>
      <c r="C3325" t="s">
        <v>45</v>
      </c>
      <c r="D3325" s="10">
        <v>37300</v>
      </c>
      <c r="E3325" t="s">
        <v>1219</v>
      </c>
    </row>
    <row r="3326" spans="1:5">
      <c r="A3326" t="s">
        <v>4058</v>
      </c>
      <c r="B3326">
        <v>10114928008</v>
      </c>
      <c r="C3326" t="s">
        <v>60</v>
      </c>
      <c r="D3326" s="10">
        <v>37131</v>
      </c>
      <c r="E3326" t="s">
        <v>1219</v>
      </c>
    </row>
    <row r="3327" spans="1:5">
      <c r="A3327" t="s">
        <v>4059</v>
      </c>
      <c r="B3327">
        <v>10034778019</v>
      </c>
      <c r="C3327" t="s">
        <v>84</v>
      </c>
      <c r="D3327" s="10">
        <v>37357</v>
      </c>
      <c r="E3327" t="s">
        <v>1217</v>
      </c>
    </row>
    <row r="3328" spans="1:5">
      <c r="A3328" t="s">
        <v>4060</v>
      </c>
      <c r="B3328">
        <v>10100830369</v>
      </c>
      <c r="C3328" t="s">
        <v>45</v>
      </c>
      <c r="D3328" s="10">
        <v>33057</v>
      </c>
      <c r="E3328" t="s">
        <v>1217</v>
      </c>
    </row>
    <row r="3329" spans="1:5">
      <c r="A3329" t="s">
        <v>4061</v>
      </c>
      <c r="B3329">
        <v>10050585278</v>
      </c>
      <c r="C3329" t="s">
        <v>60</v>
      </c>
      <c r="D3329" s="10">
        <v>36607</v>
      </c>
      <c r="E3329" t="s">
        <v>1219</v>
      </c>
    </row>
    <row r="3330" spans="1:5">
      <c r="A3330" t="s">
        <v>4062</v>
      </c>
      <c r="B3330">
        <v>10060436640</v>
      </c>
      <c r="C3330" t="s">
        <v>84</v>
      </c>
      <c r="D3330" s="10">
        <v>37333</v>
      </c>
      <c r="E3330" t="s">
        <v>1219</v>
      </c>
    </row>
    <row r="3331" spans="1:5">
      <c r="A3331" t="s">
        <v>4063</v>
      </c>
      <c r="B3331">
        <v>10115010456</v>
      </c>
      <c r="C3331" t="s">
        <v>60</v>
      </c>
      <c r="D3331" s="10">
        <v>36958</v>
      </c>
      <c r="E3331" t="s">
        <v>1219</v>
      </c>
    </row>
    <row r="3332" spans="1:5">
      <c r="A3332" t="s">
        <v>4064</v>
      </c>
      <c r="B3332">
        <v>10060861117</v>
      </c>
      <c r="C3332" t="s">
        <v>30</v>
      </c>
      <c r="D3332" s="10">
        <v>36376</v>
      </c>
      <c r="E3332" t="s">
        <v>1219</v>
      </c>
    </row>
    <row r="3333" spans="1:5">
      <c r="A3333" t="s">
        <v>4065</v>
      </c>
      <c r="B3333">
        <v>10034787113</v>
      </c>
      <c r="C3333" t="s">
        <v>84</v>
      </c>
      <c r="D3333" s="10">
        <v>37455</v>
      </c>
      <c r="E3333" t="s">
        <v>1219</v>
      </c>
    </row>
    <row r="3334" spans="1:5">
      <c r="A3334" t="s">
        <v>4066</v>
      </c>
      <c r="B3334">
        <v>10114809382</v>
      </c>
      <c r="C3334" t="s">
        <v>60</v>
      </c>
      <c r="D3334" s="10">
        <v>36568</v>
      </c>
      <c r="E3334" t="s">
        <v>1219</v>
      </c>
    </row>
    <row r="3335" spans="1:5">
      <c r="A3335" t="s">
        <v>4067</v>
      </c>
      <c r="B3335">
        <v>10013088112</v>
      </c>
      <c r="C3335" t="s">
        <v>1110</v>
      </c>
      <c r="D3335" s="10">
        <v>32633</v>
      </c>
      <c r="E3335" t="s">
        <v>1217</v>
      </c>
    </row>
    <row r="3336" spans="1:5">
      <c r="A3336" t="s">
        <v>4068</v>
      </c>
      <c r="B3336">
        <v>10013667078</v>
      </c>
      <c r="C3336" t="s">
        <v>141</v>
      </c>
      <c r="D3336" s="10">
        <v>28913</v>
      </c>
      <c r="E3336" t="s">
        <v>1217</v>
      </c>
    </row>
    <row r="3337" spans="1:5">
      <c r="A3337" t="s">
        <v>4069</v>
      </c>
      <c r="B3337">
        <v>10021066057</v>
      </c>
      <c r="C3337" t="s">
        <v>30</v>
      </c>
      <c r="D3337" s="10">
        <v>36338</v>
      </c>
      <c r="E3337" t="s">
        <v>1219</v>
      </c>
    </row>
    <row r="3338" spans="1:5">
      <c r="A3338" t="s">
        <v>4070</v>
      </c>
      <c r="B3338">
        <v>10002463982</v>
      </c>
      <c r="C3338" t="s">
        <v>1110</v>
      </c>
      <c r="D3338" s="10">
        <v>29098</v>
      </c>
      <c r="E3338" t="s">
        <v>1219</v>
      </c>
    </row>
    <row r="3339" spans="1:5">
      <c r="A3339" t="s">
        <v>4071</v>
      </c>
      <c r="B3339">
        <v>10034786709</v>
      </c>
      <c r="C3339" t="s">
        <v>84</v>
      </c>
      <c r="D3339" s="10">
        <v>37400</v>
      </c>
      <c r="E3339" t="s">
        <v>1219</v>
      </c>
    </row>
    <row r="3340" spans="1:5">
      <c r="A3340" t="s">
        <v>4072</v>
      </c>
      <c r="B3340">
        <v>10012576537</v>
      </c>
      <c r="C3340" t="s">
        <v>1110</v>
      </c>
      <c r="D3340" s="10">
        <v>32150</v>
      </c>
      <c r="E3340" t="s">
        <v>1217</v>
      </c>
    </row>
    <row r="3341" spans="1:5">
      <c r="A3341" t="s">
        <v>4073</v>
      </c>
      <c r="B3341">
        <v>10091455725</v>
      </c>
      <c r="C3341" t="s">
        <v>84</v>
      </c>
      <c r="D3341" s="10">
        <v>37382</v>
      </c>
      <c r="E3341" t="s">
        <v>1217</v>
      </c>
    </row>
    <row r="3342" spans="1:5">
      <c r="A3342" t="s">
        <v>4074</v>
      </c>
      <c r="B3342">
        <v>10056178542</v>
      </c>
      <c r="C3342" t="s">
        <v>84</v>
      </c>
      <c r="D3342" s="10">
        <v>37581</v>
      </c>
      <c r="E3342" t="s">
        <v>1219</v>
      </c>
    </row>
    <row r="3343" spans="1:5">
      <c r="A3343" t="s">
        <v>4075</v>
      </c>
      <c r="B3343">
        <v>10055520053</v>
      </c>
      <c r="C3343" t="s">
        <v>163</v>
      </c>
      <c r="D3343" s="10">
        <v>31746</v>
      </c>
      <c r="E3343" t="s">
        <v>1219</v>
      </c>
    </row>
    <row r="3344" spans="1:5">
      <c r="A3344" t="s">
        <v>4076</v>
      </c>
      <c r="B3344">
        <v>10034800651</v>
      </c>
      <c r="C3344" t="s">
        <v>84</v>
      </c>
      <c r="D3344" s="10">
        <v>37366</v>
      </c>
      <c r="E3344" t="s">
        <v>1219</v>
      </c>
    </row>
    <row r="3345" spans="1:5">
      <c r="A3345" t="s">
        <v>4077</v>
      </c>
      <c r="B3345">
        <v>10094175058</v>
      </c>
      <c r="C3345" t="s">
        <v>84</v>
      </c>
      <c r="D3345" s="10">
        <v>37602</v>
      </c>
      <c r="E3345" t="s">
        <v>1219</v>
      </c>
    </row>
    <row r="3346" spans="1:5">
      <c r="A3346" t="s">
        <v>1002</v>
      </c>
      <c r="B3346">
        <v>10007701073</v>
      </c>
      <c r="C3346" t="s">
        <v>163</v>
      </c>
      <c r="D3346" s="10">
        <v>32565</v>
      </c>
      <c r="E3346" t="s">
        <v>1219</v>
      </c>
    </row>
    <row r="3347" spans="1:5">
      <c r="A3347" t="s">
        <v>245</v>
      </c>
      <c r="B3347">
        <v>10022037168</v>
      </c>
      <c r="C3347" t="s">
        <v>34</v>
      </c>
      <c r="D3347" s="10">
        <v>37183</v>
      </c>
      <c r="E3347" t="s">
        <v>1219</v>
      </c>
    </row>
    <row r="3348" spans="1:5">
      <c r="A3348" t="s">
        <v>4078</v>
      </c>
      <c r="B3348">
        <v>10096724643</v>
      </c>
      <c r="C3348" t="s">
        <v>2518</v>
      </c>
      <c r="D3348" s="10">
        <v>35614</v>
      </c>
      <c r="E3348" t="s">
        <v>1219</v>
      </c>
    </row>
    <row r="3349" spans="1:5">
      <c r="A3349" t="s">
        <v>916</v>
      </c>
      <c r="B3349">
        <v>10010664930</v>
      </c>
      <c r="C3349" t="s">
        <v>101</v>
      </c>
      <c r="D3349" s="10">
        <v>35799</v>
      </c>
      <c r="E3349" t="s">
        <v>1217</v>
      </c>
    </row>
    <row r="3350" spans="1:5">
      <c r="A3350" t="s">
        <v>4080</v>
      </c>
      <c r="B3350">
        <v>10084345019</v>
      </c>
      <c r="C3350" t="s">
        <v>4079</v>
      </c>
      <c r="D3350" s="10">
        <v>36027</v>
      </c>
      <c r="E3350" t="s">
        <v>1219</v>
      </c>
    </row>
    <row r="3351" spans="1:5">
      <c r="A3351" t="s">
        <v>4081</v>
      </c>
      <c r="B3351">
        <v>10053639061</v>
      </c>
      <c r="C3351" t="s">
        <v>1265</v>
      </c>
      <c r="D3351" s="10">
        <v>36762</v>
      </c>
      <c r="E3351" t="s">
        <v>1217</v>
      </c>
    </row>
    <row r="3352" spans="1:5">
      <c r="A3352" t="s">
        <v>4082</v>
      </c>
      <c r="B3352">
        <v>10011139624</v>
      </c>
      <c r="C3352" t="s">
        <v>77</v>
      </c>
      <c r="D3352" s="10">
        <v>35835</v>
      </c>
      <c r="E3352" t="s">
        <v>1217</v>
      </c>
    </row>
    <row r="3353" spans="1:5">
      <c r="A3353" t="s">
        <v>4083</v>
      </c>
      <c r="B3353">
        <v>10053515183</v>
      </c>
      <c r="C3353" t="s">
        <v>1340</v>
      </c>
      <c r="D3353" s="10">
        <v>36708</v>
      </c>
      <c r="E3353" t="s">
        <v>1219</v>
      </c>
    </row>
    <row r="3354" spans="1:5">
      <c r="A3354" t="s">
        <v>4084</v>
      </c>
      <c r="B3354">
        <v>10020292077</v>
      </c>
      <c r="C3354" t="s">
        <v>1333</v>
      </c>
      <c r="D3354" s="10">
        <v>37023</v>
      </c>
      <c r="E3354" t="s">
        <v>1219</v>
      </c>
    </row>
    <row r="3355" spans="1:5">
      <c r="A3355" t="s">
        <v>832</v>
      </c>
      <c r="B3355">
        <v>10009166581</v>
      </c>
      <c r="C3355" t="s">
        <v>206</v>
      </c>
      <c r="D3355" s="10">
        <v>34984</v>
      </c>
      <c r="E3355" t="s">
        <v>1217</v>
      </c>
    </row>
    <row r="3356" spans="1:5">
      <c r="A3356" t="s">
        <v>4085</v>
      </c>
      <c r="B3356">
        <v>10090414892</v>
      </c>
      <c r="C3356" t="s">
        <v>51</v>
      </c>
      <c r="D3356" s="10">
        <v>35013</v>
      </c>
      <c r="E3356" t="s">
        <v>1219</v>
      </c>
    </row>
    <row r="3357" spans="1:5">
      <c r="A3357" t="s">
        <v>502</v>
      </c>
      <c r="B3357">
        <v>10011080010</v>
      </c>
      <c r="C3357" t="s">
        <v>112</v>
      </c>
      <c r="D3357" s="10">
        <v>33513</v>
      </c>
      <c r="E3357" t="s">
        <v>1217</v>
      </c>
    </row>
    <row r="3358" spans="1:5">
      <c r="A3358" t="s">
        <v>4086</v>
      </c>
      <c r="B3358">
        <v>10023487320</v>
      </c>
      <c r="C3358" t="s">
        <v>38</v>
      </c>
      <c r="D3358" s="10">
        <v>36528</v>
      </c>
      <c r="E3358" t="s">
        <v>1219</v>
      </c>
    </row>
    <row r="3359" spans="1:5">
      <c r="A3359" t="s">
        <v>4087</v>
      </c>
      <c r="B3359">
        <v>10023479135</v>
      </c>
      <c r="C3359" t="s">
        <v>637</v>
      </c>
      <c r="D3359" s="10">
        <v>36556</v>
      </c>
      <c r="E3359" t="s">
        <v>1217</v>
      </c>
    </row>
    <row r="3360" spans="1:5">
      <c r="A3360" t="s">
        <v>1005</v>
      </c>
      <c r="B3360">
        <v>10011139321</v>
      </c>
      <c r="C3360" t="s">
        <v>101</v>
      </c>
      <c r="D3360" s="10">
        <v>36266</v>
      </c>
      <c r="E3360" t="s">
        <v>1219</v>
      </c>
    </row>
    <row r="3361" spans="1:5">
      <c r="A3361" t="s">
        <v>825</v>
      </c>
      <c r="B3361">
        <v>10009737568</v>
      </c>
      <c r="C3361" t="s">
        <v>197</v>
      </c>
      <c r="D3361" s="10">
        <v>35583</v>
      </c>
      <c r="E3361" t="s">
        <v>1217</v>
      </c>
    </row>
    <row r="3362" spans="1:5">
      <c r="A3362" t="s">
        <v>4088</v>
      </c>
      <c r="B3362">
        <v>10008968945</v>
      </c>
      <c r="C3362" t="s">
        <v>115</v>
      </c>
      <c r="D3362" s="10">
        <v>34411</v>
      </c>
      <c r="E3362" t="s">
        <v>1217</v>
      </c>
    </row>
    <row r="3363" spans="1:5">
      <c r="A3363" t="s">
        <v>770</v>
      </c>
      <c r="B3363">
        <v>10018524657</v>
      </c>
      <c r="C3363" t="s">
        <v>112</v>
      </c>
      <c r="D3363" s="10">
        <v>32351</v>
      </c>
      <c r="E3363" t="s">
        <v>1217</v>
      </c>
    </row>
    <row r="3364" spans="1:5">
      <c r="A3364" t="s">
        <v>996</v>
      </c>
      <c r="B3364">
        <v>10008936916</v>
      </c>
      <c r="C3364" t="s">
        <v>32</v>
      </c>
      <c r="D3364" s="10">
        <v>34702</v>
      </c>
      <c r="E3364" t="s">
        <v>1219</v>
      </c>
    </row>
    <row r="3365" spans="1:5">
      <c r="A3365" t="s">
        <v>4089</v>
      </c>
      <c r="B3365">
        <v>10009192247</v>
      </c>
      <c r="C3365" t="s">
        <v>637</v>
      </c>
      <c r="D3365" s="10">
        <v>35360</v>
      </c>
      <c r="E3365" t="s">
        <v>1219</v>
      </c>
    </row>
    <row r="3366" spans="1:5">
      <c r="A3366" t="s">
        <v>4090</v>
      </c>
      <c r="B3366">
        <v>10093642669</v>
      </c>
      <c r="C3366" t="s">
        <v>197</v>
      </c>
      <c r="D3366" s="10">
        <v>34044</v>
      </c>
      <c r="E3366" t="s">
        <v>1219</v>
      </c>
    </row>
    <row r="3367" spans="1:5">
      <c r="A3367" t="s">
        <v>501</v>
      </c>
      <c r="B3367">
        <v>10030115147</v>
      </c>
      <c r="C3367" t="s">
        <v>24</v>
      </c>
      <c r="D3367" s="10">
        <v>36800</v>
      </c>
      <c r="E3367" t="s">
        <v>1217</v>
      </c>
    </row>
    <row r="3368" spans="1:5">
      <c r="A3368" t="s">
        <v>4091</v>
      </c>
      <c r="B3368">
        <v>10065401525</v>
      </c>
      <c r="C3368" t="s">
        <v>1703</v>
      </c>
      <c r="D3368" s="10">
        <v>33681</v>
      </c>
      <c r="E3368" t="s">
        <v>1217</v>
      </c>
    </row>
    <row r="3369" spans="1:5">
      <c r="A3369" t="s">
        <v>4092</v>
      </c>
      <c r="B3369">
        <v>10050568609</v>
      </c>
      <c r="C3369" t="s">
        <v>483</v>
      </c>
      <c r="D3369" s="10">
        <v>35312</v>
      </c>
      <c r="E3369" t="s">
        <v>1219</v>
      </c>
    </row>
    <row r="3370" spans="1:5">
      <c r="A3370" t="s">
        <v>4093</v>
      </c>
      <c r="B3370">
        <v>10078434281</v>
      </c>
      <c r="C3370" t="s">
        <v>618</v>
      </c>
      <c r="D3370" s="10">
        <v>36651</v>
      </c>
      <c r="E3370" t="s">
        <v>1219</v>
      </c>
    </row>
    <row r="3371" spans="1:5">
      <c r="A3371" t="s">
        <v>4094</v>
      </c>
      <c r="B3371">
        <v>10059662862</v>
      </c>
      <c r="C3371" t="s">
        <v>155</v>
      </c>
      <c r="D3371" s="10">
        <v>33061</v>
      </c>
      <c r="E3371" t="s">
        <v>1219</v>
      </c>
    </row>
    <row r="3372" spans="1:5">
      <c r="A3372" t="s">
        <v>4095</v>
      </c>
      <c r="B3372">
        <v>10011146795</v>
      </c>
      <c r="C3372" t="s">
        <v>101</v>
      </c>
      <c r="D3372" s="10">
        <v>36392</v>
      </c>
      <c r="E3372" t="s">
        <v>1219</v>
      </c>
    </row>
    <row r="3373" spans="1:5">
      <c r="A3373" t="s">
        <v>628</v>
      </c>
      <c r="B3373">
        <v>10015021139</v>
      </c>
      <c r="C3373" t="s">
        <v>163</v>
      </c>
      <c r="D3373" s="10">
        <v>34362</v>
      </c>
      <c r="E3373" t="s">
        <v>1217</v>
      </c>
    </row>
    <row r="3374" spans="1:5">
      <c r="A3374" t="s">
        <v>4096</v>
      </c>
      <c r="B3374">
        <v>10063964410</v>
      </c>
      <c r="C3374" t="s">
        <v>77</v>
      </c>
      <c r="D3374" s="10">
        <v>33450</v>
      </c>
      <c r="E3374" t="s">
        <v>1217</v>
      </c>
    </row>
    <row r="3375" spans="1:5">
      <c r="A3375" t="s">
        <v>4097</v>
      </c>
      <c r="B3375">
        <v>10049099259</v>
      </c>
      <c r="C3375" t="s">
        <v>51</v>
      </c>
      <c r="D3375" s="10">
        <v>36636</v>
      </c>
      <c r="E3375" t="s">
        <v>1226</v>
      </c>
    </row>
    <row r="3376" spans="1:5">
      <c r="A3376" t="s">
        <v>757</v>
      </c>
      <c r="B3376">
        <v>10011040705</v>
      </c>
      <c r="C3376" t="s">
        <v>177</v>
      </c>
      <c r="D3376" s="10">
        <v>36455</v>
      </c>
      <c r="E3376" t="s">
        <v>1217</v>
      </c>
    </row>
    <row r="3377" spans="1:5">
      <c r="A3377" t="s">
        <v>744</v>
      </c>
      <c r="B3377">
        <v>10006874452</v>
      </c>
      <c r="C3377" t="s">
        <v>34</v>
      </c>
      <c r="D3377" s="10">
        <v>33831</v>
      </c>
      <c r="E3377" t="s">
        <v>1219</v>
      </c>
    </row>
    <row r="3378" spans="1:5">
      <c r="A3378" t="s">
        <v>790</v>
      </c>
      <c r="B3378">
        <v>10050527684</v>
      </c>
      <c r="C3378" t="s">
        <v>26</v>
      </c>
      <c r="D3378" s="10">
        <v>37266</v>
      </c>
      <c r="E3378" t="s">
        <v>1217</v>
      </c>
    </row>
    <row r="3379" spans="1:5">
      <c r="A3379" t="s">
        <v>4098</v>
      </c>
      <c r="B3379">
        <v>10100512491</v>
      </c>
      <c r="C3379" t="s">
        <v>160</v>
      </c>
      <c r="D3379" s="10">
        <v>35815</v>
      </c>
      <c r="E3379" t="s">
        <v>1219</v>
      </c>
    </row>
    <row r="3380" spans="1:5">
      <c r="A3380" t="s">
        <v>833</v>
      </c>
      <c r="B3380">
        <v>10009033310</v>
      </c>
      <c r="C3380" t="s">
        <v>206</v>
      </c>
      <c r="D3380" s="10">
        <v>34794</v>
      </c>
      <c r="E3380" t="s">
        <v>1217</v>
      </c>
    </row>
    <row r="3381" spans="1:5">
      <c r="A3381" t="s">
        <v>4099</v>
      </c>
      <c r="B3381">
        <v>10034812270</v>
      </c>
      <c r="C3381" t="s">
        <v>45</v>
      </c>
      <c r="D3381" s="10">
        <v>36834</v>
      </c>
      <c r="E3381" t="s">
        <v>1219</v>
      </c>
    </row>
    <row r="3382" spans="1:5">
      <c r="A3382" t="s">
        <v>802</v>
      </c>
      <c r="B3382">
        <v>10011114867</v>
      </c>
      <c r="C3382" t="s">
        <v>32</v>
      </c>
      <c r="D3382" s="10">
        <v>35645</v>
      </c>
      <c r="E3382" t="s">
        <v>1217</v>
      </c>
    </row>
    <row r="3383" spans="1:5">
      <c r="A3383" t="s">
        <v>4100</v>
      </c>
      <c r="B3383">
        <v>10016143208</v>
      </c>
      <c r="C3383" t="s">
        <v>112</v>
      </c>
      <c r="D3383" s="10">
        <v>36473</v>
      </c>
      <c r="E3383" t="s">
        <v>1217</v>
      </c>
    </row>
    <row r="3384" spans="1:5">
      <c r="A3384" t="s">
        <v>942</v>
      </c>
      <c r="B3384">
        <v>10007499191</v>
      </c>
      <c r="C3384" t="s">
        <v>28</v>
      </c>
      <c r="D3384" s="10">
        <v>34331</v>
      </c>
      <c r="E3384" t="s">
        <v>1219</v>
      </c>
    </row>
    <row r="3385" spans="1:5">
      <c r="A3385" t="s">
        <v>4101</v>
      </c>
      <c r="B3385">
        <v>10078437719</v>
      </c>
      <c r="C3385" t="s">
        <v>618</v>
      </c>
      <c r="D3385" s="10">
        <v>36861</v>
      </c>
      <c r="E3385" t="s">
        <v>1219</v>
      </c>
    </row>
    <row r="3386" spans="1:5">
      <c r="A3386" t="s">
        <v>4102</v>
      </c>
      <c r="B3386">
        <v>10046095693</v>
      </c>
      <c r="C3386" t="s">
        <v>637</v>
      </c>
      <c r="D3386" s="10">
        <v>36683</v>
      </c>
      <c r="E3386" t="s">
        <v>1226</v>
      </c>
    </row>
    <row r="3387" spans="1:5">
      <c r="A3387" t="s">
        <v>4103</v>
      </c>
      <c r="B3387">
        <v>10059868380</v>
      </c>
      <c r="C3387" t="s">
        <v>155</v>
      </c>
      <c r="D3387" s="10">
        <v>36433</v>
      </c>
      <c r="E3387" t="s">
        <v>1219</v>
      </c>
    </row>
    <row r="3388" spans="1:5">
      <c r="A3388" t="s">
        <v>4104</v>
      </c>
      <c r="B3388">
        <v>10011172259</v>
      </c>
      <c r="C3388" t="s">
        <v>1706</v>
      </c>
      <c r="D3388" s="10">
        <v>36377</v>
      </c>
      <c r="E3388" t="s">
        <v>1219</v>
      </c>
    </row>
    <row r="3389" spans="1:5">
      <c r="A3389" t="s">
        <v>4105</v>
      </c>
      <c r="B3389">
        <v>10050909826</v>
      </c>
      <c r="C3389" t="s">
        <v>112</v>
      </c>
      <c r="D3389" s="10">
        <v>33416</v>
      </c>
      <c r="E3389" t="s">
        <v>1217</v>
      </c>
    </row>
    <row r="3390" spans="1:5">
      <c r="A3390" t="s">
        <v>4106</v>
      </c>
      <c r="B3390">
        <v>10093109573</v>
      </c>
      <c r="C3390" t="s">
        <v>483</v>
      </c>
      <c r="D3390" s="10">
        <v>36059</v>
      </c>
      <c r="E3390" t="s">
        <v>1217</v>
      </c>
    </row>
    <row r="3391" spans="1:5">
      <c r="A3391" t="s">
        <v>4107</v>
      </c>
      <c r="B3391">
        <v>10041908428</v>
      </c>
      <c r="C3391" t="s">
        <v>36</v>
      </c>
      <c r="D3391" s="10">
        <v>37129</v>
      </c>
      <c r="E3391" t="s">
        <v>1219</v>
      </c>
    </row>
    <row r="3392" spans="1:5">
      <c r="A3392" t="s">
        <v>4108</v>
      </c>
      <c r="B3392">
        <v>10009084941</v>
      </c>
      <c r="C3392" t="s">
        <v>30</v>
      </c>
      <c r="D3392" s="10">
        <v>29833</v>
      </c>
      <c r="E3392" t="s">
        <v>1226</v>
      </c>
    </row>
    <row r="3393" spans="1:5">
      <c r="A3393" t="s">
        <v>4109</v>
      </c>
      <c r="B3393">
        <v>10062667842</v>
      </c>
      <c r="C3393" t="s">
        <v>51</v>
      </c>
      <c r="D3393" s="10">
        <v>36651</v>
      </c>
      <c r="E3393" t="s">
        <v>1219</v>
      </c>
    </row>
    <row r="3394" spans="1:5">
      <c r="A3394" t="s">
        <v>1069</v>
      </c>
      <c r="B3394">
        <v>10036179869</v>
      </c>
      <c r="C3394" t="s">
        <v>28</v>
      </c>
      <c r="D3394" s="10">
        <v>36581</v>
      </c>
      <c r="E3394" t="s">
        <v>1217</v>
      </c>
    </row>
    <row r="3395" spans="1:5">
      <c r="A3395" t="s">
        <v>4110</v>
      </c>
      <c r="B3395">
        <v>10078434584</v>
      </c>
      <c r="C3395" t="s">
        <v>618</v>
      </c>
      <c r="D3395" s="10">
        <v>36339</v>
      </c>
      <c r="E3395" t="s">
        <v>1219</v>
      </c>
    </row>
    <row r="3396" spans="1:5">
      <c r="A3396" t="s">
        <v>711</v>
      </c>
      <c r="B3396">
        <v>10052416356</v>
      </c>
      <c r="C3396" t="s">
        <v>163</v>
      </c>
      <c r="D3396" s="10">
        <v>33339</v>
      </c>
      <c r="E3396" t="s">
        <v>1217</v>
      </c>
    </row>
    <row r="3397" spans="1:5">
      <c r="A3397" t="s">
        <v>4111</v>
      </c>
      <c r="B3397">
        <v>10082676417</v>
      </c>
      <c r="C3397" t="s">
        <v>637</v>
      </c>
      <c r="D3397" s="10">
        <v>32278</v>
      </c>
      <c r="E3397" t="s">
        <v>1217</v>
      </c>
    </row>
    <row r="3398" spans="1:5">
      <c r="A3398" t="s">
        <v>4112</v>
      </c>
      <c r="B3398">
        <v>10061885273</v>
      </c>
      <c r="C3398" t="s">
        <v>144</v>
      </c>
      <c r="D3398" s="10">
        <v>37032</v>
      </c>
      <c r="E3398" t="s">
        <v>1219</v>
      </c>
    </row>
    <row r="3399" spans="1:5">
      <c r="A3399" t="s">
        <v>920</v>
      </c>
      <c r="B3399">
        <v>10009524875</v>
      </c>
      <c r="C3399" t="s">
        <v>32</v>
      </c>
      <c r="D3399" s="10">
        <v>34924</v>
      </c>
      <c r="E3399" t="s">
        <v>1219</v>
      </c>
    </row>
    <row r="3400" spans="1:5">
      <c r="A3400" t="s">
        <v>4113</v>
      </c>
      <c r="B3400">
        <v>10021576723</v>
      </c>
      <c r="C3400" t="s">
        <v>30</v>
      </c>
      <c r="D3400" s="10">
        <v>36410</v>
      </c>
      <c r="E3400" t="s">
        <v>1219</v>
      </c>
    </row>
    <row r="3401" spans="1:5">
      <c r="A3401" t="s">
        <v>4114</v>
      </c>
      <c r="B3401">
        <v>10083121001</v>
      </c>
      <c r="C3401" t="s">
        <v>57</v>
      </c>
      <c r="D3401" s="10">
        <v>36821</v>
      </c>
      <c r="E3401" t="s">
        <v>1219</v>
      </c>
    </row>
    <row r="3402" spans="1:5">
      <c r="A3402" t="s">
        <v>4115</v>
      </c>
      <c r="B3402">
        <v>10078433776</v>
      </c>
      <c r="C3402" t="s">
        <v>618</v>
      </c>
      <c r="D3402" s="10">
        <v>36932</v>
      </c>
      <c r="E3402" t="s">
        <v>1219</v>
      </c>
    </row>
    <row r="3403" spans="1:5">
      <c r="A3403" t="s">
        <v>4116</v>
      </c>
      <c r="B3403">
        <v>10080448649</v>
      </c>
      <c r="C3403" t="s">
        <v>637</v>
      </c>
      <c r="D3403" s="10">
        <v>36047</v>
      </c>
      <c r="E3403" t="s">
        <v>1219</v>
      </c>
    </row>
    <row r="3404" spans="1:5">
      <c r="A3404" t="s">
        <v>4117</v>
      </c>
      <c r="B3404">
        <v>10008662585</v>
      </c>
      <c r="C3404" t="s">
        <v>491</v>
      </c>
      <c r="D3404" s="10">
        <v>34886</v>
      </c>
      <c r="E3404" t="s">
        <v>1219</v>
      </c>
    </row>
    <row r="3405" spans="1:5">
      <c r="A3405" t="s">
        <v>4118</v>
      </c>
      <c r="B3405">
        <v>10064124256</v>
      </c>
      <c r="C3405" t="s">
        <v>112</v>
      </c>
      <c r="D3405" s="10">
        <v>37498</v>
      </c>
      <c r="E3405" t="s">
        <v>1217</v>
      </c>
    </row>
    <row r="3406" spans="1:5">
      <c r="A3406" t="s">
        <v>4119</v>
      </c>
      <c r="B3406">
        <v>10056376077</v>
      </c>
      <c r="C3406" t="s">
        <v>144</v>
      </c>
      <c r="D3406" s="10">
        <v>36606</v>
      </c>
      <c r="E3406" t="s">
        <v>1217</v>
      </c>
    </row>
    <row r="3407" spans="1:5">
      <c r="A3407" t="s">
        <v>4120</v>
      </c>
      <c r="B3407">
        <v>10084794855</v>
      </c>
      <c r="C3407" t="s">
        <v>38</v>
      </c>
      <c r="D3407" s="10">
        <v>36576</v>
      </c>
      <c r="E3407" t="s">
        <v>1219</v>
      </c>
    </row>
    <row r="3408" spans="1:5">
      <c r="A3408" t="s">
        <v>4121</v>
      </c>
      <c r="B3408">
        <v>10096367258</v>
      </c>
      <c r="C3408" t="s">
        <v>51</v>
      </c>
      <c r="D3408" s="10">
        <v>36856</v>
      </c>
      <c r="E3408" t="s">
        <v>1219</v>
      </c>
    </row>
    <row r="3409" spans="1:5">
      <c r="A3409" t="s">
        <v>1006</v>
      </c>
      <c r="B3409">
        <v>10010184677</v>
      </c>
      <c r="C3409" t="s">
        <v>28</v>
      </c>
      <c r="D3409" s="10">
        <v>35983</v>
      </c>
      <c r="E3409" t="s">
        <v>1219</v>
      </c>
    </row>
    <row r="3410" spans="1:5">
      <c r="A3410" t="s">
        <v>4122</v>
      </c>
      <c r="B3410">
        <v>10009541649</v>
      </c>
      <c r="C3410" t="s">
        <v>163</v>
      </c>
      <c r="D3410" s="10">
        <v>30945</v>
      </c>
      <c r="E3410" t="s">
        <v>1217</v>
      </c>
    </row>
    <row r="3411" spans="1:5">
      <c r="A3411" t="s">
        <v>4123</v>
      </c>
      <c r="B3411">
        <v>10052230844</v>
      </c>
      <c r="C3411" t="s">
        <v>144</v>
      </c>
      <c r="D3411" s="10">
        <v>32225</v>
      </c>
      <c r="E3411" t="s">
        <v>1219</v>
      </c>
    </row>
    <row r="3412" spans="1:5">
      <c r="A3412" t="s">
        <v>4124</v>
      </c>
      <c r="B3412">
        <v>10089623839</v>
      </c>
      <c r="C3412" t="s">
        <v>206</v>
      </c>
      <c r="D3412" s="10">
        <v>36661</v>
      </c>
      <c r="E3412" t="s">
        <v>1219</v>
      </c>
    </row>
    <row r="3413" spans="1:5">
      <c r="A3413" t="s">
        <v>955</v>
      </c>
      <c r="B3413">
        <v>10008991981</v>
      </c>
      <c r="C3413" t="s">
        <v>32</v>
      </c>
      <c r="D3413" s="10">
        <v>35107</v>
      </c>
      <c r="E3413" t="s">
        <v>1219</v>
      </c>
    </row>
    <row r="3414" spans="1:5">
      <c r="A3414" t="s">
        <v>4125</v>
      </c>
      <c r="B3414">
        <v>10021337758</v>
      </c>
      <c r="C3414" t="s">
        <v>30</v>
      </c>
      <c r="D3414" s="10">
        <v>36549</v>
      </c>
      <c r="E3414" t="s">
        <v>1219</v>
      </c>
    </row>
    <row r="3415" spans="1:5">
      <c r="A3415" t="s">
        <v>4126</v>
      </c>
      <c r="B3415">
        <v>10097464267</v>
      </c>
      <c r="C3415" t="s">
        <v>38</v>
      </c>
      <c r="D3415" s="10">
        <v>36267</v>
      </c>
      <c r="E3415" t="s">
        <v>1219</v>
      </c>
    </row>
    <row r="3416" spans="1:5">
      <c r="A3416" t="s">
        <v>4127</v>
      </c>
      <c r="B3416">
        <v>10034779029</v>
      </c>
      <c r="C3416" t="s">
        <v>84</v>
      </c>
      <c r="D3416" s="10">
        <v>36944</v>
      </c>
      <c r="E3416" t="s">
        <v>1217</v>
      </c>
    </row>
    <row r="3417" spans="1:5">
      <c r="A3417" t="s">
        <v>4128</v>
      </c>
      <c r="B3417">
        <v>10035449945</v>
      </c>
      <c r="C3417" t="s">
        <v>43</v>
      </c>
      <c r="D3417" s="10">
        <v>36485</v>
      </c>
      <c r="E3417" t="s">
        <v>1226</v>
      </c>
    </row>
    <row r="3418" spans="1:5">
      <c r="A3418" t="s">
        <v>4129</v>
      </c>
      <c r="B3418">
        <v>10015000830</v>
      </c>
      <c r="C3418" t="s">
        <v>103</v>
      </c>
      <c r="D3418" s="10">
        <v>36353</v>
      </c>
      <c r="E3418" t="s">
        <v>1219</v>
      </c>
    </row>
    <row r="3419" spans="1:5">
      <c r="A3419" t="s">
        <v>4130</v>
      </c>
      <c r="B3419">
        <v>10022012011</v>
      </c>
      <c r="C3419" t="s">
        <v>34</v>
      </c>
      <c r="D3419" s="10">
        <v>37087</v>
      </c>
      <c r="E3419" t="s">
        <v>1219</v>
      </c>
    </row>
    <row r="3420" spans="1:5">
      <c r="A3420" t="s">
        <v>4131</v>
      </c>
      <c r="B3420">
        <v>10080138855</v>
      </c>
      <c r="C3420" t="s">
        <v>144</v>
      </c>
      <c r="D3420" s="10">
        <v>36629</v>
      </c>
      <c r="E3420" t="s">
        <v>1219</v>
      </c>
    </row>
    <row r="3421" spans="1:5">
      <c r="A3421" t="s">
        <v>4132</v>
      </c>
      <c r="B3421">
        <v>10074181944</v>
      </c>
      <c r="C3421" t="s">
        <v>206</v>
      </c>
      <c r="D3421" s="10">
        <v>36208</v>
      </c>
      <c r="E3421" t="s">
        <v>1219</v>
      </c>
    </row>
    <row r="3422" spans="1:5">
      <c r="A3422" t="s">
        <v>4133</v>
      </c>
      <c r="B3422">
        <v>10009310667</v>
      </c>
      <c r="C3422" t="s">
        <v>141</v>
      </c>
      <c r="D3422" s="10">
        <v>33653</v>
      </c>
      <c r="E3422" t="s">
        <v>1219</v>
      </c>
    </row>
    <row r="3423" spans="1:5">
      <c r="A3423" t="s">
        <v>4134</v>
      </c>
      <c r="B3423">
        <v>10077354753</v>
      </c>
      <c r="C3423" t="s">
        <v>187</v>
      </c>
      <c r="D3423" s="10">
        <v>37238</v>
      </c>
      <c r="E3423" t="s">
        <v>1218</v>
      </c>
    </row>
    <row r="3424" spans="1:5">
      <c r="A3424" t="s">
        <v>4135</v>
      </c>
      <c r="B3424">
        <v>10015768241</v>
      </c>
      <c r="C3424" t="s">
        <v>28</v>
      </c>
      <c r="D3424" s="10">
        <v>36000</v>
      </c>
      <c r="E3424" t="s">
        <v>1217</v>
      </c>
    </row>
    <row r="3425" spans="1:5">
      <c r="A3425" t="s">
        <v>4136</v>
      </c>
      <c r="B3425">
        <v>10035449844</v>
      </c>
      <c r="C3425" t="s">
        <v>43</v>
      </c>
      <c r="D3425" s="10">
        <v>36474</v>
      </c>
      <c r="E3425" t="s">
        <v>1219</v>
      </c>
    </row>
    <row r="3426" spans="1:5">
      <c r="A3426" t="s">
        <v>1009</v>
      </c>
      <c r="B3426">
        <v>10007897602</v>
      </c>
      <c r="C3426" t="s">
        <v>163</v>
      </c>
      <c r="D3426" s="10">
        <v>34646</v>
      </c>
      <c r="E3426" t="s">
        <v>1219</v>
      </c>
    </row>
    <row r="3427" spans="1:5">
      <c r="A3427" t="s">
        <v>1011</v>
      </c>
      <c r="B3427">
        <v>10011145280</v>
      </c>
      <c r="C3427" t="s">
        <v>206</v>
      </c>
      <c r="D3427" s="10">
        <v>35931</v>
      </c>
      <c r="E3427" t="s">
        <v>1219</v>
      </c>
    </row>
    <row r="3428" spans="1:5">
      <c r="A3428" t="s">
        <v>4137</v>
      </c>
      <c r="B3428">
        <v>10097464469</v>
      </c>
      <c r="C3428" t="s">
        <v>38</v>
      </c>
      <c r="D3428" s="10">
        <v>37213</v>
      </c>
      <c r="E3428" t="s">
        <v>1219</v>
      </c>
    </row>
    <row r="3429" spans="1:5">
      <c r="A3429" t="s">
        <v>4138</v>
      </c>
      <c r="B3429">
        <v>10076582692</v>
      </c>
      <c r="C3429" t="s">
        <v>187</v>
      </c>
      <c r="D3429" s="10">
        <v>37177</v>
      </c>
      <c r="E3429" t="s">
        <v>1226</v>
      </c>
    </row>
    <row r="3430" spans="1:5">
      <c r="A3430" t="s">
        <v>4139</v>
      </c>
      <c r="B3430">
        <v>10016206862</v>
      </c>
      <c r="C3430" t="s">
        <v>163</v>
      </c>
      <c r="D3430" s="10">
        <v>36323</v>
      </c>
      <c r="E3430" t="s">
        <v>1219</v>
      </c>
    </row>
    <row r="3431" spans="1:5">
      <c r="A3431" t="s">
        <v>4140</v>
      </c>
      <c r="B3431">
        <v>10058865543</v>
      </c>
      <c r="C3431" t="s">
        <v>2118</v>
      </c>
      <c r="D3431" s="10">
        <v>36532</v>
      </c>
      <c r="E3431" t="s">
        <v>1219</v>
      </c>
    </row>
    <row r="3432" spans="1:5">
      <c r="A3432" t="s">
        <v>4141</v>
      </c>
      <c r="B3432">
        <v>10019266709</v>
      </c>
      <c r="C3432" t="s">
        <v>112</v>
      </c>
      <c r="D3432" s="10">
        <v>32861</v>
      </c>
      <c r="E3432" t="s">
        <v>1219</v>
      </c>
    </row>
    <row r="3433" spans="1:5">
      <c r="A3433" t="s">
        <v>4142</v>
      </c>
      <c r="B3433">
        <v>10078012232</v>
      </c>
      <c r="C3433" t="s">
        <v>141</v>
      </c>
      <c r="D3433" s="10">
        <v>36550</v>
      </c>
      <c r="E3433" t="s">
        <v>1219</v>
      </c>
    </row>
    <row r="3434" spans="1:5">
      <c r="A3434" t="s">
        <v>4143</v>
      </c>
      <c r="B3434">
        <v>10059730560</v>
      </c>
      <c r="C3434" t="s">
        <v>187</v>
      </c>
      <c r="D3434" s="10">
        <v>36880</v>
      </c>
      <c r="E3434" t="s">
        <v>1217</v>
      </c>
    </row>
    <row r="3435" spans="1:5">
      <c r="A3435" t="s">
        <v>4144</v>
      </c>
      <c r="B3435">
        <v>10036465314</v>
      </c>
      <c r="C3435" t="s">
        <v>28</v>
      </c>
      <c r="D3435" s="10">
        <v>30446</v>
      </c>
      <c r="E3435" t="s">
        <v>1217</v>
      </c>
    </row>
    <row r="3436" spans="1:5">
      <c r="A3436" t="s">
        <v>4145</v>
      </c>
      <c r="B3436">
        <v>10087328878</v>
      </c>
      <c r="C3436" t="s">
        <v>197</v>
      </c>
      <c r="D3436" s="10">
        <v>31706</v>
      </c>
      <c r="E3436" t="s">
        <v>1219</v>
      </c>
    </row>
    <row r="3437" spans="1:5">
      <c r="A3437" t="s">
        <v>4146</v>
      </c>
      <c r="B3437">
        <v>10089884022</v>
      </c>
      <c r="C3437" t="s">
        <v>206</v>
      </c>
      <c r="D3437" s="10">
        <v>36456</v>
      </c>
      <c r="E3437" t="s">
        <v>1219</v>
      </c>
    </row>
    <row r="3438" spans="1:5">
      <c r="A3438" t="s">
        <v>3034</v>
      </c>
      <c r="B3438">
        <v>10016327306</v>
      </c>
      <c r="C3438" t="s">
        <v>141</v>
      </c>
      <c r="D3438" s="10">
        <v>34629</v>
      </c>
      <c r="E3438" t="s">
        <v>1217</v>
      </c>
    </row>
    <row r="3439" spans="1:5">
      <c r="A3439" t="s">
        <v>4147</v>
      </c>
      <c r="B3439">
        <v>10009684927</v>
      </c>
      <c r="C3439" t="s">
        <v>187</v>
      </c>
      <c r="D3439" s="10">
        <v>35587</v>
      </c>
      <c r="E3439" t="s">
        <v>1219</v>
      </c>
    </row>
    <row r="3440" spans="1:5">
      <c r="A3440" t="s">
        <v>4148</v>
      </c>
      <c r="B3440">
        <v>10023961711</v>
      </c>
      <c r="C3440" t="s">
        <v>112</v>
      </c>
      <c r="D3440" s="10">
        <v>35800</v>
      </c>
      <c r="E3440" t="s">
        <v>1219</v>
      </c>
    </row>
    <row r="3441" spans="1:5">
      <c r="A3441" t="s">
        <v>4149</v>
      </c>
      <c r="B3441">
        <v>10055307259</v>
      </c>
      <c r="C3441" t="s">
        <v>141</v>
      </c>
      <c r="D3441" s="10">
        <v>36746</v>
      </c>
      <c r="E3441" t="s">
        <v>1217</v>
      </c>
    </row>
    <row r="3442" spans="1:5">
      <c r="A3442" t="s">
        <v>4150</v>
      </c>
      <c r="B3442">
        <v>10083785348</v>
      </c>
      <c r="C3442" t="s">
        <v>163</v>
      </c>
      <c r="D3442" s="10">
        <v>36538</v>
      </c>
      <c r="E3442" t="s">
        <v>1219</v>
      </c>
    </row>
    <row r="3443" spans="1:5">
      <c r="A3443" t="s">
        <v>4151</v>
      </c>
      <c r="B3443">
        <v>10011149930</v>
      </c>
      <c r="C3443" t="s">
        <v>32</v>
      </c>
      <c r="D3443" s="10">
        <v>35992</v>
      </c>
      <c r="E3443" t="s">
        <v>1219</v>
      </c>
    </row>
    <row r="3444" spans="1:5">
      <c r="A3444" t="s">
        <v>4152</v>
      </c>
      <c r="B3444">
        <v>10079618893</v>
      </c>
      <c r="C3444" t="s">
        <v>84</v>
      </c>
      <c r="D3444" s="10">
        <v>26318</v>
      </c>
      <c r="E3444" t="s">
        <v>1219</v>
      </c>
    </row>
    <row r="3445" spans="1:5">
      <c r="A3445" t="s">
        <v>4153</v>
      </c>
      <c r="B3445">
        <v>10089099736</v>
      </c>
      <c r="C3445" t="s">
        <v>206</v>
      </c>
      <c r="D3445" s="10">
        <v>36946</v>
      </c>
      <c r="E3445" t="s">
        <v>1219</v>
      </c>
    </row>
    <row r="3446" spans="1:5">
      <c r="A3446" t="s">
        <v>4154</v>
      </c>
      <c r="B3446">
        <v>10055619780</v>
      </c>
      <c r="C3446" t="s">
        <v>32</v>
      </c>
      <c r="D3446" s="10">
        <v>36824</v>
      </c>
      <c r="E3446" t="s">
        <v>1217</v>
      </c>
    </row>
    <row r="3447" spans="1:5">
      <c r="A3447" t="s">
        <v>4155</v>
      </c>
      <c r="B3447">
        <v>10006300940</v>
      </c>
      <c r="C3447" t="s">
        <v>163</v>
      </c>
      <c r="D3447" s="10">
        <v>22707</v>
      </c>
      <c r="E3447" t="s">
        <v>1219</v>
      </c>
    </row>
    <row r="3448" spans="1:5">
      <c r="A3448" t="s">
        <v>4156</v>
      </c>
      <c r="B3448">
        <v>10049502922</v>
      </c>
      <c r="C3448" t="s">
        <v>32</v>
      </c>
      <c r="D3448" s="10">
        <v>33836</v>
      </c>
      <c r="E3448" t="s">
        <v>1219</v>
      </c>
    </row>
    <row r="3449" spans="1:5">
      <c r="A3449" t="s">
        <v>4157</v>
      </c>
      <c r="B3449">
        <v>10096483153</v>
      </c>
      <c r="C3449" t="s">
        <v>163</v>
      </c>
      <c r="D3449" s="10">
        <v>22694</v>
      </c>
      <c r="E3449" t="s">
        <v>1219</v>
      </c>
    </row>
    <row r="3450" spans="1:5">
      <c r="A3450" t="s">
        <v>4158</v>
      </c>
      <c r="B3450">
        <v>10054382830</v>
      </c>
      <c r="C3450" t="s">
        <v>32</v>
      </c>
      <c r="D3450" s="10">
        <v>35947</v>
      </c>
      <c r="E3450" t="s">
        <v>1217</v>
      </c>
    </row>
    <row r="3451" spans="1:5">
      <c r="A3451" t="s">
        <v>4159</v>
      </c>
      <c r="B3451">
        <v>10063175777</v>
      </c>
      <c r="C3451" t="s">
        <v>255</v>
      </c>
      <c r="D3451" s="10">
        <v>35158</v>
      </c>
      <c r="E3451" t="s">
        <v>1219</v>
      </c>
    </row>
    <row r="3452" spans="1:5">
      <c r="A3452" t="s">
        <v>4160</v>
      </c>
      <c r="B3452">
        <v>10049775431</v>
      </c>
      <c r="C3452" t="s">
        <v>1706</v>
      </c>
      <c r="D3452" s="10">
        <v>35907</v>
      </c>
      <c r="E3452" t="s">
        <v>1219</v>
      </c>
    </row>
    <row r="3453" spans="1:5">
      <c r="A3453" t="s">
        <v>4161</v>
      </c>
      <c r="B3453">
        <v>10086180743</v>
      </c>
      <c r="C3453" t="s">
        <v>2377</v>
      </c>
      <c r="D3453" s="10">
        <v>36295</v>
      </c>
      <c r="E3453" t="s">
        <v>1219</v>
      </c>
    </row>
    <row r="3454" spans="1:5">
      <c r="A3454" t="s">
        <v>4162</v>
      </c>
      <c r="B3454">
        <v>10079601517</v>
      </c>
      <c r="C3454" t="s">
        <v>101</v>
      </c>
      <c r="D3454" s="10">
        <v>35684</v>
      </c>
      <c r="E3454" t="s">
        <v>1217</v>
      </c>
    </row>
    <row r="3455" spans="1:5">
      <c r="A3455" t="s">
        <v>4163</v>
      </c>
      <c r="B3455">
        <v>10060630539</v>
      </c>
      <c r="C3455" t="s">
        <v>101</v>
      </c>
      <c r="D3455" s="10">
        <v>33217</v>
      </c>
      <c r="E3455" t="s">
        <v>1219</v>
      </c>
    </row>
    <row r="3456" spans="1:5">
      <c r="A3456" t="s">
        <v>4164</v>
      </c>
      <c r="B3456">
        <v>10016298206</v>
      </c>
      <c r="C3456" t="s">
        <v>30</v>
      </c>
      <c r="D3456" s="10">
        <v>35287</v>
      </c>
      <c r="E3456" t="s">
        <v>1219</v>
      </c>
    </row>
    <row r="3457" spans="1:5">
      <c r="A3457" t="s">
        <v>4165</v>
      </c>
      <c r="B3457">
        <v>10015850992</v>
      </c>
      <c r="C3457" t="s">
        <v>206</v>
      </c>
      <c r="D3457" s="10">
        <v>36411</v>
      </c>
      <c r="E3457" t="s">
        <v>1219</v>
      </c>
    </row>
    <row r="3458" spans="1:5">
      <c r="A3458" t="s">
        <v>4166</v>
      </c>
      <c r="B3458">
        <v>10084661277</v>
      </c>
      <c r="C3458" t="s">
        <v>38</v>
      </c>
      <c r="D3458" s="10">
        <v>36233</v>
      </c>
      <c r="E3458" t="s">
        <v>1219</v>
      </c>
    </row>
    <row r="3459" spans="1:5">
      <c r="A3459" t="s">
        <v>985</v>
      </c>
      <c r="B3459">
        <v>10007809995</v>
      </c>
      <c r="C3459" t="s">
        <v>34</v>
      </c>
      <c r="D3459" s="10">
        <v>34676</v>
      </c>
      <c r="E3459" t="s">
        <v>1219</v>
      </c>
    </row>
    <row r="3460" spans="1:5">
      <c r="A3460" t="s">
        <v>646</v>
      </c>
      <c r="B3460">
        <v>10015483810</v>
      </c>
      <c r="C3460" t="s">
        <v>112</v>
      </c>
      <c r="D3460" s="10">
        <v>36293</v>
      </c>
      <c r="E3460" t="s">
        <v>1217</v>
      </c>
    </row>
    <row r="3461" spans="1:5">
      <c r="A3461" t="s">
        <v>4167</v>
      </c>
      <c r="B3461">
        <v>10011231873</v>
      </c>
      <c r="C3461" t="s">
        <v>1686</v>
      </c>
      <c r="D3461" s="10">
        <v>35422</v>
      </c>
      <c r="E3461" t="s">
        <v>1217</v>
      </c>
    </row>
    <row r="3462" spans="1:5">
      <c r="A3462" t="s">
        <v>4168</v>
      </c>
      <c r="B3462">
        <v>10014825725</v>
      </c>
      <c r="C3462" t="s">
        <v>637</v>
      </c>
      <c r="D3462" s="10">
        <v>36082</v>
      </c>
      <c r="E3462" t="s">
        <v>1217</v>
      </c>
    </row>
    <row r="3463" spans="1:5">
      <c r="A3463" t="s">
        <v>4169</v>
      </c>
      <c r="B3463">
        <v>10015825936</v>
      </c>
      <c r="C3463" t="s">
        <v>483</v>
      </c>
      <c r="D3463" s="10">
        <v>36102</v>
      </c>
      <c r="E3463" t="s">
        <v>1217</v>
      </c>
    </row>
    <row r="3464" spans="1:5">
      <c r="A3464" t="s">
        <v>4170</v>
      </c>
      <c r="B3464">
        <v>10009364827</v>
      </c>
      <c r="C3464" t="s">
        <v>1340</v>
      </c>
      <c r="D3464" s="10">
        <v>34116</v>
      </c>
      <c r="E3464" t="s">
        <v>1219</v>
      </c>
    </row>
    <row r="3465" spans="1:5">
      <c r="A3465" t="s">
        <v>1044</v>
      </c>
      <c r="B3465">
        <v>10007890427</v>
      </c>
      <c r="C3465" t="s">
        <v>84</v>
      </c>
      <c r="D3465" s="10">
        <v>34047</v>
      </c>
      <c r="E3465" t="s">
        <v>1219</v>
      </c>
    </row>
    <row r="3466" spans="1:5">
      <c r="A3466" t="s">
        <v>4171</v>
      </c>
      <c r="B3466">
        <v>10014978093</v>
      </c>
      <c r="C3466" t="s">
        <v>618</v>
      </c>
      <c r="D3466" s="10">
        <v>35097</v>
      </c>
      <c r="E3466" t="s">
        <v>1219</v>
      </c>
    </row>
    <row r="3467" spans="1:5">
      <c r="A3467" t="s">
        <v>1029</v>
      </c>
      <c r="B3467">
        <v>10014244432</v>
      </c>
      <c r="C3467" t="s">
        <v>45</v>
      </c>
      <c r="D3467" s="10">
        <v>35726</v>
      </c>
      <c r="E3467" t="s">
        <v>1219</v>
      </c>
    </row>
    <row r="3468" spans="1:5">
      <c r="A3468" t="s">
        <v>4172</v>
      </c>
      <c r="B3468">
        <v>10050163027</v>
      </c>
      <c r="C3468" t="s">
        <v>483</v>
      </c>
      <c r="D3468" s="10">
        <v>36849</v>
      </c>
      <c r="E3468" t="s">
        <v>1219</v>
      </c>
    </row>
    <row r="3469" spans="1:5">
      <c r="A3469" t="s">
        <v>4173</v>
      </c>
      <c r="B3469">
        <v>10010113949</v>
      </c>
      <c r="C3469" t="s">
        <v>24</v>
      </c>
      <c r="D3469" s="10">
        <v>36038</v>
      </c>
      <c r="E3469" t="s">
        <v>1219</v>
      </c>
    </row>
    <row r="3470" spans="1:5">
      <c r="A3470" t="s">
        <v>4174</v>
      </c>
      <c r="B3470">
        <v>10006902037</v>
      </c>
      <c r="C3470" t="s">
        <v>637</v>
      </c>
      <c r="D3470" s="10">
        <v>33743</v>
      </c>
      <c r="E3470" t="s">
        <v>1217</v>
      </c>
    </row>
    <row r="3471" spans="1:5">
      <c r="A3471" t="s">
        <v>4175</v>
      </c>
      <c r="B3471">
        <v>10016143107</v>
      </c>
      <c r="C3471" t="s">
        <v>177</v>
      </c>
      <c r="D3471" s="10">
        <v>36179</v>
      </c>
      <c r="E3471" t="s">
        <v>1217</v>
      </c>
    </row>
    <row r="3472" spans="1:5">
      <c r="A3472" t="s">
        <v>4176</v>
      </c>
      <c r="B3472">
        <v>10008530829</v>
      </c>
      <c r="C3472" t="s">
        <v>36</v>
      </c>
      <c r="D3472" s="10">
        <v>34231</v>
      </c>
      <c r="E3472" t="s">
        <v>1217</v>
      </c>
    </row>
    <row r="3473" spans="1:5">
      <c r="A3473" t="s">
        <v>4177</v>
      </c>
      <c r="B3473">
        <v>10070120876</v>
      </c>
      <c r="C3473" t="s">
        <v>249</v>
      </c>
      <c r="D3473" s="10">
        <v>36213</v>
      </c>
      <c r="E3473" t="s">
        <v>1219</v>
      </c>
    </row>
    <row r="3474" spans="1:5">
      <c r="A3474" t="s">
        <v>4178</v>
      </c>
      <c r="B3474">
        <v>10015442481</v>
      </c>
      <c r="C3474" t="s">
        <v>34</v>
      </c>
      <c r="D3474" s="10">
        <v>36271</v>
      </c>
      <c r="E3474" t="s">
        <v>1219</v>
      </c>
    </row>
    <row r="3475" spans="1:5">
      <c r="A3475" t="s">
        <v>4179</v>
      </c>
      <c r="B3475">
        <v>10014584538</v>
      </c>
      <c r="C3475" t="s">
        <v>618</v>
      </c>
      <c r="D3475" s="10">
        <v>35204</v>
      </c>
      <c r="E3475" t="s">
        <v>1219</v>
      </c>
    </row>
    <row r="3476" spans="1:5">
      <c r="A3476" t="s">
        <v>4180</v>
      </c>
      <c r="B3476">
        <v>10016092886</v>
      </c>
      <c r="C3476" t="s">
        <v>363</v>
      </c>
      <c r="D3476" s="10">
        <v>34203</v>
      </c>
      <c r="E3476" t="s">
        <v>1219</v>
      </c>
    </row>
    <row r="3477" spans="1:5">
      <c r="A3477" t="s">
        <v>4181</v>
      </c>
      <c r="B3477">
        <v>10010767990</v>
      </c>
      <c r="C3477" t="s">
        <v>163</v>
      </c>
      <c r="D3477" s="10">
        <v>35882</v>
      </c>
      <c r="E3477" t="s">
        <v>1217</v>
      </c>
    </row>
    <row r="3478" spans="1:5">
      <c r="A3478" t="s">
        <v>4182</v>
      </c>
      <c r="B3478">
        <v>10034900479</v>
      </c>
      <c r="C3478" t="s">
        <v>206</v>
      </c>
      <c r="D3478" s="10">
        <v>35433</v>
      </c>
      <c r="E3478" t="s">
        <v>1219</v>
      </c>
    </row>
    <row r="3479" spans="1:5">
      <c r="A3479" t="s">
        <v>4183</v>
      </c>
      <c r="B3479">
        <v>10060855457</v>
      </c>
      <c r="C3479" t="s">
        <v>155</v>
      </c>
      <c r="D3479" s="10">
        <v>36423</v>
      </c>
      <c r="E3479" t="s">
        <v>1219</v>
      </c>
    </row>
    <row r="3480" spans="1:5">
      <c r="A3480" t="s">
        <v>4184</v>
      </c>
      <c r="B3480">
        <v>10016542928</v>
      </c>
      <c r="C3480" t="s">
        <v>84</v>
      </c>
      <c r="D3480" s="10">
        <v>36679</v>
      </c>
      <c r="E3480" t="s">
        <v>1217</v>
      </c>
    </row>
    <row r="3481" spans="1:5">
      <c r="A3481" t="s">
        <v>4185</v>
      </c>
      <c r="B3481">
        <v>10011130025</v>
      </c>
      <c r="C3481" t="s">
        <v>637</v>
      </c>
      <c r="D3481" s="10">
        <v>35945</v>
      </c>
      <c r="E3481" t="s">
        <v>1219</v>
      </c>
    </row>
    <row r="3482" spans="1:5">
      <c r="A3482" t="s">
        <v>4186</v>
      </c>
      <c r="B3482">
        <v>10009154760</v>
      </c>
      <c r="C3482" t="s">
        <v>51</v>
      </c>
      <c r="D3482" s="10">
        <v>35281</v>
      </c>
      <c r="E3482" t="s">
        <v>1217</v>
      </c>
    </row>
    <row r="3483" spans="1:5">
      <c r="A3483" t="s">
        <v>4187</v>
      </c>
      <c r="B3483">
        <v>10080883432</v>
      </c>
      <c r="C3483" t="s">
        <v>618</v>
      </c>
      <c r="D3483" s="10">
        <v>32621</v>
      </c>
      <c r="E3483" t="s">
        <v>1219</v>
      </c>
    </row>
    <row r="3484" spans="1:5">
      <c r="A3484" t="s">
        <v>4188</v>
      </c>
      <c r="B3484">
        <v>10015350131</v>
      </c>
      <c r="C3484" t="s">
        <v>363</v>
      </c>
      <c r="D3484" s="10">
        <v>35026</v>
      </c>
      <c r="E3484" t="s">
        <v>1217</v>
      </c>
    </row>
    <row r="3485" spans="1:5">
      <c r="A3485" t="s">
        <v>4189</v>
      </c>
      <c r="B3485">
        <v>10016922137</v>
      </c>
      <c r="C3485" t="s">
        <v>177</v>
      </c>
      <c r="D3485" s="10">
        <v>30090</v>
      </c>
      <c r="E3485" t="s">
        <v>1217</v>
      </c>
    </row>
    <row r="3486" spans="1:5">
      <c r="A3486" t="s">
        <v>4190</v>
      </c>
      <c r="B3486">
        <v>10006085520</v>
      </c>
      <c r="C3486" t="s">
        <v>36</v>
      </c>
      <c r="D3486" s="10">
        <v>28224</v>
      </c>
      <c r="E3486" t="s">
        <v>1217</v>
      </c>
    </row>
    <row r="3487" spans="1:5">
      <c r="A3487" t="s">
        <v>2323</v>
      </c>
      <c r="B3487">
        <v>10006192826</v>
      </c>
      <c r="C3487" t="s">
        <v>38</v>
      </c>
      <c r="D3487" s="10">
        <v>32685</v>
      </c>
      <c r="E3487" t="s">
        <v>1219</v>
      </c>
    </row>
    <row r="3488" spans="1:5">
      <c r="A3488" t="s">
        <v>4191</v>
      </c>
      <c r="B3488">
        <v>10015856955</v>
      </c>
      <c r="C3488" t="s">
        <v>57</v>
      </c>
      <c r="D3488" s="10">
        <v>36215</v>
      </c>
      <c r="E3488" t="s">
        <v>1219</v>
      </c>
    </row>
    <row r="3489" spans="1:5">
      <c r="A3489" t="s">
        <v>4192</v>
      </c>
      <c r="B3489">
        <v>10016441076</v>
      </c>
      <c r="C3489" t="s">
        <v>77</v>
      </c>
      <c r="D3489" s="10">
        <v>36637</v>
      </c>
      <c r="E3489" t="s">
        <v>1219</v>
      </c>
    </row>
    <row r="3490" spans="1:5">
      <c r="A3490" t="s">
        <v>872</v>
      </c>
      <c r="B3490">
        <v>10023467314</v>
      </c>
      <c r="C3490" t="s">
        <v>223</v>
      </c>
      <c r="D3490" s="10">
        <v>36040</v>
      </c>
      <c r="E3490" t="s">
        <v>1219</v>
      </c>
    </row>
    <row r="3491" spans="1:5">
      <c r="A3491" t="s">
        <v>4193</v>
      </c>
      <c r="B3491">
        <v>10011150536</v>
      </c>
      <c r="C3491" t="s">
        <v>637</v>
      </c>
      <c r="D3491" s="10">
        <v>36231</v>
      </c>
      <c r="E3491" t="s">
        <v>1217</v>
      </c>
    </row>
    <row r="3492" spans="1:5">
      <c r="A3492" t="s">
        <v>4194</v>
      </c>
      <c r="B3492">
        <v>10049095017</v>
      </c>
      <c r="C3492" t="s">
        <v>51</v>
      </c>
      <c r="D3492" s="10">
        <v>35898</v>
      </c>
      <c r="E3492" t="s">
        <v>1217</v>
      </c>
    </row>
    <row r="3493" spans="1:5">
      <c r="A3493" t="s">
        <v>4195</v>
      </c>
      <c r="B3493">
        <v>10072669956</v>
      </c>
      <c r="C3493" t="s">
        <v>618</v>
      </c>
      <c r="D3493" s="10">
        <v>25569</v>
      </c>
      <c r="E3493" t="s">
        <v>1219</v>
      </c>
    </row>
    <row r="3494" spans="1:5">
      <c r="A3494" t="s">
        <v>836</v>
      </c>
      <c r="B3494">
        <v>10062511430</v>
      </c>
      <c r="C3494" t="s">
        <v>163</v>
      </c>
      <c r="D3494" s="10">
        <v>33219</v>
      </c>
      <c r="E3494" t="s">
        <v>1219</v>
      </c>
    </row>
    <row r="3495" spans="1:5">
      <c r="A3495" t="s">
        <v>4196</v>
      </c>
      <c r="B3495">
        <v>10042410303</v>
      </c>
      <c r="C3495" t="s">
        <v>36</v>
      </c>
      <c r="D3495" s="10">
        <v>36563</v>
      </c>
      <c r="E3495" t="s">
        <v>1219</v>
      </c>
    </row>
    <row r="3496" spans="1:5">
      <c r="A3496" t="s">
        <v>813</v>
      </c>
      <c r="B3496">
        <v>10036109949</v>
      </c>
      <c r="C3496" t="s">
        <v>57</v>
      </c>
      <c r="D3496" s="10">
        <v>36790</v>
      </c>
      <c r="E3496" t="s">
        <v>1217</v>
      </c>
    </row>
    <row r="3497" spans="1:5">
      <c r="A3497" t="s">
        <v>4197</v>
      </c>
      <c r="B3497">
        <v>10036124400</v>
      </c>
      <c r="C3497" t="s">
        <v>483</v>
      </c>
      <c r="D3497" s="10">
        <v>30598</v>
      </c>
      <c r="E3497" t="s">
        <v>1219</v>
      </c>
    </row>
    <row r="3498" spans="1:5">
      <c r="A3498" t="s">
        <v>4198</v>
      </c>
      <c r="B3498">
        <v>10056305248</v>
      </c>
      <c r="C3498" t="s">
        <v>155</v>
      </c>
      <c r="D3498" s="10">
        <v>35542</v>
      </c>
      <c r="E3498" t="s">
        <v>1217</v>
      </c>
    </row>
    <row r="3499" spans="1:5">
      <c r="A3499" t="s">
        <v>4199</v>
      </c>
      <c r="B3499">
        <v>10016571725</v>
      </c>
      <c r="C3499" t="s">
        <v>84</v>
      </c>
      <c r="D3499" s="10">
        <v>36600</v>
      </c>
      <c r="E3499" t="s">
        <v>1219</v>
      </c>
    </row>
    <row r="3500" spans="1:5">
      <c r="A3500" t="s">
        <v>4200</v>
      </c>
      <c r="B3500">
        <v>10006693081</v>
      </c>
      <c r="C3500" t="s">
        <v>618</v>
      </c>
      <c r="D3500" s="10">
        <v>31656</v>
      </c>
      <c r="E3500" t="s">
        <v>1219</v>
      </c>
    </row>
    <row r="3501" spans="1:5">
      <c r="A3501" t="s">
        <v>4201</v>
      </c>
      <c r="B3501">
        <v>10063594089</v>
      </c>
      <c r="C3501" t="s">
        <v>57</v>
      </c>
      <c r="D3501" s="10">
        <v>36146</v>
      </c>
      <c r="E3501" t="s">
        <v>1219</v>
      </c>
    </row>
    <row r="3502" spans="1:5">
      <c r="A3502" t="s">
        <v>4202</v>
      </c>
      <c r="B3502">
        <v>10015077925</v>
      </c>
      <c r="C3502" t="s">
        <v>24</v>
      </c>
      <c r="D3502" s="10">
        <v>36001</v>
      </c>
      <c r="E3502" t="s">
        <v>1217</v>
      </c>
    </row>
    <row r="3503" spans="1:5">
      <c r="A3503" t="s">
        <v>4203</v>
      </c>
      <c r="B3503">
        <v>10011056869</v>
      </c>
      <c r="C3503" t="s">
        <v>60</v>
      </c>
      <c r="D3503" s="10">
        <v>34254</v>
      </c>
      <c r="E3503" t="s">
        <v>1219</v>
      </c>
    </row>
    <row r="3504" spans="1:5">
      <c r="A3504" t="s">
        <v>1181</v>
      </c>
      <c r="B3504">
        <v>10061863651</v>
      </c>
      <c r="C3504" t="s">
        <v>112</v>
      </c>
      <c r="D3504" s="10">
        <v>35959</v>
      </c>
      <c r="E3504" t="s">
        <v>1217</v>
      </c>
    </row>
    <row r="3505" spans="1:5">
      <c r="A3505" t="s">
        <v>4204</v>
      </c>
      <c r="B3505">
        <v>10066510153</v>
      </c>
      <c r="C3505" t="s">
        <v>155</v>
      </c>
      <c r="D3505" s="10">
        <v>31635</v>
      </c>
      <c r="E3505" t="s">
        <v>1219</v>
      </c>
    </row>
    <row r="3506" spans="1:5">
      <c r="A3506" t="s">
        <v>4205</v>
      </c>
      <c r="B3506">
        <v>10035246952</v>
      </c>
      <c r="C3506" t="s">
        <v>43</v>
      </c>
      <c r="D3506" s="10">
        <v>35467</v>
      </c>
      <c r="E3506" t="s">
        <v>1219</v>
      </c>
    </row>
    <row r="3507" spans="1:5">
      <c r="A3507" t="s">
        <v>4206</v>
      </c>
      <c r="B3507">
        <v>10016586273</v>
      </c>
      <c r="C3507" t="s">
        <v>84</v>
      </c>
      <c r="D3507" s="10">
        <v>36817</v>
      </c>
      <c r="E3507" t="s">
        <v>1217</v>
      </c>
    </row>
    <row r="3508" spans="1:5">
      <c r="A3508" t="s">
        <v>4207</v>
      </c>
      <c r="B3508">
        <v>10010798811</v>
      </c>
      <c r="C3508" t="s">
        <v>51</v>
      </c>
      <c r="D3508" s="10">
        <v>36114</v>
      </c>
      <c r="E3508" t="s">
        <v>1219</v>
      </c>
    </row>
    <row r="3509" spans="1:5">
      <c r="A3509" t="s">
        <v>4208</v>
      </c>
      <c r="B3509">
        <v>10079766922</v>
      </c>
      <c r="C3509" t="s">
        <v>618</v>
      </c>
      <c r="D3509" s="10">
        <v>35842</v>
      </c>
      <c r="E3509" t="s">
        <v>1219</v>
      </c>
    </row>
    <row r="3510" spans="1:5">
      <c r="A3510" t="s">
        <v>4209</v>
      </c>
      <c r="B3510">
        <v>10014525833</v>
      </c>
      <c r="C3510" t="s">
        <v>30</v>
      </c>
      <c r="D3510" s="10">
        <v>34803</v>
      </c>
      <c r="E3510" t="s">
        <v>1219</v>
      </c>
    </row>
    <row r="3511" spans="1:5">
      <c r="A3511" t="s">
        <v>4210</v>
      </c>
      <c r="B3511">
        <v>10050829293</v>
      </c>
      <c r="C3511" t="s">
        <v>45</v>
      </c>
      <c r="D3511" s="10">
        <v>36529</v>
      </c>
      <c r="E3511" t="s">
        <v>1219</v>
      </c>
    </row>
    <row r="3512" spans="1:5">
      <c r="A3512" t="s">
        <v>4211</v>
      </c>
      <c r="B3512">
        <v>10009968954</v>
      </c>
      <c r="C3512" t="s">
        <v>22</v>
      </c>
      <c r="D3512" s="10">
        <v>35632</v>
      </c>
      <c r="E3512" t="s">
        <v>1217</v>
      </c>
    </row>
    <row r="3513" spans="1:5">
      <c r="A3513" t="s">
        <v>4212</v>
      </c>
      <c r="B3513">
        <v>10043849135</v>
      </c>
      <c r="C3513" t="s">
        <v>618</v>
      </c>
      <c r="D3513" s="10">
        <v>35929</v>
      </c>
      <c r="E3513" t="s">
        <v>1219</v>
      </c>
    </row>
    <row r="3514" spans="1:5">
      <c r="A3514" t="s">
        <v>4213</v>
      </c>
      <c r="B3514">
        <v>10011239149</v>
      </c>
      <c r="C3514" t="s">
        <v>38</v>
      </c>
      <c r="D3514" s="10">
        <v>35445</v>
      </c>
      <c r="E3514" t="s">
        <v>1219</v>
      </c>
    </row>
    <row r="3515" spans="1:5">
      <c r="A3515" t="s">
        <v>4214</v>
      </c>
      <c r="B3515">
        <v>10037991749</v>
      </c>
      <c r="C3515" t="s">
        <v>36</v>
      </c>
      <c r="D3515" s="10">
        <v>36404</v>
      </c>
      <c r="E3515" t="s">
        <v>1219</v>
      </c>
    </row>
    <row r="3516" spans="1:5">
      <c r="A3516" t="s">
        <v>4215</v>
      </c>
      <c r="B3516">
        <v>10083488587</v>
      </c>
      <c r="C3516" t="s">
        <v>618</v>
      </c>
      <c r="D3516" s="10">
        <v>36353</v>
      </c>
      <c r="E3516" t="s">
        <v>1219</v>
      </c>
    </row>
    <row r="3517" spans="1:5">
      <c r="A3517" t="s">
        <v>4216</v>
      </c>
      <c r="B3517">
        <v>10064189833</v>
      </c>
      <c r="C3517" t="s">
        <v>30</v>
      </c>
      <c r="D3517" s="10">
        <v>35495</v>
      </c>
      <c r="E3517" t="s">
        <v>1219</v>
      </c>
    </row>
    <row r="3518" spans="1:5">
      <c r="A3518" t="s">
        <v>4217</v>
      </c>
      <c r="B3518">
        <v>10016551517</v>
      </c>
      <c r="C3518" t="s">
        <v>84</v>
      </c>
      <c r="D3518" s="10">
        <v>36862</v>
      </c>
      <c r="E3518" t="s">
        <v>1219</v>
      </c>
    </row>
    <row r="3519" spans="1:5">
      <c r="A3519" t="s">
        <v>4218</v>
      </c>
      <c r="B3519">
        <v>10075047769</v>
      </c>
      <c r="C3519" t="s">
        <v>618</v>
      </c>
      <c r="D3519" s="10">
        <v>36483</v>
      </c>
      <c r="E3519" t="s">
        <v>1219</v>
      </c>
    </row>
    <row r="3520" spans="1:5">
      <c r="A3520" t="s">
        <v>4219</v>
      </c>
      <c r="B3520">
        <v>10062142325</v>
      </c>
      <c r="C3520" t="s">
        <v>163</v>
      </c>
      <c r="D3520" s="10">
        <v>35509</v>
      </c>
      <c r="E3520" t="s">
        <v>1219</v>
      </c>
    </row>
    <row r="3521" spans="1:5">
      <c r="A3521" t="s">
        <v>4220</v>
      </c>
      <c r="B3521">
        <v>10009310566</v>
      </c>
      <c r="C3521" t="s">
        <v>141</v>
      </c>
      <c r="D3521" s="10">
        <v>34901</v>
      </c>
      <c r="E3521" t="s">
        <v>1219</v>
      </c>
    </row>
    <row r="3522" spans="1:5">
      <c r="A3522" t="s">
        <v>4221</v>
      </c>
      <c r="B3522">
        <v>10023484892</v>
      </c>
      <c r="C3522" t="s">
        <v>38</v>
      </c>
      <c r="D3522" s="10">
        <v>36389</v>
      </c>
      <c r="E3522" t="s">
        <v>1219</v>
      </c>
    </row>
    <row r="3523" spans="1:5">
      <c r="A3523" t="s">
        <v>4222</v>
      </c>
      <c r="B3523">
        <v>10010116676</v>
      </c>
      <c r="C3523" t="s">
        <v>32</v>
      </c>
      <c r="D3523" s="10">
        <v>36072</v>
      </c>
      <c r="E3523" t="s">
        <v>1217</v>
      </c>
    </row>
    <row r="3524" spans="1:5">
      <c r="A3524" t="s">
        <v>4223</v>
      </c>
      <c r="B3524">
        <v>10023550974</v>
      </c>
      <c r="C3524" t="s">
        <v>57</v>
      </c>
      <c r="D3524" s="10">
        <v>35891</v>
      </c>
      <c r="E3524" t="s">
        <v>1219</v>
      </c>
    </row>
    <row r="3525" spans="1:5">
      <c r="A3525" t="s">
        <v>4224</v>
      </c>
      <c r="B3525">
        <v>10083732303</v>
      </c>
      <c r="C3525" t="s">
        <v>51</v>
      </c>
      <c r="D3525" s="10">
        <v>36019</v>
      </c>
      <c r="E3525" t="s">
        <v>1219</v>
      </c>
    </row>
    <row r="3526" spans="1:5">
      <c r="A3526" t="s">
        <v>4225</v>
      </c>
      <c r="B3526">
        <v>10054554194</v>
      </c>
      <c r="C3526" t="s">
        <v>618</v>
      </c>
      <c r="D3526" s="10">
        <v>29946</v>
      </c>
      <c r="E3526" t="s">
        <v>1219</v>
      </c>
    </row>
    <row r="3527" spans="1:5">
      <c r="A3527" t="s">
        <v>4226</v>
      </c>
      <c r="B3527">
        <v>10016024178</v>
      </c>
      <c r="C3527" t="s">
        <v>57</v>
      </c>
      <c r="D3527" s="10">
        <v>35683</v>
      </c>
      <c r="E3527" t="s">
        <v>1219</v>
      </c>
    </row>
    <row r="3528" spans="1:5">
      <c r="A3528" t="s">
        <v>4227</v>
      </c>
      <c r="B3528">
        <v>10016525346</v>
      </c>
      <c r="C3528" t="s">
        <v>84</v>
      </c>
      <c r="D3528" s="10">
        <v>36762</v>
      </c>
      <c r="E3528" t="s">
        <v>1219</v>
      </c>
    </row>
    <row r="3529" spans="1:5">
      <c r="A3529" t="s">
        <v>4228</v>
      </c>
      <c r="B3529">
        <v>10054561369</v>
      </c>
      <c r="C3529" t="s">
        <v>618</v>
      </c>
      <c r="D3529" s="10">
        <v>35391</v>
      </c>
      <c r="E3529" t="s">
        <v>1219</v>
      </c>
    </row>
    <row r="3530" spans="1:5">
      <c r="A3530" t="s">
        <v>4229</v>
      </c>
      <c r="B3530">
        <v>10020866603</v>
      </c>
      <c r="C3530" t="s">
        <v>30</v>
      </c>
      <c r="D3530" s="10">
        <v>35595</v>
      </c>
      <c r="E3530" t="s">
        <v>1219</v>
      </c>
    </row>
    <row r="3531" spans="1:5">
      <c r="A3531" t="s">
        <v>4230</v>
      </c>
      <c r="B3531">
        <v>10009318751</v>
      </c>
      <c r="C3531" t="s">
        <v>32</v>
      </c>
      <c r="D3531" s="10">
        <v>27973</v>
      </c>
      <c r="E3531" t="s">
        <v>1217</v>
      </c>
    </row>
    <row r="3532" spans="1:5">
      <c r="A3532" t="s">
        <v>4231</v>
      </c>
      <c r="B3532">
        <v>10063375538</v>
      </c>
      <c r="C3532" t="s">
        <v>249</v>
      </c>
      <c r="D3532" s="10">
        <v>36518</v>
      </c>
      <c r="E3532" t="s">
        <v>1217</v>
      </c>
    </row>
    <row r="3533" spans="1:5">
      <c r="A3533" t="s">
        <v>4232</v>
      </c>
      <c r="B3533">
        <v>10074410094</v>
      </c>
      <c r="C3533" t="s">
        <v>57</v>
      </c>
      <c r="D3533" s="10">
        <v>36311</v>
      </c>
      <c r="E3533" t="s">
        <v>1219</v>
      </c>
    </row>
    <row r="3534" spans="1:5">
      <c r="A3534" t="s">
        <v>4233</v>
      </c>
      <c r="B3534">
        <v>10061215973</v>
      </c>
      <c r="C3534" t="s">
        <v>51</v>
      </c>
      <c r="D3534" s="10">
        <v>36436</v>
      </c>
      <c r="E3534" t="s">
        <v>1219</v>
      </c>
    </row>
    <row r="3535" spans="1:5">
      <c r="A3535" t="s">
        <v>4234</v>
      </c>
      <c r="B3535">
        <v>10062666125</v>
      </c>
      <c r="C3535" t="s">
        <v>38</v>
      </c>
      <c r="D3535" s="10">
        <v>35813</v>
      </c>
      <c r="E3535" t="s">
        <v>1219</v>
      </c>
    </row>
    <row r="3536" spans="1:5">
      <c r="A3536" t="s">
        <v>4235</v>
      </c>
      <c r="B3536">
        <v>10010687562</v>
      </c>
      <c r="C3536" t="s">
        <v>163</v>
      </c>
      <c r="D3536" s="10">
        <v>35314</v>
      </c>
      <c r="E3536" t="s">
        <v>1219</v>
      </c>
    </row>
    <row r="3537" spans="1:5">
      <c r="A3537" t="s">
        <v>4236</v>
      </c>
      <c r="B3537">
        <v>10010937540</v>
      </c>
      <c r="C3537" t="s">
        <v>141</v>
      </c>
      <c r="D3537" s="10">
        <v>31922</v>
      </c>
      <c r="E3537" t="s">
        <v>1219</v>
      </c>
    </row>
    <row r="3538" spans="1:5">
      <c r="A3538" t="s">
        <v>4237</v>
      </c>
      <c r="B3538">
        <v>10023486108</v>
      </c>
      <c r="C3538" t="s">
        <v>38</v>
      </c>
      <c r="D3538" s="10">
        <v>36307</v>
      </c>
      <c r="E3538" t="s">
        <v>1219</v>
      </c>
    </row>
    <row r="3539" spans="1:5">
      <c r="A3539" t="s">
        <v>4238</v>
      </c>
      <c r="B3539">
        <v>10060752801</v>
      </c>
      <c r="C3539" t="s">
        <v>249</v>
      </c>
      <c r="D3539" s="10">
        <v>35934</v>
      </c>
      <c r="E3539" t="s">
        <v>1226</v>
      </c>
    </row>
    <row r="3540" spans="1:5">
      <c r="A3540" t="s">
        <v>4239</v>
      </c>
      <c r="B3540">
        <v>10006001351</v>
      </c>
      <c r="C3540" t="s">
        <v>163</v>
      </c>
      <c r="D3540" s="10">
        <v>33006</v>
      </c>
      <c r="E3540" t="s">
        <v>1219</v>
      </c>
    </row>
    <row r="3541" spans="1:5">
      <c r="A3541" t="s">
        <v>4240</v>
      </c>
      <c r="B3541">
        <v>10015795018</v>
      </c>
      <c r="C3541" t="s">
        <v>141</v>
      </c>
      <c r="D3541" s="10">
        <v>36167</v>
      </c>
      <c r="E3541" t="s">
        <v>1217</v>
      </c>
    </row>
    <row r="3542" spans="1:5">
      <c r="A3542" t="s">
        <v>4241</v>
      </c>
      <c r="B3542">
        <v>10023485296</v>
      </c>
      <c r="C3542" t="s">
        <v>38</v>
      </c>
      <c r="D3542" s="10">
        <v>35803</v>
      </c>
      <c r="E3542" t="s">
        <v>1219</v>
      </c>
    </row>
    <row r="3543" spans="1:5">
      <c r="A3543" t="s">
        <v>4242</v>
      </c>
      <c r="B3543">
        <v>10050578006</v>
      </c>
      <c r="C3543" t="s">
        <v>32</v>
      </c>
      <c r="D3543" s="10">
        <v>35921</v>
      </c>
      <c r="E3543" t="s">
        <v>1217</v>
      </c>
    </row>
    <row r="3544" spans="1:5">
      <c r="A3544" t="s">
        <v>4243</v>
      </c>
      <c r="B3544">
        <v>10023458523</v>
      </c>
      <c r="C3544" t="s">
        <v>57</v>
      </c>
      <c r="D3544" s="10">
        <v>36253</v>
      </c>
      <c r="E3544" t="s">
        <v>1219</v>
      </c>
    </row>
    <row r="3545" spans="1:5">
      <c r="A3545" t="s">
        <v>4244</v>
      </c>
      <c r="B3545">
        <v>10084769593</v>
      </c>
      <c r="C3545" t="s">
        <v>38</v>
      </c>
      <c r="D3545" s="10">
        <v>36720</v>
      </c>
      <c r="E3545" t="s">
        <v>1219</v>
      </c>
    </row>
    <row r="3546" spans="1:5">
      <c r="A3546" t="s">
        <v>4245</v>
      </c>
      <c r="B3546">
        <v>10075186300</v>
      </c>
      <c r="C3546" t="s">
        <v>2377</v>
      </c>
      <c r="D3546" s="10">
        <v>35823</v>
      </c>
      <c r="E3546" t="s">
        <v>1219</v>
      </c>
    </row>
    <row r="3547" spans="1:5">
      <c r="A3547" t="s">
        <v>4246</v>
      </c>
      <c r="B3547">
        <v>10083825865</v>
      </c>
      <c r="C3547" t="s">
        <v>30</v>
      </c>
      <c r="D3547" s="10">
        <v>36288</v>
      </c>
      <c r="E3547" t="s">
        <v>1219</v>
      </c>
    </row>
    <row r="3548" spans="1:5">
      <c r="A3548" t="s">
        <v>4247</v>
      </c>
      <c r="B3548">
        <v>10079686894</v>
      </c>
      <c r="C3548" t="s">
        <v>51</v>
      </c>
      <c r="D3548" s="10">
        <v>36491</v>
      </c>
      <c r="E3548" t="s">
        <v>1219</v>
      </c>
    </row>
    <row r="3549" spans="1:5">
      <c r="A3549" t="s">
        <v>4248</v>
      </c>
      <c r="B3549">
        <v>10063593887</v>
      </c>
      <c r="C3549" t="s">
        <v>57</v>
      </c>
      <c r="D3549" s="10">
        <v>36474</v>
      </c>
      <c r="E3549" t="s">
        <v>1219</v>
      </c>
    </row>
    <row r="3550" spans="1:5">
      <c r="A3550" t="s">
        <v>4249</v>
      </c>
      <c r="B3550">
        <v>10063224681</v>
      </c>
      <c r="C3550" t="s">
        <v>30</v>
      </c>
      <c r="D3550" s="10">
        <v>35054</v>
      </c>
      <c r="E3550" t="s">
        <v>1219</v>
      </c>
    </row>
    <row r="3551" spans="1:5">
      <c r="A3551" t="s">
        <v>4250</v>
      </c>
      <c r="B3551">
        <v>10009667547</v>
      </c>
      <c r="C3551" t="s">
        <v>163</v>
      </c>
      <c r="D3551" s="10">
        <v>35522</v>
      </c>
      <c r="E3551" t="s">
        <v>1219</v>
      </c>
    </row>
    <row r="3552" spans="1:5">
      <c r="A3552" t="s">
        <v>4251</v>
      </c>
      <c r="B3552">
        <v>10014519163</v>
      </c>
      <c r="C3552" t="s">
        <v>32</v>
      </c>
      <c r="D3552" s="10">
        <v>32264</v>
      </c>
      <c r="E3552" t="s">
        <v>1226</v>
      </c>
    </row>
    <row r="3553" spans="1:5">
      <c r="A3553" t="s">
        <v>4252</v>
      </c>
      <c r="B3553">
        <v>10064645834</v>
      </c>
      <c r="C3553" t="s">
        <v>163</v>
      </c>
      <c r="D3553" s="10">
        <v>35482</v>
      </c>
      <c r="E3553" t="s">
        <v>1217</v>
      </c>
    </row>
    <row r="3554" spans="1:5">
      <c r="A3554" t="s">
        <v>4253</v>
      </c>
      <c r="B3554">
        <v>10021158209</v>
      </c>
      <c r="C3554" t="s">
        <v>30</v>
      </c>
      <c r="D3554" s="10">
        <v>36365</v>
      </c>
      <c r="E3554" t="s">
        <v>1219</v>
      </c>
    </row>
    <row r="3555" spans="1:5">
      <c r="A3555" t="s">
        <v>4254</v>
      </c>
      <c r="B3555">
        <v>10010861051</v>
      </c>
      <c r="C3555" t="s">
        <v>163</v>
      </c>
      <c r="D3555" s="10">
        <v>31517</v>
      </c>
      <c r="E3555" t="s">
        <v>1219</v>
      </c>
    </row>
    <row r="3556" spans="1:5">
      <c r="A3556" t="s">
        <v>4255</v>
      </c>
      <c r="B3556">
        <v>10060474531</v>
      </c>
      <c r="C3556" t="s">
        <v>32</v>
      </c>
      <c r="D3556" s="10">
        <v>33343</v>
      </c>
      <c r="E3556" t="s">
        <v>1219</v>
      </c>
    </row>
    <row r="3557" spans="1:5">
      <c r="A3557" t="s">
        <v>4256</v>
      </c>
      <c r="B3557">
        <v>10083844962</v>
      </c>
      <c r="C3557" t="s">
        <v>30</v>
      </c>
      <c r="D3557" s="10">
        <v>34851</v>
      </c>
      <c r="E3557" t="s">
        <v>1219</v>
      </c>
    </row>
    <row r="3558" spans="1:5">
      <c r="A3558" t="s">
        <v>4257</v>
      </c>
      <c r="B3558">
        <v>10062989154</v>
      </c>
      <c r="C3558" t="s">
        <v>163</v>
      </c>
      <c r="D3558" s="10">
        <v>36731</v>
      </c>
      <c r="E3558" t="s">
        <v>1219</v>
      </c>
    </row>
    <row r="3559" spans="1:5">
      <c r="A3559" t="s">
        <v>4258</v>
      </c>
      <c r="B3559">
        <v>10084666331</v>
      </c>
      <c r="C3559" t="s">
        <v>141</v>
      </c>
      <c r="D3559" s="10">
        <v>28121</v>
      </c>
      <c r="E3559" t="s">
        <v>1217</v>
      </c>
    </row>
    <row r="3560" spans="1:5">
      <c r="A3560" t="s">
        <v>4259</v>
      </c>
      <c r="B3560">
        <v>10083844659</v>
      </c>
      <c r="C3560" t="s">
        <v>30</v>
      </c>
      <c r="D3560" s="10">
        <v>35537</v>
      </c>
      <c r="E3560" t="s">
        <v>1219</v>
      </c>
    </row>
    <row r="3561" spans="1:5">
      <c r="A3561" t="s">
        <v>4260</v>
      </c>
      <c r="B3561">
        <v>10066397894</v>
      </c>
      <c r="C3561" t="s">
        <v>141</v>
      </c>
      <c r="D3561" s="10">
        <v>35303</v>
      </c>
      <c r="E3561" t="s">
        <v>1219</v>
      </c>
    </row>
    <row r="3562" spans="1:5">
      <c r="A3562" t="s">
        <v>4261</v>
      </c>
      <c r="B3562">
        <v>10008548613</v>
      </c>
      <c r="C3562" t="s">
        <v>163</v>
      </c>
      <c r="D3562" s="10">
        <v>28358</v>
      </c>
      <c r="E3562" t="s">
        <v>1219</v>
      </c>
    </row>
    <row r="3563" spans="1:5">
      <c r="A3563" t="s">
        <v>4262</v>
      </c>
      <c r="B3563">
        <v>10007794942</v>
      </c>
      <c r="C3563" t="s">
        <v>163</v>
      </c>
      <c r="D3563" s="10">
        <v>21473</v>
      </c>
      <c r="E3563" t="s">
        <v>1217</v>
      </c>
    </row>
    <row r="3564" spans="1:5">
      <c r="A3564" t="s">
        <v>4263</v>
      </c>
      <c r="B3564">
        <v>10008906907</v>
      </c>
      <c r="C3564" t="s">
        <v>163</v>
      </c>
      <c r="D3564" s="10">
        <v>21293</v>
      </c>
      <c r="E3564" t="s">
        <v>1217</v>
      </c>
    </row>
    <row r="3565" spans="1:5">
      <c r="A3565" t="s">
        <v>4264</v>
      </c>
      <c r="B3565">
        <v>10088255634</v>
      </c>
      <c r="C3565" t="s">
        <v>206</v>
      </c>
      <c r="D3565" s="10">
        <v>31848</v>
      </c>
      <c r="E3565" t="s">
        <v>1218</v>
      </c>
    </row>
    <row r="3566" spans="1:5">
      <c r="A3566" t="s">
        <v>4265</v>
      </c>
      <c r="B3566">
        <v>10011171552</v>
      </c>
      <c r="C3566" t="s">
        <v>1706</v>
      </c>
      <c r="D3566" s="10">
        <v>36008</v>
      </c>
      <c r="E3566" t="s">
        <v>1219</v>
      </c>
    </row>
    <row r="3567" spans="1:5">
      <c r="A3567" t="s">
        <v>4266</v>
      </c>
      <c r="B3567">
        <v>10055923817</v>
      </c>
      <c r="C3567" t="s">
        <v>1706</v>
      </c>
      <c r="D3567" s="10">
        <v>36483</v>
      </c>
      <c r="E3567" t="s">
        <v>1217</v>
      </c>
    </row>
    <row r="3568" spans="1:5">
      <c r="A3568" t="s">
        <v>4267</v>
      </c>
      <c r="B3568">
        <v>10009735851</v>
      </c>
      <c r="C3568" t="s">
        <v>62</v>
      </c>
      <c r="D3568" s="10">
        <v>35779</v>
      </c>
      <c r="E3568" t="s">
        <v>1219</v>
      </c>
    </row>
    <row r="3569" spans="1:5">
      <c r="A3569" t="s">
        <v>4268</v>
      </c>
      <c r="B3569">
        <v>10011141947</v>
      </c>
      <c r="C3569" t="s">
        <v>1711</v>
      </c>
      <c r="D3569" s="10">
        <v>35768</v>
      </c>
      <c r="E3569" t="s">
        <v>1219</v>
      </c>
    </row>
    <row r="3570" spans="1:5">
      <c r="A3570" t="s">
        <v>4269</v>
      </c>
      <c r="B3570">
        <v>10076798823</v>
      </c>
      <c r="C3570" t="s">
        <v>3348</v>
      </c>
      <c r="D3570" s="10">
        <v>36215</v>
      </c>
      <c r="E3570" t="s">
        <v>1219</v>
      </c>
    </row>
    <row r="3571" spans="1:5">
      <c r="A3571" t="s">
        <v>4270</v>
      </c>
      <c r="B3571">
        <v>10010116878</v>
      </c>
      <c r="C3571" t="s">
        <v>32</v>
      </c>
      <c r="D3571" s="10">
        <v>35773</v>
      </c>
      <c r="E3571" t="s">
        <v>1219</v>
      </c>
    </row>
    <row r="3572" spans="1:5">
      <c r="A3572" t="s">
        <v>4271</v>
      </c>
      <c r="B3572">
        <v>10011146896</v>
      </c>
      <c r="C3572" t="s">
        <v>101</v>
      </c>
      <c r="D3572" s="10">
        <v>36234</v>
      </c>
      <c r="E3572" t="s">
        <v>1219</v>
      </c>
    </row>
    <row r="3573" spans="1:5">
      <c r="A3573" t="s">
        <v>4273</v>
      </c>
      <c r="B3573">
        <v>10076565720</v>
      </c>
      <c r="C3573" t="s">
        <v>4272</v>
      </c>
      <c r="D3573" s="10">
        <v>35762</v>
      </c>
      <c r="E3573" t="s">
        <v>1219</v>
      </c>
    </row>
    <row r="3574" spans="1:5">
      <c r="A3574" t="s">
        <v>4274</v>
      </c>
      <c r="B3574">
        <v>10015577877</v>
      </c>
      <c r="C3574" t="s">
        <v>483</v>
      </c>
      <c r="D3574" s="10">
        <v>36488</v>
      </c>
      <c r="E3574" t="s">
        <v>1219</v>
      </c>
    </row>
    <row r="3575" spans="1:5">
      <c r="A3575" t="s">
        <v>771</v>
      </c>
      <c r="B3575">
        <v>10014741455</v>
      </c>
      <c r="C3575" t="s">
        <v>112</v>
      </c>
      <c r="D3575" s="10">
        <v>35386</v>
      </c>
      <c r="E3575" t="s">
        <v>1217</v>
      </c>
    </row>
    <row r="3576" spans="1:5">
      <c r="A3576" t="s">
        <v>786</v>
      </c>
      <c r="B3576">
        <v>10009715946</v>
      </c>
      <c r="C3576" t="s">
        <v>26</v>
      </c>
      <c r="D3576" s="10">
        <v>35136</v>
      </c>
      <c r="E3576" t="s">
        <v>1217</v>
      </c>
    </row>
    <row r="3577" spans="1:5">
      <c r="A3577" t="s">
        <v>4275</v>
      </c>
      <c r="B3577">
        <v>10010114050</v>
      </c>
      <c r="C3577" t="s">
        <v>57</v>
      </c>
      <c r="D3577" s="10">
        <v>35575</v>
      </c>
      <c r="E3577" t="s">
        <v>1219</v>
      </c>
    </row>
    <row r="3578" spans="1:5">
      <c r="A3578" t="s">
        <v>4276</v>
      </c>
      <c r="B3578">
        <v>10015982247</v>
      </c>
      <c r="C3578" t="s">
        <v>211</v>
      </c>
      <c r="D3578" s="10">
        <v>36054</v>
      </c>
      <c r="E3578" t="s">
        <v>1219</v>
      </c>
    </row>
    <row r="3579" spans="1:5">
      <c r="A3579" t="s">
        <v>4277</v>
      </c>
      <c r="B3579">
        <v>10009531444</v>
      </c>
      <c r="C3579" t="s">
        <v>30</v>
      </c>
      <c r="D3579" s="10">
        <v>35285</v>
      </c>
      <c r="E3579" t="s">
        <v>1219</v>
      </c>
    </row>
    <row r="3580" spans="1:5">
      <c r="A3580" t="s">
        <v>602</v>
      </c>
      <c r="B3580">
        <v>10009413529</v>
      </c>
      <c r="C3580" t="s">
        <v>483</v>
      </c>
      <c r="D3580" s="10">
        <v>35511</v>
      </c>
      <c r="E3580" t="s">
        <v>1217</v>
      </c>
    </row>
    <row r="3581" spans="1:5">
      <c r="A3581" t="s">
        <v>4278</v>
      </c>
      <c r="B3581">
        <v>10009215687</v>
      </c>
      <c r="C3581" t="s">
        <v>38</v>
      </c>
      <c r="D3581" s="10">
        <v>34985</v>
      </c>
      <c r="E3581" t="s">
        <v>1219</v>
      </c>
    </row>
    <row r="3582" spans="1:5">
      <c r="A3582" t="s">
        <v>4279</v>
      </c>
      <c r="B3582">
        <v>10004721961</v>
      </c>
      <c r="C3582" t="s">
        <v>103</v>
      </c>
      <c r="D3582" s="10">
        <v>27616</v>
      </c>
      <c r="E3582" t="s">
        <v>1217</v>
      </c>
    </row>
    <row r="3583" spans="1:5">
      <c r="A3583" t="s">
        <v>946</v>
      </c>
      <c r="B3583">
        <v>10015221102</v>
      </c>
      <c r="C3583" t="s">
        <v>483</v>
      </c>
      <c r="D3583" s="10">
        <v>36416</v>
      </c>
      <c r="E3583" t="s">
        <v>1217</v>
      </c>
    </row>
    <row r="3584" spans="1:5">
      <c r="A3584" t="s">
        <v>975</v>
      </c>
      <c r="B3584">
        <v>10019151521</v>
      </c>
      <c r="C3584" t="s">
        <v>112</v>
      </c>
      <c r="D3584" s="10">
        <v>33191</v>
      </c>
      <c r="E3584" t="s">
        <v>1217</v>
      </c>
    </row>
    <row r="3585" spans="1:5">
      <c r="A3585" t="s">
        <v>4280</v>
      </c>
      <c r="B3585">
        <v>10016202418</v>
      </c>
      <c r="C3585" t="s">
        <v>163</v>
      </c>
      <c r="D3585" s="10">
        <v>26453</v>
      </c>
      <c r="E3585" t="s">
        <v>1219</v>
      </c>
    </row>
    <row r="3586" spans="1:5">
      <c r="A3586" t="s">
        <v>4281</v>
      </c>
      <c r="B3586">
        <v>10015713374</v>
      </c>
      <c r="C3586" t="s">
        <v>32</v>
      </c>
      <c r="D3586" s="10">
        <v>36343</v>
      </c>
      <c r="E3586" t="s">
        <v>1219</v>
      </c>
    </row>
    <row r="3587" spans="1:5">
      <c r="A3587" s="1" t="s">
        <v>1037</v>
      </c>
      <c r="B3587">
        <v>10007509602</v>
      </c>
      <c r="C3587" t="s">
        <v>483</v>
      </c>
      <c r="D3587" s="10">
        <v>34058</v>
      </c>
      <c r="E3587" t="s">
        <v>1217</v>
      </c>
    </row>
    <row r="3588" spans="1:5">
      <c r="A3588" t="s">
        <v>4282</v>
      </c>
      <c r="B3588">
        <v>10010183869</v>
      </c>
      <c r="C3588" t="s">
        <v>45</v>
      </c>
      <c r="D3588" s="10">
        <v>35848</v>
      </c>
      <c r="E3588" t="s">
        <v>1219</v>
      </c>
    </row>
    <row r="3589" spans="1:5">
      <c r="A3589" t="s">
        <v>4283</v>
      </c>
      <c r="B3589">
        <v>10010625019</v>
      </c>
      <c r="C3589" t="s">
        <v>34</v>
      </c>
      <c r="D3589" s="10">
        <v>35531</v>
      </c>
      <c r="E3589" t="s">
        <v>1219</v>
      </c>
    </row>
    <row r="3590" spans="1:5">
      <c r="A3590" t="s">
        <v>4284</v>
      </c>
      <c r="B3590">
        <v>10062641772</v>
      </c>
      <c r="C3590" t="s">
        <v>38</v>
      </c>
      <c r="D3590" s="10">
        <v>34947</v>
      </c>
      <c r="E3590" t="s">
        <v>1219</v>
      </c>
    </row>
    <row r="3591" spans="1:5">
      <c r="A3591" t="s">
        <v>8197</v>
      </c>
      <c r="B3591">
        <v>10060695005</v>
      </c>
      <c r="C3591" t="s">
        <v>2728</v>
      </c>
      <c r="D3591" s="10">
        <v>33313</v>
      </c>
      <c r="E3591" t="s">
        <v>1219</v>
      </c>
    </row>
    <row r="3592" spans="1:5">
      <c r="A3592" t="s">
        <v>4285</v>
      </c>
      <c r="B3592">
        <v>10004748334</v>
      </c>
      <c r="C3592" t="s">
        <v>62</v>
      </c>
      <c r="D3592" s="10">
        <v>31471</v>
      </c>
      <c r="E3592" t="s">
        <v>1219</v>
      </c>
    </row>
    <row r="3593" spans="1:5">
      <c r="A3593" t="s">
        <v>4286</v>
      </c>
      <c r="B3593">
        <v>10014585144</v>
      </c>
      <c r="C3593" t="s">
        <v>187</v>
      </c>
      <c r="D3593" s="10">
        <v>35880</v>
      </c>
      <c r="E3593" t="s">
        <v>1219</v>
      </c>
    </row>
    <row r="3594" spans="1:5">
      <c r="A3594" t="s">
        <v>4287</v>
      </c>
      <c r="B3594">
        <v>10045937766</v>
      </c>
      <c r="C3594" t="s">
        <v>77</v>
      </c>
      <c r="D3594" s="10">
        <v>31225</v>
      </c>
      <c r="E3594" t="s">
        <v>1217</v>
      </c>
    </row>
    <row r="3595" spans="1:5">
      <c r="A3595" t="s">
        <v>4288</v>
      </c>
      <c r="B3595">
        <v>10009847807</v>
      </c>
      <c r="C3595" t="s">
        <v>725</v>
      </c>
      <c r="D3595" s="10">
        <v>33712</v>
      </c>
      <c r="E3595" t="s">
        <v>1219</v>
      </c>
    </row>
    <row r="3596" spans="1:5">
      <c r="A3596" t="s">
        <v>4289</v>
      </c>
      <c r="B3596">
        <v>10015442582</v>
      </c>
      <c r="C3596" t="s">
        <v>34</v>
      </c>
      <c r="D3596" s="10">
        <v>36175</v>
      </c>
      <c r="E3596" t="s">
        <v>1219</v>
      </c>
    </row>
    <row r="3597" spans="1:5">
      <c r="A3597" t="s">
        <v>1008</v>
      </c>
      <c r="B3597">
        <v>10007754324</v>
      </c>
      <c r="C3597" t="s">
        <v>28</v>
      </c>
      <c r="D3597" s="10">
        <v>33892</v>
      </c>
      <c r="E3597" t="s">
        <v>1217</v>
      </c>
    </row>
    <row r="3598" spans="1:5">
      <c r="A3598" t="s">
        <v>4290</v>
      </c>
      <c r="B3598">
        <v>10015208166</v>
      </c>
      <c r="C3598" t="s">
        <v>41</v>
      </c>
      <c r="D3598" s="10">
        <v>29167</v>
      </c>
      <c r="E3598" t="s">
        <v>1217</v>
      </c>
    </row>
    <row r="3599" spans="1:5">
      <c r="A3599" t="s">
        <v>4291</v>
      </c>
      <c r="B3599">
        <v>10002380524</v>
      </c>
      <c r="C3599" t="s">
        <v>81</v>
      </c>
      <c r="D3599" s="10">
        <v>29480</v>
      </c>
      <c r="E3599" t="s">
        <v>1219</v>
      </c>
    </row>
    <row r="3600" spans="1:5">
      <c r="A3600" t="s">
        <v>4292</v>
      </c>
      <c r="B3600">
        <v>10014587063</v>
      </c>
      <c r="C3600" t="s">
        <v>187</v>
      </c>
      <c r="D3600" s="10">
        <v>35886</v>
      </c>
      <c r="E3600" t="s">
        <v>1217</v>
      </c>
    </row>
    <row r="3601" spans="1:5">
      <c r="A3601" t="s">
        <v>4293</v>
      </c>
      <c r="B3601">
        <v>10016109054</v>
      </c>
      <c r="C3601" t="s">
        <v>363</v>
      </c>
      <c r="D3601" s="10">
        <v>28200</v>
      </c>
      <c r="E3601" t="s">
        <v>1219</v>
      </c>
    </row>
    <row r="3602" spans="1:5">
      <c r="A3602" t="s">
        <v>4294</v>
      </c>
      <c r="B3602">
        <v>10010118696</v>
      </c>
      <c r="C3602" t="s">
        <v>84</v>
      </c>
      <c r="D3602" s="10">
        <v>36013</v>
      </c>
      <c r="E3602" t="s">
        <v>1219</v>
      </c>
    </row>
    <row r="3603" spans="1:5">
      <c r="A3603" t="s">
        <v>4295</v>
      </c>
      <c r="B3603">
        <v>10055342827</v>
      </c>
      <c r="C3603" t="s">
        <v>101</v>
      </c>
      <c r="D3603" s="10">
        <v>36279</v>
      </c>
      <c r="E3603" t="s">
        <v>1217</v>
      </c>
    </row>
    <row r="3604" spans="1:5">
      <c r="A3604" t="s">
        <v>595</v>
      </c>
      <c r="B3604">
        <v>10003301620</v>
      </c>
      <c r="C3604" t="s">
        <v>28</v>
      </c>
      <c r="D3604" s="10">
        <v>31448</v>
      </c>
      <c r="E3604" t="s">
        <v>1218</v>
      </c>
    </row>
    <row r="3605" spans="1:5">
      <c r="A3605" t="s">
        <v>4296</v>
      </c>
      <c r="B3605">
        <v>10056419426</v>
      </c>
      <c r="C3605" t="s">
        <v>2728</v>
      </c>
      <c r="D3605" s="10">
        <v>32889</v>
      </c>
      <c r="E3605" t="s">
        <v>1219</v>
      </c>
    </row>
    <row r="3606" spans="1:5">
      <c r="A3606" t="s">
        <v>4297</v>
      </c>
      <c r="B3606">
        <v>10009004210</v>
      </c>
      <c r="C3606" t="s">
        <v>81</v>
      </c>
      <c r="D3606" s="10">
        <v>34849</v>
      </c>
      <c r="E3606" t="s">
        <v>1217</v>
      </c>
    </row>
    <row r="3607" spans="1:5">
      <c r="A3607" t="s">
        <v>956</v>
      </c>
      <c r="B3607">
        <v>10009032805</v>
      </c>
      <c r="C3607" t="s">
        <v>187</v>
      </c>
      <c r="D3607" s="10">
        <v>34927</v>
      </c>
      <c r="E3607" t="s">
        <v>1217</v>
      </c>
    </row>
    <row r="3608" spans="1:5">
      <c r="A3608" t="s">
        <v>4298</v>
      </c>
      <c r="B3608">
        <v>10009033411</v>
      </c>
      <c r="C3608" t="s">
        <v>206</v>
      </c>
      <c r="D3608" s="10">
        <v>34760</v>
      </c>
      <c r="E3608" t="s">
        <v>1219</v>
      </c>
    </row>
    <row r="3609" spans="1:5">
      <c r="A3609" t="s">
        <v>4299</v>
      </c>
      <c r="B3609">
        <v>10009588533</v>
      </c>
      <c r="C3609" t="s">
        <v>32</v>
      </c>
      <c r="D3609" s="10">
        <v>35516</v>
      </c>
      <c r="E3609" t="s">
        <v>1219</v>
      </c>
    </row>
    <row r="3610" spans="1:5">
      <c r="A3610" t="s">
        <v>1067</v>
      </c>
      <c r="B3610">
        <v>10010115060</v>
      </c>
      <c r="C3610" t="s">
        <v>45</v>
      </c>
      <c r="D3610" s="10">
        <v>36068</v>
      </c>
      <c r="E3610" t="s">
        <v>1219</v>
      </c>
    </row>
    <row r="3611" spans="1:5">
      <c r="A3611" t="s">
        <v>4300</v>
      </c>
      <c r="B3611">
        <v>10015961635</v>
      </c>
      <c r="C3611" t="s">
        <v>197</v>
      </c>
      <c r="D3611" s="10">
        <v>36430</v>
      </c>
      <c r="E3611" t="s">
        <v>1219</v>
      </c>
    </row>
    <row r="3612" spans="1:5">
      <c r="A3612" t="s">
        <v>585</v>
      </c>
      <c r="B3612">
        <v>10008663700</v>
      </c>
      <c r="C3612" t="s">
        <v>112</v>
      </c>
      <c r="D3612" s="10">
        <v>35029</v>
      </c>
      <c r="E3612" t="s">
        <v>1217</v>
      </c>
    </row>
    <row r="3613" spans="1:5">
      <c r="A3613" t="s">
        <v>4301</v>
      </c>
      <c r="B3613">
        <v>10010790525</v>
      </c>
      <c r="C3613" t="s">
        <v>101</v>
      </c>
      <c r="D3613" s="10">
        <v>36003</v>
      </c>
      <c r="E3613" t="s">
        <v>1219</v>
      </c>
    </row>
    <row r="3614" spans="1:5">
      <c r="A3614" t="s">
        <v>4302</v>
      </c>
      <c r="B3614">
        <v>10010824574</v>
      </c>
      <c r="C3614" t="s">
        <v>62</v>
      </c>
      <c r="D3614" s="10">
        <v>35834</v>
      </c>
      <c r="E3614" t="s">
        <v>1219</v>
      </c>
    </row>
    <row r="3615" spans="1:5">
      <c r="A3615" t="s">
        <v>4303</v>
      </c>
      <c r="B3615">
        <v>10009717360</v>
      </c>
      <c r="C3615" t="s">
        <v>81</v>
      </c>
      <c r="D3615" s="10">
        <v>35193</v>
      </c>
      <c r="E3615" t="s">
        <v>1219</v>
      </c>
    </row>
    <row r="3616" spans="1:5">
      <c r="A3616" t="s">
        <v>4304</v>
      </c>
      <c r="B3616">
        <v>10017297407</v>
      </c>
      <c r="C3616" t="s">
        <v>177</v>
      </c>
      <c r="D3616" s="10">
        <v>33036</v>
      </c>
      <c r="E3616" t="s">
        <v>1219</v>
      </c>
    </row>
    <row r="3617" spans="1:5">
      <c r="A3617" t="s">
        <v>4305</v>
      </c>
      <c r="B3617">
        <v>10010675943</v>
      </c>
      <c r="C3617" t="s">
        <v>32</v>
      </c>
      <c r="D3617" s="10">
        <v>31197</v>
      </c>
      <c r="E3617" t="s">
        <v>1219</v>
      </c>
    </row>
    <row r="3618" spans="1:5">
      <c r="A3618" t="s">
        <v>4306</v>
      </c>
      <c r="B3618">
        <v>10072879316</v>
      </c>
      <c r="C3618" t="s">
        <v>101</v>
      </c>
      <c r="D3618" s="10">
        <v>36027</v>
      </c>
      <c r="E3618" t="s">
        <v>1217</v>
      </c>
    </row>
    <row r="3619" spans="1:5">
      <c r="A3619" t="s">
        <v>4307</v>
      </c>
      <c r="B3619">
        <v>10015785520</v>
      </c>
      <c r="C3619" t="s">
        <v>30</v>
      </c>
      <c r="D3619" s="10">
        <v>35364</v>
      </c>
      <c r="E3619" t="s">
        <v>1219</v>
      </c>
    </row>
    <row r="3620" spans="1:5">
      <c r="A3620" t="s">
        <v>4308</v>
      </c>
      <c r="B3620">
        <v>10010204380</v>
      </c>
      <c r="C3620" t="s">
        <v>38</v>
      </c>
      <c r="D3620" s="10">
        <v>35131</v>
      </c>
      <c r="E3620" t="s">
        <v>1219</v>
      </c>
    </row>
    <row r="3621" spans="1:5">
      <c r="A3621" t="s">
        <v>4309</v>
      </c>
      <c r="B3621">
        <v>10015390749</v>
      </c>
      <c r="C3621" t="s">
        <v>36</v>
      </c>
      <c r="D3621" s="10">
        <v>35810</v>
      </c>
      <c r="E3621" t="s">
        <v>1219</v>
      </c>
    </row>
    <row r="3622" spans="1:5">
      <c r="A3622" t="s">
        <v>4310</v>
      </c>
      <c r="B3622">
        <v>10009197301</v>
      </c>
      <c r="C3622" t="s">
        <v>1650</v>
      </c>
      <c r="D3622" s="10">
        <v>35134</v>
      </c>
      <c r="E3622" t="s">
        <v>1219</v>
      </c>
    </row>
    <row r="3623" spans="1:5">
      <c r="A3623" t="s">
        <v>4311</v>
      </c>
      <c r="B3623">
        <v>10021000682</v>
      </c>
      <c r="C3623" t="s">
        <v>30</v>
      </c>
      <c r="D3623" s="10">
        <v>33557</v>
      </c>
      <c r="E3623" t="s">
        <v>1219</v>
      </c>
    </row>
    <row r="3624" spans="1:5">
      <c r="A3624" t="s">
        <v>4312</v>
      </c>
      <c r="B3624">
        <v>10015197961</v>
      </c>
      <c r="C3624" t="s">
        <v>32</v>
      </c>
      <c r="D3624" s="10">
        <v>35059</v>
      </c>
      <c r="E3624" t="s">
        <v>1219</v>
      </c>
    </row>
    <row r="3625" spans="1:5">
      <c r="A3625" t="s">
        <v>4313</v>
      </c>
      <c r="B3625">
        <v>10009519118</v>
      </c>
      <c r="C3625" t="s">
        <v>36</v>
      </c>
      <c r="D3625" s="10">
        <v>35012</v>
      </c>
      <c r="E3625" t="s">
        <v>1219</v>
      </c>
    </row>
    <row r="3626" spans="1:5">
      <c r="A3626" t="s">
        <v>4314</v>
      </c>
      <c r="B3626">
        <v>10015847861</v>
      </c>
      <c r="C3626" t="s">
        <v>725</v>
      </c>
      <c r="D3626" s="10">
        <v>35853</v>
      </c>
      <c r="E3626" t="s">
        <v>1219</v>
      </c>
    </row>
    <row r="3627" spans="1:5">
      <c r="A3627" t="s">
        <v>4315</v>
      </c>
      <c r="B3627">
        <v>10034900378</v>
      </c>
      <c r="C3627" t="s">
        <v>206</v>
      </c>
      <c r="D3627" s="10">
        <v>34383</v>
      </c>
      <c r="E3627" t="s">
        <v>1219</v>
      </c>
    </row>
    <row r="3628" spans="1:5">
      <c r="A3628" t="s">
        <v>4316</v>
      </c>
      <c r="B3628">
        <v>10004521392</v>
      </c>
      <c r="C3628" t="s">
        <v>112</v>
      </c>
      <c r="D3628" s="10">
        <v>31845</v>
      </c>
      <c r="E3628" t="s">
        <v>1219</v>
      </c>
    </row>
    <row r="3629" spans="1:5">
      <c r="A3629" t="s">
        <v>4317</v>
      </c>
      <c r="B3629">
        <v>10008886493</v>
      </c>
      <c r="C3629" t="s">
        <v>163</v>
      </c>
      <c r="D3629" s="10">
        <v>24489</v>
      </c>
      <c r="E3629" t="s">
        <v>1226</v>
      </c>
    </row>
    <row r="3630" spans="1:5">
      <c r="A3630" t="s">
        <v>4318</v>
      </c>
      <c r="B3630">
        <v>10023480751</v>
      </c>
      <c r="C3630" t="s">
        <v>38</v>
      </c>
      <c r="D3630" s="10">
        <v>36097</v>
      </c>
      <c r="E3630" t="s">
        <v>1219</v>
      </c>
    </row>
    <row r="3631" spans="1:5">
      <c r="A3631" t="s">
        <v>4319</v>
      </c>
      <c r="B3631">
        <v>10005794924</v>
      </c>
      <c r="C3631" t="s">
        <v>163</v>
      </c>
      <c r="D3631" s="10">
        <v>26242</v>
      </c>
      <c r="E3631" t="s">
        <v>1219</v>
      </c>
    </row>
    <row r="3632" spans="1:5">
      <c r="A3632" t="s">
        <v>1024</v>
      </c>
      <c r="B3632">
        <v>10004595356</v>
      </c>
      <c r="C3632" t="s">
        <v>112</v>
      </c>
      <c r="D3632" s="10">
        <v>32206</v>
      </c>
      <c r="E3632" t="s">
        <v>1219</v>
      </c>
    </row>
    <row r="3633" spans="1:5">
      <c r="A3633" t="s">
        <v>4320</v>
      </c>
      <c r="B3633">
        <v>10015716206</v>
      </c>
      <c r="C3633" t="s">
        <v>62</v>
      </c>
      <c r="D3633" s="10">
        <v>36055</v>
      </c>
      <c r="E3633" t="s">
        <v>1219</v>
      </c>
    </row>
    <row r="3634" spans="1:5">
      <c r="A3634" t="s">
        <v>4321</v>
      </c>
      <c r="B3634">
        <v>10016235053</v>
      </c>
      <c r="C3634" t="s">
        <v>187</v>
      </c>
      <c r="D3634" s="10">
        <v>35637</v>
      </c>
      <c r="E3634" t="s">
        <v>1219</v>
      </c>
    </row>
    <row r="3635" spans="1:5">
      <c r="A3635" t="s">
        <v>4322</v>
      </c>
      <c r="B3635">
        <v>10008681177</v>
      </c>
      <c r="C3635" t="s">
        <v>112</v>
      </c>
      <c r="D3635" s="10">
        <v>34371</v>
      </c>
      <c r="E3635" t="s">
        <v>1217</v>
      </c>
    </row>
    <row r="3636" spans="1:5">
      <c r="A3636" t="s">
        <v>4323</v>
      </c>
      <c r="B3636">
        <v>10011151445</v>
      </c>
      <c r="C3636" t="s">
        <v>30</v>
      </c>
      <c r="D3636" s="10">
        <v>35059</v>
      </c>
      <c r="E3636" t="s">
        <v>1219</v>
      </c>
    </row>
    <row r="3637" spans="1:5">
      <c r="A3637" t="s">
        <v>4324</v>
      </c>
      <c r="B3637">
        <v>10062592262</v>
      </c>
      <c r="C3637" t="s">
        <v>38</v>
      </c>
      <c r="D3637" s="10">
        <v>35825</v>
      </c>
      <c r="E3637" t="s">
        <v>1219</v>
      </c>
    </row>
    <row r="3638" spans="1:5">
      <c r="A3638" t="s">
        <v>4325</v>
      </c>
      <c r="B3638">
        <v>10017817264</v>
      </c>
      <c r="C3638" t="s">
        <v>62</v>
      </c>
      <c r="D3638" s="10">
        <v>34141</v>
      </c>
      <c r="E3638" t="s">
        <v>1219</v>
      </c>
    </row>
    <row r="3639" spans="1:5">
      <c r="A3639" t="s">
        <v>4326</v>
      </c>
      <c r="B3639">
        <v>10011142654</v>
      </c>
      <c r="C3639" t="s">
        <v>62</v>
      </c>
      <c r="D3639" s="10">
        <v>32175</v>
      </c>
      <c r="E3639" t="s">
        <v>1219</v>
      </c>
    </row>
    <row r="3640" spans="1:5">
      <c r="A3640" t="s">
        <v>4327</v>
      </c>
      <c r="B3640">
        <v>10062594282</v>
      </c>
      <c r="C3640" t="s">
        <v>38</v>
      </c>
      <c r="D3640" s="10">
        <v>35979</v>
      </c>
      <c r="E3640" t="s">
        <v>1219</v>
      </c>
    </row>
    <row r="3641" spans="1:5">
      <c r="A3641" t="s">
        <v>4328</v>
      </c>
      <c r="B3641">
        <v>10009511236</v>
      </c>
      <c r="C3641" t="s">
        <v>163</v>
      </c>
      <c r="D3641" s="10">
        <v>35046</v>
      </c>
      <c r="E3641" t="s">
        <v>1219</v>
      </c>
    </row>
    <row r="3642" spans="1:5">
      <c r="A3642" t="s">
        <v>4329</v>
      </c>
      <c r="B3642">
        <v>10010687461</v>
      </c>
      <c r="C3642" t="s">
        <v>206</v>
      </c>
      <c r="D3642" s="10">
        <v>35702</v>
      </c>
      <c r="E3642" t="s">
        <v>1219</v>
      </c>
    </row>
    <row r="3643" spans="1:5">
      <c r="A3643" t="s">
        <v>753</v>
      </c>
      <c r="B3643">
        <v>10023824190</v>
      </c>
      <c r="C3643" t="s">
        <v>112</v>
      </c>
      <c r="D3643" s="10">
        <v>36638</v>
      </c>
      <c r="E3643" t="s">
        <v>1217</v>
      </c>
    </row>
    <row r="3644" spans="1:5">
      <c r="A3644" t="s">
        <v>4330</v>
      </c>
      <c r="B3644">
        <v>10023876633</v>
      </c>
      <c r="C3644" t="s">
        <v>112</v>
      </c>
      <c r="D3644" s="10">
        <v>36801</v>
      </c>
      <c r="E3644" t="s">
        <v>1217</v>
      </c>
    </row>
    <row r="3645" spans="1:5">
      <c r="A3645" t="s">
        <v>4331</v>
      </c>
      <c r="B3645">
        <v>10015353464</v>
      </c>
      <c r="C3645" t="s">
        <v>206</v>
      </c>
      <c r="D3645" s="10">
        <v>35831</v>
      </c>
      <c r="E3645" t="s">
        <v>1219</v>
      </c>
    </row>
    <row r="3646" spans="1:5">
      <c r="A3646" t="s">
        <v>4332</v>
      </c>
      <c r="B3646">
        <v>10015851396</v>
      </c>
      <c r="C3646" t="s">
        <v>206</v>
      </c>
      <c r="D3646" s="10">
        <v>36084</v>
      </c>
      <c r="E3646" t="s">
        <v>1219</v>
      </c>
    </row>
    <row r="3647" spans="1:5">
      <c r="A3647" t="s">
        <v>4333</v>
      </c>
      <c r="B3647">
        <v>10014738728</v>
      </c>
      <c r="C3647" t="s">
        <v>206</v>
      </c>
      <c r="D3647" s="10">
        <v>35456</v>
      </c>
      <c r="E3647" t="s">
        <v>1219</v>
      </c>
    </row>
    <row r="3648" spans="1:5">
      <c r="A3648" t="s">
        <v>4334</v>
      </c>
      <c r="B3648">
        <v>10023969185</v>
      </c>
      <c r="C3648" t="s">
        <v>112</v>
      </c>
      <c r="D3648" s="10">
        <v>36570</v>
      </c>
      <c r="E3648" t="s">
        <v>1219</v>
      </c>
    </row>
    <row r="3649" spans="1:5">
      <c r="A3649" t="s">
        <v>4335</v>
      </c>
      <c r="B3649">
        <v>10010922382</v>
      </c>
      <c r="C3649" t="s">
        <v>112</v>
      </c>
      <c r="D3649" s="10">
        <v>35926</v>
      </c>
      <c r="E3649" t="s">
        <v>1219</v>
      </c>
    </row>
    <row r="3650" spans="1:5">
      <c r="A3650" t="s">
        <v>4336</v>
      </c>
      <c r="B3650">
        <v>10015411967</v>
      </c>
      <c r="C3650" t="s">
        <v>206</v>
      </c>
      <c r="D3650" s="10">
        <v>36044</v>
      </c>
      <c r="E3650" t="s">
        <v>1219</v>
      </c>
    </row>
    <row r="3651" spans="1:5">
      <c r="A3651" t="s">
        <v>4337</v>
      </c>
      <c r="B3651">
        <v>10015411664</v>
      </c>
      <c r="C3651" t="s">
        <v>206</v>
      </c>
      <c r="D3651" s="10">
        <v>35956</v>
      </c>
      <c r="E3651" t="s">
        <v>1219</v>
      </c>
    </row>
    <row r="3652" spans="1:5">
      <c r="A3652" t="s">
        <v>4338</v>
      </c>
      <c r="B3652">
        <v>10019299142</v>
      </c>
      <c r="C3652" t="s">
        <v>112</v>
      </c>
      <c r="D3652" s="10">
        <v>35710</v>
      </c>
      <c r="E3652" t="s">
        <v>1217</v>
      </c>
    </row>
    <row r="3653" spans="1:5">
      <c r="A3653" t="s">
        <v>4339</v>
      </c>
      <c r="B3653">
        <v>10015900910</v>
      </c>
      <c r="C3653" t="s">
        <v>206</v>
      </c>
      <c r="D3653" s="10">
        <v>34751</v>
      </c>
      <c r="E3653" t="s">
        <v>1219</v>
      </c>
    </row>
    <row r="3654" spans="1:5">
      <c r="A3654" t="s">
        <v>4340</v>
      </c>
      <c r="B3654">
        <v>10009317135</v>
      </c>
      <c r="C3654" t="s">
        <v>112</v>
      </c>
      <c r="D3654" s="10">
        <v>29865</v>
      </c>
      <c r="E3654" t="s">
        <v>1217</v>
      </c>
    </row>
    <row r="3655" spans="1:5">
      <c r="A3655" t="s">
        <v>4341</v>
      </c>
      <c r="B3655">
        <v>10014812486</v>
      </c>
      <c r="C3655" t="s">
        <v>112</v>
      </c>
      <c r="D3655" s="10">
        <v>35971</v>
      </c>
      <c r="E3655" t="s">
        <v>1219</v>
      </c>
    </row>
    <row r="3656" spans="1:5">
      <c r="A3656" t="s">
        <v>4342</v>
      </c>
      <c r="B3656">
        <v>10062892154</v>
      </c>
      <c r="C3656" t="s">
        <v>112</v>
      </c>
      <c r="D3656" s="10">
        <v>31118</v>
      </c>
      <c r="E3656" t="s">
        <v>1219</v>
      </c>
    </row>
    <row r="3657" spans="1:5">
      <c r="A3657" t="s">
        <v>4343</v>
      </c>
      <c r="B3657">
        <v>10023723049</v>
      </c>
      <c r="C3657" t="s">
        <v>43</v>
      </c>
      <c r="D3657" s="10">
        <v>36779</v>
      </c>
      <c r="E3657" t="s">
        <v>1217</v>
      </c>
    </row>
    <row r="3658" spans="1:5">
      <c r="A3658" t="s">
        <v>4344</v>
      </c>
      <c r="B3658">
        <v>10018142923</v>
      </c>
      <c r="C3658" t="s">
        <v>112</v>
      </c>
      <c r="D3658" s="10">
        <v>35431</v>
      </c>
      <c r="E3658" t="s">
        <v>1217</v>
      </c>
    </row>
    <row r="3659" spans="1:5">
      <c r="A3659" t="s">
        <v>4345</v>
      </c>
      <c r="B3659">
        <v>10018290847</v>
      </c>
      <c r="C3659" t="s">
        <v>112</v>
      </c>
      <c r="D3659" s="10">
        <v>22442</v>
      </c>
      <c r="E3659" t="s">
        <v>1217</v>
      </c>
    </row>
    <row r="3660" spans="1:5">
      <c r="A3660" t="s">
        <v>4346</v>
      </c>
      <c r="B3660">
        <v>10018795550</v>
      </c>
      <c r="C3660" t="s">
        <v>112</v>
      </c>
      <c r="D3660" s="10">
        <v>24033</v>
      </c>
      <c r="E3660" t="s">
        <v>1217</v>
      </c>
    </row>
    <row r="3661" spans="1:5">
      <c r="A3661" t="s">
        <v>4347</v>
      </c>
      <c r="B3661">
        <v>10061370466</v>
      </c>
      <c r="C3661" t="s">
        <v>62</v>
      </c>
      <c r="E3661" t="s">
        <v>1219</v>
      </c>
    </row>
    <row r="3662" spans="1:5">
      <c r="A3662" t="s">
        <v>4348</v>
      </c>
      <c r="B3662">
        <v>10061297718</v>
      </c>
      <c r="C3662" t="s">
        <v>51</v>
      </c>
      <c r="D3662" s="10">
        <v>35898</v>
      </c>
      <c r="E3662" t="s">
        <v>1219</v>
      </c>
    </row>
    <row r="3663" spans="1:5">
      <c r="A3663" t="s">
        <v>4349</v>
      </c>
      <c r="B3663">
        <v>10009490927</v>
      </c>
      <c r="C3663" t="s">
        <v>32</v>
      </c>
      <c r="D3663" s="10">
        <v>34811</v>
      </c>
      <c r="E3663" t="s">
        <v>1219</v>
      </c>
    </row>
    <row r="3664" spans="1:5">
      <c r="A3664" t="s">
        <v>4350</v>
      </c>
      <c r="B3664">
        <v>10007765337</v>
      </c>
      <c r="C3664" t="s">
        <v>51</v>
      </c>
      <c r="D3664" s="10">
        <v>34188</v>
      </c>
      <c r="E3664" t="s">
        <v>1219</v>
      </c>
    </row>
    <row r="3665" spans="1:5">
      <c r="A3665" t="s">
        <v>4351</v>
      </c>
      <c r="B3665">
        <v>10006416229</v>
      </c>
      <c r="C3665" t="s">
        <v>223</v>
      </c>
      <c r="D3665" s="10">
        <v>32753</v>
      </c>
      <c r="E3665" t="s">
        <v>1219</v>
      </c>
    </row>
    <row r="3666" spans="1:5">
      <c r="A3666" t="s">
        <v>4352</v>
      </c>
      <c r="B3666">
        <v>10009251457</v>
      </c>
      <c r="C3666" t="s">
        <v>155</v>
      </c>
      <c r="D3666" s="10">
        <v>35155</v>
      </c>
      <c r="E3666" t="s">
        <v>1219</v>
      </c>
    </row>
    <row r="3667" spans="1:5">
      <c r="A3667" t="s">
        <v>4353</v>
      </c>
      <c r="B3667">
        <v>10007725931</v>
      </c>
      <c r="C3667" t="s">
        <v>155</v>
      </c>
      <c r="D3667" s="10">
        <v>33860</v>
      </c>
      <c r="E3667" t="s">
        <v>1219</v>
      </c>
    </row>
    <row r="3668" spans="1:5">
      <c r="A3668" t="s">
        <v>4355</v>
      </c>
      <c r="B3668">
        <v>10016126737</v>
      </c>
      <c r="C3668" t="s">
        <v>4354</v>
      </c>
      <c r="D3668" s="10">
        <v>35973</v>
      </c>
      <c r="E3668" t="s">
        <v>1217</v>
      </c>
    </row>
    <row r="3669" spans="1:5">
      <c r="A3669" t="s">
        <v>4356</v>
      </c>
      <c r="B3669">
        <v>10009098984</v>
      </c>
      <c r="C3669" t="s">
        <v>163</v>
      </c>
      <c r="D3669" s="10">
        <v>34862</v>
      </c>
      <c r="E3669" t="s">
        <v>1219</v>
      </c>
    </row>
    <row r="3670" spans="1:5">
      <c r="A3670" t="s">
        <v>4357</v>
      </c>
      <c r="B3670">
        <v>10014871191</v>
      </c>
      <c r="C3670" t="s">
        <v>1046</v>
      </c>
      <c r="D3670" s="10">
        <v>35684</v>
      </c>
      <c r="E3670" t="s">
        <v>1219</v>
      </c>
    </row>
    <row r="3671" spans="1:5">
      <c r="A3671" t="s">
        <v>4358</v>
      </c>
      <c r="B3671">
        <v>10010605720</v>
      </c>
      <c r="C3671" t="s">
        <v>41</v>
      </c>
      <c r="D3671" s="10">
        <v>35646</v>
      </c>
      <c r="E3671" t="s">
        <v>1219</v>
      </c>
    </row>
    <row r="3672" spans="1:5">
      <c r="A3672" t="s">
        <v>4359</v>
      </c>
      <c r="B3672">
        <v>10008938431</v>
      </c>
      <c r="C3672" t="s">
        <v>155</v>
      </c>
      <c r="D3672" s="10">
        <v>34384</v>
      </c>
      <c r="E3672" t="s">
        <v>1219</v>
      </c>
    </row>
    <row r="3673" spans="1:5">
      <c r="A3673" t="s">
        <v>599</v>
      </c>
      <c r="B3673">
        <v>10010790828</v>
      </c>
      <c r="C3673" t="s">
        <v>101</v>
      </c>
      <c r="D3673" s="10">
        <v>35937</v>
      </c>
      <c r="E3673" t="s">
        <v>1217</v>
      </c>
    </row>
    <row r="3674" spans="1:5">
      <c r="A3674" t="s">
        <v>4360</v>
      </c>
      <c r="B3674">
        <v>10008890941</v>
      </c>
      <c r="C3674" t="s">
        <v>155</v>
      </c>
      <c r="D3674" s="10">
        <v>32154</v>
      </c>
      <c r="E3674" t="s">
        <v>1219</v>
      </c>
    </row>
    <row r="3675" spans="1:5">
      <c r="A3675" t="s">
        <v>4361</v>
      </c>
      <c r="B3675">
        <v>10023488229</v>
      </c>
      <c r="C3675" t="s">
        <v>163</v>
      </c>
      <c r="D3675" s="10">
        <v>35038</v>
      </c>
      <c r="E3675" t="s">
        <v>1219</v>
      </c>
    </row>
    <row r="3676" spans="1:5">
      <c r="A3676" t="s">
        <v>803</v>
      </c>
      <c r="B3676">
        <v>10008988648</v>
      </c>
      <c r="C3676" t="s">
        <v>41</v>
      </c>
      <c r="D3676" s="10">
        <v>34916</v>
      </c>
      <c r="E3676" t="s">
        <v>1219</v>
      </c>
    </row>
    <row r="3677" spans="1:5">
      <c r="A3677" t="s">
        <v>4362</v>
      </c>
      <c r="B3677">
        <v>10006415825</v>
      </c>
      <c r="C3677" t="s">
        <v>1351</v>
      </c>
      <c r="D3677" s="10">
        <v>33488</v>
      </c>
      <c r="E3677" t="s">
        <v>1217</v>
      </c>
    </row>
    <row r="3678" spans="1:5">
      <c r="A3678" t="s">
        <v>776</v>
      </c>
      <c r="B3678">
        <v>10009991182</v>
      </c>
      <c r="C3678" t="s">
        <v>77</v>
      </c>
      <c r="D3678" s="10">
        <v>35441</v>
      </c>
      <c r="E3678" t="s">
        <v>1217</v>
      </c>
    </row>
    <row r="3679" spans="1:5">
      <c r="A3679" t="s">
        <v>4363</v>
      </c>
      <c r="B3679">
        <v>10007760081</v>
      </c>
      <c r="C3679" t="s">
        <v>177</v>
      </c>
      <c r="D3679" s="10">
        <v>28007</v>
      </c>
      <c r="E3679" t="s">
        <v>1219</v>
      </c>
    </row>
    <row r="3680" spans="1:5">
      <c r="A3680" t="s">
        <v>4364</v>
      </c>
      <c r="B3680">
        <v>10016208882</v>
      </c>
      <c r="C3680" t="s">
        <v>163</v>
      </c>
      <c r="D3680" s="10">
        <v>35477</v>
      </c>
      <c r="E3680" t="s">
        <v>1219</v>
      </c>
    </row>
    <row r="3681" spans="1:5">
      <c r="A3681" t="s">
        <v>4365</v>
      </c>
      <c r="B3681">
        <v>10010608346</v>
      </c>
      <c r="C3681" t="s">
        <v>1351</v>
      </c>
      <c r="D3681" s="10">
        <v>34366</v>
      </c>
      <c r="E3681" t="s">
        <v>1219</v>
      </c>
    </row>
    <row r="3682" spans="1:5">
      <c r="A3682" t="s">
        <v>4366</v>
      </c>
      <c r="B3682">
        <v>10009869530</v>
      </c>
      <c r="C3682" t="s">
        <v>45</v>
      </c>
      <c r="D3682" s="10">
        <v>35459</v>
      </c>
      <c r="E3682" t="s">
        <v>1219</v>
      </c>
    </row>
    <row r="3683" spans="1:5">
      <c r="A3683" t="s">
        <v>4367</v>
      </c>
      <c r="B3683">
        <v>10006897286</v>
      </c>
      <c r="C3683" t="s">
        <v>28</v>
      </c>
      <c r="D3683" s="10">
        <v>33615</v>
      </c>
      <c r="E3683" t="s">
        <v>1217</v>
      </c>
    </row>
    <row r="3684" spans="1:5">
      <c r="A3684" t="s">
        <v>4368</v>
      </c>
      <c r="B3684">
        <v>10010672105</v>
      </c>
      <c r="C3684" t="s">
        <v>363</v>
      </c>
      <c r="D3684" s="10">
        <v>29019</v>
      </c>
      <c r="E3684" t="s">
        <v>1219</v>
      </c>
    </row>
    <row r="3685" spans="1:5">
      <c r="A3685" t="s">
        <v>4369</v>
      </c>
      <c r="B3685">
        <v>10061443521</v>
      </c>
      <c r="C3685" t="s">
        <v>81</v>
      </c>
      <c r="D3685" s="10">
        <v>32046</v>
      </c>
      <c r="E3685" t="s">
        <v>1219</v>
      </c>
    </row>
    <row r="3686" spans="1:5">
      <c r="A3686" t="s">
        <v>4370</v>
      </c>
      <c r="B3686">
        <v>10010657755</v>
      </c>
      <c r="C3686" t="s">
        <v>1351</v>
      </c>
      <c r="D3686" s="10">
        <v>35358</v>
      </c>
      <c r="E3686" t="s">
        <v>1219</v>
      </c>
    </row>
    <row r="3687" spans="1:5">
      <c r="A3687" t="s">
        <v>4371</v>
      </c>
      <c r="B3687">
        <v>10015535744</v>
      </c>
      <c r="C3687" t="s">
        <v>101</v>
      </c>
      <c r="D3687" s="10">
        <v>33238</v>
      </c>
      <c r="E3687" t="s">
        <v>1219</v>
      </c>
    </row>
    <row r="3688" spans="1:5">
      <c r="A3688" t="s">
        <v>4372</v>
      </c>
      <c r="B3688">
        <v>10009136168</v>
      </c>
      <c r="C3688" t="s">
        <v>77</v>
      </c>
      <c r="D3688" s="10">
        <v>35206</v>
      </c>
      <c r="E3688" t="s">
        <v>1217</v>
      </c>
    </row>
    <row r="3689" spans="1:5">
      <c r="A3689" t="s">
        <v>4373</v>
      </c>
      <c r="B3689">
        <v>10010806891</v>
      </c>
      <c r="C3689" t="s">
        <v>45</v>
      </c>
      <c r="D3689" s="10">
        <v>35950</v>
      </c>
      <c r="E3689" t="s">
        <v>1226</v>
      </c>
    </row>
    <row r="3690" spans="1:5">
      <c r="A3690" t="s">
        <v>4374</v>
      </c>
      <c r="B3690">
        <v>10009003705</v>
      </c>
      <c r="C3690" t="s">
        <v>81</v>
      </c>
      <c r="D3690" s="10">
        <v>34067</v>
      </c>
      <c r="E3690" t="s">
        <v>1219</v>
      </c>
    </row>
    <row r="3691" spans="1:5">
      <c r="A3691" t="s">
        <v>4375</v>
      </c>
      <c r="B3691">
        <v>10009134855</v>
      </c>
      <c r="C3691" t="s">
        <v>77</v>
      </c>
      <c r="D3691" s="10">
        <v>35388</v>
      </c>
      <c r="E3691" t="s">
        <v>1219</v>
      </c>
    </row>
    <row r="3692" spans="1:5">
      <c r="A3692" t="s">
        <v>4376</v>
      </c>
      <c r="B3692">
        <v>10010657654</v>
      </c>
      <c r="C3692" t="s">
        <v>1351</v>
      </c>
      <c r="D3692" s="10">
        <v>35112</v>
      </c>
      <c r="E3692" t="s">
        <v>1219</v>
      </c>
    </row>
    <row r="3693" spans="1:5">
      <c r="A3693" t="s">
        <v>4377</v>
      </c>
      <c r="B3693">
        <v>10007749876</v>
      </c>
      <c r="C3693" t="s">
        <v>77</v>
      </c>
      <c r="D3693" s="10">
        <v>34372</v>
      </c>
      <c r="E3693" t="s">
        <v>1217</v>
      </c>
    </row>
    <row r="3694" spans="1:5">
      <c r="A3694" t="s">
        <v>4378</v>
      </c>
      <c r="B3694">
        <v>10061311357</v>
      </c>
      <c r="C3694" t="s">
        <v>36</v>
      </c>
      <c r="D3694" s="10">
        <v>35860</v>
      </c>
      <c r="E3694" t="s">
        <v>1219</v>
      </c>
    </row>
    <row r="3695" spans="1:5">
      <c r="A3695" t="s">
        <v>4379</v>
      </c>
      <c r="B3695">
        <v>10016258089</v>
      </c>
      <c r="C3695" t="s">
        <v>43</v>
      </c>
      <c r="D3695" s="10">
        <v>35741</v>
      </c>
      <c r="E3695" t="s">
        <v>1219</v>
      </c>
    </row>
    <row r="3696" spans="1:5">
      <c r="A3696" t="s">
        <v>4380</v>
      </c>
      <c r="B3696">
        <v>10059187158</v>
      </c>
      <c r="C3696" t="s">
        <v>155</v>
      </c>
      <c r="D3696" s="10">
        <v>32822</v>
      </c>
      <c r="E3696" t="s">
        <v>1218</v>
      </c>
    </row>
    <row r="3697" spans="1:5">
      <c r="A3697" t="s">
        <v>4381</v>
      </c>
      <c r="B3697">
        <v>10009023711</v>
      </c>
      <c r="C3697" t="s">
        <v>55</v>
      </c>
      <c r="D3697" s="10">
        <v>34233</v>
      </c>
      <c r="E3697" t="s">
        <v>1217</v>
      </c>
    </row>
    <row r="3698" spans="1:5">
      <c r="A3698" t="s">
        <v>4382</v>
      </c>
      <c r="B3698">
        <v>10061278621</v>
      </c>
      <c r="C3698" t="s">
        <v>1351</v>
      </c>
      <c r="D3698" s="10">
        <v>35441</v>
      </c>
      <c r="E3698" t="s">
        <v>1219</v>
      </c>
    </row>
    <row r="3699" spans="1:5">
      <c r="A3699" t="s">
        <v>4383</v>
      </c>
      <c r="B3699">
        <v>10061351066</v>
      </c>
      <c r="C3699" t="s">
        <v>55</v>
      </c>
      <c r="E3699" t="s">
        <v>1219</v>
      </c>
    </row>
    <row r="3700" spans="1:5">
      <c r="A3700" t="s">
        <v>4384</v>
      </c>
      <c r="B3700">
        <v>10009517502</v>
      </c>
      <c r="C3700" t="s">
        <v>36</v>
      </c>
      <c r="D3700" s="10">
        <v>34947</v>
      </c>
      <c r="E3700" t="s">
        <v>1219</v>
      </c>
    </row>
    <row r="3701" spans="1:5">
      <c r="A3701" t="s">
        <v>4385</v>
      </c>
      <c r="B3701">
        <v>10009834164</v>
      </c>
      <c r="C3701" t="s">
        <v>38</v>
      </c>
      <c r="D3701" s="10">
        <v>34578</v>
      </c>
      <c r="E3701" t="s">
        <v>1219</v>
      </c>
    </row>
    <row r="3702" spans="1:5">
      <c r="A3702" t="s">
        <v>4386</v>
      </c>
      <c r="B3702">
        <v>10010687360</v>
      </c>
      <c r="C3702" t="s">
        <v>206</v>
      </c>
      <c r="D3702" s="10">
        <v>35679</v>
      </c>
      <c r="E3702" t="s">
        <v>1219</v>
      </c>
    </row>
    <row r="3703" spans="1:5">
      <c r="A3703" t="s">
        <v>4387</v>
      </c>
      <c r="B3703">
        <v>10007783323</v>
      </c>
      <c r="C3703" t="s">
        <v>81</v>
      </c>
      <c r="D3703" s="10">
        <v>34018</v>
      </c>
      <c r="E3703" t="s">
        <v>1219</v>
      </c>
    </row>
    <row r="3704" spans="1:5">
      <c r="A3704" t="s">
        <v>4388</v>
      </c>
      <c r="B3704">
        <v>10010880855</v>
      </c>
      <c r="C3704" t="s">
        <v>197</v>
      </c>
      <c r="D3704" s="10">
        <v>35934</v>
      </c>
      <c r="E3704" t="s">
        <v>1219</v>
      </c>
    </row>
    <row r="3705" spans="1:5">
      <c r="A3705" t="s">
        <v>4389</v>
      </c>
      <c r="B3705">
        <v>10009151730</v>
      </c>
      <c r="C3705" t="s">
        <v>144</v>
      </c>
      <c r="D3705" s="10">
        <v>35144</v>
      </c>
      <c r="E3705" t="s">
        <v>1219</v>
      </c>
    </row>
    <row r="3706" spans="1:5">
      <c r="A3706" t="s">
        <v>4390</v>
      </c>
      <c r="B3706">
        <v>10009873974</v>
      </c>
      <c r="C3706" t="s">
        <v>36</v>
      </c>
      <c r="D3706" s="10">
        <v>35378</v>
      </c>
      <c r="E3706" t="s">
        <v>1219</v>
      </c>
    </row>
    <row r="3707" spans="1:5">
      <c r="A3707" t="s">
        <v>4391</v>
      </c>
      <c r="B3707">
        <v>10008683908</v>
      </c>
      <c r="C3707" t="s">
        <v>363</v>
      </c>
      <c r="D3707" s="10">
        <v>34858</v>
      </c>
      <c r="E3707" t="s">
        <v>1219</v>
      </c>
    </row>
    <row r="3708" spans="1:5">
      <c r="A3708" t="s">
        <v>4392</v>
      </c>
      <c r="B3708">
        <v>10009350275</v>
      </c>
      <c r="C3708" t="s">
        <v>45</v>
      </c>
      <c r="D3708" s="10">
        <v>35027</v>
      </c>
      <c r="E3708" t="s">
        <v>1217</v>
      </c>
    </row>
    <row r="3709" spans="1:5">
      <c r="A3709" t="s">
        <v>4393</v>
      </c>
      <c r="B3709">
        <v>10010856405</v>
      </c>
      <c r="C3709" t="s">
        <v>1351</v>
      </c>
      <c r="D3709" s="10">
        <v>35085</v>
      </c>
      <c r="E3709" t="s">
        <v>1219</v>
      </c>
    </row>
    <row r="3710" spans="1:5">
      <c r="A3710" t="s">
        <v>4394</v>
      </c>
      <c r="B3710">
        <v>10061337326</v>
      </c>
      <c r="C3710" t="s">
        <v>36</v>
      </c>
      <c r="D3710" s="10">
        <v>35457</v>
      </c>
      <c r="E3710" t="s">
        <v>1219</v>
      </c>
    </row>
    <row r="3711" spans="1:5">
      <c r="A3711" t="s">
        <v>4395</v>
      </c>
      <c r="B3711">
        <v>10009214879</v>
      </c>
      <c r="C3711" t="s">
        <v>38</v>
      </c>
      <c r="D3711" s="10">
        <v>34929</v>
      </c>
      <c r="E3711" t="s">
        <v>1219</v>
      </c>
    </row>
    <row r="3712" spans="1:5">
      <c r="A3712" t="s">
        <v>4396</v>
      </c>
      <c r="B3712">
        <v>10059186451</v>
      </c>
      <c r="C3712" t="s">
        <v>155</v>
      </c>
      <c r="D3712" s="10">
        <v>30868</v>
      </c>
      <c r="E3712" t="s">
        <v>1217</v>
      </c>
    </row>
    <row r="3713" spans="1:5">
      <c r="A3713" t="s">
        <v>4397</v>
      </c>
      <c r="B3713">
        <v>10010718985</v>
      </c>
      <c r="C3713" t="s">
        <v>38</v>
      </c>
      <c r="D3713" s="10">
        <v>33824</v>
      </c>
      <c r="E3713" t="s">
        <v>1219</v>
      </c>
    </row>
    <row r="3714" spans="1:5">
      <c r="A3714" t="s">
        <v>4398</v>
      </c>
      <c r="B3714">
        <v>10015244037</v>
      </c>
      <c r="C3714" t="s">
        <v>141</v>
      </c>
      <c r="D3714" s="10">
        <v>35151</v>
      </c>
      <c r="E3714" t="s">
        <v>1219</v>
      </c>
    </row>
    <row r="3715" spans="1:5">
      <c r="A3715" t="s">
        <v>4399</v>
      </c>
      <c r="B3715">
        <v>10059187259</v>
      </c>
      <c r="C3715" t="s">
        <v>155</v>
      </c>
      <c r="D3715" s="10">
        <v>33975</v>
      </c>
      <c r="E3715" t="s">
        <v>1217</v>
      </c>
    </row>
    <row r="3716" spans="1:5">
      <c r="A3716" t="s">
        <v>4400</v>
      </c>
      <c r="B3716">
        <v>10061383806</v>
      </c>
      <c r="C3716" t="s">
        <v>1351</v>
      </c>
      <c r="D3716" s="10">
        <v>31294</v>
      </c>
      <c r="E3716" t="s">
        <v>1219</v>
      </c>
    </row>
    <row r="3717" spans="1:5">
      <c r="A3717" t="s">
        <v>4401</v>
      </c>
      <c r="B3717">
        <v>10007357634</v>
      </c>
      <c r="C3717" t="s">
        <v>77</v>
      </c>
      <c r="D3717" s="10">
        <v>34213</v>
      </c>
      <c r="E3717" t="s">
        <v>1219</v>
      </c>
    </row>
    <row r="3718" spans="1:5">
      <c r="A3718" t="s">
        <v>4402</v>
      </c>
      <c r="B3718">
        <v>10009430909</v>
      </c>
      <c r="C3718" t="s">
        <v>32</v>
      </c>
      <c r="D3718" s="10">
        <v>34354</v>
      </c>
      <c r="E3718" t="s">
        <v>1219</v>
      </c>
    </row>
    <row r="3719" spans="1:5">
      <c r="A3719" t="s">
        <v>4403</v>
      </c>
      <c r="B3719">
        <v>10006319229</v>
      </c>
      <c r="C3719" t="s">
        <v>206</v>
      </c>
      <c r="D3719" s="10">
        <v>32428</v>
      </c>
      <c r="E3719" t="s">
        <v>1219</v>
      </c>
    </row>
    <row r="3720" spans="1:5">
      <c r="A3720" t="s">
        <v>4404</v>
      </c>
      <c r="B3720">
        <v>10009224983</v>
      </c>
      <c r="C3720" t="s">
        <v>155</v>
      </c>
      <c r="D3720" s="10">
        <v>34737</v>
      </c>
      <c r="E3720" t="s">
        <v>1219</v>
      </c>
    </row>
    <row r="3721" spans="1:5">
      <c r="A3721" t="s">
        <v>4405</v>
      </c>
      <c r="B3721">
        <v>10015153303</v>
      </c>
      <c r="C3721" t="s">
        <v>163</v>
      </c>
      <c r="D3721" s="10">
        <v>35846</v>
      </c>
      <c r="E3721" t="s">
        <v>1219</v>
      </c>
    </row>
    <row r="3722" spans="1:5">
      <c r="A3722" t="s">
        <v>4406</v>
      </c>
      <c r="B3722">
        <v>10016192920</v>
      </c>
      <c r="C3722" t="s">
        <v>43</v>
      </c>
      <c r="D3722" s="10">
        <v>36009</v>
      </c>
      <c r="E3722" t="s">
        <v>1219</v>
      </c>
    </row>
    <row r="3723" spans="1:5">
      <c r="A3723" t="s">
        <v>4407</v>
      </c>
      <c r="B3723">
        <v>10010657856</v>
      </c>
      <c r="C3723" t="s">
        <v>1351</v>
      </c>
      <c r="D3723" s="10">
        <v>35253</v>
      </c>
      <c r="E3723" t="s">
        <v>1219</v>
      </c>
    </row>
    <row r="3724" spans="1:5">
      <c r="A3724" t="s">
        <v>4408</v>
      </c>
      <c r="B3724">
        <v>10013709821</v>
      </c>
      <c r="C3724" t="s">
        <v>34</v>
      </c>
      <c r="D3724" s="10">
        <v>36113</v>
      </c>
      <c r="E3724" t="s">
        <v>1219</v>
      </c>
    </row>
    <row r="3725" spans="1:5">
      <c r="A3725" t="s">
        <v>971</v>
      </c>
      <c r="B3725">
        <v>10009436767</v>
      </c>
      <c r="C3725" t="s">
        <v>38</v>
      </c>
      <c r="D3725" s="10">
        <v>34444</v>
      </c>
      <c r="E3725" t="s">
        <v>1219</v>
      </c>
    </row>
    <row r="3726" spans="1:5">
      <c r="A3726" t="s">
        <v>4409</v>
      </c>
      <c r="B3726">
        <v>10014631422</v>
      </c>
      <c r="C3726" t="s">
        <v>177</v>
      </c>
      <c r="D3726" s="10">
        <v>35693</v>
      </c>
      <c r="E3726" t="s">
        <v>1219</v>
      </c>
    </row>
    <row r="3727" spans="1:5">
      <c r="A3727" t="s">
        <v>4410</v>
      </c>
      <c r="B3727">
        <v>10009870742</v>
      </c>
      <c r="C3727" t="s">
        <v>155</v>
      </c>
      <c r="D3727" s="10">
        <v>35256</v>
      </c>
      <c r="E3727" t="s">
        <v>1219</v>
      </c>
    </row>
    <row r="3728" spans="1:5">
      <c r="A3728" t="s">
        <v>4411</v>
      </c>
      <c r="B3728">
        <v>10010610669</v>
      </c>
      <c r="C3728" t="s">
        <v>363</v>
      </c>
      <c r="D3728" s="10">
        <v>35543</v>
      </c>
      <c r="E3728" t="s">
        <v>1219</v>
      </c>
    </row>
    <row r="3729" spans="1:5">
      <c r="A3729" t="s">
        <v>4412</v>
      </c>
      <c r="B3729">
        <v>10010857213</v>
      </c>
      <c r="C3729" t="s">
        <v>1351</v>
      </c>
      <c r="D3729" s="10">
        <v>33420</v>
      </c>
      <c r="E3729" t="s">
        <v>1219</v>
      </c>
    </row>
    <row r="3730" spans="1:5">
      <c r="A3730" t="s">
        <v>4413</v>
      </c>
      <c r="B3730">
        <v>10006454120</v>
      </c>
      <c r="C3730" t="s">
        <v>77</v>
      </c>
      <c r="D3730" s="10">
        <v>33138</v>
      </c>
      <c r="E3730" t="s">
        <v>1219</v>
      </c>
    </row>
    <row r="3731" spans="1:5">
      <c r="A3731" t="s">
        <v>4414</v>
      </c>
      <c r="B3731">
        <v>10011137200</v>
      </c>
      <c r="C3731" t="s">
        <v>32</v>
      </c>
      <c r="D3731" s="10">
        <v>35678</v>
      </c>
      <c r="E3731" t="s">
        <v>1219</v>
      </c>
    </row>
    <row r="3732" spans="1:5">
      <c r="A3732" t="s">
        <v>4415</v>
      </c>
      <c r="B3732">
        <v>10010591168</v>
      </c>
      <c r="C3732" t="s">
        <v>155</v>
      </c>
      <c r="D3732" s="10">
        <v>35415</v>
      </c>
      <c r="E3732" t="s">
        <v>1219</v>
      </c>
    </row>
    <row r="3733" spans="1:5">
      <c r="A3733" t="s">
        <v>4416</v>
      </c>
      <c r="B3733">
        <v>10010590764</v>
      </c>
      <c r="C3733" t="s">
        <v>363</v>
      </c>
      <c r="D3733" s="10">
        <v>32310</v>
      </c>
      <c r="E3733" t="s">
        <v>1217</v>
      </c>
    </row>
    <row r="3734" spans="1:5">
      <c r="A3734" t="s">
        <v>4417</v>
      </c>
      <c r="B3734">
        <v>10009638144</v>
      </c>
      <c r="C3734" t="s">
        <v>155</v>
      </c>
      <c r="D3734" s="10">
        <v>35506</v>
      </c>
      <c r="E3734" t="s">
        <v>1219</v>
      </c>
    </row>
    <row r="3735" spans="1:5">
      <c r="A3735" t="s">
        <v>4418</v>
      </c>
      <c r="B3735">
        <v>10061379055</v>
      </c>
      <c r="C3735" t="s">
        <v>1351</v>
      </c>
      <c r="D3735" s="10">
        <v>30297</v>
      </c>
      <c r="E3735" t="s">
        <v>1219</v>
      </c>
    </row>
    <row r="3736" spans="1:5">
      <c r="A3736" t="s">
        <v>4419</v>
      </c>
      <c r="B3736">
        <v>10010771529</v>
      </c>
      <c r="C3736" t="s">
        <v>77</v>
      </c>
      <c r="D3736" s="10">
        <v>36082</v>
      </c>
      <c r="E3736" t="s">
        <v>1219</v>
      </c>
    </row>
    <row r="3737" spans="1:5">
      <c r="A3737" t="s">
        <v>4420</v>
      </c>
      <c r="B3737">
        <v>10007781101</v>
      </c>
      <c r="C3737" t="s">
        <v>32</v>
      </c>
      <c r="D3737" s="10">
        <v>34263</v>
      </c>
      <c r="E3737" t="s">
        <v>1219</v>
      </c>
    </row>
    <row r="3738" spans="1:5">
      <c r="A3738" t="s">
        <v>4421</v>
      </c>
      <c r="B3738">
        <v>10001592703</v>
      </c>
      <c r="C3738" t="s">
        <v>77</v>
      </c>
      <c r="D3738" s="10">
        <v>29640</v>
      </c>
      <c r="E3738" t="s">
        <v>1219</v>
      </c>
    </row>
    <row r="3739" spans="1:5">
      <c r="A3739" t="s">
        <v>4422</v>
      </c>
      <c r="B3739">
        <v>10018776251</v>
      </c>
      <c r="C3739" t="s">
        <v>28</v>
      </c>
      <c r="D3739" s="10">
        <v>34961</v>
      </c>
      <c r="E3739" t="s">
        <v>1217</v>
      </c>
    </row>
    <row r="3740" spans="1:5">
      <c r="A3740" t="s">
        <v>4423</v>
      </c>
      <c r="B3740">
        <v>10006596283</v>
      </c>
      <c r="C3740" t="s">
        <v>32</v>
      </c>
      <c r="D3740" s="10">
        <v>26794</v>
      </c>
      <c r="E3740" t="s">
        <v>1219</v>
      </c>
    </row>
    <row r="3741" spans="1:5">
      <c r="A3741" t="s">
        <v>4424</v>
      </c>
      <c r="B3741">
        <v>10014834415</v>
      </c>
      <c r="C3741" t="s">
        <v>77</v>
      </c>
      <c r="D3741" s="10">
        <v>35804</v>
      </c>
      <c r="E3741" t="s">
        <v>1219</v>
      </c>
    </row>
    <row r="3742" spans="1:5">
      <c r="A3742" t="s">
        <v>4425</v>
      </c>
      <c r="B3742">
        <v>10009740093</v>
      </c>
      <c r="C3742" t="s">
        <v>141</v>
      </c>
      <c r="D3742" s="10">
        <v>35479</v>
      </c>
      <c r="E3742" t="s">
        <v>1217</v>
      </c>
    </row>
    <row r="3743" spans="1:5">
      <c r="A3743" t="s">
        <v>4426</v>
      </c>
      <c r="B3743">
        <v>10023926749</v>
      </c>
      <c r="C3743" t="s">
        <v>112</v>
      </c>
      <c r="D3743" s="10">
        <v>36345</v>
      </c>
      <c r="E3743" t="s">
        <v>1217</v>
      </c>
    </row>
    <row r="3744" spans="1:5">
      <c r="A3744" t="s">
        <v>4427</v>
      </c>
      <c r="B3744">
        <v>10008940249</v>
      </c>
      <c r="C3744" t="s">
        <v>861</v>
      </c>
      <c r="D3744" s="10">
        <v>34499</v>
      </c>
      <c r="E3744" t="s">
        <v>1217</v>
      </c>
    </row>
    <row r="3745" spans="1:5">
      <c r="A3745" t="s">
        <v>4428</v>
      </c>
      <c r="B3745">
        <v>10016081267</v>
      </c>
      <c r="C3745" t="s">
        <v>32</v>
      </c>
      <c r="D3745" s="10">
        <v>26878</v>
      </c>
      <c r="E3745" t="s">
        <v>1217</v>
      </c>
    </row>
    <row r="3746" spans="1:5">
      <c r="A3746" t="s">
        <v>4429</v>
      </c>
      <c r="B3746">
        <v>10010197815</v>
      </c>
      <c r="C3746" t="s">
        <v>861</v>
      </c>
      <c r="D3746" s="10">
        <v>35696</v>
      </c>
      <c r="E3746" t="s">
        <v>1219</v>
      </c>
    </row>
    <row r="3747" spans="1:5">
      <c r="A3747" t="s">
        <v>4430</v>
      </c>
      <c r="B3747">
        <v>10023476509</v>
      </c>
      <c r="C3747" t="s">
        <v>32</v>
      </c>
      <c r="D3747" s="10">
        <v>31385</v>
      </c>
      <c r="E3747" t="s">
        <v>1219</v>
      </c>
    </row>
    <row r="3748" spans="1:5">
      <c r="A3748" t="s">
        <v>4431</v>
      </c>
      <c r="B3748">
        <v>10016007307</v>
      </c>
      <c r="C3748" t="s">
        <v>43</v>
      </c>
      <c r="D3748" s="10">
        <v>35886</v>
      </c>
      <c r="E3748" t="s">
        <v>1219</v>
      </c>
    </row>
    <row r="3749" spans="1:5">
      <c r="A3749" t="s">
        <v>4432</v>
      </c>
      <c r="B3749">
        <v>10011135479</v>
      </c>
      <c r="C3749" t="s">
        <v>141</v>
      </c>
      <c r="D3749" s="10">
        <v>27113</v>
      </c>
      <c r="E3749" t="s">
        <v>1217</v>
      </c>
    </row>
    <row r="3750" spans="1:5">
      <c r="A3750" t="s">
        <v>4433</v>
      </c>
      <c r="B3750">
        <v>10013888057</v>
      </c>
      <c r="C3750" t="s">
        <v>206</v>
      </c>
      <c r="D3750" s="10">
        <v>33259</v>
      </c>
      <c r="E3750" t="s">
        <v>1219</v>
      </c>
    </row>
    <row r="3751" spans="1:5">
      <c r="A3751" t="s">
        <v>4434</v>
      </c>
      <c r="B3751">
        <v>10005788052</v>
      </c>
      <c r="C3751" t="s">
        <v>141</v>
      </c>
      <c r="D3751" s="10">
        <v>29813</v>
      </c>
      <c r="E3751" t="s">
        <v>1219</v>
      </c>
    </row>
    <row r="3752" spans="1:5">
      <c r="A3752" t="s">
        <v>4435</v>
      </c>
      <c r="B3752">
        <v>10014740546</v>
      </c>
      <c r="C3752" t="s">
        <v>206</v>
      </c>
      <c r="D3752" s="10">
        <v>35478</v>
      </c>
      <c r="E3752" t="s">
        <v>1219</v>
      </c>
    </row>
    <row r="3753" spans="1:5">
      <c r="A3753" t="s">
        <v>4436</v>
      </c>
      <c r="B3753">
        <v>10061289230</v>
      </c>
      <c r="C3753" t="s">
        <v>206</v>
      </c>
      <c r="D3753" s="10">
        <v>35622</v>
      </c>
      <c r="E3753" t="s">
        <v>1219</v>
      </c>
    </row>
    <row r="3754" spans="1:5">
      <c r="A3754" t="s">
        <v>4437</v>
      </c>
      <c r="B3754">
        <v>10018958430</v>
      </c>
      <c r="C3754" t="s">
        <v>112</v>
      </c>
      <c r="D3754" s="10">
        <v>32441</v>
      </c>
      <c r="E3754" t="s">
        <v>1219</v>
      </c>
    </row>
    <row r="3755" spans="1:5">
      <c r="A3755" t="s">
        <v>4438</v>
      </c>
      <c r="B3755">
        <v>10015411866</v>
      </c>
      <c r="C3755" t="s">
        <v>206</v>
      </c>
      <c r="D3755" s="10">
        <v>35804</v>
      </c>
      <c r="E3755" t="s">
        <v>1219</v>
      </c>
    </row>
    <row r="3756" spans="1:5">
      <c r="A3756" t="s">
        <v>4439</v>
      </c>
      <c r="B3756">
        <v>10010938550</v>
      </c>
      <c r="C3756" t="s">
        <v>141</v>
      </c>
      <c r="D3756" s="10">
        <v>23753</v>
      </c>
      <c r="E3756" t="s">
        <v>1219</v>
      </c>
    </row>
    <row r="3757" spans="1:5">
      <c r="A3757" t="s">
        <v>4440</v>
      </c>
      <c r="B3757">
        <v>10023827729</v>
      </c>
      <c r="C3757" t="s">
        <v>112</v>
      </c>
      <c r="D3757" s="10">
        <v>35992</v>
      </c>
      <c r="E3757" t="s">
        <v>1219</v>
      </c>
    </row>
    <row r="3758" spans="1:5">
      <c r="A3758" t="s">
        <v>4441</v>
      </c>
      <c r="B3758">
        <v>10009860436</v>
      </c>
      <c r="C3758" t="s">
        <v>206</v>
      </c>
      <c r="D3758" s="10">
        <v>34382</v>
      </c>
      <c r="E3758" t="s">
        <v>1219</v>
      </c>
    </row>
    <row r="3759" spans="1:5">
      <c r="A3759" t="s">
        <v>4442</v>
      </c>
      <c r="B3759">
        <v>10015875042</v>
      </c>
      <c r="C3759" t="s">
        <v>206</v>
      </c>
      <c r="D3759" s="10">
        <v>36122</v>
      </c>
      <c r="E3759" t="s">
        <v>1219</v>
      </c>
    </row>
    <row r="3760" spans="1:5">
      <c r="A3760" t="s">
        <v>4443</v>
      </c>
      <c r="B3760">
        <v>10018688345</v>
      </c>
      <c r="C3760" t="s">
        <v>112</v>
      </c>
      <c r="D3760" s="10">
        <v>30269</v>
      </c>
      <c r="E3760" t="s">
        <v>1217</v>
      </c>
    </row>
    <row r="3761" spans="1:5">
      <c r="A3761" t="s">
        <v>4444</v>
      </c>
      <c r="B3761">
        <v>10015790368</v>
      </c>
      <c r="C3761" t="s">
        <v>177</v>
      </c>
      <c r="D3761" s="10">
        <v>36235</v>
      </c>
      <c r="E3761" t="s">
        <v>1217</v>
      </c>
    </row>
    <row r="3762" spans="1:5">
      <c r="A3762" t="s">
        <v>4445</v>
      </c>
      <c r="B3762">
        <v>10004789962</v>
      </c>
      <c r="C3762" t="s">
        <v>112</v>
      </c>
      <c r="D3762" s="10">
        <v>22185</v>
      </c>
      <c r="E3762" t="s">
        <v>1219</v>
      </c>
    </row>
    <row r="3763" spans="1:5">
      <c r="A3763" t="s">
        <v>4446</v>
      </c>
      <c r="B3763">
        <v>10004707110</v>
      </c>
      <c r="C3763" t="s">
        <v>491</v>
      </c>
      <c r="D3763" s="10">
        <v>31080</v>
      </c>
      <c r="E3763" t="s">
        <v>1219</v>
      </c>
    </row>
    <row r="3764" spans="1:5">
      <c r="A3764" t="s">
        <v>4447</v>
      </c>
      <c r="B3764">
        <v>10009351588</v>
      </c>
      <c r="C3764" t="s">
        <v>160</v>
      </c>
      <c r="D3764" s="10">
        <v>34436</v>
      </c>
      <c r="E3764" t="s">
        <v>1219</v>
      </c>
    </row>
    <row r="3765" spans="1:5">
      <c r="A3765" t="s">
        <v>4448</v>
      </c>
      <c r="B3765">
        <v>10009500728</v>
      </c>
      <c r="C3765" t="s">
        <v>483</v>
      </c>
      <c r="D3765" s="10">
        <v>35281</v>
      </c>
      <c r="E3765" t="s">
        <v>1219</v>
      </c>
    </row>
    <row r="3766" spans="1:5">
      <c r="A3766" t="s">
        <v>4449</v>
      </c>
      <c r="B3766">
        <v>10011030092</v>
      </c>
      <c r="C3766" t="s">
        <v>160</v>
      </c>
      <c r="D3766" s="10">
        <v>34107</v>
      </c>
      <c r="E3766" t="s">
        <v>1219</v>
      </c>
    </row>
    <row r="3767" spans="1:5">
      <c r="A3767" t="s">
        <v>4450</v>
      </c>
      <c r="B3767">
        <v>10005732882</v>
      </c>
      <c r="C3767" t="s">
        <v>2518</v>
      </c>
      <c r="D3767" s="10">
        <v>31440</v>
      </c>
      <c r="E3767" t="s">
        <v>1219</v>
      </c>
    </row>
    <row r="3768" spans="1:5">
      <c r="A3768" t="s">
        <v>4451</v>
      </c>
      <c r="B3768">
        <v>10009854473</v>
      </c>
      <c r="C3768" t="s">
        <v>206</v>
      </c>
      <c r="D3768" s="10">
        <v>34806</v>
      </c>
      <c r="E3768" t="s">
        <v>1219</v>
      </c>
    </row>
    <row r="3769" spans="1:5">
      <c r="A3769" t="s">
        <v>4452</v>
      </c>
      <c r="B3769">
        <v>10007900733</v>
      </c>
      <c r="C3769" t="s">
        <v>483</v>
      </c>
      <c r="D3769" s="10">
        <v>34412</v>
      </c>
      <c r="E3769" t="s">
        <v>1219</v>
      </c>
    </row>
    <row r="3770" spans="1:5">
      <c r="A3770" t="s">
        <v>4453</v>
      </c>
      <c r="B3770">
        <v>10006291139</v>
      </c>
      <c r="C3770" t="s">
        <v>101</v>
      </c>
      <c r="D3770" s="10">
        <v>33001</v>
      </c>
      <c r="E3770" t="s">
        <v>1219</v>
      </c>
    </row>
    <row r="3771" spans="1:5">
      <c r="A3771" t="s">
        <v>4454</v>
      </c>
      <c r="B3771">
        <v>10006481196</v>
      </c>
      <c r="C3771" t="s">
        <v>77</v>
      </c>
      <c r="D3771" s="10">
        <v>33462</v>
      </c>
      <c r="E3771" t="s">
        <v>1219</v>
      </c>
    </row>
    <row r="3772" spans="1:5">
      <c r="A3772" t="s">
        <v>4455</v>
      </c>
      <c r="B3772">
        <v>10008855676</v>
      </c>
      <c r="C3772" t="s">
        <v>32</v>
      </c>
      <c r="D3772" s="10">
        <v>33792</v>
      </c>
      <c r="E3772" t="s">
        <v>1219</v>
      </c>
    </row>
    <row r="3773" spans="1:5">
      <c r="A3773" t="s">
        <v>4456</v>
      </c>
      <c r="B3773">
        <v>10004738432</v>
      </c>
      <c r="C3773" t="s">
        <v>283</v>
      </c>
      <c r="D3773" s="10">
        <v>31159</v>
      </c>
      <c r="E3773" t="s">
        <v>1217</v>
      </c>
    </row>
    <row r="3774" spans="1:5">
      <c r="A3774" t="s">
        <v>4457</v>
      </c>
      <c r="B3774">
        <v>10010937338</v>
      </c>
      <c r="C3774" t="s">
        <v>397</v>
      </c>
      <c r="D3774" s="10">
        <v>33886</v>
      </c>
      <c r="E3774" t="s">
        <v>1219</v>
      </c>
    </row>
    <row r="3775" spans="1:5">
      <c r="A3775" t="s">
        <v>4458</v>
      </c>
      <c r="B3775">
        <v>10009486580</v>
      </c>
      <c r="C3775" t="s">
        <v>1340</v>
      </c>
      <c r="D3775" s="10">
        <v>34198</v>
      </c>
      <c r="E3775" t="s">
        <v>1219</v>
      </c>
    </row>
    <row r="3776" spans="1:5">
      <c r="A3776" t="s">
        <v>4459</v>
      </c>
      <c r="B3776">
        <v>10010699080</v>
      </c>
      <c r="C3776" t="s">
        <v>255</v>
      </c>
      <c r="D3776" s="10">
        <v>31336</v>
      </c>
      <c r="E3776" t="s">
        <v>1219</v>
      </c>
    </row>
    <row r="3777" spans="1:5">
      <c r="A3777" t="s">
        <v>4460</v>
      </c>
      <c r="B3777">
        <v>10009079281</v>
      </c>
      <c r="C3777" t="s">
        <v>45</v>
      </c>
      <c r="D3777" s="10">
        <v>34809</v>
      </c>
      <c r="E3777" t="s">
        <v>1219</v>
      </c>
    </row>
    <row r="3778" spans="1:5">
      <c r="A3778" t="s">
        <v>4461</v>
      </c>
      <c r="B3778">
        <v>10009706044</v>
      </c>
      <c r="C3778" t="s">
        <v>130</v>
      </c>
      <c r="D3778" s="10">
        <v>34355</v>
      </c>
      <c r="E3778" t="s">
        <v>1219</v>
      </c>
    </row>
    <row r="3779" spans="1:5">
      <c r="A3779" t="s">
        <v>4462</v>
      </c>
      <c r="B3779">
        <v>10009049575</v>
      </c>
      <c r="C3779" t="s">
        <v>187</v>
      </c>
      <c r="D3779" s="10">
        <v>35169</v>
      </c>
      <c r="E3779" t="s">
        <v>1219</v>
      </c>
    </row>
    <row r="3780" spans="1:5">
      <c r="A3780" t="s">
        <v>4463</v>
      </c>
      <c r="B3780">
        <v>10007274879</v>
      </c>
      <c r="C3780" t="s">
        <v>32</v>
      </c>
      <c r="D3780" s="10">
        <v>33058</v>
      </c>
      <c r="E3780" t="s">
        <v>1219</v>
      </c>
    </row>
    <row r="3781" spans="1:5">
      <c r="A3781" t="s">
        <v>4464</v>
      </c>
      <c r="B3781">
        <v>10010586926</v>
      </c>
      <c r="C3781" t="s">
        <v>130</v>
      </c>
      <c r="D3781" s="10">
        <v>33935</v>
      </c>
      <c r="E3781" t="s">
        <v>1217</v>
      </c>
    </row>
    <row r="3782" spans="1:5">
      <c r="A3782" t="s">
        <v>4465</v>
      </c>
      <c r="B3782">
        <v>10089663043</v>
      </c>
      <c r="C3782" t="s">
        <v>153</v>
      </c>
      <c r="D3782" s="10">
        <v>35649</v>
      </c>
      <c r="E3782" t="s">
        <v>1217</v>
      </c>
    </row>
    <row r="3783" spans="1:5">
      <c r="A3783" t="s">
        <v>4466</v>
      </c>
      <c r="B3783">
        <v>10010882269</v>
      </c>
      <c r="C3783" t="s">
        <v>1340</v>
      </c>
      <c r="D3783" s="10">
        <v>35144</v>
      </c>
      <c r="E3783" t="s">
        <v>1219</v>
      </c>
    </row>
    <row r="3784" spans="1:5">
      <c r="A3784" t="s">
        <v>4467</v>
      </c>
      <c r="B3784">
        <v>10009363514</v>
      </c>
      <c r="C3784" t="s">
        <v>45</v>
      </c>
      <c r="D3784" s="10">
        <v>34038</v>
      </c>
      <c r="E3784" t="s">
        <v>1219</v>
      </c>
    </row>
    <row r="3785" spans="1:5">
      <c r="A3785" t="s">
        <v>4468</v>
      </c>
      <c r="B3785">
        <v>10007890528</v>
      </c>
      <c r="C3785" t="s">
        <v>45</v>
      </c>
      <c r="D3785" s="10">
        <v>33996</v>
      </c>
      <c r="E3785" t="s">
        <v>1219</v>
      </c>
    </row>
    <row r="3786" spans="1:5">
      <c r="A3786" t="s">
        <v>4469</v>
      </c>
      <c r="B3786">
        <v>10003054369</v>
      </c>
      <c r="C3786" t="s">
        <v>130</v>
      </c>
      <c r="D3786" s="10">
        <v>30012</v>
      </c>
      <c r="E3786" t="s">
        <v>1219</v>
      </c>
    </row>
    <row r="3787" spans="1:5">
      <c r="A3787" t="s">
        <v>4470</v>
      </c>
      <c r="B3787">
        <v>10010724443</v>
      </c>
      <c r="C3787" t="s">
        <v>55</v>
      </c>
      <c r="D3787" s="10">
        <v>35197</v>
      </c>
      <c r="E3787" t="s">
        <v>1219</v>
      </c>
    </row>
    <row r="3788" spans="1:5">
      <c r="A3788" t="s">
        <v>4471</v>
      </c>
      <c r="B3788">
        <v>10006499283</v>
      </c>
      <c r="C3788" t="s">
        <v>41</v>
      </c>
      <c r="D3788" s="10">
        <v>33431</v>
      </c>
      <c r="E3788" t="s">
        <v>1219</v>
      </c>
    </row>
    <row r="3789" spans="1:5">
      <c r="A3789" t="s">
        <v>4472</v>
      </c>
      <c r="B3789">
        <v>10007750482</v>
      </c>
      <c r="C3789" t="s">
        <v>77</v>
      </c>
      <c r="D3789" s="10">
        <v>34614</v>
      </c>
      <c r="E3789" t="s">
        <v>1219</v>
      </c>
    </row>
    <row r="3790" spans="1:5">
      <c r="A3790" t="s">
        <v>4473</v>
      </c>
      <c r="B3790">
        <v>10011034742</v>
      </c>
      <c r="C3790" t="s">
        <v>130</v>
      </c>
      <c r="D3790" s="10">
        <v>32527</v>
      </c>
      <c r="E3790" t="s">
        <v>1219</v>
      </c>
    </row>
    <row r="3791" spans="1:5">
      <c r="A3791" t="s">
        <v>4474</v>
      </c>
      <c r="B3791">
        <v>10009995428</v>
      </c>
      <c r="C3791" t="s">
        <v>36</v>
      </c>
      <c r="D3791" s="10">
        <v>35121</v>
      </c>
      <c r="E3791" t="s">
        <v>1219</v>
      </c>
    </row>
    <row r="3792" spans="1:5">
      <c r="A3792" t="s">
        <v>4475</v>
      </c>
      <c r="B3792">
        <v>10008932468</v>
      </c>
      <c r="C3792" t="s">
        <v>55</v>
      </c>
      <c r="D3792" s="10">
        <v>33703</v>
      </c>
      <c r="E3792" t="s">
        <v>1219</v>
      </c>
    </row>
    <row r="3793" spans="1:5">
      <c r="A3793" t="s">
        <v>4476</v>
      </c>
      <c r="B3793">
        <v>10010584906</v>
      </c>
      <c r="C3793" t="s">
        <v>103</v>
      </c>
      <c r="D3793" s="10">
        <v>30873</v>
      </c>
      <c r="E3793" t="s">
        <v>1219</v>
      </c>
    </row>
    <row r="3794" spans="1:5">
      <c r="A3794" t="s">
        <v>4477</v>
      </c>
      <c r="B3794">
        <v>10009010472</v>
      </c>
      <c r="C3794" t="s">
        <v>77</v>
      </c>
      <c r="D3794" s="10">
        <v>34835</v>
      </c>
      <c r="E3794" t="s">
        <v>1219</v>
      </c>
    </row>
    <row r="3795" spans="1:5">
      <c r="A3795" t="s">
        <v>4478</v>
      </c>
      <c r="B3795">
        <v>10011046563</v>
      </c>
      <c r="C3795" t="s">
        <v>130</v>
      </c>
      <c r="D3795" s="10">
        <v>35403</v>
      </c>
      <c r="E3795" t="s">
        <v>1219</v>
      </c>
    </row>
    <row r="3796" spans="1:5">
      <c r="A3796" t="s">
        <v>4479</v>
      </c>
      <c r="B3796">
        <v>10010937136</v>
      </c>
      <c r="C3796" t="s">
        <v>36</v>
      </c>
      <c r="D3796" s="10">
        <v>35355</v>
      </c>
      <c r="E3796" t="s">
        <v>1219</v>
      </c>
    </row>
    <row r="3797" spans="1:5">
      <c r="A3797" t="s">
        <v>4480</v>
      </c>
      <c r="B3797">
        <v>10009072110</v>
      </c>
      <c r="C3797" t="s">
        <v>153</v>
      </c>
      <c r="D3797" s="10">
        <v>34005</v>
      </c>
      <c r="E3797" t="s">
        <v>1219</v>
      </c>
    </row>
    <row r="3798" spans="1:5">
      <c r="A3798" t="s">
        <v>4481</v>
      </c>
      <c r="B3798">
        <v>10006498879</v>
      </c>
      <c r="C3798" t="s">
        <v>41</v>
      </c>
      <c r="D3798" s="10">
        <v>33363</v>
      </c>
      <c r="E3798" t="s">
        <v>1219</v>
      </c>
    </row>
    <row r="3799" spans="1:5">
      <c r="A3799" t="s">
        <v>4482</v>
      </c>
      <c r="B3799">
        <v>10005379844</v>
      </c>
      <c r="C3799" t="s">
        <v>41</v>
      </c>
      <c r="D3799" s="10">
        <v>32184</v>
      </c>
      <c r="E3799" t="s">
        <v>1219</v>
      </c>
    </row>
    <row r="3800" spans="1:5">
      <c r="A3800" t="s">
        <v>4483</v>
      </c>
      <c r="B3800">
        <v>10009502748</v>
      </c>
      <c r="C3800" t="s">
        <v>41</v>
      </c>
      <c r="D3800" s="10">
        <v>35082</v>
      </c>
      <c r="E3800" t="s">
        <v>1219</v>
      </c>
    </row>
    <row r="3801" spans="1:5">
      <c r="A3801" t="s">
        <v>4484</v>
      </c>
      <c r="B3801">
        <v>10006903451</v>
      </c>
      <c r="C3801" t="s">
        <v>41</v>
      </c>
      <c r="D3801" s="10">
        <v>34539</v>
      </c>
      <c r="E3801" t="s">
        <v>1217</v>
      </c>
    </row>
    <row r="3802" spans="1:5">
      <c r="A3802" t="s">
        <v>4485</v>
      </c>
      <c r="B3802">
        <v>10008993193</v>
      </c>
      <c r="C3802" t="s">
        <v>41</v>
      </c>
      <c r="D3802" s="10">
        <v>34739</v>
      </c>
      <c r="E3802" t="s">
        <v>1219</v>
      </c>
    </row>
    <row r="3803" spans="1:5">
      <c r="A3803" t="s">
        <v>4486</v>
      </c>
      <c r="B3803">
        <v>10010869943</v>
      </c>
      <c r="C3803" t="s">
        <v>112</v>
      </c>
      <c r="D3803" s="10">
        <v>28915</v>
      </c>
      <c r="E3803" t="s">
        <v>1219</v>
      </c>
    </row>
    <row r="3804" spans="1:5">
      <c r="A3804" t="s">
        <v>4487</v>
      </c>
      <c r="B3804">
        <v>10007290239</v>
      </c>
      <c r="C3804" t="s">
        <v>45</v>
      </c>
      <c r="D3804" s="10">
        <v>34124</v>
      </c>
      <c r="E3804" t="s">
        <v>1219</v>
      </c>
    </row>
    <row r="3805" spans="1:5">
      <c r="A3805" t="s">
        <v>4488</v>
      </c>
      <c r="B3805">
        <v>10008012786</v>
      </c>
      <c r="C3805" t="s">
        <v>645</v>
      </c>
      <c r="D3805" s="10">
        <v>33976</v>
      </c>
      <c r="E3805" t="s">
        <v>1219</v>
      </c>
    </row>
    <row r="3806" spans="1:5">
      <c r="A3806" t="s">
        <v>4489</v>
      </c>
      <c r="B3806">
        <v>10009966732</v>
      </c>
      <c r="C3806" t="s">
        <v>41</v>
      </c>
      <c r="D3806" s="10">
        <v>35765</v>
      </c>
      <c r="E3806" t="s">
        <v>1219</v>
      </c>
    </row>
    <row r="3807" spans="1:5">
      <c r="A3807" t="s">
        <v>4490</v>
      </c>
      <c r="B3807">
        <v>10008970763</v>
      </c>
      <c r="C3807" t="s">
        <v>32</v>
      </c>
      <c r="D3807" s="10">
        <v>35063</v>
      </c>
      <c r="E3807" t="s">
        <v>1219</v>
      </c>
    </row>
    <row r="3808" spans="1:5">
      <c r="A3808" t="s">
        <v>4491</v>
      </c>
      <c r="B3808">
        <v>10008669760</v>
      </c>
      <c r="C3808" t="s">
        <v>112</v>
      </c>
      <c r="D3808" s="10">
        <v>34377</v>
      </c>
      <c r="E3808" t="s">
        <v>1219</v>
      </c>
    </row>
    <row r="3809" spans="1:5">
      <c r="A3809" t="s">
        <v>4492</v>
      </c>
      <c r="B3809">
        <v>10011043028</v>
      </c>
      <c r="C3809" t="s">
        <v>130</v>
      </c>
      <c r="D3809" s="10">
        <v>28844</v>
      </c>
      <c r="E3809" t="s">
        <v>1219</v>
      </c>
    </row>
    <row r="3810" spans="1:5">
      <c r="A3810" t="s">
        <v>4493</v>
      </c>
      <c r="B3810">
        <v>10010881461</v>
      </c>
      <c r="C3810" t="s">
        <v>197</v>
      </c>
      <c r="D3810" s="10">
        <v>35208</v>
      </c>
      <c r="E3810" t="s">
        <v>1219</v>
      </c>
    </row>
    <row r="3811" spans="1:5">
      <c r="A3811" t="s">
        <v>4494</v>
      </c>
      <c r="B3811">
        <v>10008040573</v>
      </c>
      <c r="C3811" t="s">
        <v>1333</v>
      </c>
      <c r="D3811" s="10">
        <v>31098</v>
      </c>
      <c r="E3811" t="s">
        <v>1219</v>
      </c>
    </row>
    <row r="3812" spans="1:5">
      <c r="A3812" t="s">
        <v>4495</v>
      </c>
      <c r="B3812">
        <v>10008817583</v>
      </c>
      <c r="C3812" t="s">
        <v>22</v>
      </c>
      <c r="D3812" s="10">
        <v>35419</v>
      </c>
      <c r="E3812" t="s">
        <v>1219</v>
      </c>
    </row>
    <row r="3813" spans="1:5">
      <c r="A3813" t="s">
        <v>4496</v>
      </c>
      <c r="B3813">
        <v>10011052930</v>
      </c>
      <c r="C3813" t="s">
        <v>523</v>
      </c>
      <c r="D3813" s="10">
        <v>35413</v>
      </c>
      <c r="E3813" t="s">
        <v>1219</v>
      </c>
    </row>
    <row r="3814" spans="1:5">
      <c r="A3814" t="s">
        <v>4497</v>
      </c>
      <c r="B3814">
        <v>10011063741</v>
      </c>
      <c r="C3814" t="s">
        <v>130</v>
      </c>
      <c r="D3814" s="10">
        <v>34499</v>
      </c>
      <c r="E3814" t="s">
        <v>1219</v>
      </c>
    </row>
    <row r="3815" spans="1:5">
      <c r="A3815" t="s">
        <v>4498</v>
      </c>
      <c r="B3815">
        <v>10008033402</v>
      </c>
      <c r="C3815" t="s">
        <v>283</v>
      </c>
      <c r="D3815" s="10">
        <v>33615</v>
      </c>
      <c r="E3815" t="s">
        <v>1219</v>
      </c>
    </row>
    <row r="3816" spans="1:5">
      <c r="A3816" t="s">
        <v>4499</v>
      </c>
      <c r="B3816">
        <v>10010722524</v>
      </c>
      <c r="C3816" t="s">
        <v>223</v>
      </c>
      <c r="D3816" s="10">
        <v>34944</v>
      </c>
      <c r="E3816" t="s">
        <v>1219</v>
      </c>
    </row>
    <row r="3817" spans="1:5">
      <c r="A3817" t="s">
        <v>4500</v>
      </c>
      <c r="B3817">
        <v>10010110919</v>
      </c>
      <c r="C3817" t="s">
        <v>363</v>
      </c>
      <c r="D3817" s="10">
        <v>29706</v>
      </c>
      <c r="E3817" t="s">
        <v>1219</v>
      </c>
    </row>
    <row r="3818" spans="1:5">
      <c r="A3818" t="s">
        <v>950</v>
      </c>
      <c r="B3818">
        <v>10007897093</v>
      </c>
      <c r="C3818" t="s">
        <v>28</v>
      </c>
      <c r="D3818" s="10">
        <v>34408</v>
      </c>
      <c r="E3818" t="s">
        <v>1219</v>
      </c>
    </row>
    <row r="3819" spans="1:5">
      <c r="A3819" t="s">
        <v>4501</v>
      </c>
      <c r="B3819">
        <v>10008952979</v>
      </c>
      <c r="C3819" t="s">
        <v>43</v>
      </c>
      <c r="D3819" s="10">
        <v>32957</v>
      </c>
      <c r="E3819" t="s">
        <v>1219</v>
      </c>
    </row>
    <row r="3820" spans="1:5">
      <c r="A3820" t="s">
        <v>4502</v>
      </c>
      <c r="B3820">
        <v>10007815655</v>
      </c>
      <c r="C3820" t="s">
        <v>479</v>
      </c>
      <c r="D3820" s="10">
        <v>33377</v>
      </c>
      <c r="E3820" t="s">
        <v>1217</v>
      </c>
    </row>
    <row r="3821" spans="1:5">
      <c r="A3821" t="s">
        <v>2783</v>
      </c>
      <c r="B3821">
        <v>10007503942</v>
      </c>
      <c r="C3821" t="s">
        <v>45</v>
      </c>
      <c r="D3821" s="10">
        <v>33800</v>
      </c>
      <c r="E3821" t="s">
        <v>1219</v>
      </c>
    </row>
    <row r="3822" spans="1:5">
      <c r="A3822" t="s">
        <v>4503</v>
      </c>
      <c r="B3822">
        <v>10010855694</v>
      </c>
      <c r="C3822" t="s">
        <v>197</v>
      </c>
      <c r="D3822" s="10">
        <v>35222</v>
      </c>
      <c r="E3822" t="s">
        <v>1219</v>
      </c>
    </row>
    <row r="3823" spans="1:5">
      <c r="A3823" t="s">
        <v>4504</v>
      </c>
      <c r="B3823">
        <v>10009969055</v>
      </c>
      <c r="C3823" t="s">
        <v>22</v>
      </c>
      <c r="D3823" s="10">
        <v>35480</v>
      </c>
      <c r="E3823" t="s">
        <v>1217</v>
      </c>
    </row>
    <row r="3824" spans="1:5">
      <c r="A3824" t="s">
        <v>4505</v>
      </c>
      <c r="B3824">
        <v>10007750078</v>
      </c>
      <c r="C3824" t="s">
        <v>77</v>
      </c>
      <c r="D3824" s="10">
        <v>34448</v>
      </c>
      <c r="E3824" t="s">
        <v>1219</v>
      </c>
    </row>
    <row r="3825" spans="1:5">
      <c r="A3825" t="s">
        <v>4506</v>
      </c>
      <c r="B3825">
        <v>10006899310</v>
      </c>
      <c r="C3825" t="s">
        <v>32</v>
      </c>
      <c r="D3825" s="10">
        <v>33337</v>
      </c>
      <c r="E3825" t="s">
        <v>1217</v>
      </c>
    </row>
    <row r="3826" spans="1:5">
      <c r="A3826" t="s">
        <v>745</v>
      </c>
      <c r="B3826">
        <v>10009726050</v>
      </c>
      <c r="C3826" t="s">
        <v>45</v>
      </c>
      <c r="D3826" s="10">
        <v>35555</v>
      </c>
      <c r="E3826" t="s">
        <v>1219</v>
      </c>
    </row>
    <row r="3827" spans="1:5">
      <c r="A3827" t="s">
        <v>4507</v>
      </c>
      <c r="B3827">
        <v>10010583791</v>
      </c>
      <c r="C3827" t="s">
        <v>153</v>
      </c>
      <c r="D3827" s="10">
        <v>34164</v>
      </c>
      <c r="E3827" t="s">
        <v>1219</v>
      </c>
    </row>
    <row r="3828" spans="1:5">
      <c r="A3828" t="s">
        <v>4508</v>
      </c>
      <c r="B3828">
        <v>10010923594</v>
      </c>
      <c r="C3828" t="s">
        <v>163</v>
      </c>
      <c r="D3828" s="10">
        <v>32133</v>
      </c>
      <c r="E3828" t="s">
        <v>1219</v>
      </c>
    </row>
    <row r="3829" spans="1:5">
      <c r="A3829" t="s">
        <v>4509</v>
      </c>
      <c r="B3829">
        <v>10010590461</v>
      </c>
      <c r="C3829" t="s">
        <v>1110</v>
      </c>
      <c r="D3829" s="10">
        <v>34640</v>
      </c>
      <c r="E3829" t="s">
        <v>1219</v>
      </c>
    </row>
    <row r="3830" spans="1:5">
      <c r="A3830" t="s">
        <v>4510</v>
      </c>
      <c r="B3830">
        <v>10008623785</v>
      </c>
      <c r="C3830" t="s">
        <v>38</v>
      </c>
      <c r="D3830" s="10">
        <v>33709</v>
      </c>
      <c r="E3830" t="s">
        <v>1219</v>
      </c>
    </row>
    <row r="3831" spans="1:5">
      <c r="A3831" t="s">
        <v>596</v>
      </c>
      <c r="B3831">
        <v>10005967403</v>
      </c>
      <c r="C3831" t="s">
        <v>28</v>
      </c>
      <c r="D3831" s="10">
        <v>33133</v>
      </c>
      <c r="E3831" t="s">
        <v>1217</v>
      </c>
    </row>
    <row r="3832" spans="1:5">
      <c r="A3832" t="s">
        <v>4511</v>
      </c>
      <c r="B3832">
        <v>10009831639</v>
      </c>
      <c r="C3832" t="s">
        <v>523</v>
      </c>
      <c r="D3832" s="10">
        <v>35125</v>
      </c>
      <c r="E3832" t="s">
        <v>1219</v>
      </c>
    </row>
    <row r="3833" spans="1:5">
      <c r="A3833" t="s">
        <v>4512</v>
      </c>
      <c r="B3833">
        <v>10004713372</v>
      </c>
      <c r="C3833" t="s">
        <v>153</v>
      </c>
      <c r="D3833" s="10">
        <v>32227</v>
      </c>
      <c r="E3833" t="s">
        <v>1219</v>
      </c>
    </row>
    <row r="3834" spans="1:5">
      <c r="A3834" t="s">
        <v>4513</v>
      </c>
      <c r="B3834">
        <v>10061382590</v>
      </c>
      <c r="C3834" t="s">
        <v>223</v>
      </c>
      <c r="D3834" s="10">
        <v>28395</v>
      </c>
      <c r="E3834" t="s">
        <v>1219</v>
      </c>
    </row>
    <row r="3835" spans="1:5">
      <c r="A3835" t="s">
        <v>4514</v>
      </c>
      <c r="B3835">
        <v>10010676650</v>
      </c>
      <c r="C3835" t="s">
        <v>363</v>
      </c>
      <c r="D3835" s="10">
        <v>34956</v>
      </c>
      <c r="E3835" t="s">
        <v>1219</v>
      </c>
    </row>
    <row r="3836" spans="1:5">
      <c r="A3836" t="s">
        <v>4515</v>
      </c>
      <c r="B3836">
        <v>10010933702</v>
      </c>
      <c r="C3836" t="s">
        <v>30</v>
      </c>
      <c r="D3836" s="10">
        <v>34773</v>
      </c>
      <c r="E3836" t="s">
        <v>1219</v>
      </c>
    </row>
    <row r="3837" spans="1:5">
      <c r="A3837" t="s">
        <v>4516</v>
      </c>
      <c r="B3837">
        <v>10002726488</v>
      </c>
      <c r="C3837" t="s">
        <v>32</v>
      </c>
      <c r="D3837" s="10">
        <v>30326</v>
      </c>
      <c r="E3837" t="s">
        <v>1219</v>
      </c>
    </row>
    <row r="3838" spans="1:5">
      <c r="A3838" t="s">
        <v>2672</v>
      </c>
      <c r="B3838">
        <v>10006338730</v>
      </c>
      <c r="C3838" t="s">
        <v>84</v>
      </c>
      <c r="D3838" s="10">
        <v>33785</v>
      </c>
      <c r="E3838" t="s">
        <v>1219</v>
      </c>
    </row>
    <row r="3839" spans="1:5">
      <c r="A3839" t="s">
        <v>4517</v>
      </c>
      <c r="B3839">
        <v>10010742934</v>
      </c>
      <c r="C3839" t="s">
        <v>141</v>
      </c>
      <c r="D3839" s="10">
        <v>35641</v>
      </c>
      <c r="E3839" t="s">
        <v>1219</v>
      </c>
    </row>
    <row r="3840" spans="1:5">
      <c r="A3840" t="s">
        <v>4518</v>
      </c>
      <c r="B3840">
        <v>10009740602</v>
      </c>
      <c r="C3840" t="s">
        <v>45</v>
      </c>
      <c r="D3840" s="10">
        <v>35717</v>
      </c>
      <c r="E3840" t="s">
        <v>1219</v>
      </c>
    </row>
    <row r="3841" spans="1:5">
      <c r="A3841" t="s">
        <v>4519</v>
      </c>
      <c r="B3841">
        <v>10007241436</v>
      </c>
      <c r="C3841" t="s">
        <v>163</v>
      </c>
      <c r="D3841" s="10">
        <v>26447</v>
      </c>
      <c r="E3841" t="s">
        <v>1219</v>
      </c>
    </row>
    <row r="3842" spans="1:5">
      <c r="A3842" t="s">
        <v>4520</v>
      </c>
      <c r="B3842">
        <v>10010909248</v>
      </c>
      <c r="C3842" t="s">
        <v>223</v>
      </c>
      <c r="D3842" s="10">
        <v>31817</v>
      </c>
      <c r="E3842" t="s">
        <v>1219</v>
      </c>
    </row>
    <row r="3843" spans="1:5">
      <c r="A3843" t="s">
        <v>4521</v>
      </c>
      <c r="B3843">
        <v>10009172342</v>
      </c>
      <c r="C3843" t="s">
        <v>28</v>
      </c>
      <c r="D3843" s="10">
        <v>35107</v>
      </c>
      <c r="E3843" t="s">
        <v>1219</v>
      </c>
    </row>
    <row r="3844" spans="1:5">
      <c r="A3844" t="s">
        <v>4522</v>
      </c>
      <c r="B3844">
        <v>10009021889</v>
      </c>
      <c r="C3844" t="s">
        <v>30</v>
      </c>
      <c r="D3844" s="10">
        <v>26113</v>
      </c>
      <c r="E3844" t="s">
        <v>1219</v>
      </c>
    </row>
    <row r="3845" spans="1:5">
      <c r="A3845" t="s">
        <v>4523</v>
      </c>
      <c r="B3845">
        <v>10009990980</v>
      </c>
      <c r="C3845" t="s">
        <v>77</v>
      </c>
      <c r="D3845" s="10">
        <v>35474</v>
      </c>
      <c r="E3845" t="s">
        <v>1219</v>
      </c>
    </row>
    <row r="3846" spans="1:5">
      <c r="A3846" t="s">
        <v>4524</v>
      </c>
      <c r="B3846">
        <v>10010725251</v>
      </c>
      <c r="C3846" t="s">
        <v>32</v>
      </c>
      <c r="D3846" s="10">
        <v>35388</v>
      </c>
      <c r="E3846" t="s">
        <v>1219</v>
      </c>
    </row>
    <row r="3847" spans="1:5">
      <c r="A3847" t="s">
        <v>4525</v>
      </c>
      <c r="B3847">
        <v>10006600024</v>
      </c>
      <c r="C3847" t="s">
        <v>45</v>
      </c>
      <c r="D3847" s="10">
        <v>33310</v>
      </c>
      <c r="E3847" t="s">
        <v>1226</v>
      </c>
    </row>
    <row r="3848" spans="1:5">
      <c r="A3848" t="s">
        <v>4526</v>
      </c>
      <c r="B3848">
        <v>10007503437</v>
      </c>
      <c r="C3848" t="s">
        <v>41</v>
      </c>
      <c r="D3848" s="10">
        <v>33992</v>
      </c>
      <c r="E3848" t="s">
        <v>1217</v>
      </c>
    </row>
    <row r="3849" spans="1:5">
      <c r="A3849" t="s">
        <v>4527</v>
      </c>
      <c r="B3849">
        <v>10010922887</v>
      </c>
      <c r="C3849" t="s">
        <v>153</v>
      </c>
      <c r="D3849" s="10">
        <v>32022</v>
      </c>
      <c r="E3849" t="s">
        <v>1219</v>
      </c>
    </row>
    <row r="3850" spans="1:5">
      <c r="A3850" t="s">
        <v>4528</v>
      </c>
      <c r="B3850">
        <v>10010672206</v>
      </c>
      <c r="C3850" t="s">
        <v>363</v>
      </c>
      <c r="D3850" s="10">
        <v>31762</v>
      </c>
      <c r="E3850" t="s">
        <v>1219</v>
      </c>
    </row>
    <row r="3851" spans="1:5">
      <c r="A3851" t="s">
        <v>910</v>
      </c>
      <c r="B3851">
        <v>10007751694</v>
      </c>
      <c r="C3851" t="s">
        <v>28</v>
      </c>
      <c r="D3851" s="10">
        <v>34431</v>
      </c>
      <c r="E3851" t="s">
        <v>1219</v>
      </c>
    </row>
    <row r="3852" spans="1:5">
      <c r="A3852" t="s">
        <v>4529</v>
      </c>
      <c r="B3852">
        <v>10010933803</v>
      </c>
      <c r="C3852" t="s">
        <v>30</v>
      </c>
      <c r="D3852" s="10">
        <v>34765</v>
      </c>
      <c r="E3852" t="s">
        <v>1219</v>
      </c>
    </row>
    <row r="3853" spans="1:5">
      <c r="A3853" t="s">
        <v>4530</v>
      </c>
      <c r="B3853">
        <v>10009665224</v>
      </c>
      <c r="C3853" t="s">
        <v>77</v>
      </c>
      <c r="D3853" s="10">
        <v>34467</v>
      </c>
      <c r="E3853" t="s">
        <v>1219</v>
      </c>
    </row>
    <row r="3854" spans="1:5">
      <c r="A3854" t="s">
        <v>4531</v>
      </c>
      <c r="B3854">
        <v>10011078794</v>
      </c>
      <c r="C3854" t="s">
        <v>84</v>
      </c>
      <c r="D3854" s="10">
        <v>24193</v>
      </c>
      <c r="E3854" t="s">
        <v>1226</v>
      </c>
    </row>
    <row r="3855" spans="1:5">
      <c r="A3855" t="s">
        <v>4532</v>
      </c>
      <c r="B3855">
        <v>10002279985</v>
      </c>
      <c r="C3855" t="s">
        <v>41</v>
      </c>
      <c r="D3855" s="10">
        <v>36230</v>
      </c>
      <c r="E3855" t="s">
        <v>1217</v>
      </c>
    </row>
    <row r="3856" spans="1:5">
      <c r="A3856" t="s">
        <v>4533</v>
      </c>
      <c r="B3856">
        <v>10009713320</v>
      </c>
      <c r="C3856" t="s">
        <v>283</v>
      </c>
      <c r="D3856" s="10">
        <v>34424</v>
      </c>
      <c r="E3856" t="s">
        <v>1219</v>
      </c>
    </row>
    <row r="3857" spans="1:5">
      <c r="A3857" t="s">
        <v>4534</v>
      </c>
      <c r="B3857">
        <v>10010923695</v>
      </c>
      <c r="C3857" t="s">
        <v>163</v>
      </c>
      <c r="D3857" s="10">
        <v>30532</v>
      </c>
      <c r="E3857" t="s">
        <v>1219</v>
      </c>
    </row>
    <row r="3858" spans="1:5">
      <c r="A3858" t="s">
        <v>4535</v>
      </c>
      <c r="B3858">
        <v>10010584296</v>
      </c>
      <c r="C3858" t="s">
        <v>223</v>
      </c>
      <c r="D3858" s="10">
        <v>31409</v>
      </c>
      <c r="E3858" t="s">
        <v>1219</v>
      </c>
    </row>
    <row r="3859" spans="1:5">
      <c r="A3859" t="s">
        <v>4536</v>
      </c>
      <c r="B3859">
        <v>10009438888</v>
      </c>
      <c r="C3859" t="s">
        <v>38</v>
      </c>
      <c r="D3859" s="10">
        <v>32295</v>
      </c>
      <c r="E3859" t="s">
        <v>1219</v>
      </c>
    </row>
    <row r="3860" spans="1:5">
      <c r="A3860" t="s">
        <v>4537</v>
      </c>
      <c r="B3860">
        <v>10002450343</v>
      </c>
      <c r="C3860" t="s">
        <v>28</v>
      </c>
      <c r="D3860" s="10">
        <v>30307</v>
      </c>
      <c r="E3860" t="s">
        <v>1219</v>
      </c>
    </row>
    <row r="3861" spans="1:5">
      <c r="A3861" t="s">
        <v>4538</v>
      </c>
      <c r="B3861">
        <v>10009085244</v>
      </c>
      <c r="C3861" t="s">
        <v>30</v>
      </c>
      <c r="D3861" s="10">
        <v>34110</v>
      </c>
      <c r="E3861" t="s">
        <v>1219</v>
      </c>
    </row>
    <row r="3862" spans="1:5">
      <c r="A3862" t="s">
        <v>4539</v>
      </c>
      <c r="B3862">
        <v>10010173159</v>
      </c>
      <c r="C3862" t="s">
        <v>45</v>
      </c>
      <c r="D3862" s="10">
        <v>35658</v>
      </c>
      <c r="E3862" t="s">
        <v>1226</v>
      </c>
    </row>
    <row r="3863" spans="1:5">
      <c r="A3863" t="s">
        <v>4540</v>
      </c>
      <c r="B3863">
        <v>10007503134</v>
      </c>
      <c r="C3863" t="s">
        <v>41</v>
      </c>
      <c r="D3863" s="10">
        <v>34045</v>
      </c>
      <c r="E3863" t="s">
        <v>1217</v>
      </c>
    </row>
    <row r="3864" spans="1:5">
      <c r="A3864" t="s">
        <v>4541</v>
      </c>
      <c r="B3864">
        <v>10010580054</v>
      </c>
      <c r="C3864" t="s">
        <v>177</v>
      </c>
      <c r="D3864" s="10">
        <v>31765</v>
      </c>
      <c r="E3864" t="s">
        <v>1217</v>
      </c>
    </row>
    <row r="3865" spans="1:5">
      <c r="A3865" t="s">
        <v>4542</v>
      </c>
      <c r="B3865">
        <v>10009737366</v>
      </c>
      <c r="C3865" t="s">
        <v>283</v>
      </c>
      <c r="D3865" s="10">
        <v>32256</v>
      </c>
      <c r="E3865" t="s">
        <v>1219</v>
      </c>
    </row>
    <row r="3866" spans="1:5">
      <c r="A3866" t="s">
        <v>1070</v>
      </c>
      <c r="B3866">
        <v>10006897387</v>
      </c>
      <c r="C3866" t="s">
        <v>28</v>
      </c>
      <c r="D3866" s="10">
        <v>33876</v>
      </c>
      <c r="E3866" t="s">
        <v>1219</v>
      </c>
    </row>
    <row r="3867" spans="1:5">
      <c r="A3867" t="s">
        <v>4543</v>
      </c>
      <c r="B3867">
        <v>10009523966</v>
      </c>
      <c r="C3867" t="s">
        <v>32</v>
      </c>
      <c r="D3867" s="10">
        <v>29598</v>
      </c>
      <c r="E3867" t="s">
        <v>1219</v>
      </c>
    </row>
    <row r="3868" spans="1:5">
      <c r="A3868" t="s">
        <v>4544</v>
      </c>
      <c r="B3868">
        <v>10009032603</v>
      </c>
      <c r="C3868" t="s">
        <v>45</v>
      </c>
      <c r="D3868" s="10">
        <v>35049</v>
      </c>
      <c r="E3868" t="s">
        <v>1219</v>
      </c>
    </row>
    <row r="3869" spans="1:5">
      <c r="A3869" t="s">
        <v>4545</v>
      </c>
      <c r="B3869">
        <v>10010738587</v>
      </c>
      <c r="C3869" t="s">
        <v>283</v>
      </c>
      <c r="D3869" s="10">
        <v>34958</v>
      </c>
      <c r="E3869" t="s">
        <v>1219</v>
      </c>
    </row>
    <row r="3870" spans="1:5">
      <c r="A3870" t="s">
        <v>4546</v>
      </c>
      <c r="B3870">
        <v>10006477257</v>
      </c>
      <c r="C3870" t="s">
        <v>28</v>
      </c>
      <c r="D3870" s="10">
        <v>33526</v>
      </c>
      <c r="E3870" t="s">
        <v>1219</v>
      </c>
    </row>
    <row r="3871" spans="1:5">
      <c r="A3871" t="s">
        <v>4547</v>
      </c>
      <c r="B3871">
        <v>10008913371</v>
      </c>
      <c r="C3871" t="s">
        <v>77</v>
      </c>
      <c r="D3871" s="10">
        <v>33539</v>
      </c>
      <c r="E3871" t="s">
        <v>1217</v>
      </c>
    </row>
    <row r="3872" spans="1:5">
      <c r="A3872" t="s">
        <v>4548</v>
      </c>
      <c r="B3872">
        <v>10009516286</v>
      </c>
      <c r="C3872" t="s">
        <v>45</v>
      </c>
      <c r="D3872" s="10">
        <v>35030</v>
      </c>
      <c r="E3872" t="s">
        <v>1219</v>
      </c>
    </row>
    <row r="3873" spans="1:5">
      <c r="A3873" t="s">
        <v>4549</v>
      </c>
      <c r="B3873">
        <v>10004627587</v>
      </c>
      <c r="C3873" t="s">
        <v>41</v>
      </c>
      <c r="D3873" s="10">
        <v>31865</v>
      </c>
      <c r="E3873" t="s">
        <v>1219</v>
      </c>
    </row>
    <row r="3874" spans="1:5">
      <c r="A3874" t="s">
        <v>4550</v>
      </c>
      <c r="B3874">
        <v>10007738055</v>
      </c>
      <c r="C3874" t="s">
        <v>28</v>
      </c>
      <c r="D3874" s="10">
        <v>34351</v>
      </c>
      <c r="E3874" t="s">
        <v>1217</v>
      </c>
    </row>
    <row r="3875" spans="1:5">
      <c r="A3875" t="s">
        <v>4551</v>
      </c>
      <c r="B3875">
        <v>10009865587</v>
      </c>
      <c r="C3875" t="s">
        <v>77</v>
      </c>
      <c r="D3875" s="10">
        <v>35226</v>
      </c>
      <c r="E3875" t="s">
        <v>1219</v>
      </c>
    </row>
    <row r="3876" spans="1:5">
      <c r="A3876" t="s">
        <v>4552</v>
      </c>
      <c r="B3876">
        <v>10003096304</v>
      </c>
      <c r="C3876" t="s">
        <v>41</v>
      </c>
      <c r="D3876" s="10">
        <v>31686</v>
      </c>
      <c r="E3876" t="s">
        <v>1217</v>
      </c>
    </row>
    <row r="3877" spans="1:5">
      <c r="A3877" t="s">
        <v>4553</v>
      </c>
      <c r="B3877">
        <v>10010824473</v>
      </c>
      <c r="C3877" t="s">
        <v>283</v>
      </c>
      <c r="D3877" s="10">
        <v>35372</v>
      </c>
      <c r="E3877" t="s">
        <v>1219</v>
      </c>
    </row>
    <row r="3878" spans="1:5">
      <c r="A3878" t="s">
        <v>4554</v>
      </c>
      <c r="B3878">
        <v>10010922281</v>
      </c>
      <c r="C3878" t="s">
        <v>163</v>
      </c>
      <c r="D3878" s="10">
        <v>35079</v>
      </c>
      <c r="E3878" t="s">
        <v>1219</v>
      </c>
    </row>
    <row r="3879" spans="1:5">
      <c r="A3879" t="s">
        <v>4555</v>
      </c>
      <c r="B3879">
        <v>10008698759</v>
      </c>
      <c r="C3879" t="s">
        <v>77</v>
      </c>
      <c r="D3879" s="10">
        <v>34705</v>
      </c>
      <c r="E3879" t="s">
        <v>1217</v>
      </c>
    </row>
    <row r="3880" spans="1:5">
      <c r="A3880" t="s">
        <v>4556</v>
      </c>
      <c r="B3880">
        <v>10009717966</v>
      </c>
      <c r="C3880" t="s">
        <v>45</v>
      </c>
      <c r="D3880" s="10">
        <v>35089</v>
      </c>
      <c r="E3880" t="s">
        <v>1219</v>
      </c>
    </row>
    <row r="3881" spans="1:5">
      <c r="A3881" t="s">
        <v>4557</v>
      </c>
      <c r="B3881">
        <v>10009304910</v>
      </c>
      <c r="C3881" t="s">
        <v>41</v>
      </c>
      <c r="D3881" s="10">
        <v>30781</v>
      </c>
      <c r="E3881" t="s">
        <v>1219</v>
      </c>
    </row>
    <row r="3882" spans="1:5">
      <c r="A3882" t="s">
        <v>4558</v>
      </c>
      <c r="B3882">
        <v>10009172746</v>
      </c>
      <c r="C3882" t="s">
        <v>28</v>
      </c>
      <c r="D3882" s="10">
        <v>35115</v>
      </c>
      <c r="E3882" t="s">
        <v>1217</v>
      </c>
    </row>
    <row r="3883" spans="1:5">
      <c r="A3883" t="s">
        <v>4559</v>
      </c>
      <c r="B3883">
        <v>10008864871</v>
      </c>
      <c r="C3883" t="s">
        <v>32</v>
      </c>
      <c r="D3883" s="10">
        <v>34862</v>
      </c>
      <c r="E3883" t="s">
        <v>1217</v>
      </c>
    </row>
    <row r="3884" spans="1:5">
      <c r="A3884" t="s">
        <v>4560</v>
      </c>
      <c r="B3884">
        <v>10010923800</v>
      </c>
      <c r="C3884" t="s">
        <v>163</v>
      </c>
      <c r="D3884" s="10">
        <v>25945</v>
      </c>
      <c r="E3884" t="s">
        <v>1219</v>
      </c>
    </row>
    <row r="3885" spans="1:5">
      <c r="A3885" t="s">
        <v>4561</v>
      </c>
      <c r="B3885">
        <v>10011047270</v>
      </c>
      <c r="C3885" t="s">
        <v>32</v>
      </c>
      <c r="D3885" s="10">
        <v>35377</v>
      </c>
      <c r="E3885" t="s">
        <v>1219</v>
      </c>
    </row>
    <row r="3886" spans="1:5">
      <c r="A3886" t="s">
        <v>4562</v>
      </c>
      <c r="B3886">
        <v>10009871247</v>
      </c>
      <c r="C3886" t="s">
        <v>141</v>
      </c>
      <c r="D3886" s="10">
        <v>30830</v>
      </c>
      <c r="E3886" t="s">
        <v>1219</v>
      </c>
    </row>
    <row r="3887" spans="1:5">
      <c r="A3887" t="s">
        <v>4563</v>
      </c>
      <c r="B3887">
        <v>10009348053</v>
      </c>
      <c r="C3887" t="s">
        <v>45</v>
      </c>
      <c r="D3887" s="10">
        <v>34532</v>
      </c>
      <c r="E3887" t="s">
        <v>1219</v>
      </c>
    </row>
    <row r="3888" spans="1:5">
      <c r="A3888" t="s">
        <v>1007</v>
      </c>
      <c r="B3888">
        <v>10009166480</v>
      </c>
      <c r="C3888" t="s">
        <v>28</v>
      </c>
      <c r="D3888" s="10">
        <v>35131</v>
      </c>
      <c r="E3888" t="s">
        <v>1219</v>
      </c>
    </row>
    <row r="3889" spans="1:5">
      <c r="A3889" t="s">
        <v>4564</v>
      </c>
      <c r="B3889">
        <v>10011047169</v>
      </c>
      <c r="C3889" t="s">
        <v>32</v>
      </c>
      <c r="D3889" s="10">
        <v>35285</v>
      </c>
      <c r="E3889" t="s">
        <v>1219</v>
      </c>
    </row>
    <row r="3890" spans="1:5">
      <c r="A3890" t="s">
        <v>4565</v>
      </c>
      <c r="B3890">
        <v>10010591774</v>
      </c>
      <c r="C3890" t="s">
        <v>1110</v>
      </c>
      <c r="D3890" s="10">
        <v>34279</v>
      </c>
      <c r="E3890" t="s">
        <v>1219</v>
      </c>
    </row>
    <row r="3891" spans="1:5">
      <c r="A3891" t="s">
        <v>4566</v>
      </c>
      <c r="B3891">
        <v>10007857182</v>
      </c>
      <c r="C3891" t="s">
        <v>28</v>
      </c>
      <c r="D3891" s="10">
        <v>33632</v>
      </c>
      <c r="E3891" t="s">
        <v>1219</v>
      </c>
    </row>
    <row r="3892" spans="1:5">
      <c r="A3892" t="s">
        <v>4567</v>
      </c>
      <c r="B3892">
        <v>10011032621</v>
      </c>
      <c r="C3892" t="s">
        <v>32</v>
      </c>
      <c r="D3892" s="10">
        <v>34130</v>
      </c>
      <c r="E3892" t="s">
        <v>1217</v>
      </c>
    </row>
    <row r="3893" spans="1:5">
      <c r="A3893" t="s">
        <v>4568</v>
      </c>
      <c r="B3893">
        <v>10010938348</v>
      </c>
      <c r="C3893" t="s">
        <v>141</v>
      </c>
      <c r="D3893" s="10">
        <v>33764</v>
      </c>
      <c r="E3893" t="s">
        <v>1219</v>
      </c>
    </row>
    <row r="3894" spans="1:5">
      <c r="A3894" t="s">
        <v>4569</v>
      </c>
      <c r="B3894">
        <v>10010091721</v>
      </c>
      <c r="C3894" t="s">
        <v>45</v>
      </c>
      <c r="D3894" s="10">
        <v>34933</v>
      </c>
      <c r="E3894" t="s">
        <v>1219</v>
      </c>
    </row>
    <row r="3895" spans="1:5">
      <c r="A3895" t="s">
        <v>4570</v>
      </c>
      <c r="B3895">
        <v>10002511674</v>
      </c>
      <c r="C3895" t="s">
        <v>28</v>
      </c>
      <c r="D3895" s="10">
        <v>30370</v>
      </c>
      <c r="E3895" t="s">
        <v>1219</v>
      </c>
    </row>
    <row r="3896" spans="1:5">
      <c r="A3896" t="s">
        <v>4571</v>
      </c>
      <c r="B3896">
        <v>10007756243</v>
      </c>
      <c r="C3896" t="s">
        <v>32</v>
      </c>
      <c r="D3896" s="10">
        <v>28428</v>
      </c>
      <c r="E3896" t="s">
        <v>1219</v>
      </c>
    </row>
    <row r="3897" spans="1:5">
      <c r="A3897" t="s">
        <v>4572</v>
      </c>
      <c r="B3897">
        <v>10008692291</v>
      </c>
      <c r="C3897" t="s">
        <v>28</v>
      </c>
      <c r="D3897" s="10">
        <v>34428</v>
      </c>
      <c r="E3897" t="s">
        <v>1219</v>
      </c>
    </row>
    <row r="3898" spans="1:5">
      <c r="A3898" t="s">
        <v>4573</v>
      </c>
      <c r="B3898">
        <v>10010875296</v>
      </c>
      <c r="C3898" t="s">
        <v>141</v>
      </c>
      <c r="D3898" s="10">
        <v>33485</v>
      </c>
      <c r="E3898" t="s">
        <v>1219</v>
      </c>
    </row>
    <row r="3899" spans="1:5">
      <c r="A3899" t="s">
        <v>4574</v>
      </c>
      <c r="B3899">
        <v>10010739803</v>
      </c>
      <c r="C3899" t="s">
        <v>28</v>
      </c>
      <c r="D3899" s="10">
        <v>32447</v>
      </c>
      <c r="E3899" t="s">
        <v>1217</v>
      </c>
    </row>
    <row r="3900" spans="1:5">
      <c r="A3900" t="s">
        <v>4575</v>
      </c>
      <c r="B3900">
        <v>10010938651</v>
      </c>
      <c r="C3900" t="s">
        <v>141</v>
      </c>
      <c r="D3900" s="10">
        <v>32504</v>
      </c>
      <c r="E3900" t="s">
        <v>1219</v>
      </c>
    </row>
    <row r="3901" spans="1:5">
      <c r="A3901" t="s">
        <v>4576</v>
      </c>
      <c r="B3901">
        <v>10010923901</v>
      </c>
      <c r="C3901" t="s">
        <v>163</v>
      </c>
      <c r="D3901" s="10">
        <v>33514</v>
      </c>
      <c r="E3901" t="s">
        <v>1219</v>
      </c>
    </row>
    <row r="3902" spans="1:5">
      <c r="A3902" t="s">
        <v>593</v>
      </c>
      <c r="B3902">
        <v>10010799013</v>
      </c>
      <c r="C3902" t="s">
        <v>30</v>
      </c>
      <c r="D3902" s="10">
        <v>35840</v>
      </c>
      <c r="E3902" t="s">
        <v>1217</v>
      </c>
    </row>
    <row r="3903" spans="1:5">
      <c r="A3903" t="s">
        <v>584</v>
      </c>
      <c r="B3903">
        <v>10010182051</v>
      </c>
      <c r="C3903" t="s">
        <v>112</v>
      </c>
      <c r="D3903" s="10">
        <v>36056</v>
      </c>
      <c r="E3903" t="s">
        <v>1217</v>
      </c>
    </row>
    <row r="3904" spans="1:5">
      <c r="A3904" t="s">
        <v>616</v>
      </c>
      <c r="B3904">
        <v>10019037545</v>
      </c>
      <c r="C3904" t="s">
        <v>36</v>
      </c>
      <c r="D3904" s="10">
        <v>32192</v>
      </c>
      <c r="E3904" t="s">
        <v>1217</v>
      </c>
    </row>
    <row r="3905" spans="1:5">
      <c r="A3905" t="s">
        <v>480</v>
      </c>
      <c r="B3905">
        <v>10050865568</v>
      </c>
      <c r="C3905" t="s">
        <v>28</v>
      </c>
      <c r="D3905" s="10">
        <v>37426</v>
      </c>
      <c r="E3905" t="s">
        <v>1217</v>
      </c>
    </row>
    <row r="3906" spans="1:5">
      <c r="A3906" t="s">
        <v>617</v>
      </c>
      <c r="B3906">
        <v>10015871608</v>
      </c>
      <c r="C3906" t="s">
        <v>618</v>
      </c>
      <c r="D3906" s="10">
        <v>35681</v>
      </c>
      <c r="E3906" t="s">
        <v>1217</v>
      </c>
    </row>
    <row r="3907" spans="1:5">
      <c r="A3907" t="s">
        <v>627</v>
      </c>
      <c r="B3907">
        <v>10013692037</v>
      </c>
      <c r="C3907" t="s">
        <v>112</v>
      </c>
      <c r="D3907" s="10">
        <v>35300</v>
      </c>
      <c r="E3907" t="s">
        <v>1217</v>
      </c>
    </row>
    <row r="3908" spans="1:5">
      <c r="A3908" t="s">
        <v>482</v>
      </c>
      <c r="B3908">
        <v>10051225478</v>
      </c>
      <c r="C3908" t="s">
        <v>483</v>
      </c>
      <c r="D3908" s="10">
        <v>37325</v>
      </c>
      <c r="E3908" t="s">
        <v>1217</v>
      </c>
    </row>
    <row r="3909" spans="1:5">
      <c r="A3909" t="s">
        <v>614</v>
      </c>
      <c r="B3909">
        <v>10015508866</v>
      </c>
      <c r="C3909" t="s">
        <v>22</v>
      </c>
      <c r="D3909" s="10">
        <v>36193</v>
      </c>
      <c r="E3909" t="s">
        <v>1217</v>
      </c>
    </row>
    <row r="3910" spans="1:5">
      <c r="A3910" t="s">
        <v>472</v>
      </c>
      <c r="B3910">
        <v>10005502914</v>
      </c>
      <c r="C3910" t="s">
        <v>24</v>
      </c>
      <c r="D3910" s="10">
        <v>32546</v>
      </c>
      <c r="E3910" t="s">
        <v>1217</v>
      </c>
    </row>
    <row r="3911" spans="1:5">
      <c r="A3911" t="s">
        <v>591</v>
      </c>
      <c r="B3911">
        <v>10008881948</v>
      </c>
      <c r="C3911" t="s">
        <v>22</v>
      </c>
      <c r="D3911" s="10">
        <v>34566</v>
      </c>
      <c r="E3911" t="s">
        <v>1217</v>
      </c>
    </row>
    <row r="3912" spans="1:5">
      <c r="A3912" t="s">
        <v>612</v>
      </c>
      <c r="B3912">
        <v>10083092810</v>
      </c>
      <c r="C3912" t="s">
        <v>55</v>
      </c>
      <c r="D3912" s="10">
        <v>37072</v>
      </c>
      <c r="E3912" t="s">
        <v>1217</v>
      </c>
    </row>
    <row r="3913" spans="1:5">
      <c r="A3913" t="s">
        <v>608</v>
      </c>
      <c r="B3913">
        <v>10083785449</v>
      </c>
      <c r="C3913" t="s">
        <v>163</v>
      </c>
      <c r="D3913" s="10">
        <v>37096</v>
      </c>
      <c r="E3913" t="s">
        <v>1217</v>
      </c>
    </row>
    <row r="3914" spans="1:5">
      <c r="A3914" t="s">
        <v>677</v>
      </c>
      <c r="B3914">
        <v>10010185889</v>
      </c>
      <c r="C3914" t="s">
        <v>24</v>
      </c>
      <c r="D3914" s="10">
        <v>35886</v>
      </c>
      <c r="E3914" t="s">
        <v>1217</v>
      </c>
    </row>
    <row r="3915" spans="1:5">
      <c r="A3915" t="s">
        <v>486</v>
      </c>
      <c r="B3915">
        <v>10009730191</v>
      </c>
      <c r="C3915" t="s">
        <v>163</v>
      </c>
      <c r="D3915" s="10">
        <v>35623</v>
      </c>
      <c r="E3915" t="s">
        <v>1217</v>
      </c>
    </row>
    <row r="3916" spans="1:5">
      <c r="A3916" t="s">
        <v>485</v>
      </c>
      <c r="B3916">
        <v>10007900026</v>
      </c>
      <c r="C3916" t="s">
        <v>26</v>
      </c>
      <c r="D3916" s="10">
        <v>34389</v>
      </c>
      <c r="E3916" t="s">
        <v>1217</v>
      </c>
    </row>
    <row r="3917" spans="1:5">
      <c r="A3917" t="s">
        <v>1163</v>
      </c>
      <c r="B3917">
        <v>10022776792</v>
      </c>
      <c r="C3917" t="s">
        <v>22</v>
      </c>
      <c r="D3917" s="10">
        <v>36784</v>
      </c>
      <c r="E3917" t="s">
        <v>1217</v>
      </c>
    </row>
    <row r="3918" spans="1:5">
      <c r="A3918" t="s">
        <v>611</v>
      </c>
      <c r="B3918">
        <v>10016191910</v>
      </c>
      <c r="C3918" t="s">
        <v>144</v>
      </c>
      <c r="D3918" s="10">
        <v>36187</v>
      </c>
      <c r="E3918" t="s">
        <v>1217</v>
      </c>
    </row>
    <row r="3919" spans="1:5">
      <c r="A3919" t="s">
        <v>979</v>
      </c>
      <c r="B3919">
        <v>10008826374</v>
      </c>
      <c r="C3919" t="s">
        <v>255</v>
      </c>
      <c r="D3919" s="10">
        <v>34506</v>
      </c>
      <c r="E3919" t="s">
        <v>1217</v>
      </c>
    </row>
    <row r="3920" spans="1:5">
      <c r="A3920" t="s">
        <v>586</v>
      </c>
      <c r="B3920">
        <v>10016485839</v>
      </c>
      <c r="C3920" t="s">
        <v>77</v>
      </c>
      <c r="D3920" s="10">
        <v>36790</v>
      </c>
      <c r="E3920" t="s">
        <v>1217</v>
      </c>
    </row>
    <row r="3921" spans="1:5">
      <c r="A3921" t="s">
        <v>755</v>
      </c>
      <c r="B3921">
        <v>10010702215</v>
      </c>
      <c r="C3921" t="s">
        <v>62</v>
      </c>
      <c r="D3921" s="10">
        <v>36082</v>
      </c>
      <c r="E3921" t="s">
        <v>1217</v>
      </c>
    </row>
    <row r="3922" spans="1:5">
      <c r="A3922" t="s">
        <v>1176</v>
      </c>
      <c r="B3922">
        <v>10052435352</v>
      </c>
      <c r="C3922" t="s">
        <v>94</v>
      </c>
      <c r="D3922" s="10">
        <v>37515</v>
      </c>
      <c r="E3922" t="s">
        <v>1217</v>
      </c>
    </row>
    <row r="3923" spans="1:5">
      <c r="A3923" t="s">
        <v>874</v>
      </c>
      <c r="B3923">
        <v>10049099461</v>
      </c>
      <c r="C3923" t="s">
        <v>51</v>
      </c>
      <c r="D3923" s="10">
        <v>36617</v>
      </c>
      <c r="E3923" t="s">
        <v>1217</v>
      </c>
    </row>
    <row r="3924" spans="1:5">
      <c r="A3924" t="s">
        <v>615</v>
      </c>
      <c r="B3924">
        <v>10010994932</v>
      </c>
      <c r="C3924" t="s">
        <v>45</v>
      </c>
      <c r="D3924" s="10">
        <v>35733</v>
      </c>
      <c r="E3924" t="s">
        <v>1217</v>
      </c>
    </row>
    <row r="3925" spans="1:5">
      <c r="A3925" t="s">
        <v>756</v>
      </c>
      <c r="B3925">
        <v>10051468887</v>
      </c>
      <c r="C3925" t="s">
        <v>163</v>
      </c>
      <c r="D3925" s="10">
        <v>36249</v>
      </c>
      <c r="E3925" t="s">
        <v>1217</v>
      </c>
    </row>
    <row r="3926" spans="1:5">
      <c r="A3926" t="s">
        <v>4577</v>
      </c>
      <c r="B3926">
        <v>10010992508</v>
      </c>
      <c r="C3926" t="s">
        <v>1179</v>
      </c>
      <c r="D3926" s="10">
        <v>32424</v>
      </c>
      <c r="E3926" t="s">
        <v>1217</v>
      </c>
    </row>
    <row r="3927" spans="1:5">
      <c r="A3927" t="s">
        <v>4578</v>
      </c>
      <c r="B3927">
        <v>10115012072</v>
      </c>
      <c r="C3927" t="s">
        <v>101</v>
      </c>
      <c r="D3927" s="10">
        <v>37730</v>
      </c>
      <c r="E3927" t="s">
        <v>1217</v>
      </c>
    </row>
    <row r="3928" spans="1:5">
      <c r="A3928" t="s">
        <v>875</v>
      </c>
      <c r="B3928">
        <v>10080529683</v>
      </c>
      <c r="C3928" t="s">
        <v>51</v>
      </c>
      <c r="D3928" s="10">
        <v>37539</v>
      </c>
      <c r="E3928" t="s">
        <v>1217</v>
      </c>
    </row>
    <row r="3929" spans="1:5">
      <c r="A3929" t="s">
        <v>590</v>
      </c>
      <c r="B3929">
        <v>10006502014</v>
      </c>
      <c r="C3929" t="s">
        <v>22</v>
      </c>
      <c r="D3929" s="10">
        <v>33288</v>
      </c>
      <c r="E3929" t="s">
        <v>1217</v>
      </c>
    </row>
    <row r="3930" spans="1:5">
      <c r="A3930" t="s">
        <v>505</v>
      </c>
      <c r="B3930">
        <v>10055347372</v>
      </c>
      <c r="C3930" t="s">
        <v>101</v>
      </c>
      <c r="D3930" s="10">
        <v>36266</v>
      </c>
      <c r="E3930" t="s">
        <v>1217</v>
      </c>
    </row>
    <row r="3931" spans="1:5">
      <c r="A3931" t="s">
        <v>4579</v>
      </c>
      <c r="B3931">
        <v>10009158295</v>
      </c>
      <c r="C3931" t="s">
        <v>62</v>
      </c>
      <c r="D3931" s="10">
        <v>35263</v>
      </c>
      <c r="E3931" t="s">
        <v>1217</v>
      </c>
    </row>
    <row r="3932" spans="1:5">
      <c r="A3932" t="s">
        <v>676</v>
      </c>
      <c r="B3932">
        <v>10010653513</v>
      </c>
      <c r="C3932" t="s">
        <v>324</v>
      </c>
      <c r="D3932" s="10">
        <v>35615</v>
      </c>
      <c r="E3932" t="s">
        <v>1217</v>
      </c>
    </row>
    <row r="3933" spans="1:5">
      <c r="A3933" t="s">
        <v>4580</v>
      </c>
      <c r="B3933">
        <v>10054369490</v>
      </c>
      <c r="C3933" t="s">
        <v>149</v>
      </c>
      <c r="D3933" s="10">
        <v>36981</v>
      </c>
      <c r="E3933" t="s">
        <v>1217</v>
      </c>
    </row>
    <row r="3934" spans="1:5">
      <c r="A3934" t="s">
        <v>481</v>
      </c>
      <c r="B3934">
        <v>10022783058</v>
      </c>
      <c r="C3934" t="s">
        <v>22</v>
      </c>
      <c r="D3934" s="10">
        <v>36671</v>
      </c>
      <c r="E3934" t="s">
        <v>1217</v>
      </c>
    </row>
    <row r="3935" spans="1:5">
      <c r="A3935" t="s">
        <v>4581</v>
      </c>
      <c r="B3935">
        <v>10075780222</v>
      </c>
      <c r="C3935" t="s">
        <v>62</v>
      </c>
      <c r="D3935" s="10">
        <v>35746</v>
      </c>
      <c r="E3935" t="s">
        <v>1217</v>
      </c>
    </row>
    <row r="3936" spans="1:5">
      <c r="A3936" t="s">
        <v>658</v>
      </c>
      <c r="B3936">
        <v>10021323715</v>
      </c>
      <c r="C3936" t="s">
        <v>30</v>
      </c>
      <c r="D3936" s="10">
        <v>36831</v>
      </c>
      <c r="E3936" t="s">
        <v>1218</v>
      </c>
    </row>
    <row r="3937" spans="1:5">
      <c r="A3937" t="s">
        <v>588</v>
      </c>
      <c r="B3937">
        <v>10007890730</v>
      </c>
      <c r="C3937" t="s">
        <v>24</v>
      </c>
      <c r="D3937" s="10">
        <v>34589</v>
      </c>
      <c r="E3937" t="s">
        <v>1217</v>
      </c>
    </row>
    <row r="3938" spans="1:5">
      <c r="A3938" t="s">
        <v>1171</v>
      </c>
      <c r="B3938">
        <v>10035026882</v>
      </c>
      <c r="C3938" t="s">
        <v>645</v>
      </c>
      <c r="D3938" s="10">
        <v>38298</v>
      </c>
      <c r="E3938" t="s">
        <v>1217</v>
      </c>
    </row>
    <row r="3939" spans="1:5">
      <c r="A3939" t="s">
        <v>943</v>
      </c>
      <c r="B3939">
        <v>10009012900</v>
      </c>
      <c r="C3939" t="s">
        <v>151</v>
      </c>
      <c r="D3939" s="10">
        <v>34855</v>
      </c>
      <c r="E3939" t="s">
        <v>1217</v>
      </c>
    </row>
    <row r="3940" spans="1:5">
      <c r="A3940" t="s">
        <v>639</v>
      </c>
      <c r="B3940">
        <v>10047303244</v>
      </c>
      <c r="C3940" t="s">
        <v>41</v>
      </c>
      <c r="D3940" s="10">
        <v>36890</v>
      </c>
      <c r="E3940" t="s">
        <v>1217</v>
      </c>
    </row>
    <row r="3941" spans="1:5">
      <c r="A3941" t="s">
        <v>939</v>
      </c>
      <c r="B3941">
        <v>10009316327</v>
      </c>
      <c r="C3941" t="s">
        <v>112</v>
      </c>
      <c r="D3941" s="10">
        <v>34936</v>
      </c>
      <c r="E3941" t="s">
        <v>1217</v>
      </c>
    </row>
    <row r="3942" spans="1:5">
      <c r="A3942" t="s">
        <v>638</v>
      </c>
      <c r="B3942">
        <v>10007636106</v>
      </c>
      <c r="C3942" t="s">
        <v>491</v>
      </c>
      <c r="D3942" s="10">
        <v>31359</v>
      </c>
      <c r="E3942" t="s">
        <v>1217</v>
      </c>
    </row>
    <row r="3943" spans="1:5">
      <c r="A3943" t="s">
        <v>522</v>
      </c>
      <c r="B3943">
        <v>10045958075</v>
      </c>
      <c r="C3943" t="s">
        <v>523</v>
      </c>
      <c r="D3943" s="10">
        <v>36828</v>
      </c>
      <c r="E3943" t="s">
        <v>1217</v>
      </c>
    </row>
    <row r="3944" spans="1:5">
      <c r="A3944" t="s">
        <v>4582</v>
      </c>
      <c r="B3944">
        <v>10075185185</v>
      </c>
      <c r="C3944" t="s">
        <v>101</v>
      </c>
      <c r="D3944" s="10">
        <v>37035</v>
      </c>
      <c r="E3944" t="s">
        <v>1217</v>
      </c>
    </row>
    <row r="3945" spans="1:5">
      <c r="A3945" t="s">
        <v>696</v>
      </c>
      <c r="B3945">
        <v>10062490616</v>
      </c>
      <c r="C3945" t="s">
        <v>38</v>
      </c>
      <c r="D3945" s="10">
        <v>34396</v>
      </c>
      <c r="E3945" t="s">
        <v>1219</v>
      </c>
    </row>
    <row r="3946" spans="1:5">
      <c r="A3946" t="s">
        <v>694</v>
      </c>
      <c r="B3946">
        <v>10050677935</v>
      </c>
      <c r="C3946" t="s">
        <v>149</v>
      </c>
      <c r="D3946" s="10">
        <v>34266</v>
      </c>
      <c r="E3946" t="s">
        <v>1217</v>
      </c>
    </row>
    <row r="3947" spans="1:5">
      <c r="A3947" t="s">
        <v>716</v>
      </c>
      <c r="B3947">
        <v>10005436731</v>
      </c>
      <c r="C3947" t="s">
        <v>725</v>
      </c>
      <c r="D3947" s="10">
        <v>29053</v>
      </c>
      <c r="E3947" t="s">
        <v>1217</v>
      </c>
    </row>
    <row r="3948" spans="1:5">
      <c r="A3948" t="s">
        <v>4583</v>
      </c>
      <c r="B3948">
        <v>10044069003</v>
      </c>
      <c r="C3948" t="s">
        <v>479</v>
      </c>
      <c r="D3948" s="10">
        <v>37101</v>
      </c>
      <c r="E3948" t="s">
        <v>1217</v>
      </c>
    </row>
    <row r="3949" spans="1:5">
      <c r="A3949" t="s">
        <v>1101</v>
      </c>
      <c r="B3949">
        <v>10086775675</v>
      </c>
      <c r="C3949" t="s">
        <v>101</v>
      </c>
      <c r="D3949" s="10">
        <v>37550</v>
      </c>
      <c r="E3949" t="s">
        <v>1217</v>
      </c>
    </row>
    <row r="3950" spans="1:5">
      <c r="A3950" t="s">
        <v>1111</v>
      </c>
      <c r="B3950">
        <v>10044645949</v>
      </c>
      <c r="C3950" t="s">
        <v>479</v>
      </c>
      <c r="D3950" s="10">
        <v>37214</v>
      </c>
      <c r="E3950" t="s">
        <v>1217</v>
      </c>
    </row>
    <row r="3951" spans="1:5">
      <c r="A3951" t="s">
        <v>4584</v>
      </c>
      <c r="B3951">
        <v>10102216055</v>
      </c>
      <c r="C3951" t="s">
        <v>491</v>
      </c>
      <c r="D3951" s="10">
        <v>36915</v>
      </c>
      <c r="E3951" t="s">
        <v>1217</v>
      </c>
    </row>
    <row r="3952" spans="1:5">
      <c r="A3952" t="s">
        <v>4585</v>
      </c>
      <c r="B3952">
        <v>10010858223</v>
      </c>
      <c r="C3952" t="s">
        <v>1351</v>
      </c>
      <c r="D3952" s="10">
        <v>35804</v>
      </c>
      <c r="E3952" t="s">
        <v>1217</v>
      </c>
    </row>
    <row r="3953" spans="1:5">
      <c r="A3953" t="s">
        <v>718</v>
      </c>
      <c r="B3953">
        <v>10009873772</v>
      </c>
      <c r="C3953" t="s">
        <v>726</v>
      </c>
      <c r="D3953" s="10">
        <v>35300</v>
      </c>
      <c r="E3953" t="s">
        <v>1218</v>
      </c>
    </row>
    <row r="3954" spans="1:5">
      <c r="A3954" t="s">
        <v>688</v>
      </c>
      <c r="B3954">
        <v>10050076030</v>
      </c>
      <c r="C3954" t="s">
        <v>144</v>
      </c>
      <c r="D3954" s="10">
        <v>36064</v>
      </c>
      <c r="E3954" t="s">
        <v>1217</v>
      </c>
    </row>
    <row r="3955" spans="1:5">
      <c r="A3955" t="s">
        <v>1170</v>
      </c>
      <c r="B3955">
        <v>10010800831</v>
      </c>
      <c r="C3955" t="s">
        <v>479</v>
      </c>
      <c r="D3955" s="10">
        <v>35979</v>
      </c>
      <c r="E3955" t="s">
        <v>1217</v>
      </c>
    </row>
    <row r="3956" spans="1:5">
      <c r="A3956" t="s">
        <v>4586</v>
      </c>
      <c r="B3956">
        <v>10054827414</v>
      </c>
      <c r="C3956" t="s">
        <v>30</v>
      </c>
      <c r="D3956" s="10">
        <v>36611</v>
      </c>
      <c r="E3956" t="s">
        <v>1217</v>
      </c>
    </row>
    <row r="3957" spans="1:5">
      <c r="A3957" t="s">
        <v>4587</v>
      </c>
      <c r="B3957">
        <v>10021493463</v>
      </c>
      <c r="C3957" t="s">
        <v>30</v>
      </c>
      <c r="D3957" s="10">
        <v>36713</v>
      </c>
      <c r="E3957" t="s">
        <v>1219</v>
      </c>
    </row>
    <row r="3958" spans="1:5">
      <c r="A3958" t="s">
        <v>1113</v>
      </c>
      <c r="B3958">
        <v>10047431263</v>
      </c>
      <c r="C3958" t="s">
        <v>41</v>
      </c>
      <c r="D3958" s="10">
        <v>38104</v>
      </c>
      <c r="E3958" t="s">
        <v>1217</v>
      </c>
    </row>
    <row r="3959" spans="1:5">
      <c r="A3959" t="s">
        <v>737</v>
      </c>
      <c r="B3959">
        <v>10054330286</v>
      </c>
      <c r="C3959" t="s">
        <v>149</v>
      </c>
      <c r="D3959" s="10">
        <v>37562</v>
      </c>
      <c r="E3959" t="s">
        <v>1217</v>
      </c>
    </row>
    <row r="3960" spans="1:5">
      <c r="A3960" t="s">
        <v>4588</v>
      </c>
      <c r="B3960">
        <v>10072876181</v>
      </c>
      <c r="C3960" t="s">
        <v>101</v>
      </c>
      <c r="D3960" s="10">
        <v>37040</v>
      </c>
      <c r="E3960" t="s">
        <v>1217</v>
      </c>
    </row>
    <row r="3961" spans="1:5">
      <c r="A3961" t="s">
        <v>4589</v>
      </c>
      <c r="B3961">
        <v>10085000171</v>
      </c>
      <c r="C3961" t="s">
        <v>101</v>
      </c>
      <c r="D3961" s="10">
        <v>37538</v>
      </c>
      <c r="E3961" t="s">
        <v>1217</v>
      </c>
    </row>
    <row r="3962" spans="1:5">
      <c r="A3962" t="s">
        <v>4590</v>
      </c>
      <c r="B3962">
        <v>10020964916</v>
      </c>
      <c r="C3962" t="s">
        <v>30</v>
      </c>
      <c r="D3962" s="10">
        <v>36602</v>
      </c>
      <c r="E3962" t="s">
        <v>1217</v>
      </c>
    </row>
    <row r="3963" spans="1:5">
      <c r="A3963" t="s">
        <v>607</v>
      </c>
      <c r="B3963">
        <v>10009640063</v>
      </c>
      <c r="C3963" t="s">
        <v>45</v>
      </c>
      <c r="D3963" s="10">
        <v>35666</v>
      </c>
      <c r="E3963" t="s">
        <v>1217</v>
      </c>
    </row>
    <row r="3964" spans="1:5">
      <c r="A3964" t="s">
        <v>778</v>
      </c>
      <c r="B3964">
        <v>10010171038</v>
      </c>
      <c r="C3964" t="s">
        <v>112</v>
      </c>
      <c r="D3964" s="10">
        <v>35905</v>
      </c>
      <c r="E3964" t="s">
        <v>1217</v>
      </c>
    </row>
    <row r="3965" spans="1:5">
      <c r="A3965" t="s">
        <v>708</v>
      </c>
      <c r="B3965">
        <v>10035252006</v>
      </c>
      <c r="C3965" t="s">
        <v>43</v>
      </c>
      <c r="D3965" s="10">
        <v>36573</v>
      </c>
      <c r="E3965" t="s">
        <v>1217</v>
      </c>
    </row>
    <row r="3966" spans="1:5">
      <c r="A3966" t="s">
        <v>582</v>
      </c>
      <c r="B3966">
        <v>10025923131</v>
      </c>
      <c r="C3966" t="s">
        <v>26</v>
      </c>
      <c r="D3966" s="10">
        <v>36795</v>
      </c>
      <c r="E3966" t="s">
        <v>1217</v>
      </c>
    </row>
    <row r="3967" spans="1:5">
      <c r="A3967" t="s">
        <v>4591</v>
      </c>
      <c r="B3967">
        <v>10091503316</v>
      </c>
      <c r="C3967" t="s">
        <v>1870</v>
      </c>
      <c r="D3967" s="10">
        <v>37878</v>
      </c>
      <c r="E3967" t="s">
        <v>1226</v>
      </c>
    </row>
    <row r="3968" spans="1:5">
      <c r="A3968" t="s">
        <v>780</v>
      </c>
      <c r="B3968">
        <v>10034799035</v>
      </c>
      <c r="C3968" t="s">
        <v>84</v>
      </c>
      <c r="D3968" s="10">
        <v>37158</v>
      </c>
      <c r="E3968" t="s">
        <v>1217</v>
      </c>
    </row>
    <row r="3969" spans="1:5">
      <c r="A3969" t="s">
        <v>4592</v>
      </c>
      <c r="B3969">
        <v>10045964038</v>
      </c>
      <c r="C3969" t="s">
        <v>151</v>
      </c>
      <c r="D3969" s="10">
        <v>36732</v>
      </c>
      <c r="E3969" t="s">
        <v>1217</v>
      </c>
    </row>
    <row r="3970" spans="1:5">
      <c r="A3970" t="s">
        <v>4593</v>
      </c>
      <c r="B3970">
        <v>10015709132</v>
      </c>
      <c r="C3970" t="s">
        <v>36</v>
      </c>
      <c r="D3970" s="10">
        <v>36216</v>
      </c>
      <c r="E3970" t="s">
        <v>1217</v>
      </c>
    </row>
    <row r="3971" spans="1:5">
      <c r="A3971" t="s">
        <v>4594</v>
      </c>
      <c r="B3971">
        <v>10084700784</v>
      </c>
      <c r="C3971" t="s">
        <v>163</v>
      </c>
      <c r="D3971" s="10">
        <v>34209</v>
      </c>
      <c r="E3971" t="s">
        <v>1217</v>
      </c>
    </row>
    <row r="3972" spans="1:5">
      <c r="A3972" t="s">
        <v>4595</v>
      </c>
      <c r="B3972">
        <v>10007198996</v>
      </c>
      <c r="C3972" t="s">
        <v>861</v>
      </c>
      <c r="D3972" s="10">
        <v>33914</v>
      </c>
      <c r="E3972" t="s">
        <v>1217</v>
      </c>
    </row>
    <row r="3973" spans="1:5">
      <c r="A3973" t="s">
        <v>4596</v>
      </c>
      <c r="B3973">
        <v>10019929642</v>
      </c>
      <c r="C3973" t="s">
        <v>1333</v>
      </c>
      <c r="D3973" s="10">
        <v>37708</v>
      </c>
      <c r="E3973" t="s">
        <v>1218</v>
      </c>
    </row>
    <row r="3974" spans="1:5">
      <c r="A3974" t="s">
        <v>589</v>
      </c>
      <c r="B3974">
        <v>10006891630</v>
      </c>
      <c r="C3974" t="s">
        <v>24</v>
      </c>
      <c r="D3974" s="10">
        <v>33613</v>
      </c>
      <c r="E3974" t="s">
        <v>1217</v>
      </c>
    </row>
    <row r="3975" spans="1:5">
      <c r="A3975" t="s">
        <v>4597</v>
      </c>
      <c r="B3975">
        <v>10016884751</v>
      </c>
      <c r="C3975" t="s">
        <v>177</v>
      </c>
      <c r="D3975" s="10">
        <v>37677</v>
      </c>
      <c r="E3975" t="s">
        <v>1217</v>
      </c>
    </row>
    <row r="3976" spans="1:5">
      <c r="A3976" t="s">
        <v>508</v>
      </c>
      <c r="B3976">
        <v>10021521452</v>
      </c>
      <c r="C3976" t="s">
        <v>30</v>
      </c>
      <c r="D3976" s="10">
        <v>36416</v>
      </c>
      <c r="E3976" t="s">
        <v>1217</v>
      </c>
    </row>
    <row r="3977" spans="1:5">
      <c r="A3977" t="s">
        <v>759</v>
      </c>
      <c r="B3977">
        <v>10064646541</v>
      </c>
      <c r="C3977" t="s">
        <v>163</v>
      </c>
      <c r="D3977" s="10">
        <v>32948</v>
      </c>
      <c r="E3977" t="s">
        <v>1217</v>
      </c>
    </row>
    <row r="3978" spans="1:5">
      <c r="A3978" t="s">
        <v>4598</v>
      </c>
      <c r="B3978">
        <v>10047309409</v>
      </c>
      <c r="C3978" t="s">
        <v>41</v>
      </c>
      <c r="D3978" s="10">
        <v>36967</v>
      </c>
      <c r="E3978" t="s">
        <v>1217</v>
      </c>
    </row>
    <row r="3979" spans="1:5">
      <c r="A3979" t="s">
        <v>4599</v>
      </c>
      <c r="B3979">
        <v>10069244038</v>
      </c>
      <c r="C3979" t="s">
        <v>51</v>
      </c>
      <c r="D3979" s="10">
        <v>36727</v>
      </c>
      <c r="E3979" t="s">
        <v>1217</v>
      </c>
    </row>
    <row r="3980" spans="1:5">
      <c r="A3980" t="s">
        <v>4600</v>
      </c>
      <c r="B3980">
        <v>10109841467</v>
      </c>
      <c r="C3980" t="s">
        <v>101</v>
      </c>
      <c r="D3980" s="10">
        <v>38314</v>
      </c>
      <c r="E3980" t="s">
        <v>1218</v>
      </c>
    </row>
    <row r="3981" spans="1:5">
      <c r="A3981" t="s">
        <v>834</v>
      </c>
      <c r="B3981">
        <v>10089663548</v>
      </c>
      <c r="C3981" t="s">
        <v>206</v>
      </c>
      <c r="D3981" s="10">
        <v>36812</v>
      </c>
      <c r="E3981" t="s">
        <v>1217</v>
      </c>
    </row>
    <row r="3982" spans="1:5">
      <c r="A3982" t="s">
        <v>1173</v>
      </c>
      <c r="B3982">
        <v>10008820011</v>
      </c>
      <c r="C3982" t="s">
        <v>645</v>
      </c>
      <c r="D3982" s="10">
        <v>35422</v>
      </c>
      <c r="E3982" t="s">
        <v>1217</v>
      </c>
    </row>
    <row r="3983" spans="1:5">
      <c r="A3983" t="s">
        <v>4601</v>
      </c>
      <c r="B3983">
        <v>10019895185</v>
      </c>
      <c r="C3983" t="s">
        <v>1333</v>
      </c>
      <c r="D3983" s="10">
        <v>38167</v>
      </c>
      <c r="E3983" t="s">
        <v>1217</v>
      </c>
    </row>
    <row r="3984" spans="1:5">
      <c r="A3984" t="s">
        <v>4602</v>
      </c>
      <c r="B3984">
        <v>10100631622</v>
      </c>
      <c r="C3984" t="s">
        <v>101</v>
      </c>
      <c r="D3984" s="10">
        <v>37937</v>
      </c>
      <c r="E3984" t="s">
        <v>1217</v>
      </c>
    </row>
    <row r="3985" spans="1:5">
      <c r="A3985" t="s">
        <v>4603</v>
      </c>
      <c r="B3985">
        <v>10064384742</v>
      </c>
      <c r="C3985" t="s">
        <v>523</v>
      </c>
      <c r="D3985" s="10">
        <v>37313</v>
      </c>
      <c r="E3985" t="s">
        <v>1217</v>
      </c>
    </row>
    <row r="3986" spans="1:5">
      <c r="A3986" t="s">
        <v>635</v>
      </c>
      <c r="B3986">
        <v>10072343287</v>
      </c>
      <c r="C3986" t="s">
        <v>101</v>
      </c>
      <c r="D3986" s="10">
        <v>37049</v>
      </c>
      <c r="E3986" t="s">
        <v>1218</v>
      </c>
    </row>
    <row r="3987" spans="1:5">
      <c r="A3987" t="s">
        <v>4604</v>
      </c>
      <c r="B3987">
        <v>10044253404</v>
      </c>
      <c r="C3987" t="s">
        <v>479</v>
      </c>
      <c r="D3987" s="10">
        <v>38073</v>
      </c>
      <c r="E3987" t="s">
        <v>1217</v>
      </c>
    </row>
    <row r="3988" spans="1:5">
      <c r="A3988" t="s">
        <v>4605</v>
      </c>
      <c r="B3988">
        <v>10059931735</v>
      </c>
      <c r="C3988" t="s">
        <v>41</v>
      </c>
      <c r="D3988" s="10">
        <v>37732</v>
      </c>
      <c r="E3988" t="s">
        <v>1217</v>
      </c>
    </row>
    <row r="3989" spans="1:5">
      <c r="A3989" t="s">
        <v>4606</v>
      </c>
      <c r="B3989">
        <v>10049101784</v>
      </c>
      <c r="C3989" t="s">
        <v>51</v>
      </c>
      <c r="D3989" s="10">
        <v>36793</v>
      </c>
      <c r="E3989" t="s">
        <v>1217</v>
      </c>
    </row>
    <row r="3990" spans="1:5">
      <c r="A3990" t="s">
        <v>4607</v>
      </c>
      <c r="B3990">
        <v>10006291846</v>
      </c>
      <c r="C3990" t="s">
        <v>101</v>
      </c>
      <c r="D3990" s="10">
        <v>33036</v>
      </c>
      <c r="E3990" t="s">
        <v>1219</v>
      </c>
    </row>
    <row r="3991" spans="1:5">
      <c r="A3991" t="s">
        <v>4608</v>
      </c>
      <c r="B3991">
        <v>10071936695</v>
      </c>
      <c r="C3991" t="s">
        <v>101</v>
      </c>
      <c r="D3991" s="10">
        <v>38337</v>
      </c>
      <c r="E3991" t="s">
        <v>1217</v>
      </c>
    </row>
    <row r="3992" spans="1:5">
      <c r="A3992" t="s">
        <v>789</v>
      </c>
      <c r="B3992">
        <v>10052763637</v>
      </c>
      <c r="C3992" t="s">
        <v>112</v>
      </c>
      <c r="D3992" s="10">
        <v>37822</v>
      </c>
      <c r="E3992" t="s">
        <v>1217</v>
      </c>
    </row>
    <row r="3993" spans="1:5">
      <c r="A3993" t="s">
        <v>4609</v>
      </c>
      <c r="B3993">
        <v>10011236119</v>
      </c>
      <c r="C3993" t="s">
        <v>1333</v>
      </c>
      <c r="D3993" s="10">
        <v>36146</v>
      </c>
      <c r="E3993" t="s">
        <v>1217</v>
      </c>
    </row>
    <row r="3994" spans="1:5">
      <c r="A3994" t="s">
        <v>4610</v>
      </c>
      <c r="B3994">
        <v>10074893377</v>
      </c>
      <c r="C3994" t="s">
        <v>43</v>
      </c>
      <c r="D3994" s="10">
        <v>34504</v>
      </c>
      <c r="E3994" t="s">
        <v>1219</v>
      </c>
    </row>
    <row r="3995" spans="1:5">
      <c r="A3995" t="s">
        <v>4611</v>
      </c>
      <c r="B3995">
        <v>10016207367</v>
      </c>
      <c r="C3995" t="s">
        <v>163</v>
      </c>
      <c r="D3995" s="10">
        <v>36037</v>
      </c>
      <c r="E3995" t="s">
        <v>1217</v>
      </c>
    </row>
    <row r="3996" spans="1:5">
      <c r="A3996" t="s">
        <v>976</v>
      </c>
      <c r="B3996">
        <v>10049091276</v>
      </c>
      <c r="C3996" t="s">
        <v>255</v>
      </c>
      <c r="D3996" s="10">
        <v>36440</v>
      </c>
      <c r="E3996" t="s">
        <v>1219</v>
      </c>
    </row>
    <row r="3997" spans="1:5">
      <c r="A3997" t="s">
        <v>844</v>
      </c>
      <c r="B3997">
        <v>10009233471</v>
      </c>
      <c r="C3997" t="s">
        <v>141</v>
      </c>
      <c r="D3997" s="10">
        <v>35321</v>
      </c>
      <c r="E3997" t="s">
        <v>1217</v>
      </c>
    </row>
    <row r="3998" spans="1:5">
      <c r="A3998" t="s">
        <v>4612</v>
      </c>
      <c r="B3998">
        <v>10045965654</v>
      </c>
      <c r="C3998" t="s">
        <v>151</v>
      </c>
      <c r="D3998" s="10">
        <v>37081</v>
      </c>
      <c r="E3998" t="s">
        <v>1217</v>
      </c>
    </row>
    <row r="3999" spans="1:5">
      <c r="A3999" t="s">
        <v>3869</v>
      </c>
      <c r="B3999">
        <v>10088567448</v>
      </c>
      <c r="C3999" t="s">
        <v>1333</v>
      </c>
      <c r="D3999" s="10">
        <v>37646</v>
      </c>
      <c r="E3999" t="s">
        <v>1217</v>
      </c>
    </row>
    <row r="4000" spans="1:5">
      <c r="A4000" t="s">
        <v>4613</v>
      </c>
      <c r="B4000">
        <v>10047443589</v>
      </c>
      <c r="C4000" t="s">
        <v>41</v>
      </c>
      <c r="D4000" s="10">
        <v>38040</v>
      </c>
      <c r="E4000" t="s">
        <v>1217</v>
      </c>
    </row>
    <row r="4001" spans="1:5">
      <c r="A4001" t="s">
        <v>4614</v>
      </c>
      <c r="B4001">
        <v>10073282874</v>
      </c>
      <c r="C4001" t="s">
        <v>151</v>
      </c>
      <c r="D4001" s="10">
        <v>37124</v>
      </c>
      <c r="E4001" t="s">
        <v>1217</v>
      </c>
    </row>
    <row r="4002" spans="1:5">
      <c r="A4002" t="s">
        <v>1117</v>
      </c>
      <c r="B4002">
        <v>10080302341</v>
      </c>
      <c r="C4002" t="s">
        <v>618</v>
      </c>
      <c r="D4002" s="10">
        <v>36642</v>
      </c>
      <c r="E4002" t="s">
        <v>1219</v>
      </c>
    </row>
    <row r="4003" spans="1:5">
      <c r="A4003" t="s">
        <v>4615</v>
      </c>
      <c r="B4003">
        <v>10015977395</v>
      </c>
      <c r="C4003" t="s">
        <v>51</v>
      </c>
      <c r="D4003" s="10">
        <v>36241</v>
      </c>
      <c r="E4003" t="s">
        <v>1217</v>
      </c>
    </row>
    <row r="4004" spans="1:5">
      <c r="A4004" t="s">
        <v>661</v>
      </c>
      <c r="B4004">
        <v>10084644911</v>
      </c>
      <c r="C4004" t="s">
        <v>38</v>
      </c>
      <c r="D4004" s="10">
        <v>36873</v>
      </c>
      <c r="E4004" t="s">
        <v>1217</v>
      </c>
    </row>
    <row r="4005" spans="1:5">
      <c r="A4005" t="s">
        <v>669</v>
      </c>
      <c r="B4005">
        <v>10016499478</v>
      </c>
      <c r="C4005" t="s">
        <v>77</v>
      </c>
      <c r="D4005" s="10">
        <v>36760</v>
      </c>
      <c r="E4005" t="s">
        <v>1217</v>
      </c>
    </row>
    <row r="4006" spans="1:5">
      <c r="A4006" t="s">
        <v>4616</v>
      </c>
      <c r="B4006">
        <v>10036013858</v>
      </c>
      <c r="C4006" t="s">
        <v>197</v>
      </c>
      <c r="D4006" s="10">
        <v>37597</v>
      </c>
      <c r="E4006" t="s">
        <v>1217</v>
      </c>
    </row>
    <row r="4007" spans="1:5">
      <c r="A4007" t="s">
        <v>4617</v>
      </c>
      <c r="B4007">
        <v>10021749505</v>
      </c>
      <c r="C4007" t="s">
        <v>34</v>
      </c>
      <c r="D4007" s="10">
        <v>38220</v>
      </c>
      <c r="E4007" t="s">
        <v>1217</v>
      </c>
    </row>
    <row r="4008" spans="1:5">
      <c r="A4008" t="s">
        <v>4618</v>
      </c>
      <c r="B4008">
        <v>10092490995</v>
      </c>
      <c r="C4008" t="s">
        <v>57</v>
      </c>
      <c r="D4008" s="10">
        <v>37435</v>
      </c>
      <c r="E4008" t="s">
        <v>1217</v>
      </c>
    </row>
    <row r="4009" spans="1:5">
      <c r="A4009" t="s">
        <v>4619</v>
      </c>
      <c r="B4009">
        <v>10101896359</v>
      </c>
      <c r="C4009" t="s">
        <v>57</v>
      </c>
      <c r="D4009" s="10">
        <v>38194</v>
      </c>
      <c r="E4009" t="s">
        <v>1217</v>
      </c>
    </row>
    <row r="4010" spans="1:5">
      <c r="A4010" t="s">
        <v>873</v>
      </c>
      <c r="B4010">
        <v>10010920766</v>
      </c>
      <c r="C4010" t="s">
        <v>223</v>
      </c>
      <c r="D4010" s="10">
        <v>35455</v>
      </c>
      <c r="E4010" t="s">
        <v>1219</v>
      </c>
    </row>
    <row r="4011" spans="1:5">
      <c r="A4011" t="s">
        <v>4620</v>
      </c>
      <c r="B4011">
        <v>10036237059</v>
      </c>
      <c r="C4011" t="s">
        <v>28</v>
      </c>
      <c r="D4011" s="10">
        <v>37956</v>
      </c>
      <c r="E4011" t="s">
        <v>1217</v>
      </c>
    </row>
    <row r="4012" spans="1:5">
      <c r="A4012" t="s">
        <v>4621</v>
      </c>
      <c r="B4012">
        <v>10026519881</v>
      </c>
      <c r="C4012" t="s">
        <v>26</v>
      </c>
      <c r="D4012" s="10">
        <v>36592</v>
      </c>
      <c r="E4012" t="s">
        <v>1217</v>
      </c>
    </row>
    <row r="4013" spans="1:5">
      <c r="A4013" t="s">
        <v>4622</v>
      </c>
      <c r="B4013">
        <v>10081878084</v>
      </c>
      <c r="C4013" t="s">
        <v>725</v>
      </c>
      <c r="D4013" s="10">
        <v>33584</v>
      </c>
      <c r="E4013" t="s">
        <v>1217</v>
      </c>
    </row>
    <row r="4014" spans="1:5">
      <c r="A4014" t="s">
        <v>1185</v>
      </c>
      <c r="B4014">
        <v>10036591515</v>
      </c>
      <c r="C4014" t="s">
        <v>94</v>
      </c>
      <c r="D4014" s="10">
        <v>38205</v>
      </c>
      <c r="E4014" t="s">
        <v>1217</v>
      </c>
    </row>
    <row r="4015" spans="1:5">
      <c r="A4015" t="s">
        <v>908</v>
      </c>
      <c r="B4015">
        <v>10036019013</v>
      </c>
      <c r="C4015" t="s">
        <v>197</v>
      </c>
      <c r="D4015" s="10">
        <v>37410</v>
      </c>
      <c r="E4015" t="s">
        <v>1217</v>
      </c>
    </row>
    <row r="4016" spans="1:5">
      <c r="A4016" t="s">
        <v>668</v>
      </c>
      <c r="B4016">
        <v>10045957873</v>
      </c>
      <c r="C4016" t="s">
        <v>523</v>
      </c>
      <c r="D4016" s="10">
        <v>36662</v>
      </c>
      <c r="E4016" t="s">
        <v>1217</v>
      </c>
    </row>
    <row r="4017" spans="1:5">
      <c r="A4017" t="s">
        <v>4623</v>
      </c>
      <c r="B4017">
        <v>10019926107</v>
      </c>
      <c r="C4017" t="s">
        <v>1333</v>
      </c>
      <c r="D4017" s="10">
        <v>37704</v>
      </c>
      <c r="E4017" t="s">
        <v>1219</v>
      </c>
    </row>
    <row r="4018" spans="1:5">
      <c r="A4018" t="s">
        <v>4624</v>
      </c>
      <c r="B4018">
        <v>10010100613</v>
      </c>
      <c r="C4018" t="s">
        <v>255</v>
      </c>
      <c r="D4018" s="10">
        <v>34949</v>
      </c>
      <c r="E4018" t="s">
        <v>1219</v>
      </c>
    </row>
    <row r="4019" spans="1:5">
      <c r="A4019" t="s">
        <v>4625</v>
      </c>
      <c r="B4019">
        <v>10100631319</v>
      </c>
      <c r="C4019" t="s">
        <v>101</v>
      </c>
      <c r="D4019" s="10">
        <v>37906</v>
      </c>
      <c r="E4019" t="s">
        <v>1218</v>
      </c>
    </row>
    <row r="4020" spans="1:5">
      <c r="A4020" t="s">
        <v>4626</v>
      </c>
      <c r="B4020">
        <v>10041175672</v>
      </c>
      <c r="C4020" t="s">
        <v>36</v>
      </c>
      <c r="D4020" s="10">
        <v>38237</v>
      </c>
      <c r="E4020" t="s">
        <v>1217</v>
      </c>
    </row>
    <row r="4021" spans="1:5">
      <c r="A4021" t="s">
        <v>4627</v>
      </c>
      <c r="B4021">
        <v>10009667042</v>
      </c>
      <c r="C4021" t="s">
        <v>144</v>
      </c>
      <c r="D4021" s="10">
        <v>33910</v>
      </c>
      <c r="E4021" t="s">
        <v>1217</v>
      </c>
    </row>
    <row r="4022" spans="1:5">
      <c r="A4022" t="s">
        <v>835</v>
      </c>
      <c r="B4022">
        <v>10006320340</v>
      </c>
      <c r="C4022" t="s">
        <v>206</v>
      </c>
      <c r="D4022" s="10">
        <v>32977</v>
      </c>
      <c r="E4022" t="s">
        <v>1217</v>
      </c>
    </row>
    <row r="4023" spans="1:5">
      <c r="A4023" t="s">
        <v>4628</v>
      </c>
      <c r="B4023">
        <v>10072421089</v>
      </c>
      <c r="C4023" t="s">
        <v>115</v>
      </c>
      <c r="D4023" s="10">
        <v>36995</v>
      </c>
      <c r="E4023" t="s">
        <v>1217</v>
      </c>
    </row>
    <row r="4024" spans="1:5">
      <c r="A4024" t="s">
        <v>4629</v>
      </c>
      <c r="B4024">
        <v>10053587329</v>
      </c>
      <c r="C4024" t="s">
        <v>51</v>
      </c>
      <c r="D4024" s="10">
        <v>36305</v>
      </c>
      <c r="E4024" t="s">
        <v>1217</v>
      </c>
    </row>
    <row r="4025" spans="1:5">
      <c r="A4025" t="s">
        <v>4630</v>
      </c>
      <c r="B4025">
        <v>10051904882</v>
      </c>
      <c r="C4025" t="s">
        <v>45</v>
      </c>
      <c r="D4025" s="10">
        <v>37517</v>
      </c>
      <c r="E4025" t="s">
        <v>1218</v>
      </c>
    </row>
    <row r="4026" spans="1:5">
      <c r="A4026" t="s">
        <v>4631</v>
      </c>
      <c r="B4026">
        <v>10082261337</v>
      </c>
      <c r="C4026" t="s">
        <v>1300</v>
      </c>
      <c r="D4026" s="10">
        <v>38132</v>
      </c>
      <c r="E4026" t="s">
        <v>1217</v>
      </c>
    </row>
    <row r="4027" spans="1:5">
      <c r="A4027" t="s">
        <v>4632</v>
      </c>
      <c r="B4027">
        <v>10009161228</v>
      </c>
      <c r="C4027" t="s">
        <v>151</v>
      </c>
      <c r="D4027" s="10">
        <v>35331</v>
      </c>
      <c r="E4027" t="s">
        <v>1217</v>
      </c>
    </row>
    <row r="4028" spans="1:5">
      <c r="A4028" t="s">
        <v>4633</v>
      </c>
      <c r="B4028">
        <v>10021464464</v>
      </c>
      <c r="C4028" t="s">
        <v>30</v>
      </c>
      <c r="D4028" s="10">
        <v>36841</v>
      </c>
      <c r="E4028" t="s">
        <v>1217</v>
      </c>
    </row>
    <row r="4029" spans="1:5">
      <c r="A4029" t="s">
        <v>4634</v>
      </c>
      <c r="B4029">
        <v>10009493250</v>
      </c>
      <c r="C4029" t="s">
        <v>26</v>
      </c>
      <c r="D4029" s="10">
        <v>34989</v>
      </c>
      <c r="E4029" t="s">
        <v>1217</v>
      </c>
    </row>
    <row r="4030" spans="1:5">
      <c r="A4030" t="s">
        <v>4635</v>
      </c>
      <c r="B4030">
        <v>10011140634</v>
      </c>
      <c r="C4030" t="s">
        <v>22</v>
      </c>
      <c r="D4030" s="10">
        <v>36073</v>
      </c>
      <c r="E4030" t="s">
        <v>1219</v>
      </c>
    </row>
    <row r="4031" spans="1:5">
      <c r="A4031" t="s">
        <v>4636</v>
      </c>
      <c r="B4031">
        <v>10036324258</v>
      </c>
      <c r="C4031" t="s">
        <v>28</v>
      </c>
      <c r="D4031" s="10">
        <v>37293</v>
      </c>
      <c r="E4031" t="s">
        <v>1219</v>
      </c>
    </row>
    <row r="4032" spans="1:5">
      <c r="A4032" t="s">
        <v>4637</v>
      </c>
      <c r="B4032">
        <v>10048438649</v>
      </c>
      <c r="C4032" t="s">
        <v>483</v>
      </c>
      <c r="D4032" s="10">
        <v>37681</v>
      </c>
      <c r="E4032" t="s">
        <v>1217</v>
      </c>
    </row>
    <row r="4033" spans="1:5">
      <c r="A4033" t="s">
        <v>4638</v>
      </c>
      <c r="B4033">
        <v>10009510024</v>
      </c>
      <c r="C4033" t="s">
        <v>163</v>
      </c>
      <c r="D4033" s="10">
        <v>35250</v>
      </c>
      <c r="E4033" t="s">
        <v>1217</v>
      </c>
    </row>
    <row r="4034" spans="1:5">
      <c r="A4034" t="s">
        <v>4639</v>
      </c>
      <c r="B4034">
        <v>10021270464</v>
      </c>
      <c r="C4034" t="s">
        <v>30</v>
      </c>
      <c r="D4034" s="10">
        <v>37163</v>
      </c>
      <c r="E4034" t="s">
        <v>1219</v>
      </c>
    </row>
    <row r="4035" spans="1:5">
      <c r="A4035" t="s">
        <v>4640</v>
      </c>
      <c r="B4035">
        <v>10019737763</v>
      </c>
      <c r="C4035" t="s">
        <v>1333</v>
      </c>
      <c r="D4035" s="10">
        <v>37891</v>
      </c>
      <c r="E4035" t="s">
        <v>1217</v>
      </c>
    </row>
    <row r="4036" spans="1:5">
      <c r="A4036" t="s">
        <v>4641</v>
      </c>
      <c r="B4036">
        <v>10046031130</v>
      </c>
      <c r="C4036" t="s">
        <v>637</v>
      </c>
      <c r="D4036" s="10">
        <v>37420</v>
      </c>
      <c r="E4036" t="s">
        <v>1219</v>
      </c>
    </row>
    <row r="4037" spans="1:5">
      <c r="A4037" t="s">
        <v>4642</v>
      </c>
      <c r="B4037">
        <v>10051909633</v>
      </c>
      <c r="C4037" t="s">
        <v>149</v>
      </c>
      <c r="D4037" s="10">
        <v>34970</v>
      </c>
      <c r="E4037" t="s">
        <v>1218</v>
      </c>
    </row>
    <row r="4038" spans="1:5">
      <c r="A4038" t="s">
        <v>610</v>
      </c>
      <c r="B4038">
        <v>10015327903</v>
      </c>
      <c r="C4038" t="s">
        <v>41</v>
      </c>
      <c r="D4038" s="10">
        <v>36455</v>
      </c>
      <c r="E4038" t="s">
        <v>1217</v>
      </c>
    </row>
    <row r="4039" spans="1:5">
      <c r="A4039" t="s">
        <v>784</v>
      </c>
      <c r="B4039">
        <v>10067973136</v>
      </c>
      <c r="C4039" t="s">
        <v>26</v>
      </c>
      <c r="D4039" s="10">
        <v>37714</v>
      </c>
      <c r="E4039" t="s">
        <v>1217</v>
      </c>
    </row>
    <row r="4040" spans="1:5">
      <c r="A4040" t="s">
        <v>4643</v>
      </c>
      <c r="B4040">
        <v>10139942385</v>
      </c>
      <c r="C4040" t="s">
        <v>197</v>
      </c>
      <c r="D4040" s="10">
        <v>38397</v>
      </c>
      <c r="E4040" t="s">
        <v>1217</v>
      </c>
    </row>
    <row r="4041" spans="1:5">
      <c r="A4041" t="s">
        <v>4644</v>
      </c>
      <c r="B4041">
        <v>10096373928</v>
      </c>
      <c r="C4041" t="s">
        <v>477</v>
      </c>
      <c r="D4041" s="10">
        <v>37852</v>
      </c>
      <c r="E4041" t="s">
        <v>1219</v>
      </c>
    </row>
    <row r="4042" spans="1:5">
      <c r="A4042" t="s">
        <v>4645</v>
      </c>
      <c r="B4042">
        <v>10016739857</v>
      </c>
      <c r="C4042" t="s">
        <v>177</v>
      </c>
      <c r="D4042" s="10">
        <v>36713</v>
      </c>
      <c r="E4042" t="s">
        <v>1219</v>
      </c>
    </row>
    <row r="4043" spans="1:5">
      <c r="A4043" t="s">
        <v>4646</v>
      </c>
      <c r="B4043">
        <v>10071364395</v>
      </c>
      <c r="C4043" t="s">
        <v>255</v>
      </c>
      <c r="D4043" s="10">
        <v>36234</v>
      </c>
      <c r="E4043" t="s">
        <v>1226</v>
      </c>
    </row>
    <row r="4044" spans="1:5">
      <c r="A4044" t="s">
        <v>4647</v>
      </c>
      <c r="B4044">
        <v>10042535490</v>
      </c>
      <c r="C4044" t="s">
        <v>36</v>
      </c>
      <c r="D4044" s="10">
        <v>37811</v>
      </c>
      <c r="E4044" t="s">
        <v>1217</v>
      </c>
    </row>
    <row r="4045" spans="1:5">
      <c r="A4045" t="s">
        <v>4648</v>
      </c>
      <c r="B4045">
        <v>10034792668</v>
      </c>
      <c r="C4045" t="s">
        <v>84</v>
      </c>
      <c r="D4045" s="10">
        <v>37823</v>
      </c>
      <c r="E4045" t="s">
        <v>1217</v>
      </c>
    </row>
    <row r="4046" spans="1:5">
      <c r="A4046" t="s">
        <v>4649</v>
      </c>
      <c r="B4046">
        <v>10121234624</v>
      </c>
      <c r="C4046" t="s">
        <v>255</v>
      </c>
      <c r="D4046" s="10">
        <v>37761</v>
      </c>
      <c r="E4046" t="s">
        <v>1219</v>
      </c>
    </row>
    <row r="4047" spans="1:5">
      <c r="A4047" t="s">
        <v>4650</v>
      </c>
      <c r="B4047">
        <v>10047400547</v>
      </c>
      <c r="C4047" t="s">
        <v>41</v>
      </c>
      <c r="D4047" s="10">
        <v>38142</v>
      </c>
      <c r="E4047" t="s">
        <v>1217</v>
      </c>
    </row>
    <row r="4048" spans="1:5">
      <c r="A4048" t="s">
        <v>4651</v>
      </c>
      <c r="B4048">
        <v>10022212879</v>
      </c>
      <c r="C4048" t="s">
        <v>34</v>
      </c>
      <c r="D4048" s="10">
        <v>37433</v>
      </c>
      <c r="E4048" t="s">
        <v>1217</v>
      </c>
    </row>
    <row r="4049" spans="1:5">
      <c r="A4049" t="s">
        <v>4652</v>
      </c>
      <c r="B4049">
        <v>10010172553</v>
      </c>
      <c r="C4049" t="s">
        <v>141</v>
      </c>
      <c r="D4049" s="10">
        <v>35907</v>
      </c>
      <c r="E4049" t="s">
        <v>1217</v>
      </c>
    </row>
    <row r="4050" spans="1:5">
      <c r="A4050" t="s">
        <v>4653</v>
      </c>
      <c r="B4050">
        <v>10042256618</v>
      </c>
      <c r="C4050" t="s">
        <v>36</v>
      </c>
      <c r="D4050" s="10">
        <v>37473</v>
      </c>
      <c r="E4050" t="s">
        <v>1217</v>
      </c>
    </row>
    <row r="4051" spans="1:5">
      <c r="A4051" t="s">
        <v>4654</v>
      </c>
      <c r="B4051">
        <v>10053232368</v>
      </c>
      <c r="C4051" t="s">
        <v>51</v>
      </c>
      <c r="D4051" s="10">
        <v>36932</v>
      </c>
      <c r="E4051" t="s">
        <v>1217</v>
      </c>
    </row>
    <row r="4052" spans="1:5">
      <c r="A4052" t="s">
        <v>4655</v>
      </c>
      <c r="B4052">
        <v>10046098727</v>
      </c>
      <c r="C4052" t="s">
        <v>637</v>
      </c>
      <c r="D4052" s="10">
        <v>37751</v>
      </c>
      <c r="E4052" t="s">
        <v>1217</v>
      </c>
    </row>
    <row r="4053" spans="1:5">
      <c r="A4053" t="s">
        <v>609</v>
      </c>
      <c r="B4053">
        <v>10095689672</v>
      </c>
      <c r="C4053" t="s">
        <v>163</v>
      </c>
      <c r="D4053" s="10">
        <v>37392</v>
      </c>
      <c r="E4053" t="s">
        <v>1217</v>
      </c>
    </row>
    <row r="4054" spans="1:5">
      <c r="A4054" t="s">
        <v>1184</v>
      </c>
      <c r="B4054">
        <v>10054658874</v>
      </c>
      <c r="C4054" t="s">
        <v>45</v>
      </c>
      <c r="D4054" s="10">
        <v>38329</v>
      </c>
      <c r="E4054" t="s">
        <v>1217</v>
      </c>
    </row>
    <row r="4055" spans="1:5">
      <c r="A4055" t="s">
        <v>4656</v>
      </c>
      <c r="B4055">
        <v>10055291596</v>
      </c>
      <c r="C4055" t="s">
        <v>112</v>
      </c>
      <c r="D4055" s="10">
        <v>37825</v>
      </c>
      <c r="E4055" t="s">
        <v>1217</v>
      </c>
    </row>
    <row r="4056" spans="1:5">
      <c r="A4056" t="s">
        <v>889</v>
      </c>
      <c r="B4056">
        <v>10023453469</v>
      </c>
      <c r="C4056" t="s">
        <v>57</v>
      </c>
      <c r="D4056" s="10">
        <v>36246</v>
      </c>
      <c r="E4056" t="s">
        <v>1219</v>
      </c>
    </row>
    <row r="4057" spans="1:5">
      <c r="A4057" t="s">
        <v>1118</v>
      </c>
      <c r="B4057">
        <v>10054558945</v>
      </c>
      <c r="C4057" t="s">
        <v>618</v>
      </c>
      <c r="D4057" s="10">
        <v>34300</v>
      </c>
      <c r="E4057" t="s">
        <v>1217</v>
      </c>
    </row>
    <row r="4058" spans="1:5">
      <c r="A4058" t="s">
        <v>4657</v>
      </c>
      <c r="B4058">
        <v>10036099542</v>
      </c>
      <c r="C4058" t="s">
        <v>197</v>
      </c>
      <c r="D4058" s="10">
        <v>37541</v>
      </c>
      <c r="E4058" t="s">
        <v>1217</v>
      </c>
    </row>
    <row r="4059" spans="1:5">
      <c r="A4059" t="s">
        <v>4658</v>
      </c>
      <c r="B4059">
        <v>10084649456</v>
      </c>
      <c r="C4059" t="s">
        <v>255</v>
      </c>
      <c r="D4059" s="10">
        <v>34929</v>
      </c>
      <c r="E4059" t="s">
        <v>1219</v>
      </c>
    </row>
    <row r="4060" spans="1:5">
      <c r="A4060" t="s">
        <v>4659</v>
      </c>
      <c r="B4060">
        <v>10007175253</v>
      </c>
      <c r="C4060" t="s">
        <v>36</v>
      </c>
      <c r="D4060" s="10">
        <v>32832</v>
      </c>
      <c r="E4060" t="s">
        <v>1217</v>
      </c>
    </row>
    <row r="4061" spans="1:5">
      <c r="A4061" t="s">
        <v>768</v>
      </c>
      <c r="B4061">
        <v>10009769803</v>
      </c>
      <c r="C4061" t="s">
        <v>26</v>
      </c>
      <c r="D4061" s="10">
        <v>35666</v>
      </c>
      <c r="E4061" t="s">
        <v>1217</v>
      </c>
    </row>
    <row r="4062" spans="1:5">
      <c r="A4062" t="s">
        <v>4660</v>
      </c>
      <c r="B4062">
        <v>10074702714</v>
      </c>
      <c r="C4062" t="s">
        <v>51</v>
      </c>
      <c r="D4062" s="10">
        <v>37421</v>
      </c>
      <c r="E4062" t="s">
        <v>1217</v>
      </c>
    </row>
    <row r="4063" spans="1:5">
      <c r="A4063" t="s">
        <v>4661</v>
      </c>
      <c r="B4063">
        <v>10063516186</v>
      </c>
      <c r="C4063" t="s">
        <v>1650</v>
      </c>
      <c r="D4063" s="10">
        <v>37139</v>
      </c>
      <c r="E4063" t="s">
        <v>1217</v>
      </c>
    </row>
    <row r="4064" spans="1:5">
      <c r="A4064" t="s">
        <v>4663</v>
      </c>
      <c r="B4064">
        <v>10014106107</v>
      </c>
      <c r="C4064" t="s">
        <v>4662</v>
      </c>
      <c r="D4064" s="10">
        <v>32616</v>
      </c>
      <c r="E4064" t="s">
        <v>1217</v>
      </c>
    </row>
    <row r="4065" spans="1:5">
      <c r="A4065" t="s">
        <v>933</v>
      </c>
      <c r="B4065">
        <v>10009033209</v>
      </c>
      <c r="C4065" t="s">
        <v>187</v>
      </c>
      <c r="D4065" s="10">
        <v>34670</v>
      </c>
      <c r="E4065" t="s">
        <v>1217</v>
      </c>
    </row>
    <row r="4066" spans="1:5">
      <c r="A4066" t="s">
        <v>4664</v>
      </c>
      <c r="B4066">
        <v>10084028757</v>
      </c>
      <c r="C4066" t="s">
        <v>477</v>
      </c>
      <c r="D4066" s="10">
        <v>37958</v>
      </c>
      <c r="E4066" t="s">
        <v>1219</v>
      </c>
    </row>
    <row r="4067" spans="1:5">
      <c r="A4067" t="s">
        <v>4665</v>
      </c>
      <c r="B4067">
        <v>10006732588</v>
      </c>
      <c r="C4067" t="s">
        <v>141</v>
      </c>
      <c r="D4067" s="10">
        <v>33065</v>
      </c>
      <c r="E4067" t="s">
        <v>1219</v>
      </c>
    </row>
    <row r="4068" spans="1:5">
      <c r="A4068" t="s">
        <v>4666</v>
      </c>
      <c r="B4068">
        <v>10007949435</v>
      </c>
      <c r="C4068" t="s">
        <v>223</v>
      </c>
      <c r="D4068" s="10">
        <v>31953</v>
      </c>
      <c r="E4068" t="s">
        <v>1217</v>
      </c>
    </row>
    <row r="4069" spans="1:5">
      <c r="A4069" t="s">
        <v>652</v>
      </c>
      <c r="B4069">
        <v>10015907071</v>
      </c>
      <c r="C4069" t="s">
        <v>26</v>
      </c>
      <c r="D4069" s="10">
        <v>36242</v>
      </c>
      <c r="E4069" t="s">
        <v>1217</v>
      </c>
    </row>
    <row r="4070" spans="1:5">
      <c r="A4070" t="s">
        <v>497</v>
      </c>
      <c r="B4070">
        <v>10023487219</v>
      </c>
      <c r="C4070" t="s">
        <v>38</v>
      </c>
      <c r="D4070" s="10">
        <v>36633</v>
      </c>
      <c r="E4070" t="s">
        <v>1217</v>
      </c>
    </row>
    <row r="4071" spans="1:5">
      <c r="A4071" t="s">
        <v>4667</v>
      </c>
      <c r="B4071">
        <v>10023123467</v>
      </c>
      <c r="C4071" t="s">
        <v>22</v>
      </c>
      <c r="D4071" s="10">
        <v>38103</v>
      </c>
      <c r="E4071" t="s">
        <v>1217</v>
      </c>
    </row>
    <row r="4072" spans="1:5">
      <c r="A4072" t="s">
        <v>4668</v>
      </c>
      <c r="B4072">
        <v>10050949737</v>
      </c>
      <c r="C4072" t="s">
        <v>60</v>
      </c>
      <c r="D4072" s="10">
        <v>37335</v>
      </c>
      <c r="E4072" t="s">
        <v>1226</v>
      </c>
    </row>
    <row r="4073" spans="1:5">
      <c r="A4073" t="s">
        <v>1206</v>
      </c>
      <c r="B4073">
        <v>10006049851</v>
      </c>
      <c r="C4073" t="s">
        <v>62</v>
      </c>
      <c r="D4073" s="10">
        <v>32751</v>
      </c>
      <c r="E4073" t="s">
        <v>1219</v>
      </c>
    </row>
    <row r="4074" spans="1:5">
      <c r="A4074" t="s">
        <v>4669</v>
      </c>
      <c r="B4074">
        <v>10094440796</v>
      </c>
      <c r="C4074" t="s">
        <v>141</v>
      </c>
      <c r="D4074" s="10">
        <v>37455</v>
      </c>
      <c r="E4074" t="s">
        <v>1217</v>
      </c>
    </row>
    <row r="4075" spans="1:5">
      <c r="A4075" t="s">
        <v>4670</v>
      </c>
      <c r="B4075">
        <v>10015561915</v>
      </c>
      <c r="C4075" t="s">
        <v>51</v>
      </c>
      <c r="D4075" s="10">
        <v>36330</v>
      </c>
      <c r="E4075" t="s">
        <v>1217</v>
      </c>
    </row>
    <row r="4076" spans="1:5">
      <c r="A4076" t="s">
        <v>4671</v>
      </c>
      <c r="B4076">
        <v>10055238046</v>
      </c>
      <c r="C4076" t="s">
        <v>45</v>
      </c>
      <c r="D4076" s="10">
        <v>37697</v>
      </c>
      <c r="E4076" t="s">
        <v>1217</v>
      </c>
    </row>
    <row r="4077" spans="1:5">
      <c r="A4077" t="s">
        <v>4672</v>
      </c>
      <c r="B4077">
        <v>10048001139</v>
      </c>
      <c r="C4077" t="s">
        <v>41</v>
      </c>
      <c r="D4077" s="10">
        <v>37670</v>
      </c>
      <c r="E4077" t="s">
        <v>1217</v>
      </c>
    </row>
    <row r="4078" spans="1:5">
      <c r="A4078" t="s">
        <v>4673</v>
      </c>
      <c r="B4078">
        <v>10088232901</v>
      </c>
      <c r="C4078" t="s">
        <v>32</v>
      </c>
      <c r="D4078" s="10">
        <v>37538</v>
      </c>
      <c r="E4078" t="s">
        <v>1217</v>
      </c>
    </row>
    <row r="4079" spans="1:5">
      <c r="A4079" t="s">
        <v>925</v>
      </c>
      <c r="B4079">
        <v>10005934360</v>
      </c>
      <c r="C4079" t="s">
        <v>36</v>
      </c>
      <c r="D4079" s="10">
        <v>32989</v>
      </c>
      <c r="E4079" t="s">
        <v>1217</v>
      </c>
    </row>
    <row r="4080" spans="1:5">
      <c r="A4080" t="s">
        <v>4674</v>
      </c>
      <c r="B4080">
        <v>10083425640</v>
      </c>
      <c r="C4080" t="s">
        <v>151</v>
      </c>
      <c r="D4080" s="10">
        <v>36461</v>
      </c>
      <c r="E4080" t="s">
        <v>1217</v>
      </c>
    </row>
    <row r="4081" spans="1:5">
      <c r="A4081" t="s">
        <v>826</v>
      </c>
      <c r="B4081">
        <v>10036018912</v>
      </c>
      <c r="C4081" t="s">
        <v>197</v>
      </c>
      <c r="D4081" s="10">
        <v>37281</v>
      </c>
      <c r="E4081" t="s">
        <v>1217</v>
      </c>
    </row>
    <row r="4082" spans="1:5">
      <c r="A4082" t="s">
        <v>4675</v>
      </c>
      <c r="B4082">
        <v>10021021803</v>
      </c>
      <c r="C4082" t="s">
        <v>30</v>
      </c>
      <c r="D4082" s="10">
        <v>36973</v>
      </c>
      <c r="E4082" t="s">
        <v>1219</v>
      </c>
    </row>
    <row r="4083" spans="1:5">
      <c r="A4083" t="s">
        <v>4676</v>
      </c>
      <c r="B4083">
        <v>10050531425</v>
      </c>
      <c r="C4083" t="s">
        <v>483</v>
      </c>
      <c r="D4083" s="10">
        <v>34184</v>
      </c>
      <c r="E4083" t="s">
        <v>1217</v>
      </c>
    </row>
    <row r="4084" spans="1:5">
      <c r="A4084" t="s">
        <v>4677</v>
      </c>
      <c r="B4084">
        <v>10121701032</v>
      </c>
      <c r="C4084" t="s">
        <v>223</v>
      </c>
      <c r="D4084" s="10">
        <v>37273</v>
      </c>
      <c r="E4084" t="s">
        <v>1219</v>
      </c>
    </row>
    <row r="4085" spans="1:5">
      <c r="A4085" t="s">
        <v>4678</v>
      </c>
      <c r="B4085">
        <v>10049159883</v>
      </c>
      <c r="C4085" t="s">
        <v>861</v>
      </c>
      <c r="D4085" s="10">
        <v>35886</v>
      </c>
      <c r="E4085" t="s">
        <v>1219</v>
      </c>
    </row>
    <row r="4086" spans="1:5">
      <c r="A4086" t="s">
        <v>865</v>
      </c>
      <c r="B4086">
        <v>10010920867</v>
      </c>
      <c r="C4086" t="s">
        <v>223</v>
      </c>
      <c r="D4086" s="10">
        <v>35770</v>
      </c>
      <c r="E4086" t="s">
        <v>1219</v>
      </c>
    </row>
    <row r="4087" spans="1:5">
      <c r="A4087" t="s">
        <v>1060</v>
      </c>
      <c r="B4087">
        <v>10011018675</v>
      </c>
      <c r="C4087" t="s">
        <v>38</v>
      </c>
      <c r="D4087" s="10">
        <v>35720</v>
      </c>
      <c r="E4087" t="s">
        <v>1219</v>
      </c>
    </row>
    <row r="4088" spans="1:5">
      <c r="A4088" t="s">
        <v>4679</v>
      </c>
      <c r="B4088">
        <v>10015509169</v>
      </c>
      <c r="C4088" t="s">
        <v>22</v>
      </c>
      <c r="D4088" s="10">
        <v>36448</v>
      </c>
      <c r="E4088" t="s">
        <v>1217</v>
      </c>
    </row>
    <row r="4089" spans="1:5">
      <c r="A4089" t="s">
        <v>4680</v>
      </c>
      <c r="B4089">
        <v>10036393168</v>
      </c>
      <c r="C4089" t="s">
        <v>28</v>
      </c>
      <c r="D4089" s="10">
        <v>38310</v>
      </c>
      <c r="E4089" t="s">
        <v>1217</v>
      </c>
    </row>
    <row r="4090" spans="1:5">
      <c r="A4090" t="s">
        <v>732</v>
      </c>
      <c r="B4090">
        <v>10055221474</v>
      </c>
      <c r="C4090" t="s">
        <v>101</v>
      </c>
      <c r="D4090" s="10">
        <v>36885</v>
      </c>
      <c r="E4090" t="s">
        <v>1217</v>
      </c>
    </row>
    <row r="4091" spans="1:5">
      <c r="A4091" t="s">
        <v>4681</v>
      </c>
      <c r="B4091">
        <v>10056606150</v>
      </c>
      <c r="C4091" t="s">
        <v>149</v>
      </c>
      <c r="D4091" s="10">
        <v>36331</v>
      </c>
      <c r="E4091" t="s">
        <v>1217</v>
      </c>
    </row>
    <row r="4092" spans="1:5">
      <c r="A4092" t="s">
        <v>4682</v>
      </c>
      <c r="B4092">
        <v>10088487828</v>
      </c>
      <c r="C4092" t="s">
        <v>483</v>
      </c>
      <c r="D4092" s="10">
        <v>35528</v>
      </c>
      <c r="E4092" t="s">
        <v>1218</v>
      </c>
    </row>
    <row r="4093" spans="1:5">
      <c r="A4093" t="s">
        <v>4683</v>
      </c>
      <c r="B4093">
        <v>10009036239</v>
      </c>
      <c r="C4093" t="s">
        <v>153</v>
      </c>
      <c r="D4093" s="10">
        <v>34691</v>
      </c>
      <c r="E4093" t="s">
        <v>1217</v>
      </c>
    </row>
    <row r="4094" spans="1:5">
      <c r="A4094" t="s">
        <v>4684</v>
      </c>
      <c r="B4094">
        <v>10035363958</v>
      </c>
      <c r="C4094" t="s">
        <v>43</v>
      </c>
      <c r="D4094" s="10">
        <v>37209</v>
      </c>
      <c r="E4094" t="s">
        <v>1219</v>
      </c>
    </row>
    <row r="4095" spans="1:5">
      <c r="A4095" t="s">
        <v>4685</v>
      </c>
      <c r="B4095">
        <v>10006137858</v>
      </c>
      <c r="C4095" t="s">
        <v>51</v>
      </c>
      <c r="D4095" s="10">
        <v>32668</v>
      </c>
      <c r="E4095" t="s">
        <v>1217</v>
      </c>
    </row>
    <row r="4096" spans="1:5">
      <c r="A4096" t="s">
        <v>4686</v>
      </c>
      <c r="B4096">
        <v>10041176480</v>
      </c>
      <c r="C4096" t="s">
        <v>36</v>
      </c>
      <c r="D4096" s="10">
        <v>38183</v>
      </c>
      <c r="E4096" t="s">
        <v>1217</v>
      </c>
    </row>
    <row r="4097" spans="1:5">
      <c r="A4097" t="s">
        <v>4687</v>
      </c>
      <c r="B4097">
        <v>10063828408</v>
      </c>
      <c r="C4097" t="s">
        <v>163</v>
      </c>
      <c r="D4097" s="10">
        <v>36606</v>
      </c>
      <c r="E4097" t="s">
        <v>1219</v>
      </c>
    </row>
    <row r="4098" spans="1:5">
      <c r="A4098" t="s">
        <v>516</v>
      </c>
      <c r="B4098">
        <v>10009349972</v>
      </c>
      <c r="C4098" t="s">
        <v>163</v>
      </c>
      <c r="D4098" s="10">
        <v>35052</v>
      </c>
      <c r="E4098" t="s">
        <v>1217</v>
      </c>
    </row>
    <row r="4099" spans="1:5">
      <c r="A4099" t="s">
        <v>4688</v>
      </c>
      <c r="B4099">
        <v>10052575293</v>
      </c>
      <c r="C4099" t="s">
        <v>36</v>
      </c>
      <c r="D4099" s="10">
        <v>37913</v>
      </c>
      <c r="E4099" t="s">
        <v>1217</v>
      </c>
    </row>
    <row r="4100" spans="1:5">
      <c r="A4100" t="s">
        <v>4689</v>
      </c>
      <c r="B4100">
        <v>10071607000</v>
      </c>
      <c r="C4100" t="s">
        <v>26</v>
      </c>
      <c r="D4100" s="10">
        <v>37613</v>
      </c>
      <c r="E4100" t="s">
        <v>1217</v>
      </c>
    </row>
    <row r="4101" spans="1:5">
      <c r="A4101" t="s">
        <v>4690</v>
      </c>
      <c r="B4101">
        <v>10021696254</v>
      </c>
      <c r="C4101" t="s">
        <v>34</v>
      </c>
      <c r="D4101" s="10">
        <v>37442</v>
      </c>
      <c r="E4101" t="s">
        <v>1217</v>
      </c>
    </row>
    <row r="4102" spans="1:5">
      <c r="A4102" t="s">
        <v>684</v>
      </c>
      <c r="B4102">
        <v>10109497422</v>
      </c>
      <c r="C4102" t="s">
        <v>523</v>
      </c>
      <c r="D4102" s="10">
        <v>38112</v>
      </c>
      <c r="E4102" t="s">
        <v>1217</v>
      </c>
    </row>
    <row r="4103" spans="1:5">
      <c r="A4103" t="s">
        <v>4691</v>
      </c>
      <c r="B4103">
        <v>10053821745</v>
      </c>
      <c r="C4103" t="s">
        <v>483</v>
      </c>
      <c r="D4103" s="10">
        <v>37840</v>
      </c>
      <c r="E4103" t="s">
        <v>1219</v>
      </c>
    </row>
    <row r="4104" spans="1:5">
      <c r="A4104" t="s">
        <v>4692</v>
      </c>
      <c r="B4104">
        <v>10042426366</v>
      </c>
      <c r="C4104" t="s">
        <v>36</v>
      </c>
      <c r="D4104" s="10">
        <v>38039</v>
      </c>
      <c r="E4104" t="s">
        <v>1217</v>
      </c>
    </row>
    <row r="4105" spans="1:5">
      <c r="A4105" t="s">
        <v>4693</v>
      </c>
      <c r="B4105">
        <v>10008668245</v>
      </c>
      <c r="C4105" t="s">
        <v>861</v>
      </c>
      <c r="D4105" s="10">
        <v>34736</v>
      </c>
      <c r="E4105" t="s">
        <v>1217</v>
      </c>
    </row>
    <row r="4106" spans="1:5">
      <c r="A4106" t="s">
        <v>4694</v>
      </c>
      <c r="B4106">
        <v>10003146925</v>
      </c>
      <c r="C4106" t="s">
        <v>223</v>
      </c>
      <c r="D4106" s="10">
        <v>30171</v>
      </c>
      <c r="E4106" t="s">
        <v>1217</v>
      </c>
    </row>
    <row r="4107" spans="1:5">
      <c r="A4107" t="s">
        <v>4695</v>
      </c>
      <c r="B4107">
        <v>10023441042</v>
      </c>
      <c r="C4107" t="s">
        <v>22</v>
      </c>
      <c r="D4107" s="10">
        <v>36983</v>
      </c>
      <c r="E4107" t="s">
        <v>1217</v>
      </c>
    </row>
    <row r="4108" spans="1:5">
      <c r="A4108" t="s">
        <v>4696</v>
      </c>
      <c r="B4108">
        <v>10120022225</v>
      </c>
      <c r="C4108" t="s">
        <v>60</v>
      </c>
      <c r="D4108" s="10">
        <v>37632</v>
      </c>
      <c r="E4108" t="s">
        <v>1219</v>
      </c>
    </row>
    <row r="4109" spans="1:5">
      <c r="A4109" t="s">
        <v>4697</v>
      </c>
      <c r="B4109">
        <v>10079766619</v>
      </c>
      <c r="C4109" t="s">
        <v>618</v>
      </c>
      <c r="D4109" s="10">
        <v>37621</v>
      </c>
      <c r="E4109" t="s">
        <v>1219</v>
      </c>
    </row>
    <row r="4110" spans="1:5">
      <c r="A4110" t="s">
        <v>4698</v>
      </c>
      <c r="B4110">
        <v>10035296260</v>
      </c>
      <c r="C4110" t="s">
        <v>43</v>
      </c>
      <c r="D4110" s="10">
        <v>34744</v>
      </c>
      <c r="E4110" t="s">
        <v>1219</v>
      </c>
    </row>
    <row r="4111" spans="1:5">
      <c r="A4111" t="s">
        <v>4699</v>
      </c>
      <c r="B4111">
        <v>10023975653</v>
      </c>
      <c r="C4111" t="s">
        <v>163</v>
      </c>
      <c r="D4111" s="10">
        <v>37242</v>
      </c>
      <c r="E4111" t="s">
        <v>1217</v>
      </c>
    </row>
    <row r="4112" spans="1:5">
      <c r="A4112" t="s">
        <v>4700</v>
      </c>
      <c r="B4112">
        <v>10009822242</v>
      </c>
      <c r="C4112" t="s">
        <v>1650</v>
      </c>
      <c r="D4112" s="10">
        <v>36105</v>
      </c>
      <c r="E4112" t="s">
        <v>1219</v>
      </c>
    </row>
    <row r="4113" spans="1:5">
      <c r="A4113" t="s">
        <v>4701</v>
      </c>
      <c r="B4113">
        <v>10009147282</v>
      </c>
      <c r="C4113" t="s">
        <v>51</v>
      </c>
      <c r="D4113" s="10">
        <v>35333</v>
      </c>
      <c r="E4113" t="s">
        <v>1217</v>
      </c>
    </row>
    <row r="4114" spans="1:5">
      <c r="A4114" t="s">
        <v>4702</v>
      </c>
      <c r="B4114">
        <v>10092819684</v>
      </c>
      <c r="C4114" t="s">
        <v>62</v>
      </c>
      <c r="D4114" s="10">
        <v>37393</v>
      </c>
      <c r="E4114" t="s">
        <v>1218</v>
      </c>
    </row>
    <row r="4115" spans="1:5">
      <c r="A4115" t="s">
        <v>4703</v>
      </c>
      <c r="B4115">
        <v>10077462665</v>
      </c>
      <c r="C4115" t="s">
        <v>197</v>
      </c>
      <c r="D4115" s="10">
        <v>37980</v>
      </c>
      <c r="E4115" t="s">
        <v>1217</v>
      </c>
    </row>
    <row r="4116" spans="1:5">
      <c r="A4116" t="s">
        <v>4704</v>
      </c>
      <c r="B4116">
        <v>10036072664</v>
      </c>
      <c r="C4116" t="s">
        <v>197</v>
      </c>
      <c r="D4116" s="10">
        <v>36909</v>
      </c>
      <c r="E4116" t="s">
        <v>1217</v>
      </c>
    </row>
    <row r="4117" spans="1:5">
      <c r="A4117" t="s">
        <v>4705</v>
      </c>
      <c r="B4117">
        <v>10089014759</v>
      </c>
      <c r="C4117" t="s">
        <v>144</v>
      </c>
      <c r="D4117" s="10">
        <v>32403</v>
      </c>
      <c r="E4117" t="s">
        <v>1219</v>
      </c>
    </row>
    <row r="4118" spans="1:5">
      <c r="A4118" t="s">
        <v>4706</v>
      </c>
      <c r="B4118">
        <v>10011040604</v>
      </c>
      <c r="C4118" t="s">
        <v>177</v>
      </c>
      <c r="D4118" s="10">
        <v>36195</v>
      </c>
      <c r="E4118" t="s">
        <v>1217</v>
      </c>
    </row>
    <row r="4119" spans="1:5">
      <c r="A4119" t="s">
        <v>4707</v>
      </c>
      <c r="B4119">
        <v>10082960545</v>
      </c>
      <c r="C4119" t="s">
        <v>30</v>
      </c>
      <c r="D4119" s="10">
        <v>37417</v>
      </c>
      <c r="E4119" t="s">
        <v>1217</v>
      </c>
    </row>
    <row r="4120" spans="1:5">
      <c r="A4120" t="s">
        <v>4708</v>
      </c>
      <c r="B4120">
        <v>10014889783</v>
      </c>
      <c r="C4120" t="s">
        <v>26</v>
      </c>
      <c r="D4120" s="10">
        <v>35824</v>
      </c>
      <c r="E4120" t="s">
        <v>1217</v>
      </c>
    </row>
    <row r="4121" spans="1:5">
      <c r="A4121" t="s">
        <v>4709</v>
      </c>
      <c r="B4121">
        <v>10077497324</v>
      </c>
      <c r="C4121" t="s">
        <v>861</v>
      </c>
      <c r="D4121" s="10">
        <v>37973</v>
      </c>
      <c r="E4121" t="s">
        <v>1217</v>
      </c>
    </row>
    <row r="4122" spans="1:5">
      <c r="A4122" t="s">
        <v>4710</v>
      </c>
      <c r="B4122">
        <v>10010997861</v>
      </c>
      <c r="C4122" t="s">
        <v>1179</v>
      </c>
      <c r="D4122" s="10">
        <v>35223</v>
      </c>
      <c r="E4122" t="s">
        <v>1218</v>
      </c>
    </row>
    <row r="4123" spans="1:5">
      <c r="A4123" t="s">
        <v>4711</v>
      </c>
      <c r="B4123">
        <v>10109426589</v>
      </c>
      <c r="C4123" t="s">
        <v>38</v>
      </c>
      <c r="D4123" s="10">
        <v>37612</v>
      </c>
      <c r="E4123" t="s">
        <v>1217</v>
      </c>
    </row>
    <row r="4124" spans="1:5">
      <c r="A4124" t="s">
        <v>4712</v>
      </c>
      <c r="B4124">
        <v>10023400828</v>
      </c>
      <c r="C4124" t="s">
        <v>22</v>
      </c>
      <c r="D4124" s="10">
        <v>38012</v>
      </c>
      <c r="E4124" t="s">
        <v>1217</v>
      </c>
    </row>
    <row r="4125" spans="1:5">
      <c r="A4125" t="s">
        <v>4713</v>
      </c>
      <c r="B4125">
        <v>10014454394</v>
      </c>
      <c r="C4125" t="s">
        <v>60</v>
      </c>
      <c r="D4125" s="10">
        <v>35282</v>
      </c>
      <c r="E4125" t="s">
        <v>1219</v>
      </c>
    </row>
    <row r="4126" spans="1:5">
      <c r="A4126" t="s">
        <v>4714</v>
      </c>
      <c r="B4126">
        <v>10004719739</v>
      </c>
      <c r="C4126" t="s">
        <v>153</v>
      </c>
      <c r="D4126" s="10">
        <v>30632</v>
      </c>
      <c r="E4126" t="s">
        <v>1217</v>
      </c>
    </row>
    <row r="4127" spans="1:5">
      <c r="A4127" t="s">
        <v>4715</v>
      </c>
      <c r="B4127">
        <v>10121919078</v>
      </c>
      <c r="C4127" t="s">
        <v>115</v>
      </c>
      <c r="D4127" s="10">
        <v>37711</v>
      </c>
      <c r="E4127" t="s">
        <v>1217</v>
      </c>
    </row>
    <row r="4128" spans="1:5">
      <c r="A4128" t="s">
        <v>4716</v>
      </c>
      <c r="B4128">
        <v>10010824675</v>
      </c>
      <c r="C4128" t="s">
        <v>62</v>
      </c>
      <c r="D4128" s="10">
        <v>35765</v>
      </c>
      <c r="E4128" t="s">
        <v>1219</v>
      </c>
    </row>
    <row r="4129" spans="1:5">
      <c r="A4129" t="s">
        <v>4717</v>
      </c>
      <c r="B4129">
        <v>10014010824</v>
      </c>
      <c r="C4129" t="s">
        <v>151</v>
      </c>
      <c r="D4129" s="10">
        <v>34220</v>
      </c>
      <c r="E4129" t="s">
        <v>1217</v>
      </c>
    </row>
    <row r="4130" spans="1:5">
      <c r="A4130" t="s">
        <v>843</v>
      </c>
      <c r="B4130">
        <v>10015329418</v>
      </c>
      <c r="C4130" t="s">
        <v>141</v>
      </c>
      <c r="D4130" s="10">
        <v>36421</v>
      </c>
      <c r="E4130" t="s">
        <v>1219</v>
      </c>
    </row>
    <row r="4131" spans="1:5">
      <c r="A4131" t="s">
        <v>4718</v>
      </c>
      <c r="B4131">
        <v>10056531378</v>
      </c>
      <c r="C4131" t="s">
        <v>51</v>
      </c>
      <c r="D4131" s="10">
        <v>37514</v>
      </c>
      <c r="E4131" t="s">
        <v>1219</v>
      </c>
    </row>
    <row r="4132" spans="1:5">
      <c r="A4132" t="s">
        <v>4719</v>
      </c>
      <c r="B4132">
        <v>10054667867</v>
      </c>
      <c r="C4132" t="s">
        <v>45</v>
      </c>
      <c r="D4132" s="10">
        <v>37483</v>
      </c>
      <c r="E4132" t="s">
        <v>1217</v>
      </c>
    </row>
    <row r="4133" spans="1:5">
      <c r="A4133" t="s">
        <v>4720</v>
      </c>
      <c r="B4133">
        <v>10009060285</v>
      </c>
      <c r="C4133" t="s">
        <v>618</v>
      </c>
      <c r="D4133" s="10">
        <v>34289</v>
      </c>
      <c r="E4133" t="s">
        <v>1217</v>
      </c>
    </row>
    <row r="4134" spans="1:5">
      <c r="A4134" t="s">
        <v>800</v>
      </c>
      <c r="B4134">
        <v>10056107915</v>
      </c>
      <c r="C4134" t="s">
        <v>187</v>
      </c>
      <c r="D4134" s="10">
        <v>36635</v>
      </c>
      <c r="E4134" t="s">
        <v>1217</v>
      </c>
    </row>
    <row r="4135" spans="1:5">
      <c r="A4135" t="s">
        <v>4721</v>
      </c>
      <c r="B4135">
        <v>10133786828</v>
      </c>
      <c r="C4135" t="s">
        <v>523</v>
      </c>
      <c r="D4135" s="10">
        <v>38413</v>
      </c>
      <c r="E4135" t="s">
        <v>1217</v>
      </c>
    </row>
    <row r="4136" spans="1:5">
      <c r="A4136" t="s">
        <v>4722</v>
      </c>
      <c r="B4136">
        <v>10006290331</v>
      </c>
      <c r="C4136" t="s">
        <v>101</v>
      </c>
      <c r="D4136" s="10">
        <v>32931</v>
      </c>
      <c r="E4136" t="s">
        <v>1219</v>
      </c>
    </row>
    <row r="4137" spans="1:5">
      <c r="A4137" t="s">
        <v>4723</v>
      </c>
      <c r="B4137">
        <v>10131634741</v>
      </c>
      <c r="C4137" t="s">
        <v>223</v>
      </c>
      <c r="D4137" s="10">
        <v>37736</v>
      </c>
      <c r="E4137" t="s">
        <v>1219</v>
      </c>
    </row>
    <row r="4138" spans="1:5">
      <c r="A4138" t="s">
        <v>4724</v>
      </c>
      <c r="B4138">
        <v>10052729180</v>
      </c>
      <c r="C4138" t="s">
        <v>177</v>
      </c>
      <c r="D4138" s="10">
        <v>37291</v>
      </c>
      <c r="E4138" t="s">
        <v>1217</v>
      </c>
    </row>
    <row r="4139" spans="1:5">
      <c r="A4139" t="s">
        <v>4725</v>
      </c>
      <c r="B4139">
        <v>10097195394</v>
      </c>
      <c r="C4139" t="s">
        <v>30</v>
      </c>
      <c r="D4139" s="10">
        <v>37305</v>
      </c>
      <c r="E4139" t="s">
        <v>1219</v>
      </c>
    </row>
    <row r="4140" spans="1:5">
      <c r="A4140" t="s">
        <v>767</v>
      </c>
      <c r="B4140">
        <v>10075807504</v>
      </c>
      <c r="C4140" t="s">
        <v>84</v>
      </c>
      <c r="D4140" s="10">
        <v>35278</v>
      </c>
      <c r="E4140" t="s">
        <v>1217</v>
      </c>
    </row>
    <row r="4141" spans="1:5">
      <c r="A4141" t="s">
        <v>4726</v>
      </c>
      <c r="B4141">
        <v>10056225325</v>
      </c>
      <c r="C4141" t="s">
        <v>36</v>
      </c>
      <c r="D4141" s="10">
        <v>38190</v>
      </c>
      <c r="E4141" t="s">
        <v>1217</v>
      </c>
    </row>
    <row r="4142" spans="1:5">
      <c r="A4142" t="s">
        <v>4727</v>
      </c>
      <c r="B4142">
        <v>10097168520</v>
      </c>
      <c r="C4142" t="s">
        <v>861</v>
      </c>
      <c r="D4142" s="10">
        <v>38534</v>
      </c>
      <c r="E4142" t="s">
        <v>1217</v>
      </c>
    </row>
    <row r="4143" spans="1:5">
      <c r="A4143" t="s">
        <v>4728</v>
      </c>
      <c r="B4143">
        <v>10007388855</v>
      </c>
      <c r="C4143" t="s">
        <v>223</v>
      </c>
      <c r="D4143" s="10">
        <v>32024</v>
      </c>
      <c r="E4143" t="s">
        <v>1217</v>
      </c>
    </row>
    <row r="4144" spans="1:5">
      <c r="A4144" t="s">
        <v>4729</v>
      </c>
      <c r="B4144">
        <v>10055956149</v>
      </c>
      <c r="C4144" t="s">
        <v>1179</v>
      </c>
      <c r="D4144" s="10">
        <v>36311</v>
      </c>
      <c r="E4144" t="s">
        <v>1217</v>
      </c>
    </row>
    <row r="4145" spans="1:5">
      <c r="A4145" t="s">
        <v>4730</v>
      </c>
      <c r="B4145">
        <v>10048895761</v>
      </c>
      <c r="C4145" t="s">
        <v>32</v>
      </c>
      <c r="D4145" s="10">
        <v>35899</v>
      </c>
      <c r="E4145" t="s">
        <v>1217</v>
      </c>
    </row>
    <row r="4146" spans="1:5">
      <c r="A4146" t="s">
        <v>4731</v>
      </c>
      <c r="B4146">
        <v>10069097124</v>
      </c>
      <c r="C4146" t="s">
        <v>26</v>
      </c>
      <c r="D4146" s="10">
        <v>37797</v>
      </c>
      <c r="E4146" t="s">
        <v>1217</v>
      </c>
    </row>
    <row r="4147" spans="1:5">
      <c r="A4147" t="s">
        <v>4732</v>
      </c>
      <c r="B4147">
        <v>10085846600</v>
      </c>
      <c r="C4147" t="s">
        <v>38</v>
      </c>
      <c r="D4147" s="10">
        <v>36877</v>
      </c>
      <c r="E4147" t="s">
        <v>1219</v>
      </c>
    </row>
    <row r="4148" spans="1:5">
      <c r="A4148" t="s">
        <v>4733</v>
      </c>
      <c r="B4148">
        <v>10023053345</v>
      </c>
      <c r="C4148" t="s">
        <v>22</v>
      </c>
      <c r="D4148" s="10">
        <v>37620</v>
      </c>
      <c r="E4148" t="s">
        <v>1217</v>
      </c>
    </row>
    <row r="4149" spans="1:5">
      <c r="A4149" t="s">
        <v>4734</v>
      </c>
      <c r="B4149">
        <v>10044361821</v>
      </c>
      <c r="C4149" t="s">
        <v>28</v>
      </c>
      <c r="D4149" s="10">
        <v>37264</v>
      </c>
      <c r="E4149" t="s">
        <v>1217</v>
      </c>
    </row>
    <row r="4150" spans="1:5">
      <c r="A4150" t="s">
        <v>4735</v>
      </c>
      <c r="B4150">
        <v>10050880120</v>
      </c>
      <c r="C4150" t="s">
        <v>60</v>
      </c>
      <c r="D4150" s="10">
        <v>37314</v>
      </c>
      <c r="E4150" t="s">
        <v>1219</v>
      </c>
    </row>
    <row r="4151" spans="1:5">
      <c r="A4151" t="s">
        <v>4736</v>
      </c>
      <c r="B4151">
        <v>10054329680</v>
      </c>
      <c r="C4151" t="s">
        <v>149</v>
      </c>
      <c r="D4151" s="10">
        <v>37434</v>
      </c>
      <c r="E4151" t="s">
        <v>1217</v>
      </c>
    </row>
    <row r="4152" spans="1:5">
      <c r="A4152" t="s">
        <v>4737</v>
      </c>
      <c r="B4152">
        <v>10015833313</v>
      </c>
      <c r="C4152" t="s">
        <v>153</v>
      </c>
      <c r="D4152" s="10">
        <v>36109</v>
      </c>
      <c r="E4152" t="s">
        <v>1217</v>
      </c>
    </row>
    <row r="4153" spans="1:5">
      <c r="A4153" t="s">
        <v>4738</v>
      </c>
      <c r="B4153">
        <v>10083973789</v>
      </c>
      <c r="C4153" t="s">
        <v>115</v>
      </c>
      <c r="D4153" s="10">
        <v>36761</v>
      </c>
      <c r="E4153" t="s">
        <v>1217</v>
      </c>
    </row>
    <row r="4154" spans="1:5">
      <c r="A4154" t="s">
        <v>4739</v>
      </c>
      <c r="B4154">
        <v>10015755309</v>
      </c>
      <c r="C4154" t="s">
        <v>62</v>
      </c>
      <c r="D4154" s="10">
        <v>36285</v>
      </c>
      <c r="E4154" t="s">
        <v>1219</v>
      </c>
    </row>
    <row r="4155" spans="1:5">
      <c r="A4155" t="s">
        <v>4740</v>
      </c>
      <c r="B4155">
        <v>10016040447</v>
      </c>
      <c r="C4155" t="s">
        <v>151</v>
      </c>
      <c r="D4155" s="10">
        <v>36248</v>
      </c>
      <c r="E4155" t="s">
        <v>1217</v>
      </c>
    </row>
    <row r="4156" spans="1:5">
      <c r="A4156" t="s">
        <v>4741</v>
      </c>
      <c r="B4156">
        <v>10006284570</v>
      </c>
      <c r="C4156" t="s">
        <v>43</v>
      </c>
      <c r="D4156" s="10">
        <v>32609</v>
      </c>
      <c r="E4156" t="s">
        <v>1217</v>
      </c>
    </row>
    <row r="4157" spans="1:5">
      <c r="A4157" t="s">
        <v>4742</v>
      </c>
      <c r="B4157">
        <v>10014720742</v>
      </c>
      <c r="C4157" t="s">
        <v>163</v>
      </c>
      <c r="D4157" s="10">
        <v>32883</v>
      </c>
      <c r="E4157" t="s">
        <v>1219</v>
      </c>
    </row>
    <row r="4158" spans="1:5">
      <c r="A4158" t="s">
        <v>4743</v>
      </c>
      <c r="B4158">
        <v>10107271068</v>
      </c>
      <c r="C4158" t="s">
        <v>141</v>
      </c>
      <c r="D4158" s="10">
        <v>37986</v>
      </c>
      <c r="E4158" t="s">
        <v>1219</v>
      </c>
    </row>
    <row r="4159" spans="1:5">
      <c r="A4159" t="s">
        <v>868</v>
      </c>
      <c r="B4159">
        <v>10049098754</v>
      </c>
      <c r="C4159" t="s">
        <v>51</v>
      </c>
      <c r="D4159" s="10">
        <v>36726</v>
      </c>
      <c r="E4159" t="s">
        <v>1219</v>
      </c>
    </row>
    <row r="4160" spans="1:5">
      <c r="A4160" t="s">
        <v>4744</v>
      </c>
      <c r="B4160">
        <v>10053551660</v>
      </c>
      <c r="C4160" t="s">
        <v>28</v>
      </c>
      <c r="D4160" s="10">
        <v>35732</v>
      </c>
      <c r="E4160" t="s">
        <v>1217</v>
      </c>
    </row>
    <row r="4161" spans="1:5">
      <c r="A4161" t="s">
        <v>4745</v>
      </c>
      <c r="B4161">
        <v>10072624284</v>
      </c>
      <c r="C4161" t="s">
        <v>26</v>
      </c>
      <c r="D4161" s="10">
        <v>37523</v>
      </c>
      <c r="E4161" t="s">
        <v>1217</v>
      </c>
    </row>
    <row r="4162" spans="1:5">
      <c r="A4162" t="s">
        <v>4746</v>
      </c>
      <c r="B4162">
        <v>10062141315</v>
      </c>
      <c r="C4162" t="s">
        <v>726</v>
      </c>
      <c r="D4162" s="10">
        <v>34369</v>
      </c>
      <c r="E4162" t="s">
        <v>1217</v>
      </c>
    </row>
    <row r="4163" spans="1:5">
      <c r="A4163" t="s">
        <v>1032</v>
      </c>
      <c r="B4163">
        <v>10004873121</v>
      </c>
      <c r="C4163" t="s">
        <v>151</v>
      </c>
      <c r="D4163" s="10">
        <v>32090</v>
      </c>
      <c r="E4163" t="s">
        <v>1217</v>
      </c>
    </row>
    <row r="4164" spans="1:5">
      <c r="A4164" t="s">
        <v>4747</v>
      </c>
      <c r="B4164">
        <v>10062325413</v>
      </c>
      <c r="C4164" t="s">
        <v>51</v>
      </c>
      <c r="D4164" s="10">
        <v>36011</v>
      </c>
      <c r="E4164" t="s">
        <v>1217</v>
      </c>
    </row>
    <row r="4165" spans="1:5">
      <c r="A4165" t="s">
        <v>4748</v>
      </c>
      <c r="B4165">
        <v>10023527736</v>
      </c>
      <c r="C4165" t="s">
        <v>223</v>
      </c>
      <c r="D4165" s="10">
        <v>36491</v>
      </c>
      <c r="E4165" t="s">
        <v>1219</v>
      </c>
    </row>
    <row r="4166" spans="1:5">
      <c r="A4166" t="s">
        <v>4749</v>
      </c>
      <c r="B4166">
        <v>10063851848</v>
      </c>
      <c r="C4166" t="s">
        <v>163</v>
      </c>
      <c r="D4166" s="10">
        <v>36724</v>
      </c>
      <c r="E4166" t="s">
        <v>1217</v>
      </c>
    </row>
    <row r="4167" spans="1:5">
      <c r="A4167" t="s">
        <v>4750</v>
      </c>
      <c r="B4167">
        <v>10070429357</v>
      </c>
      <c r="C4167" t="s">
        <v>26</v>
      </c>
      <c r="D4167" s="10">
        <v>37557</v>
      </c>
      <c r="E4167" t="s">
        <v>1217</v>
      </c>
    </row>
    <row r="4168" spans="1:5">
      <c r="A4168" t="s">
        <v>4751</v>
      </c>
      <c r="B4168">
        <v>10083073208</v>
      </c>
      <c r="C4168" t="s">
        <v>45</v>
      </c>
      <c r="D4168" s="10">
        <v>37889</v>
      </c>
      <c r="E4168" t="s">
        <v>1218</v>
      </c>
    </row>
    <row r="4169" spans="1:5">
      <c r="A4169" t="s">
        <v>4752</v>
      </c>
      <c r="B4169">
        <v>10118761730</v>
      </c>
      <c r="C4169" t="s">
        <v>861</v>
      </c>
      <c r="D4169" s="10">
        <v>38321</v>
      </c>
      <c r="E4169" t="s">
        <v>1217</v>
      </c>
    </row>
    <row r="4170" spans="1:5">
      <c r="A4170" t="s">
        <v>4753</v>
      </c>
      <c r="B4170">
        <v>10085073327</v>
      </c>
      <c r="C4170" t="s">
        <v>223</v>
      </c>
      <c r="D4170" s="10">
        <v>38146</v>
      </c>
      <c r="E4170" t="s">
        <v>1217</v>
      </c>
    </row>
    <row r="4171" spans="1:5">
      <c r="A4171" t="s">
        <v>4754</v>
      </c>
      <c r="B4171">
        <v>10115693294</v>
      </c>
      <c r="C4171" t="s">
        <v>1179</v>
      </c>
      <c r="D4171" s="10">
        <v>34884</v>
      </c>
      <c r="E4171" t="s">
        <v>1217</v>
      </c>
    </row>
    <row r="4172" spans="1:5">
      <c r="A4172" t="s">
        <v>4755</v>
      </c>
      <c r="B4172">
        <v>10006879708</v>
      </c>
      <c r="C4172" t="s">
        <v>32</v>
      </c>
      <c r="D4172" s="10">
        <v>33252</v>
      </c>
      <c r="E4172" t="s">
        <v>1217</v>
      </c>
    </row>
    <row r="4173" spans="1:5">
      <c r="A4173" t="s">
        <v>4756</v>
      </c>
      <c r="B4173">
        <v>10118835387</v>
      </c>
      <c r="C4173" t="s">
        <v>38</v>
      </c>
      <c r="D4173" s="10">
        <v>37400</v>
      </c>
      <c r="E4173" t="s">
        <v>1219</v>
      </c>
    </row>
    <row r="4174" spans="1:5">
      <c r="A4174" t="s">
        <v>4757</v>
      </c>
      <c r="B4174">
        <v>10056007174</v>
      </c>
      <c r="C4174" t="s">
        <v>22</v>
      </c>
      <c r="D4174" s="10">
        <v>37245</v>
      </c>
      <c r="E4174" t="s">
        <v>1217</v>
      </c>
    </row>
    <row r="4175" spans="1:5">
      <c r="A4175" t="s">
        <v>4758</v>
      </c>
      <c r="B4175">
        <v>10050631051</v>
      </c>
      <c r="C4175" t="s">
        <v>60</v>
      </c>
      <c r="D4175" s="10">
        <v>36555</v>
      </c>
      <c r="E4175" t="s">
        <v>1219</v>
      </c>
    </row>
    <row r="4176" spans="1:5">
      <c r="A4176" t="s">
        <v>4759</v>
      </c>
      <c r="B4176">
        <v>10020087266</v>
      </c>
      <c r="C4176" t="s">
        <v>1333</v>
      </c>
      <c r="D4176" s="10">
        <v>37835</v>
      </c>
      <c r="E4176" t="s">
        <v>1217</v>
      </c>
    </row>
    <row r="4177" spans="1:5">
      <c r="A4177" t="s">
        <v>4760</v>
      </c>
      <c r="B4177">
        <v>10080654470</v>
      </c>
      <c r="C4177" t="s">
        <v>153</v>
      </c>
      <c r="D4177" s="10">
        <v>36815</v>
      </c>
      <c r="E4177" t="s">
        <v>1217</v>
      </c>
    </row>
    <row r="4178" spans="1:5">
      <c r="A4178" t="s">
        <v>4761</v>
      </c>
      <c r="B4178">
        <v>10118987355</v>
      </c>
      <c r="C4178" t="s">
        <v>115</v>
      </c>
      <c r="D4178" s="10">
        <v>37980</v>
      </c>
      <c r="E4178" t="s">
        <v>1219</v>
      </c>
    </row>
    <row r="4179" spans="1:5">
      <c r="A4179" t="s">
        <v>4762</v>
      </c>
      <c r="B4179">
        <v>10096138094</v>
      </c>
      <c r="C4179" t="s">
        <v>151</v>
      </c>
      <c r="D4179" s="10">
        <v>37329</v>
      </c>
      <c r="E4179" t="s">
        <v>1217</v>
      </c>
    </row>
    <row r="4180" spans="1:5">
      <c r="A4180" t="s">
        <v>4763</v>
      </c>
      <c r="B4180">
        <v>10009531040</v>
      </c>
      <c r="C4180" t="s">
        <v>30</v>
      </c>
      <c r="D4180" s="10">
        <v>35264</v>
      </c>
      <c r="E4180" t="s">
        <v>1217</v>
      </c>
    </row>
    <row r="4181" spans="1:5">
      <c r="A4181" t="s">
        <v>4764</v>
      </c>
      <c r="B4181">
        <v>10007996521</v>
      </c>
      <c r="C4181" t="s">
        <v>43</v>
      </c>
      <c r="D4181" s="10">
        <v>31965</v>
      </c>
      <c r="E4181" t="s">
        <v>1217</v>
      </c>
    </row>
    <row r="4182" spans="1:5">
      <c r="A4182" t="s">
        <v>4765</v>
      </c>
      <c r="B4182">
        <v>10086049488</v>
      </c>
      <c r="C4182" t="s">
        <v>255</v>
      </c>
      <c r="D4182" s="10">
        <v>37792</v>
      </c>
      <c r="E4182" t="s">
        <v>1219</v>
      </c>
    </row>
    <row r="4183" spans="1:5">
      <c r="A4183" t="s">
        <v>4766</v>
      </c>
      <c r="B4183">
        <v>10082372279</v>
      </c>
      <c r="C4183" t="s">
        <v>141</v>
      </c>
      <c r="D4183" s="10">
        <v>37498</v>
      </c>
      <c r="E4183" t="s">
        <v>1217</v>
      </c>
    </row>
    <row r="4184" spans="1:5">
      <c r="A4184" t="s">
        <v>4767</v>
      </c>
      <c r="B4184">
        <v>10023967771</v>
      </c>
      <c r="C4184" t="s">
        <v>177</v>
      </c>
      <c r="D4184" s="10">
        <v>36910</v>
      </c>
      <c r="E4184" t="s">
        <v>1217</v>
      </c>
    </row>
    <row r="4185" spans="1:5">
      <c r="A4185" t="s">
        <v>4768</v>
      </c>
      <c r="B4185">
        <v>10115012577</v>
      </c>
      <c r="C4185" t="s">
        <v>101</v>
      </c>
      <c r="D4185" s="10">
        <v>38170</v>
      </c>
      <c r="E4185" t="s">
        <v>1217</v>
      </c>
    </row>
    <row r="4186" spans="1:5">
      <c r="A4186" t="s">
        <v>4769</v>
      </c>
      <c r="B4186">
        <v>10063654212</v>
      </c>
      <c r="C4186" t="s">
        <v>151</v>
      </c>
      <c r="D4186" s="10">
        <v>37790</v>
      </c>
      <c r="E4186" t="s">
        <v>1217</v>
      </c>
    </row>
    <row r="4187" spans="1:5">
      <c r="A4187" t="s">
        <v>4770</v>
      </c>
      <c r="B4187">
        <v>10071009438</v>
      </c>
      <c r="C4187" t="s">
        <v>26</v>
      </c>
      <c r="D4187" s="10">
        <v>37488</v>
      </c>
      <c r="E4187" t="s">
        <v>1217</v>
      </c>
    </row>
    <row r="4188" spans="1:5">
      <c r="A4188" t="s">
        <v>4771</v>
      </c>
      <c r="B4188">
        <v>10119528333</v>
      </c>
      <c r="C4188" t="s">
        <v>223</v>
      </c>
      <c r="D4188" s="10">
        <v>37283</v>
      </c>
      <c r="E4188" t="s">
        <v>1219</v>
      </c>
    </row>
    <row r="4189" spans="1:5">
      <c r="A4189" t="s">
        <v>766</v>
      </c>
      <c r="B4189">
        <v>10010807093</v>
      </c>
      <c r="C4189" t="s">
        <v>45</v>
      </c>
      <c r="D4189" s="10">
        <v>36015</v>
      </c>
      <c r="E4189" t="s">
        <v>1219</v>
      </c>
    </row>
    <row r="4190" spans="1:5">
      <c r="A4190" t="s">
        <v>4772</v>
      </c>
      <c r="B4190">
        <v>10097023323</v>
      </c>
      <c r="C4190" t="s">
        <v>255</v>
      </c>
      <c r="D4190" s="10">
        <v>37516</v>
      </c>
      <c r="E4190" t="s">
        <v>1219</v>
      </c>
    </row>
    <row r="4191" spans="1:5">
      <c r="A4191" t="s">
        <v>4773</v>
      </c>
      <c r="B4191">
        <v>10065269159</v>
      </c>
      <c r="C4191" t="s">
        <v>861</v>
      </c>
      <c r="D4191" s="10">
        <v>37475</v>
      </c>
      <c r="E4191" t="s">
        <v>1217</v>
      </c>
    </row>
    <row r="4192" spans="1:5">
      <c r="A4192" t="s">
        <v>4774</v>
      </c>
      <c r="B4192">
        <v>10002358292</v>
      </c>
      <c r="C4192" t="s">
        <v>223</v>
      </c>
      <c r="D4192" s="10">
        <v>27796</v>
      </c>
      <c r="E4192" t="s">
        <v>1219</v>
      </c>
    </row>
    <row r="4193" spans="1:5">
      <c r="A4193" t="s">
        <v>4775</v>
      </c>
      <c r="B4193">
        <v>10115693092</v>
      </c>
      <c r="C4193" t="s">
        <v>1179</v>
      </c>
      <c r="D4193" s="10">
        <v>31233</v>
      </c>
      <c r="E4193" t="s">
        <v>1219</v>
      </c>
    </row>
    <row r="4194" spans="1:5">
      <c r="A4194" t="s">
        <v>1172</v>
      </c>
      <c r="B4194">
        <v>10068352244</v>
      </c>
      <c r="C4194" t="s">
        <v>26</v>
      </c>
      <c r="D4194" s="10">
        <v>36929</v>
      </c>
      <c r="E4194" t="s">
        <v>1217</v>
      </c>
    </row>
    <row r="4195" spans="1:5">
      <c r="A4195" t="s">
        <v>4776</v>
      </c>
      <c r="B4195">
        <v>10023397188</v>
      </c>
      <c r="C4195" t="s">
        <v>22</v>
      </c>
      <c r="D4195" s="10">
        <v>37496</v>
      </c>
      <c r="E4195" t="s">
        <v>1217</v>
      </c>
    </row>
    <row r="4196" spans="1:5">
      <c r="A4196" t="s">
        <v>4777</v>
      </c>
      <c r="B4196">
        <v>10097366661</v>
      </c>
      <c r="C4196" t="s">
        <v>60</v>
      </c>
      <c r="D4196" s="10">
        <v>35812</v>
      </c>
      <c r="E4196" t="s">
        <v>1219</v>
      </c>
    </row>
    <row r="4197" spans="1:5">
      <c r="A4197" t="s">
        <v>4778</v>
      </c>
      <c r="B4197">
        <v>10047168454</v>
      </c>
      <c r="C4197" t="s">
        <v>41</v>
      </c>
      <c r="D4197" s="10">
        <v>38122</v>
      </c>
      <c r="E4197" t="s">
        <v>1217</v>
      </c>
    </row>
    <row r="4198" spans="1:5">
      <c r="A4198" t="s">
        <v>4779</v>
      </c>
      <c r="B4198">
        <v>10051905690</v>
      </c>
      <c r="C4198" t="s">
        <v>149</v>
      </c>
      <c r="D4198" s="10">
        <v>30867</v>
      </c>
      <c r="E4198" t="s">
        <v>1217</v>
      </c>
    </row>
    <row r="4199" spans="1:5">
      <c r="A4199" t="s">
        <v>4780</v>
      </c>
      <c r="B4199">
        <v>10009521441</v>
      </c>
      <c r="C4199" t="s">
        <v>115</v>
      </c>
      <c r="D4199" s="10">
        <v>35412</v>
      </c>
      <c r="E4199" t="s">
        <v>1219</v>
      </c>
    </row>
    <row r="4200" spans="1:5">
      <c r="A4200" t="s">
        <v>4781</v>
      </c>
      <c r="B4200">
        <v>10016052470</v>
      </c>
      <c r="C4200" t="s">
        <v>151</v>
      </c>
      <c r="D4200" s="10">
        <v>35759</v>
      </c>
      <c r="E4200" t="s">
        <v>1217</v>
      </c>
    </row>
    <row r="4201" spans="1:5">
      <c r="A4201" t="s">
        <v>4782</v>
      </c>
      <c r="B4201">
        <v>10035390129</v>
      </c>
      <c r="C4201" t="s">
        <v>43</v>
      </c>
      <c r="D4201" s="10">
        <v>36836</v>
      </c>
      <c r="E4201" t="s">
        <v>1217</v>
      </c>
    </row>
    <row r="4202" spans="1:5">
      <c r="A4202" t="s">
        <v>4783</v>
      </c>
      <c r="B4202">
        <v>10015571211</v>
      </c>
      <c r="C4202" t="s">
        <v>255</v>
      </c>
      <c r="D4202" s="10">
        <v>35933</v>
      </c>
      <c r="E4202" t="s">
        <v>1219</v>
      </c>
    </row>
    <row r="4203" spans="1:5">
      <c r="A4203" t="s">
        <v>816</v>
      </c>
      <c r="B4203">
        <v>10036504215</v>
      </c>
      <c r="C4203" t="s">
        <v>57</v>
      </c>
      <c r="D4203" s="10">
        <v>36617</v>
      </c>
      <c r="E4203" t="s">
        <v>1217</v>
      </c>
    </row>
    <row r="4204" spans="1:5">
      <c r="A4204" t="s">
        <v>675</v>
      </c>
      <c r="B4204">
        <v>10008789800</v>
      </c>
      <c r="C4204" t="s">
        <v>324</v>
      </c>
      <c r="D4204" s="10">
        <v>32974</v>
      </c>
      <c r="E4204" t="s">
        <v>1217</v>
      </c>
    </row>
    <row r="4205" spans="1:5">
      <c r="A4205" t="s">
        <v>4784</v>
      </c>
      <c r="B4205">
        <v>10079509062</v>
      </c>
      <c r="C4205" t="s">
        <v>26</v>
      </c>
      <c r="D4205" s="10">
        <v>37902</v>
      </c>
      <c r="E4205" t="s">
        <v>1217</v>
      </c>
    </row>
    <row r="4206" spans="1:5">
      <c r="A4206" t="s">
        <v>4785</v>
      </c>
      <c r="B4206">
        <v>10009386550</v>
      </c>
      <c r="C4206" t="s">
        <v>41</v>
      </c>
      <c r="D4206" s="10">
        <v>34941</v>
      </c>
      <c r="E4206" t="s">
        <v>1217</v>
      </c>
    </row>
    <row r="4207" spans="1:5">
      <c r="A4207" t="s">
        <v>4786</v>
      </c>
      <c r="B4207">
        <v>10056514911</v>
      </c>
      <c r="C4207" t="s">
        <v>163</v>
      </c>
      <c r="D4207" s="10">
        <v>25537</v>
      </c>
      <c r="E4207" t="s">
        <v>1217</v>
      </c>
    </row>
    <row r="4208" spans="1:5">
      <c r="A4208" t="s">
        <v>4787</v>
      </c>
      <c r="B4208">
        <v>10076203988</v>
      </c>
      <c r="C4208" t="s">
        <v>206</v>
      </c>
      <c r="D4208" s="10">
        <v>38227</v>
      </c>
      <c r="E4208" t="s">
        <v>1217</v>
      </c>
    </row>
    <row r="4209" spans="1:5">
      <c r="A4209" t="s">
        <v>1030</v>
      </c>
      <c r="B4209">
        <v>10010200744</v>
      </c>
      <c r="C4209" t="s">
        <v>255</v>
      </c>
      <c r="D4209" s="10">
        <v>35271</v>
      </c>
      <c r="E4209" t="s">
        <v>1217</v>
      </c>
    </row>
    <row r="4210" spans="1:5">
      <c r="A4210" t="s">
        <v>4788</v>
      </c>
      <c r="B4210">
        <v>10082975501</v>
      </c>
      <c r="C4210" t="s">
        <v>30</v>
      </c>
      <c r="D4210" s="10">
        <v>37268</v>
      </c>
      <c r="E4210" t="s">
        <v>1219</v>
      </c>
    </row>
    <row r="4211" spans="1:5">
      <c r="A4211" t="s">
        <v>4789</v>
      </c>
      <c r="B4211">
        <v>10039729665</v>
      </c>
      <c r="C4211" t="s">
        <v>36</v>
      </c>
      <c r="D4211" s="10">
        <v>37823</v>
      </c>
      <c r="E4211" t="s">
        <v>1217</v>
      </c>
    </row>
    <row r="4212" spans="1:5">
      <c r="A4212" t="s">
        <v>4790</v>
      </c>
      <c r="B4212">
        <v>10049033682</v>
      </c>
      <c r="C4212" t="s">
        <v>861</v>
      </c>
      <c r="D4212" s="10">
        <v>36798</v>
      </c>
      <c r="E4212" t="s">
        <v>1217</v>
      </c>
    </row>
    <row r="4213" spans="1:5">
      <c r="A4213" t="s">
        <v>4791</v>
      </c>
      <c r="B4213">
        <v>10050600941</v>
      </c>
      <c r="C4213" t="s">
        <v>1179</v>
      </c>
      <c r="D4213" s="10">
        <v>35928</v>
      </c>
      <c r="E4213" t="s">
        <v>1217</v>
      </c>
    </row>
    <row r="4214" spans="1:5">
      <c r="A4214" t="s">
        <v>4792</v>
      </c>
      <c r="B4214">
        <v>10022723646</v>
      </c>
      <c r="C4214" t="s">
        <v>22</v>
      </c>
      <c r="D4214" s="10">
        <v>37223</v>
      </c>
      <c r="E4214" t="s">
        <v>1217</v>
      </c>
    </row>
    <row r="4215" spans="1:5">
      <c r="A4215" t="s">
        <v>4793</v>
      </c>
      <c r="B4215">
        <v>10036478650</v>
      </c>
      <c r="C4215" t="s">
        <v>28</v>
      </c>
      <c r="D4215" s="10">
        <v>38077</v>
      </c>
      <c r="E4215" t="s">
        <v>1217</v>
      </c>
    </row>
    <row r="4216" spans="1:5">
      <c r="A4216" t="s">
        <v>4794</v>
      </c>
      <c r="B4216">
        <v>10123469765</v>
      </c>
      <c r="C4216" t="s">
        <v>60</v>
      </c>
      <c r="D4216" s="10">
        <v>36408</v>
      </c>
      <c r="E4216" t="s">
        <v>1219</v>
      </c>
    </row>
    <row r="4217" spans="1:5">
      <c r="A4217" t="s">
        <v>4795</v>
      </c>
      <c r="B4217">
        <v>10020502750</v>
      </c>
      <c r="C4217" t="s">
        <v>1333</v>
      </c>
      <c r="D4217" s="10">
        <v>27002</v>
      </c>
      <c r="E4217" t="s">
        <v>1217</v>
      </c>
    </row>
    <row r="4218" spans="1:5">
      <c r="A4218" t="s">
        <v>4796</v>
      </c>
      <c r="B4218">
        <v>10060688133</v>
      </c>
      <c r="C4218" t="s">
        <v>149</v>
      </c>
      <c r="D4218" s="10">
        <v>37674</v>
      </c>
      <c r="E4218" t="s">
        <v>1217</v>
      </c>
    </row>
    <row r="4219" spans="1:5">
      <c r="A4219" t="s">
        <v>4797</v>
      </c>
      <c r="B4219">
        <v>10080223529</v>
      </c>
      <c r="C4219" t="s">
        <v>94</v>
      </c>
      <c r="D4219" s="10">
        <v>37718</v>
      </c>
      <c r="E4219" t="s">
        <v>1218</v>
      </c>
    </row>
    <row r="4220" spans="1:5">
      <c r="A4220" t="s">
        <v>4798</v>
      </c>
      <c r="B4220">
        <v>10121919482</v>
      </c>
      <c r="C4220" t="s">
        <v>115</v>
      </c>
      <c r="D4220" s="10">
        <v>37677</v>
      </c>
      <c r="E4220" t="s">
        <v>1217</v>
      </c>
    </row>
    <row r="4221" spans="1:5">
      <c r="A4221" t="s">
        <v>4799</v>
      </c>
      <c r="B4221">
        <v>10017811406</v>
      </c>
      <c r="C4221" t="s">
        <v>62</v>
      </c>
      <c r="D4221" s="10">
        <v>36003</v>
      </c>
      <c r="E4221" t="s">
        <v>1219</v>
      </c>
    </row>
    <row r="4222" spans="1:5">
      <c r="A4222" t="s">
        <v>706</v>
      </c>
      <c r="B4222">
        <v>10054774466</v>
      </c>
      <c r="C4222" t="s">
        <v>43</v>
      </c>
      <c r="D4222" s="10">
        <v>37439</v>
      </c>
      <c r="E4222" t="s">
        <v>1217</v>
      </c>
    </row>
    <row r="4223" spans="1:5">
      <c r="A4223" t="s">
        <v>4800</v>
      </c>
      <c r="B4223">
        <v>10017239207</v>
      </c>
      <c r="C4223" t="s">
        <v>177</v>
      </c>
      <c r="D4223" s="10">
        <v>36776</v>
      </c>
      <c r="E4223" t="s">
        <v>1217</v>
      </c>
    </row>
    <row r="4224" spans="1:5">
      <c r="A4224" t="s">
        <v>964</v>
      </c>
      <c r="B4224">
        <v>10006407741</v>
      </c>
      <c r="C4224" t="s">
        <v>57</v>
      </c>
      <c r="D4224" s="10">
        <v>33159</v>
      </c>
      <c r="E4224" t="s">
        <v>1219</v>
      </c>
    </row>
    <row r="4225" spans="1:5">
      <c r="A4225" t="s">
        <v>4801</v>
      </c>
      <c r="B4225">
        <v>10120246638</v>
      </c>
      <c r="C4225" t="s">
        <v>523</v>
      </c>
      <c r="D4225" s="10">
        <v>38321</v>
      </c>
      <c r="E4225" t="s">
        <v>1217</v>
      </c>
    </row>
    <row r="4226" spans="1:5">
      <c r="A4226" t="s">
        <v>4802</v>
      </c>
      <c r="B4226">
        <v>10101714786</v>
      </c>
      <c r="C4226" t="s">
        <v>101</v>
      </c>
      <c r="D4226" s="10">
        <v>38333</v>
      </c>
      <c r="E4226" t="s">
        <v>1218</v>
      </c>
    </row>
    <row r="4227" spans="1:5">
      <c r="A4227" t="s">
        <v>4803</v>
      </c>
      <c r="B4227">
        <v>10036592626</v>
      </c>
      <c r="C4227" t="s">
        <v>94</v>
      </c>
      <c r="D4227" s="10">
        <v>37461</v>
      </c>
      <c r="E4227" t="s">
        <v>1217</v>
      </c>
    </row>
    <row r="4228" spans="1:5">
      <c r="A4228" t="s">
        <v>633</v>
      </c>
      <c r="B4228">
        <v>10089471366</v>
      </c>
      <c r="C4228" t="s">
        <v>206</v>
      </c>
      <c r="D4228" s="10">
        <v>36935</v>
      </c>
      <c r="E4228" t="s">
        <v>1217</v>
      </c>
    </row>
    <row r="4229" spans="1:5">
      <c r="A4229" t="s">
        <v>4804</v>
      </c>
      <c r="B4229">
        <v>10073174659</v>
      </c>
      <c r="C4229" t="s">
        <v>36</v>
      </c>
      <c r="D4229" s="10">
        <v>37784</v>
      </c>
      <c r="E4229" t="s">
        <v>1217</v>
      </c>
    </row>
    <row r="4230" spans="1:5">
      <c r="A4230" t="s">
        <v>4805</v>
      </c>
      <c r="B4230">
        <v>10010782340</v>
      </c>
      <c r="C4230" t="s">
        <v>101</v>
      </c>
      <c r="D4230" s="10">
        <v>36119</v>
      </c>
      <c r="E4230" t="s">
        <v>1217</v>
      </c>
    </row>
    <row r="4231" spans="1:5">
      <c r="A4231" t="s">
        <v>4806</v>
      </c>
      <c r="B4231">
        <v>10023527837</v>
      </c>
      <c r="C4231" t="s">
        <v>223</v>
      </c>
      <c r="D4231" s="10">
        <v>36606</v>
      </c>
      <c r="E4231" t="s">
        <v>1219</v>
      </c>
    </row>
    <row r="4232" spans="1:5">
      <c r="A4232" t="s">
        <v>4807</v>
      </c>
      <c r="B4232">
        <v>10069918893</v>
      </c>
      <c r="C4232" t="s">
        <v>84</v>
      </c>
      <c r="D4232" s="10">
        <v>37719</v>
      </c>
      <c r="E4232" t="s">
        <v>1217</v>
      </c>
    </row>
    <row r="4233" spans="1:5">
      <c r="A4233" t="s">
        <v>4808</v>
      </c>
      <c r="B4233">
        <v>10121700123</v>
      </c>
      <c r="C4233" t="s">
        <v>223</v>
      </c>
      <c r="D4233" s="10">
        <v>37334</v>
      </c>
      <c r="E4233" t="s">
        <v>1219</v>
      </c>
    </row>
    <row r="4234" spans="1:5">
      <c r="A4234" t="s">
        <v>4809</v>
      </c>
      <c r="B4234">
        <v>10044305035</v>
      </c>
      <c r="C4234" t="s">
        <v>479</v>
      </c>
      <c r="D4234" s="10">
        <v>37914</v>
      </c>
      <c r="E4234" t="s">
        <v>1217</v>
      </c>
    </row>
    <row r="4235" spans="1:5">
      <c r="A4235" t="s">
        <v>4810</v>
      </c>
      <c r="B4235">
        <v>10012857635</v>
      </c>
      <c r="C4235" t="s">
        <v>22</v>
      </c>
      <c r="D4235" s="10">
        <v>34480</v>
      </c>
      <c r="E4235" t="s">
        <v>1217</v>
      </c>
    </row>
    <row r="4236" spans="1:5">
      <c r="A4236" t="s">
        <v>4811</v>
      </c>
      <c r="B4236">
        <v>10050604678</v>
      </c>
      <c r="C4236" t="s">
        <v>60</v>
      </c>
      <c r="D4236" s="10">
        <v>37079</v>
      </c>
      <c r="E4236" t="s">
        <v>1219</v>
      </c>
    </row>
    <row r="4237" spans="1:5">
      <c r="A4237" t="s">
        <v>4812</v>
      </c>
      <c r="B4237">
        <v>10023561886</v>
      </c>
      <c r="C4237" t="s">
        <v>41</v>
      </c>
      <c r="D4237" s="10">
        <v>36613</v>
      </c>
      <c r="E4237" t="s">
        <v>1217</v>
      </c>
    </row>
    <row r="4238" spans="1:5">
      <c r="A4238" t="s">
        <v>4813</v>
      </c>
      <c r="B4238">
        <v>10053696453</v>
      </c>
      <c r="C4238" t="s">
        <v>149</v>
      </c>
      <c r="D4238" s="10">
        <v>35687</v>
      </c>
      <c r="E4238" t="s">
        <v>1217</v>
      </c>
    </row>
    <row r="4239" spans="1:5">
      <c r="A4239" t="s">
        <v>4814</v>
      </c>
      <c r="B4239">
        <v>10009318953</v>
      </c>
      <c r="C4239" t="s">
        <v>115</v>
      </c>
      <c r="D4239" s="10">
        <v>33333</v>
      </c>
      <c r="E4239" t="s">
        <v>1219</v>
      </c>
    </row>
    <row r="4240" spans="1:5">
      <c r="A4240" t="s">
        <v>4815</v>
      </c>
      <c r="B4240">
        <v>10006891933</v>
      </c>
      <c r="C4240" t="s">
        <v>43</v>
      </c>
      <c r="D4240" s="10">
        <v>33445</v>
      </c>
      <c r="E4240" t="s">
        <v>1226</v>
      </c>
    </row>
    <row r="4241" spans="1:5">
      <c r="A4241" t="s">
        <v>4816</v>
      </c>
      <c r="B4241">
        <v>10109152666</v>
      </c>
      <c r="C4241" t="s">
        <v>255</v>
      </c>
      <c r="D4241" s="10">
        <v>37597</v>
      </c>
      <c r="E4241" t="s">
        <v>1219</v>
      </c>
    </row>
    <row r="4242" spans="1:5">
      <c r="A4242" t="s">
        <v>4817</v>
      </c>
      <c r="B4242">
        <v>10092103096</v>
      </c>
      <c r="C4242" t="s">
        <v>51</v>
      </c>
      <c r="D4242" s="10">
        <v>37826</v>
      </c>
      <c r="E4242" t="s">
        <v>1217</v>
      </c>
    </row>
    <row r="4243" spans="1:5">
      <c r="A4243" t="s">
        <v>4818</v>
      </c>
      <c r="B4243">
        <v>10101834018</v>
      </c>
      <c r="C4243" t="s">
        <v>57</v>
      </c>
      <c r="D4243" s="10">
        <v>37895</v>
      </c>
      <c r="E4243" t="s">
        <v>1217</v>
      </c>
    </row>
    <row r="4244" spans="1:5">
      <c r="A4244" t="s">
        <v>4819</v>
      </c>
      <c r="B4244">
        <v>10058461173</v>
      </c>
      <c r="C4244" t="s">
        <v>45</v>
      </c>
      <c r="D4244" s="10">
        <v>37562</v>
      </c>
      <c r="E4244" t="s">
        <v>1219</v>
      </c>
    </row>
    <row r="4245" spans="1:5">
      <c r="A4245" t="s">
        <v>4820</v>
      </c>
      <c r="B4245">
        <v>10082733708</v>
      </c>
      <c r="C4245" t="s">
        <v>30</v>
      </c>
      <c r="D4245" s="10">
        <v>37023</v>
      </c>
      <c r="E4245" t="s">
        <v>1219</v>
      </c>
    </row>
    <row r="4246" spans="1:5">
      <c r="A4246" t="s">
        <v>4821</v>
      </c>
      <c r="B4246">
        <v>10088481360</v>
      </c>
      <c r="C4246" t="s">
        <v>163</v>
      </c>
      <c r="D4246" s="10">
        <v>38078</v>
      </c>
      <c r="E4246" t="s">
        <v>1217</v>
      </c>
    </row>
    <row r="4247" spans="1:5">
      <c r="A4247" t="s">
        <v>684</v>
      </c>
      <c r="B4247">
        <v>10135032670</v>
      </c>
      <c r="C4247" t="s">
        <v>523</v>
      </c>
      <c r="D4247" s="10">
        <v>38112</v>
      </c>
      <c r="E4247" t="s">
        <v>1219</v>
      </c>
    </row>
    <row r="4248" spans="1:5">
      <c r="A4248" t="s">
        <v>4822</v>
      </c>
      <c r="B4248">
        <v>10063966733</v>
      </c>
      <c r="C4248" t="s">
        <v>45</v>
      </c>
      <c r="D4248" s="10">
        <v>38097</v>
      </c>
      <c r="E4248" t="s">
        <v>1217</v>
      </c>
    </row>
    <row r="4249" spans="1:5">
      <c r="A4249" t="s">
        <v>4823</v>
      </c>
      <c r="B4249">
        <v>10101568781</v>
      </c>
      <c r="C4249" t="s">
        <v>115</v>
      </c>
      <c r="D4249" s="10">
        <v>37980</v>
      </c>
      <c r="E4249" t="s">
        <v>1217</v>
      </c>
    </row>
    <row r="4250" spans="1:5">
      <c r="A4250" t="s">
        <v>4824</v>
      </c>
      <c r="B4250">
        <v>10026228275</v>
      </c>
      <c r="C4250" t="s">
        <v>26</v>
      </c>
      <c r="D4250" s="10">
        <v>36787</v>
      </c>
      <c r="E4250" t="s">
        <v>1217</v>
      </c>
    </row>
    <row r="4251" spans="1:5">
      <c r="A4251" t="s">
        <v>4825</v>
      </c>
      <c r="B4251">
        <v>10097170742</v>
      </c>
      <c r="C4251" t="s">
        <v>861</v>
      </c>
      <c r="D4251" s="10">
        <v>38386</v>
      </c>
      <c r="E4251" t="s">
        <v>1217</v>
      </c>
    </row>
    <row r="4252" spans="1:5">
      <c r="A4252" t="s">
        <v>4826</v>
      </c>
      <c r="B4252">
        <v>10009134451</v>
      </c>
      <c r="C4252" t="s">
        <v>77</v>
      </c>
      <c r="D4252" s="10">
        <v>35078</v>
      </c>
      <c r="E4252" t="s">
        <v>1217</v>
      </c>
    </row>
    <row r="4253" spans="1:5">
      <c r="A4253" t="s">
        <v>4827</v>
      </c>
      <c r="B4253">
        <v>10044305136</v>
      </c>
      <c r="C4253" t="s">
        <v>479</v>
      </c>
      <c r="D4253" s="10">
        <v>37914</v>
      </c>
      <c r="E4253" t="s">
        <v>1217</v>
      </c>
    </row>
    <row r="4254" spans="1:5">
      <c r="A4254" t="s">
        <v>509</v>
      </c>
      <c r="B4254">
        <v>10036553624</v>
      </c>
      <c r="C4254" t="s">
        <v>28</v>
      </c>
      <c r="D4254" s="10">
        <v>36892</v>
      </c>
      <c r="E4254" t="s">
        <v>1217</v>
      </c>
    </row>
    <row r="4255" spans="1:5">
      <c r="A4255" t="s">
        <v>4828</v>
      </c>
      <c r="B4255">
        <v>10050118163</v>
      </c>
      <c r="C4255" t="s">
        <v>60</v>
      </c>
      <c r="D4255" s="10">
        <v>37431</v>
      </c>
      <c r="E4255" t="s">
        <v>1219</v>
      </c>
    </row>
    <row r="4256" spans="1:5">
      <c r="A4256" t="s">
        <v>4829</v>
      </c>
      <c r="B4256">
        <v>10009528111</v>
      </c>
      <c r="C4256" t="s">
        <v>1333</v>
      </c>
      <c r="D4256" s="10">
        <v>32952</v>
      </c>
      <c r="E4256" t="s">
        <v>1217</v>
      </c>
    </row>
    <row r="4257" spans="1:5">
      <c r="A4257" t="s">
        <v>4830</v>
      </c>
      <c r="B4257">
        <v>10050030358</v>
      </c>
      <c r="C4257" t="s">
        <v>483</v>
      </c>
      <c r="D4257" s="10">
        <v>35322</v>
      </c>
      <c r="E4257" t="s">
        <v>1217</v>
      </c>
    </row>
    <row r="4258" spans="1:5">
      <c r="A4258" t="s">
        <v>4831</v>
      </c>
      <c r="B4258">
        <v>10060058441</v>
      </c>
      <c r="C4258" t="s">
        <v>149</v>
      </c>
      <c r="D4258" s="10">
        <v>37439</v>
      </c>
      <c r="E4258" t="s">
        <v>1217</v>
      </c>
    </row>
    <row r="4259" spans="1:5">
      <c r="A4259" t="s">
        <v>4832</v>
      </c>
      <c r="B4259">
        <v>10097390711</v>
      </c>
      <c r="C4259" t="s">
        <v>115</v>
      </c>
      <c r="D4259" s="10">
        <v>36420</v>
      </c>
      <c r="E4259" t="s">
        <v>1217</v>
      </c>
    </row>
    <row r="4260" spans="1:5">
      <c r="A4260" t="s">
        <v>702</v>
      </c>
      <c r="B4260">
        <v>10009565594</v>
      </c>
      <c r="C4260" t="s">
        <v>43</v>
      </c>
      <c r="D4260" s="10">
        <v>34657</v>
      </c>
      <c r="E4260" t="s">
        <v>1217</v>
      </c>
    </row>
    <row r="4261" spans="1:5">
      <c r="A4261" t="s">
        <v>4833</v>
      </c>
      <c r="B4261">
        <v>10009114950</v>
      </c>
      <c r="C4261" t="s">
        <v>51</v>
      </c>
      <c r="D4261" s="10">
        <v>32877</v>
      </c>
      <c r="E4261" t="s">
        <v>1218</v>
      </c>
    </row>
    <row r="4262" spans="1:5">
      <c r="A4262" t="s">
        <v>4834</v>
      </c>
      <c r="B4262">
        <v>10054626946</v>
      </c>
      <c r="C4262" t="s">
        <v>45</v>
      </c>
      <c r="D4262" s="10">
        <v>37450</v>
      </c>
      <c r="E4262" t="s">
        <v>1219</v>
      </c>
    </row>
    <row r="4263" spans="1:5">
      <c r="A4263" t="s">
        <v>4835</v>
      </c>
      <c r="B4263">
        <v>10088070829</v>
      </c>
      <c r="C4263" t="s">
        <v>479</v>
      </c>
      <c r="D4263" s="10">
        <v>37897</v>
      </c>
      <c r="E4263" t="s">
        <v>1217</v>
      </c>
    </row>
    <row r="4264" spans="1:5">
      <c r="A4264" t="s">
        <v>4836</v>
      </c>
      <c r="B4264">
        <v>10006483624</v>
      </c>
      <c r="C4264" t="s">
        <v>163</v>
      </c>
      <c r="D4264" s="10">
        <v>32552</v>
      </c>
      <c r="E4264" t="s">
        <v>1217</v>
      </c>
    </row>
    <row r="4265" spans="1:5">
      <c r="A4265" t="s">
        <v>4837</v>
      </c>
      <c r="B4265">
        <v>10037774208</v>
      </c>
      <c r="C4265" t="s">
        <v>36</v>
      </c>
      <c r="D4265" s="10">
        <v>38176</v>
      </c>
      <c r="E4265" t="s">
        <v>1217</v>
      </c>
    </row>
    <row r="4266" spans="1:5">
      <c r="A4266" t="s">
        <v>4838</v>
      </c>
      <c r="B4266">
        <v>10065943412</v>
      </c>
      <c r="C4266" t="s">
        <v>26</v>
      </c>
      <c r="D4266" s="10">
        <v>38158</v>
      </c>
      <c r="E4266" t="s">
        <v>1217</v>
      </c>
    </row>
    <row r="4267" spans="1:5">
      <c r="A4267" t="s">
        <v>4839</v>
      </c>
      <c r="B4267">
        <v>10105335415</v>
      </c>
      <c r="C4267" t="s">
        <v>197</v>
      </c>
      <c r="D4267" s="10">
        <v>38507</v>
      </c>
      <c r="E4267" t="s">
        <v>1217</v>
      </c>
    </row>
    <row r="4268" spans="1:5">
      <c r="A4268" t="s">
        <v>4840</v>
      </c>
      <c r="B4268">
        <v>10109415273</v>
      </c>
      <c r="C4268" t="s">
        <v>34</v>
      </c>
      <c r="D4268" s="10">
        <v>38097</v>
      </c>
      <c r="E4268" t="s">
        <v>1219</v>
      </c>
    </row>
    <row r="4269" spans="1:5">
      <c r="A4269" t="s">
        <v>4841</v>
      </c>
      <c r="B4269">
        <v>10136187475</v>
      </c>
      <c r="C4269" t="s">
        <v>38</v>
      </c>
      <c r="D4269" s="10">
        <v>38087</v>
      </c>
      <c r="E4269" t="s">
        <v>1219</v>
      </c>
    </row>
    <row r="4270" spans="1:5">
      <c r="A4270" t="s">
        <v>4842</v>
      </c>
      <c r="B4270">
        <v>10097451739</v>
      </c>
      <c r="C4270" t="s">
        <v>30</v>
      </c>
      <c r="D4270" s="10">
        <v>37292</v>
      </c>
      <c r="E4270" t="s">
        <v>1219</v>
      </c>
    </row>
    <row r="4271" spans="1:5">
      <c r="A4271" t="s">
        <v>4843</v>
      </c>
      <c r="B4271">
        <v>10015713172</v>
      </c>
      <c r="C4271" t="s">
        <v>32</v>
      </c>
      <c r="D4271" s="10">
        <v>36166</v>
      </c>
      <c r="E4271" t="s">
        <v>1217</v>
      </c>
    </row>
    <row r="4272" spans="1:5">
      <c r="A4272" t="s">
        <v>4844</v>
      </c>
      <c r="B4272">
        <v>10036500979</v>
      </c>
      <c r="C4272" t="s">
        <v>28</v>
      </c>
      <c r="D4272" s="10">
        <v>37484</v>
      </c>
      <c r="E4272" t="s">
        <v>1217</v>
      </c>
    </row>
    <row r="4273" spans="1:5">
      <c r="A4273" t="s">
        <v>4845</v>
      </c>
      <c r="B4273">
        <v>10135692573</v>
      </c>
      <c r="C4273" t="s">
        <v>60</v>
      </c>
      <c r="D4273" s="10">
        <v>37685</v>
      </c>
      <c r="E4273" t="s">
        <v>1219</v>
      </c>
    </row>
    <row r="4274" spans="1:5">
      <c r="A4274" t="s">
        <v>4846</v>
      </c>
      <c r="B4274">
        <v>10047329314</v>
      </c>
      <c r="C4274" t="s">
        <v>41</v>
      </c>
      <c r="D4274" s="10">
        <v>38002</v>
      </c>
      <c r="E4274" t="s">
        <v>1217</v>
      </c>
    </row>
    <row r="4275" spans="1:5">
      <c r="A4275" t="s">
        <v>4847</v>
      </c>
      <c r="B4275">
        <v>10061972674</v>
      </c>
      <c r="C4275" t="s">
        <v>149</v>
      </c>
      <c r="D4275" s="10">
        <v>32112</v>
      </c>
      <c r="E4275" t="s">
        <v>1219</v>
      </c>
    </row>
    <row r="4276" spans="1:5">
      <c r="A4276" t="s">
        <v>4848</v>
      </c>
      <c r="B4276">
        <v>10069038419</v>
      </c>
      <c r="C4276" t="s">
        <v>26</v>
      </c>
      <c r="D4276" s="10">
        <v>37569</v>
      </c>
      <c r="E4276" t="s">
        <v>1217</v>
      </c>
    </row>
    <row r="4277" spans="1:5">
      <c r="A4277" t="s">
        <v>4849</v>
      </c>
      <c r="B4277">
        <v>10009873065</v>
      </c>
      <c r="C4277" t="s">
        <v>43</v>
      </c>
      <c r="D4277" s="10">
        <v>35371</v>
      </c>
      <c r="E4277" t="s">
        <v>1219</v>
      </c>
    </row>
    <row r="4278" spans="1:5">
      <c r="A4278" t="s">
        <v>4850</v>
      </c>
      <c r="B4278">
        <v>10063857811</v>
      </c>
      <c r="C4278" t="s">
        <v>163</v>
      </c>
      <c r="D4278" s="10">
        <v>36799</v>
      </c>
      <c r="E4278" t="s">
        <v>1219</v>
      </c>
    </row>
    <row r="4279" spans="1:5">
      <c r="A4279" t="s">
        <v>4851</v>
      </c>
      <c r="B4279">
        <v>10132548864</v>
      </c>
      <c r="C4279" t="s">
        <v>255</v>
      </c>
      <c r="D4279" s="10">
        <v>37859</v>
      </c>
      <c r="E4279" t="s">
        <v>1219</v>
      </c>
    </row>
    <row r="4280" spans="1:5">
      <c r="A4280" t="s">
        <v>4852</v>
      </c>
      <c r="B4280">
        <v>10010827507</v>
      </c>
      <c r="C4280" t="s">
        <v>84</v>
      </c>
      <c r="D4280" s="10">
        <v>34225</v>
      </c>
      <c r="E4280" t="s">
        <v>1217</v>
      </c>
    </row>
    <row r="4281" spans="1:5">
      <c r="A4281" t="s">
        <v>4853</v>
      </c>
      <c r="B4281">
        <v>10075888336</v>
      </c>
      <c r="C4281" t="s">
        <v>26</v>
      </c>
      <c r="D4281" s="10">
        <v>37980</v>
      </c>
      <c r="E4281" t="s">
        <v>1217</v>
      </c>
    </row>
    <row r="4282" spans="1:5">
      <c r="A4282" t="s">
        <v>4854</v>
      </c>
      <c r="B4282">
        <v>10036091660</v>
      </c>
      <c r="C4282" t="s">
        <v>197</v>
      </c>
      <c r="D4282" s="10">
        <v>37879</v>
      </c>
      <c r="E4282" t="s">
        <v>1218</v>
      </c>
    </row>
    <row r="4283" spans="1:5">
      <c r="A4283" t="s">
        <v>4855</v>
      </c>
      <c r="B4283">
        <v>10083825966</v>
      </c>
      <c r="C4283" t="s">
        <v>30</v>
      </c>
      <c r="D4283" s="10">
        <v>35816</v>
      </c>
      <c r="E4283" t="s">
        <v>1219</v>
      </c>
    </row>
    <row r="4284" spans="1:5">
      <c r="A4284" t="s">
        <v>4856</v>
      </c>
      <c r="B4284">
        <v>10010202663</v>
      </c>
      <c r="C4284" t="s">
        <v>36</v>
      </c>
      <c r="D4284" s="10">
        <v>35755</v>
      </c>
      <c r="E4284" t="s">
        <v>1217</v>
      </c>
    </row>
    <row r="4285" spans="1:5">
      <c r="A4285" t="s">
        <v>4857</v>
      </c>
      <c r="B4285">
        <v>10094145150</v>
      </c>
      <c r="C4285" t="s">
        <v>861</v>
      </c>
      <c r="D4285" s="10">
        <v>37677</v>
      </c>
      <c r="E4285" t="s">
        <v>1217</v>
      </c>
    </row>
    <row r="4286" spans="1:5">
      <c r="A4286" t="s">
        <v>4858</v>
      </c>
      <c r="B4286">
        <v>10012856120</v>
      </c>
      <c r="C4286" t="s">
        <v>77</v>
      </c>
      <c r="D4286" s="10">
        <v>34015</v>
      </c>
      <c r="E4286" t="s">
        <v>1217</v>
      </c>
    </row>
    <row r="4287" spans="1:5">
      <c r="A4287" t="s">
        <v>4859</v>
      </c>
      <c r="B4287">
        <v>10048387018</v>
      </c>
      <c r="C4287" t="s">
        <v>32</v>
      </c>
      <c r="D4287" s="10">
        <v>37147</v>
      </c>
      <c r="E4287" t="s">
        <v>1217</v>
      </c>
    </row>
    <row r="4288" spans="1:5">
      <c r="A4288" t="s">
        <v>4860</v>
      </c>
      <c r="B4288">
        <v>10022081729</v>
      </c>
      <c r="C4288" t="s">
        <v>34</v>
      </c>
      <c r="D4288" s="10">
        <v>37816</v>
      </c>
      <c r="E4288" t="s">
        <v>1217</v>
      </c>
    </row>
    <row r="4289" spans="1:5">
      <c r="A4289" t="s">
        <v>4861</v>
      </c>
      <c r="B4289">
        <v>10064151033</v>
      </c>
      <c r="C4289" t="s">
        <v>60</v>
      </c>
      <c r="D4289" s="10">
        <v>36775</v>
      </c>
      <c r="E4289" t="s">
        <v>1219</v>
      </c>
    </row>
    <row r="4290" spans="1:5">
      <c r="A4290" t="s">
        <v>4862</v>
      </c>
      <c r="B4290">
        <v>10046409430</v>
      </c>
      <c r="C4290" t="s">
        <v>41</v>
      </c>
      <c r="D4290" s="10">
        <v>38231</v>
      </c>
      <c r="E4290" t="s">
        <v>1217</v>
      </c>
    </row>
    <row r="4291" spans="1:5">
      <c r="A4291" t="s">
        <v>4863</v>
      </c>
      <c r="B4291">
        <v>10063166582</v>
      </c>
      <c r="C4291" t="s">
        <v>149</v>
      </c>
      <c r="D4291" s="10">
        <v>35939</v>
      </c>
      <c r="E4291" t="s">
        <v>1217</v>
      </c>
    </row>
    <row r="4292" spans="1:5">
      <c r="A4292" t="s">
        <v>4864</v>
      </c>
      <c r="B4292">
        <v>10079997294</v>
      </c>
      <c r="C4292" t="s">
        <v>51</v>
      </c>
      <c r="D4292" s="10">
        <v>36662</v>
      </c>
      <c r="E4292" t="s">
        <v>1217</v>
      </c>
    </row>
    <row r="4293" spans="1:5">
      <c r="A4293" t="s">
        <v>4865</v>
      </c>
      <c r="B4293">
        <v>10030624702</v>
      </c>
      <c r="C4293" t="s">
        <v>24</v>
      </c>
      <c r="D4293" s="10">
        <v>37625</v>
      </c>
      <c r="E4293" t="s">
        <v>1217</v>
      </c>
    </row>
    <row r="4294" spans="1:5">
      <c r="A4294" t="s">
        <v>4866</v>
      </c>
      <c r="B4294">
        <v>10056467118</v>
      </c>
      <c r="C4294" t="s">
        <v>45</v>
      </c>
      <c r="D4294" s="10">
        <v>38274</v>
      </c>
      <c r="E4294" t="s">
        <v>1217</v>
      </c>
    </row>
    <row r="4295" spans="1:5">
      <c r="A4295" t="s">
        <v>4867</v>
      </c>
      <c r="B4295">
        <v>10067003439</v>
      </c>
      <c r="C4295" t="s">
        <v>43</v>
      </c>
      <c r="D4295" s="10">
        <v>38075</v>
      </c>
      <c r="E4295" t="s">
        <v>1219</v>
      </c>
    </row>
    <row r="4296" spans="1:5">
      <c r="A4296" t="s">
        <v>4868</v>
      </c>
      <c r="B4296">
        <v>10091526251</v>
      </c>
      <c r="C4296" t="s">
        <v>177</v>
      </c>
      <c r="D4296" s="10">
        <v>37539</v>
      </c>
      <c r="E4296" t="s">
        <v>1217</v>
      </c>
    </row>
    <row r="4297" spans="1:5">
      <c r="A4297" t="s">
        <v>4869</v>
      </c>
      <c r="B4297">
        <v>10121795709</v>
      </c>
      <c r="C4297" t="s">
        <v>255</v>
      </c>
      <c r="D4297" s="10">
        <v>37893</v>
      </c>
      <c r="E4297" t="s">
        <v>1219</v>
      </c>
    </row>
    <row r="4298" spans="1:5">
      <c r="A4298" t="s">
        <v>4870</v>
      </c>
      <c r="B4298">
        <v>10023534406</v>
      </c>
      <c r="C4298" t="s">
        <v>51</v>
      </c>
      <c r="D4298" s="10">
        <v>33707</v>
      </c>
      <c r="E4298" t="s">
        <v>1217</v>
      </c>
    </row>
    <row r="4299" spans="1:5">
      <c r="A4299" t="s">
        <v>4871</v>
      </c>
      <c r="B4299">
        <v>10013697188</v>
      </c>
      <c r="C4299" t="s">
        <v>45</v>
      </c>
      <c r="D4299" s="10">
        <v>37276</v>
      </c>
      <c r="E4299" t="s">
        <v>1219</v>
      </c>
    </row>
    <row r="4300" spans="1:5">
      <c r="A4300" t="s">
        <v>4872</v>
      </c>
      <c r="B4300">
        <v>10066333331</v>
      </c>
      <c r="C4300" t="s">
        <v>45</v>
      </c>
      <c r="D4300" s="10">
        <v>37646</v>
      </c>
      <c r="E4300" t="s">
        <v>1219</v>
      </c>
    </row>
    <row r="4301" spans="1:5">
      <c r="A4301" t="s">
        <v>4873</v>
      </c>
      <c r="B4301">
        <v>10131133270</v>
      </c>
      <c r="C4301" t="s">
        <v>30</v>
      </c>
      <c r="D4301" s="10">
        <v>37962</v>
      </c>
      <c r="E4301" t="s">
        <v>1219</v>
      </c>
    </row>
    <row r="4302" spans="1:5">
      <c r="A4302" t="s">
        <v>4874</v>
      </c>
      <c r="B4302">
        <v>10021462949</v>
      </c>
      <c r="C4302" t="s">
        <v>30</v>
      </c>
      <c r="D4302" s="10">
        <v>37125</v>
      </c>
      <c r="E4302" t="s">
        <v>1219</v>
      </c>
    </row>
    <row r="4303" spans="1:5">
      <c r="A4303" t="s">
        <v>4875</v>
      </c>
      <c r="B4303">
        <v>10061209610</v>
      </c>
      <c r="C4303" t="s">
        <v>51</v>
      </c>
      <c r="D4303" s="10">
        <v>36885</v>
      </c>
      <c r="E4303" t="s">
        <v>1218</v>
      </c>
    </row>
    <row r="4304" spans="1:5">
      <c r="A4304" t="s">
        <v>4876</v>
      </c>
      <c r="B4304">
        <v>10084699976</v>
      </c>
      <c r="C4304" t="s">
        <v>861</v>
      </c>
      <c r="D4304" s="10">
        <v>37515</v>
      </c>
      <c r="E4304" t="s">
        <v>1217</v>
      </c>
    </row>
    <row r="4305" spans="1:5">
      <c r="A4305" t="s">
        <v>4877</v>
      </c>
      <c r="B4305">
        <v>10122560187</v>
      </c>
      <c r="C4305" t="s">
        <v>223</v>
      </c>
      <c r="D4305" s="10">
        <v>33524</v>
      </c>
      <c r="E4305" t="s">
        <v>1219</v>
      </c>
    </row>
    <row r="4306" spans="1:5">
      <c r="A4306" t="s">
        <v>4878</v>
      </c>
      <c r="B4306">
        <v>10009141525</v>
      </c>
      <c r="C4306" t="s">
        <v>77</v>
      </c>
      <c r="D4306" s="10">
        <v>34831</v>
      </c>
      <c r="E4306" t="s">
        <v>1217</v>
      </c>
    </row>
    <row r="4307" spans="1:5">
      <c r="A4307" t="s">
        <v>4879</v>
      </c>
      <c r="B4307">
        <v>10021684534</v>
      </c>
      <c r="C4307" t="s">
        <v>34</v>
      </c>
      <c r="D4307" s="10">
        <v>38097</v>
      </c>
      <c r="E4307" t="s">
        <v>1217</v>
      </c>
    </row>
    <row r="4308" spans="1:5">
      <c r="A4308" t="s">
        <v>4880</v>
      </c>
      <c r="B4308">
        <v>10015766322</v>
      </c>
      <c r="C4308" t="s">
        <v>28</v>
      </c>
      <c r="D4308" s="10">
        <v>36472</v>
      </c>
      <c r="E4308" t="s">
        <v>1217</v>
      </c>
    </row>
    <row r="4309" spans="1:5">
      <c r="A4309" t="s">
        <v>4881</v>
      </c>
      <c r="B4309">
        <v>10064842157</v>
      </c>
      <c r="C4309" t="s">
        <v>45</v>
      </c>
      <c r="D4309" s="10">
        <v>38039</v>
      </c>
      <c r="E4309" t="s">
        <v>1219</v>
      </c>
    </row>
    <row r="4310" spans="1:5">
      <c r="A4310" t="s">
        <v>4882</v>
      </c>
      <c r="B4310">
        <v>10010830335</v>
      </c>
      <c r="C4310" t="s">
        <v>43</v>
      </c>
      <c r="D4310" s="10">
        <v>35790</v>
      </c>
      <c r="E4310" t="s">
        <v>1219</v>
      </c>
    </row>
    <row r="4311" spans="1:5">
      <c r="A4311" t="s">
        <v>4883</v>
      </c>
      <c r="B4311">
        <v>10122246353</v>
      </c>
      <c r="C4311" t="s">
        <v>255</v>
      </c>
      <c r="D4311" s="10">
        <v>37729</v>
      </c>
      <c r="E4311" t="s">
        <v>1219</v>
      </c>
    </row>
    <row r="4312" spans="1:5">
      <c r="A4312" t="s">
        <v>4884</v>
      </c>
      <c r="B4312">
        <v>10124898493</v>
      </c>
      <c r="C4312" t="s">
        <v>523</v>
      </c>
      <c r="D4312" s="10">
        <v>38427</v>
      </c>
      <c r="E4312" t="s">
        <v>1217</v>
      </c>
    </row>
    <row r="4313" spans="1:5">
      <c r="A4313" t="s">
        <v>762</v>
      </c>
      <c r="B4313">
        <v>10087838130</v>
      </c>
      <c r="C4313" t="s">
        <v>101</v>
      </c>
      <c r="D4313" s="10">
        <v>37546</v>
      </c>
      <c r="E4313" t="s">
        <v>1217</v>
      </c>
    </row>
    <row r="4314" spans="1:5">
      <c r="A4314" t="s">
        <v>522</v>
      </c>
      <c r="B4314">
        <v>10135030650</v>
      </c>
      <c r="C4314" t="s">
        <v>523</v>
      </c>
      <c r="D4314" s="10">
        <v>36828</v>
      </c>
      <c r="E4314" t="s">
        <v>1219</v>
      </c>
    </row>
    <row r="4315" spans="1:5">
      <c r="A4315" t="s">
        <v>4885</v>
      </c>
      <c r="B4315">
        <v>10081638315</v>
      </c>
      <c r="C4315" t="s">
        <v>206</v>
      </c>
      <c r="D4315" s="10">
        <v>37910</v>
      </c>
      <c r="E4315" t="s">
        <v>1217</v>
      </c>
    </row>
    <row r="4316" spans="1:5">
      <c r="A4316" t="s">
        <v>4886</v>
      </c>
      <c r="B4316">
        <v>10009652995</v>
      </c>
      <c r="C4316" t="s">
        <v>26</v>
      </c>
      <c r="D4316" s="10">
        <v>35917</v>
      </c>
      <c r="E4316" t="s">
        <v>1217</v>
      </c>
    </row>
    <row r="4317" spans="1:5">
      <c r="A4317" t="s">
        <v>4887</v>
      </c>
      <c r="B4317">
        <v>10055237945</v>
      </c>
      <c r="C4317" t="s">
        <v>45</v>
      </c>
      <c r="D4317" s="10">
        <v>38139</v>
      </c>
      <c r="E4317" t="s">
        <v>1218</v>
      </c>
    </row>
    <row r="4318" spans="1:5">
      <c r="A4318" t="s">
        <v>822</v>
      </c>
      <c r="B4318">
        <v>10023524100</v>
      </c>
      <c r="C4318" t="s">
        <v>197</v>
      </c>
      <c r="D4318" s="10">
        <v>36531</v>
      </c>
      <c r="E4318" t="s">
        <v>1217</v>
      </c>
    </row>
    <row r="4319" spans="1:5">
      <c r="A4319" t="s">
        <v>4888</v>
      </c>
      <c r="B4319">
        <v>10112359932</v>
      </c>
      <c r="C4319" t="s">
        <v>101</v>
      </c>
      <c r="D4319" s="10">
        <v>38315</v>
      </c>
      <c r="E4319" t="s">
        <v>1217</v>
      </c>
    </row>
    <row r="4320" spans="1:5">
      <c r="A4320" t="s">
        <v>4889</v>
      </c>
      <c r="B4320">
        <v>10090838460</v>
      </c>
      <c r="C4320" t="s">
        <v>51</v>
      </c>
      <c r="D4320" s="10">
        <v>38166</v>
      </c>
      <c r="E4320" t="s">
        <v>1217</v>
      </c>
    </row>
    <row r="4321" spans="1:5">
      <c r="A4321" t="s">
        <v>4890</v>
      </c>
      <c r="B4321">
        <v>10115014601</v>
      </c>
      <c r="C4321" t="s">
        <v>30</v>
      </c>
      <c r="D4321" s="10">
        <v>37512</v>
      </c>
      <c r="E4321" t="s">
        <v>1219</v>
      </c>
    </row>
    <row r="4322" spans="1:5">
      <c r="A4322" t="s">
        <v>4891</v>
      </c>
      <c r="B4322">
        <v>10036117831</v>
      </c>
      <c r="C4322" t="s">
        <v>483</v>
      </c>
      <c r="D4322" s="10">
        <v>37223</v>
      </c>
      <c r="E4322" t="s">
        <v>1217</v>
      </c>
    </row>
    <row r="4323" spans="1:5">
      <c r="A4323" t="s">
        <v>4892</v>
      </c>
      <c r="B4323">
        <v>10034790951</v>
      </c>
      <c r="C4323" t="s">
        <v>84</v>
      </c>
      <c r="D4323" s="10">
        <v>37660</v>
      </c>
      <c r="E4323" t="s">
        <v>1217</v>
      </c>
    </row>
    <row r="4324" spans="1:5">
      <c r="A4324" t="s">
        <v>4893</v>
      </c>
      <c r="B4324">
        <v>10009258733</v>
      </c>
      <c r="C4324" t="s">
        <v>223</v>
      </c>
      <c r="D4324" s="10">
        <v>34339</v>
      </c>
      <c r="E4324" t="s">
        <v>1217</v>
      </c>
    </row>
    <row r="4325" spans="1:5">
      <c r="A4325" t="s">
        <v>4894</v>
      </c>
      <c r="B4325">
        <v>10124904254</v>
      </c>
      <c r="C4325" t="s">
        <v>77</v>
      </c>
      <c r="D4325" s="10">
        <v>37117</v>
      </c>
      <c r="E4325" t="s">
        <v>1217</v>
      </c>
    </row>
    <row r="4326" spans="1:5">
      <c r="A4326" t="s">
        <v>4895</v>
      </c>
      <c r="B4326">
        <v>10059695703</v>
      </c>
      <c r="C4326" t="s">
        <v>32</v>
      </c>
      <c r="D4326" s="10">
        <v>25520</v>
      </c>
      <c r="E4326" t="s">
        <v>1217</v>
      </c>
    </row>
    <row r="4327" spans="1:5">
      <c r="A4327" t="s">
        <v>4896</v>
      </c>
      <c r="B4327">
        <v>10096660278</v>
      </c>
      <c r="C4327" t="s">
        <v>149</v>
      </c>
      <c r="D4327" s="10">
        <v>36186</v>
      </c>
      <c r="E4327" t="s">
        <v>1217</v>
      </c>
    </row>
    <row r="4328" spans="1:5">
      <c r="A4328" t="s">
        <v>4897</v>
      </c>
      <c r="B4328">
        <v>10073851235</v>
      </c>
      <c r="C4328" t="s">
        <v>51</v>
      </c>
      <c r="D4328" s="10">
        <v>37885</v>
      </c>
      <c r="E4328" t="s">
        <v>1217</v>
      </c>
    </row>
    <row r="4329" spans="1:5">
      <c r="A4329" t="s">
        <v>4898</v>
      </c>
      <c r="B4329">
        <v>10071650446</v>
      </c>
      <c r="C4329" t="s">
        <v>26</v>
      </c>
      <c r="D4329" s="10">
        <v>37633</v>
      </c>
      <c r="E4329" t="s">
        <v>1217</v>
      </c>
    </row>
    <row r="4330" spans="1:5">
      <c r="A4330" t="s">
        <v>4899</v>
      </c>
      <c r="B4330">
        <v>10003298687</v>
      </c>
      <c r="C4330" t="s">
        <v>43</v>
      </c>
      <c r="D4330" s="10">
        <v>29917</v>
      </c>
      <c r="E4330" t="s">
        <v>1217</v>
      </c>
    </row>
    <row r="4331" spans="1:5">
      <c r="A4331" t="s">
        <v>4900</v>
      </c>
      <c r="B4331">
        <v>10064902882</v>
      </c>
      <c r="C4331" t="s">
        <v>255</v>
      </c>
      <c r="D4331" s="10">
        <v>36547</v>
      </c>
      <c r="E4331" t="s">
        <v>1219</v>
      </c>
    </row>
    <row r="4332" spans="1:5">
      <c r="A4332" t="s">
        <v>4901</v>
      </c>
      <c r="B4332">
        <v>10079996789</v>
      </c>
      <c r="C4332" t="s">
        <v>51</v>
      </c>
      <c r="D4332" s="10">
        <v>37632</v>
      </c>
      <c r="E4332" t="s">
        <v>1218</v>
      </c>
    </row>
    <row r="4333" spans="1:5">
      <c r="A4333" t="s">
        <v>4902</v>
      </c>
      <c r="B4333">
        <v>10051885179</v>
      </c>
      <c r="C4333" t="s">
        <v>45</v>
      </c>
      <c r="D4333" s="10">
        <v>36949</v>
      </c>
      <c r="E4333" t="s">
        <v>1219</v>
      </c>
    </row>
    <row r="4334" spans="1:5">
      <c r="A4334" t="s">
        <v>4903</v>
      </c>
      <c r="B4334">
        <v>10120245729</v>
      </c>
      <c r="C4334" t="s">
        <v>523</v>
      </c>
      <c r="D4334" s="10">
        <v>38318</v>
      </c>
      <c r="E4334" t="s">
        <v>1217</v>
      </c>
    </row>
    <row r="4335" spans="1:5">
      <c r="A4335" t="s">
        <v>4904</v>
      </c>
      <c r="B4335">
        <v>10129484472</v>
      </c>
      <c r="C4335" t="s">
        <v>177</v>
      </c>
      <c r="D4335" s="10">
        <v>37247</v>
      </c>
      <c r="E4335" t="s">
        <v>1217</v>
      </c>
    </row>
    <row r="4336" spans="1:5">
      <c r="A4336" t="s">
        <v>8198</v>
      </c>
      <c r="B4336">
        <v>10089838653</v>
      </c>
      <c r="C4336" t="s">
        <v>51</v>
      </c>
      <c r="D4336" s="10">
        <v>38044</v>
      </c>
      <c r="E4336" t="s">
        <v>1217</v>
      </c>
    </row>
    <row r="4337" spans="1:5">
      <c r="A4337" t="s">
        <v>4905</v>
      </c>
      <c r="B4337">
        <v>10047235647</v>
      </c>
      <c r="C4337" t="s">
        <v>41</v>
      </c>
      <c r="D4337" s="10">
        <v>37746</v>
      </c>
      <c r="E4337" t="s">
        <v>1219</v>
      </c>
    </row>
    <row r="4338" spans="1:5">
      <c r="A4338" t="s">
        <v>4906</v>
      </c>
      <c r="B4338">
        <v>10068629096</v>
      </c>
      <c r="C4338" t="s">
        <v>26</v>
      </c>
      <c r="D4338" s="10">
        <v>37102</v>
      </c>
      <c r="E4338" t="s">
        <v>1217</v>
      </c>
    </row>
    <row r="4339" spans="1:5">
      <c r="A4339" t="s">
        <v>4907</v>
      </c>
      <c r="B4339">
        <v>10049081273</v>
      </c>
      <c r="C4339" t="s">
        <v>861</v>
      </c>
      <c r="D4339" s="10">
        <v>35980</v>
      </c>
      <c r="E4339" t="s">
        <v>1217</v>
      </c>
    </row>
    <row r="4340" spans="1:5">
      <c r="A4340" t="s">
        <v>4908</v>
      </c>
      <c r="B4340">
        <v>10072044207</v>
      </c>
      <c r="C4340" t="s">
        <v>223</v>
      </c>
      <c r="D4340" s="10">
        <v>30298</v>
      </c>
      <c r="E4340" t="s">
        <v>1219</v>
      </c>
    </row>
    <row r="4341" spans="1:5">
      <c r="A4341" t="s">
        <v>4909</v>
      </c>
      <c r="B4341">
        <v>10065034339</v>
      </c>
      <c r="C4341" t="s">
        <v>77</v>
      </c>
      <c r="D4341" s="10">
        <v>37866</v>
      </c>
      <c r="E4341" t="s">
        <v>1217</v>
      </c>
    </row>
    <row r="4342" spans="1:5">
      <c r="A4342" t="s">
        <v>4910</v>
      </c>
      <c r="B4342">
        <v>10085828210</v>
      </c>
      <c r="C4342" t="s">
        <v>43</v>
      </c>
      <c r="D4342" s="10">
        <v>37391</v>
      </c>
      <c r="E4342" t="s">
        <v>1219</v>
      </c>
    </row>
    <row r="4343" spans="1:5">
      <c r="A4343" t="s">
        <v>4911</v>
      </c>
      <c r="B4343">
        <v>10101449755</v>
      </c>
      <c r="C4343" t="s">
        <v>57</v>
      </c>
      <c r="D4343" s="10">
        <v>37679</v>
      </c>
      <c r="E4343" t="s">
        <v>1217</v>
      </c>
    </row>
    <row r="4344" spans="1:5">
      <c r="A4344" t="s">
        <v>4912</v>
      </c>
      <c r="B4344">
        <v>10053810833</v>
      </c>
      <c r="C4344" t="s">
        <v>45</v>
      </c>
      <c r="D4344" s="10">
        <v>37073</v>
      </c>
      <c r="E4344" t="s">
        <v>1219</v>
      </c>
    </row>
    <row r="4345" spans="1:5">
      <c r="A4345" t="s">
        <v>779</v>
      </c>
      <c r="B4345">
        <v>10008651976</v>
      </c>
      <c r="C4345" t="s">
        <v>645</v>
      </c>
      <c r="D4345" s="10">
        <v>34633</v>
      </c>
      <c r="E4345" t="s">
        <v>1217</v>
      </c>
    </row>
    <row r="4346" spans="1:5">
      <c r="A4346" t="s">
        <v>788</v>
      </c>
      <c r="B4346">
        <v>10094658341</v>
      </c>
      <c r="C4346" t="s">
        <v>112</v>
      </c>
      <c r="D4346" s="10">
        <v>37662</v>
      </c>
      <c r="E4346" t="s">
        <v>1217</v>
      </c>
    </row>
    <row r="4347" spans="1:5">
      <c r="A4347" t="s">
        <v>4913</v>
      </c>
      <c r="B4347">
        <v>10069844125</v>
      </c>
      <c r="C4347" t="s">
        <v>26</v>
      </c>
      <c r="D4347" s="10">
        <v>37651</v>
      </c>
      <c r="E4347" t="s">
        <v>1217</v>
      </c>
    </row>
    <row r="4348" spans="1:5">
      <c r="A4348" t="s">
        <v>4914</v>
      </c>
      <c r="B4348">
        <v>10058750557</v>
      </c>
      <c r="C4348" t="s">
        <v>197</v>
      </c>
      <c r="D4348" s="10">
        <v>38129</v>
      </c>
      <c r="E4348" t="s">
        <v>1217</v>
      </c>
    </row>
    <row r="4349" spans="1:5">
      <c r="A4349" t="s">
        <v>4915</v>
      </c>
      <c r="B4349">
        <v>10036589693</v>
      </c>
      <c r="C4349" t="s">
        <v>94</v>
      </c>
      <c r="D4349" s="10">
        <v>36760</v>
      </c>
      <c r="E4349" t="s">
        <v>1217</v>
      </c>
    </row>
    <row r="4350" spans="1:5">
      <c r="A4350" t="s">
        <v>4916</v>
      </c>
      <c r="B4350">
        <v>10039917302</v>
      </c>
      <c r="C4350" t="s">
        <v>36</v>
      </c>
      <c r="D4350" s="10">
        <v>37517</v>
      </c>
      <c r="E4350" t="s">
        <v>1217</v>
      </c>
    </row>
    <row r="4351" spans="1:5">
      <c r="A4351" t="s">
        <v>4917</v>
      </c>
      <c r="B4351">
        <v>10096304917</v>
      </c>
      <c r="C4351" t="s">
        <v>30</v>
      </c>
      <c r="D4351" s="10">
        <v>37471</v>
      </c>
      <c r="E4351" t="s">
        <v>1219</v>
      </c>
    </row>
    <row r="4352" spans="1:5">
      <c r="A4352" t="s">
        <v>4918</v>
      </c>
      <c r="B4352">
        <v>10049079455</v>
      </c>
      <c r="C4352" t="s">
        <v>32</v>
      </c>
      <c r="D4352" s="10">
        <v>32014</v>
      </c>
      <c r="E4352" t="s">
        <v>1217</v>
      </c>
    </row>
    <row r="4353" spans="1:5">
      <c r="A4353" t="s">
        <v>4919</v>
      </c>
      <c r="B4353">
        <v>10049134827</v>
      </c>
      <c r="C4353" t="s">
        <v>36</v>
      </c>
      <c r="D4353" s="10">
        <v>38083</v>
      </c>
      <c r="E4353" t="s">
        <v>1217</v>
      </c>
    </row>
    <row r="4354" spans="1:5">
      <c r="A4354" t="s">
        <v>4920</v>
      </c>
      <c r="B4354">
        <v>10120363644</v>
      </c>
      <c r="C4354" t="s">
        <v>861</v>
      </c>
      <c r="D4354" s="10">
        <v>38380</v>
      </c>
      <c r="E4354" t="s">
        <v>1217</v>
      </c>
    </row>
    <row r="4355" spans="1:5">
      <c r="A4355" t="s">
        <v>4921</v>
      </c>
      <c r="B4355">
        <v>10065058789</v>
      </c>
      <c r="C4355" t="s">
        <v>77</v>
      </c>
      <c r="D4355" s="10">
        <v>38125</v>
      </c>
      <c r="E4355" t="s">
        <v>1217</v>
      </c>
    </row>
    <row r="4356" spans="1:5">
      <c r="A4356" t="s">
        <v>4922</v>
      </c>
      <c r="B4356">
        <v>10097927645</v>
      </c>
      <c r="C4356" t="s">
        <v>26</v>
      </c>
      <c r="D4356" s="10">
        <v>36870</v>
      </c>
      <c r="E4356" t="s">
        <v>1217</v>
      </c>
    </row>
    <row r="4357" spans="1:5">
      <c r="A4357" t="s">
        <v>1055</v>
      </c>
      <c r="B4357">
        <v>10011146900</v>
      </c>
      <c r="C4357" t="s">
        <v>101</v>
      </c>
      <c r="D4357" s="10">
        <v>36311</v>
      </c>
      <c r="E4357" t="s">
        <v>1217</v>
      </c>
    </row>
    <row r="4358" spans="1:5">
      <c r="A4358" t="s">
        <v>4923</v>
      </c>
      <c r="B4358">
        <v>10036358816</v>
      </c>
      <c r="C4358" t="s">
        <v>28</v>
      </c>
      <c r="D4358" s="10">
        <v>37714</v>
      </c>
      <c r="E4358" t="s">
        <v>1217</v>
      </c>
    </row>
    <row r="4359" spans="1:5">
      <c r="A4359" t="s">
        <v>4924</v>
      </c>
      <c r="B4359">
        <v>10015727522</v>
      </c>
      <c r="C4359" t="s">
        <v>24</v>
      </c>
      <c r="D4359" s="10">
        <v>36421</v>
      </c>
      <c r="E4359" t="s">
        <v>1219</v>
      </c>
    </row>
    <row r="4360" spans="1:5">
      <c r="A4360" t="s">
        <v>4925</v>
      </c>
      <c r="B4360">
        <v>10030701894</v>
      </c>
      <c r="C4360" t="s">
        <v>24</v>
      </c>
      <c r="D4360" s="10">
        <v>37682</v>
      </c>
      <c r="E4360" t="s">
        <v>1217</v>
      </c>
    </row>
    <row r="4361" spans="1:5">
      <c r="A4361" t="s">
        <v>4926</v>
      </c>
      <c r="B4361">
        <v>10067494402</v>
      </c>
      <c r="C4361" t="s">
        <v>26</v>
      </c>
      <c r="D4361" s="10">
        <v>37667</v>
      </c>
      <c r="E4361" t="s">
        <v>1217</v>
      </c>
    </row>
    <row r="4362" spans="1:5">
      <c r="A4362" t="s">
        <v>4927</v>
      </c>
      <c r="B4362">
        <v>10035249780</v>
      </c>
      <c r="C4362" t="s">
        <v>43</v>
      </c>
      <c r="D4362" s="10">
        <v>34008</v>
      </c>
      <c r="E4362" t="s">
        <v>1217</v>
      </c>
    </row>
    <row r="4363" spans="1:5">
      <c r="A4363" t="s">
        <v>4928</v>
      </c>
      <c r="B4363">
        <v>10104236180</v>
      </c>
      <c r="C4363" t="s">
        <v>57</v>
      </c>
      <c r="D4363" s="10">
        <v>37752</v>
      </c>
      <c r="E4363" t="s">
        <v>1217</v>
      </c>
    </row>
    <row r="4364" spans="1:5">
      <c r="A4364" t="s">
        <v>4929</v>
      </c>
      <c r="B4364">
        <v>10051903872</v>
      </c>
      <c r="C4364" t="s">
        <v>45</v>
      </c>
      <c r="D4364" s="10">
        <v>37117</v>
      </c>
      <c r="E4364" t="s">
        <v>1219</v>
      </c>
    </row>
    <row r="4365" spans="1:5">
      <c r="A4365" t="s">
        <v>667</v>
      </c>
      <c r="B4365">
        <v>10135032165</v>
      </c>
      <c r="C4365" t="s">
        <v>523</v>
      </c>
      <c r="D4365" s="10">
        <v>37434</v>
      </c>
      <c r="E4365" t="s">
        <v>1219</v>
      </c>
    </row>
    <row r="4366" spans="1:5">
      <c r="A4366" t="s">
        <v>4930</v>
      </c>
      <c r="B4366">
        <v>10015922229</v>
      </c>
      <c r="C4366" t="s">
        <v>45</v>
      </c>
      <c r="D4366" s="10">
        <v>36455</v>
      </c>
      <c r="E4366" t="s">
        <v>1217</v>
      </c>
    </row>
    <row r="4367" spans="1:5">
      <c r="A4367" t="s">
        <v>4931</v>
      </c>
      <c r="B4367">
        <v>10048203122</v>
      </c>
      <c r="C4367" t="s">
        <v>41</v>
      </c>
      <c r="D4367" s="10">
        <v>33244</v>
      </c>
      <c r="E4367" t="s">
        <v>1219</v>
      </c>
    </row>
    <row r="4368" spans="1:5">
      <c r="A4368" t="s">
        <v>4932</v>
      </c>
      <c r="B4368">
        <v>10010100916</v>
      </c>
      <c r="C4368" t="s">
        <v>255</v>
      </c>
      <c r="D4368" s="10">
        <v>35075</v>
      </c>
      <c r="E4368" t="s">
        <v>1219</v>
      </c>
    </row>
    <row r="4369" spans="1:5">
      <c r="A4369" t="s">
        <v>4933</v>
      </c>
      <c r="B4369">
        <v>10020964310</v>
      </c>
      <c r="C4369" t="s">
        <v>30</v>
      </c>
      <c r="D4369" s="10">
        <v>36729</v>
      </c>
      <c r="E4369" t="s">
        <v>1219</v>
      </c>
    </row>
    <row r="4370" spans="1:5">
      <c r="A4370" t="s">
        <v>4934</v>
      </c>
      <c r="B4370">
        <v>10025562110</v>
      </c>
      <c r="C4370" t="s">
        <v>26</v>
      </c>
      <c r="D4370" s="10">
        <v>36701</v>
      </c>
      <c r="E4370" t="s">
        <v>1217</v>
      </c>
    </row>
    <row r="4371" spans="1:5">
      <c r="A4371" t="s">
        <v>4935</v>
      </c>
      <c r="B4371">
        <v>10049986609</v>
      </c>
      <c r="C4371" t="s">
        <v>28</v>
      </c>
      <c r="D4371" s="10">
        <v>37128</v>
      </c>
      <c r="E4371" t="s">
        <v>1217</v>
      </c>
    </row>
    <row r="4372" spans="1:5">
      <c r="A4372" t="s">
        <v>4936</v>
      </c>
      <c r="B4372">
        <v>10135439969</v>
      </c>
      <c r="C4372" t="s">
        <v>51</v>
      </c>
      <c r="D4372" s="10">
        <v>37607</v>
      </c>
      <c r="E4372" t="s">
        <v>1219</v>
      </c>
    </row>
    <row r="4373" spans="1:5">
      <c r="A4373" t="s">
        <v>4937</v>
      </c>
      <c r="B4373">
        <v>10048893539</v>
      </c>
      <c r="C4373" t="s">
        <v>163</v>
      </c>
      <c r="D4373" s="10">
        <v>37691</v>
      </c>
      <c r="E4373" t="s">
        <v>1217</v>
      </c>
    </row>
    <row r="4374" spans="1:5">
      <c r="A4374" t="s">
        <v>4938</v>
      </c>
      <c r="B4374">
        <v>10108567838</v>
      </c>
      <c r="C4374" t="s">
        <v>43</v>
      </c>
      <c r="D4374" s="10">
        <v>37583</v>
      </c>
      <c r="E4374" t="s">
        <v>1219</v>
      </c>
    </row>
    <row r="4375" spans="1:5">
      <c r="A4375" t="s">
        <v>4939</v>
      </c>
      <c r="B4375">
        <v>10062930853</v>
      </c>
      <c r="C4375" t="s">
        <v>51</v>
      </c>
      <c r="D4375" s="10">
        <v>37394</v>
      </c>
      <c r="E4375" t="s">
        <v>1219</v>
      </c>
    </row>
    <row r="4376" spans="1:5">
      <c r="A4376" t="s">
        <v>4940</v>
      </c>
      <c r="B4376">
        <v>10053810631</v>
      </c>
      <c r="C4376" t="s">
        <v>45</v>
      </c>
      <c r="D4376" s="10">
        <v>36980</v>
      </c>
      <c r="E4376" t="s">
        <v>1219</v>
      </c>
    </row>
    <row r="4377" spans="1:5">
      <c r="A4377" t="s">
        <v>4941</v>
      </c>
      <c r="B4377">
        <v>10089581302</v>
      </c>
      <c r="C4377" t="s">
        <v>94</v>
      </c>
      <c r="D4377" s="10">
        <v>38182</v>
      </c>
      <c r="E4377" t="s">
        <v>1217</v>
      </c>
    </row>
    <row r="4378" spans="1:5">
      <c r="A4378" t="s">
        <v>3317</v>
      </c>
      <c r="B4378">
        <v>10088702440</v>
      </c>
      <c r="C4378" t="s">
        <v>1110</v>
      </c>
      <c r="D4378" s="10">
        <v>31550</v>
      </c>
      <c r="E4378" t="s">
        <v>1217</v>
      </c>
    </row>
    <row r="4379" spans="1:5">
      <c r="A4379" t="s">
        <v>4942</v>
      </c>
      <c r="B4379">
        <v>10096850440</v>
      </c>
      <c r="C4379" t="s">
        <v>41</v>
      </c>
      <c r="D4379" s="10">
        <v>34101</v>
      </c>
      <c r="E4379" t="s">
        <v>1217</v>
      </c>
    </row>
    <row r="4380" spans="1:5">
      <c r="A4380" t="s">
        <v>4943</v>
      </c>
      <c r="B4380">
        <v>10009252871</v>
      </c>
      <c r="C4380" t="s">
        <v>30</v>
      </c>
      <c r="D4380" s="10">
        <v>34192</v>
      </c>
      <c r="E4380" t="s">
        <v>1219</v>
      </c>
    </row>
    <row r="4381" spans="1:5">
      <c r="A4381" t="s">
        <v>4944</v>
      </c>
      <c r="B4381">
        <v>10004722870</v>
      </c>
      <c r="C4381" t="s">
        <v>26</v>
      </c>
      <c r="D4381" s="10">
        <v>30106</v>
      </c>
      <c r="E4381" t="s">
        <v>1217</v>
      </c>
    </row>
    <row r="4382" spans="1:5">
      <c r="A4382" t="s">
        <v>4945</v>
      </c>
      <c r="B4382">
        <v>10026079745</v>
      </c>
      <c r="C4382" t="s">
        <v>26</v>
      </c>
      <c r="D4382" s="10">
        <v>36837</v>
      </c>
      <c r="E4382" t="s">
        <v>1217</v>
      </c>
    </row>
    <row r="4383" spans="1:5">
      <c r="A4383" t="s">
        <v>4946</v>
      </c>
      <c r="B4383">
        <v>10015551912</v>
      </c>
      <c r="C4383" t="s">
        <v>163</v>
      </c>
      <c r="D4383" s="10">
        <v>36048</v>
      </c>
      <c r="E4383" t="s">
        <v>1217</v>
      </c>
    </row>
    <row r="4384" spans="1:5">
      <c r="A4384" t="s">
        <v>4947</v>
      </c>
      <c r="B4384">
        <v>10084612676</v>
      </c>
      <c r="C4384" t="s">
        <v>43</v>
      </c>
      <c r="D4384" s="10">
        <v>37450</v>
      </c>
      <c r="E4384" t="s">
        <v>1217</v>
      </c>
    </row>
    <row r="4385" spans="1:5">
      <c r="A4385" t="s">
        <v>4948</v>
      </c>
      <c r="B4385">
        <v>10081650136</v>
      </c>
      <c r="C4385" t="s">
        <v>197</v>
      </c>
      <c r="D4385" s="10">
        <v>38520</v>
      </c>
      <c r="E4385" t="s">
        <v>1217</v>
      </c>
    </row>
    <row r="4386" spans="1:5">
      <c r="A4386" t="s">
        <v>824</v>
      </c>
      <c r="B4386">
        <v>10036018811</v>
      </c>
      <c r="C4386" t="s">
        <v>197</v>
      </c>
      <c r="D4386" s="10">
        <v>37411</v>
      </c>
      <c r="E4386" t="s">
        <v>1217</v>
      </c>
    </row>
    <row r="4387" spans="1:5">
      <c r="A4387" t="s">
        <v>4949</v>
      </c>
      <c r="B4387">
        <v>10122263026</v>
      </c>
      <c r="C4387" t="s">
        <v>77</v>
      </c>
      <c r="D4387" s="10">
        <v>37256</v>
      </c>
      <c r="E4387" t="s">
        <v>1217</v>
      </c>
    </row>
    <row r="4388" spans="1:5">
      <c r="A4388" t="s">
        <v>4950</v>
      </c>
      <c r="B4388">
        <v>10063226705</v>
      </c>
      <c r="C4388" t="s">
        <v>30</v>
      </c>
      <c r="D4388" s="10">
        <v>37235</v>
      </c>
      <c r="E4388" t="s">
        <v>1226</v>
      </c>
    </row>
    <row r="4389" spans="1:5">
      <c r="A4389" t="s">
        <v>3966</v>
      </c>
      <c r="B4389">
        <v>10060367528</v>
      </c>
      <c r="C4389" t="s">
        <v>32</v>
      </c>
      <c r="D4389" s="10">
        <v>33430</v>
      </c>
      <c r="E4389" t="s">
        <v>1217</v>
      </c>
    </row>
    <row r="4390" spans="1:5">
      <c r="A4390" t="s">
        <v>515</v>
      </c>
      <c r="B4390">
        <v>10036275758</v>
      </c>
      <c r="C4390" t="s">
        <v>28</v>
      </c>
      <c r="D4390" s="10">
        <v>37227</v>
      </c>
      <c r="E4390" t="s">
        <v>1217</v>
      </c>
    </row>
    <row r="4391" spans="1:5">
      <c r="A4391" t="s">
        <v>4951</v>
      </c>
      <c r="B4391">
        <v>10073585190</v>
      </c>
      <c r="C4391" t="s">
        <v>483</v>
      </c>
      <c r="D4391" s="10">
        <v>37794</v>
      </c>
      <c r="E4391" t="s">
        <v>1217</v>
      </c>
    </row>
    <row r="4392" spans="1:5">
      <c r="A4392" t="s">
        <v>4952</v>
      </c>
      <c r="B4392">
        <v>10069309211</v>
      </c>
      <c r="C4392" t="s">
        <v>26</v>
      </c>
      <c r="D4392" s="10">
        <v>37728</v>
      </c>
      <c r="E4392" t="s">
        <v>1217</v>
      </c>
    </row>
    <row r="4393" spans="1:5">
      <c r="A4393" t="s">
        <v>4953</v>
      </c>
      <c r="B4393">
        <v>10055207229</v>
      </c>
      <c r="C4393" t="s">
        <v>163</v>
      </c>
      <c r="D4393" s="10">
        <v>37745</v>
      </c>
      <c r="E4393" t="s">
        <v>1217</v>
      </c>
    </row>
    <row r="4394" spans="1:5">
      <c r="A4394" t="s">
        <v>4954</v>
      </c>
      <c r="B4394">
        <v>10085199730</v>
      </c>
      <c r="C4394" t="s">
        <v>43</v>
      </c>
      <c r="D4394" s="10">
        <v>37868</v>
      </c>
      <c r="E4394" t="s">
        <v>1219</v>
      </c>
    </row>
    <row r="4395" spans="1:5">
      <c r="A4395" t="s">
        <v>4955</v>
      </c>
      <c r="B4395">
        <v>10055209754</v>
      </c>
      <c r="C4395" t="s">
        <v>45</v>
      </c>
      <c r="D4395" s="10">
        <v>37828</v>
      </c>
      <c r="E4395" t="s">
        <v>1219</v>
      </c>
    </row>
    <row r="4396" spans="1:5">
      <c r="A4396" t="s">
        <v>4956</v>
      </c>
      <c r="B4396">
        <v>10059000535</v>
      </c>
      <c r="C4396" t="s">
        <v>725</v>
      </c>
      <c r="D4396" s="10">
        <v>38147</v>
      </c>
      <c r="E4396" t="s">
        <v>1217</v>
      </c>
    </row>
    <row r="4397" spans="1:5">
      <c r="A4397" t="s">
        <v>4957</v>
      </c>
      <c r="B4397">
        <v>10087761944</v>
      </c>
      <c r="C4397" t="s">
        <v>36</v>
      </c>
      <c r="D4397" s="10">
        <v>38247</v>
      </c>
      <c r="E4397" t="s">
        <v>1217</v>
      </c>
    </row>
    <row r="4398" spans="1:5">
      <c r="A4398" t="s">
        <v>4958</v>
      </c>
      <c r="B4398">
        <v>10021170232</v>
      </c>
      <c r="C4398" t="s">
        <v>30</v>
      </c>
      <c r="D4398" s="10">
        <v>36843</v>
      </c>
      <c r="E4398" t="s">
        <v>1219</v>
      </c>
    </row>
    <row r="4399" spans="1:5">
      <c r="A4399" t="s">
        <v>4959</v>
      </c>
      <c r="B4399">
        <v>10084699673</v>
      </c>
      <c r="C4399" t="s">
        <v>43</v>
      </c>
      <c r="D4399" s="10">
        <v>37356</v>
      </c>
      <c r="E4399" t="s">
        <v>1219</v>
      </c>
    </row>
    <row r="4400" spans="1:5">
      <c r="A4400" t="s">
        <v>4960</v>
      </c>
      <c r="B4400">
        <v>10076574006</v>
      </c>
      <c r="C4400" t="s">
        <v>51</v>
      </c>
      <c r="D4400" s="10">
        <v>36599</v>
      </c>
      <c r="E4400" t="s">
        <v>1219</v>
      </c>
    </row>
    <row r="4401" spans="1:5">
      <c r="A4401" t="s">
        <v>4961</v>
      </c>
      <c r="B4401">
        <v>10054650790</v>
      </c>
      <c r="C4401" t="s">
        <v>45</v>
      </c>
      <c r="D4401" s="10">
        <v>36948</v>
      </c>
      <c r="E4401" t="s">
        <v>1219</v>
      </c>
    </row>
    <row r="4402" spans="1:5">
      <c r="A4402" t="s">
        <v>4962</v>
      </c>
      <c r="B4402">
        <v>10072631055</v>
      </c>
      <c r="C4402" t="s">
        <v>26</v>
      </c>
      <c r="D4402" s="10">
        <v>37775</v>
      </c>
      <c r="E4402" t="s">
        <v>1217</v>
      </c>
    </row>
    <row r="4403" spans="1:5">
      <c r="A4403" t="s">
        <v>4963</v>
      </c>
      <c r="B4403">
        <v>10047362050</v>
      </c>
      <c r="C4403" t="s">
        <v>41</v>
      </c>
      <c r="D4403" s="10">
        <v>37855</v>
      </c>
      <c r="E4403" t="s">
        <v>1219</v>
      </c>
    </row>
    <row r="4404" spans="1:5">
      <c r="A4404" t="s">
        <v>4964</v>
      </c>
      <c r="B4404">
        <v>10078794292</v>
      </c>
      <c r="C4404" t="s">
        <v>197</v>
      </c>
      <c r="D4404" s="10">
        <v>37768</v>
      </c>
      <c r="E4404" t="s">
        <v>1217</v>
      </c>
    </row>
    <row r="4405" spans="1:5">
      <c r="A4405" t="s">
        <v>4965</v>
      </c>
      <c r="B4405">
        <v>10082960242</v>
      </c>
      <c r="C4405" t="s">
        <v>30</v>
      </c>
      <c r="D4405" s="10">
        <v>37807</v>
      </c>
      <c r="E4405" t="s">
        <v>1217</v>
      </c>
    </row>
    <row r="4406" spans="1:5">
      <c r="A4406" t="s">
        <v>4966</v>
      </c>
      <c r="B4406">
        <v>10035445295</v>
      </c>
      <c r="C4406" t="s">
        <v>43</v>
      </c>
      <c r="D4406" s="10">
        <v>36660</v>
      </c>
      <c r="E4406" t="s">
        <v>1219</v>
      </c>
    </row>
    <row r="4407" spans="1:5">
      <c r="A4407" t="s">
        <v>4967</v>
      </c>
      <c r="B4407">
        <v>10118975736</v>
      </c>
      <c r="C4407" t="s">
        <v>163</v>
      </c>
      <c r="D4407" s="10">
        <v>30288</v>
      </c>
      <c r="E4407" t="s">
        <v>1217</v>
      </c>
    </row>
    <row r="4408" spans="1:5">
      <c r="A4408" t="s">
        <v>4968</v>
      </c>
      <c r="B4408">
        <v>10095816277</v>
      </c>
      <c r="C4408" t="s">
        <v>30</v>
      </c>
      <c r="D4408" s="10">
        <v>37538</v>
      </c>
      <c r="E4408" t="s">
        <v>1219</v>
      </c>
    </row>
    <row r="4409" spans="1:5">
      <c r="A4409" t="s">
        <v>4969</v>
      </c>
      <c r="B4409">
        <v>10072875272</v>
      </c>
      <c r="C4409" t="s">
        <v>101</v>
      </c>
      <c r="D4409" s="10">
        <v>35393</v>
      </c>
      <c r="E4409" t="s">
        <v>1217</v>
      </c>
    </row>
    <row r="4410" spans="1:5">
      <c r="A4410" t="s">
        <v>4970</v>
      </c>
      <c r="B4410">
        <v>10080655682</v>
      </c>
      <c r="C4410" t="s">
        <v>43</v>
      </c>
      <c r="D4410" s="10">
        <v>37908</v>
      </c>
      <c r="E4410" t="s">
        <v>1217</v>
      </c>
    </row>
    <row r="4411" spans="1:5">
      <c r="A4411" t="s">
        <v>4971</v>
      </c>
      <c r="B4411">
        <v>10055146100</v>
      </c>
      <c r="C4411" t="s">
        <v>45</v>
      </c>
      <c r="D4411" s="10">
        <v>37695</v>
      </c>
      <c r="E4411" t="s">
        <v>1219</v>
      </c>
    </row>
    <row r="4412" spans="1:5">
      <c r="A4412" t="s">
        <v>4972</v>
      </c>
      <c r="B4412">
        <v>10016202822</v>
      </c>
      <c r="C4412" t="s">
        <v>163</v>
      </c>
      <c r="D4412" s="10">
        <v>32820</v>
      </c>
      <c r="E4412" t="s">
        <v>1219</v>
      </c>
    </row>
    <row r="4413" spans="1:5">
      <c r="A4413" t="s">
        <v>4973</v>
      </c>
      <c r="B4413">
        <v>10079374373</v>
      </c>
      <c r="C4413" t="s">
        <v>45</v>
      </c>
      <c r="D4413" s="10">
        <v>38705</v>
      </c>
      <c r="E4413" t="s">
        <v>1217</v>
      </c>
    </row>
    <row r="4414" spans="1:5">
      <c r="A4414" t="s">
        <v>4974</v>
      </c>
      <c r="B4414">
        <v>10021590059</v>
      </c>
      <c r="C4414" t="s">
        <v>30</v>
      </c>
      <c r="D4414" s="10">
        <v>36730</v>
      </c>
      <c r="E4414" t="s">
        <v>1219</v>
      </c>
    </row>
    <row r="4415" spans="1:5">
      <c r="A4415" t="s">
        <v>4975</v>
      </c>
      <c r="B4415">
        <v>10014054573</v>
      </c>
      <c r="C4415" t="s">
        <v>32</v>
      </c>
      <c r="D4415" s="10">
        <v>35391</v>
      </c>
      <c r="E4415" t="s">
        <v>1217</v>
      </c>
    </row>
    <row r="4416" spans="1:5">
      <c r="A4416" t="s">
        <v>4976</v>
      </c>
      <c r="B4416">
        <v>10131776706</v>
      </c>
      <c r="C4416" t="s">
        <v>523</v>
      </c>
      <c r="D4416" s="10">
        <v>38478</v>
      </c>
      <c r="E4416" t="s">
        <v>1217</v>
      </c>
    </row>
    <row r="4417" spans="1:5">
      <c r="A4417" t="s">
        <v>4977</v>
      </c>
      <c r="B4417">
        <v>10006061369</v>
      </c>
      <c r="C4417" t="s">
        <v>45</v>
      </c>
      <c r="D4417" s="10">
        <v>32699</v>
      </c>
      <c r="E4417" t="s">
        <v>1217</v>
      </c>
    </row>
    <row r="4418" spans="1:5">
      <c r="A4418" t="s">
        <v>4978</v>
      </c>
      <c r="B4418">
        <v>10010835688</v>
      </c>
      <c r="C4418" t="s">
        <v>153</v>
      </c>
      <c r="D4418" s="10">
        <v>35502</v>
      </c>
      <c r="E4418" t="s">
        <v>1217</v>
      </c>
    </row>
    <row r="4419" spans="1:5">
      <c r="A4419" t="s">
        <v>4979</v>
      </c>
      <c r="B4419">
        <v>10046480562</v>
      </c>
      <c r="C4419" t="s">
        <v>41</v>
      </c>
      <c r="D4419" s="10">
        <v>37636</v>
      </c>
      <c r="E4419" t="s">
        <v>1219</v>
      </c>
    </row>
    <row r="4420" spans="1:5">
      <c r="A4420" t="s">
        <v>4980</v>
      </c>
      <c r="B4420">
        <v>10023932611</v>
      </c>
      <c r="C4420" t="s">
        <v>112</v>
      </c>
      <c r="D4420" s="10">
        <v>37207</v>
      </c>
      <c r="E4420" t="s">
        <v>1217</v>
      </c>
    </row>
    <row r="4421" spans="1:5">
      <c r="A4421" t="s">
        <v>4981</v>
      </c>
      <c r="B4421">
        <v>10078216740</v>
      </c>
      <c r="C4421" t="s">
        <v>249</v>
      </c>
      <c r="D4421" s="10">
        <v>38088</v>
      </c>
      <c r="E4421" t="s">
        <v>1217</v>
      </c>
    </row>
    <row r="4422" spans="1:5">
      <c r="A4422" t="s">
        <v>4982</v>
      </c>
      <c r="B4422">
        <v>10081168570</v>
      </c>
      <c r="C4422" t="s">
        <v>249</v>
      </c>
      <c r="D4422" s="10">
        <v>38006</v>
      </c>
      <c r="E4422" t="s">
        <v>1218</v>
      </c>
    </row>
    <row r="4423" spans="1:5">
      <c r="A4423" t="s">
        <v>4983</v>
      </c>
      <c r="B4423">
        <v>10054288961</v>
      </c>
      <c r="C4423" t="s">
        <v>206</v>
      </c>
      <c r="D4423" s="10">
        <v>37902</v>
      </c>
      <c r="E4423" t="s">
        <v>1217</v>
      </c>
    </row>
    <row r="4424" spans="1:5">
      <c r="A4424" t="s">
        <v>4984</v>
      </c>
      <c r="B4424">
        <v>10007509194</v>
      </c>
      <c r="C4424" t="s">
        <v>55</v>
      </c>
      <c r="D4424" s="10">
        <v>34086</v>
      </c>
      <c r="E4424" t="s">
        <v>1217</v>
      </c>
    </row>
    <row r="4425" spans="1:5">
      <c r="A4425" t="s">
        <v>846</v>
      </c>
      <c r="B4425">
        <v>10011044442</v>
      </c>
      <c r="C4425" t="s">
        <v>477</v>
      </c>
      <c r="D4425" s="10">
        <v>35693</v>
      </c>
      <c r="E4425" t="s">
        <v>1217</v>
      </c>
    </row>
    <row r="4426" spans="1:5">
      <c r="A4426" t="s">
        <v>4985</v>
      </c>
      <c r="B4426">
        <v>10050151812</v>
      </c>
      <c r="C4426" t="s">
        <v>86</v>
      </c>
      <c r="D4426" s="10">
        <v>38103</v>
      </c>
      <c r="E4426" t="s">
        <v>1217</v>
      </c>
    </row>
    <row r="4427" spans="1:5">
      <c r="A4427" t="s">
        <v>4986</v>
      </c>
      <c r="B4427">
        <v>10066728809</v>
      </c>
      <c r="C4427" t="s">
        <v>26</v>
      </c>
      <c r="D4427" s="10">
        <v>37572</v>
      </c>
      <c r="E4427" t="s">
        <v>1217</v>
      </c>
    </row>
    <row r="4428" spans="1:5">
      <c r="A4428" t="s">
        <v>4987</v>
      </c>
      <c r="B4428">
        <v>10089404678</v>
      </c>
      <c r="C4428" t="s">
        <v>36</v>
      </c>
      <c r="D4428" s="10">
        <v>38012</v>
      </c>
      <c r="E4428" t="s">
        <v>1217</v>
      </c>
    </row>
    <row r="4429" spans="1:5">
      <c r="A4429" t="s">
        <v>668</v>
      </c>
      <c r="B4429">
        <v>10135031054</v>
      </c>
      <c r="C4429" t="s">
        <v>523</v>
      </c>
      <c r="D4429" s="10">
        <v>36662</v>
      </c>
      <c r="E4429" t="s">
        <v>1219</v>
      </c>
    </row>
    <row r="4430" spans="1:5">
      <c r="A4430" t="s">
        <v>666</v>
      </c>
      <c r="B4430">
        <v>10135031559</v>
      </c>
      <c r="C4430" t="s">
        <v>523</v>
      </c>
      <c r="D4430" s="10">
        <v>37413</v>
      </c>
      <c r="E4430" t="s">
        <v>1219</v>
      </c>
    </row>
    <row r="4431" spans="1:5">
      <c r="A4431" t="s">
        <v>4988</v>
      </c>
      <c r="B4431">
        <v>10035025771</v>
      </c>
      <c r="C4431" t="s">
        <v>645</v>
      </c>
      <c r="D4431" s="10">
        <v>37821</v>
      </c>
      <c r="E4431" t="s">
        <v>1217</v>
      </c>
    </row>
    <row r="4432" spans="1:5">
      <c r="A4432" t="s">
        <v>4989</v>
      </c>
      <c r="B4432">
        <v>10047373366</v>
      </c>
      <c r="C4432" t="s">
        <v>41</v>
      </c>
      <c r="D4432" s="10">
        <v>37252</v>
      </c>
      <c r="E4432" t="s">
        <v>1217</v>
      </c>
    </row>
    <row r="4433" spans="1:5">
      <c r="A4433" t="s">
        <v>4990</v>
      </c>
      <c r="B4433">
        <v>10009090496</v>
      </c>
      <c r="C4433" t="s">
        <v>28</v>
      </c>
      <c r="D4433" s="10">
        <v>35120</v>
      </c>
      <c r="E4433" t="s">
        <v>1217</v>
      </c>
    </row>
    <row r="4434" spans="1:5">
      <c r="A4434" t="s">
        <v>4991</v>
      </c>
      <c r="B4434">
        <v>10028945790</v>
      </c>
      <c r="C4434" t="s">
        <v>24</v>
      </c>
      <c r="D4434" s="10">
        <v>37062</v>
      </c>
      <c r="E4434" t="s">
        <v>1217</v>
      </c>
    </row>
    <row r="4435" spans="1:5">
      <c r="A4435" t="s">
        <v>4992</v>
      </c>
      <c r="B4435">
        <v>10029223353</v>
      </c>
      <c r="C4435" t="s">
        <v>24</v>
      </c>
      <c r="D4435" s="10">
        <v>37689</v>
      </c>
      <c r="E4435" t="s">
        <v>1217</v>
      </c>
    </row>
    <row r="4436" spans="1:5">
      <c r="A4436" t="s">
        <v>4993</v>
      </c>
      <c r="B4436">
        <v>10030615002</v>
      </c>
      <c r="C4436" t="s">
        <v>24</v>
      </c>
      <c r="D4436" s="10">
        <v>37709</v>
      </c>
      <c r="E4436" t="s">
        <v>1217</v>
      </c>
    </row>
    <row r="4437" spans="1:5">
      <c r="A4437" t="s">
        <v>4994</v>
      </c>
      <c r="B4437">
        <v>10065769216</v>
      </c>
      <c r="C4437" t="s">
        <v>26</v>
      </c>
      <c r="D4437" s="10">
        <v>38273</v>
      </c>
      <c r="E4437" t="s">
        <v>1217</v>
      </c>
    </row>
    <row r="4438" spans="1:5">
      <c r="A4438" t="s">
        <v>4995</v>
      </c>
      <c r="B4438">
        <v>10015859682</v>
      </c>
      <c r="C4438" t="s">
        <v>103</v>
      </c>
      <c r="D4438" s="10">
        <v>36645</v>
      </c>
      <c r="E4438" t="s">
        <v>1217</v>
      </c>
    </row>
    <row r="4439" spans="1:5">
      <c r="A4439" t="s">
        <v>831</v>
      </c>
      <c r="B4439">
        <v>10007892447</v>
      </c>
      <c r="C4439" t="s">
        <v>206</v>
      </c>
      <c r="D4439" s="10">
        <v>34143</v>
      </c>
      <c r="E4439" t="s">
        <v>1219</v>
      </c>
    </row>
    <row r="4440" spans="1:5">
      <c r="A4440" t="s">
        <v>4996</v>
      </c>
      <c r="B4440">
        <v>10011335846</v>
      </c>
      <c r="C4440" t="s">
        <v>177</v>
      </c>
      <c r="D4440" s="10">
        <v>33058</v>
      </c>
      <c r="E4440" t="s">
        <v>1217</v>
      </c>
    </row>
    <row r="4441" spans="1:5">
      <c r="A4441" t="s">
        <v>747</v>
      </c>
      <c r="B4441">
        <v>10064387469</v>
      </c>
      <c r="C4441" t="s">
        <v>523</v>
      </c>
      <c r="D4441" s="10">
        <v>36953</v>
      </c>
      <c r="E4441" t="s">
        <v>1217</v>
      </c>
    </row>
    <row r="4442" spans="1:5">
      <c r="A4442" t="s">
        <v>936</v>
      </c>
      <c r="B4442">
        <v>10007891336</v>
      </c>
      <c r="C4442" t="s">
        <v>187</v>
      </c>
      <c r="D4442" s="10">
        <v>34518</v>
      </c>
      <c r="E4442" t="s">
        <v>1217</v>
      </c>
    </row>
    <row r="4443" spans="1:5">
      <c r="A4443" t="s">
        <v>4997</v>
      </c>
      <c r="B4443">
        <v>10079412264</v>
      </c>
      <c r="C4443" t="s">
        <v>187</v>
      </c>
      <c r="D4443" s="10">
        <v>38705</v>
      </c>
      <c r="E4443" t="s">
        <v>1217</v>
      </c>
    </row>
    <row r="4444" spans="1:5">
      <c r="A4444" t="s">
        <v>4998</v>
      </c>
      <c r="B4444">
        <v>10091972047</v>
      </c>
      <c r="C4444" t="s">
        <v>197</v>
      </c>
      <c r="D4444" s="10">
        <v>38679</v>
      </c>
      <c r="E4444" t="s">
        <v>1217</v>
      </c>
    </row>
    <row r="4445" spans="1:5">
      <c r="A4445" t="s">
        <v>4999</v>
      </c>
      <c r="B4445">
        <v>10105865881</v>
      </c>
      <c r="C4445" t="s">
        <v>197</v>
      </c>
      <c r="D4445" s="10">
        <v>37827</v>
      </c>
      <c r="E4445" t="s">
        <v>1217</v>
      </c>
    </row>
    <row r="4446" spans="1:5">
      <c r="A4446" t="s">
        <v>5000</v>
      </c>
      <c r="B4446">
        <v>10120244012</v>
      </c>
      <c r="C4446" t="s">
        <v>523</v>
      </c>
      <c r="D4446" s="10">
        <v>38711</v>
      </c>
      <c r="E4446" t="s">
        <v>1217</v>
      </c>
    </row>
    <row r="4447" spans="1:5">
      <c r="A4447" t="s">
        <v>5001</v>
      </c>
      <c r="B4447">
        <v>10126744426</v>
      </c>
      <c r="C4447" t="s">
        <v>2774</v>
      </c>
      <c r="D4447" s="10">
        <v>38421</v>
      </c>
      <c r="E4447" t="s">
        <v>1217</v>
      </c>
    </row>
    <row r="4448" spans="1:5">
      <c r="A4448" t="s">
        <v>5002</v>
      </c>
      <c r="B4448">
        <v>10126744729</v>
      </c>
      <c r="C4448" t="s">
        <v>2774</v>
      </c>
      <c r="D4448" s="10">
        <v>37810</v>
      </c>
      <c r="E4448" t="s">
        <v>1217</v>
      </c>
    </row>
    <row r="4449" spans="1:5">
      <c r="A4449" t="s">
        <v>5003</v>
      </c>
      <c r="B4449">
        <v>10127044924</v>
      </c>
      <c r="C4449" t="s">
        <v>2774</v>
      </c>
      <c r="D4449" s="10">
        <v>38548</v>
      </c>
      <c r="E4449" t="s">
        <v>1217</v>
      </c>
    </row>
    <row r="4450" spans="1:5">
      <c r="A4450" t="s">
        <v>5004</v>
      </c>
      <c r="B4450">
        <v>10131887042</v>
      </c>
      <c r="C4450" t="s">
        <v>2774</v>
      </c>
      <c r="D4450" s="10">
        <v>37896</v>
      </c>
      <c r="E4450" t="s">
        <v>1218</v>
      </c>
    </row>
    <row r="4451" spans="1:5">
      <c r="A4451" t="s">
        <v>5005</v>
      </c>
      <c r="B4451">
        <v>10070040044</v>
      </c>
      <c r="C4451" t="s">
        <v>36</v>
      </c>
      <c r="D4451" s="10">
        <v>37813</v>
      </c>
      <c r="E4451" t="s">
        <v>1217</v>
      </c>
    </row>
    <row r="4452" spans="1:5">
      <c r="A4452" t="s">
        <v>5006</v>
      </c>
      <c r="B4452">
        <v>10008661979</v>
      </c>
      <c r="C4452" t="s">
        <v>479</v>
      </c>
      <c r="D4452" s="10">
        <v>34319</v>
      </c>
      <c r="E4452" t="s">
        <v>1217</v>
      </c>
    </row>
    <row r="4453" spans="1:5">
      <c r="A4453" t="s">
        <v>5007</v>
      </c>
      <c r="B4453">
        <v>10009235996</v>
      </c>
      <c r="C4453" t="s">
        <v>479</v>
      </c>
      <c r="D4453" s="10">
        <v>34262</v>
      </c>
      <c r="E4453" t="s">
        <v>1217</v>
      </c>
    </row>
    <row r="4454" spans="1:5">
      <c r="A4454" t="s">
        <v>5008</v>
      </c>
      <c r="B4454">
        <v>10048898387</v>
      </c>
      <c r="C4454" t="s">
        <v>645</v>
      </c>
      <c r="D4454" s="10">
        <v>36908</v>
      </c>
      <c r="E4454" t="s">
        <v>1217</v>
      </c>
    </row>
    <row r="4455" spans="1:5">
      <c r="A4455" t="s">
        <v>5009</v>
      </c>
      <c r="B4455">
        <v>10049184640</v>
      </c>
      <c r="C4455" t="s">
        <v>144</v>
      </c>
      <c r="D4455" s="10">
        <v>35128</v>
      </c>
      <c r="E4455" t="s">
        <v>1219</v>
      </c>
    </row>
    <row r="4456" spans="1:5">
      <c r="A4456" t="s">
        <v>5010</v>
      </c>
      <c r="B4456">
        <v>10123457338</v>
      </c>
      <c r="C4456" t="s">
        <v>144</v>
      </c>
      <c r="D4456" s="10">
        <v>33985</v>
      </c>
      <c r="E4456" t="s">
        <v>1219</v>
      </c>
    </row>
    <row r="4457" spans="1:5">
      <c r="A4457" t="s">
        <v>5011</v>
      </c>
      <c r="B4457">
        <v>10058984569</v>
      </c>
      <c r="C4457" t="s">
        <v>163</v>
      </c>
      <c r="D4457" s="10">
        <v>38217</v>
      </c>
      <c r="E4457" t="s">
        <v>1219</v>
      </c>
    </row>
    <row r="4458" spans="1:5">
      <c r="A4458" t="s">
        <v>5012</v>
      </c>
      <c r="B4458">
        <v>10083967426</v>
      </c>
      <c r="C4458" t="s">
        <v>163</v>
      </c>
      <c r="D4458" s="10">
        <v>37938</v>
      </c>
      <c r="E4458" t="s">
        <v>1219</v>
      </c>
    </row>
    <row r="4459" spans="1:5">
      <c r="A4459" t="s">
        <v>5013</v>
      </c>
      <c r="B4459">
        <v>10094461816</v>
      </c>
      <c r="C4459" t="s">
        <v>163</v>
      </c>
      <c r="D4459" s="10">
        <v>33400</v>
      </c>
      <c r="E4459" t="s">
        <v>1217</v>
      </c>
    </row>
    <row r="4460" spans="1:5">
      <c r="A4460" t="s">
        <v>5014</v>
      </c>
      <c r="B4460">
        <v>10009251760</v>
      </c>
      <c r="C4460" t="s">
        <v>26</v>
      </c>
      <c r="D4460" s="10">
        <v>33656</v>
      </c>
      <c r="E4460" t="s">
        <v>1217</v>
      </c>
    </row>
    <row r="4461" spans="1:5">
      <c r="A4461" t="s">
        <v>5015</v>
      </c>
      <c r="B4461">
        <v>10076426280</v>
      </c>
      <c r="C4461" t="s">
        <v>26</v>
      </c>
      <c r="D4461" s="10">
        <v>37806</v>
      </c>
      <c r="E4461" t="s">
        <v>1217</v>
      </c>
    </row>
    <row r="4462" spans="1:5">
      <c r="A4462" t="s">
        <v>5016</v>
      </c>
      <c r="B4462">
        <v>10072567195</v>
      </c>
      <c r="C4462" t="s">
        <v>26</v>
      </c>
      <c r="D4462" s="10">
        <v>37778</v>
      </c>
      <c r="E4462" t="s">
        <v>1217</v>
      </c>
    </row>
    <row r="4463" spans="1:5">
      <c r="A4463" t="s">
        <v>5017</v>
      </c>
      <c r="B4463">
        <v>10025664867</v>
      </c>
      <c r="C4463" t="s">
        <v>26</v>
      </c>
      <c r="D4463" s="10">
        <v>36732</v>
      </c>
      <c r="E4463" t="s">
        <v>1217</v>
      </c>
    </row>
    <row r="4464" spans="1:5">
      <c r="A4464" t="s">
        <v>5018</v>
      </c>
      <c r="B4464">
        <v>10069019322</v>
      </c>
      <c r="C4464" t="s">
        <v>26</v>
      </c>
      <c r="D4464" s="10">
        <v>38396</v>
      </c>
      <c r="E4464" t="s">
        <v>1217</v>
      </c>
    </row>
    <row r="4465" spans="1:5">
      <c r="A4465" t="s">
        <v>5019</v>
      </c>
      <c r="B4465">
        <v>10071209502</v>
      </c>
      <c r="C4465" t="s">
        <v>26</v>
      </c>
      <c r="D4465" s="10">
        <v>38526</v>
      </c>
      <c r="E4465" t="s">
        <v>1217</v>
      </c>
    </row>
    <row r="4466" spans="1:5">
      <c r="A4466" t="s">
        <v>5020</v>
      </c>
      <c r="B4466">
        <v>10072404420</v>
      </c>
      <c r="C4466" t="s">
        <v>26</v>
      </c>
      <c r="D4466" s="10">
        <v>37666</v>
      </c>
      <c r="E4466" t="s">
        <v>1217</v>
      </c>
    </row>
    <row r="4467" spans="1:5">
      <c r="A4467" t="s">
        <v>5021</v>
      </c>
      <c r="B4467">
        <v>10072981568</v>
      </c>
      <c r="C4467" t="s">
        <v>26</v>
      </c>
      <c r="D4467" s="10">
        <v>37640</v>
      </c>
      <c r="E4467" t="s">
        <v>1217</v>
      </c>
    </row>
    <row r="4468" spans="1:5">
      <c r="A4468" t="s">
        <v>5022</v>
      </c>
      <c r="B4468">
        <v>10100631723</v>
      </c>
      <c r="C4468" t="s">
        <v>101</v>
      </c>
      <c r="D4468" s="10">
        <v>37905</v>
      </c>
      <c r="E4468" t="s">
        <v>1217</v>
      </c>
    </row>
    <row r="4469" spans="1:5">
      <c r="A4469" t="s">
        <v>5023</v>
      </c>
      <c r="B4469">
        <v>10001078094</v>
      </c>
      <c r="C4469" t="s">
        <v>163</v>
      </c>
      <c r="D4469" s="10">
        <v>25171</v>
      </c>
      <c r="E4469" t="s">
        <v>1217</v>
      </c>
    </row>
    <row r="4470" spans="1:5">
      <c r="A4470" t="s">
        <v>5024</v>
      </c>
      <c r="B4470">
        <v>10064645733</v>
      </c>
      <c r="C4470" t="s">
        <v>163</v>
      </c>
      <c r="D4470" s="10">
        <v>36424</v>
      </c>
      <c r="E4470" t="s">
        <v>1219</v>
      </c>
    </row>
    <row r="4471" spans="1:5">
      <c r="A4471" t="s">
        <v>5025</v>
      </c>
      <c r="B4471">
        <v>10094146160</v>
      </c>
      <c r="C4471" t="s">
        <v>163</v>
      </c>
      <c r="D4471" s="10">
        <v>33006</v>
      </c>
      <c r="E4471" t="s">
        <v>1226</v>
      </c>
    </row>
    <row r="4472" spans="1:5">
      <c r="A4472" t="s">
        <v>5026</v>
      </c>
      <c r="B4472">
        <v>10095305918</v>
      </c>
      <c r="C4472" t="s">
        <v>163</v>
      </c>
      <c r="D4472" s="10">
        <v>35929</v>
      </c>
      <c r="E4472" t="s">
        <v>1217</v>
      </c>
    </row>
    <row r="4473" spans="1:5">
      <c r="A4473" t="s">
        <v>5027</v>
      </c>
      <c r="B4473">
        <v>10096389183</v>
      </c>
      <c r="C4473" t="s">
        <v>163</v>
      </c>
      <c r="D4473" s="10">
        <v>33727</v>
      </c>
      <c r="E4473" t="s">
        <v>1219</v>
      </c>
    </row>
    <row r="4474" spans="1:5">
      <c r="A4474" t="s">
        <v>5028</v>
      </c>
      <c r="B4474">
        <v>10132224320</v>
      </c>
      <c r="C4474" t="s">
        <v>163</v>
      </c>
      <c r="D4474" s="10">
        <v>37845</v>
      </c>
      <c r="E4474" t="s">
        <v>1217</v>
      </c>
    </row>
    <row r="4475" spans="1:5">
      <c r="A4475" t="s">
        <v>5029</v>
      </c>
      <c r="B4475">
        <v>10132348396</v>
      </c>
      <c r="C4475" t="s">
        <v>163</v>
      </c>
      <c r="D4475" s="10">
        <v>22024</v>
      </c>
      <c r="E4475" t="s">
        <v>1219</v>
      </c>
    </row>
    <row r="4476" spans="1:5">
      <c r="A4476" t="s">
        <v>805</v>
      </c>
      <c r="B4476">
        <v>10036503104</v>
      </c>
      <c r="C4476" t="s">
        <v>483</v>
      </c>
      <c r="D4476" s="10">
        <v>36769</v>
      </c>
      <c r="E4476" t="s">
        <v>1217</v>
      </c>
    </row>
    <row r="4477" spans="1:5">
      <c r="A4477" t="s">
        <v>799</v>
      </c>
      <c r="B4477">
        <v>10009166682</v>
      </c>
      <c r="C4477" t="s">
        <v>187</v>
      </c>
      <c r="D4477" s="10">
        <v>35225</v>
      </c>
      <c r="E4477" t="s">
        <v>1217</v>
      </c>
    </row>
    <row r="4478" spans="1:5">
      <c r="A4478" t="s">
        <v>5030</v>
      </c>
      <c r="B4478">
        <v>10095704729</v>
      </c>
      <c r="C4478" t="s">
        <v>1703</v>
      </c>
      <c r="D4478" s="10">
        <v>37338</v>
      </c>
      <c r="E4478" t="s">
        <v>1217</v>
      </c>
    </row>
    <row r="4479" spans="1:5">
      <c r="A4479" t="s">
        <v>5031</v>
      </c>
      <c r="B4479">
        <v>10131768420</v>
      </c>
      <c r="C4479" t="s">
        <v>1703</v>
      </c>
      <c r="D4479" s="10">
        <v>36655</v>
      </c>
      <c r="E4479" t="s">
        <v>1217</v>
      </c>
    </row>
    <row r="4480" spans="1:5">
      <c r="A4480" t="s">
        <v>5032</v>
      </c>
      <c r="B4480">
        <v>10131768622</v>
      </c>
      <c r="C4480" t="s">
        <v>1703</v>
      </c>
      <c r="D4480" s="10">
        <v>37530</v>
      </c>
      <c r="E4480" t="s">
        <v>1219</v>
      </c>
    </row>
    <row r="4481" spans="1:5">
      <c r="A4481" t="s">
        <v>827</v>
      </c>
      <c r="B4481">
        <v>10034936653</v>
      </c>
      <c r="C4481" t="s">
        <v>197</v>
      </c>
      <c r="D4481" s="10">
        <v>36630</v>
      </c>
      <c r="E4481" t="s">
        <v>1217</v>
      </c>
    </row>
    <row r="4482" spans="1:5">
      <c r="A4482" t="s">
        <v>5033</v>
      </c>
      <c r="B4482">
        <v>10062195067</v>
      </c>
      <c r="C4482" t="s">
        <v>112</v>
      </c>
      <c r="D4482" s="10">
        <v>37565</v>
      </c>
      <c r="E4482" t="s">
        <v>1217</v>
      </c>
    </row>
    <row r="4483" spans="1:5">
      <c r="A4483" t="s">
        <v>5034</v>
      </c>
      <c r="B4483">
        <v>10041652790</v>
      </c>
      <c r="C4483" t="s">
        <v>36</v>
      </c>
      <c r="D4483" s="10">
        <v>36945</v>
      </c>
      <c r="E4483" t="s">
        <v>1217</v>
      </c>
    </row>
    <row r="4484" spans="1:5">
      <c r="A4484" t="s">
        <v>5035</v>
      </c>
      <c r="B4484">
        <v>10080054585</v>
      </c>
      <c r="C4484" t="s">
        <v>101</v>
      </c>
      <c r="D4484" s="10">
        <v>37452</v>
      </c>
      <c r="E4484" t="s">
        <v>1226</v>
      </c>
    </row>
    <row r="4485" spans="1:5">
      <c r="A4485" t="s">
        <v>1182</v>
      </c>
      <c r="B4485">
        <v>10015568581</v>
      </c>
      <c r="C4485" t="s">
        <v>112</v>
      </c>
      <c r="D4485" s="10">
        <v>35950</v>
      </c>
      <c r="E4485" t="s">
        <v>1217</v>
      </c>
    </row>
    <row r="4486" spans="1:5">
      <c r="A4486" t="s">
        <v>5036</v>
      </c>
      <c r="B4486">
        <v>10044967665</v>
      </c>
      <c r="C4486" t="s">
        <v>479</v>
      </c>
      <c r="D4486" s="10">
        <v>37193</v>
      </c>
      <c r="E4486" t="s">
        <v>1219</v>
      </c>
    </row>
    <row r="4487" spans="1:5">
      <c r="A4487" t="s">
        <v>5037</v>
      </c>
      <c r="B4487">
        <v>10046043254</v>
      </c>
      <c r="C4487" t="s">
        <v>637</v>
      </c>
      <c r="D4487" s="10">
        <v>37594</v>
      </c>
      <c r="E4487" t="s">
        <v>1217</v>
      </c>
    </row>
    <row r="4488" spans="1:5">
      <c r="A4488" t="s">
        <v>791</v>
      </c>
      <c r="B4488">
        <v>10009991687</v>
      </c>
      <c r="C4488" t="s">
        <v>36</v>
      </c>
      <c r="D4488" s="10">
        <v>35505</v>
      </c>
      <c r="E4488" t="s">
        <v>1217</v>
      </c>
    </row>
    <row r="4489" spans="1:5">
      <c r="A4489" t="s">
        <v>5038</v>
      </c>
      <c r="B4489">
        <v>10050716331</v>
      </c>
      <c r="C4489" t="s">
        <v>60</v>
      </c>
      <c r="D4489" s="10">
        <v>31954</v>
      </c>
      <c r="E4489" t="s">
        <v>1219</v>
      </c>
    </row>
    <row r="4490" spans="1:5">
      <c r="A4490" t="s">
        <v>870</v>
      </c>
      <c r="B4490">
        <v>10002264932</v>
      </c>
      <c r="C4490" t="s">
        <v>149</v>
      </c>
      <c r="D4490" s="10">
        <v>29900</v>
      </c>
      <c r="E4490" t="s">
        <v>1217</v>
      </c>
    </row>
    <row r="4491" spans="1:5">
      <c r="A4491" t="s">
        <v>5039</v>
      </c>
      <c r="B4491">
        <v>10015413684</v>
      </c>
      <c r="C4491" t="s">
        <v>1333</v>
      </c>
      <c r="D4491" s="10">
        <v>35812</v>
      </c>
      <c r="E4491" t="s">
        <v>1219</v>
      </c>
    </row>
    <row r="4492" spans="1:5">
      <c r="A4492" t="s">
        <v>5040</v>
      </c>
      <c r="B4492">
        <v>10017587902</v>
      </c>
      <c r="C4492" t="s">
        <v>86</v>
      </c>
      <c r="D4492" s="10">
        <v>37377</v>
      </c>
      <c r="E4492" t="s">
        <v>1217</v>
      </c>
    </row>
    <row r="4493" spans="1:5">
      <c r="A4493" t="s">
        <v>5041</v>
      </c>
      <c r="B4493">
        <v>10015855844</v>
      </c>
      <c r="C4493" t="s">
        <v>55</v>
      </c>
      <c r="D4493" s="10">
        <v>36521</v>
      </c>
      <c r="E4493" t="s">
        <v>1219</v>
      </c>
    </row>
    <row r="4494" spans="1:5">
      <c r="A4494" t="s">
        <v>847</v>
      </c>
      <c r="B4494">
        <v>10052435049</v>
      </c>
      <c r="C4494" t="s">
        <v>94</v>
      </c>
      <c r="D4494" s="10">
        <v>37498</v>
      </c>
      <c r="E4494" t="s">
        <v>1219</v>
      </c>
    </row>
    <row r="4495" spans="1:5">
      <c r="A4495" t="s">
        <v>5042</v>
      </c>
      <c r="B4495">
        <v>10121008692</v>
      </c>
      <c r="C4495" t="s">
        <v>618</v>
      </c>
      <c r="D4495" s="10">
        <v>37118</v>
      </c>
      <c r="E4495" t="s">
        <v>1219</v>
      </c>
    </row>
    <row r="4496" spans="1:5">
      <c r="A4496" t="s">
        <v>5043</v>
      </c>
      <c r="B4496">
        <v>10015956581</v>
      </c>
      <c r="C4496" t="s">
        <v>55</v>
      </c>
      <c r="D4496" s="10">
        <v>36521</v>
      </c>
      <c r="E4496" t="s">
        <v>1219</v>
      </c>
    </row>
    <row r="4497" spans="1:5">
      <c r="A4497" t="s">
        <v>5044</v>
      </c>
      <c r="B4497">
        <v>10039715420</v>
      </c>
      <c r="C4497" t="s">
        <v>36</v>
      </c>
      <c r="D4497" s="10">
        <v>36186</v>
      </c>
      <c r="E4497" t="s">
        <v>1217</v>
      </c>
    </row>
    <row r="4498" spans="1:5">
      <c r="A4498" t="s">
        <v>5045</v>
      </c>
      <c r="B4498">
        <v>10017585777</v>
      </c>
      <c r="C4498" t="s">
        <v>86</v>
      </c>
      <c r="D4498" s="10">
        <v>37303</v>
      </c>
      <c r="E4498" t="s">
        <v>1219</v>
      </c>
    </row>
    <row r="4499" spans="1:5">
      <c r="A4499" t="s">
        <v>4758</v>
      </c>
      <c r="B4499">
        <v>10050711479</v>
      </c>
      <c r="C4499" t="s">
        <v>60</v>
      </c>
      <c r="D4499" s="10">
        <v>34890</v>
      </c>
      <c r="E4499" t="s">
        <v>1219</v>
      </c>
    </row>
    <row r="4500" spans="1:5">
      <c r="A4500" t="s">
        <v>905</v>
      </c>
      <c r="B4500">
        <v>10015978510</v>
      </c>
      <c r="C4500" t="s">
        <v>187</v>
      </c>
      <c r="D4500" s="10">
        <v>36850</v>
      </c>
      <c r="E4500" t="s">
        <v>1217</v>
      </c>
    </row>
    <row r="4501" spans="1:5">
      <c r="A4501" t="s">
        <v>938</v>
      </c>
      <c r="B4501">
        <v>10002689308</v>
      </c>
      <c r="C4501" t="s">
        <v>55</v>
      </c>
      <c r="D4501" s="10">
        <v>30512</v>
      </c>
      <c r="E4501" t="s">
        <v>1219</v>
      </c>
    </row>
    <row r="4502" spans="1:5">
      <c r="A4502" t="s">
        <v>5046</v>
      </c>
      <c r="B4502">
        <v>10004680838</v>
      </c>
      <c r="C4502" t="s">
        <v>36</v>
      </c>
      <c r="D4502" s="10">
        <v>30439</v>
      </c>
      <c r="E4502" t="s">
        <v>1217</v>
      </c>
    </row>
    <row r="4503" spans="1:5">
      <c r="A4503" t="s">
        <v>849</v>
      </c>
      <c r="B4503">
        <v>10015508967</v>
      </c>
      <c r="C4503" t="s">
        <v>22</v>
      </c>
      <c r="D4503" s="10">
        <v>36312</v>
      </c>
      <c r="E4503" t="s">
        <v>1217</v>
      </c>
    </row>
    <row r="4504" spans="1:5">
      <c r="A4504" t="s">
        <v>5047</v>
      </c>
      <c r="B4504">
        <v>10050627213</v>
      </c>
      <c r="C4504" t="s">
        <v>60</v>
      </c>
      <c r="D4504" s="10">
        <v>37349</v>
      </c>
      <c r="E4504" t="s">
        <v>1219</v>
      </c>
    </row>
    <row r="4505" spans="1:5">
      <c r="A4505" t="s">
        <v>5048</v>
      </c>
      <c r="B4505">
        <v>10061155753</v>
      </c>
      <c r="C4505" t="s">
        <v>149</v>
      </c>
      <c r="D4505" s="10">
        <v>32589</v>
      </c>
      <c r="E4505" t="s">
        <v>1217</v>
      </c>
    </row>
    <row r="4506" spans="1:5">
      <c r="A4506" t="s">
        <v>5049</v>
      </c>
      <c r="B4506">
        <v>10014699524</v>
      </c>
      <c r="C4506" t="s">
        <v>223</v>
      </c>
      <c r="D4506" s="10">
        <v>33948</v>
      </c>
      <c r="E4506" t="s">
        <v>1217</v>
      </c>
    </row>
    <row r="4507" spans="1:5">
      <c r="A4507" t="s">
        <v>5050</v>
      </c>
      <c r="B4507">
        <v>10004505531</v>
      </c>
      <c r="C4507" t="s">
        <v>94</v>
      </c>
      <c r="D4507" s="10">
        <v>32172</v>
      </c>
      <c r="E4507" t="s">
        <v>1217</v>
      </c>
    </row>
    <row r="4508" spans="1:5">
      <c r="A4508" t="s">
        <v>5051</v>
      </c>
      <c r="B4508">
        <v>10084010064</v>
      </c>
      <c r="C4508" t="s">
        <v>618</v>
      </c>
      <c r="D4508" s="10">
        <v>37051</v>
      </c>
      <c r="E4508" t="s">
        <v>1219</v>
      </c>
    </row>
    <row r="4509" spans="1:5">
      <c r="A4509" t="s">
        <v>1047</v>
      </c>
      <c r="B4509">
        <v>10008705227</v>
      </c>
      <c r="C4509" t="s">
        <v>197</v>
      </c>
      <c r="D4509" s="10">
        <v>34093</v>
      </c>
      <c r="E4509" t="s">
        <v>1217</v>
      </c>
    </row>
    <row r="4510" spans="1:5">
      <c r="A4510" t="s">
        <v>906</v>
      </c>
      <c r="B4510">
        <v>10009050181</v>
      </c>
      <c r="C4510" t="s">
        <v>187</v>
      </c>
      <c r="D4510" s="10">
        <v>34880</v>
      </c>
      <c r="E4510" t="s">
        <v>1219</v>
      </c>
    </row>
    <row r="4511" spans="1:5">
      <c r="A4511" t="s">
        <v>5052</v>
      </c>
      <c r="B4511">
        <v>10081178169</v>
      </c>
      <c r="C4511" t="s">
        <v>637</v>
      </c>
      <c r="D4511" s="10">
        <v>37602</v>
      </c>
      <c r="E4511" t="s">
        <v>1217</v>
      </c>
    </row>
    <row r="4512" spans="1:5">
      <c r="A4512" t="s">
        <v>863</v>
      </c>
      <c r="B4512">
        <v>10080214334</v>
      </c>
      <c r="C4512" t="s">
        <v>206</v>
      </c>
      <c r="D4512" s="10">
        <v>37245</v>
      </c>
      <c r="E4512" t="s">
        <v>1226</v>
      </c>
    </row>
    <row r="4513" spans="1:5">
      <c r="A4513" t="s">
        <v>5053</v>
      </c>
      <c r="B4513">
        <v>10041869830</v>
      </c>
      <c r="C4513" t="s">
        <v>36</v>
      </c>
      <c r="D4513" s="10">
        <v>37409</v>
      </c>
      <c r="E4513" t="s">
        <v>1217</v>
      </c>
    </row>
    <row r="4514" spans="1:5">
      <c r="A4514" t="s">
        <v>5054</v>
      </c>
      <c r="B4514">
        <v>10014890793</v>
      </c>
      <c r="C4514" t="s">
        <v>77</v>
      </c>
      <c r="D4514" s="10">
        <v>36032</v>
      </c>
      <c r="E4514" t="s">
        <v>1217</v>
      </c>
    </row>
    <row r="4515" spans="1:5">
      <c r="A4515" t="s">
        <v>5055</v>
      </c>
      <c r="B4515">
        <v>10050636711</v>
      </c>
      <c r="C4515" t="s">
        <v>60</v>
      </c>
      <c r="D4515" s="10">
        <v>36568</v>
      </c>
      <c r="E4515" t="s">
        <v>1219</v>
      </c>
    </row>
    <row r="4516" spans="1:5">
      <c r="A4516" t="s">
        <v>5056</v>
      </c>
      <c r="B4516">
        <v>10060037425</v>
      </c>
      <c r="C4516" t="s">
        <v>149</v>
      </c>
      <c r="D4516" s="10">
        <v>37567</v>
      </c>
      <c r="E4516" t="s">
        <v>1217</v>
      </c>
    </row>
    <row r="4517" spans="1:5">
      <c r="A4517" t="s">
        <v>5057</v>
      </c>
      <c r="B4517">
        <v>10005417230</v>
      </c>
      <c r="C4517" t="s">
        <v>618</v>
      </c>
      <c r="D4517" s="10">
        <v>32045</v>
      </c>
      <c r="E4517" t="s">
        <v>1217</v>
      </c>
    </row>
    <row r="4518" spans="1:5">
      <c r="A4518" t="s">
        <v>5058</v>
      </c>
      <c r="B4518">
        <v>10008689766</v>
      </c>
      <c r="C4518" t="s">
        <v>86</v>
      </c>
      <c r="D4518" s="10">
        <v>34743</v>
      </c>
      <c r="E4518" t="s">
        <v>1219</v>
      </c>
    </row>
    <row r="4519" spans="1:5">
      <c r="A4519" t="s">
        <v>5059</v>
      </c>
      <c r="B4519">
        <v>10036092468</v>
      </c>
      <c r="C4519" t="s">
        <v>197</v>
      </c>
      <c r="D4519" s="10">
        <v>37678</v>
      </c>
      <c r="E4519" t="s">
        <v>1219</v>
      </c>
    </row>
    <row r="4520" spans="1:5">
      <c r="A4520" t="s">
        <v>895</v>
      </c>
      <c r="B4520">
        <v>10009492240</v>
      </c>
      <c r="C4520" t="s">
        <v>187</v>
      </c>
      <c r="D4520" s="10">
        <v>34536</v>
      </c>
      <c r="E4520" t="s">
        <v>1219</v>
      </c>
    </row>
    <row r="4521" spans="1:5">
      <c r="A4521" t="s">
        <v>5060</v>
      </c>
      <c r="B4521">
        <v>10036114494</v>
      </c>
      <c r="C4521" t="s">
        <v>255</v>
      </c>
      <c r="D4521" s="10">
        <v>35892</v>
      </c>
      <c r="E4521" t="s">
        <v>1219</v>
      </c>
    </row>
    <row r="4522" spans="1:5">
      <c r="A4522" t="s">
        <v>817</v>
      </c>
      <c r="B4522">
        <v>10050204655</v>
      </c>
      <c r="C4522" t="s">
        <v>55</v>
      </c>
      <c r="D4522" s="10">
        <v>37187</v>
      </c>
      <c r="E4522" t="s">
        <v>1217</v>
      </c>
    </row>
    <row r="4523" spans="1:5">
      <c r="A4523" t="s">
        <v>5061</v>
      </c>
      <c r="B4523">
        <v>10009385742</v>
      </c>
      <c r="C4523" t="s">
        <v>57</v>
      </c>
      <c r="D4523" s="10">
        <v>34361</v>
      </c>
      <c r="E4523" t="s">
        <v>1219</v>
      </c>
    </row>
    <row r="4524" spans="1:5">
      <c r="A4524" t="s">
        <v>5062</v>
      </c>
      <c r="B4524">
        <v>10023351217</v>
      </c>
      <c r="C4524" t="s">
        <v>22</v>
      </c>
      <c r="D4524" s="10">
        <v>37170</v>
      </c>
      <c r="E4524" t="s">
        <v>1217</v>
      </c>
    </row>
    <row r="4525" spans="1:5">
      <c r="A4525" t="s">
        <v>5063</v>
      </c>
      <c r="B4525">
        <v>10016310835</v>
      </c>
      <c r="C4525" t="s">
        <v>60</v>
      </c>
      <c r="D4525" s="10">
        <v>36252</v>
      </c>
      <c r="E4525" t="s">
        <v>1219</v>
      </c>
    </row>
    <row r="4526" spans="1:5">
      <c r="A4526" t="s">
        <v>5064</v>
      </c>
      <c r="B4526">
        <v>10060131896</v>
      </c>
      <c r="C4526" t="s">
        <v>149</v>
      </c>
      <c r="D4526" s="10">
        <v>36738</v>
      </c>
      <c r="E4526" t="s">
        <v>1217</v>
      </c>
    </row>
    <row r="4527" spans="1:5">
      <c r="A4527" t="s">
        <v>5065</v>
      </c>
      <c r="B4527">
        <v>10058440662</v>
      </c>
      <c r="C4527" t="s">
        <v>483</v>
      </c>
      <c r="D4527" s="10">
        <v>36802</v>
      </c>
      <c r="E4527" t="s">
        <v>1219</v>
      </c>
    </row>
    <row r="4528" spans="1:5">
      <c r="A4528" t="s">
        <v>5066</v>
      </c>
      <c r="B4528">
        <v>10097342312</v>
      </c>
      <c r="C4528" t="s">
        <v>130</v>
      </c>
      <c r="D4528" s="10">
        <v>35191</v>
      </c>
      <c r="E4528" t="s">
        <v>1219</v>
      </c>
    </row>
    <row r="4529" spans="1:5">
      <c r="A4529" t="s">
        <v>5067</v>
      </c>
      <c r="B4529">
        <v>10081972155</v>
      </c>
      <c r="C4529" t="s">
        <v>618</v>
      </c>
      <c r="D4529" s="10">
        <v>36624</v>
      </c>
      <c r="E4529" t="s">
        <v>1219</v>
      </c>
    </row>
    <row r="4530" spans="1:5">
      <c r="A4530" t="s">
        <v>801</v>
      </c>
      <c r="B4530">
        <v>10054294116</v>
      </c>
      <c r="C4530" t="s">
        <v>187</v>
      </c>
      <c r="D4530" s="10">
        <v>36658</v>
      </c>
      <c r="E4530" t="s">
        <v>1217</v>
      </c>
    </row>
    <row r="4531" spans="1:5">
      <c r="A4531" t="s">
        <v>5068</v>
      </c>
      <c r="B4531">
        <v>10114762195</v>
      </c>
      <c r="C4531" t="s">
        <v>637</v>
      </c>
      <c r="D4531" s="10">
        <v>37469</v>
      </c>
      <c r="E4531" t="s">
        <v>1219</v>
      </c>
    </row>
    <row r="4532" spans="1:5">
      <c r="A4532" t="s">
        <v>5069</v>
      </c>
      <c r="B4532">
        <v>10049191512</v>
      </c>
      <c r="C4532" t="s">
        <v>55</v>
      </c>
      <c r="D4532" s="10">
        <v>34338</v>
      </c>
      <c r="E4532" t="s">
        <v>1219</v>
      </c>
    </row>
    <row r="4533" spans="1:5">
      <c r="A4533" t="s">
        <v>5070</v>
      </c>
      <c r="B4533">
        <v>10076472356</v>
      </c>
      <c r="C4533" t="s">
        <v>36</v>
      </c>
      <c r="D4533" s="10">
        <v>37642</v>
      </c>
      <c r="E4533" t="s">
        <v>1219</v>
      </c>
    </row>
    <row r="4534" spans="1:5">
      <c r="A4534" t="s">
        <v>5071</v>
      </c>
      <c r="B4534">
        <v>10110907457</v>
      </c>
      <c r="C4534" t="s">
        <v>101</v>
      </c>
      <c r="D4534" s="10">
        <v>37864</v>
      </c>
      <c r="E4534" t="s">
        <v>1217</v>
      </c>
    </row>
    <row r="4535" spans="1:5">
      <c r="A4535" t="s">
        <v>928</v>
      </c>
      <c r="B4535">
        <v>10004595558</v>
      </c>
      <c r="C4535" t="s">
        <v>101</v>
      </c>
      <c r="D4535" s="10">
        <v>32153</v>
      </c>
      <c r="E4535" t="s">
        <v>1217</v>
      </c>
    </row>
    <row r="4536" spans="1:5">
      <c r="A4536" t="s">
        <v>5072</v>
      </c>
      <c r="B4536">
        <v>10017564559</v>
      </c>
      <c r="C4536" t="s">
        <v>86</v>
      </c>
      <c r="D4536" s="10">
        <v>37456</v>
      </c>
      <c r="E4536" t="s">
        <v>1219</v>
      </c>
    </row>
    <row r="4537" spans="1:5">
      <c r="A4537" t="s">
        <v>5073</v>
      </c>
      <c r="B4537">
        <v>10050312062</v>
      </c>
      <c r="C4537" t="s">
        <v>60</v>
      </c>
      <c r="D4537" s="10">
        <v>36085</v>
      </c>
      <c r="E4537" t="s">
        <v>1219</v>
      </c>
    </row>
    <row r="4538" spans="1:5">
      <c r="A4538" t="s">
        <v>5074</v>
      </c>
      <c r="B4538">
        <v>10004658812</v>
      </c>
      <c r="C4538" t="s">
        <v>223</v>
      </c>
      <c r="D4538" s="10">
        <v>32070</v>
      </c>
      <c r="E4538" t="s">
        <v>1219</v>
      </c>
    </row>
    <row r="4539" spans="1:5">
      <c r="A4539" t="s">
        <v>5075</v>
      </c>
      <c r="B4539">
        <v>10086777901</v>
      </c>
      <c r="C4539" t="s">
        <v>618</v>
      </c>
      <c r="D4539" s="10">
        <v>36953</v>
      </c>
      <c r="E4539" t="s">
        <v>1219</v>
      </c>
    </row>
    <row r="4540" spans="1:5">
      <c r="A4540" t="s">
        <v>821</v>
      </c>
      <c r="B4540">
        <v>10034952922</v>
      </c>
      <c r="C4540" t="s">
        <v>197</v>
      </c>
      <c r="D4540" s="10">
        <v>36610</v>
      </c>
      <c r="E4540" t="s">
        <v>1217</v>
      </c>
    </row>
    <row r="4541" spans="1:5">
      <c r="A4541" t="s">
        <v>5076</v>
      </c>
      <c r="B4541">
        <v>10064906118</v>
      </c>
      <c r="C4541" t="s">
        <v>255</v>
      </c>
      <c r="D4541" s="10">
        <v>36673</v>
      </c>
      <c r="E4541" t="s">
        <v>1219</v>
      </c>
    </row>
    <row r="4542" spans="1:5">
      <c r="A4542" t="s">
        <v>496</v>
      </c>
      <c r="B4542">
        <v>10096093840</v>
      </c>
      <c r="C4542" t="s">
        <v>55</v>
      </c>
      <c r="D4542" s="10">
        <v>37365</v>
      </c>
      <c r="E4542" t="s">
        <v>1217</v>
      </c>
    </row>
    <row r="4543" spans="1:5">
      <c r="A4543" t="s">
        <v>951</v>
      </c>
      <c r="B4543">
        <v>10003293233</v>
      </c>
      <c r="C4543" t="s">
        <v>112</v>
      </c>
      <c r="D4543" s="10">
        <v>31118</v>
      </c>
      <c r="E4543" t="s">
        <v>1217</v>
      </c>
    </row>
    <row r="4544" spans="1:5">
      <c r="A4544" t="s">
        <v>5077</v>
      </c>
      <c r="B4544">
        <v>10015327293</v>
      </c>
      <c r="C4544" t="s">
        <v>86</v>
      </c>
      <c r="D4544" s="10">
        <v>36259</v>
      </c>
      <c r="E4544" t="s">
        <v>1219</v>
      </c>
    </row>
    <row r="4545" spans="1:5">
      <c r="A4545" t="s">
        <v>5078</v>
      </c>
      <c r="B4545">
        <v>10004589801</v>
      </c>
      <c r="C4545" t="s">
        <v>94</v>
      </c>
      <c r="D4545" s="10">
        <v>32507</v>
      </c>
      <c r="E4545" t="s">
        <v>1219</v>
      </c>
    </row>
    <row r="4546" spans="1:5">
      <c r="A4546" t="s">
        <v>5079</v>
      </c>
      <c r="B4546">
        <v>10077657978</v>
      </c>
      <c r="C4546" t="s">
        <v>86</v>
      </c>
      <c r="D4546" s="10">
        <v>36134</v>
      </c>
      <c r="E4546" t="s">
        <v>1219</v>
      </c>
    </row>
    <row r="4547" spans="1:5">
      <c r="A4547" t="s">
        <v>5080</v>
      </c>
      <c r="B4547">
        <v>10015769150</v>
      </c>
      <c r="C4547" t="s">
        <v>197</v>
      </c>
      <c r="D4547" s="10">
        <v>35836</v>
      </c>
      <c r="E4547" t="s">
        <v>1226</v>
      </c>
    </row>
    <row r="4548" spans="1:5">
      <c r="A4548" t="s">
        <v>5081</v>
      </c>
      <c r="B4548">
        <v>10064294614</v>
      </c>
      <c r="C4548" t="s">
        <v>187</v>
      </c>
      <c r="D4548" s="10">
        <v>37222</v>
      </c>
      <c r="E4548" t="s">
        <v>1219</v>
      </c>
    </row>
    <row r="4549" spans="1:5">
      <c r="A4549" t="s">
        <v>5082</v>
      </c>
      <c r="B4549">
        <v>10010962495</v>
      </c>
      <c r="C4549" t="s">
        <v>255</v>
      </c>
      <c r="D4549" s="10">
        <v>35437</v>
      </c>
      <c r="E4549" t="s">
        <v>1219</v>
      </c>
    </row>
    <row r="4550" spans="1:5">
      <c r="A4550" t="s">
        <v>5083</v>
      </c>
      <c r="B4550">
        <v>10015205035</v>
      </c>
      <c r="C4550" t="s">
        <v>55</v>
      </c>
      <c r="D4550" s="10">
        <v>35894</v>
      </c>
      <c r="E4550" t="s">
        <v>1219</v>
      </c>
    </row>
    <row r="4551" spans="1:5">
      <c r="A4551" t="s">
        <v>5084</v>
      </c>
      <c r="B4551">
        <v>10089778130</v>
      </c>
      <c r="C4551" t="s">
        <v>57</v>
      </c>
      <c r="D4551" s="10">
        <v>37614</v>
      </c>
      <c r="E4551" t="s">
        <v>1219</v>
      </c>
    </row>
    <row r="4552" spans="1:5">
      <c r="A4552" t="s">
        <v>898</v>
      </c>
      <c r="B4552">
        <v>10007898006</v>
      </c>
      <c r="C4552" t="s">
        <v>206</v>
      </c>
      <c r="D4552" s="10">
        <v>34367</v>
      </c>
      <c r="E4552" t="s">
        <v>1219</v>
      </c>
    </row>
    <row r="4553" spans="1:5">
      <c r="A4553" t="s">
        <v>663</v>
      </c>
      <c r="B4553">
        <v>10015329317</v>
      </c>
      <c r="C4553" t="s">
        <v>36</v>
      </c>
      <c r="D4553" s="10">
        <v>36310</v>
      </c>
      <c r="E4553" t="s">
        <v>1217</v>
      </c>
    </row>
    <row r="4554" spans="1:5">
      <c r="A4554" t="s">
        <v>5085</v>
      </c>
      <c r="B4554">
        <v>10050716028</v>
      </c>
      <c r="C4554" t="s">
        <v>60</v>
      </c>
      <c r="D4554" s="10">
        <v>35102</v>
      </c>
      <c r="E4554" t="s">
        <v>1219</v>
      </c>
    </row>
    <row r="4555" spans="1:5">
      <c r="A4555" t="s">
        <v>5086</v>
      </c>
      <c r="B4555">
        <v>10008901853</v>
      </c>
      <c r="C4555" t="s">
        <v>223</v>
      </c>
      <c r="D4555" s="10">
        <v>30354</v>
      </c>
      <c r="E4555" t="s">
        <v>1219</v>
      </c>
    </row>
    <row r="4556" spans="1:5">
      <c r="A4556" t="s">
        <v>5087</v>
      </c>
      <c r="B4556">
        <v>10003950106</v>
      </c>
      <c r="C4556" t="s">
        <v>94</v>
      </c>
      <c r="D4556" s="10">
        <v>31768</v>
      </c>
      <c r="E4556" t="s">
        <v>1219</v>
      </c>
    </row>
    <row r="4557" spans="1:5">
      <c r="A4557" t="s">
        <v>5088</v>
      </c>
      <c r="B4557">
        <v>10063752727</v>
      </c>
      <c r="C4557" t="s">
        <v>187</v>
      </c>
      <c r="D4557" s="10">
        <v>37154</v>
      </c>
      <c r="E4557" t="s">
        <v>1219</v>
      </c>
    </row>
    <row r="4558" spans="1:5">
      <c r="A4558" t="s">
        <v>5089</v>
      </c>
      <c r="B4558">
        <v>10050766245</v>
      </c>
      <c r="C4558" t="s">
        <v>255</v>
      </c>
      <c r="D4558" s="10">
        <v>37434</v>
      </c>
      <c r="E4558" t="s">
        <v>1219</v>
      </c>
    </row>
    <row r="4559" spans="1:5">
      <c r="A4559" t="s">
        <v>5090</v>
      </c>
      <c r="B4559">
        <v>10089545330</v>
      </c>
      <c r="C4559" t="s">
        <v>55</v>
      </c>
      <c r="D4559" s="10">
        <v>37285</v>
      </c>
      <c r="E4559" t="s">
        <v>1217</v>
      </c>
    </row>
    <row r="4560" spans="1:5">
      <c r="A4560" t="s">
        <v>5091</v>
      </c>
      <c r="B4560">
        <v>10009499112</v>
      </c>
      <c r="C4560" t="s">
        <v>112</v>
      </c>
      <c r="D4560" s="10">
        <v>35310</v>
      </c>
      <c r="E4560" t="s">
        <v>1217</v>
      </c>
    </row>
    <row r="4561" spans="1:5">
      <c r="A4561" t="s">
        <v>5092</v>
      </c>
      <c r="B4561">
        <v>10106763133</v>
      </c>
      <c r="C4561" t="s">
        <v>86</v>
      </c>
      <c r="D4561" s="10">
        <v>37941</v>
      </c>
      <c r="E4561" t="s">
        <v>1217</v>
      </c>
    </row>
    <row r="4562" spans="1:5">
      <c r="A4562" t="s">
        <v>5093</v>
      </c>
      <c r="B4562">
        <v>10023453267</v>
      </c>
      <c r="C4562" t="s">
        <v>60</v>
      </c>
      <c r="D4562" s="10">
        <v>36510</v>
      </c>
      <c r="E4562" t="s">
        <v>1219</v>
      </c>
    </row>
    <row r="4563" spans="1:5">
      <c r="A4563" t="s">
        <v>5094</v>
      </c>
      <c r="B4563">
        <v>10091382266</v>
      </c>
      <c r="C4563" t="s">
        <v>223</v>
      </c>
      <c r="D4563" s="10">
        <v>37587</v>
      </c>
      <c r="E4563" t="s">
        <v>1219</v>
      </c>
    </row>
    <row r="4564" spans="1:5">
      <c r="A4564" t="s">
        <v>5095</v>
      </c>
      <c r="B4564">
        <v>10078433877</v>
      </c>
      <c r="C4564" t="s">
        <v>618</v>
      </c>
      <c r="D4564" s="10">
        <v>37289</v>
      </c>
      <c r="E4564" t="s">
        <v>1219</v>
      </c>
    </row>
    <row r="4565" spans="1:5">
      <c r="A4565" t="s">
        <v>5096</v>
      </c>
      <c r="B4565">
        <v>10034975049</v>
      </c>
      <c r="C4565" t="s">
        <v>197</v>
      </c>
      <c r="D4565" s="10">
        <v>36605</v>
      </c>
      <c r="E4565" t="s">
        <v>1219</v>
      </c>
    </row>
    <row r="4566" spans="1:5">
      <c r="A4566" t="s">
        <v>5097</v>
      </c>
      <c r="B4566">
        <v>10015979419</v>
      </c>
      <c r="C4566" t="s">
        <v>187</v>
      </c>
      <c r="D4566" s="10">
        <v>36665</v>
      </c>
      <c r="E4566" t="s">
        <v>1217</v>
      </c>
    </row>
    <row r="4567" spans="1:5">
      <c r="A4567" t="s">
        <v>5098</v>
      </c>
      <c r="B4567">
        <v>10097023929</v>
      </c>
      <c r="C4567" t="s">
        <v>255</v>
      </c>
      <c r="D4567" s="10">
        <v>37000</v>
      </c>
      <c r="E4567" t="s">
        <v>1219</v>
      </c>
    </row>
    <row r="4568" spans="1:5">
      <c r="A4568" t="s">
        <v>5099</v>
      </c>
      <c r="B4568">
        <v>10093370564</v>
      </c>
      <c r="C4568" t="s">
        <v>55</v>
      </c>
      <c r="D4568" s="10">
        <v>37340</v>
      </c>
      <c r="E4568" t="s">
        <v>1219</v>
      </c>
    </row>
    <row r="4569" spans="1:5">
      <c r="A4569" t="s">
        <v>5100</v>
      </c>
      <c r="B4569">
        <v>10041032600</v>
      </c>
      <c r="C4569" t="s">
        <v>36</v>
      </c>
      <c r="D4569" s="10">
        <v>37404</v>
      </c>
      <c r="E4569" t="s">
        <v>1217</v>
      </c>
    </row>
    <row r="4570" spans="1:5">
      <c r="A4570" t="s">
        <v>5101</v>
      </c>
      <c r="B4570">
        <v>10050716937</v>
      </c>
      <c r="C4570" t="s">
        <v>60</v>
      </c>
      <c r="D4570" s="10">
        <v>33798</v>
      </c>
      <c r="E4570" t="s">
        <v>1219</v>
      </c>
    </row>
    <row r="4571" spans="1:5">
      <c r="A4571" t="s">
        <v>5102</v>
      </c>
      <c r="B4571">
        <v>10004632944</v>
      </c>
      <c r="C4571" t="s">
        <v>94</v>
      </c>
      <c r="D4571" s="10">
        <v>32393</v>
      </c>
      <c r="E4571" t="s">
        <v>1219</v>
      </c>
    </row>
    <row r="4572" spans="1:5">
      <c r="A4572" t="s">
        <v>5103</v>
      </c>
      <c r="B4572">
        <v>10009674419</v>
      </c>
      <c r="C4572" t="s">
        <v>187</v>
      </c>
      <c r="D4572" s="10">
        <v>35768</v>
      </c>
      <c r="E4572" t="s">
        <v>1217</v>
      </c>
    </row>
    <row r="4573" spans="1:5">
      <c r="A4573" t="s">
        <v>5104</v>
      </c>
      <c r="B4573">
        <v>10089555030</v>
      </c>
      <c r="C4573" t="s">
        <v>55</v>
      </c>
      <c r="D4573" s="10">
        <v>37597</v>
      </c>
      <c r="E4573" t="s">
        <v>1219</v>
      </c>
    </row>
    <row r="4574" spans="1:5">
      <c r="A4574" t="s">
        <v>5105</v>
      </c>
      <c r="B4574">
        <v>10085001383</v>
      </c>
      <c r="C4574" t="s">
        <v>101</v>
      </c>
      <c r="D4574" s="10">
        <v>37526</v>
      </c>
      <c r="E4574" t="s">
        <v>1217</v>
      </c>
    </row>
    <row r="4575" spans="1:5">
      <c r="A4575" t="s">
        <v>5106</v>
      </c>
      <c r="B4575">
        <v>10064123852</v>
      </c>
      <c r="C4575" t="s">
        <v>112</v>
      </c>
      <c r="D4575" s="10">
        <v>37354</v>
      </c>
      <c r="E4575" t="s">
        <v>1217</v>
      </c>
    </row>
    <row r="4576" spans="1:5">
      <c r="A4576" t="s">
        <v>5107</v>
      </c>
      <c r="B4576">
        <v>10041619751</v>
      </c>
      <c r="C4576" t="s">
        <v>36</v>
      </c>
      <c r="D4576" s="10">
        <v>37590</v>
      </c>
      <c r="E4576" t="s">
        <v>1217</v>
      </c>
    </row>
    <row r="4577" spans="1:5">
      <c r="A4577" t="s">
        <v>5108</v>
      </c>
      <c r="B4577">
        <v>10017651051</v>
      </c>
      <c r="C4577" t="s">
        <v>86</v>
      </c>
      <c r="D4577" s="10">
        <v>37346</v>
      </c>
      <c r="E4577" t="s">
        <v>1217</v>
      </c>
    </row>
    <row r="4578" spans="1:5">
      <c r="A4578" t="s">
        <v>5109</v>
      </c>
      <c r="B4578">
        <v>10065048988</v>
      </c>
      <c r="C4578" t="s">
        <v>77</v>
      </c>
      <c r="D4578" s="10">
        <v>38021</v>
      </c>
      <c r="E4578" t="s">
        <v>1217</v>
      </c>
    </row>
    <row r="4579" spans="1:5">
      <c r="A4579" t="s">
        <v>5110</v>
      </c>
      <c r="B4579">
        <v>10050854151</v>
      </c>
      <c r="C4579" t="s">
        <v>60</v>
      </c>
      <c r="D4579" s="10">
        <v>35412</v>
      </c>
      <c r="E4579" t="s">
        <v>1219</v>
      </c>
    </row>
    <row r="4580" spans="1:5">
      <c r="A4580" t="s">
        <v>5111</v>
      </c>
      <c r="B4580">
        <v>10101807645</v>
      </c>
      <c r="C4580" t="s">
        <v>483</v>
      </c>
      <c r="D4580" s="10">
        <v>37815</v>
      </c>
      <c r="E4580" t="s">
        <v>1217</v>
      </c>
    </row>
    <row r="4581" spans="1:5">
      <c r="A4581" t="s">
        <v>5112</v>
      </c>
      <c r="B4581">
        <v>10107575206</v>
      </c>
      <c r="C4581" t="s">
        <v>94</v>
      </c>
      <c r="D4581" s="10">
        <v>32084</v>
      </c>
      <c r="E4581" t="s">
        <v>1219</v>
      </c>
    </row>
    <row r="4582" spans="1:5">
      <c r="A4582" t="s">
        <v>899</v>
      </c>
      <c r="B4582">
        <v>10010177708</v>
      </c>
      <c r="C4582" t="s">
        <v>187</v>
      </c>
      <c r="D4582" s="10">
        <v>35808</v>
      </c>
      <c r="E4582" t="s">
        <v>1219</v>
      </c>
    </row>
    <row r="4583" spans="1:5">
      <c r="A4583" t="s">
        <v>5113</v>
      </c>
      <c r="B4583">
        <v>10089543209</v>
      </c>
      <c r="C4583" t="s">
        <v>55</v>
      </c>
      <c r="D4583" s="10">
        <v>37594</v>
      </c>
      <c r="E4583" t="s">
        <v>1217</v>
      </c>
    </row>
    <row r="4584" spans="1:5">
      <c r="A4584" t="s">
        <v>5114</v>
      </c>
      <c r="B4584">
        <v>10062738368</v>
      </c>
      <c r="C4584" t="s">
        <v>57</v>
      </c>
      <c r="D4584" s="10">
        <v>36997</v>
      </c>
      <c r="E4584" t="s">
        <v>1219</v>
      </c>
    </row>
    <row r="4585" spans="1:5">
      <c r="A4585" t="s">
        <v>5115</v>
      </c>
      <c r="B4585">
        <v>10014992039</v>
      </c>
      <c r="C4585" t="s">
        <v>86</v>
      </c>
      <c r="D4585" s="10">
        <v>35972</v>
      </c>
      <c r="E4585" t="s">
        <v>1217</v>
      </c>
    </row>
    <row r="4586" spans="1:5">
      <c r="A4586" t="s">
        <v>5116</v>
      </c>
      <c r="B4586">
        <v>10050585076</v>
      </c>
      <c r="C4586" t="s">
        <v>60</v>
      </c>
      <c r="D4586" s="10">
        <v>36248</v>
      </c>
      <c r="E4586" t="s">
        <v>1219</v>
      </c>
    </row>
    <row r="4587" spans="1:5">
      <c r="A4587" t="s">
        <v>903</v>
      </c>
      <c r="B4587">
        <v>10005747939</v>
      </c>
      <c r="C4587" t="s">
        <v>197</v>
      </c>
      <c r="D4587" s="10">
        <v>32939</v>
      </c>
      <c r="E4587" t="s">
        <v>1217</v>
      </c>
    </row>
    <row r="4588" spans="1:5">
      <c r="A4588" t="s">
        <v>5117</v>
      </c>
      <c r="B4588">
        <v>10089545229</v>
      </c>
      <c r="C4588" t="s">
        <v>55</v>
      </c>
      <c r="D4588" s="10">
        <v>37575</v>
      </c>
      <c r="E4588" t="s">
        <v>1219</v>
      </c>
    </row>
    <row r="4589" spans="1:5">
      <c r="A4589" t="s">
        <v>5118</v>
      </c>
      <c r="B4589">
        <v>10083182130</v>
      </c>
      <c r="C4589" t="s">
        <v>57</v>
      </c>
      <c r="D4589" s="10">
        <v>37197</v>
      </c>
      <c r="E4589" t="s">
        <v>1217</v>
      </c>
    </row>
    <row r="4590" spans="1:5">
      <c r="A4590" t="s">
        <v>5119</v>
      </c>
      <c r="B4590">
        <v>10087510855</v>
      </c>
      <c r="C4590" t="s">
        <v>177</v>
      </c>
      <c r="D4590" s="10">
        <v>37780</v>
      </c>
      <c r="E4590" t="s">
        <v>1217</v>
      </c>
    </row>
    <row r="4591" spans="1:5">
      <c r="A4591" t="s">
        <v>5120</v>
      </c>
      <c r="B4591">
        <v>10050142617</v>
      </c>
      <c r="C4591" t="s">
        <v>60</v>
      </c>
      <c r="D4591" s="10">
        <v>36001</v>
      </c>
      <c r="E4591" t="s">
        <v>1219</v>
      </c>
    </row>
    <row r="4592" spans="1:5">
      <c r="A4592" t="s">
        <v>5121</v>
      </c>
      <c r="B4592">
        <v>10102135728</v>
      </c>
      <c r="C4592" t="s">
        <v>483</v>
      </c>
      <c r="D4592" s="10">
        <v>35303</v>
      </c>
      <c r="E4592" t="s">
        <v>1219</v>
      </c>
    </row>
    <row r="4593" spans="1:5">
      <c r="A4593" t="s">
        <v>5122</v>
      </c>
      <c r="B4593">
        <v>10015328206</v>
      </c>
      <c r="C4593" t="s">
        <v>94</v>
      </c>
      <c r="D4593" s="10">
        <v>36486</v>
      </c>
      <c r="E4593" t="s">
        <v>1219</v>
      </c>
    </row>
    <row r="4594" spans="1:5">
      <c r="A4594" t="s">
        <v>5123</v>
      </c>
      <c r="B4594">
        <v>10036018609</v>
      </c>
      <c r="C4594" t="s">
        <v>197</v>
      </c>
      <c r="D4594" s="10">
        <v>37469</v>
      </c>
      <c r="E4594" t="s">
        <v>1217</v>
      </c>
    </row>
    <row r="4595" spans="1:5">
      <c r="A4595" t="s">
        <v>5124</v>
      </c>
      <c r="B4595">
        <v>10016290425</v>
      </c>
      <c r="C4595" t="s">
        <v>55</v>
      </c>
      <c r="D4595" s="10">
        <v>36251</v>
      </c>
      <c r="E4595" t="s">
        <v>1219</v>
      </c>
    </row>
    <row r="4596" spans="1:5">
      <c r="A4596" t="s">
        <v>897</v>
      </c>
      <c r="B4596">
        <v>10070377423</v>
      </c>
      <c r="C4596" t="s">
        <v>57</v>
      </c>
      <c r="D4596" s="10">
        <v>37064</v>
      </c>
      <c r="E4596" t="s">
        <v>1217</v>
      </c>
    </row>
    <row r="4597" spans="1:5">
      <c r="A4597" t="s">
        <v>5125</v>
      </c>
      <c r="B4597">
        <v>10044850053</v>
      </c>
      <c r="C4597" t="s">
        <v>479</v>
      </c>
      <c r="D4597" s="10">
        <v>37293</v>
      </c>
      <c r="E4597" t="s">
        <v>1217</v>
      </c>
    </row>
    <row r="4598" spans="1:5">
      <c r="A4598" t="s">
        <v>5126</v>
      </c>
      <c r="B4598">
        <v>10048408236</v>
      </c>
      <c r="C4598" t="s">
        <v>36</v>
      </c>
      <c r="D4598" s="10">
        <v>37371</v>
      </c>
      <c r="E4598" t="s">
        <v>1219</v>
      </c>
    </row>
    <row r="4599" spans="1:5">
      <c r="A4599" t="s">
        <v>5127</v>
      </c>
      <c r="B4599">
        <v>10064601273</v>
      </c>
      <c r="C4599" t="s">
        <v>94</v>
      </c>
      <c r="D4599" s="10">
        <v>32912</v>
      </c>
      <c r="E4599" t="s">
        <v>1219</v>
      </c>
    </row>
    <row r="4600" spans="1:5">
      <c r="A4600" t="s">
        <v>5128</v>
      </c>
      <c r="B4600">
        <v>10036048820</v>
      </c>
      <c r="C4600" t="s">
        <v>197</v>
      </c>
      <c r="D4600" s="10">
        <v>37219</v>
      </c>
      <c r="E4600" t="s">
        <v>1217</v>
      </c>
    </row>
    <row r="4601" spans="1:5">
      <c r="A4601" t="s">
        <v>5129</v>
      </c>
      <c r="B4601">
        <v>10076580672</v>
      </c>
      <c r="C4601" t="s">
        <v>187</v>
      </c>
      <c r="D4601" s="10">
        <v>36992</v>
      </c>
      <c r="E4601" t="s">
        <v>1217</v>
      </c>
    </row>
    <row r="4602" spans="1:5">
      <c r="A4602" t="s">
        <v>5130</v>
      </c>
      <c r="B4602">
        <v>10116114640</v>
      </c>
      <c r="C4602" t="s">
        <v>55</v>
      </c>
      <c r="D4602" s="10">
        <v>37540</v>
      </c>
      <c r="E4602" t="s">
        <v>1219</v>
      </c>
    </row>
    <row r="4603" spans="1:5">
      <c r="A4603" t="s">
        <v>5131</v>
      </c>
      <c r="B4603">
        <v>10009499415</v>
      </c>
      <c r="C4603" t="s">
        <v>24</v>
      </c>
      <c r="D4603" s="10">
        <v>35186</v>
      </c>
      <c r="E4603" t="s">
        <v>1217</v>
      </c>
    </row>
    <row r="4604" spans="1:5">
      <c r="A4604" t="s">
        <v>5132</v>
      </c>
      <c r="B4604">
        <v>10096588944</v>
      </c>
      <c r="C4604" t="s">
        <v>101</v>
      </c>
      <c r="D4604" s="10">
        <v>37754</v>
      </c>
      <c r="E4604" t="s">
        <v>1217</v>
      </c>
    </row>
    <row r="4605" spans="1:5">
      <c r="A4605" t="s">
        <v>5133</v>
      </c>
      <c r="B4605">
        <v>10023853391</v>
      </c>
      <c r="C4605" t="s">
        <v>112</v>
      </c>
      <c r="D4605" s="10">
        <v>36892</v>
      </c>
      <c r="E4605" t="s">
        <v>1217</v>
      </c>
    </row>
    <row r="4606" spans="1:5">
      <c r="A4606" t="s">
        <v>5134</v>
      </c>
      <c r="B4606">
        <v>10070526155</v>
      </c>
      <c r="C4606" t="s">
        <v>36</v>
      </c>
      <c r="D4606" s="10">
        <v>37806</v>
      </c>
      <c r="E4606" t="s">
        <v>1217</v>
      </c>
    </row>
    <row r="4607" spans="1:5">
      <c r="A4607" t="s">
        <v>1025</v>
      </c>
      <c r="B4607">
        <v>10010168412</v>
      </c>
      <c r="C4607" t="s">
        <v>197</v>
      </c>
      <c r="D4607" s="10">
        <v>36015</v>
      </c>
      <c r="E4607" t="s">
        <v>1217</v>
      </c>
    </row>
    <row r="4608" spans="1:5">
      <c r="A4608" t="s">
        <v>5135</v>
      </c>
      <c r="B4608">
        <v>10116087156</v>
      </c>
      <c r="C4608" t="s">
        <v>55</v>
      </c>
      <c r="D4608" s="10">
        <v>37230</v>
      </c>
      <c r="E4608" t="s">
        <v>1219</v>
      </c>
    </row>
    <row r="4609" spans="1:5">
      <c r="A4609" t="s">
        <v>5136</v>
      </c>
      <c r="B4609">
        <v>10107519531</v>
      </c>
      <c r="C4609" t="s">
        <v>94</v>
      </c>
      <c r="D4609" s="10">
        <v>35449</v>
      </c>
      <c r="E4609" t="s">
        <v>1217</v>
      </c>
    </row>
    <row r="4610" spans="1:5">
      <c r="A4610" t="s">
        <v>1026</v>
      </c>
      <c r="B4610">
        <v>10010165277</v>
      </c>
      <c r="C4610" t="s">
        <v>197</v>
      </c>
      <c r="D4610" s="10">
        <v>35824</v>
      </c>
      <c r="E4610" t="s">
        <v>1217</v>
      </c>
    </row>
    <row r="4611" spans="1:5">
      <c r="A4611" t="s">
        <v>5137</v>
      </c>
      <c r="B4611">
        <v>10060545865</v>
      </c>
      <c r="C4611" t="s">
        <v>187</v>
      </c>
      <c r="D4611" s="10">
        <v>37396</v>
      </c>
      <c r="E4611" t="s">
        <v>1217</v>
      </c>
    </row>
    <row r="4612" spans="1:5">
      <c r="A4612" t="s">
        <v>1054</v>
      </c>
      <c r="B4612">
        <v>10015265659</v>
      </c>
      <c r="C4612" t="s">
        <v>197</v>
      </c>
      <c r="D4612" s="10">
        <v>36304</v>
      </c>
      <c r="E4612" t="s">
        <v>1217</v>
      </c>
    </row>
    <row r="4613" spans="1:5">
      <c r="A4613" t="s">
        <v>5138</v>
      </c>
      <c r="B4613">
        <v>10080672456</v>
      </c>
      <c r="C4613" t="s">
        <v>187</v>
      </c>
      <c r="D4613" s="10">
        <v>37848</v>
      </c>
      <c r="E4613" t="s">
        <v>1217</v>
      </c>
    </row>
    <row r="4614" spans="1:5">
      <c r="A4614" t="s">
        <v>5139</v>
      </c>
      <c r="B4614">
        <v>10066472666</v>
      </c>
      <c r="C4614" t="s">
        <v>101</v>
      </c>
      <c r="D4614" s="10">
        <v>35400</v>
      </c>
      <c r="E4614" t="s">
        <v>1217</v>
      </c>
    </row>
    <row r="4615" spans="1:5">
      <c r="A4615" t="s">
        <v>5140</v>
      </c>
      <c r="B4615">
        <v>10008677541</v>
      </c>
      <c r="C4615" t="s">
        <v>36</v>
      </c>
      <c r="D4615" s="10">
        <v>33271</v>
      </c>
      <c r="E4615" t="s">
        <v>1217</v>
      </c>
    </row>
    <row r="4616" spans="1:5">
      <c r="A4616" t="s">
        <v>5141</v>
      </c>
      <c r="B4616">
        <v>10036065489</v>
      </c>
      <c r="C4616" t="s">
        <v>197</v>
      </c>
      <c r="D4616" s="10">
        <v>37062</v>
      </c>
      <c r="E4616" t="s">
        <v>1219</v>
      </c>
    </row>
    <row r="4617" spans="1:5">
      <c r="A4617" t="s">
        <v>5142</v>
      </c>
      <c r="B4617">
        <v>10044415068</v>
      </c>
      <c r="C4617" t="s">
        <v>479</v>
      </c>
      <c r="D4617" s="10">
        <v>26475</v>
      </c>
      <c r="E4617" t="s">
        <v>1217</v>
      </c>
    </row>
    <row r="4618" spans="1:5">
      <c r="A4618" t="s">
        <v>5143</v>
      </c>
      <c r="B4618">
        <v>10036019215</v>
      </c>
      <c r="C4618" t="s">
        <v>197</v>
      </c>
      <c r="D4618" s="10">
        <v>37112</v>
      </c>
      <c r="E4618" t="s">
        <v>1217</v>
      </c>
    </row>
    <row r="4619" spans="1:5">
      <c r="A4619" t="s">
        <v>5144</v>
      </c>
      <c r="B4619">
        <v>10064295927</v>
      </c>
      <c r="C4619" t="s">
        <v>187</v>
      </c>
      <c r="D4619" s="10">
        <v>37286</v>
      </c>
      <c r="E4619" t="s">
        <v>1217</v>
      </c>
    </row>
    <row r="4620" spans="1:5">
      <c r="A4620" t="s">
        <v>5145</v>
      </c>
      <c r="B4620">
        <v>10073754134</v>
      </c>
      <c r="C4620" t="s">
        <v>187</v>
      </c>
      <c r="D4620" s="10">
        <v>37494</v>
      </c>
      <c r="E4620" t="s">
        <v>1217</v>
      </c>
    </row>
    <row r="4621" spans="1:5">
      <c r="A4621" t="s">
        <v>5146</v>
      </c>
      <c r="B4621">
        <v>10089457828</v>
      </c>
      <c r="C4621" t="s">
        <v>206</v>
      </c>
      <c r="D4621" s="10">
        <v>36414</v>
      </c>
      <c r="E4621" t="s">
        <v>1219</v>
      </c>
    </row>
    <row r="4622" spans="1:5">
      <c r="A4622" t="s">
        <v>5147</v>
      </c>
      <c r="B4622">
        <v>10015328408</v>
      </c>
      <c r="C4622" t="s">
        <v>45</v>
      </c>
      <c r="D4622" s="10">
        <v>36551</v>
      </c>
      <c r="E4622" t="s">
        <v>1219</v>
      </c>
    </row>
    <row r="4623" spans="1:5">
      <c r="A4623" t="s">
        <v>5148</v>
      </c>
      <c r="B4623">
        <v>10063535990</v>
      </c>
      <c r="C4623" t="s">
        <v>141</v>
      </c>
      <c r="D4623" s="10">
        <v>36973</v>
      </c>
      <c r="E4623" t="s">
        <v>1219</v>
      </c>
    </row>
    <row r="4624" spans="1:5">
      <c r="A4624" t="s">
        <v>5149</v>
      </c>
      <c r="B4624">
        <v>10015820175</v>
      </c>
      <c r="C4624" t="s">
        <v>112</v>
      </c>
      <c r="D4624" s="10">
        <v>32733</v>
      </c>
      <c r="E4624" t="s">
        <v>1217</v>
      </c>
    </row>
    <row r="4625" spans="1:5">
      <c r="A4625" t="s">
        <v>5150</v>
      </c>
      <c r="B4625">
        <v>10019052400</v>
      </c>
      <c r="C4625" t="s">
        <v>112</v>
      </c>
      <c r="D4625" s="10">
        <v>35562</v>
      </c>
      <c r="E4625" t="s">
        <v>1217</v>
      </c>
    </row>
    <row r="4626" spans="1:5">
      <c r="A4626" t="s">
        <v>5151</v>
      </c>
      <c r="B4626">
        <v>10058287785</v>
      </c>
      <c r="C4626" t="s">
        <v>112</v>
      </c>
      <c r="D4626" s="10">
        <v>38093</v>
      </c>
      <c r="E4626" t="s">
        <v>1217</v>
      </c>
    </row>
    <row r="4627" spans="1:5">
      <c r="A4627" t="s">
        <v>5152</v>
      </c>
      <c r="B4627">
        <v>10087511360</v>
      </c>
      <c r="C4627" t="s">
        <v>112</v>
      </c>
      <c r="D4627" s="10">
        <v>38196</v>
      </c>
      <c r="E4627" t="s">
        <v>1217</v>
      </c>
    </row>
    <row r="4628" spans="1:5">
      <c r="A4628" t="s">
        <v>5153</v>
      </c>
      <c r="B4628">
        <v>10005885860</v>
      </c>
      <c r="C4628" t="s">
        <v>55</v>
      </c>
      <c r="D4628" s="10">
        <v>32957</v>
      </c>
      <c r="E4628" t="s">
        <v>1219</v>
      </c>
    </row>
    <row r="4629" spans="1:5">
      <c r="A4629" t="s">
        <v>5154</v>
      </c>
      <c r="B4629">
        <v>10009031993</v>
      </c>
      <c r="C4629" t="s">
        <v>55</v>
      </c>
      <c r="D4629" s="10">
        <v>34544</v>
      </c>
      <c r="E4629" t="s">
        <v>1219</v>
      </c>
    </row>
    <row r="4630" spans="1:5">
      <c r="A4630" t="s">
        <v>5155</v>
      </c>
      <c r="B4630">
        <v>10050431593</v>
      </c>
      <c r="C4630" t="s">
        <v>55</v>
      </c>
      <c r="D4630" s="10">
        <v>35952</v>
      </c>
      <c r="E4630" t="s">
        <v>1219</v>
      </c>
    </row>
    <row r="4631" spans="1:5">
      <c r="A4631" t="s">
        <v>5156</v>
      </c>
      <c r="B4631">
        <v>10051542750</v>
      </c>
      <c r="C4631" t="s">
        <v>55</v>
      </c>
      <c r="D4631" s="10">
        <v>34178</v>
      </c>
      <c r="E4631" t="s">
        <v>1219</v>
      </c>
    </row>
    <row r="4632" spans="1:5">
      <c r="A4632" t="s">
        <v>5157</v>
      </c>
      <c r="B4632">
        <v>10078982030</v>
      </c>
      <c r="C4632" t="s">
        <v>55</v>
      </c>
      <c r="D4632" s="10">
        <v>36497</v>
      </c>
      <c r="E4632" t="s">
        <v>1219</v>
      </c>
    </row>
    <row r="4633" spans="1:5">
      <c r="A4633" t="s">
        <v>5158</v>
      </c>
      <c r="B4633">
        <v>10101986184</v>
      </c>
      <c r="C4633" t="s">
        <v>55</v>
      </c>
      <c r="D4633" s="10">
        <v>37546</v>
      </c>
      <c r="E4633" t="s">
        <v>1219</v>
      </c>
    </row>
    <row r="4634" spans="1:5">
      <c r="A4634" t="s">
        <v>924</v>
      </c>
      <c r="B4634">
        <v>10007224258</v>
      </c>
      <c r="C4634" t="s">
        <v>84</v>
      </c>
      <c r="D4634" s="10">
        <v>34018</v>
      </c>
      <c r="E4634" t="s">
        <v>1219</v>
      </c>
    </row>
    <row r="4635" spans="1:5">
      <c r="A4635" t="s">
        <v>796</v>
      </c>
      <c r="B4635">
        <v>10002931606</v>
      </c>
      <c r="C4635" t="s">
        <v>645</v>
      </c>
      <c r="D4635" s="10">
        <v>31266</v>
      </c>
      <c r="E4635" t="s">
        <v>1217</v>
      </c>
    </row>
    <row r="4636" spans="1:5">
      <c r="A4636" t="s">
        <v>5159</v>
      </c>
      <c r="B4636">
        <v>10092823627</v>
      </c>
      <c r="C4636" t="s">
        <v>62</v>
      </c>
      <c r="D4636" s="10">
        <v>37587</v>
      </c>
      <c r="E4636" t="s">
        <v>1219</v>
      </c>
    </row>
    <row r="4637" spans="1:5">
      <c r="A4637" t="s">
        <v>5160</v>
      </c>
      <c r="B4637">
        <v>10050678137</v>
      </c>
      <c r="C4637" t="s">
        <v>149</v>
      </c>
      <c r="D4637" s="10">
        <v>34486</v>
      </c>
      <c r="E4637" t="s">
        <v>1217</v>
      </c>
    </row>
    <row r="4638" spans="1:5">
      <c r="A4638" t="s">
        <v>5161</v>
      </c>
      <c r="B4638">
        <v>10006497970</v>
      </c>
      <c r="C4638" t="s">
        <v>491</v>
      </c>
      <c r="D4638" s="10">
        <v>32882</v>
      </c>
      <c r="E4638" t="s">
        <v>1217</v>
      </c>
    </row>
    <row r="4639" spans="1:5">
      <c r="A4639" t="s">
        <v>654</v>
      </c>
      <c r="B4639">
        <v>10006883344</v>
      </c>
      <c r="C4639" t="s">
        <v>483</v>
      </c>
      <c r="D4639" s="10">
        <v>33645</v>
      </c>
      <c r="E4639" t="s">
        <v>1217</v>
      </c>
    </row>
    <row r="4640" spans="1:5">
      <c r="A4640" t="s">
        <v>600</v>
      </c>
      <c r="B4640">
        <v>10009118081</v>
      </c>
      <c r="C4640" t="s">
        <v>101</v>
      </c>
      <c r="D4640" s="10">
        <v>35083</v>
      </c>
      <c r="E4640" t="s">
        <v>1217</v>
      </c>
    </row>
    <row r="4641" spans="1:5">
      <c r="A4641" t="s">
        <v>5162</v>
      </c>
      <c r="B4641">
        <v>10006904057</v>
      </c>
      <c r="C4641" t="s">
        <v>24</v>
      </c>
      <c r="D4641" s="10">
        <v>33887</v>
      </c>
      <c r="E4641" t="s">
        <v>1217</v>
      </c>
    </row>
    <row r="4642" spans="1:5">
      <c r="A4642" t="s">
        <v>5163</v>
      </c>
      <c r="B4642">
        <v>10009096964</v>
      </c>
      <c r="C4642" t="s">
        <v>163</v>
      </c>
      <c r="D4642" s="10">
        <v>31053</v>
      </c>
      <c r="E4642" t="s">
        <v>1217</v>
      </c>
    </row>
    <row r="4643" spans="1:5">
      <c r="A4643" t="s">
        <v>5165</v>
      </c>
      <c r="B4643">
        <v>10063968652</v>
      </c>
      <c r="C4643" t="s">
        <v>5164</v>
      </c>
      <c r="D4643" s="10">
        <v>32766</v>
      </c>
      <c r="E4643" t="s">
        <v>1217</v>
      </c>
    </row>
    <row r="4644" spans="1:5">
      <c r="A4644" t="s">
        <v>5166</v>
      </c>
      <c r="B4644">
        <v>10063727263</v>
      </c>
      <c r="C4644" t="s">
        <v>1686</v>
      </c>
      <c r="D4644" s="10">
        <v>36323</v>
      </c>
      <c r="E4644" t="s">
        <v>1217</v>
      </c>
    </row>
    <row r="4645" spans="1:5">
      <c r="A4645" t="s">
        <v>5167</v>
      </c>
      <c r="B4645">
        <v>10035246548</v>
      </c>
      <c r="C4645" t="s">
        <v>43</v>
      </c>
      <c r="D4645" s="10">
        <v>35409</v>
      </c>
      <c r="E4645" t="s">
        <v>1217</v>
      </c>
    </row>
    <row r="4646" spans="1:5">
      <c r="A4646" t="s">
        <v>5168</v>
      </c>
      <c r="B4646">
        <v>10009673106</v>
      </c>
      <c r="C4646" t="s">
        <v>153</v>
      </c>
      <c r="D4646" s="10">
        <v>35382</v>
      </c>
      <c r="E4646" t="s">
        <v>1219</v>
      </c>
    </row>
    <row r="4647" spans="1:5">
      <c r="A4647" t="s">
        <v>5169</v>
      </c>
      <c r="B4647">
        <v>10035347588</v>
      </c>
      <c r="C4647" t="s">
        <v>43</v>
      </c>
      <c r="D4647" s="10">
        <v>36291</v>
      </c>
      <c r="E4647" t="s">
        <v>1219</v>
      </c>
    </row>
    <row r="4648" spans="1:5">
      <c r="A4648" t="s">
        <v>926</v>
      </c>
      <c r="B4648">
        <v>10009513761</v>
      </c>
      <c r="C4648" t="s">
        <v>177</v>
      </c>
      <c r="D4648" s="10">
        <v>35249</v>
      </c>
      <c r="E4648" t="s">
        <v>1217</v>
      </c>
    </row>
    <row r="4649" spans="1:5">
      <c r="A4649" t="s">
        <v>5170</v>
      </c>
      <c r="B4649">
        <v>10060324684</v>
      </c>
      <c r="C4649" t="s">
        <v>5164</v>
      </c>
      <c r="D4649" s="10">
        <v>30814</v>
      </c>
      <c r="E4649" t="s">
        <v>1217</v>
      </c>
    </row>
    <row r="4650" spans="1:5">
      <c r="A4650" t="s">
        <v>5171</v>
      </c>
      <c r="B4650">
        <v>10047304456</v>
      </c>
      <c r="C4650" t="s">
        <v>41</v>
      </c>
      <c r="D4650" s="10">
        <v>37420</v>
      </c>
      <c r="E4650" t="s">
        <v>1219</v>
      </c>
    </row>
    <row r="4651" spans="1:5">
      <c r="A4651" t="s">
        <v>5172</v>
      </c>
      <c r="B4651">
        <v>10029822026</v>
      </c>
      <c r="C4651" t="s">
        <v>24</v>
      </c>
      <c r="D4651" s="10">
        <v>36779</v>
      </c>
      <c r="E4651" t="s">
        <v>1217</v>
      </c>
    </row>
    <row r="4652" spans="1:5">
      <c r="A4652" t="s">
        <v>5173</v>
      </c>
      <c r="B4652">
        <v>10109512677</v>
      </c>
      <c r="C4652" t="s">
        <v>861</v>
      </c>
      <c r="D4652" s="10">
        <v>31790</v>
      </c>
      <c r="E4652" t="s">
        <v>1219</v>
      </c>
    </row>
    <row r="4653" spans="1:5">
      <c r="A4653" t="s">
        <v>5174</v>
      </c>
      <c r="B4653">
        <v>10036454604</v>
      </c>
      <c r="C4653" t="s">
        <v>163</v>
      </c>
      <c r="D4653" s="10">
        <v>37051</v>
      </c>
      <c r="E4653" t="s">
        <v>1219</v>
      </c>
    </row>
    <row r="4654" spans="1:5">
      <c r="A4654" t="s">
        <v>5175</v>
      </c>
      <c r="B4654">
        <v>10047330627</v>
      </c>
      <c r="C4654" t="s">
        <v>41</v>
      </c>
      <c r="D4654" s="10">
        <v>36962</v>
      </c>
      <c r="E4654" t="s">
        <v>1219</v>
      </c>
    </row>
    <row r="4655" spans="1:5">
      <c r="A4655" t="s">
        <v>5176</v>
      </c>
      <c r="B4655">
        <v>10036560088</v>
      </c>
      <c r="C4655" t="s">
        <v>28</v>
      </c>
      <c r="D4655" s="10">
        <v>37388</v>
      </c>
      <c r="E4655" t="s">
        <v>1217</v>
      </c>
    </row>
    <row r="4656" spans="1:5">
      <c r="A4656" t="s">
        <v>5177</v>
      </c>
      <c r="B4656">
        <v>10063110204</v>
      </c>
      <c r="C4656" t="s">
        <v>477</v>
      </c>
      <c r="D4656" s="10">
        <v>37040</v>
      </c>
      <c r="E4656" t="s">
        <v>1219</v>
      </c>
    </row>
    <row r="4657" spans="1:5">
      <c r="A4657" t="s">
        <v>808</v>
      </c>
      <c r="B4657">
        <v>10003310714</v>
      </c>
      <c r="C4657" t="s">
        <v>26</v>
      </c>
      <c r="D4657" s="10">
        <v>32020</v>
      </c>
      <c r="E4657" t="s">
        <v>1217</v>
      </c>
    </row>
    <row r="4658" spans="1:5">
      <c r="A4658" t="s">
        <v>5178</v>
      </c>
      <c r="B4658">
        <v>10010828012</v>
      </c>
      <c r="C4658" t="s">
        <v>43</v>
      </c>
      <c r="D4658" s="10">
        <v>35915</v>
      </c>
      <c r="E4658" t="s">
        <v>1217</v>
      </c>
    </row>
    <row r="4659" spans="1:5">
      <c r="A4659" t="s">
        <v>809</v>
      </c>
      <c r="B4659">
        <v>10036281923</v>
      </c>
      <c r="C4659" t="s">
        <v>28</v>
      </c>
      <c r="D4659" s="10">
        <v>36905</v>
      </c>
      <c r="E4659" t="s">
        <v>1217</v>
      </c>
    </row>
    <row r="4660" spans="1:5">
      <c r="A4660" t="s">
        <v>934</v>
      </c>
      <c r="B4660">
        <v>10015998314</v>
      </c>
      <c r="C4660" t="s">
        <v>38</v>
      </c>
      <c r="D4660" s="10">
        <v>36153</v>
      </c>
      <c r="E4660" t="s">
        <v>1219</v>
      </c>
    </row>
    <row r="4661" spans="1:5">
      <c r="A4661" t="s">
        <v>5179</v>
      </c>
      <c r="B4661">
        <v>10036365583</v>
      </c>
      <c r="C4661" t="s">
        <v>28</v>
      </c>
      <c r="D4661" s="10">
        <v>36973</v>
      </c>
      <c r="E4661" t="s">
        <v>1217</v>
      </c>
    </row>
    <row r="4662" spans="1:5">
      <c r="A4662" t="s">
        <v>5180</v>
      </c>
      <c r="B4662">
        <v>10023886939</v>
      </c>
      <c r="C4662" t="s">
        <v>112</v>
      </c>
      <c r="D4662" s="10">
        <v>36944</v>
      </c>
      <c r="E4662" t="s">
        <v>1217</v>
      </c>
    </row>
    <row r="4663" spans="1:5">
      <c r="A4663" t="s">
        <v>5181</v>
      </c>
      <c r="B4663">
        <v>10009326431</v>
      </c>
      <c r="C4663" t="s">
        <v>177</v>
      </c>
      <c r="D4663" s="10">
        <v>33688</v>
      </c>
      <c r="E4663" t="s">
        <v>1219</v>
      </c>
    </row>
    <row r="4664" spans="1:5">
      <c r="A4664" t="s">
        <v>5182</v>
      </c>
      <c r="B4664">
        <v>10013841577</v>
      </c>
      <c r="C4664" t="s">
        <v>163</v>
      </c>
      <c r="D4664" s="10">
        <v>33876</v>
      </c>
      <c r="E4664" t="s">
        <v>1217</v>
      </c>
    </row>
    <row r="4665" spans="1:5">
      <c r="A4665" t="s">
        <v>5183</v>
      </c>
      <c r="B4665">
        <v>10035543208</v>
      </c>
      <c r="C4665" t="s">
        <v>163</v>
      </c>
      <c r="D4665" s="10">
        <v>34532</v>
      </c>
      <c r="E4665" t="s">
        <v>1217</v>
      </c>
    </row>
    <row r="4666" spans="1:5">
      <c r="A4666" t="s">
        <v>5184</v>
      </c>
      <c r="B4666">
        <v>10059238890</v>
      </c>
      <c r="C4666" t="s">
        <v>41</v>
      </c>
      <c r="D4666" s="10">
        <v>36962</v>
      </c>
      <c r="E4666" t="s">
        <v>1217</v>
      </c>
    </row>
    <row r="4667" spans="1:5">
      <c r="A4667" t="s">
        <v>5185</v>
      </c>
      <c r="B4667">
        <v>10061852840</v>
      </c>
      <c r="C4667" t="s">
        <v>146</v>
      </c>
      <c r="D4667" s="10">
        <v>37327</v>
      </c>
      <c r="E4667" t="s">
        <v>1219</v>
      </c>
    </row>
    <row r="4668" spans="1:5">
      <c r="A4668" t="s">
        <v>5186</v>
      </c>
      <c r="B4668">
        <v>10007448671</v>
      </c>
      <c r="C4668" t="s">
        <v>324</v>
      </c>
      <c r="D4668" s="10">
        <v>32574</v>
      </c>
      <c r="E4668" t="s">
        <v>1217</v>
      </c>
    </row>
    <row r="4669" spans="1:5">
      <c r="A4669" t="s">
        <v>5187</v>
      </c>
      <c r="B4669">
        <v>10052865889</v>
      </c>
      <c r="C4669" t="s">
        <v>1110</v>
      </c>
      <c r="D4669" s="10">
        <v>37374</v>
      </c>
      <c r="E4669" t="s">
        <v>1217</v>
      </c>
    </row>
    <row r="4670" spans="1:5">
      <c r="A4670" t="s">
        <v>699</v>
      </c>
      <c r="B4670">
        <v>10082723604</v>
      </c>
      <c r="C4670" t="s">
        <v>43</v>
      </c>
      <c r="D4670" s="10">
        <v>37077</v>
      </c>
      <c r="E4670" t="s">
        <v>1217</v>
      </c>
    </row>
    <row r="4671" spans="1:5">
      <c r="A4671" t="s">
        <v>5188</v>
      </c>
      <c r="B4671">
        <v>10050218395</v>
      </c>
      <c r="C4671" t="s">
        <v>153</v>
      </c>
      <c r="D4671" s="10">
        <v>37104</v>
      </c>
      <c r="E4671" t="s">
        <v>1217</v>
      </c>
    </row>
    <row r="4672" spans="1:5">
      <c r="A4672" t="s">
        <v>5189</v>
      </c>
      <c r="B4672">
        <v>10062931661</v>
      </c>
      <c r="C4672" t="s">
        <v>477</v>
      </c>
      <c r="D4672" s="10">
        <v>36857</v>
      </c>
      <c r="E4672" t="s">
        <v>1219</v>
      </c>
    </row>
    <row r="4673" spans="1:5">
      <c r="A4673" t="s">
        <v>974</v>
      </c>
      <c r="B4673">
        <v>10002301914</v>
      </c>
      <c r="C4673" t="s">
        <v>523</v>
      </c>
      <c r="D4673" s="10">
        <v>30113</v>
      </c>
      <c r="E4673" t="s">
        <v>1217</v>
      </c>
    </row>
    <row r="4674" spans="1:5">
      <c r="A4674" t="s">
        <v>952</v>
      </c>
      <c r="B4674">
        <v>10009021384</v>
      </c>
      <c r="C4674" t="s">
        <v>30</v>
      </c>
      <c r="D4674" s="10">
        <v>33711</v>
      </c>
      <c r="E4674" t="s">
        <v>1219</v>
      </c>
    </row>
    <row r="4675" spans="1:5">
      <c r="A4675" t="s">
        <v>5190</v>
      </c>
      <c r="B4675">
        <v>10035289590</v>
      </c>
      <c r="C4675" t="s">
        <v>43</v>
      </c>
      <c r="D4675" s="10">
        <v>35797</v>
      </c>
      <c r="E4675" t="s">
        <v>1219</v>
      </c>
    </row>
    <row r="4676" spans="1:5">
      <c r="A4676" t="s">
        <v>1898</v>
      </c>
      <c r="B4676">
        <v>10055514494</v>
      </c>
      <c r="C4676" t="s">
        <v>146</v>
      </c>
      <c r="D4676" s="10">
        <v>36257</v>
      </c>
      <c r="E4676" t="s">
        <v>1219</v>
      </c>
    </row>
    <row r="4677" spans="1:5">
      <c r="A4677" t="s">
        <v>5191</v>
      </c>
      <c r="B4677">
        <v>10004593639</v>
      </c>
      <c r="C4677" t="s">
        <v>324</v>
      </c>
      <c r="D4677" s="10">
        <v>31817</v>
      </c>
      <c r="E4677" t="s">
        <v>1217</v>
      </c>
    </row>
    <row r="4678" spans="1:5">
      <c r="A4678" t="s">
        <v>5192</v>
      </c>
      <c r="B4678">
        <v>10063593079</v>
      </c>
      <c r="C4678" t="s">
        <v>43</v>
      </c>
      <c r="D4678" s="10">
        <v>35850</v>
      </c>
      <c r="E4678" t="s">
        <v>1217</v>
      </c>
    </row>
    <row r="4679" spans="1:5">
      <c r="A4679" t="s">
        <v>5193</v>
      </c>
      <c r="B4679">
        <v>10008199312</v>
      </c>
      <c r="C4679" t="s">
        <v>26</v>
      </c>
      <c r="D4679" s="10">
        <v>33956</v>
      </c>
      <c r="E4679" t="s">
        <v>1217</v>
      </c>
    </row>
    <row r="4680" spans="1:5">
      <c r="A4680" t="s">
        <v>5194</v>
      </c>
      <c r="B4680">
        <v>10063107978</v>
      </c>
      <c r="C4680" t="s">
        <v>477</v>
      </c>
      <c r="D4680" s="10">
        <v>36936</v>
      </c>
      <c r="E4680" t="s">
        <v>1217</v>
      </c>
    </row>
    <row r="4681" spans="1:5">
      <c r="A4681" t="s">
        <v>5195</v>
      </c>
      <c r="B4681">
        <v>10009148801</v>
      </c>
      <c r="C4681" t="s">
        <v>30</v>
      </c>
      <c r="D4681" s="10">
        <v>34851</v>
      </c>
      <c r="E4681" t="s">
        <v>1217</v>
      </c>
    </row>
    <row r="4682" spans="1:5">
      <c r="A4682" t="s">
        <v>5196</v>
      </c>
      <c r="B4682">
        <v>10015859985</v>
      </c>
      <c r="C4682" t="s">
        <v>103</v>
      </c>
      <c r="D4682" s="10">
        <v>36494</v>
      </c>
      <c r="E4682" t="s">
        <v>1219</v>
      </c>
    </row>
    <row r="4683" spans="1:5">
      <c r="A4683" t="s">
        <v>5197</v>
      </c>
      <c r="B4683">
        <v>10006450076</v>
      </c>
      <c r="C4683" t="s">
        <v>43</v>
      </c>
      <c r="D4683" s="10">
        <v>29226</v>
      </c>
      <c r="E4683" t="s">
        <v>1219</v>
      </c>
    </row>
    <row r="4684" spans="1:5">
      <c r="A4684" t="s">
        <v>5198</v>
      </c>
      <c r="B4684">
        <v>10083951258</v>
      </c>
      <c r="C4684" t="s">
        <v>324</v>
      </c>
      <c r="D4684" s="10">
        <v>37168</v>
      </c>
      <c r="E4684" t="s">
        <v>1218</v>
      </c>
    </row>
    <row r="4685" spans="1:5">
      <c r="A4685" t="s">
        <v>5199</v>
      </c>
      <c r="B4685">
        <v>10009543669</v>
      </c>
      <c r="C4685" t="s">
        <v>141</v>
      </c>
      <c r="D4685" s="10">
        <v>34570</v>
      </c>
      <c r="E4685" t="s">
        <v>1219</v>
      </c>
    </row>
    <row r="4686" spans="1:5">
      <c r="A4686" t="s">
        <v>5200</v>
      </c>
      <c r="B4686">
        <v>10045852082</v>
      </c>
      <c r="C4686" t="s">
        <v>363</v>
      </c>
      <c r="D4686" s="10">
        <v>30188</v>
      </c>
      <c r="E4686" t="s">
        <v>1219</v>
      </c>
    </row>
    <row r="4687" spans="1:5">
      <c r="A4687" t="s">
        <v>5201</v>
      </c>
      <c r="B4687">
        <v>10010835789</v>
      </c>
      <c r="C4687" t="s">
        <v>153</v>
      </c>
      <c r="D4687" s="10">
        <v>36147</v>
      </c>
      <c r="E4687" t="s">
        <v>1219</v>
      </c>
    </row>
    <row r="4688" spans="1:5">
      <c r="A4688" t="s">
        <v>5202</v>
      </c>
      <c r="B4688">
        <v>10064369382</v>
      </c>
      <c r="C4688" t="s">
        <v>523</v>
      </c>
      <c r="D4688" s="10">
        <v>37151</v>
      </c>
      <c r="E4688" t="s">
        <v>1217</v>
      </c>
    </row>
    <row r="4689" spans="1:5">
      <c r="A4689" t="s">
        <v>5203</v>
      </c>
      <c r="B4689">
        <v>10009975018</v>
      </c>
      <c r="C4689" t="s">
        <v>249</v>
      </c>
      <c r="D4689" s="10">
        <v>35160</v>
      </c>
      <c r="E4689" t="s">
        <v>1217</v>
      </c>
    </row>
    <row r="4690" spans="1:5">
      <c r="A4690" t="s">
        <v>741</v>
      </c>
      <c r="B4690">
        <v>10010713430</v>
      </c>
      <c r="C4690" t="s">
        <v>24</v>
      </c>
      <c r="D4690" s="10">
        <v>35727</v>
      </c>
      <c r="E4690" t="s">
        <v>1219</v>
      </c>
    </row>
    <row r="4691" spans="1:5">
      <c r="A4691" t="s">
        <v>5204</v>
      </c>
      <c r="B4691">
        <v>10068310414</v>
      </c>
      <c r="C4691" t="s">
        <v>26</v>
      </c>
      <c r="D4691" s="10">
        <v>37532</v>
      </c>
      <c r="E4691" t="s">
        <v>1217</v>
      </c>
    </row>
    <row r="4692" spans="1:5">
      <c r="A4692" t="s">
        <v>5205</v>
      </c>
      <c r="B4692">
        <v>10067207644</v>
      </c>
      <c r="C4692" t="s">
        <v>26</v>
      </c>
      <c r="D4692" s="10">
        <v>37007</v>
      </c>
      <c r="E4692" t="s">
        <v>1217</v>
      </c>
    </row>
    <row r="4693" spans="1:5">
      <c r="A4693" t="s">
        <v>5206</v>
      </c>
      <c r="B4693">
        <v>10087538440</v>
      </c>
      <c r="C4693" t="s">
        <v>324</v>
      </c>
      <c r="D4693" s="10">
        <v>37497</v>
      </c>
      <c r="E4693" t="s">
        <v>1217</v>
      </c>
    </row>
    <row r="4694" spans="1:5">
      <c r="A4694" t="s">
        <v>5207</v>
      </c>
      <c r="B4694">
        <v>10006897892</v>
      </c>
      <c r="C4694" t="s">
        <v>141</v>
      </c>
      <c r="D4694" s="10">
        <v>33310</v>
      </c>
      <c r="E4694" t="s">
        <v>1217</v>
      </c>
    </row>
    <row r="4695" spans="1:5">
      <c r="A4695" t="s">
        <v>5208</v>
      </c>
      <c r="B4695">
        <v>10002963130</v>
      </c>
      <c r="C4695" t="s">
        <v>363</v>
      </c>
      <c r="D4695" s="10">
        <v>24678</v>
      </c>
      <c r="E4695" t="s">
        <v>1219</v>
      </c>
    </row>
    <row r="4696" spans="1:5">
      <c r="A4696" t="s">
        <v>5209</v>
      </c>
      <c r="B4696">
        <v>10015709031</v>
      </c>
      <c r="C4696" t="s">
        <v>36</v>
      </c>
      <c r="D4696" s="10">
        <v>36413</v>
      </c>
      <c r="E4696" t="s">
        <v>1217</v>
      </c>
    </row>
    <row r="4697" spans="1:5">
      <c r="A4697" t="s">
        <v>5210</v>
      </c>
      <c r="B4697">
        <v>10069221608</v>
      </c>
      <c r="C4697" t="s">
        <v>153</v>
      </c>
      <c r="D4697" s="10">
        <v>37606</v>
      </c>
      <c r="E4697" t="s">
        <v>1226</v>
      </c>
    </row>
    <row r="4698" spans="1:5">
      <c r="A4698" t="s">
        <v>966</v>
      </c>
      <c r="B4698">
        <v>10030129493</v>
      </c>
      <c r="C4698" t="s">
        <v>24</v>
      </c>
      <c r="D4698" s="10">
        <v>37195</v>
      </c>
      <c r="E4698" t="s">
        <v>1217</v>
      </c>
    </row>
    <row r="4699" spans="1:5">
      <c r="A4699" t="s">
        <v>5211</v>
      </c>
      <c r="B4699">
        <v>10015528771</v>
      </c>
      <c r="C4699" t="s">
        <v>41</v>
      </c>
      <c r="D4699" s="10">
        <v>36471</v>
      </c>
      <c r="E4699" t="s">
        <v>1217</v>
      </c>
    </row>
    <row r="4700" spans="1:5">
      <c r="A4700" t="s">
        <v>5212</v>
      </c>
      <c r="B4700">
        <v>10092786039</v>
      </c>
      <c r="C4700" t="s">
        <v>206</v>
      </c>
      <c r="D4700" s="10">
        <v>35896</v>
      </c>
      <c r="E4700" t="s">
        <v>1219</v>
      </c>
    </row>
    <row r="4701" spans="1:5">
      <c r="A4701" t="s">
        <v>5213</v>
      </c>
      <c r="B4701">
        <v>10049037625</v>
      </c>
      <c r="C4701" t="s">
        <v>861</v>
      </c>
      <c r="D4701" s="10">
        <v>34713</v>
      </c>
      <c r="E4701" t="s">
        <v>1217</v>
      </c>
    </row>
    <row r="4702" spans="1:5">
      <c r="A4702" t="s">
        <v>5214</v>
      </c>
      <c r="B4702">
        <v>10010957445</v>
      </c>
      <c r="C4702" t="s">
        <v>45</v>
      </c>
      <c r="D4702" s="10">
        <v>35599</v>
      </c>
      <c r="E4702" t="s">
        <v>1217</v>
      </c>
    </row>
    <row r="4703" spans="1:5">
      <c r="A4703" t="s">
        <v>5215</v>
      </c>
      <c r="B4703">
        <v>10023551277</v>
      </c>
      <c r="C4703" t="s">
        <v>1110</v>
      </c>
      <c r="D4703" s="10">
        <v>36455</v>
      </c>
      <c r="E4703" t="s">
        <v>1217</v>
      </c>
    </row>
    <row r="4704" spans="1:5">
      <c r="A4704" t="s">
        <v>5216</v>
      </c>
      <c r="B4704">
        <v>10120362735</v>
      </c>
      <c r="C4704" t="s">
        <v>43</v>
      </c>
      <c r="D4704" s="10">
        <v>31329</v>
      </c>
      <c r="E4704" t="s">
        <v>1217</v>
      </c>
    </row>
    <row r="4705" spans="1:5">
      <c r="A4705" t="s">
        <v>5217</v>
      </c>
      <c r="B4705">
        <v>10064722424</v>
      </c>
      <c r="C4705" t="s">
        <v>141</v>
      </c>
      <c r="D4705" s="10">
        <v>37141</v>
      </c>
      <c r="E4705" t="s">
        <v>1217</v>
      </c>
    </row>
    <row r="4706" spans="1:5">
      <c r="A4706" t="s">
        <v>5218</v>
      </c>
      <c r="B4706">
        <v>10074547615</v>
      </c>
      <c r="C4706" t="s">
        <v>62</v>
      </c>
      <c r="D4706" s="10">
        <v>36998</v>
      </c>
      <c r="E4706" t="s">
        <v>1217</v>
      </c>
    </row>
    <row r="4707" spans="1:5">
      <c r="A4707" t="s">
        <v>5219</v>
      </c>
      <c r="B4707">
        <v>10008663801</v>
      </c>
      <c r="C4707" t="s">
        <v>153</v>
      </c>
      <c r="D4707" s="10">
        <v>34103</v>
      </c>
      <c r="E4707" t="s">
        <v>1217</v>
      </c>
    </row>
    <row r="4708" spans="1:5">
      <c r="A4708" t="s">
        <v>5220</v>
      </c>
      <c r="B4708">
        <v>10050535465</v>
      </c>
      <c r="C4708" t="s">
        <v>60</v>
      </c>
      <c r="D4708" s="10">
        <v>37054</v>
      </c>
      <c r="E4708" t="s">
        <v>1219</v>
      </c>
    </row>
    <row r="4709" spans="1:5">
      <c r="A4709" t="s">
        <v>5221</v>
      </c>
      <c r="B4709">
        <v>10096871658</v>
      </c>
      <c r="C4709" t="s">
        <v>523</v>
      </c>
      <c r="D4709" s="10">
        <v>37445</v>
      </c>
      <c r="E4709" t="s">
        <v>1218</v>
      </c>
    </row>
    <row r="4710" spans="1:5">
      <c r="A4710" t="s">
        <v>5222</v>
      </c>
      <c r="B4710">
        <v>10009087365</v>
      </c>
      <c r="C4710" t="s">
        <v>30</v>
      </c>
      <c r="D4710" s="10">
        <v>34575</v>
      </c>
      <c r="E4710" t="s">
        <v>1217</v>
      </c>
    </row>
    <row r="4711" spans="1:5">
      <c r="A4711" t="s">
        <v>5223</v>
      </c>
      <c r="B4711">
        <v>10030124544</v>
      </c>
      <c r="C4711" t="s">
        <v>24</v>
      </c>
      <c r="D4711" s="10">
        <v>37066</v>
      </c>
      <c r="E4711" t="s">
        <v>1219</v>
      </c>
    </row>
    <row r="4712" spans="1:5">
      <c r="A4712" t="s">
        <v>5224</v>
      </c>
      <c r="B4712">
        <v>10082153425</v>
      </c>
      <c r="C4712" t="s">
        <v>43</v>
      </c>
      <c r="D4712" s="10">
        <v>37321</v>
      </c>
      <c r="E4712" t="s">
        <v>1219</v>
      </c>
    </row>
    <row r="4713" spans="1:5">
      <c r="A4713" t="s">
        <v>705</v>
      </c>
      <c r="B4713">
        <v>10035452167</v>
      </c>
      <c r="C4713" t="s">
        <v>43</v>
      </c>
      <c r="D4713" s="10">
        <v>37314</v>
      </c>
      <c r="E4713" t="s">
        <v>1217</v>
      </c>
    </row>
    <row r="4714" spans="1:5">
      <c r="A4714" t="s">
        <v>5225</v>
      </c>
      <c r="B4714">
        <v>10071381876</v>
      </c>
      <c r="C4714" t="s">
        <v>26</v>
      </c>
      <c r="D4714" s="10">
        <v>37310</v>
      </c>
      <c r="E4714" t="s">
        <v>1217</v>
      </c>
    </row>
    <row r="4715" spans="1:5">
      <c r="A4715" t="s">
        <v>5226</v>
      </c>
      <c r="B4715">
        <v>10017190505</v>
      </c>
      <c r="C4715" t="s">
        <v>177</v>
      </c>
      <c r="D4715" s="10">
        <v>37039</v>
      </c>
      <c r="E4715" t="s">
        <v>1219</v>
      </c>
    </row>
    <row r="4716" spans="1:5">
      <c r="A4716" t="s">
        <v>5227</v>
      </c>
      <c r="B4716">
        <v>10118971086</v>
      </c>
      <c r="C4716" t="s">
        <v>163</v>
      </c>
      <c r="D4716" s="10">
        <v>32855</v>
      </c>
      <c r="E4716" t="s">
        <v>1219</v>
      </c>
    </row>
    <row r="4717" spans="1:5">
      <c r="A4717" t="s">
        <v>5228</v>
      </c>
      <c r="B4717">
        <v>10050941855</v>
      </c>
      <c r="C4717" t="s">
        <v>60</v>
      </c>
      <c r="D4717" s="10">
        <v>36017</v>
      </c>
      <c r="E4717" t="s">
        <v>1219</v>
      </c>
    </row>
    <row r="4718" spans="1:5">
      <c r="A4718" t="s">
        <v>5229</v>
      </c>
      <c r="B4718">
        <v>10006216367</v>
      </c>
      <c r="C4718" t="s">
        <v>84</v>
      </c>
      <c r="D4718" s="10">
        <v>33143</v>
      </c>
      <c r="E4718" t="s">
        <v>1219</v>
      </c>
    </row>
    <row r="4719" spans="1:5">
      <c r="A4719" t="s">
        <v>5230</v>
      </c>
      <c r="B4719">
        <v>10035411751</v>
      </c>
      <c r="C4719" t="s">
        <v>43</v>
      </c>
      <c r="D4719" s="10">
        <v>35993</v>
      </c>
      <c r="E4719" t="s">
        <v>1217</v>
      </c>
    </row>
    <row r="4720" spans="1:5">
      <c r="A4720" t="s">
        <v>5231</v>
      </c>
      <c r="B4720">
        <v>10030151018</v>
      </c>
      <c r="C4720" t="s">
        <v>24</v>
      </c>
      <c r="D4720" s="10">
        <v>37127</v>
      </c>
      <c r="E4720" t="s">
        <v>1219</v>
      </c>
    </row>
    <row r="4721" spans="1:5">
      <c r="A4721" t="s">
        <v>5232</v>
      </c>
      <c r="B4721">
        <v>10085538220</v>
      </c>
      <c r="C4721" t="s">
        <v>36</v>
      </c>
      <c r="D4721" s="10">
        <v>37636</v>
      </c>
      <c r="E4721" t="s">
        <v>1217</v>
      </c>
    </row>
    <row r="4722" spans="1:5">
      <c r="A4722" t="s">
        <v>5233</v>
      </c>
      <c r="B4722">
        <v>10096340683</v>
      </c>
      <c r="C4722" t="s">
        <v>324</v>
      </c>
      <c r="D4722" s="10">
        <v>37114</v>
      </c>
      <c r="E4722" t="s">
        <v>1217</v>
      </c>
    </row>
    <row r="4723" spans="1:5">
      <c r="A4723" t="s">
        <v>5234</v>
      </c>
      <c r="B4723">
        <v>10035386691</v>
      </c>
      <c r="C4723" t="s">
        <v>43</v>
      </c>
      <c r="D4723" s="10">
        <v>36615</v>
      </c>
      <c r="E4723" t="s">
        <v>1219</v>
      </c>
    </row>
    <row r="4724" spans="1:5">
      <c r="A4724" t="s">
        <v>5235</v>
      </c>
      <c r="B4724">
        <v>10063780817</v>
      </c>
      <c r="C4724" t="s">
        <v>141</v>
      </c>
      <c r="D4724" s="10">
        <v>37101</v>
      </c>
      <c r="E4724" t="s">
        <v>1219</v>
      </c>
    </row>
    <row r="4725" spans="1:5">
      <c r="A4725" t="s">
        <v>5236</v>
      </c>
      <c r="B4725">
        <v>10015328105</v>
      </c>
      <c r="C4725" t="s">
        <v>26</v>
      </c>
      <c r="D4725" s="10">
        <v>36394</v>
      </c>
      <c r="E4725" t="s">
        <v>1217</v>
      </c>
    </row>
    <row r="4726" spans="1:5">
      <c r="A4726" t="s">
        <v>5237</v>
      </c>
      <c r="B4726">
        <v>10045957772</v>
      </c>
      <c r="C4726" t="s">
        <v>523</v>
      </c>
      <c r="D4726" s="10">
        <v>36780</v>
      </c>
      <c r="E4726" t="s">
        <v>1217</v>
      </c>
    </row>
    <row r="4727" spans="1:5">
      <c r="A4727" t="s">
        <v>5238</v>
      </c>
      <c r="B4727">
        <v>10036595858</v>
      </c>
      <c r="C4727" t="s">
        <v>249</v>
      </c>
      <c r="D4727" s="10">
        <v>34082</v>
      </c>
      <c r="E4727" t="s">
        <v>1217</v>
      </c>
    </row>
    <row r="4728" spans="1:5">
      <c r="A4728" t="s">
        <v>5239</v>
      </c>
      <c r="B4728">
        <v>10035032845</v>
      </c>
      <c r="C4728" t="s">
        <v>645</v>
      </c>
      <c r="D4728" s="10">
        <v>34033</v>
      </c>
      <c r="E4728" t="s">
        <v>1219</v>
      </c>
    </row>
    <row r="4729" spans="1:5">
      <c r="A4729" t="s">
        <v>5240</v>
      </c>
      <c r="B4729">
        <v>10026697919</v>
      </c>
      <c r="C4729" t="s">
        <v>26</v>
      </c>
      <c r="D4729" s="10">
        <v>36543</v>
      </c>
      <c r="E4729" t="s">
        <v>1219</v>
      </c>
    </row>
    <row r="4730" spans="1:5">
      <c r="A4730" t="s">
        <v>5241</v>
      </c>
      <c r="B4730">
        <v>10029385021</v>
      </c>
      <c r="C4730" t="s">
        <v>24</v>
      </c>
      <c r="D4730" s="10">
        <v>37060</v>
      </c>
      <c r="E4730" t="s">
        <v>1217</v>
      </c>
    </row>
    <row r="4731" spans="1:5">
      <c r="A4731" t="s">
        <v>5242</v>
      </c>
      <c r="B4731">
        <v>10035374062</v>
      </c>
      <c r="C4731" t="s">
        <v>43</v>
      </c>
      <c r="D4731" s="10">
        <v>36962</v>
      </c>
      <c r="E4731" t="s">
        <v>1219</v>
      </c>
    </row>
    <row r="4732" spans="1:5">
      <c r="A4732" t="s">
        <v>5243</v>
      </c>
      <c r="B4732">
        <v>10016154726</v>
      </c>
      <c r="C4732" t="s">
        <v>324</v>
      </c>
      <c r="D4732" s="10">
        <v>36252</v>
      </c>
      <c r="E4732" t="s">
        <v>1217</v>
      </c>
    </row>
    <row r="4733" spans="1:5">
      <c r="A4733" t="s">
        <v>5244</v>
      </c>
      <c r="B4733">
        <v>10042387768</v>
      </c>
      <c r="C4733" t="s">
        <v>36</v>
      </c>
      <c r="D4733" s="10">
        <v>36947</v>
      </c>
      <c r="E4733" t="s">
        <v>1219</v>
      </c>
    </row>
    <row r="4734" spans="1:5">
      <c r="A4734" t="s">
        <v>5245</v>
      </c>
      <c r="B4734">
        <v>10050712186</v>
      </c>
      <c r="C4734" t="s">
        <v>60</v>
      </c>
      <c r="D4734" s="10">
        <v>36078</v>
      </c>
      <c r="E4734" t="s">
        <v>1219</v>
      </c>
    </row>
    <row r="4735" spans="1:5">
      <c r="A4735" t="s">
        <v>5246</v>
      </c>
      <c r="B4735">
        <v>10021518321</v>
      </c>
      <c r="C4735" t="s">
        <v>30</v>
      </c>
      <c r="D4735" s="10">
        <v>36484</v>
      </c>
      <c r="E4735" t="s">
        <v>1219</v>
      </c>
    </row>
    <row r="4736" spans="1:5">
      <c r="A4736" t="s">
        <v>5247</v>
      </c>
      <c r="B4736">
        <v>10076588150</v>
      </c>
      <c r="C4736" t="s">
        <v>187</v>
      </c>
      <c r="D4736" s="10">
        <v>37283</v>
      </c>
      <c r="E4736" t="s">
        <v>1219</v>
      </c>
    </row>
    <row r="4737" spans="1:5">
      <c r="A4737" t="s">
        <v>5248</v>
      </c>
      <c r="B4737">
        <v>10010740005</v>
      </c>
      <c r="C4737" t="s">
        <v>28</v>
      </c>
      <c r="D4737" s="10">
        <v>35866</v>
      </c>
      <c r="E4737" t="s">
        <v>1217</v>
      </c>
    </row>
    <row r="4738" spans="1:5">
      <c r="A4738" t="s">
        <v>5249</v>
      </c>
      <c r="B4738">
        <v>10015771978</v>
      </c>
      <c r="C4738" t="s">
        <v>41</v>
      </c>
      <c r="D4738" s="10">
        <v>34799</v>
      </c>
      <c r="E4738" t="s">
        <v>1219</v>
      </c>
    </row>
    <row r="4739" spans="1:5">
      <c r="A4739" t="s">
        <v>5250</v>
      </c>
      <c r="B4739">
        <v>10092801193</v>
      </c>
      <c r="C4739" t="s">
        <v>206</v>
      </c>
      <c r="D4739" s="10">
        <v>34576</v>
      </c>
      <c r="E4739" t="s">
        <v>1219</v>
      </c>
    </row>
    <row r="4740" spans="1:5">
      <c r="A4740" t="s">
        <v>5251</v>
      </c>
      <c r="B4740">
        <v>10013725985</v>
      </c>
      <c r="C4740" t="s">
        <v>60</v>
      </c>
      <c r="D4740" s="10">
        <v>34754</v>
      </c>
      <c r="E4740" t="s">
        <v>1219</v>
      </c>
    </row>
    <row r="4741" spans="1:5">
      <c r="A4741" t="s">
        <v>5252</v>
      </c>
      <c r="B4741">
        <v>10021668063</v>
      </c>
      <c r="C4741" t="s">
        <v>30</v>
      </c>
      <c r="D4741" s="10">
        <v>37218</v>
      </c>
      <c r="E4741" t="s">
        <v>1219</v>
      </c>
    </row>
    <row r="4742" spans="1:5">
      <c r="A4742" t="s">
        <v>5253</v>
      </c>
      <c r="B4742">
        <v>10015849174</v>
      </c>
      <c r="C4742" t="s">
        <v>45</v>
      </c>
      <c r="D4742" s="10">
        <v>36283</v>
      </c>
      <c r="E4742" t="s">
        <v>1219</v>
      </c>
    </row>
    <row r="4743" spans="1:5">
      <c r="A4743" t="s">
        <v>5254</v>
      </c>
      <c r="B4743">
        <v>10006187873</v>
      </c>
      <c r="C4743" t="s">
        <v>41</v>
      </c>
      <c r="D4743" s="10">
        <v>23151</v>
      </c>
      <c r="E4743" t="s">
        <v>1217</v>
      </c>
    </row>
    <row r="4744" spans="1:5">
      <c r="A4744" t="s">
        <v>5255</v>
      </c>
      <c r="B4744">
        <v>10120544308</v>
      </c>
      <c r="C4744" t="s">
        <v>324</v>
      </c>
      <c r="D4744" s="10">
        <v>36109</v>
      </c>
      <c r="E4744" t="s">
        <v>1217</v>
      </c>
    </row>
    <row r="4745" spans="1:5">
      <c r="A4745" t="s">
        <v>5256</v>
      </c>
      <c r="B4745">
        <v>10052865990</v>
      </c>
      <c r="C4745" t="s">
        <v>1110</v>
      </c>
      <c r="D4745" s="10">
        <v>37334</v>
      </c>
      <c r="E4745" t="s">
        <v>1226</v>
      </c>
    </row>
    <row r="4746" spans="1:5">
      <c r="A4746" t="s">
        <v>5257</v>
      </c>
      <c r="B4746">
        <v>10015903031</v>
      </c>
      <c r="C4746" t="s">
        <v>24</v>
      </c>
      <c r="D4746" s="10">
        <v>36411</v>
      </c>
      <c r="E4746" t="s">
        <v>1217</v>
      </c>
    </row>
    <row r="4747" spans="1:5">
      <c r="A4747" t="s">
        <v>5258</v>
      </c>
      <c r="B4747">
        <v>10007816160</v>
      </c>
      <c r="C4747" t="s">
        <v>479</v>
      </c>
      <c r="D4747" s="10">
        <v>33618</v>
      </c>
      <c r="E4747" t="s">
        <v>1217</v>
      </c>
    </row>
    <row r="4748" spans="1:5">
      <c r="A4748" t="s">
        <v>5259</v>
      </c>
      <c r="B4748">
        <v>10009707963</v>
      </c>
      <c r="C4748" t="s">
        <v>62</v>
      </c>
      <c r="D4748" s="10">
        <v>34187</v>
      </c>
      <c r="E4748" t="s">
        <v>1219</v>
      </c>
    </row>
    <row r="4749" spans="1:5">
      <c r="A4749" t="s">
        <v>5260</v>
      </c>
      <c r="B4749">
        <v>10070695200</v>
      </c>
      <c r="C4749" t="s">
        <v>26</v>
      </c>
      <c r="D4749" s="10">
        <v>37506</v>
      </c>
      <c r="E4749" t="s">
        <v>1217</v>
      </c>
    </row>
    <row r="4750" spans="1:5">
      <c r="A4750" t="s">
        <v>5261</v>
      </c>
      <c r="B4750">
        <v>10050635495</v>
      </c>
      <c r="C4750" t="s">
        <v>60</v>
      </c>
      <c r="D4750" s="10">
        <v>35189</v>
      </c>
      <c r="E4750" t="s">
        <v>1219</v>
      </c>
    </row>
    <row r="4751" spans="1:5">
      <c r="A4751" t="s">
        <v>5262</v>
      </c>
      <c r="B4751">
        <v>10083669049</v>
      </c>
      <c r="C4751" t="s">
        <v>30</v>
      </c>
      <c r="D4751" s="10">
        <v>36288</v>
      </c>
      <c r="E4751" t="s">
        <v>1219</v>
      </c>
    </row>
    <row r="4752" spans="1:5">
      <c r="A4752" t="s">
        <v>930</v>
      </c>
      <c r="B4752">
        <v>10007161513</v>
      </c>
      <c r="C4752" t="s">
        <v>163</v>
      </c>
      <c r="D4752" s="10">
        <v>30686</v>
      </c>
      <c r="E4752" t="s">
        <v>1217</v>
      </c>
    </row>
    <row r="4753" spans="1:5">
      <c r="A4753" t="s">
        <v>5263</v>
      </c>
      <c r="B4753">
        <v>10023994851</v>
      </c>
      <c r="C4753" t="s">
        <v>26</v>
      </c>
      <c r="D4753" s="10">
        <v>36219</v>
      </c>
      <c r="E4753" t="s">
        <v>1219</v>
      </c>
    </row>
    <row r="4754" spans="1:5">
      <c r="A4754" t="s">
        <v>5264</v>
      </c>
      <c r="B4754">
        <v>10092777955</v>
      </c>
      <c r="C4754" t="s">
        <v>206</v>
      </c>
      <c r="D4754" s="10">
        <v>35816</v>
      </c>
      <c r="E4754" t="s">
        <v>1219</v>
      </c>
    </row>
    <row r="4755" spans="1:5">
      <c r="A4755" t="s">
        <v>5265</v>
      </c>
      <c r="B4755">
        <v>10118776581</v>
      </c>
      <c r="C4755" t="s">
        <v>324</v>
      </c>
      <c r="D4755" s="10">
        <v>36527</v>
      </c>
      <c r="E4755" t="s">
        <v>1219</v>
      </c>
    </row>
    <row r="4756" spans="1:5">
      <c r="A4756" t="s">
        <v>5266</v>
      </c>
      <c r="B4756">
        <v>10045737201</v>
      </c>
      <c r="C4756" t="s">
        <v>479</v>
      </c>
      <c r="D4756" s="10">
        <v>33130</v>
      </c>
      <c r="E4756" t="s">
        <v>1217</v>
      </c>
    </row>
    <row r="4757" spans="1:5">
      <c r="A4757" t="s">
        <v>5267</v>
      </c>
      <c r="B4757">
        <v>10072107053</v>
      </c>
      <c r="C4757" t="s">
        <v>101</v>
      </c>
      <c r="D4757" s="10">
        <v>36957</v>
      </c>
      <c r="E4757" t="s">
        <v>1219</v>
      </c>
    </row>
    <row r="4758" spans="1:5">
      <c r="A4758" t="s">
        <v>5268</v>
      </c>
      <c r="B4758">
        <v>10054876116</v>
      </c>
      <c r="C4758" t="s">
        <v>45</v>
      </c>
      <c r="D4758" s="10">
        <v>36922</v>
      </c>
      <c r="E4758" t="s">
        <v>1219</v>
      </c>
    </row>
    <row r="4759" spans="1:5">
      <c r="A4759" t="s">
        <v>5269</v>
      </c>
      <c r="B4759">
        <v>10022680503</v>
      </c>
      <c r="C4759" t="s">
        <v>22</v>
      </c>
      <c r="D4759" s="10">
        <v>37094</v>
      </c>
      <c r="E4759" t="s">
        <v>1217</v>
      </c>
    </row>
    <row r="4760" spans="1:5">
      <c r="A4760" t="s">
        <v>5270</v>
      </c>
      <c r="B4760">
        <v>10011156394</v>
      </c>
      <c r="C4760" t="s">
        <v>26</v>
      </c>
      <c r="D4760" s="10">
        <v>35886</v>
      </c>
      <c r="E4760" t="s">
        <v>1217</v>
      </c>
    </row>
    <row r="4761" spans="1:5">
      <c r="A4761" t="s">
        <v>5271</v>
      </c>
      <c r="B4761">
        <v>10082677326</v>
      </c>
      <c r="C4761" t="s">
        <v>41</v>
      </c>
      <c r="D4761" s="10">
        <v>37914</v>
      </c>
      <c r="E4761" t="s">
        <v>1219</v>
      </c>
    </row>
    <row r="4762" spans="1:5">
      <c r="A4762" t="s">
        <v>912</v>
      </c>
      <c r="B4762">
        <v>10036120457</v>
      </c>
      <c r="C4762" t="s">
        <v>483</v>
      </c>
      <c r="D4762" s="10">
        <v>36905</v>
      </c>
      <c r="E4762" t="s">
        <v>1217</v>
      </c>
    </row>
    <row r="4763" spans="1:5">
      <c r="A4763" t="s">
        <v>5272</v>
      </c>
      <c r="B4763">
        <v>10065490946</v>
      </c>
      <c r="C4763" t="s">
        <v>197</v>
      </c>
      <c r="D4763" s="10">
        <v>37676</v>
      </c>
      <c r="E4763" t="s">
        <v>1217</v>
      </c>
    </row>
    <row r="4764" spans="1:5">
      <c r="A4764" t="s">
        <v>5273</v>
      </c>
      <c r="B4764">
        <v>10120544409</v>
      </c>
      <c r="C4764" t="s">
        <v>324</v>
      </c>
      <c r="D4764" s="10">
        <v>35647</v>
      </c>
      <c r="E4764" t="s">
        <v>1217</v>
      </c>
    </row>
    <row r="4765" spans="1:5">
      <c r="A4765" t="s">
        <v>5274</v>
      </c>
      <c r="B4765">
        <v>10015643959</v>
      </c>
      <c r="C4765" t="s">
        <v>479</v>
      </c>
      <c r="D4765" s="10">
        <v>35825</v>
      </c>
      <c r="E4765" t="s">
        <v>1219</v>
      </c>
    </row>
    <row r="4766" spans="1:5">
      <c r="A4766" t="s">
        <v>5275</v>
      </c>
      <c r="B4766">
        <v>10068492589</v>
      </c>
      <c r="C4766" t="s">
        <v>26</v>
      </c>
      <c r="D4766" s="10">
        <v>36991</v>
      </c>
      <c r="E4766" t="s">
        <v>1217</v>
      </c>
    </row>
    <row r="4767" spans="1:5">
      <c r="A4767" t="s">
        <v>5276</v>
      </c>
      <c r="B4767">
        <v>10012223192</v>
      </c>
      <c r="C4767" t="s">
        <v>163</v>
      </c>
      <c r="D4767" s="10">
        <v>31780</v>
      </c>
      <c r="E4767" t="s">
        <v>1219</v>
      </c>
    </row>
    <row r="4768" spans="1:5">
      <c r="A4768" t="s">
        <v>5277</v>
      </c>
      <c r="B4768">
        <v>10050719361</v>
      </c>
      <c r="C4768" t="s">
        <v>60</v>
      </c>
      <c r="D4768" s="10">
        <v>36918</v>
      </c>
      <c r="E4768" t="s">
        <v>1219</v>
      </c>
    </row>
    <row r="4769" spans="1:5">
      <c r="A4769" t="s">
        <v>5278</v>
      </c>
      <c r="B4769">
        <v>10021155579</v>
      </c>
      <c r="C4769" t="s">
        <v>30</v>
      </c>
      <c r="D4769" s="10">
        <v>35968</v>
      </c>
      <c r="E4769" t="s">
        <v>1219</v>
      </c>
    </row>
    <row r="4770" spans="1:5">
      <c r="A4770" t="s">
        <v>5279</v>
      </c>
      <c r="B4770">
        <v>10068801878</v>
      </c>
      <c r="C4770" t="s">
        <v>26</v>
      </c>
      <c r="D4770" s="10">
        <v>37506</v>
      </c>
      <c r="E4770" t="s">
        <v>1217</v>
      </c>
    </row>
    <row r="4771" spans="1:5">
      <c r="A4771" t="s">
        <v>5280</v>
      </c>
      <c r="B4771">
        <v>10047134708</v>
      </c>
      <c r="C4771" t="s">
        <v>41</v>
      </c>
      <c r="D4771" s="10">
        <v>37760</v>
      </c>
      <c r="E4771" t="s">
        <v>1219</v>
      </c>
    </row>
    <row r="4772" spans="1:5">
      <c r="A4772" t="s">
        <v>5281</v>
      </c>
      <c r="B4772">
        <v>10009311980</v>
      </c>
      <c r="C4772" t="s">
        <v>141</v>
      </c>
      <c r="D4772" s="10">
        <v>33934</v>
      </c>
      <c r="E4772" t="s">
        <v>1219</v>
      </c>
    </row>
    <row r="4773" spans="1:5">
      <c r="A4773" t="s">
        <v>5282</v>
      </c>
      <c r="B4773">
        <v>10044426889</v>
      </c>
      <c r="C4773" t="s">
        <v>479</v>
      </c>
      <c r="D4773" s="10">
        <v>37009</v>
      </c>
      <c r="E4773" t="s">
        <v>1217</v>
      </c>
    </row>
    <row r="4774" spans="1:5">
      <c r="A4774" t="s">
        <v>5283</v>
      </c>
      <c r="B4774">
        <v>10026511902</v>
      </c>
      <c r="C4774" t="s">
        <v>26</v>
      </c>
      <c r="D4774" s="10">
        <v>35670</v>
      </c>
      <c r="E4774" t="s">
        <v>1217</v>
      </c>
    </row>
    <row r="4775" spans="1:5">
      <c r="A4775" t="s">
        <v>5284</v>
      </c>
      <c r="B4775">
        <v>10028903960</v>
      </c>
      <c r="C4775" t="s">
        <v>24</v>
      </c>
      <c r="D4775" s="10">
        <v>37163</v>
      </c>
      <c r="E4775" t="s">
        <v>1219</v>
      </c>
    </row>
    <row r="4776" spans="1:5">
      <c r="A4776" t="s">
        <v>5285</v>
      </c>
      <c r="B4776">
        <v>10094448880</v>
      </c>
      <c r="C4776" t="s">
        <v>141</v>
      </c>
      <c r="D4776" s="10">
        <v>37289</v>
      </c>
      <c r="E4776" t="s">
        <v>1219</v>
      </c>
    </row>
    <row r="4777" spans="1:5">
      <c r="A4777" t="s">
        <v>5286</v>
      </c>
      <c r="B4777">
        <v>10059711766</v>
      </c>
      <c r="C4777" t="s">
        <v>163</v>
      </c>
      <c r="D4777" s="10">
        <v>34632</v>
      </c>
      <c r="E4777" t="s">
        <v>1217</v>
      </c>
    </row>
    <row r="4778" spans="1:5">
      <c r="A4778" t="s">
        <v>5287</v>
      </c>
      <c r="B4778">
        <v>10050726031</v>
      </c>
      <c r="C4778" t="s">
        <v>60</v>
      </c>
      <c r="D4778" s="10">
        <v>36526</v>
      </c>
      <c r="E4778" t="s">
        <v>1219</v>
      </c>
    </row>
    <row r="4779" spans="1:5">
      <c r="A4779" t="s">
        <v>5288</v>
      </c>
      <c r="B4779">
        <v>10026666900</v>
      </c>
      <c r="C4779" t="s">
        <v>26</v>
      </c>
      <c r="D4779" s="10">
        <v>36047</v>
      </c>
      <c r="E4779" t="s">
        <v>1217</v>
      </c>
    </row>
    <row r="4780" spans="1:5">
      <c r="A4780" t="s">
        <v>5289</v>
      </c>
      <c r="B4780">
        <v>10026265863</v>
      </c>
      <c r="C4780" t="s">
        <v>26</v>
      </c>
      <c r="D4780" s="10">
        <v>36367</v>
      </c>
      <c r="E4780" t="s">
        <v>1217</v>
      </c>
    </row>
    <row r="4781" spans="1:5">
      <c r="A4781" t="s">
        <v>5290</v>
      </c>
      <c r="B4781">
        <v>10054372221</v>
      </c>
      <c r="C4781" t="s">
        <v>45</v>
      </c>
      <c r="D4781" s="10">
        <v>37673</v>
      </c>
      <c r="E4781" t="s">
        <v>1219</v>
      </c>
    </row>
    <row r="4782" spans="1:5">
      <c r="A4782" t="s">
        <v>5291</v>
      </c>
      <c r="B4782">
        <v>10054846006</v>
      </c>
      <c r="C4782" t="s">
        <v>1110</v>
      </c>
      <c r="D4782" s="10">
        <v>27721</v>
      </c>
      <c r="E4782" t="s">
        <v>1217</v>
      </c>
    </row>
    <row r="4783" spans="1:5">
      <c r="A4783" t="s">
        <v>5292</v>
      </c>
      <c r="B4783">
        <v>10030434843</v>
      </c>
      <c r="C4783" t="s">
        <v>24</v>
      </c>
      <c r="D4783" s="10">
        <v>37013</v>
      </c>
      <c r="E4783" t="s">
        <v>1217</v>
      </c>
    </row>
    <row r="4784" spans="1:5">
      <c r="A4784" t="s">
        <v>5293</v>
      </c>
      <c r="B4784">
        <v>10007080374</v>
      </c>
      <c r="C4784" t="s">
        <v>141</v>
      </c>
      <c r="D4784" s="10">
        <v>30042</v>
      </c>
      <c r="E4784" t="s">
        <v>1219</v>
      </c>
    </row>
    <row r="4785" spans="1:5">
      <c r="A4785" t="s">
        <v>5294</v>
      </c>
      <c r="B4785">
        <v>10064630676</v>
      </c>
      <c r="C4785" t="s">
        <v>30</v>
      </c>
      <c r="D4785" s="10">
        <v>37216</v>
      </c>
      <c r="E4785" t="s">
        <v>1217</v>
      </c>
    </row>
    <row r="4786" spans="1:5">
      <c r="A4786" t="s">
        <v>5295</v>
      </c>
      <c r="B4786">
        <v>10015978308</v>
      </c>
      <c r="C4786" t="s">
        <v>187</v>
      </c>
      <c r="D4786" s="10">
        <v>36450</v>
      </c>
      <c r="E4786" t="s">
        <v>1219</v>
      </c>
    </row>
    <row r="4787" spans="1:5">
      <c r="A4787" t="s">
        <v>5296</v>
      </c>
      <c r="B4787">
        <v>10036092569</v>
      </c>
      <c r="C4787" t="s">
        <v>197</v>
      </c>
      <c r="D4787" s="10">
        <v>37693</v>
      </c>
      <c r="E4787" t="s">
        <v>1219</v>
      </c>
    </row>
    <row r="4788" spans="1:5">
      <c r="A4788" t="s">
        <v>5297</v>
      </c>
      <c r="B4788">
        <v>10031492345</v>
      </c>
      <c r="C4788" t="s">
        <v>24</v>
      </c>
      <c r="D4788" s="10">
        <v>36040</v>
      </c>
      <c r="E4788" t="s">
        <v>1217</v>
      </c>
    </row>
    <row r="4789" spans="1:5">
      <c r="A4789" t="s">
        <v>5298</v>
      </c>
      <c r="B4789">
        <v>10084438480</v>
      </c>
      <c r="C4789" t="s">
        <v>141</v>
      </c>
      <c r="D4789" s="10">
        <v>37538</v>
      </c>
      <c r="E4789" t="s">
        <v>1217</v>
      </c>
    </row>
    <row r="4790" spans="1:5">
      <c r="A4790" t="s">
        <v>5299</v>
      </c>
      <c r="B4790">
        <v>10015782284</v>
      </c>
      <c r="C4790" t="s">
        <v>45</v>
      </c>
      <c r="D4790" s="10">
        <v>36230</v>
      </c>
      <c r="E4790" t="s">
        <v>1219</v>
      </c>
    </row>
    <row r="4791" spans="1:5">
      <c r="A4791" t="s">
        <v>5300</v>
      </c>
      <c r="B4791">
        <v>10030435045</v>
      </c>
      <c r="C4791" t="s">
        <v>24</v>
      </c>
      <c r="D4791" s="10">
        <v>37363</v>
      </c>
      <c r="E4791" t="s">
        <v>1217</v>
      </c>
    </row>
    <row r="4792" spans="1:5">
      <c r="A4792" t="s">
        <v>5301</v>
      </c>
      <c r="B4792">
        <v>10009511438</v>
      </c>
      <c r="C4792" t="s">
        <v>30</v>
      </c>
      <c r="D4792" s="10">
        <v>34258</v>
      </c>
      <c r="E4792" t="s">
        <v>1219</v>
      </c>
    </row>
    <row r="4793" spans="1:5">
      <c r="A4793" t="s">
        <v>5302</v>
      </c>
      <c r="B4793">
        <v>10016304872</v>
      </c>
      <c r="C4793" t="s">
        <v>41</v>
      </c>
      <c r="D4793" s="10">
        <v>36240</v>
      </c>
      <c r="E4793" t="s">
        <v>1219</v>
      </c>
    </row>
    <row r="4794" spans="1:5">
      <c r="A4794" t="s">
        <v>5303</v>
      </c>
      <c r="B4794">
        <v>10055691623</v>
      </c>
      <c r="C4794" t="s">
        <v>28</v>
      </c>
      <c r="D4794" s="10">
        <v>37497</v>
      </c>
      <c r="E4794" t="s">
        <v>1219</v>
      </c>
    </row>
    <row r="4795" spans="1:5">
      <c r="A4795" t="s">
        <v>5304</v>
      </c>
      <c r="B4795">
        <v>10041597321</v>
      </c>
      <c r="C4795" t="s">
        <v>36</v>
      </c>
      <c r="D4795" s="10">
        <v>37156</v>
      </c>
      <c r="E4795" t="s">
        <v>1217</v>
      </c>
    </row>
    <row r="4796" spans="1:5">
      <c r="A4796" t="s">
        <v>5305</v>
      </c>
      <c r="B4796">
        <v>10015266568</v>
      </c>
      <c r="C4796" t="s">
        <v>197</v>
      </c>
      <c r="D4796" s="10">
        <v>36288</v>
      </c>
      <c r="E4796" t="s">
        <v>1218</v>
      </c>
    </row>
    <row r="4797" spans="1:5">
      <c r="A4797" t="s">
        <v>5306</v>
      </c>
      <c r="B4797">
        <v>10021436879</v>
      </c>
      <c r="C4797" t="s">
        <v>30</v>
      </c>
      <c r="D4797" s="10">
        <v>36483</v>
      </c>
      <c r="E4797" t="s">
        <v>1217</v>
      </c>
    </row>
    <row r="4798" spans="1:5">
      <c r="A4798" t="s">
        <v>5307</v>
      </c>
      <c r="B4798">
        <v>10020950869</v>
      </c>
      <c r="C4798" t="s">
        <v>30</v>
      </c>
      <c r="D4798" s="10">
        <v>36455</v>
      </c>
      <c r="E4798" t="s">
        <v>1219</v>
      </c>
    </row>
    <row r="4799" spans="1:5">
      <c r="A4799" t="s">
        <v>5308</v>
      </c>
      <c r="B4799">
        <v>10021228533</v>
      </c>
      <c r="C4799" t="s">
        <v>30</v>
      </c>
      <c r="D4799" s="10">
        <v>35525</v>
      </c>
      <c r="E4799" t="s">
        <v>1217</v>
      </c>
    </row>
    <row r="4800" spans="1:5">
      <c r="A4800" t="s">
        <v>5309</v>
      </c>
      <c r="B4800">
        <v>10047248377</v>
      </c>
      <c r="C4800" t="s">
        <v>41</v>
      </c>
      <c r="D4800" s="10">
        <v>37860</v>
      </c>
      <c r="E4800" t="s">
        <v>1219</v>
      </c>
    </row>
    <row r="4801" spans="1:5">
      <c r="A4801" t="s">
        <v>5310</v>
      </c>
      <c r="B4801">
        <v>10014629200</v>
      </c>
      <c r="C4801" t="s">
        <v>197</v>
      </c>
      <c r="D4801" s="10">
        <v>36232</v>
      </c>
      <c r="E4801" t="s">
        <v>1219</v>
      </c>
    </row>
    <row r="4802" spans="1:5">
      <c r="A4802" t="s">
        <v>5311</v>
      </c>
      <c r="B4802">
        <v>10021624112</v>
      </c>
      <c r="C4802" t="s">
        <v>30</v>
      </c>
      <c r="D4802" s="10">
        <v>35539</v>
      </c>
      <c r="E4802" t="s">
        <v>1219</v>
      </c>
    </row>
    <row r="4803" spans="1:5">
      <c r="A4803" t="s">
        <v>893</v>
      </c>
      <c r="B4803">
        <v>10008705025</v>
      </c>
      <c r="C4803" t="s">
        <v>197</v>
      </c>
      <c r="D4803" s="10">
        <v>34150</v>
      </c>
      <c r="E4803" t="s">
        <v>1219</v>
      </c>
    </row>
    <row r="4804" spans="1:5">
      <c r="A4804" t="s">
        <v>5312</v>
      </c>
      <c r="B4804">
        <v>10015564238</v>
      </c>
      <c r="C4804" t="s">
        <v>30</v>
      </c>
      <c r="D4804" s="10">
        <v>35933</v>
      </c>
      <c r="E4804" t="s">
        <v>1219</v>
      </c>
    </row>
    <row r="4805" spans="1:5">
      <c r="A4805" t="s">
        <v>5313</v>
      </c>
      <c r="B4805">
        <v>10065321602</v>
      </c>
      <c r="C4805" t="s">
        <v>41</v>
      </c>
      <c r="D4805" s="10">
        <v>37305</v>
      </c>
      <c r="E4805" t="s">
        <v>1219</v>
      </c>
    </row>
    <row r="4806" spans="1:5">
      <c r="A4806" t="s">
        <v>5314</v>
      </c>
      <c r="B4806">
        <v>10026436120</v>
      </c>
      <c r="C4806" t="s">
        <v>26</v>
      </c>
      <c r="D4806" s="10">
        <v>36801</v>
      </c>
      <c r="E4806" t="s">
        <v>1219</v>
      </c>
    </row>
    <row r="4807" spans="1:5">
      <c r="A4807" t="s">
        <v>927</v>
      </c>
      <c r="B4807">
        <v>10007513036</v>
      </c>
      <c r="C4807" t="s">
        <v>177</v>
      </c>
      <c r="D4807" s="10">
        <v>33888</v>
      </c>
      <c r="E4807" t="s">
        <v>1219</v>
      </c>
    </row>
    <row r="4808" spans="1:5">
      <c r="A4808" t="s">
        <v>5315</v>
      </c>
      <c r="B4808">
        <v>10064419603</v>
      </c>
      <c r="C4808" t="s">
        <v>77</v>
      </c>
      <c r="D4808" s="10">
        <v>36969</v>
      </c>
      <c r="E4808" t="s">
        <v>1217</v>
      </c>
    </row>
    <row r="4809" spans="1:5">
      <c r="A4809" t="s">
        <v>5316</v>
      </c>
      <c r="B4809">
        <v>10010193367</v>
      </c>
      <c r="C4809" t="s">
        <v>197</v>
      </c>
      <c r="D4809" s="10">
        <v>36098</v>
      </c>
      <c r="E4809" t="s">
        <v>1217</v>
      </c>
    </row>
    <row r="4810" spans="1:5">
      <c r="A4810" t="s">
        <v>5317</v>
      </c>
      <c r="B4810">
        <v>10010880552</v>
      </c>
      <c r="C4810" t="s">
        <v>197</v>
      </c>
      <c r="D4810" s="10">
        <v>35583</v>
      </c>
      <c r="E4810" t="s">
        <v>1219</v>
      </c>
    </row>
    <row r="4811" spans="1:5">
      <c r="A4811" t="s">
        <v>5318</v>
      </c>
      <c r="B4811">
        <v>10036013555</v>
      </c>
      <c r="C4811" t="s">
        <v>197</v>
      </c>
      <c r="D4811" s="10">
        <v>37278</v>
      </c>
      <c r="E4811" t="s">
        <v>1217</v>
      </c>
    </row>
    <row r="4812" spans="1:5">
      <c r="A4812" t="s">
        <v>5319</v>
      </c>
      <c r="B4812">
        <v>10063327543</v>
      </c>
      <c r="C4812" t="s">
        <v>197</v>
      </c>
      <c r="D4812" s="10">
        <v>36924</v>
      </c>
      <c r="E4812" t="s">
        <v>1219</v>
      </c>
    </row>
    <row r="4813" spans="1:5">
      <c r="A4813" t="s">
        <v>5320</v>
      </c>
      <c r="B4813">
        <v>10014374673</v>
      </c>
      <c r="C4813" t="s">
        <v>30</v>
      </c>
      <c r="D4813" s="10">
        <v>35452</v>
      </c>
      <c r="E4813" t="s">
        <v>1219</v>
      </c>
    </row>
    <row r="4814" spans="1:5">
      <c r="A4814" t="s">
        <v>5321</v>
      </c>
      <c r="B4814">
        <v>10021600062</v>
      </c>
      <c r="C4814" t="s">
        <v>30</v>
      </c>
      <c r="D4814" s="10">
        <v>36045</v>
      </c>
      <c r="E4814" t="s">
        <v>1219</v>
      </c>
    </row>
    <row r="4815" spans="1:5">
      <c r="A4815" t="s">
        <v>5322</v>
      </c>
      <c r="B4815">
        <v>10021667962</v>
      </c>
      <c r="C4815" t="s">
        <v>30</v>
      </c>
      <c r="D4815" s="10">
        <v>37245</v>
      </c>
      <c r="E4815" t="s">
        <v>1217</v>
      </c>
    </row>
    <row r="4816" spans="1:5">
      <c r="A4816" t="s">
        <v>929</v>
      </c>
      <c r="B4816">
        <v>10004628496</v>
      </c>
      <c r="C4816" t="s">
        <v>163</v>
      </c>
      <c r="D4816" s="10">
        <v>31918</v>
      </c>
      <c r="E4816" t="s">
        <v>1219</v>
      </c>
    </row>
    <row r="4817" spans="1:5">
      <c r="A4817" t="s">
        <v>931</v>
      </c>
      <c r="B4817">
        <v>10006278106</v>
      </c>
      <c r="C4817" t="s">
        <v>151</v>
      </c>
      <c r="D4817" s="10">
        <v>33277</v>
      </c>
      <c r="E4817" t="s">
        <v>1219</v>
      </c>
    </row>
    <row r="4818" spans="1:5">
      <c r="A4818" t="s">
        <v>1012</v>
      </c>
      <c r="B4818">
        <v>10004748738</v>
      </c>
      <c r="C4818" t="s">
        <v>163</v>
      </c>
      <c r="D4818" s="10">
        <v>32609</v>
      </c>
      <c r="E4818" t="s">
        <v>1219</v>
      </c>
    </row>
    <row r="4819" spans="1:5">
      <c r="A4819" t="s">
        <v>941</v>
      </c>
      <c r="B4819">
        <v>10009840531</v>
      </c>
      <c r="C4819" t="s">
        <v>57</v>
      </c>
      <c r="D4819" s="10">
        <v>35346</v>
      </c>
      <c r="E4819" t="s">
        <v>1219</v>
      </c>
    </row>
    <row r="4820" spans="1:5">
      <c r="A4820" t="s">
        <v>5323</v>
      </c>
      <c r="B4820">
        <v>10062644095</v>
      </c>
      <c r="C4820" t="s">
        <v>38</v>
      </c>
      <c r="D4820" s="10">
        <v>35546</v>
      </c>
      <c r="E4820" t="s">
        <v>1219</v>
      </c>
    </row>
    <row r="4821" spans="1:5">
      <c r="A4821" t="s">
        <v>963</v>
      </c>
      <c r="B4821">
        <v>10014872912</v>
      </c>
      <c r="C4821" t="s">
        <v>211</v>
      </c>
      <c r="D4821" s="10">
        <v>36050</v>
      </c>
      <c r="E4821" t="s">
        <v>1219</v>
      </c>
    </row>
    <row r="4822" spans="1:5">
      <c r="A4822" t="s">
        <v>5324</v>
      </c>
      <c r="B4822">
        <v>10061977728</v>
      </c>
      <c r="C4822" t="s">
        <v>726</v>
      </c>
      <c r="D4822" s="10">
        <v>33961</v>
      </c>
      <c r="E4822" t="s">
        <v>1219</v>
      </c>
    </row>
    <row r="4823" spans="1:5">
      <c r="A4823" t="s">
        <v>972</v>
      </c>
      <c r="B4823">
        <v>10007893760</v>
      </c>
      <c r="C4823" t="s">
        <v>144</v>
      </c>
      <c r="D4823" s="10">
        <v>34154</v>
      </c>
      <c r="E4823" t="s">
        <v>1217</v>
      </c>
    </row>
    <row r="4824" spans="1:5">
      <c r="A4824" t="s">
        <v>1042</v>
      </c>
      <c r="B4824">
        <v>10050281851</v>
      </c>
      <c r="C4824" t="s">
        <v>38</v>
      </c>
      <c r="D4824" s="10">
        <v>36097</v>
      </c>
      <c r="E4824" t="s">
        <v>1219</v>
      </c>
    </row>
    <row r="4825" spans="1:5">
      <c r="A4825" t="s">
        <v>5325</v>
      </c>
      <c r="B4825">
        <v>10009692102</v>
      </c>
      <c r="C4825" t="s">
        <v>197</v>
      </c>
      <c r="D4825" s="10">
        <v>35713</v>
      </c>
      <c r="E4825" t="s">
        <v>1219</v>
      </c>
    </row>
    <row r="4826" spans="1:5">
      <c r="A4826" t="s">
        <v>1019</v>
      </c>
      <c r="B4826">
        <v>10014630008</v>
      </c>
      <c r="C4826" t="s">
        <v>197</v>
      </c>
      <c r="D4826" s="10">
        <v>36368</v>
      </c>
      <c r="E4826" t="s">
        <v>1217</v>
      </c>
    </row>
    <row r="4827" spans="1:5">
      <c r="A4827" t="s">
        <v>5326</v>
      </c>
      <c r="B4827">
        <v>10047170272</v>
      </c>
      <c r="C4827" t="s">
        <v>41</v>
      </c>
      <c r="D4827" s="10">
        <v>36848</v>
      </c>
      <c r="E4827" t="s">
        <v>1217</v>
      </c>
    </row>
    <row r="4828" spans="1:5">
      <c r="A4828" t="s">
        <v>1027</v>
      </c>
      <c r="B4828">
        <v>10010169523</v>
      </c>
      <c r="C4828" t="s">
        <v>28</v>
      </c>
      <c r="D4828" s="10">
        <v>35478</v>
      </c>
      <c r="E4828" t="s">
        <v>1219</v>
      </c>
    </row>
    <row r="4829" spans="1:5">
      <c r="A4829" t="s">
        <v>994</v>
      </c>
      <c r="B4829">
        <v>10058578684</v>
      </c>
      <c r="C4829" t="s">
        <v>151</v>
      </c>
      <c r="D4829" s="10">
        <v>34733</v>
      </c>
      <c r="E4829" t="s">
        <v>1217</v>
      </c>
    </row>
    <row r="4830" spans="1:5">
      <c r="A4830" t="s">
        <v>5327</v>
      </c>
      <c r="B4830">
        <v>10011161953</v>
      </c>
      <c r="C4830" t="s">
        <v>151</v>
      </c>
      <c r="D4830" s="10">
        <v>36286</v>
      </c>
      <c r="E4830" t="s">
        <v>1219</v>
      </c>
    </row>
    <row r="4831" spans="1:5">
      <c r="A4831" t="s">
        <v>5328</v>
      </c>
      <c r="B4831">
        <v>10009047959</v>
      </c>
      <c r="C4831" t="s">
        <v>197</v>
      </c>
      <c r="D4831" s="10">
        <v>35185</v>
      </c>
      <c r="E4831" t="s">
        <v>1219</v>
      </c>
    </row>
    <row r="4832" spans="1:5">
      <c r="A4832" t="s">
        <v>5329</v>
      </c>
      <c r="B4832">
        <v>10062609743</v>
      </c>
      <c r="C4832" t="s">
        <v>38</v>
      </c>
      <c r="D4832" s="10">
        <v>35275</v>
      </c>
      <c r="E4832" t="s">
        <v>1219</v>
      </c>
    </row>
    <row r="4833" spans="1:5">
      <c r="A4833" t="s">
        <v>5330</v>
      </c>
      <c r="B4833">
        <v>10006895266</v>
      </c>
      <c r="C4833" t="s">
        <v>57</v>
      </c>
      <c r="D4833" s="10">
        <v>33681</v>
      </c>
      <c r="E4833" t="s">
        <v>1219</v>
      </c>
    </row>
    <row r="4834" spans="1:5">
      <c r="A4834" t="s">
        <v>1031</v>
      </c>
      <c r="B4834">
        <v>10010656644</v>
      </c>
      <c r="C4834" t="s">
        <v>115</v>
      </c>
      <c r="D4834" s="10">
        <v>35515</v>
      </c>
      <c r="E4834" t="s">
        <v>1217</v>
      </c>
    </row>
    <row r="4835" spans="1:5">
      <c r="A4835" t="s">
        <v>1001</v>
      </c>
      <c r="B4835">
        <v>10010589350</v>
      </c>
      <c r="C4835" t="s">
        <v>26</v>
      </c>
      <c r="D4835" s="10">
        <v>35311</v>
      </c>
      <c r="E4835" t="s">
        <v>1217</v>
      </c>
    </row>
    <row r="4836" spans="1:5">
      <c r="A4836" t="s">
        <v>5331</v>
      </c>
      <c r="B4836">
        <v>10011134873</v>
      </c>
      <c r="C4836" t="s">
        <v>1046</v>
      </c>
      <c r="D4836" s="10">
        <v>33116</v>
      </c>
      <c r="E4836" t="s">
        <v>1226</v>
      </c>
    </row>
    <row r="4837" spans="1:5">
      <c r="A4837" t="s">
        <v>707</v>
      </c>
      <c r="B4837">
        <v>10009762022</v>
      </c>
      <c r="C4837" t="s">
        <v>43</v>
      </c>
      <c r="D4837" s="10">
        <v>34488</v>
      </c>
      <c r="E4837" t="s">
        <v>1217</v>
      </c>
    </row>
    <row r="4838" spans="1:5">
      <c r="A4838" t="s">
        <v>5332</v>
      </c>
      <c r="B4838">
        <v>10045952823</v>
      </c>
      <c r="C4838" t="s">
        <v>103</v>
      </c>
      <c r="D4838" s="10">
        <v>36494</v>
      </c>
      <c r="E4838" t="s">
        <v>1219</v>
      </c>
    </row>
    <row r="4839" spans="1:5">
      <c r="A4839" t="s">
        <v>5333</v>
      </c>
      <c r="B4839">
        <v>10062738671</v>
      </c>
      <c r="C4839" t="s">
        <v>57</v>
      </c>
      <c r="D4839" s="10">
        <v>37042</v>
      </c>
      <c r="E4839" t="s">
        <v>1219</v>
      </c>
    </row>
    <row r="4840" spans="1:5">
      <c r="A4840" t="s">
        <v>5334</v>
      </c>
      <c r="B4840">
        <v>10009225589</v>
      </c>
      <c r="C4840" t="s">
        <v>43</v>
      </c>
      <c r="D4840" s="10">
        <v>34986</v>
      </c>
      <c r="E4840" t="s">
        <v>1219</v>
      </c>
    </row>
    <row r="4841" spans="1:5">
      <c r="A4841" t="s">
        <v>1059</v>
      </c>
      <c r="B4841">
        <v>10051373810</v>
      </c>
      <c r="C4841" t="s">
        <v>38</v>
      </c>
      <c r="D4841" s="10">
        <v>35587</v>
      </c>
      <c r="E4841" t="s">
        <v>1219</v>
      </c>
    </row>
    <row r="4842" spans="1:5">
      <c r="A4842" t="s">
        <v>5335</v>
      </c>
      <c r="B4842">
        <v>10006288008</v>
      </c>
      <c r="C4842" t="s">
        <v>43</v>
      </c>
      <c r="D4842" s="10">
        <v>31033</v>
      </c>
      <c r="E4842" t="s">
        <v>1219</v>
      </c>
    </row>
    <row r="4843" spans="1:5">
      <c r="A4843" t="s">
        <v>1068</v>
      </c>
      <c r="B4843">
        <v>10036119144</v>
      </c>
      <c r="C4843" t="s">
        <v>483</v>
      </c>
      <c r="D4843" s="10">
        <v>36810</v>
      </c>
      <c r="E4843" t="s">
        <v>1226</v>
      </c>
    </row>
    <row r="4844" spans="1:5">
      <c r="A4844" t="s">
        <v>5336</v>
      </c>
      <c r="B4844">
        <v>10010783956</v>
      </c>
      <c r="C4844" t="s">
        <v>479</v>
      </c>
      <c r="D4844" s="10">
        <v>35835</v>
      </c>
      <c r="E4844" t="s">
        <v>1219</v>
      </c>
    </row>
    <row r="4845" spans="1:5">
      <c r="A4845" t="s">
        <v>945</v>
      </c>
      <c r="B4845">
        <v>10007896588</v>
      </c>
      <c r="C4845" t="s">
        <v>197</v>
      </c>
      <c r="D4845" s="10">
        <v>34359</v>
      </c>
      <c r="E4845" t="s">
        <v>1219</v>
      </c>
    </row>
    <row r="4846" spans="1:5">
      <c r="A4846" t="s">
        <v>5337</v>
      </c>
      <c r="B4846">
        <v>10007199202</v>
      </c>
      <c r="C4846" t="s">
        <v>861</v>
      </c>
      <c r="D4846" s="10">
        <v>33440</v>
      </c>
      <c r="E4846" t="s">
        <v>1219</v>
      </c>
    </row>
    <row r="4847" spans="1:5">
      <c r="A4847" t="s">
        <v>5338</v>
      </c>
      <c r="B4847">
        <v>10022706468</v>
      </c>
      <c r="C4847" t="s">
        <v>22</v>
      </c>
      <c r="D4847" s="10">
        <v>37088</v>
      </c>
      <c r="E4847" t="s">
        <v>1217</v>
      </c>
    </row>
    <row r="4848" spans="1:5">
      <c r="A4848" t="s">
        <v>5339</v>
      </c>
      <c r="B4848">
        <v>10040756148</v>
      </c>
      <c r="C4848" t="s">
        <v>36</v>
      </c>
      <c r="D4848" s="10">
        <v>36324</v>
      </c>
      <c r="E4848" t="s">
        <v>1217</v>
      </c>
    </row>
    <row r="4849" spans="1:5">
      <c r="A4849" t="s">
        <v>848</v>
      </c>
      <c r="B4849">
        <v>10004780565</v>
      </c>
      <c r="C4849" t="s">
        <v>22</v>
      </c>
      <c r="D4849" s="10">
        <v>32671</v>
      </c>
      <c r="E4849" t="s">
        <v>1219</v>
      </c>
    </row>
    <row r="4850" spans="1:5">
      <c r="A4850" t="s">
        <v>798</v>
      </c>
      <c r="B4850">
        <v>10010771327</v>
      </c>
      <c r="C4850" t="s">
        <v>77</v>
      </c>
      <c r="D4850" s="10">
        <v>35967</v>
      </c>
      <c r="E4850" t="s">
        <v>1217</v>
      </c>
    </row>
    <row r="4851" spans="1:5">
      <c r="A4851" t="s">
        <v>5340</v>
      </c>
      <c r="B4851">
        <v>10072875474</v>
      </c>
      <c r="C4851" t="s">
        <v>101</v>
      </c>
      <c r="D4851" s="10">
        <v>37110</v>
      </c>
      <c r="E4851" t="s">
        <v>1219</v>
      </c>
    </row>
    <row r="4852" spans="1:5">
      <c r="A4852" t="s">
        <v>5341</v>
      </c>
      <c r="B4852">
        <v>10005408742</v>
      </c>
      <c r="C4852" t="s">
        <v>197</v>
      </c>
      <c r="D4852" s="10">
        <v>32573</v>
      </c>
      <c r="E4852" t="s">
        <v>1217</v>
      </c>
    </row>
    <row r="4853" spans="1:5">
      <c r="A4853" t="s">
        <v>5342</v>
      </c>
      <c r="B4853">
        <v>10003011529</v>
      </c>
      <c r="C4853" t="s">
        <v>43</v>
      </c>
      <c r="D4853" s="10">
        <v>30398</v>
      </c>
      <c r="E4853" t="s">
        <v>1219</v>
      </c>
    </row>
    <row r="4854" spans="1:5">
      <c r="A4854" t="s">
        <v>5343</v>
      </c>
      <c r="B4854">
        <v>10046010518</v>
      </c>
      <c r="C4854" t="s">
        <v>637</v>
      </c>
      <c r="D4854" s="10">
        <v>36862</v>
      </c>
      <c r="E4854" t="s">
        <v>1219</v>
      </c>
    </row>
    <row r="4855" spans="1:5">
      <c r="A4855" t="s">
        <v>5344</v>
      </c>
      <c r="B4855">
        <v>10010167907</v>
      </c>
      <c r="C4855" t="s">
        <v>197</v>
      </c>
      <c r="D4855" s="10">
        <v>35507</v>
      </c>
      <c r="E4855" t="s">
        <v>1219</v>
      </c>
    </row>
    <row r="4856" spans="1:5">
      <c r="A4856" t="s">
        <v>5345</v>
      </c>
      <c r="B4856">
        <v>10009016031</v>
      </c>
      <c r="C4856" t="s">
        <v>30</v>
      </c>
      <c r="D4856" s="10">
        <v>34558</v>
      </c>
      <c r="E4856" t="s">
        <v>1219</v>
      </c>
    </row>
    <row r="4857" spans="1:5">
      <c r="A4857" t="s">
        <v>5346</v>
      </c>
      <c r="B4857">
        <v>10023867842</v>
      </c>
      <c r="C4857" t="s">
        <v>112</v>
      </c>
      <c r="D4857" s="10">
        <v>37158</v>
      </c>
      <c r="E4857" t="s">
        <v>1217</v>
      </c>
    </row>
    <row r="4858" spans="1:5">
      <c r="A4858" t="s">
        <v>5347</v>
      </c>
      <c r="B4858">
        <v>10015998920</v>
      </c>
      <c r="C4858" t="s">
        <v>38</v>
      </c>
      <c r="D4858" s="10">
        <v>35811</v>
      </c>
      <c r="E4858" t="s">
        <v>1219</v>
      </c>
    </row>
    <row r="4859" spans="1:5">
      <c r="A4859" t="s">
        <v>947</v>
      </c>
      <c r="B4859">
        <v>10010176900</v>
      </c>
      <c r="C4859" t="s">
        <v>483</v>
      </c>
      <c r="D4859" s="10">
        <v>35817</v>
      </c>
      <c r="E4859" t="s">
        <v>1217</v>
      </c>
    </row>
    <row r="4860" spans="1:5">
      <c r="A4860" t="s">
        <v>960</v>
      </c>
      <c r="B4860">
        <v>10011233994</v>
      </c>
      <c r="C4860" t="s">
        <v>36</v>
      </c>
      <c r="D4860" s="10">
        <v>34484</v>
      </c>
      <c r="E4860" t="s">
        <v>1217</v>
      </c>
    </row>
    <row r="4861" spans="1:5">
      <c r="A4861" t="s">
        <v>5348</v>
      </c>
      <c r="B4861">
        <v>10023895528</v>
      </c>
      <c r="C4861" t="s">
        <v>112</v>
      </c>
      <c r="D4861" s="10">
        <v>36921</v>
      </c>
      <c r="E4861" t="s">
        <v>1217</v>
      </c>
    </row>
    <row r="4862" spans="1:5">
      <c r="A4862" t="s">
        <v>5349</v>
      </c>
      <c r="B4862">
        <v>10015320324</v>
      </c>
      <c r="C4862" t="s">
        <v>38</v>
      </c>
      <c r="D4862" s="10">
        <v>35849</v>
      </c>
      <c r="E4862" t="s">
        <v>1219</v>
      </c>
    </row>
    <row r="4863" spans="1:5">
      <c r="A4863" t="s">
        <v>5350</v>
      </c>
      <c r="B4863">
        <v>10042291980</v>
      </c>
      <c r="C4863" t="s">
        <v>36</v>
      </c>
      <c r="D4863" s="10">
        <v>36419</v>
      </c>
      <c r="E4863" t="s">
        <v>1219</v>
      </c>
    </row>
    <row r="4864" spans="1:5">
      <c r="A4864" t="s">
        <v>5351</v>
      </c>
      <c r="B4864">
        <v>10016087028</v>
      </c>
      <c r="C4864" t="s">
        <v>141</v>
      </c>
      <c r="D4864" s="10">
        <v>35660</v>
      </c>
      <c r="E4864" t="s">
        <v>1217</v>
      </c>
    </row>
    <row r="4865" spans="1:5">
      <c r="A4865" t="s">
        <v>8199</v>
      </c>
      <c r="B4865">
        <v>10004738331</v>
      </c>
      <c r="C4865" t="s">
        <v>36</v>
      </c>
      <c r="D4865" s="10">
        <v>31137</v>
      </c>
      <c r="E4865" t="s">
        <v>1217</v>
      </c>
    </row>
    <row r="4866" spans="1:5">
      <c r="A4866" t="s">
        <v>5352</v>
      </c>
      <c r="B4866">
        <v>10009148494</v>
      </c>
      <c r="C4866" t="s">
        <v>255</v>
      </c>
      <c r="D4866" s="10">
        <v>35072</v>
      </c>
      <c r="E4866" t="s">
        <v>1219</v>
      </c>
    </row>
    <row r="4867" spans="1:5">
      <c r="A4867" t="s">
        <v>5353</v>
      </c>
      <c r="B4867">
        <v>10023917958</v>
      </c>
      <c r="C4867" t="s">
        <v>112</v>
      </c>
      <c r="D4867" s="10">
        <v>36911</v>
      </c>
      <c r="E4867" t="s">
        <v>1217</v>
      </c>
    </row>
    <row r="4868" spans="1:5">
      <c r="A4868" t="s">
        <v>5354</v>
      </c>
      <c r="B4868">
        <v>10009987445</v>
      </c>
      <c r="C4868" t="s">
        <v>28</v>
      </c>
      <c r="D4868" s="10">
        <v>35540</v>
      </c>
      <c r="E4868" t="s">
        <v>1217</v>
      </c>
    </row>
    <row r="4869" spans="1:5">
      <c r="A4869" t="s">
        <v>5355</v>
      </c>
      <c r="B4869">
        <v>10009977846</v>
      </c>
      <c r="C4869" t="s">
        <v>34</v>
      </c>
      <c r="D4869" s="10">
        <v>35797</v>
      </c>
      <c r="E4869" t="s">
        <v>1217</v>
      </c>
    </row>
    <row r="4870" spans="1:5">
      <c r="A4870" t="s">
        <v>5356</v>
      </c>
      <c r="B4870">
        <v>10005878079</v>
      </c>
      <c r="C4870" t="s">
        <v>43</v>
      </c>
      <c r="D4870" s="10">
        <v>31184</v>
      </c>
      <c r="E4870" t="s">
        <v>1217</v>
      </c>
    </row>
    <row r="4871" spans="1:5">
      <c r="A4871" t="s">
        <v>5357</v>
      </c>
      <c r="B4871">
        <v>10002746393</v>
      </c>
      <c r="C4871" t="s">
        <v>144</v>
      </c>
      <c r="D4871" s="10">
        <v>25569</v>
      </c>
      <c r="E4871" t="s">
        <v>1219</v>
      </c>
    </row>
    <row r="4872" spans="1:5">
      <c r="A4872" t="s">
        <v>5358</v>
      </c>
      <c r="B4872">
        <v>10009484257</v>
      </c>
      <c r="C4872" t="s">
        <v>197</v>
      </c>
      <c r="D4872" s="10">
        <v>34801</v>
      </c>
      <c r="E4872" t="s">
        <v>1217</v>
      </c>
    </row>
    <row r="4873" spans="1:5">
      <c r="A4873" t="s">
        <v>5359</v>
      </c>
      <c r="B4873">
        <v>10007754223</v>
      </c>
      <c r="C4873" t="s">
        <v>28</v>
      </c>
      <c r="D4873" s="10">
        <v>33785</v>
      </c>
      <c r="E4873" t="s">
        <v>1219</v>
      </c>
    </row>
    <row r="4874" spans="1:5">
      <c r="A4874" t="s">
        <v>5360</v>
      </c>
      <c r="B4874">
        <v>10009380587</v>
      </c>
      <c r="C4874" t="s">
        <v>255</v>
      </c>
      <c r="D4874" s="10">
        <v>35003</v>
      </c>
      <c r="E4874" t="s">
        <v>1219</v>
      </c>
    </row>
    <row r="4875" spans="1:5">
      <c r="A4875" t="s">
        <v>5361</v>
      </c>
      <c r="B4875">
        <v>10036161681</v>
      </c>
      <c r="C4875" t="s">
        <v>28</v>
      </c>
      <c r="D4875" s="10">
        <v>36640</v>
      </c>
      <c r="E4875" t="s">
        <v>1219</v>
      </c>
    </row>
    <row r="4876" spans="1:5">
      <c r="A4876" t="s">
        <v>5362</v>
      </c>
      <c r="B4876">
        <v>10008787271</v>
      </c>
      <c r="C4876" t="s">
        <v>103</v>
      </c>
      <c r="D4876" s="10">
        <v>34332</v>
      </c>
      <c r="E4876" t="s">
        <v>1219</v>
      </c>
    </row>
    <row r="4877" spans="1:5">
      <c r="A4877" t="s">
        <v>5363</v>
      </c>
      <c r="B4877">
        <v>10004555849</v>
      </c>
      <c r="C4877" t="s">
        <v>1351</v>
      </c>
      <c r="D4877" s="10">
        <v>31294</v>
      </c>
      <c r="E4877" t="s">
        <v>1217</v>
      </c>
    </row>
    <row r="4878" spans="1:5">
      <c r="A4878" t="s">
        <v>5364</v>
      </c>
      <c r="B4878">
        <v>10034813684</v>
      </c>
      <c r="C4878" t="s">
        <v>2423</v>
      </c>
      <c r="D4878" s="10">
        <v>36616</v>
      </c>
      <c r="E4878" t="s">
        <v>1217</v>
      </c>
    </row>
    <row r="4879" spans="1:5">
      <c r="A4879" t="s">
        <v>5365</v>
      </c>
      <c r="B4879">
        <v>10052853361</v>
      </c>
      <c r="C4879" t="s">
        <v>725</v>
      </c>
      <c r="D4879" s="10">
        <v>37059</v>
      </c>
      <c r="E4879" t="s">
        <v>1226</v>
      </c>
    </row>
    <row r="4880" spans="1:5">
      <c r="A4880" t="s">
        <v>5366</v>
      </c>
      <c r="B4880">
        <v>10051354511</v>
      </c>
      <c r="C4880" t="s">
        <v>36</v>
      </c>
      <c r="D4880" s="10">
        <v>32507</v>
      </c>
      <c r="E4880" t="s">
        <v>1217</v>
      </c>
    </row>
    <row r="4881" spans="1:5">
      <c r="A4881" t="s">
        <v>5367</v>
      </c>
      <c r="B4881">
        <v>10015875143</v>
      </c>
      <c r="C4881" t="s">
        <v>206</v>
      </c>
      <c r="D4881" s="10">
        <v>36432</v>
      </c>
      <c r="E4881" t="s">
        <v>1219</v>
      </c>
    </row>
    <row r="4882" spans="1:5">
      <c r="A4882" t="s">
        <v>5368</v>
      </c>
      <c r="B4882">
        <v>10043810537</v>
      </c>
      <c r="C4882" t="s">
        <v>28</v>
      </c>
      <c r="D4882" s="10">
        <v>19456</v>
      </c>
      <c r="E4882" t="s">
        <v>1217</v>
      </c>
    </row>
    <row r="4883" spans="1:5">
      <c r="A4883" t="s">
        <v>5369</v>
      </c>
      <c r="B4883">
        <v>10003046487</v>
      </c>
      <c r="C4883" t="s">
        <v>255</v>
      </c>
      <c r="D4883" s="10">
        <v>31105</v>
      </c>
      <c r="E4883" t="s">
        <v>1219</v>
      </c>
    </row>
    <row r="4884" spans="1:5">
      <c r="A4884" t="s">
        <v>5370</v>
      </c>
      <c r="B4884">
        <v>10009498203</v>
      </c>
      <c r="C4884" t="s">
        <v>26</v>
      </c>
      <c r="D4884" s="10">
        <v>35307</v>
      </c>
      <c r="E4884" t="s">
        <v>1217</v>
      </c>
    </row>
    <row r="4885" spans="1:5">
      <c r="A4885" t="s">
        <v>1000</v>
      </c>
      <c r="B4885">
        <v>10015327596</v>
      </c>
      <c r="C4885" t="s">
        <v>112</v>
      </c>
      <c r="D4885" s="10">
        <v>36324</v>
      </c>
      <c r="E4885" t="s">
        <v>1217</v>
      </c>
    </row>
    <row r="4886" spans="1:5">
      <c r="A4886" t="s">
        <v>5371</v>
      </c>
      <c r="B4886">
        <v>10053731112</v>
      </c>
      <c r="C4886" t="s">
        <v>249</v>
      </c>
      <c r="D4886" s="10">
        <v>35483</v>
      </c>
      <c r="E4886" t="s">
        <v>1218</v>
      </c>
    </row>
    <row r="4887" spans="1:5">
      <c r="A4887" t="s">
        <v>5372</v>
      </c>
      <c r="B4887">
        <v>10006330444</v>
      </c>
      <c r="C4887" t="s">
        <v>211</v>
      </c>
      <c r="D4887" s="10">
        <v>33676</v>
      </c>
      <c r="E4887" t="s">
        <v>1219</v>
      </c>
    </row>
    <row r="4888" spans="1:5">
      <c r="A4888" t="s">
        <v>5373</v>
      </c>
      <c r="B4888">
        <v>10084661883</v>
      </c>
      <c r="C4888" t="s">
        <v>38</v>
      </c>
      <c r="D4888" s="10">
        <v>36871</v>
      </c>
      <c r="E4888" t="s">
        <v>1219</v>
      </c>
    </row>
    <row r="4889" spans="1:5">
      <c r="A4889" t="s">
        <v>5374</v>
      </c>
      <c r="B4889">
        <v>10044418405</v>
      </c>
      <c r="C4889" t="s">
        <v>479</v>
      </c>
      <c r="D4889" s="10">
        <v>36651</v>
      </c>
      <c r="E4889" t="s">
        <v>1219</v>
      </c>
    </row>
    <row r="4890" spans="1:5">
      <c r="A4890" t="s">
        <v>5375</v>
      </c>
      <c r="B4890">
        <v>10050311759</v>
      </c>
      <c r="C4890" t="s">
        <v>60</v>
      </c>
      <c r="D4890" s="10">
        <v>36205</v>
      </c>
      <c r="E4890" t="s">
        <v>1219</v>
      </c>
    </row>
    <row r="4891" spans="1:5">
      <c r="A4891" t="s">
        <v>5376</v>
      </c>
      <c r="B4891">
        <v>10021427179</v>
      </c>
      <c r="C4891" t="s">
        <v>30</v>
      </c>
      <c r="D4891" s="10">
        <v>35902</v>
      </c>
      <c r="E4891" t="s">
        <v>1219</v>
      </c>
    </row>
    <row r="4892" spans="1:5">
      <c r="A4892" t="s">
        <v>5377</v>
      </c>
      <c r="B4892">
        <v>10008667336</v>
      </c>
      <c r="C4892" t="s">
        <v>197</v>
      </c>
      <c r="D4892" s="10">
        <v>34594</v>
      </c>
      <c r="E4892" t="s">
        <v>1226</v>
      </c>
    </row>
    <row r="4893" spans="1:5">
      <c r="A4893" t="s">
        <v>5378</v>
      </c>
      <c r="B4893">
        <v>10016520595</v>
      </c>
      <c r="C4893" t="s">
        <v>2423</v>
      </c>
      <c r="D4893" s="10">
        <v>36792</v>
      </c>
      <c r="E4893" t="s">
        <v>1217</v>
      </c>
    </row>
    <row r="4894" spans="1:5">
      <c r="A4894" t="s">
        <v>5379</v>
      </c>
      <c r="B4894">
        <v>10010580660</v>
      </c>
      <c r="C4894" t="s">
        <v>144</v>
      </c>
      <c r="D4894" s="10">
        <v>30074</v>
      </c>
      <c r="E4894" t="s">
        <v>1219</v>
      </c>
    </row>
    <row r="4895" spans="1:5">
      <c r="A4895" t="s">
        <v>5380</v>
      </c>
      <c r="B4895">
        <v>10017854549</v>
      </c>
      <c r="C4895" t="s">
        <v>211</v>
      </c>
      <c r="D4895" s="10">
        <v>36259</v>
      </c>
      <c r="E4895" t="s">
        <v>1219</v>
      </c>
    </row>
    <row r="4896" spans="1:5">
      <c r="A4896" t="s">
        <v>5381</v>
      </c>
      <c r="B4896">
        <v>10003333548</v>
      </c>
      <c r="C4896" t="s">
        <v>324</v>
      </c>
      <c r="D4896" s="10">
        <v>31193</v>
      </c>
      <c r="E4896" t="s">
        <v>1219</v>
      </c>
    </row>
    <row r="4897" spans="1:5">
      <c r="A4897" t="s">
        <v>5382</v>
      </c>
      <c r="B4897">
        <v>10074405347</v>
      </c>
      <c r="C4897" t="s">
        <v>153</v>
      </c>
      <c r="D4897" s="10">
        <v>35085</v>
      </c>
      <c r="E4897" t="s">
        <v>1217</v>
      </c>
    </row>
    <row r="4898" spans="1:5">
      <c r="A4898" t="s">
        <v>5383</v>
      </c>
      <c r="B4898">
        <v>10015390951</v>
      </c>
      <c r="C4898" t="s">
        <v>36</v>
      </c>
      <c r="D4898" s="10">
        <v>35860</v>
      </c>
      <c r="E4898" t="s">
        <v>1217</v>
      </c>
    </row>
    <row r="4899" spans="1:5">
      <c r="A4899" t="s">
        <v>5384</v>
      </c>
      <c r="B4899">
        <v>10010992811</v>
      </c>
      <c r="C4899" t="s">
        <v>1179</v>
      </c>
      <c r="D4899" s="10">
        <v>33551</v>
      </c>
      <c r="E4899" t="s">
        <v>1217</v>
      </c>
    </row>
    <row r="4900" spans="1:5">
      <c r="A4900" t="s">
        <v>5385</v>
      </c>
      <c r="B4900">
        <v>10014858865</v>
      </c>
      <c r="C4900" t="s">
        <v>2118</v>
      </c>
      <c r="D4900" s="10">
        <v>35181</v>
      </c>
      <c r="E4900" t="s">
        <v>1219</v>
      </c>
    </row>
    <row r="4901" spans="1:5">
      <c r="A4901" t="s">
        <v>5386</v>
      </c>
      <c r="B4901">
        <v>10060058946</v>
      </c>
      <c r="C4901" t="s">
        <v>149</v>
      </c>
      <c r="D4901" s="10">
        <v>36629</v>
      </c>
      <c r="E4901" t="s">
        <v>1219</v>
      </c>
    </row>
    <row r="4902" spans="1:5">
      <c r="A4902" t="s">
        <v>5387</v>
      </c>
      <c r="B4902">
        <v>10009993812</v>
      </c>
      <c r="C4902" t="s">
        <v>57</v>
      </c>
      <c r="D4902" s="10">
        <v>35464</v>
      </c>
      <c r="E4902" t="s">
        <v>1219</v>
      </c>
    </row>
    <row r="4903" spans="1:5">
      <c r="A4903" t="s">
        <v>5388</v>
      </c>
      <c r="B4903">
        <v>10003035474</v>
      </c>
      <c r="C4903" t="s">
        <v>43</v>
      </c>
      <c r="D4903" s="10">
        <v>31714</v>
      </c>
      <c r="E4903" t="s">
        <v>1217</v>
      </c>
    </row>
    <row r="4904" spans="1:5">
      <c r="A4904" t="s">
        <v>5389</v>
      </c>
      <c r="B4904">
        <v>10063679672</v>
      </c>
      <c r="C4904" t="s">
        <v>2423</v>
      </c>
      <c r="D4904" s="10">
        <v>37033</v>
      </c>
      <c r="E4904" t="s">
        <v>1219</v>
      </c>
    </row>
    <row r="4905" spans="1:5">
      <c r="A4905" t="s">
        <v>5390</v>
      </c>
      <c r="B4905">
        <v>10072670057</v>
      </c>
      <c r="C4905" t="s">
        <v>255</v>
      </c>
      <c r="D4905" s="10">
        <v>36937</v>
      </c>
      <c r="E4905" t="s">
        <v>1219</v>
      </c>
    </row>
    <row r="4906" spans="1:5">
      <c r="A4906" t="s">
        <v>5391</v>
      </c>
      <c r="B4906">
        <v>10016193122</v>
      </c>
      <c r="C4906" t="s">
        <v>155</v>
      </c>
      <c r="D4906" s="10">
        <v>36304</v>
      </c>
      <c r="E4906" t="s">
        <v>1217</v>
      </c>
    </row>
    <row r="4907" spans="1:5">
      <c r="A4907" t="s">
        <v>5392</v>
      </c>
      <c r="B4907">
        <v>10083441404</v>
      </c>
      <c r="C4907" t="s">
        <v>153</v>
      </c>
      <c r="D4907" s="10">
        <v>36578</v>
      </c>
      <c r="E4907" t="s">
        <v>1219</v>
      </c>
    </row>
    <row r="4908" spans="1:5">
      <c r="A4908" t="s">
        <v>5393</v>
      </c>
      <c r="B4908">
        <v>10035348400</v>
      </c>
      <c r="C4908" t="s">
        <v>43</v>
      </c>
      <c r="D4908" s="10">
        <v>36791</v>
      </c>
      <c r="E4908" t="s">
        <v>1219</v>
      </c>
    </row>
    <row r="4909" spans="1:5">
      <c r="A4909" t="s">
        <v>5362</v>
      </c>
      <c r="B4909">
        <v>10008930852</v>
      </c>
      <c r="C4909" t="s">
        <v>103</v>
      </c>
      <c r="D4909" s="10">
        <v>32284</v>
      </c>
      <c r="E4909" t="s">
        <v>1217</v>
      </c>
    </row>
    <row r="4910" spans="1:5">
      <c r="A4910" t="s">
        <v>954</v>
      </c>
      <c r="B4910">
        <v>10006795438</v>
      </c>
      <c r="C4910" t="s">
        <v>197</v>
      </c>
      <c r="D4910" s="10">
        <v>33644</v>
      </c>
      <c r="E4910" t="s">
        <v>1219</v>
      </c>
    </row>
    <row r="4911" spans="1:5">
      <c r="A4911" t="s">
        <v>5394</v>
      </c>
      <c r="B4911">
        <v>10100632632</v>
      </c>
      <c r="C4911" t="s">
        <v>101</v>
      </c>
      <c r="D4911" s="10">
        <v>37391</v>
      </c>
      <c r="E4911" t="s">
        <v>1219</v>
      </c>
    </row>
    <row r="4912" spans="1:5">
      <c r="A4912" t="s">
        <v>5395</v>
      </c>
      <c r="B4912">
        <v>10011186811</v>
      </c>
      <c r="C4912" t="s">
        <v>479</v>
      </c>
      <c r="D4912" s="10">
        <v>36320</v>
      </c>
      <c r="E4912" t="s">
        <v>1217</v>
      </c>
    </row>
    <row r="4913" spans="1:5">
      <c r="A4913" t="s">
        <v>5396</v>
      </c>
      <c r="B4913">
        <v>10051905589</v>
      </c>
      <c r="C4913" t="s">
        <v>149</v>
      </c>
      <c r="D4913" s="10">
        <v>36083</v>
      </c>
      <c r="E4913" t="s">
        <v>1219</v>
      </c>
    </row>
    <row r="4914" spans="1:5">
      <c r="A4914" t="s">
        <v>5397</v>
      </c>
      <c r="B4914">
        <v>10036588683</v>
      </c>
      <c r="C4914" t="s">
        <v>94</v>
      </c>
      <c r="D4914" s="10">
        <v>37202</v>
      </c>
      <c r="E4914" t="s">
        <v>1219</v>
      </c>
    </row>
    <row r="4915" spans="1:5">
      <c r="A4915" t="s">
        <v>5398</v>
      </c>
      <c r="B4915">
        <v>10063680278</v>
      </c>
      <c r="C4915" t="s">
        <v>2423</v>
      </c>
      <c r="D4915" s="10">
        <v>32216</v>
      </c>
      <c r="E4915" t="s">
        <v>1219</v>
      </c>
    </row>
    <row r="4916" spans="1:5">
      <c r="A4916" t="s">
        <v>5399</v>
      </c>
      <c r="B4916">
        <v>10021742431</v>
      </c>
      <c r="C4916" t="s">
        <v>34</v>
      </c>
      <c r="D4916" s="10">
        <v>35178</v>
      </c>
      <c r="E4916" t="s">
        <v>1217</v>
      </c>
    </row>
    <row r="4917" spans="1:5">
      <c r="A4917" t="s">
        <v>5400</v>
      </c>
      <c r="B4917">
        <v>10039861829</v>
      </c>
      <c r="C4917" t="s">
        <v>36</v>
      </c>
      <c r="D4917" s="10">
        <v>33324</v>
      </c>
      <c r="E4917" t="s">
        <v>1217</v>
      </c>
    </row>
    <row r="4918" spans="1:5">
      <c r="A4918" t="s">
        <v>5401</v>
      </c>
      <c r="B4918">
        <v>10058552921</v>
      </c>
      <c r="C4918" t="s">
        <v>28</v>
      </c>
      <c r="D4918" s="10">
        <v>37194</v>
      </c>
      <c r="E4918" t="s">
        <v>1217</v>
      </c>
    </row>
    <row r="4919" spans="1:5">
      <c r="A4919" t="s">
        <v>5402</v>
      </c>
      <c r="B4919">
        <v>10007210114</v>
      </c>
      <c r="C4919" t="s">
        <v>324</v>
      </c>
      <c r="D4919" s="10">
        <v>33611</v>
      </c>
      <c r="E4919" t="s">
        <v>1219</v>
      </c>
    </row>
    <row r="4920" spans="1:5">
      <c r="A4920" t="s">
        <v>5403</v>
      </c>
      <c r="B4920">
        <v>10015220088</v>
      </c>
      <c r="C4920" t="s">
        <v>55</v>
      </c>
      <c r="D4920" s="10">
        <v>35990</v>
      </c>
      <c r="E4920" t="s">
        <v>1219</v>
      </c>
    </row>
    <row r="4921" spans="1:5">
      <c r="A4921" t="s">
        <v>5404</v>
      </c>
      <c r="B4921">
        <v>10059186552</v>
      </c>
      <c r="C4921" t="s">
        <v>155</v>
      </c>
      <c r="D4921" s="10">
        <v>33054</v>
      </c>
      <c r="E4921" t="s">
        <v>1217</v>
      </c>
    </row>
    <row r="4922" spans="1:5">
      <c r="A4922" t="s">
        <v>5405</v>
      </c>
      <c r="B4922">
        <v>10053205591</v>
      </c>
      <c r="C4922" t="s">
        <v>479</v>
      </c>
      <c r="D4922" s="10">
        <v>36544</v>
      </c>
      <c r="E4922" t="s">
        <v>1219</v>
      </c>
    </row>
    <row r="4923" spans="1:5">
      <c r="A4923" t="s">
        <v>5406</v>
      </c>
      <c r="B4923">
        <v>10072670966</v>
      </c>
      <c r="C4923" t="s">
        <v>255</v>
      </c>
      <c r="D4923" s="10">
        <v>36774</v>
      </c>
      <c r="E4923" t="s">
        <v>1219</v>
      </c>
    </row>
    <row r="4924" spans="1:5">
      <c r="A4924" t="s">
        <v>5407</v>
      </c>
      <c r="B4924">
        <v>10021431425</v>
      </c>
      <c r="C4924" t="s">
        <v>30</v>
      </c>
      <c r="D4924" s="10">
        <v>36339</v>
      </c>
      <c r="E4924" t="s">
        <v>1219</v>
      </c>
    </row>
    <row r="4925" spans="1:5">
      <c r="A4925" t="s">
        <v>5408</v>
      </c>
      <c r="B4925">
        <v>10015795826</v>
      </c>
      <c r="C4925" t="s">
        <v>141</v>
      </c>
      <c r="D4925" s="10">
        <v>36229</v>
      </c>
      <c r="E4925" t="s">
        <v>1219</v>
      </c>
    </row>
    <row r="4926" spans="1:5">
      <c r="A4926" t="s">
        <v>5409</v>
      </c>
      <c r="B4926">
        <v>10015796230</v>
      </c>
      <c r="C4926" t="s">
        <v>30</v>
      </c>
      <c r="D4926" s="10">
        <v>36135</v>
      </c>
      <c r="E4926" t="s">
        <v>1226</v>
      </c>
    </row>
    <row r="4927" spans="1:5">
      <c r="A4927" t="s">
        <v>5410</v>
      </c>
      <c r="B4927">
        <v>10052179314</v>
      </c>
      <c r="C4927" t="s">
        <v>725</v>
      </c>
      <c r="D4927" s="10">
        <v>36980</v>
      </c>
      <c r="E4927" t="s">
        <v>1219</v>
      </c>
    </row>
    <row r="4928" spans="1:5">
      <c r="A4928" t="s">
        <v>5411</v>
      </c>
      <c r="B4928">
        <v>10006003371</v>
      </c>
      <c r="C4928" t="s">
        <v>22</v>
      </c>
      <c r="D4928" s="10">
        <v>32944</v>
      </c>
      <c r="E4928" t="s">
        <v>1219</v>
      </c>
    </row>
    <row r="4929" spans="1:5">
      <c r="A4929" t="s">
        <v>5412</v>
      </c>
      <c r="B4929">
        <v>10007507376</v>
      </c>
      <c r="C4929" t="s">
        <v>144</v>
      </c>
      <c r="D4929" s="10">
        <v>33801</v>
      </c>
      <c r="E4929" t="s">
        <v>1217</v>
      </c>
    </row>
    <row r="4930" spans="1:5">
      <c r="A4930" t="s">
        <v>5413</v>
      </c>
      <c r="B4930">
        <v>10009531848</v>
      </c>
      <c r="C4930" t="s">
        <v>30</v>
      </c>
      <c r="D4930" s="10">
        <v>35316</v>
      </c>
      <c r="E4930" t="s">
        <v>1217</v>
      </c>
    </row>
    <row r="4931" spans="1:5">
      <c r="A4931" t="s">
        <v>5414</v>
      </c>
      <c r="B4931">
        <v>10062593676</v>
      </c>
      <c r="C4931" t="s">
        <v>38</v>
      </c>
      <c r="D4931" s="10">
        <v>35979</v>
      </c>
      <c r="E4931" t="s">
        <v>1219</v>
      </c>
    </row>
    <row r="4932" spans="1:5">
      <c r="A4932" t="s">
        <v>5415</v>
      </c>
      <c r="B4932">
        <v>10009831538</v>
      </c>
      <c r="C4932" t="s">
        <v>523</v>
      </c>
      <c r="D4932" s="10">
        <v>35395</v>
      </c>
      <c r="E4932" t="s">
        <v>1217</v>
      </c>
    </row>
    <row r="4933" spans="1:5">
      <c r="A4933" t="s">
        <v>5416</v>
      </c>
      <c r="B4933">
        <v>10003333851</v>
      </c>
      <c r="C4933" t="s">
        <v>324</v>
      </c>
      <c r="D4933" s="10">
        <v>31143</v>
      </c>
      <c r="E4933" t="s">
        <v>1217</v>
      </c>
    </row>
    <row r="4934" spans="1:5">
      <c r="A4934" t="s">
        <v>1064</v>
      </c>
      <c r="B4934">
        <v>10004759751</v>
      </c>
      <c r="C4934" t="s">
        <v>163</v>
      </c>
      <c r="D4934" s="10">
        <v>32552</v>
      </c>
      <c r="E4934" t="s">
        <v>1219</v>
      </c>
    </row>
    <row r="4935" spans="1:5">
      <c r="A4935" t="s">
        <v>5417</v>
      </c>
      <c r="B4935">
        <v>10054989785</v>
      </c>
      <c r="C4935" t="s">
        <v>55</v>
      </c>
      <c r="D4935" s="10">
        <v>36803</v>
      </c>
      <c r="E4935" t="s">
        <v>1217</v>
      </c>
    </row>
    <row r="4936" spans="1:5">
      <c r="A4936" t="s">
        <v>5418</v>
      </c>
      <c r="B4936">
        <v>10009331582</v>
      </c>
      <c r="C4936" t="s">
        <v>153</v>
      </c>
      <c r="D4936" s="10">
        <v>35033</v>
      </c>
      <c r="E4936" t="s">
        <v>1217</v>
      </c>
    </row>
    <row r="4937" spans="1:5">
      <c r="A4937" t="s">
        <v>5419</v>
      </c>
      <c r="B4937">
        <v>10045954742</v>
      </c>
      <c r="C4937" t="s">
        <v>103</v>
      </c>
      <c r="D4937" s="10">
        <v>36058</v>
      </c>
      <c r="E4937" t="s">
        <v>1219</v>
      </c>
    </row>
    <row r="4938" spans="1:5">
      <c r="A4938" t="s">
        <v>5420</v>
      </c>
      <c r="B4938">
        <v>10070508674</v>
      </c>
      <c r="C4938" t="s">
        <v>324</v>
      </c>
      <c r="D4938" s="10">
        <v>36874</v>
      </c>
      <c r="E4938" t="s">
        <v>1219</v>
      </c>
    </row>
    <row r="4939" spans="1:5">
      <c r="A4939" t="s">
        <v>5421</v>
      </c>
      <c r="B4939">
        <v>10007812625</v>
      </c>
      <c r="C4939" t="s">
        <v>101</v>
      </c>
      <c r="D4939" s="10">
        <v>34451</v>
      </c>
      <c r="E4939" t="s">
        <v>1219</v>
      </c>
    </row>
    <row r="4940" spans="1:5">
      <c r="A4940" t="s">
        <v>5422</v>
      </c>
      <c r="B4940">
        <v>10084950560</v>
      </c>
      <c r="C4940" t="s">
        <v>30</v>
      </c>
      <c r="D4940" s="10">
        <v>36105</v>
      </c>
      <c r="E4940" t="s">
        <v>1219</v>
      </c>
    </row>
    <row r="4941" spans="1:5">
      <c r="A4941" t="s">
        <v>5423</v>
      </c>
      <c r="B4941">
        <v>10010745358</v>
      </c>
      <c r="C4941" t="s">
        <v>43</v>
      </c>
      <c r="D4941" s="10">
        <v>35046</v>
      </c>
      <c r="E4941" t="s">
        <v>1217</v>
      </c>
    </row>
    <row r="4942" spans="1:5">
      <c r="A4942" t="s">
        <v>5424</v>
      </c>
      <c r="B4942">
        <v>10015004567</v>
      </c>
      <c r="C4942" t="s">
        <v>24</v>
      </c>
      <c r="D4942" s="10">
        <v>36117</v>
      </c>
      <c r="E4942" t="s">
        <v>1219</v>
      </c>
    </row>
    <row r="4943" spans="1:5">
      <c r="A4943" t="s">
        <v>5425</v>
      </c>
      <c r="B4943">
        <v>10009826484</v>
      </c>
      <c r="C4943" t="s">
        <v>1179</v>
      </c>
      <c r="D4943" s="10">
        <v>31664</v>
      </c>
      <c r="E4943" t="s">
        <v>1219</v>
      </c>
    </row>
    <row r="4944" spans="1:5">
      <c r="A4944" t="s">
        <v>5426</v>
      </c>
      <c r="B4944">
        <v>10007296707</v>
      </c>
      <c r="C4944" t="s">
        <v>22</v>
      </c>
      <c r="D4944" s="10">
        <v>34221</v>
      </c>
      <c r="E4944" t="s">
        <v>1217</v>
      </c>
    </row>
    <row r="4945" spans="1:5">
      <c r="A4945" t="s">
        <v>5427</v>
      </c>
      <c r="B4945">
        <v>10046331224</v>
      </c>
      <c r="C4945" t="s">
        <v>41</v>
      </c>
      <c r="D4945" s="10">
        <v>37040</v>
      </c>
      <c r="E4945" t="s">
        <v>1219</v>
      </c>
    </row>
    <row r="4946" spans="1:5">
      <c r="A4946" t="s">
        <v>5428</v>
      </c>
      <c r="B4946">
        <v>10036119043</v>
      </c>
      <c r="C4946" t="s">
        <v>483</v>
      </c>
      <c r="D4946" s="10">
        <v>36763</v>
      </c>
      <c r="E4946" t="s">
        <v>1217</v>
      </c>
    </row>
    <row r="4947" spans="1:5">
      <c r="A4947" t="s">
        <v>5429</v>
      </c>
      <c r="B4947">
        <v>10009768688</v>
      </c>
      <c r="C4947" t="s">
        <v>77</v>
      </c>
      <c r="D4947" s="10">
        <v>35998</v>
      </c>
      <c r="E4947" t="s">
        <v>1217</v>
      </c>
    </row>
    <row r="4948" spans="1:5">
      <c r="A4948" t="s">
        <v>5430</v>
      </c>
      <c r="B4948">
        <v>10027379141</v>
      </c>
      <c r="C4948" t="s">
        <v>26</v>
      </c>
      <c r="D4948" s="10">
        <v>36608</v>
      </c>
      <c r="E4948" t="s">
        <v>1217</v>
      </c>
    </row>
    <row r="4949" spans="1:5">
      <c r="A4949" t="s">
        <v>5431</v>
      </c>
      <c r="B4949">
        <v>10063953090</v>
      </c>
      <c r="C4949" t="s">
        <v>324</v>
      </c>
      <c r="D4949" s="10">
        <v>36858</v>
      </c>
      <c r="E4949" t="s">
        <v>1219</v>
      </c>
    </row>
    <row r="4950" spans="1:5">
      <c r="A4950" t="s">
        <v>5432</v>
      </c>
      <c r="B4950">
        <v>10007172324</v>
      </c>
      <c r="C4950" t="s">
        <v>255</v>
      </c>
      <c r="D4950" s="10">
        <v>33452</v>
      </c>
      <c r="E4950" t="s">
        <v>1219</v>
      </c>
    </row>
    <row r="4951" spans="1:5">
      <c r="A4951" t="s">
        <v>5433</v>
      </c>
      <c r="B4951">
        <v>10006501206</v>
      </c>
      <c r="C4951" t="s">
        <v>55</v>
      </c>
      <c r="D4951" s="10">
        <v>33511</v>
      </c>
      <c r="E4951" t="s">
        <v>1217</v>
      </c>
    </row>
    <row r="4952" spans="1:5">
      <c r="A4952" t="s">
        <v>5434</v>
      </c>
      <c r="B4952">
        <v>10010737274</v>
      </c>
      <c r="C4952" t="s">
        <v>177</v>
      </c>
      <c r="D4952" s="10">
        <v>30495</v>
      </c>
      <c r="E4952" t="s">
        <v>1217</v>
      </c>
    </row>
    <row r="4953" spans="1:5">
      <c r="A4953" t="s">
        <v>5435</v>
      </c>
      <c r="B4953">
        <v>10092462000</v>
      </c>
      <c r="C4953" t="s">
        <v>155</v>
      </c>
      <c r="D4953" s="10">
        <v>34737</v>
      </c>
      <c r="E4953" t="s">
        <v>1217</v>
      </c>
    </row>
    <row r="4954" spans="1:5">
      <c r="A4954" t="s">
        <v>5436</v>
      </c>
      <c r="B4954">
        <v>10007219410</v>
      </c>
      <c r="C4954" t="s">
        <v>57</v>
      </c>
      <c r="D4954" s="10">
        <v>33239</v>
      </c>
      <c r="E4954" t="s">
        <v>1219</v>
      </c>
    </row>
    <row r="4955" spans="1:5">
      <c r="A4955" t="s">
        <v>5437</v>
      </c>
      <c r="B4955">
        <v>10005519785</v>
      </c>
      <c r="C4955" t="s">
        <v>223</v>
      </c>
      <c r="D4955" s="10">
        <v>32199</v>
      </c>
      <c r="E4955" t="s">
        <v>1219</v>
      </c>
    </row>
    <row r="4956" spans="1:5">
      <c r="A4956" t="s">
        <v>5438</v>
      </c>
      <c r="B4956">
        <v>10039724615</v>
      </c>
      <c r="C4956" t="s">
        <v>36</v>
      </c>
      <c r="D4956" s="10">
        <v>36822</v>
      </c>
      <c r="E4956" t="s">
        <v>1217</v>
      </c>
    </row>
    <row r="4957" spans="1:5">
      <c r="A4957" t="s">
        <v>5439</v>
      </c>
      <c r="B4957">
        <v>10006113913</v>
      </c>
      <c r="C4957" t="s">
        <v>324</v>
      </c>
      <c r="D4957" s="10">
        <v>32814</v>
      </c>
      <c r="E4957" t="s">
        <v>1219</v>
      </c>
    </row>
    <row r="4958" spans="1:5">
      <c r="A4958" t="s">
        <v>5440</v>
      </c>
      <c r="B4958">
        <v>10004714685</v>
      </c>
      <c r="C4958" t="s">
        <v>861</v>
      </c>
      <c r="D4958" s="10">
        <v>32412</v>
      </c>
      <c r="E4958" t="s">
        <v>1217</v>
      </c>
    </row>
    <row r="4959" spans="1:5">
      <c r="A4959" t="s">
        <v>5441</v>
      </c>
      <c r="B4959">
        <v>10021426876</v>
      </c>
      <c r="C4959" t="s">
        <v>30</v>
      </c>
      <c r="D4959" s="10">
        <v>36325</v>
      </c>
      <c r="E4959" t="s">
        <v>1219</v>
      </c>
    </row>
    <row r="4960" spans="1:5">
      <c r="A4960" t="s">
        <v>1034</v>
      </c>
      <c r="B4960">
        <v>10007896992</v>
      </c>
      <c r="C4960" t="s">
        <v>57</v>
      </c>
      <c r="D4960" s="10">
        <v>34513</v>
      </c>
      <c r="E4960" t="s">
        <v>1219</v>
      </c>
    </row>
    <row r="4961" spans="1:5">
      <c r="A4961" t="s">
        <v>5442</v>
      </c>
      <c r="B4961">
        <v>10002510967</v>
      </c>
      <c r="C4961" t="s">
        <v>197</v>
      </c>
      <c r="D4961" s="10">
        <v>30483</v>
      </c>
      <c r="E4961" t="s">
        <v>1219</v>
      </c>
    </row>
    <row r="4962" spans="1:5">
      <c r="A4962" t="s">
        <v>5443</v>
      </c>
      <c r="B4962">
        <v>10008736044</v>
      </c>
      <c r="C4962" t="s">
        <v>141</v>
      </c>
      <c r="D4962" s="10">
        <v>28233</v>
      </c>
      <c r="E4962" t="s">
        <v>1217</v>
      </c>
    </row>
    <row r="4963" spans="1:5">
      <c r="A4963" t="s">
        <v>5444</v>
      </c>
      <c r="B4963">
        <v>10009710993</v>
      </c>
      <c r="C4963" t="s">
        <v>28</v>
      </c>
      <c r="D4963" s="10">
        <v>31751</v>
      </c>
      <c r="E4963" t="s">
        <v>1219</v>
      </c>
    </row>
    <row r="4964" spans="1:5">
      <c r="A4964" t="s">
        <v>1094</v>
      </c>
      <c r="B4964">
        <v>10036440759</v>
      </c>
      <c r="C4964" t="s">
        <v>28</v>
      </c>
      <c r="D4964" s="10">
        <v>36634</v>
      </c>
      <c r="E4964" t="s">
        <v>1217</v>
      </c>
    </row>
    <row r="4965" spans="1:5">
      <c r="A4965" t="s">
        <v>5445</v>
      </c>
      <c r="B4965">
        <v>10062662485</v>
      </c>
      <c r="C4965" t="s">
        <v>144</v>
      </c>
      <c r="D4965" s="10">
        <v>33495</v>
      </c>
      <c r="E4965" t="s">
        <v>1219</v>
      </c>
    </row>
    <row r="4966" spans="1:5">
      <c r="A4966" t="s">
        <v>5446</v>
      </c>
      <c r="B4966">
        <v>10015571413</v>
      </c>
      <c r="C4966" t="s">
        <v>30</v>
      </c>
      <c r="D4966" s="10">
        <v>35862</v>
      </c>
      <c r="E4966" t="s">
        <v>1219</v>
      </c>
    </row>
    <row r="4967" spans="1:5">
      <c r="A4967" t="s">
        <v>5447</v>
      </c>
      <c r="B4967">
        <v>10009835881</v>
      </c>
      <c r="C4967" t="s">
        <v>38</v>
      </c>
      <c r="D4967" s="10">
        <v>35347</v>
      </c>
      <c r="E4967" t="s">
        <v>1219</v>
      </c>
    </row>
    <row r="4968" spans="1:5">
      <c r="A4968" t="s">
        <v>5448</v>
      </c>
      <c r="B4968">
        <v>10015338613</v>
      </c>
      <c r="C4968" t="s">
        <v>187</v>
      </c>
      <c r="D4968" s="10">
        <v>36290</v>
      </c>
      <c r="E4968" t="s">
        <v>1219</v>
      </c>
    </row>
    <row r="4969" spans="1:5">
      <c r="A4969" t="s">
        <v>5449</v>
      </c>
      <c r="B4969">
        <v>10045958378</v>
      </c>
      <c r="C4969" t="s">
        <v>523</v>
      </c>
      <c r="D4969" s="10">
        <v>36595</v>
      </c>
      <c r="E4969" t="s">
        <v>1219</v>
      </c>
    </row>
    <row r="4970" spans="1:5">
      <c r="A4970" t="s">
        <v>5450</v>
      </c>
      <c r="B4970">
        <v>10007804036</v>
      </c>
      <c r="C4970" t="s">
        <v>324</v>
      </c>
      <c r="D4970" s="10">
        <v>34203</v>
      </c>
      <c r="E4970" t="s">
        <v>1219</v>
      </c>
    </row>
    <row r="4971" spans="1:5">
      <c r="A4971" t="s">
        <v>5451</v>
      </c>
      <c r="B4971">
        <v>10063281871</v>
      </c>
      <c r="C4971" t="s">
        <v>151</v>
      </c>
      <c r="D4971" s="10">
        <v>25781</v>
      </c>
      <c r="E4971" t="s">
        <v>1217</v>
      </c>
    </row>
    <row r="4972" spans="1:5">
      <c r="A4972" t="s">
        <v>5452</v>
      </c>
      <c r="B4972">
        <v>10005497961</v>
      </c>
      <c r="C4972" t="s">
        <v>55</v>
      </c>
      <c r="D4972" s="10">
        <v>32620</v>
      </c>
      <c r="E4972" t="s">
        <v>1219</v>
      </c>
    </row>
    <row r="4973" spans="1:5">
      <c r="A4973" t="s">
        <v>5453</v>
      </c>
      <c r="B4973">
        <v>10013822985</v>
      </c>
      <c r="C4973" t="s">
        <v>155</v>
      </c>
      <c r="D4973" s="10">
        <v>34430</v>
      </c>
      <c r="E4973" t="s">
        <v>1217</v>
      </c>
    </row>
    <row r="4974" spans="1:5">
      <c r="A4974" t="s">
        <v>5454</v>
      </c>
      <c r="B4974">
        <v>10007604477</v>
      </c>
      <c r="C4974" t="s">
        <v>223</v>
      </c>
      <c r="D4974" s="10">
        <v>33432</v>
      </c>
      <c r="E4974" t="s">
        <v>1219</v>
      </c>
    </row>
    <row r="4975" spans="1:5">
      <c r="A4975" t="s">
        <v>5455</v>
      </c>
      <c r="B4975">
        <v>10055348079</v>
      </c>
      <c r="C4975" t="s">
        <v>101</v>
      </c>
      <c r="D4975" s="10">
        <v>36303</v>
      </c>
      <c r="E4975" t="s">
        <v>1219</v>
      </c>
    </row>
    <row r="4976" spans="1:5">
      <c r="A4976" t="s">
        <v>8200</v>
      </c>
      <c r="B4976">
        <v>10040568414</v>
      </c>
      <c r="C4976" t="s">
        <v>36</v>
      </c>
      <c r="D4976" s="10">
        <v>29228</v>
      </c>
      <c r="E4976" t="s">
        <v>1217</v>
      </c>
    </row>
    <row r="4977" spans="1:5">
      <c r="A4977" t="s">
        <v>5456</v>
      </c>
      <c r="B4977">
        <v>10094938126</v>
      </c>
      <c r="C4977" t="s">
        <v>197</v>
      </c>
      <c r="D4977" s="10">
        <v>34569</v>
      </c>
      <c r="E4977" t="s">
        <v>1219</v>
      </c>
    </row>
    <row r="4978" spans="1:5">
      <c r="A4978" t="s">
        <v>5457</v>
      </c>
      <c r="B4978">
        <v>10016080661</v>
      </c>
      <c r="C4978" t="s">
        <v>141</v>
      </c>
      <c r="D4978" s="10">
        <v>35006</v>
      </c>
      <c r="E4978" t="s">
        <v>1219</v>
      </c>
    </row>
    <row r="4979" spans="1:5">
      <c r="A4979" t="s">
        <v>921</v>
      </c>
      <c r="B4979">
        <v>10003202903</v>
      </c>
      <c r="C4979" t="s">
        <v>45</v>
      </c>
      <c r="D4979" s="10">
        <v>30972</v>
      </c>
      <c r="E4979" t="s">
        <v>1219</v>
      </c>
    </row>
    <row r="4980" spans="1:5">
      <c r="A4980" t="s">
        <v>5458</v>
      </c>
      <c r="B4980">
        <v>10060018025</v>
      </c>
      <c r="C4980" t="s">
        <v>149</v>
      </c>
      <c r="D4980" s="10">
        <v>36363</v>
      </c>
      <c r="E4980" t="s">
        <v>1226</v>
      </c>
    </row>
    <row r="4981" spans="1:5">
      <c r="A4981" t="s">
        <v>5459</v>
      </c>
      <c r="B4981">
        <v>10072797874</v>
      </c>
      <c r="C4981" t="s">
        <v>324</v>
      </c>
      <c r="D4981" s="10">
        <v>36622</v>
      </c>
      <c r="E4981" t="s">
        <v>1219</v>
      </c>
    </row>
    <row r="4982" spans="1:5">
      <c r="A4982" t="s">
        <v>5368</v>
      </c>
      <c r="B4982">
        <v>10006897084</v>
      </c>
      <c r="C4982" t="s">
        <v>28</v>
      </c>
      <c r="D4982" s="10">
        <v>33612</v>
      </c>
      <c r="E4982" t="s">
        <v>1217</v>
      </c>
    </row>
    <row r="4983" spans="1:5">
      <c r="A4983" t="s">
        <v>5460</v>
      </c>
      <c r="B4983">
        <v>10047299103</v>
      </c>
      <c r="C4983" t="s">
        <v>41</v>
      </c>
      <c r="D4983" s="10">
        <v>37058</v>
      </c>
      <c r="E4983" t="s">
        <v>1219</v>
      </c>
    </row>
    <row r="4984" spans="1:5">
      <c r="A4984" t="s">
        <v>5461</v>
      </c>
      <c r="B4984">
        <v>10011167007</v>
      </c>
      <c r="C4984" t="s">
        <v>479</v>
      </c>
      <c r="D4984" s="10">
        <v>36230</v>
      </c>
      <c r="E4984" t="s">
        <v>1217</v>
      </c>
    </row>
    <row r="4985" spans="1:5">
      <c r="A4985" t="s">
        <v>5462</v>
      </c>
      <c r="B4985">
        <v>10050004793</v>
      </c>
      <c r="C4985" t="s">
        <v>28</v>
      </c>
      <c r="D4985" s="10">
        <v>33169</v>
      </c>
      <c r="E4985" t="s">
        <v>1219</v>
      </c>
    </row>
    <row r="4986" spans="1:5">
      <c r="A4986" t="s">
        <v>5463</v>
      </c>
      <c r="B4986">
        <v>10015904849</v>
      </c>
      <c r="C4986" t="s">
        <v>483</v>
      </c>
      <c r="D4986" s="10">
        <v>35902</v>
      </c>
      <c r="E4986" t="s">
        <v>1219</v>
      </c>
    </row>
    <row r="4987" spans="1:5">
      <c r="A4987" t="s">
        <v>5464</v>
      </c>
      <c r="B4987">
        <v>10050084316</v>
      </c>
      <c r="C4987" t="s">
        <v>144</v>
      </c>
      <c r="D4987" s="10">
        <v>33064</v>
      </c>
      <c r="E4987" t="s">
        <v>1219</v>
      </c>
    </row>
    <row r="4988" spans="1:5">
      <c r="A4988" t="s">
        <v>4017</v>
      </c>
      <c r="B4988">
        <v>10016106226</v>
      </c>
      <c r="C4988" t="s">
        <v>206</v>
      </c>
      <c r="D4988" s="10">
        <v>36812</v>
      </c>
      <c r="E4988" t="s">
        <v>1219</v>
      </c>
    </row>
    <row r="4989" spans="1:5">
      <c r="A4989" t="s">
        <v>5465</v>
      </c>
      <c r="B4989">
        <v>10063769194</v>
      </c>
      <c r="C4989" t="s">
        <v>38</v>
      </c>
      <c r="D4989" s="10">
        <v>35600</v>
      </c>
      <c r="E4989" t="s">
        <v>1219</v>
      </c>
    </row>
    <row r="4990" spans="1:5">
      <c r="A4990" t="s">
        <v>5466</v>
      </c>
      <c r="B4990">
        <v>10026020838</v>
      </c>
      <c r="C4990" t="s">
        <v>26</v>
      </c>
      <c r="D4990" s="10">
        <v>35408</v>
      </c>
      <c r="E4990" t="s">
        <v>1217</v>
      </c>
    </row>
    <row r="4991" spans="1:5">
      <c r="A4991" t="s">
        <v>5467</v>
      </c>
      <c r="B4991">
        <v>10084434844</v>
      </c>
      <c r="C4991" t="s">
        <v>255</v>
      </c>
      <c r="D4991" s="10">
        <v>36598</v>
      </c>
      <c r="E4991" t="s">
        <v>1219</v>
      </c>
    </row>
    <row r="4992" spans="1:5">
      <c r="A4992" t="s">
        <v>5468</v>
      </c>
      <c r="B4992">
        <v>10060617506</v>
      </c>
      <c r="C4992" t="s">
        <v>155</v>
      </c>
      <c r="D4992" s="10">
        <v>36130</v>
      </c>
      <c r="E4992" t="s">
        <v>1219</v>
      </c>
    </row>
    <row r="4993" spans="1:5">
      <c r="A4993" t="s">
        <v>5469</v>
      </c>
      <c r="B4993">
        <v>10010856809</v>
      </c>
      <c r="C4993" t="s">
        <v>223</v>
      </c>
      <c r="D4993" s="10">
        <v>35579</v>
      </c>
      <c r="E4993" t="s">
        <v>1219</v>
      </c>
    </row>
    <row r="4994" spans="1:5">
      <c r="A4994" t="s">
        <v>5470</v>
      </c>
      <c r="B4994">
        <v>10021676349</v>
      </c>
      <c r="C4994" t="s">
        <v>34</v>
      </c>
      <c r="D4994" s="10">
        <v>37311</v>
      </c>
      <c r="E4994" t="s">
        <v>1217</v>
      </c>
    </row>
    <row r="4995" spans="1:5">
      <c r="A4995" t="s">
        <v>5471</v>
      </c>
      <c r="B4995">
        <v>10060017823</v>
      </c>
      <c r="C4995" t="s">
        <v>149</v>
      </c>
      <c r="D4995" s="10">
        <v>35828</v>
      </c>
      <c r="E4995" t="s">
        <v>1219</v>
      </c>
    </row>
    <row r="4996" spans="1:5">
      <c r="A4996" t="s">
        <v>5472</v>
      </c>
      <c r="B4996">
        <v>10029962977</v>
      </c>
      <c r="C4996" t="s">
        <v>24</v>
      </c>
      <c r="D4996" s="10">
        <v>36327</v>
      </c>
      <c r="E4996" t="s">
        <v>1219</v>
      </c>
    </row>
    <row r="4997" spans="1:5">
      <c r="A4997" t="s">
        <v>5473</v>
      </c>
      <c r="B4997">
        <v>10048203930</v>
      </c>
      <c r="C4997" t="s">
        <v>41</v>
      </c>
      <c r="D4997" s="10">
        <v>37208</v>
      </c>
      <c r="E4997" t="s">
        <v>1219</v>
      </c>
    </row>
    <row r="4998" spans="1:5">
      <c r="A4998" t="s">
        <v>5474</v>
      </c>
      <c r="B4998">
        <v>10010085051</v>
      </c>
      <c r="C4998" t="s">
        <v>483</v>
      </c>
      <c r="D4998" s="10">
        <v>34637</v>
      </c>
      <c r="E4998" t="s">
        <v>1219</v>
      </c>
    </row>
    <row r="4999" spans="1:5">
      <c r="A4999" t="s">
        <v>5475</v>
      </c>
      <c r="B4999">
        <v>10010172755</v>
      </c>
      <c r="C4999" t="s">
        <v>45</v>
      </c>
      <c r="D4999" s="10">
        <v>35545</v>
      </c>
      <c r="E4999" t="s">
        <v>1219</v>
      </c>
    </row>
    <row r="5000" spans="1:5">
      <c r="A5000" t="s">
        <v>5476</v>
      </c>
      <c r="B5000">
        <v>10010771630</v>
      </c>
      <c r="C5000" t="s">
        <v>77</v>
      </c>
      <c r="D5000" s="10">
        <v>35890</v>
      </c>
      <c r="E5000" t="s">
        <v>1219</v>
      </c>
    </row>
    <row r="5001" spans="1:5">
      <c r="A5001" t="s">
        <v>659</v>
      </c>
      <c r="B5001">
        <v>10084645012</v>
      </c>
      <c r="C5001" t="s">
        <v>38</v>
      </c>
      <c r="D5001" s="10">
        <v>36772</v>
      </c>
      <c r="E5001" t="s">
        <v>1217</v>
      </c>
    </row>
    <row r="5002" spans="1:5">
      <c r="A5002" t="s">
        <v>5477</v>
      </c>
      <c r="B5002">
        <v>10029926100</v>
      </c>
      <c r="C5002" t="s">
        <v>24</v>
      </c>
      <c r="D5002" s="10">
        <v>36710</v>
      </c>
      <c r="E5002" t="s">
        <v>1219</v>
      </c>
    </row>
    <row r="5003" spans="1:5">
      <c r="A5003" t="s">
        <v>5478</v>
      </c>
      <c r="B5003">
        <v>10008881140</v>
      </c>
      <c r="C5003" t="s">
        <v>26</v>
      </c>
      <c r="D5003" s="10">
        <v>33029</v>
      </c>
      <c r="E5003" t="s">
        <v>1219</v>
      </c>
    </row>
    <row r="5004" spans="1:5">
      <c r="A5004" t="s">
        <v>5479</v>
      </c>
      <c r="B5004">
        <v>10084156877</v>
      </c>
      <c r="C5004" t="s">
        <v>523</v>
      </c>
      <c r="D5004" s="10">
        <v>36630</v>
      </c>
      <c r="E5004" t="s">
        <v>1219</v>
      </c>
    </row>
    <row r="5005" spans="1:5">
      <c r="A5005" t="s">
        <v>5480</v>
      </c>
      <c r="B5005">
        <v>10007898713</v>
      </c>
      <c r="C5005" t="s">
        <v>197</v>
      </c>
      <c r="D5005" s="10">
        <v>34463</v>
      </c>
      <c r="E5005" t="s">
        <v>1219</v>
      </c>
    </row>
    <row r="5006" spans="1:5">
      <c r="A5006" t="s">
        <v>5481</v>
      </c>
      <c r="B5006">
        <v>10016282745</v>
      </c>
      <c r="C5006" t="s">
        <v>55</v>
      </c>
      <c r="D5006" s="10">
        <v>36022</v>
      </c>
      <c r="E5006" t="s">
        <v>1219</v>
      </c>
    </row>
    <row r="5007" spans="1:5">
      <c r="A5007" t="s">
        <v>5482</v>
      </c>
      <c r="B5007">
        <v>10059297494</v>
      </c>
      <c r="C5007" t="s">
        <v>155</v>
      </c>
      <c r="D5007" s="10">
        <v>36000</v>
      </c>
      <c r="E5007" t="s">
        <v>1219</v>
      </c>
    </row>
    <row r="5008" spans="1:5">
      <c r="A5008" t="s">
        <v>5483</v>
      </c>
      <c r="B5008">
        <v>10035349915</v>
      </c>
      <c r="C5008" t="s">
        <v>43</v>
      </c>
      <c r="D5008" s="10">
        <v>36187</v>
      </c>
      <c r="E5008" t="s">
        <v>1219</v>
      </c>
    </row>
    <row r="5009" spans="1:5">
      <c r="A5009" t="s">
        <v>5484</v>
      </c>
      <c r="B5009">
        <v>10023527029</v>
      </c>
      <c r="C5009" t="s">
        <v>223</v>
      </c>
      <c r="D5009" s="10">
        <v>36307</v>
      </c>
      <c r="E5009" t="s">
        <v>1219</v>
      </c>
    </row>
    <row r="5010" spans="1:5">
      <c r="A5010" t="s">
        <v>5485</v>
      </c>
      <c r="B5010">
        <v>10016145228</v>
      </c>
      <c r="C5010" t="s">
        <v>45</v>
      </c>
      <c r="D5010" s="10">
        <v>36292</v>
      </c>
      <c r="E5010" t="s">
        <v>1219</v>
      </c>
    </row>
    <row r="5011" spans="1:5">
      <c r="A5011" t="s">
        <v>5486</v>
      </c>
      <c r="B5011">
        <v>10051244272</v>
      </c>
      <c r="C5011" t="s">
        <v>1179</v>
      </c>
      <c r="D5011" s="10">
        <v>34922</v>
      </c>
      <c r="E5011" t="s">
        <v>1217</v>
      </c>
    </row>
    <row r="5012" spans="1:5">
      <c r="A5012" t="s">
        <v>5487</v>
      </c>
      <c r="B5012">
        <v>10006240013</v>
      </c>
      <c r="C5012" t="s">
        <v>197</v>
      </c>
      <c r="D5012" s="10">
        <v>31103</v>
      </c>
      <c r="E5012" t="s">
        <v>1219</v>
      </c>
    </row>
    <row r="5013" spans="1:5">
      <c r="A5013" t="s">
        <v>1056</v>
      </c>
      <c r="B5013">
        <v>10009194772</v>
      </c>
      <c r="C5013" t="s">
        <v>197</v>
      </c>
      <c r="D5013" s="10">
        <v>35254</v>
      </c>
      <c r="E5013" t="s">
        <v>1219</v>
      </c>
    </row>
    <row r="5014" spans="1:5">
      <c r="A5014" t="s">
        <v>5488</v>
      </c>
      <c r="B5014">
        <v>10051472224</v>
      </c>
      <c r="C5014" t="s">
        <v>45</v>
      </c>
      <c r="D5014" s="10">
        <v>36628</v>
      </c>
      <c r="E5014" t="s">
        <v>1219</v>
      </c>
    </row>
    <row r="5015" spans="1:5">
      <c r="A5015" t="s">
        <v>5489</v>
      </c>
      <c r="B5015">
        <v>10045374560</v>
      </c>
      <c r="C5015" t="s">
        <v>479</v>
      </c>
      <c r="D5015" s="10">
        <v>36162</v>
      </c>
      <c r="E5015" t="s">
        <v>1217</v>
      </c>
    </row>
    <row r="5016" spans="1:5">
      <c r="A5016" t="s">
        <v>5490</v>
      </c>
      <c r="B5016">
        <v>10089470154</v>
      </c>
      <c r="C5016" t="s">
        <v>206</v>
      </c>
      <c r="D5016" s="10">
        <v>36730</v>
      </c>
      <c r="E5016" t="s">
        <v>1219</v>
      </c>
    </row>
    <row r="5017" spans="1:5">
      <c r="A5017" t="s">
        <v>5491</v>
      </c>
      <c r="B5017">
        <v>10054594412</v>
      </c>
      <c r="C5017" t="s">
        <v>2118</v>
      </c>
      <c r="D5017" s="10">
        <v>31991</v>
      </c>
      <c r="E5017" t="s">
        <v>1226</v>
      </c>
    </row>
    <row r="5018" spans="1:5">
      <c r="A5018" t="s">
        <v>5492</v>
      </c>
      <c r="B5018">
        <v>10009026539</v>
      </c>
      <c r="C5018" t="s">
        <v>197</v>
      </c>
      <c r="D5018" s="10">
        <v>34810</v>
      </c>
      <c r="E5018" t="s">
        <v>1219</v>
      </c>
    </row>
    <row r="5019" spans="1:5">
      <c r="A5019" t="s">
        <v>5493</v>
      </c>
      <c r="B5019">
        <v>10060044293</v>
      </c>
      <c r="C5019" t="s">
        <v>149</v>
      </c>
      <c r="D5019" s="10">
        <v>35932</v>
      </c>
      <c r="E5019" t="s">
        <v>1217</v>
      </c>
    </row>
    <row r="5020" spans="1:5">
      <c r="A5020" t="s">
        <v>5494</v>
      </c>
      <c r="B5020">
        <v>10089974251</v>
      </c>
      <c r="C5020" t="s">
        <v>206</v>
      </c>
      <c r="D5020" s="10">
        <v>36643</v>
      </c>
      <c r="E5020" t="s">
        <v>1219</v>
      </c>
    </row>
    <row r="5021" spans="1:5">
      <c r="A5021" t="s">
        <v>5495</v>
      </c>
      <c r="B5021">
        <v>10022749413</v>
      </c>
      <c r="C5021" t="s">
        <v>22</v>
      </c>
      <c r="D5021" s="10">
        <v>36613</v>
      </c>
      <c r="E5021" t="s">
        <v>1217</v>
      </c>
    </row>
    <row r="5022" spans="1:5">
      <c r="A5022" t="s">
        <v>5496</v>
      </c>
      <c r="B5022">
        <v>10010791737</v>
      </c>
      <c r="C5022" t="s">
        <v>28</v>
      </c>
      <c r="D5022" s="10">
        <v>36138</v>
      </c>
      <c r="E5022" t="s">
        <v>1217</v>
      </c>
    </row>
    <row r="5023" spans="1:5">
      <c r="A5023" t="s">
        <v>5497</v>
      </c>
      <c r="B5023">
        <v>10009229936</v>
      </c>
      <c r="C5023" t="s">
        <v>144</v>
      </c>
      <c r="D5023" s="10">
        <v>35268</v>
      </c>
      <c r="E5023" t="s">
        <v>1219</v>
      </c>
    </row>
    <row r="5024" spans="1:5">
      <c r="A5024" t="s">
        <v>5498</v>
      </c>
      <c r="B5024">
        <v>10011003622</v>
      </c>
      <c r="C5024" t="s">
        <v>38</v>
      </c>
      <c r="D5024" s="10">
        <v>35729</v>
      </c>
      <c r="E5024" t="s">
        <v>1219</v>
      </c>
    </row>
    <row r="5025" spans="1:5">
      <c r="A5025" t="s">
        <v>5499</v>
      </c>
      <c r="B5025">
        <v>10007242042</v>
      </c>
      <c r="C5025" t="s">
        <v>163</v>
      </c>
      <c r="D5025" s="10">
        <v>32882</v>
      </c>
      <c r="E5025" t="s">
        <v>1219</v>
      </c>
    </row>
    <row r="5026" spans="1:5">
      <c r="A5026" t="s">
        <v>5500</v>
      </c>
      <c r="B5026">
        <v>10015202510</v>
      </c>
      <c r="C5026" t="s">
        <v>255</v>
      </c>
      <c r="D5026" s="10">
        <v>34988</v>
      </c>
      <c r="E5026" t="s">
        <v>1219</v>
      </c>
    </row>
    <row r="5027" spans="1:5">
      <c r="A5027" t="s">
        <v>5501</v>
      </c>
      <c r="B5027">
        <v>10004714382</v>
      </c>
      <c r="C5027" t="s">
        <v>55</v>
      </c>
      <c r="D5027" s="10">
        <v>32386</v>
      </c>
      <c r="E5027" t="s">
        <v>1219</v>
      </c>
    </row>
    <row r="5028" spans="1:5">
      <c r="A5028" t="s">
        <v>5502</v>
      </c>
      <c r="B5028">
        <v>10085042207</v>
      </c>
      <c r="C5028" t="s">
        <v>155</v>
      </c>
      <c r="D5028" s="10">
        <v>35063</v>
      </c>
      <c r="E5028" t="s">
        <v>1219</v>
      </c>
    </row>
    <row r="5029" spans="1:5">
      <c r="A5029" t="s">
        <v>5503</v>
      </c>
      <c r="B5029">
        <v>10041726653</v>
      </c>
      <c r="C5029" t="s">
        <v>36</v>
      </c>
      <c r="D5029" s="10">
        <v>36998</v>
      </c>
      <c r="E5029" t="s">
        <v>1217</v>
      </c>
    </row>
    <row r="5030" spans="1:5">
      <c r="A5030" t="s">
        <v>5504</v>
      </c>
      <c r="B5030">
        <v>10053915311</v>
      </c>
      <c r="C5030" t="s">
        <v>45</v>
      </c>
      <c r="D5030" s="10">
        <v>36608</v>
      </c>
      <c r="E5030" t="s">
        <v>1219</v>
      </c>
    </row>
    <row r="5031" spans="1:5">
      <c r="A5031" t="s">
        <v>5505</v>
      </c>
      <c r="B5031">
        <v>10062115851</v>
      </c>
      <c r="C5031" t="s">
        <v>144</v>
      </c>
      <c r="D5031" s="10">
        <v>36227</v>
      </c>
      <c r="E5031" t="s">
        <v>1219</v>
      </c>
    </row>
    <row r="5032" spans="1:5">
      <c r="A5032" t="s">
        <v>5506</v>
      </c>
      <c r="B5032">
        <v>10016104812</v>
      </c>
      <c r="C5032" t="s">
        <v>206</v>
      </c>
      <c r="D5032" s="10">
        <v>36730</v>
      </c>
      <c r="E5032" t="s">
        <v>1219</v>
      </c>
    </row>
    <row r="5033" spans="1:5">
      <c r="A5033" t="s">
        <v>5507</v>
      </c>
      <c r="B5033">
        <v>10047209476</v>
      </c>
      <c r="C5033" t="s">
        <v>41</v>
      </c>
      <c r="D5033" s="10">
        <v>37105</v>
      </c>
      <c r="E5033" t="s">
        <v>1219</v>
      </c>
    </row>
    <row r="5034" spans="1:5">
      <c r="A5034" t="s">
        <v>5508</v>
      </c>
      <c r="B5034">
        <v>10013765391</v>
      </c>
      <c r="C5034" t="s">
        <v>144</v>
      </c>
      <c r="D5034" s="10">
        <v>34123</v>
      </c>
      <c r="E5034" t="s">
        <v>1217</v>
      </c>
    </row>
    <row r="5035" spans="1:5">
      <c r="A5035" t="s">
        <v>5509</v>
      </c>
      <c r="B5035">
        <v>10023487421</v>
      </c>
      <c r="C5035" t="s">
        <v>38</v>
      </c>
      <c r="D5035" s="10">
        <v>36174</v>
      </c>
      <c r="E5035" t="s">
        <v>1219</v>
      </c>
    </row>
    <row r="5036" spans="1:5">
      <c r="A5036" t="s">
        <v>5510</v>
      </c>
      <c r="B5036">
        <v>10011073542</v>
      </c>
      <c r="C5036" t="s">
        <v>523</v>
      </c>
      <c r="D5036" s="10">
        <v>35521</v>
      </c>
      <c r="E5036" t="s">
        <v>1219</v>
      </c>
    </row>
    <row r="5037" spans="1:5">
      <c r="A5037" t="s">
        <v>5511</v>
      </c>
      <c r="B5037">
        <v>10008017335</v>
      </c>
      <c r="C5037" t="s">
        <v>255</v>
      </c>
      <c r="D5037" s="10">
        <v>34081</v>
      </c>
      <c r="E5037" t="s">
        <v>1219</v>
      </c>
    </row>
    <row r="5038" spans="1:5">
      <c r="A5038" t="s">
        <v>5512</v>
      </c>
      <c r="B5038">
        <v>10015390850</v>
      </c>
      <c r="C5038" t="s">
        <v>36</v>
      </c>
      <c r="D5038" s="10">
        <v>36116</v>
      </c>
      <c r="E5038" t="s">
        <v>1217</v>
      </c>
    </row>
    <row r="5039" spans="1:5">
      <c r="A5039" t="s">
        <v>5513</v>
      </c>
      <c r="B5039">
        <v>10054669887</v>
      </c>
      <c r="C5039" t="s">
        <v>45</v>
      </c>
      <c r="D5039" s="10">
        <v>36564</v>
      </c>
      <c r="E5039" t="s">
        <v>1219</v>
      </c>
    </row>
    <row r="5040" spans="1:5">
      <c r="A5040" t="s">
        <v>5514</v>
      </c>
      <c r="B5040">
        <v>10072341570</v>
      </c>
      <c r="C5040" t="s">
        <v>149</v>
      </c>
      <c r="D5040" s="10">
        <v>36618</v>
      </c>
      <c r="E5040" t="s">
        <v>1217</v>
      </c>
    </row>
    <row r="5041" spans="1:5">
      <c r="A5041" t="s">
        <v>5515</v>
      </c>
      <c r="B5041">
        <v>10059648516</v>
      </c>
      <c r="C5041" t="s">
        <v>41</v>
      </c>
      <c r="D5041" s="10">
        <v>36248</v>
      </c>
      <c r="E5041" t="s">
        <v>1217</v>
      </c>
    </row>
    <row r="5042" spans="1:5">
      <c r="A5042" t="s">
        <v>5516</v>
      </c>
      <c r="B5042">
        <v>10014394275</v>
      </c>
      <c r="C5042" t="s">
        <v>483</v>
      </c>
      <c r="D5042" s="10">
        <v>33607</v>
      </c>
      <c r="E5042" t="s">
        <v>1219</v>
      </c>
    </row>
    <row r="5043" spans="1:5">
      <c r="A5043" t="s">
        <v>5517</v>
      </c>
      <c r="B5043">
        <v>10045601805</v>
      </c>
      <c r="C5043" t="s">
        <v>479</v>
      </c>
      <c r="D5043" s="10">
        <v>33280</v>
      </c>
      <c r="E5043" t="s">
        <v>1217</v>
      </c>
    </row>
    <row r="5044" spans="1:5">
      <c r="A5044" t="s">
        <v>5518</v>
      </c>
      <c r="B5044">
        <v>10014441361</v>
      </c>
      <c r="C5044" t="s">
        <v>144</v>
      </c>
      <c r="D5044" s="10">
        <v>32503</v>
      </c>
      <c r="E5044" t="s">
        <v>1219</v>
      </c>
    </row>
    <row r="5045" spans="1:5">
      <c r="A5045" t="s">
        <v>5519</v>
      </c>
      <c r="B5045">
        <v>10086002305</v>
      </c>
      <c r="C5045" t="s">
        <v>38</v>
      </c>
      <c r="D5045" s="10">
        <v>36261</v>
      </c>
      <c r="E5045" t="s">
        <v>1219</v>
      </c>
    </row>
    <row r="5046" spans="1:5">
      <c r="A5046" t="s">
        <v>5520</v>
      </c>
      <c r="B5046">
        <v>10015727926</v>
      </c>
      <c r="C5046" t="s">
        <v>26</v>
      </c>
      <c r="D5046" s="10">
        <v>35815</v>
      </c>
      <c r="E5046" t="s">
        <v>1217</v>
      </c>
    </row>
    <row r="5047" spans="1:5">
      <c r="A5047" t="s">
        <v>5521</v>
      </c>
      <c r="B5047">
        <v>10045957671</v>
      </c>
      <c r="C5047" t="s">
        <v>523</v>
      </c>
      <c r="D5047" s="10">
        <v>36386</v>
      </c>
      <c r="E5047" t="s">
        <v>1219</v>
      </c>
    </row>
    <row r="5048" spans="1:5">
      <c r="A5048" t="s">
        <v>5522</v>
      </c>
      <c r="B5048">
        <v>10010924810</v>
      </c>
      <c r="C5048" t="s">
        <v>163</v>
      </c>
      <c r="D5048" s="10">
        <v>36088</v>
      </c>
      <c r="E5048" t="s">
        <v>1219</v>
      </c>
    </row>
    <row r="5049" spans="1:5">
      <c r="A5049" t="s">
        <v>5523</v>
      </c>
      <c r="B5049">
        <v>10060614674</v>
      </c>
      <c r="C5049" t="s">
        <v>155</v>
      </c>
      <c r="D5049" s="10">
        <v>36671</v>
      </c>
      <c r="E5049" t="s">
        <v>1219</v>
      </c>
    </row>
    <row r="5050" spans="1:5">
      <c r="A5050" t="s">
        <v>5524</v>
      </c>
      <c r="B5050">
        <v>10016276984</v>
      </c>
      <c r="C5050" t="s">
        <v>43</v>
      </c>
      <c r="D5050" s="10">
        <v>35839</v>
      </c>
      <c r="E5050" t="s">
        <v>1217</v>
      </c>
    </row>
    <row r="5051" spans="1:5">
      <c r="A5051" t="s">
        <v>5525</v>
      </c>
      <c r="B5051">
        <v>10040407756</v>
      </c>
      <c r="C5051" t="s">
        <v>36</v>
      </c>
      <c r="D5051" s="10">
        <v>36950</v>
      </c>
      <c r="E5051" t="s">
        <v>1217</v>
      </c>
    </row>
    <row r="5052" spans="1:5">
      <c r="A5052" t="s">
        <v>5526</v>
      </c>
      <c r="B5052">
        <v>10034917253</v>
      </c>
      <c r="C5052" t="s">
        <v>197</v>
      </c>
      <c r="D5052" s="10">
        <v>36356</v>
      </c>
      <c r="E5052" t="s">
        <v>1219</v>
      </c>
    </row>
    <row r="5053" spans="1:5">
      <c r="A5053" t="s">
        <v>5527</v>
      </c>
      <c r="B5053">
        <v>10006412690</v>
      </c>
      <c r="C5053" t="s">
        <v>197</v>
      </c>
      <c r="D5053" s="10">
        <v>32179</v>
      </c>
      <c r="E5053" t="s">
        <v>1219</v>
      </c>
    </row>
    <row r="5054" spans="1:5">
      <c r="A5054" t="s">
        <v>5528</v>
      </c>
      <c r="B5054">
        <v>10007294380</v>
      </c>
      <c r="C5054" t="s">
        <v>41</v>
      </c>
      <c r="D5054" s="10">
        <v>34101</v>
      </c>
      <c r="E5054" t="s">
        <v>1219</v>
      </c>
    </row>
    <row r="5055" spans="1:5">
      <c r="A5055" t="s">
        <v>5529</v>
      </c>
      <c r="B5055">
        <v>10047358313</v>
      </c>
      <c r="C5055" t="s">
        <v>41</v>
      </c>
      <c r="D5055" s="10">
        <v>36900</v>
      </c>
      <c r="E5055" t="s">
        <v>1219</v>
      </c>
    </row>
    <row r="5056" spans="1:5">
      <c r="A5056" t="s">
        <v>5530</v>
      </c>
      <c r="B5056">
        <v>10095119089</v>
      </c>
      <c r="C5056" t="s">
        <v>38</v>
      </c>
      <c r="D5056" s="10">
        <v>37073</v>
      </c>
      <c r="E5056" t="s">
        <v>1219</v>
      </c>
    </row>
    <row r="5057" spans="1:5">
      <c r="A5057" t="s">
        <v>695</v>
      </c>
      <c r="B5057">
        <v>10097461237</v>
      </c>
      <c r="C5057" t="s">
        <v>38</v>
      </c>
      <c r="D5057" s="10">
        <v>36495</v>
      </c>
      <c r="E5057" t="s">
        <v>1219</v>
      </c>
    </row>
    <row r="5058" spans="1:5">
      <c r="A5058" t="s">
        <v>5531</v>
      </c>
      <c r="B5058">
        <v>10060680352</v>
      </c>
      <c r="C5058" t="s">
        <v>187</v>
      </c>
      <c r="D5058" s="10">
        <v>37216</v>
      </c>
      <c r="E5058" t="s">
        <v>1226</v>
      </c>
    </row>
    <row r="5059" spans="1:5">
      <c r="A5059" t="s">
        <v>5532</v>
      </c>
      <c r="B5059">
        <v>10014167741</v>
      </c>
      <c r="C5059" t="s">
        <v>26</v>
      </c>
      <c r="D5059" s="10">
        <v>35678</v>
      </c>
      <c r="E5059" t="s">
        <v>1217</v>
      </c>
    </row>
    <row r="5060" spans="1:5">
      <c r="A5060" t="s">
        <v>5533</v>
      </c>
      <c r="B5060">
        <v>10054822158</v>
      </c>
      <c r="C5060" t="s">
        <v>163</v>
      </c>
      <c r="D5060" s="10">
        <v>35604</v>
      </c>
      <c r="E5060" t="s">
        <v>1219</v>
      </c>
    </row>
    <row r="5061" spans="1:5">
      <c r="A5061" t="s">
        <v>5534</v>
      </c>
      <c r="B5061">
        <v>10059187663</v>
      </c>
      <c r="C5061" t="s">
        <v>155</v>
      </c>
      <c r="D5061" s="10">
        <v>36079</v>
      </c>
      <c r="E5061" t="s">
        <v>1219</v>
      </c>
    </row>
    <row r="5062" spans="1:5">
      <c r="A5062" t="s">
        <v>5535</v>
      </c>
      <c r="B5062">
        <v>10041037953</v>
      </c>
      <c r="C5062" t="s">
        <v>36</v>
      </c>
      <c r="D5062" s="10">
        <v>36572</v>
      </c>
      <c r="E5062" t="s">
        <v>1217</v>
      </c>
    </row>
    <row r="5063" spans="1:5">
      <c r="A5063" t="s">
        <v>5536</v>
      </c>
      <c r="B5063">
        <v>10009330976</v>
      </c>
      <c r="C5063" t="s">
        <v>163</v>
      </c>
      <c r="D5063" s="10">
        <v>31007</v>
      </c>
      <c r="E5063" t="s">
        <v>1219</v>
      </c>
    </row>
    <row r="5064" spans="1:5">
      <c r="A5064" t="s">
        <v>5537</v>
      </c>
      <c r="B5064">
        <v>10013902104</v>
      </c>
      <c r="C5064" t="s">
        <v>197</v>
      </c>
      <c r="D5064" s="10">
        <v>35191</v>
      </c>
      <c r="E5064" t="s">
        <v>1217</v>
      </c>
    </row>
    <row r="5065" spans="1:5">
      <c r="A5065" t="s">
        <v>5538</v>
      </c>
      <c r="B5065">
        <v>10010879643</v>
      </c>
      <c r="C5065" t="s">
        <v>197</v>
      </c>
      <c r="D5065" s="10">
        <v>35663</v>
      </c>
      <c r="E5065" t="s">
        <v>1219</v>
      </c>
    </row>
    <row r="5066" spans="1:5">
      <c r="A5066" t="s">
        <v>5539</v>
      </c>
      <c r="B5066">
        <v>10022443760</v>
      </c>
      <c r="C5066" t="s">
        <v>630</v>
      </c>
      <c r="D5066" s="10">
        <v>36533</v>
      </c>
      <c r="E5066" t="s">
        <v>1217</v>
      </c>
    </row>
    <row r="5067" spans="1:5">
      <c r="A5067" t="s">
        <v>5540</v>
      </c>
      <c r="B5067">
        <v>10009172847</v>
      </c>
      <c r="C5067" t="s">
        <v>28</v>
      </c>
      <c r="D5067" s="10">
        <v>35173</v>
      </c>
      <c r="E5067" t="s">
        <v>1217</v>
      </c>
    </row>
    <row r="5068" spans="1:5">
      <c r="A5068" t="s">
        <v>5541</v>
      </c>
      <c r="B5068">
        <v>10025100752</v>
      </c>
      <c r="C5068" t="s">
        <v>26</v>
      </c>
      <c r="D5068" s="10">
        <v>34509</v>
      </c>
      <c r="E5068" t="s">
        <v>1217</v>
      </c>
    </row>
    <row r="5069" spans="1:5">
      <c r="A5069" t="s">
        <v>5542</v>
      </c>
      <c r="B5069">
        <v>10045960095</v>
      </c>
      <c r="C5069" t="s">
        <v>523</v>
      </c>
      <c r="D5069" s="10">
        <v>36773</v>
      </c>
      <c r="E5069" t="s">
        <v>1219</v>
      </c>
    </row>
    <row r="5070" spans="1:5">
      <c r="A5070" t="s">
        <v>5543</v>
      </c>
      <c r="B5070">
        <v>10096469918</v>
      </c>
      <c r="C5070" t="s">
        <v>163</v>
      </c>
      <c r="D5070" s="10">
        <v>33397</v>
      </c>
      <c r="E5070" t="s">
        <v>1217</v>
      </c>
    </row>
    <row r="5071" spans="1:5">
      <c r="A5071" t="s">
        <v>5544</v>
      </c>
      <c r="B5071">
        <v>10059849687</v>
      </c>
      <c r="C5071" t="s">
        <v>155</v>
      </c>
      <c r="D5071" s="10">
        <v>36209</v>
      </c>
      <c r="E5071" t="s">
        <v>1217</v>
      </c>
    </row>
    <row r="5072" spans="1:5">
      <c r="A5072" t="s">
        <v>5545</v>
      </c>
      <c r="B5072">
        <v>10039893757</v>
      </c>
      <c r="C5072" t="s">
        <v>36</v>
      </c>
      <c r="D5072" s="10">
        <v>37176</v>
      </c>
      <c r="E5072" t="s">
        <v>1219</v>
      </c>
    </row>
    <row r="5073" spans="1:5">
      <c r="A5073" t="s">
        <v>5546</v>
      </c>
      <c r="B5073">
        <v>10015850083</v>
      </c>
      <c r="C5073" t="s">
        <v>45</v>
      </c>
      <c r="D5073" s="10">
        <v>36207</v>
      </c>
      <c r="E5073" t="s">
        <v>1219</v>
      </c>
    </row>
    <row r="5074" spans="1:5">
      <c r="A5074" t="s">
        <v>5547</v>
      </c>
      <c r="B5074">
        <v>10064419805</v>
      </c>
      <c r="C5074" t="s">
        <v>77</v>
      </c>
      <c r="D5074" s="10">
        <v>37117</v>
      </c>
      <c r="E5074" t="s">
        <v>1217</v>
      </c>
    </row>
    <row r="5075" spans="1:5">
      <c r="A5075" t="s">
        <v>5548</v>
      </c>
      <c r="B5075">
        <v>10016094102</v>
      </c>
      <c r="C5075" t="s">
        <v>24</v>
      </c>
      <c r="D5075" s="10">
        <v>36343</v>
      </c>
      <c r="E5075" t="s">
        <v>1217</v>
      </c>
    </row>
    <row r="5076" spans="1:5">
      <c r="A5076" t="s">
        <v>5549</v>
      </c>
      <c r="B5076">
        <v>10006107344</v>
      </c>
      <c r="C5076" t="s">
        <v>479</v>
      </c>
      <c r="D5076" s="10">
        <v>32312</v>
      </c>
      <c r="E5076" t="s">
        <v>1217</v>
      </c>
    </row>
    <row r="5077" spans="1:5">
      <c r="A5077" t="s">
        <v>5550</v>
      </c>
      <c r="B5077">
        <v>10053975733</v>
      </c>
      <c r="C5077" t="s">
        <v>197</v>
      </c>
      <c r="D5077" s="10">
        <v>36040</v>
      </c>
      <c r="E5077" t="s">
        <v>1219</v>
      </c>
    </row>
    <row r="5078" spans="1:5">
      <c r="A5078" t="s">
        <v>5551</v>
      </c>
      <c r="B5078">
        <v>10014842495</v>
      </c>
      <c r="C5078" t="s">
        <v>22</v>
      </c>
      <c r="D5078" s="10">
        <v>35823</v>
      </c>
      <c r="E5078" t="s">
        <v>1219</v>
      </c>
    </row>
    <row r="5079" spans="1:5">
      <c r="A5079" t="s">
        <v>5552</v>
      </c>
      <c r="B5079">
        <v>10009823050</v>
      </c>
      <c r="C5079" t="s">
        <v>206</v>
      </c>
      <c r="D5079" s="10">
        <v>33049</v>
      </c>
      <c r="E5079" t="s">
        <v>1219</v>
      </c>
    </row>
    <row r="5080" spans="1:5">
      <c r="A5080" t="s">
        <v>5553</v>
      </c>
      <c r="B5080">
        <v>10060885062</v>
      </c>
      <c r="C5080" t="s">
        <v>187</v>
      </c>
      <c r="D5080" s="10">
        <v>36815</v>
      </c>
      <c r="E5080" t="s">
        <v>1219</v>
      </c>
    </row>
    <row r="5081" spans="1:5">
      <c r="A5081" t="s">
        <v>5554</v>
      </c>
      <c r="B5081">
        <v>10045959590</v>
      </c>
      <c r="C5081" t="s">
        <v>523</v>
      </c>
      <c r="D5081" s="10">
        <v>35984</v>
      </c>
      <c r="E5081" t="s">
        <v>1219</v>
      </c>
    </row>
    <row r="5082" spans="1:5">
      <c r="A5082" t="s">
        <v>5555</v>
      </c>
      <c r="B5082">
        <v>10059272438</v>
      </c>
      <c r="C5082" t="s">
        <v>155</v>
      </c>
      <c r="D5082" s="10">
        <v>36020</v>
      </c>
      <c r="E5082" t="s">
        <v>1219</v>
      </c>
    </row>
    <row r="5083" spans="1:5">
      <c r="A5083" t="s">
        <v>5556</v>
      </c>
      <c r="B5083">
        <v>10090050942</v>
      </c>
      <c r="C5083" t="s">
        <v>206</v>
      </c>
      <c r="D5083" s="10">
        <v>35702</v>
      </c>
      <c r="E5083" t="s">
        <v>1219</v>
      </c>
    </row>
    <row r="5084" spans="1:5">
      <c r="A5084" t="s">
        <v>5557</v>
      </c>
      <c r="B5084">
        <v>10065275627</v>
      </c>
      <c r="C5084" t="s">
        <v>115</v>
      </c>
      <c r="D5084" s="10">
        <v>36776</v>
      </c>
      <c r="E5084" t="s">
        <v>1217</v>
      </c>
    </row>
    <row r="5085" spans="1:5">
      <c r="A5085" t="s">
        <v>5558</v>
      </c>
      <c r="B5085">
        <v>10021519533</v>
      </c>
      <c r="C5085" t="s">
        <v>30</v>
      </c>
      <c r="D5085" s="10">
        <v>36051</v>
      </c>
      <c r="E5085" t="s">
        <v>1219</v>
      </c>
    </row>
    <row r="5086" spans="1:5">
      <c r="A5086" t="s">
        <v>5559</v>
      </c>
      <c r="B5086">
        <v>10023524201</v>
      </c>
      <c r="C5086" t="s">
        <v>197</v>
      </c>
      <c r="D5086" s="10">
        <v>36661</v>
      </c>
      <c r="E5086" t="s">
        <v>1219</v>
      </c>
    </row>
    <row r="5087" spans="1:5">
      <c r="A5087" t="s">
        <v>5560</v>
      </c>
      <c r="B5087">
        <v>10008653592</v>
      </c>
      <c r="C5087" t="s">
        <v>22</v>
      </c>
      <c r="D5087" s="10">
        <v>34438</v>
      </c>
      <c r="E5087" t="s">
        <v>1217</v>
      </c>
    </row>
    <row r="5088" spans="1:5">
      <c r="A5088" t="s">
        <v>5561</v>
      </c>
      <c r="B5088">
        <v>10054671406</v>
      </c>
      <c r="C5088" t="s">
        <v>45</v>
      </c>
      <c r="D5088" s="10">
        <v>36976</v>
      </c>
      <c r="E5088" t="s">
        <v>1219</v>
      </c>
    </row>
    <row r="5089" spans="1:5">
      <c r="A5089" t="s">
        <v>5562</v>
      </c>
      <c r="B5089">
        <v>10011202773</v>
      </c>
      <c r="C5089" t="s">
        <v>30</v>
      </c>
      <c r="D5089" s="10">
        <v>35765</v>
      </c>
      <c r="E5089" t="s">
        <v>1219</v>
      </c>
    </row>
    <row r="5090" spans="1:5">
      <c r="A5090" t="s">
        <v>5563</v>
      </c>
      <c r="B5090">
        <v>10015326384</v>
      </c>
      <c r="C5090" t="s">
        <v>38</v>
      </c>
      <c r="D5090" s="10">
        <v>35966</v>
      </c>
      <c r="E5090" t="s">
        <v>1219</v>
      </c>
    </row>
    <row r="5091" spans="1:5">
      <c r="A5091" t="s">
        <v>5564</v>
      </c>
      <c r="B5091">
        <v>10015674675</v>
      </c>
      <c r="C5091" t="s">
        <v>26</v>
      </c>
      <c r="D5091" s="10">
        <v>36414</v>
      </c>
      <c r="E5091" t="s">
        <v>1219</v>
      </c>
    </row>
    <row r="5092" spans="1:5">
      <c r="A5092" t="s">
        <v>5565</v>
      </c>
      <c r="B5092">
        <v>10011240664</v>
      </c>
      <c r="C5092" t="s">
        <v>523</v>
      </c>
      <c r="D5092" s="10">
        <v>35713</v>
      </c>
      <c r="E5092" t="s">
        <v>1226</v>
      </c>
    </row>
    <row r="5093" spans="1:5">
      <c r="A5093" t="s">
        <v>5566</v>
      </c>
      <c r="B5093">
        <v>10056297164</v>
      </c>
      <c r="C5093" t="s">
        <v>155</v>
      </c>
      <c r="D5093" s="10">
        <v>36566</v>
      </c>
      <c r="E5093" t="s">
        <v>1219</v>
      </c>
    </row>
    <row r="5094" spans="1:5">
      <c r="A5094" t="s">
        <v>5567</v>
      </c>
      <c r="B5094">
        <v>10034912203</v>
      </c>
      <c r="C5094" t="s">
        <v>197</v>
      </c>
      <c r="D5094" s="10">
        <v>36644</v>
      </c>
      <c r="E5094" t="s">
        <v>1217</v>
      </c>
    </row>
    <row r="5095" spans="1:5">
      <c r="A5095" t="s">
        <v>5568</v>
      </c>
      <c r="B5095">
        <v>10021423947</v>
      </c>
      <c r="C5095" t="s">
        <v>30</v>
      </c>
      <c r="D5095" s="10">
        <v>36609</v>
      </c>
      <c r="E5095" t="s">
        <v>1219</v>
      </c>
    </row>
    <row r="5096" spans="1:5">
      <c r="A5096" t="s">
        <v>5569</v>
      </c>
      <c r="B5096">
        <v>10034938875</v>
      </c>
      <c r="C5096" t="s">
        <v>197</v>
      </c>
      <c r="D5096" s="10">
        <v>36655</v>
      </c>
      <c r="E5096" t="s">
        <v>1219</v>
      </c>
    </row>
    <row r="5097" spans="1:5">
      <c r="A5097" t="s">
        <v>5570</v>
      </c>
      <c r="B5097">
        <v>10014850579</v>
      </c>
      <c r="C5097" t="s">
        <v>479</v>
      </c>
      <c r="D5097" s="10">
        <v>31447</v>
      </c>
      <c r="E5097" t="s">
        <v>1217</v>
      </c>
    </row>
    <row r="5098" spans="1:5">
      <c r="A5098" t="s">
        <v>5571</v>
      </c>
      <c r="B5098">
        <v>10051728060</v>
      </c>
      <c r="C5098" t="s">
        <v>483</v>
      </c>
      <c r="D5098" s="10">
        <v>36857</v>
      </c>
      <c r="E5098" t="s">
        <v>1217</v>
      </c>
    </row>
    <row r="5099" spans="1:5">
      <c r="A5099" t="s">
        <v>5572</v>
      </c>
      <c r="B5099">
        <v>10036174718</v>
      </c>
      <c r="C5099" t="s">
        <v>28</v>
      </c>
      <c r="D5099" s="10">
        <v>36526</v>
      </c>
      <c r="E5099" t="s">
        <v>1217</v>
      </c>
    </row>
    <row r="5100" spans="1:5">
      <c r="A5100" t="s">
        <v>5573</v>
      </c>
      <c r="B5100">
        <v>10010169927</v>
      </c>
      <c r="C5100" t="s">
        <v>163</v>
      </c>
      <c r="D5100" s="10">
        <v>27569</v>
      </c>
      <c r="E5100" t="s">
        <v>1217</v>
      </c>
    </row>
    <row r="5101" spans="1:5">
      <c r="A5101" t="s">
        <v>5574</v>
      </c>
      <c r="B5101">
        <v>10092461390</v>
      </c>
      <c r="C5101" t="s">
        <v>155</v>
      </c>
      <c r="D5101" s="10">
        <v>36010</v>
      </c>
      <c r="E5101" t="s">
        <v>1219</v>
      </c>
    </row>
    <row r="5102" spans="1:5">
      <c r="A5102" t="s">
        <v>5575</v>
      </c>
      <c r="B5102">
        <v>10045528447</v>
      </c>
      <c r="C5102" t="s">
        <v>479</v>
      </c>
      <c r="D5102" s="10">
        <v>37003</v>
      </c>
      <c r="E5102" t="s">
        <v>1217</v>
      </c>
    </row>
    <row r="5103" spans="1:5">
      <c r="A5103" t="s">
        <v>902</v>
      </c>
      <c r="B5103">
        <v>10015314361</v>
      </c>
      <c r="C5103" t="s">
        <v>197</v>
      </c>
      <c r="D5103" s="10">
        <v>36174</v>
      </c>
      <c r="E5103" t="s">
        <v>1217</v>
      </c>
    </row>
    <row r="5104" spans="1:5">
      <c r="A5104" t="s">
        <v>1028</v>
      </c>
      <c r="B5104">
        <v>10010087475</v>
      </c>
      <c r="C5104" t="s">
        <v>177</v>
      </c>
      <c r="D5104" s="10">
        <v>33521</v>
      </c>
      <c r="E5104" t="s">
        <v>1217</v>
      </c>
    </row>
    <row r="5105" spans="1:5">
      <c r="A5105" t="s">
        <v>5576</v>
      </c>
      <c r="B5105">
        <v>10015460770</v>
      </c>
      <c r="C5105" t="s">
        <v>26</v>
      </c>
      <c r="D5105" s="10">
        <v>36402</v>
      </c>
      <c r="E5105" t="s">
        <v>1219</v>
      </c>
    </row>
    <row r="5106" spans="1:5">
      <c r="A5106" t="s">
        <v>5577</v>
      </c>
      <c r="B5106">
        <v>10010173361</v>
      </c>
      <c r="C5106" t="s">
        <v>45</v>
      </c>
      <c r="D5106" s="10">
        <v>35783</v>
      </c>
      <c r="E5106" t="s">
        <v>1226</v>
      </c>
    </row>
    <row r="5107" spans="1:5">
      <c r="A5107" t="s">
        <v>5578</v>
      </c>
      <c r="B5107">
        <v>10023403050</v>
      </c>
      <c r="C5107" t="s">
        <v>22</v>
      </c>
      <c r="D5107" s="10">
        <v>37153</v>
      </c>
      <c r="E5107" t="s">
        <v>1219</v>
      </c>
    </row>
    <row r="5108" spans="1:5">
      <c r="A5108" t="s">
        <v>5579</v>
      </c>
      <c r="B5108">
        <v>10049190805</v>
      </c>
      <c r="C5108" t="s">
        <v>32</v>
      </c>
      <c r="D5108" s="10">
        <v>27491</v>
      </c>
      <c r="E5108" t="s">
        <v>1217</v>
      </c>
    </row>
    <row r="5109" spans="1:5">
      <c r="A5109" t="s">
        <v>5580</v>
      </c>
      <c r="B5109">
        <v>10015390143</v>
      </c>
      <c r="C5109" t="s">
        <v>36</v>
      </c>
      <c r="D5109" s="10">
        <v>36132</v>
      </c>
      <c r="E5109" t="s">
        <v>1219</v>
      </c>
    </row>
    <row r="5110" spans="1:5">
      <c r="A5110" t="s">
        <v>5581</v>
      </c>
      <c r="B5110">
        <v>10034943626</v>
      </c>
      <c r="C5110" t="s">
        <v>197</v>
      </c>
      <c r="D5110" s="10">
        <v>36727</v>
      </c>
      <c r="E5110" t="s">
        <v>1217</v>
      </c>
    </row>
    <row r="5111" spans="1:5">
      <c r="A5111" t="s">
        <v>5582</v>
      </c>
      <c r="B5111">
        <v>10035554019</v>
      </c>
      <c r="C5111" t="s">
        <v>2518</v>
      </c>
      <c r="D5111" s="10">
        <v>36660</v>
      </c>
      <c r="E5111" t="s">
        <v>1217</v>
      </c>
    </row>
    <row r="5112" spans="1:5">
      <c r="A5112" t="s">
        <v>5583</v>
      </c>
      <c r="B5112">
        <v>10020807389</v>
      </c>
      <c r="C5112" t="s">
        <v>30</v>
      </c>
      <c r="D5112" s="10">
        <v>36571</v>
      </c>
      <c r="E5112" t="s">
        <v>1219</v>
      </c>
    </row>
    <row r="5113" spans="1:5">
      <c r="A5113" t="s">
        <v>5584</v>
      </c>
      <c r="B5113">
        <v>10008855878</v>
      </c>
      <c r="C5113" t="s">
        <v>197</v>
      </c>
      <c r="D5113" s="10">
        <v>34202</v>
      </c>
      <c r="E5113" t="s">
        <v>1219</v>
      </c>
    </row>
    <row r="5114" spans="1:5">
      <c r="A5114" t="s">
        <v>5585</v>
      </c>
      <c r="B5114">
        <v>10090072665</v>
      </c>
      <c r="C5114" t="s">
        <v>43</v>
      </c>
      <c r="D5114" s="10">
        <v>36872</v>
      </c>
      <c r="E5114" t="s">
        <v>1219</v>
      </c>
    </row>
    <row r="5115" spans="1:5">
      <c r="A5115" t="s">
        <v>5586</v>
      </c>
      <c r="B5115">
        <v>10022841460</v>
      </c>
      <c r="C5115" t="s">
        <v>22</v>
      </c>
      <c r="D5115" s="10">
        <v>37161</v>
      </c>
      <c r="E5115" t="s">
        <v>1219</v>
      </c>
    </row>
    <row r="5116" spans="1:5">
      <c r="A5116" t="s">
        <v>5587</v>
      </c>
      <c r="B5116">
        <v>10034909674</v>
      </c>
      <c r="C5116" t="s">
        <v>197</v>
      </c>
      <c r="D5116" s="10">
        <v>36453</v>
      </c>
      <c r="E5116" t="s">
        <v>1219</v>
      </c>
    </row>
    <row r="5117" spans="1:5">
      <c r="A5117" t="s">
        <v>5588</v>
      </c>
      <c r="B5117">
        <v>10015390345</v>
      </c>
      <c r="C5117" t="s">
        <v>36</v>
      </c>
      <c r="D5117" s="10">
        <v>35835</v>
      </c>
      <c r="E5117" t="s">
        <v>1219</v>
      </c>
    </row>
    <row r="5118" spans="1:5">
      <c r="A5118" t="s">
        <v>5589</v>
      </c>
      <c r="B5118">
        <v>10008129489</v>
      </c>
      <c r="C5118" t="s">
        <v>41</v>
      </c>
      <c r="D5118" s="10">
        <v>34893</v>
      </c>
      <c r="E5118" t="s">
        <v>1219</v>
      </c>
    </row>
    <row r="5119" spans="1:5">
      <c r="A5119" t="s">
        <v>5590</v>
      </c>
      <c r="B5119">
        <v>10071514747</v>
      </c>
      <c r="C5119" t="s">
        <v>2518</v>
      </c>
      <c r="D5119" s="10">
        <v>36193</v>
      </c>
      <c r="E5119" t="s">
        <v>1219</v>
      </c>
    </row>
    <row r="5120" spans="1:5">
      <c r="A5120" t="s">
        <v>5591</v>
      </c>
      <c r="B5120">
        <v>10011202571</v>
      </c>
      <c r="C5120" t="s">
        <v>30</v>
      </c>
      <c r="D5120" s="10">
        <v>35658</v>
      </c>
      <c r="E5120" t="s">
        <v>1219</v>
      </c>
    </row>
    <row r="5121" spans="1:5">
      <c r="A5121" t="s">
        <v>5592</v>
      </c>
      <c r="B5121">
        <v>10034988082</v>
      </c>
      <c r="C5121" t="s">
        <v>197</v>
      </c>
      <c r="D5121" s="10">
        <v>36777</v>
      </c>
      <c r="E5121" t="s">
        <v>1217</v>
      </c>
    </row>
    <row r="5122" spans="1:5">
      <c r="A5122" t="s">
        <v>5593</v>
      </c>
      <c r="B5122">
        <v>10035264837</v>
      </c>
      <c r="C5122" t="s">
        <v>43</v>
      </c>
      <c r="D5122" s="10">
        <v>34991</v>
      </c>
      <c r="E5122" t="s">
        <v>1219</v>
      </c>
    </row>
    <row r="5123" spans="1:5">
      <c r="A5123" t="s">
        <v>5594</v>
      </c>
      <c r="B5123">
        <v>10009495068</v>
      </c>
      <c r="C5123" t="s">
        <v>22</v>
      </c>
      <c r="D5123" s="10">
        <v>35268</v>
      </c>
      <c r="E5123" t="s">
        <v>1219</v>
      </c>
    </row>
    <row r="5124" spans="1:5">
      <c r="A5124" t="s">
        <v>5595</v>
      </c>
      <c r="B5124">
        <v>10015765817</v>
      </c>
      <c r="C5124" t="s">
        <v>28</v>
      </c>
      <c r="D5124" s="10">
        <v>36471</v>
      </c>
      <c r="E5124" t="s">
        <v>1217</v>
      </c>
    </row>
    <row r="5125" spans="1:5">
      <c r="A5125" t="s">
        <v>5596</v>
      </c>
      <c r="B5125">
        <v>10035567557</v>
      </c>
      <c r="C5125" t="s">
        <v>163</v>
      </c>
      <c r="D5125" s="10">
        <v>32661</v>
      </c>
      <c r="E5125" t="s">
        <v>1219</v>
      </c>
    </row>
    <row r="5126" spans="1:5">
      <c r="A5126" t="s">
        <v>5597</v>
      </c>
      <c r="B5126">
        <v>10080927686</v>
      </c>
      <c r="C5126" t="s">
        <v>155</v>
      </c>
      <c r="D5126" s="10">
        <v>35091</v>
      </c>
      <c r="E5126" t="s">
        <v>1219</v>
      </c>
    </row>
    <row r="5127" spans="1:5">
      <c r="A5127" t="s">
        <v>5598</v>
      </c>
      <c r="B5127">
        <v>10039597404</v>
      </c>
      <c r="C5127" t="s">
        <v>36</v>
      </c>
      <c r="D5127" s="10">
        <v>36722</v>
      </c>
      <c r="E5127" t="s">
        <v>1219</v>
      </c>
    </row>
    <row r="5128" spans="1:5">
      <c r="A5128" t="s">
        <v>5599</v>
      </c>
      <c r="B5128">
        <v>10046614241</v>
      </c>
      <c r="C5128" t="s">
        <v>41</v>
      </c>
      <c r="D5128" s="10">
        <v>36850</v>
      </c>
      <c r="E5128" t="s">
        <v>1219</v>
      </c>
    </row>
    <row r="5129" spans="1:5">
      <c r="A5129" t="s">
        <v>5601</v>
      </c>
      <c r="B5129">
        <v>10056220069</v>
      </c>
      <c r="C5129" t="s">
        <v>5600</v>
      </c>
      <c r="D5129" s="10">
        <v>36299</v>
      </c>
      <c r="E5129" t="s">
        <v>1219</v>
      </c>
    </row>
    <row r="5130" spans="1:5">
      <c r="A5130" t="s">
        <v>5602</v>
      </c>
      <c r="B5130">
        <v>10016209084</v>
      </c>
      <c r="C5130" t="s">
        <v>163</v>
      </c>
      <c r="D5130" s="10">
        <v>28445</v>
      </c>
      <c r="E5130" t="s">
        <v>1219</v>
      </c>
    </row>
    <row r="5131" spans="1:5">
      <c r="A5131" t="s">
        <v>5603</v>
      </c>
      <c r="B5131">
        <v>10023348587</v>
      </c>
      <c r="C5131" t="s">
        <v>22</v>
      </c>
      <c r="D5131" s="10">
        <v>37089</v>
      </c>
      <c r="E5131" t="s">
        <v>1217</v>
      </c>
    </row>
    <row r="5132" spans="1:5">
      <c r="A5132" t="s">
        <v>5604</v>
      </c>
      <c r="B5132">
        <v>10064644319</v>
      </c>
      <c r="C5132" t="s">
        <v>163</v>
      </c>
      <c r="D5132" s="10">
        <v>36872</v>
      </c>
      <c r="E5132" t="s">
        <v>1219</v>
      </c>
    </row>
    <row r="5133" spans="1:5">
      <c r="A5133" t="s">
        <v>5605</v>
      </c>
      <c r="B5133">
        <v>10096480022</v>
      </c>
      <c r="C5133" t="s">
        <v>163</v>
      </c>
      <c r="D5133" s="10">
        <v>34639</v>
      </c>
      <c r="E5133" t="s">
        <v>1219</v>
      </c>
    </row>
    <row r="5134" spans="1:5">
      <c r="A5134" t="s">
        <v>5606</v>
      </c>
      <c r="B5134">
        <v>10056032941</v>
      </c>
      <c r="C5134" t="s">
        <v>155</v>
      </c>
      <c r="D5134" s="10">
        <v>31345</v>
      </c>
      <c r="E5134" t="s">
        <v>1219</v>
      </c>
    </row>
    <row r="5135" spans="1:5">
      <c r="A5135" t="s">
        <v>5607</v>
      </c>
      <c r="B5135">
        <v>10010133551</v>
      </c>
      <c r="C5135" t="s">
        <v>197</v>
      </c>
      <c r="D5135" s="10">
        <v>35500</v>
      </c>
      <c r="E5135" t="s">
        <v>1219</v>
      </c>
    </row>
    <row r="5136" spans="1:5">
      <c r="A5136" t="s">
        <v>5608</v>
      </c>
      <c r="B5136">
        <v>10039907501</v>
      </c>
      <c r="C5136" t="s">
        <v>36</v>
      </c>
      <c r="D5136" s="10">
        <v>36672</v>
      </c>
      <c r="E5136" t="s">
        <v>1219</v>
      </c>
    </row>
    <row r="5137" spans="1:5">
      <c r="A5137" t="s">
        <v>5609</v>
      </c>
      <c r="B5137">
        <v>10051457672</v>
      </c>
      <c r="C5137" t="s">
        <v>45</v>
      </c>
      <c r="D5137" s="10">
        <v>36693</v>
      </c>
      <c r="E5137" t="s">
        <v>1219</v>
      </c>
    </row>
    <row r="5138" spans="1:5">
      <c r="A5138" t="s">
        <v>5610</v>
      </c>
      <c r="B5138">
        <v>10010782643</v>
      </c>
      <c r="C5138" t="s">
        <v>22</v>
      </c>
      <c r="D5138" s="10">
        <v>36143</v>
      </c>
      <c r="E5138" t="s">
        <v>1219</v>
      </c>
    </row>
    <row r="5139" spans="1:5">
      <c r="A5139" t="s">
        <v>5611</v>
      </c>
      <c r="B5139">
        <v>10058759348</v>
      </c>
      <c r="C5139" t="s">
        <v>155</v>
      </c>
      <c r="D5139" s="10">
        <v>32815</v>
      </c>
      <c r="E5139" t="s">
        <v>1219</v>
      </c>
    </row>
    <row r="5140" spans="1:5">
      <c r="A5140" t="s">
        <v>5612</v>
      </c>
      <c r="B5140">
        <v>10034972524</v>
      </c>
      <c r="C5140" t="s">
        <v>197</v>
      </c>
      <c r="D5140" s="10">
        <v>26718</v>
      </c>
      <c r="E5140" t="s">
        <v>1217</v>
      </c>
    </row>
    <row r="5141" spans="1:5">
      <c r="A5141" t="s">
        <v>5613</v>
      </c>
      <c r="B5141">
        <v>10021002908</v>
      </c>
      <c r="C5141" t="s">
        <v>30</v>
      </c>
      <c r="D5141" s="10">
        <v>36648</v>
      </c>
      <c r="E5141" t="s">
        <v>1219</v>
      </c>
    </row>
    <row r="5142" spans="1:5">
      <c r="A5142" t="s">
        <v>5062</v>
      </c>
      <c r="B5142">
        <v>10080715805</v>
      </c>
      <c r="C5142" t="s">
        <v>22</v>
      </c>
      <c r="D5142" s="10">
        <v>36996</v>
      </c>
      <c r="E5142" t="s">
        <v>1219</v>
      </c>
    </row>
    <row r="5143" spans="1:5">
      <c r="A5143" t="s">
        <v>5614</v>
      </c>
      <c r="B5143">
        <v>10003096001</v>
      </c>
      <c r="C5143" t="s">
        <v>22</v>
      </c>
      <c r="D5143" s="10">
        <v>31190</v>
      </c>
      <c r="E5143" t="s">
        <v>1217</v>
      </c>
    </row>
    <row r="5144" spans="1:5">
      <c r="A5144" t="s">
        <v>1058</v>
      </c>
      <c r="B5144">
        <v>10022065258</v>
      </c>
      <c r="C5144" t="s">
        <v>34</v>
      </c>
      <c r="D5144" s="10">
        <v>36561</v>
      </c>
      <c r="E5144" t="s">
        <v>1219</v>
      </c>
    </row>
    <row r="5145" spans="1:5">
      <c r="A5145" t="s">
        <v>5615</v>
      </c>
      <c r="B5145">
        <v>10034909775</v>
      </c>
      <c r="C5145" t="s">
        <v>197</v>
      </c>
      <c r="D5145" s="10">
        <v>36172</v>
      </c>
      <c r="E5145" t="s">
        <v>1219</v>
      </c>
    </row>
    <row r="5146" spans="1:5">
      <c r="A5146" t="s">
        <v>5616</v>
      </c>
      <c r="B5146">
        <v>10005390352</v>
      </c>
      <c r="C5146" t="s">
        <v>24</v>
      </c>
      <c r="D5146" s="10">
        <v>32529</v>
      </c>
      <c r="E5146" t="s">
        <v>1219</v>
      </c>
    </row>
    <row r="5147" spans="1:5">
      <c r="A5147" t="s">
        <v>5617</v>
      </c>
      <c r="B5147">
        <v>10009492846</v>
      </c>
      <c r="C5147" t="s">
        <v>24</v>
      </c>
      <c r="D5147" s="10">
        <v>34792</v>
      </c>
      <c r="E5147" t="s">
        <v>1219</v>
      </c>
    </row>
    <row r="5148" spans="1:5">
      <c r="A5148" t="s">
        <v>5618</v>
      </c>
      <c r="B5148">
        <v>10029859816</v>
      </c>
      <c r="C5148" t="s">
        <v>24</v>
      </c>
      <c r="D5148" s="10">
        <v>36778</v>
      </c>
      <c r="E5148" t="s">
        <v>1219</v>
      </c>
    </row>
    <row r="5149" spans="1:5">
      <c r="A5149" t="s">
        <v>5619</v>
      </c>
      <c r="B5149">
        <v>10029861028</v>
      </c>
      <c r="C5149" t="s">
        <v>24</v>
      </c>
      <c r="D5149" s="10">
        <v>36699</v>
      </c>
      <c r="E5149" t="s">
        <v>1217</v>
      </c>
    </row>
    <row r="5150" spans="1:5">
      <c r="A5150" t="s">
        <v>5620</v>
      </c>
      <c r="B5150">
        <v>10015019927</v>
      </c>
      <c r="C5150" t="s">
        <v>153</v>
      </c>
      <c r="D5150" s="10">
        <v>35697</v>
      </c>
      <c r="E5150" t="s">
        <v>1219</v>
      </c>
    </row>
    <row r="5151" spans="1:5">
      <c r="A5151" t="s">
        <v>5621</v>
      </c>
      <c r="B5151">
        <v>10035519764</v>
      </c>
      <c r="C5151" t="s">
        <v>43</v>
      </c>
      <c r="D5151" s="10">
        <v>35647</v>
      </c>
      <c r="E5151" t="s">
        <v>1219</v>
      </c>
    </row>
    <row r="5152" spans="1:5">
      <c r="A5152" t="s">
        <v>5622</v>
      </c>
      <c r="B5152">
        <v>10062699265</v>
      </c>
      <c r="C5152" t="s">
        <v>43</v>
      </c>
      <c r="D5152" s="10">
        <v>36314</v>
      </c>
      <c r="E5152" t="s">
        <v>1219</v>
      </c>
    </row>
    <row r="5153" spans="1:5">
      <c r="A5153" t="s">
        <v>5623</v>
      </c>
      <c r="B5153">
        <v>10064280062</v>
      </c>
      <c r="C5153" t="s">
        <v>153</v>
      </c>
      <c r="D5153" s="10">
        <v>36933</v>
      </c>
      <c r="E5153" t="s">
        <v>1217</v>
      </c>
    </row>
    <row r="5154" spans="1:5">
      <c r="A5154" t="s">
        <v>5624</v>
      </c>
      <c r="B5154">
        <v>10011071926</v>
      </c>
      <c r="C5154" t="s">
        <v>479</v>
      </c>
      <c r="D5154" s="10">
        <v>36361</v>
      </c>
      <c r="E5154" t="s">
        <v>1217</v>
      </c>
    </row>
    <row r="5155" spans="1:5">
      <c r="A5155" t="s">
        <v>5625</v>
      </c>
      <c r="B5155">
        <v>10008927418</v>
      </c>
      <c r="C5155" t="s">
        <v>26</v>
      </c>
      <c r="D5155" s="10">
        <v>31284</v>
      </c>
      <c r="E5155" t="s">
        <v>1217</v>
      </c>
    </row>
    <row r="5156" spans="1:5">
      <c r="A5156" t="s">
        <v>5626</v>
      </c>
      <c r="B5156">
        <v>10011135681</v>
      </c>
      <c r="C5156" t="s">
        <v>30</v>
      </c>
      <c r="D5156" s="10">
        <v>35645</v>
      </c>
      <c r="E5156" t="s">
        <v>1219</v>
      </c>
    </row>
    <row r="5157" spans="1:5">
      <c r="A5157" t="s">
        <v>5627</v>
      </c>
      <c r="B5157">
        <v>10011202975</v>
      </c>
      <c r="C5157" t="s">
        <v>30</v>
      </c>
      <c r="D5157" s="10">
        <v>35858</v>
      </c>
      <c r="E5157" t="s">
        <v>1219</v>
      </c>
    </row>
    <row r="5158" spans="1:5">
      <c r="A5158" t="s">
        <v>5628</v>
      </c>
      <c r="B5158">
        <v>10015144310</v>
      </c>
      <c r="C5158" t="s">
        <v>30</v>
      </c>
      <c r="D5158" s="10">
        <v>35695</v>
      </c>
      <c r="E5158" t="s">
        <v>1219</v>
      </c>
    </row>
    <row r="5159" spans="1:5">
      <c r="A5159" t="s">
        <v>5629</v>
      </c>
      <c r="B5159">
        <v>10016281432</v>
      </c>
      <c r="C5159" t="s">
        <v>30</v>
      </c>
      <c r="D5159" s="10">
        <v>35702</v>
      </c>
      <c r="E5159" t="s">
        <v>1219</v>
      </c>
    </row>
    <row r="5160" spans="1:5">
      <c r="A5160" t="s">
        <v>5630</v>
      </c>
      <c r="B5160">
        <v>10020925813</v>
      </c>
      <c r="C5160" t="s">
        <v>30</v>
      </c>
      <c r="D5160" s="10">
        <v>36112</v>
      </c>
      <c r="E5160" t="s">
        <v>1219</v>
      </c>
    </row>
    <row r="5161" spans="1:5">
      <c r="A5161" t="s">
        <v>5631</v>
      </c>
      <c r="B5161">
        <v>10021180740</v>
      </c>
      <c r="C5161" t="s">
        <v>30</v>
      </c>
      <c r="D5161" s="10">
        <v>36831</v>
      </c>
      <c r="E5161" t="s">
        <v>1217</v>
      </c>
    </row>
    <row r="5162" spans="1:5">
      <c r="A5162" t="s">
        <v>5632</v>
      </c>
      <c r="B5162">
        <v>10021305123</v>
      </c>
      <c r="C5162" t="s">
        <v>30</v>
      </c>
      <c r="D5162" s="10">
        <v>36201</v>
      </c>
      <c r="E5162" t="s">
        <v>1219</v>
      </c>
    </row>
    <row r="5163" spans="1:5">
      <c r="A5163" t="s">
        <v>5633</v>
      </c>
      <c r="B5163">
        <v>10021316641</v>
      </c>
      <c r="C5163" t="s">
        <v>30</v>
      </c>
      <c r="D5163" s="10">
        <v>36516</v>
      </c>
      <c r="E5163" t="s">
        <v>1219</v>
      </c>
    </row>
    <row r="5164" spans="1:5">
      <c r="A5164" t="s">
        <v>5634</v>
      </c>
      <c r="B5164">
        <v>10021577531</v>
      </c>
      <c r="C5164" t="s">
        <v>30</v>
      </c>
      <c r="D5164" s="10">
        <v>36073</v>
      </c>
      <c r="E5164" t="s">
        <v>1219</v>
      </c>
    </row>
    <row r="5165" spans="1:5">
      <c r="A5165" t="s">
        <v>5635</v>
      </c>
      <c r="B5165">
        <v>10064189934</v>
      </c>
      <c r="C5165" t="s">
        <v>30</v>
      </c>
      <c r="D5165" s="10">
        <v>35565</v>
      </c>
      <c r="E5165" t="s">
        <v>1219</v>
      </c>
    </row>
    <row r="5166" spans="1:5">
      <c r="A5166" t="s">
        <v>5636</v>
      </c>
      <c r="B5166">
        <v>10094647025</v>
      </c>
      <c r="C5166" t="s">
        <v>30</v>
      </c>
      <c r="D5166" s="10">
        <v>25835</v>
      </c>
      <c r="E5166" t="s">
        <v>1219</v>
      </c>
    </row>
    <row r="5167" spans="1:5">
      <c r="A5167" t="s">
        <v>5637</v>
      </c>
      <c r="B5167">
        <v>10034925438</v>
      </c>
      <c r="C5167" t="s">
        <v>197</v>
      </c>
      <c r="D5167" s="10">
        <v>36192</v>
      </c>
      <c r="E5167" t="s">
        <v>1217</v>
      </c>
    </row>
    <row r="5168" spans="1:5">
      <c r="A5168" t="s">
        <v>5638</v>
      </c>
      <c r="B5168">
        <v>10062449893</v>
      </c>
      <c r="C5168" t="s">
        <v>32</v>
      </c>
      <c r="D5168" s="10">
        <v>31188</v>
      </c>
      <c r="E5168" t="s">
        <v>1217</v>
      </c>
    </row>
    <row r="5169" spans="1:5">
      <c r="A5169" t="s">
        <v>5639</v>
      </c>
      <c r="B5169">
        <v>10015375086</v>
      </c>
      <c r="C5169" t="s">
        <v>51</v>
      </c>
      <c r="D5169" s="10">
        <v>35738</v>
      </c>
      <c r="E5169" t="s">
        <v>1219</v>
      </c>
    </row>
    <row r="5170" spans="1:5">
      <c r="A5170" t="s">
        <v>5640</v>
      </c>
      <c r="B5170">
        <v>10049099057</v>
      </c>
      <c r="C5170" t="s">
        <v>51</v>
      </c>
      <c r="D5170" s="10">
        <v>36528</v>
      </c>
      <c r="E5170" t="s">
        <v>1219</v>
      </c>
    </row>
    <row r="5171" spans="1:5">
      <c r="A5171" t="s">
        <v>5641</v>
      </c>
      <c r="B5171">
        <v>10079997803</v>
      </c>
      <c r="C5171" t="s">
        <v>51</v>
      </c>
      <c r="D5171" s="10">
        <v>36572</v>
      </c>
      <c r="E5171" t="s">
        <v>1219</v>
      </c>
    </row>
    <row r="5172" spans="1:5">
      <c r="A5172" t="s">
        <v>5642</v>
      </c>
      <c r="B5172">
        <v>10080054888</v>
      </c>
      <c r="C5172" t="s">
        <v>51</v>
      </c>
      <c r="D5172" s="10">
        <v>36891</v>
      </c>
      <c r="E5172" t="s">
        <v>1219</v>
      </c>
    </row>
    <row r="5173" spans="1:5">
      <c r="A5173" t="s">
        <v>5643</v>
      </c>
      <c r="B5173">
        <v>10015312240</v>
      </c>
      <c r="C5173" t="s">
        <v>55</v>
      </c>
      <c r="D5173" s="10">
        <v>35924</v>
      </c>
      <c r="E5173" t="s">
        <v>1219</v>
      </c>
    </row>
    <row r="5174" spans="1:5">
      <c r="A5174" t="s">
        <v>5644</v>
      </c>
      <c r="B5174">
        <v>10015571615</v>
      </c>
      <c r="C5174" t="s">
        <v>57</v>
      </c>
      <c r="D5174" s="10">
        <v>36313</v>
      </c>
      <c r="E5174" t="s">
        <v>1219</v>
      </c>
    </row>
    <row r="5175" spans="1:5">
      <c r="A5175" t="s">
        <v>5645</v>
      </c>
      <c r="B5175">
        <v>10005631640</v>
      </c>
      <c r="C5175" t="s">
        <v>103</v>
      </c>
      <c r="D5175" s="10">
        <v>31288</v>
      </c>
      <c r="E5175" t="s">
        <v>1217</v>
      </c>
    </row>
    <row r="5176" spans="1:5">
      <c r="A5176" t="s">
        <v>5646</v>
      </c>
      <c r="B5176">
        <v>10010102734</v>
      </c>
      <c r="C5176" t="s">
        <v>103</v>
      </c>
      <c r="D5176" s="10">
        <v>28053</v>
      </c>
      <c r="E5176" t="s">
        <v>1219</v>
      </c>
    </row>
    <row r="5177" spans="1:5">
      <c r="A5177" t="s">
        <v>5647</v>
      </c>
      <c r="B5177">
        <v>10009258632</v>
      </c>
      <c r="C5177" t="s">
        <v>223</v>
      </c>
      <c r="D5177" s="10">
        <v>34398</v>
      </c>
      <c r="E5177" t="s">
        <v>1219</v>
      </c>
    </row>
    <row r="5178" spans="1:5">
      <c r="A5178" t="s">
        <v>5648</v>
      </c>
      <c r="B5178">
        <v>10015849073</v>
      </c>
      <c r="C5178" t="s">
        <v>45</v>
      </c>
      <c r="D5178" s="10">
        <v>36161</v>
      </c>
      <c r="E5178" t="s">
        <v>1219</v>
      </c>
    </row>
    <row r="5179" spans="1:5">
      <c r="A5179" t="s">
        <v>949</v>
      </c>
      <c r="B5179">
        <v>10005504227</v>
      </c>
      <c r="C5179" t="s">
        <v>101</v>
      </c>
      <c r="D5179" s="10">
        <v>32799</v>
      </c>
      <c r="E5179" t="s">
        <v>1219</v>
      </c>
    </row>
    <row r="5180" spans="1:5">
      <c r="A5180" t="s">
        <v>937</v>
      </c>
      <c r="B5180">
        <v>10006895064</v>
      </c>
      <c r="C5180" t="s">
        <v>26</v>
      </c>
      <c r="D5180" s="10">
        <v>33719</v>
      </c>
      <c r="E5180" t="s">
        <v>1217</v>
      </c>
    </row>
    <row r="5181" spans="1:5">
      <c r="A5181" t="s">
        <v>5649</v>
      </c>
      <c r="B5181">
        <v>10063803651</v>
      </c>
      <c r="C5181" t="s">
        <v>2853</v>
      </c>
      <c r="D5181" s="10">
        <v>35746</v>
      </c>
      <c r="E5181" t="s">
        <v>1217</v>
      </c>
    </row>
    <row r="5182" spans="1:5">
      <c r="A5182" t="s">
        <v>5650</v>
      </c>
      <c r="B5182">
        <v>10007680865</v>
      </c>
      <c r="C5182" t="s">
        <v>618</v>
      </c>
      <c r="D5182" s="10">
        <v>33648</v>
      </c>
      <c r="E5182" t="s">
        <v>1219</v>
      </c>
    </row>
    <row r="5183" spans="1:5">
      <c r="A5183" t="s">
        <v>5651</v>
      </c>
      <c r="B5183">
        <v>10009173756</v>
      </c>
      <c r="C5183" t="s">
        <v>4354</v>
      </c>
      <c r="D5183" s="10">
        <v>35312</v>
      </c>
      <c r="E5183" t="s">
        <v>1217</v>
      </c>
    </row>
    <row r="5184" spans="1:5">
      <c r="A5184" t="s">
        <v>5652</v>
      </c>
      <c r="B5184">
        <v>10015652649</v>
      </c>
      <c r="C5184" t="s">
        <v>34</v>
      </c>
      <c r="D5184" s="10">
        <v>36474</v>
      </c>
      <c r="E5184" t="s">
        <v>1219</v>
      </c>
    </row>
    <row r="5185" spans="1:5">
      <c r="A5185" t="s">
        <v>5653</v>
      </c>
      <c r="B5185">
        <v>10016193930</v>
      </c>
      <c r="C5185" t="s">
        <v>115</v>
      </c>
      <c r="D5185" s="10">
        <v>36337</v>
      </c>
      <c r="E5185" t="s">
        <v>1217</v>
      </c>
    </row>
    <row r="5186" spans="1:5">
      <c r="A5186" t="s">
        <v>5654</v>
      </c>
      <c r="B5186">
        <v>10052018050</v>
      </c>
      <c r="C5186" t="s">
        <v>115</v>
      </c>
      <c r="D5186" s="10">
        <v>32585</v>
      </c>
      <c r="E5186" t="s">
        <v>1217</v>
      </c>
    </row>
    <row r="5187" spans="1:5">
      <c r="A5187" t="s">
        <v>5655</v>
      </c>
      <c r="B5187">
        <v>10055222888</v>
      </c>
      <c r="C5187" t="s">
        <v>101</v>
      </c>
      <c r="D5187" s="10">
        <v>36582</v>
      </c>
      <c r="E5187" t="s">
        <v>1217</v>
      </c>
    </row>
    <row r="5188" spans="1:5">
      <c r="A5188" t="s">
        <v>5656</v>
      </c>
      <c r="B5188">
        <v>10050672881</v>
      </c>
      <c r="C5188" t="s">
        <v>163</v>
      </c>
      <c r="D5188" s="10">
        <v>30432</v>
      </c>
      <c r="E5188" t="s">
        <v>1219</v>
      </c>
    </row>
    <row r="5189" spans="1:5">
      <c r="A5189" t="s">
        <v>5657</v>
      </c>
      <c r="B5189">
        <v>10007737449</v>
      </c>
      <c r="C5189" t="s">
        <v>22</v>
      </c>
      <c r="D5189" s="10">
        <v>34314</v>
      </c>
      <c r="E5189" t="s">
        <v>1219</v>
      </c>
    </row>
    <row r="5190" spans="1:5">
      <c r="A5190" t="s">
        <v>5658</v>
      </c>
      <c r="B5190">
        <v>10060059249</v>
      </c>
      <c r="C5190" t="s">
        <v>149</v>
      </c>
      <c r="D5190" s="10">
        <v>35712</v>
      </c>
      <c r="E5190" t="s">
        <v>1219</v>
      </c>
    </row>
    <row r="5191" spans="1:5">
      <c r="A5191" t="s">
        <v>5659</v>
      </c>
      <c r="B5191">
        <v>10008696941</v>
      </c>
      <c r="C5191" t="s">
        <v>795</v>
      </c>
      <c r="D5191" s="10">
        <v>34401</v>
      </c>
      <c r="E5191" t="s">
        <v>1219</v>
      </c>
    </row>
    <row r="5192" spans="1:5">
      <c r="A5192" t="s">
        <v>5660</v>
      </c>
      <c r="B5192">
        <v>10010188519</v>
      </c>
      <c r="C5192" t="s">
        <v>24</v>
      </c>
      <c r="D5192" s="10">
        <v>36017</v>
      </c>
      <c r="E5192" t="s">
        <v>1217</v>
      </c>
    </row>
    <row r="5193" spans="1:5">
      <c r="A5193" t="s">
        <v>5661</v>
      </c>
      <c r="B5193">
        <v>10011147001</v>
      </c>
      <c r="C5193" t="s">
        <v>101</v>
      </c>
      <c r="D5193" s="10">
        <v>36216</v>
      </c>
      <c r="E5193" t="s">
        <v>1217</v>
      </c>
    </row>
    <row r="5194" spans="1:5">
      <c r="A5194" t="s">
        <v>5662</v>
      </c>
      <c r="B5194">
        <v>10006896680</v>
      </c>
      <c r="C5194" t="s">
        <v>206</v>
      </c>
      <c r="D5194" s="10">
        <v>33830</v>
      </c>
      <c r="E5194" t="s">
        <v>1219</v>
      </c>
    </row>
    <row r="5195" spans="1:5">
      <c r="A5195" t="s">
        <v>5663</v>
      </c>
      <c r="B5195">
        <v>10016095011</v>
      </c>
      <c r="C5195" t="s">
        <v>24</v>
      </c>
      <c r="D5195" s="10">
        <v>36346</v>
      </c>
      <c r="E5195" t="s">
        <v>1219</v>
      </c>
    </row>
    <row r="5196" spans="1:5">
      <c r="A5196" t="s">
        <v>5664</v>
      </c>
      <c r="B5196">
        <v>10005965884</v>
      </c>
      <c r="C5196" t="s">
        <v>43</v>
      </c>
      <c r="D5196" s="10">
        <v>32833</v>
      </c>
      <c r="E5196" t="s">
        <v>1219</v>
      </c>
    </row>
    <row r="5197" spans="1:5">
      <c r="A5197" t="s">
        <v>5665</v>
      </c>
      <c r="B5197">
        <v>10009517603</v>
      </c>
      <c r="C5197" t="s">
        <v>36</v>
      </c>
      <c r="D5197" s="10">
        <v>35158</v>
      </c>
      <c r="E5197" t="s">
        <v>1217</v>
      </c>
    </row>
    <row r="5198" spans="1:5">
      <c r="A5198" t="s">
        <v>5666</v>
      </c>
      <c r="B5198">
        <v>10015958605</v>
      </c>
      <c r="C5198" t="s">
        <v>197</v>
      </c>
      <c r="D5198" s="10">
        <v>35886</v>
      </c>
      <c r="E5198" t="s">
        <v>1219</v>
      </c>
    </row>
    <row r="5199" spans="1:5">
      <c r="A5199" t="s">
        <v>5667</v>
      </c>
      <c r="B5199">
        <v>10014942630</v>
      </c>
      <c r="C5199" t="s">
        <v>26</v>
      </c>
      <c r="D5199" s="10">
        <v>35993</v>
      </c>
      <c r="E5199" t="s">
        <v>1217</v>
      </c>
    </row>
    <row r="5200" spans="1:5">
      <c r="A5200" t="s">
        <v>5668</v>
      </c>
      <c r="B5200">
        <v>10060901432</v>
      </c>
      <c r="C5200" t="s">
        <v>149</v>
      </c>
      <c r="D5200" s="10">
        <v>32168</v>
      </c>
      <c r="E5200" t="s">
        <v>1217</v>
      </c>
    </row>
    <row r="5201" spans="1:5">
      <c r="A5201" t="s">
        <v>5669</v>
      </c>
      <c r="B5201">
        <v>10009869732</v>
      </c>
      <c r="C5201" t="s">
        <v>1686</v>
      </c>
      <c r="D5201" s="10">
        <v>33513</v>
      </c>
      <c r="E5201" t="s">
        <v>1219</v>
      </c>
    </row>
    <row r="5202" spans="1:5">
      <c r="A5202" t="s">
        <v>5670</v>
      </c>
      <c r="B5202">
        <v>10014458640</v>
      </c>
      <c r="C5202" t="s">
        <v>1351</v>
      </c>
      <c r="D5202" s="10">
        <v>35735</v>
      </c>
      <c r="E5202" t="s">
        <v>1219</v>
      </c>
    </row>
    <row r="5203" spans="1:5">
      <c r="A5203" t="s">
        <v>5671</v>
      </c>
      <c r="B5203">
        <v>10008764134</v>
      </c>
      <c r="C5203" t="s">
        <v>38</v>
      </c>
      <c r="D5203" s="10">
        <v>33694</v>
      </c>
      <c r="E5203" t="s">
        <v>1219</v>
      </c>
    </row>
    <row r="5204" spans="1:5">
      <c r="A5204" t="s">
        <v>5672</v>
      </c>
      <c r="B5204">
        <v>10008001369</v>
      </c>
      <c r="C5204" t="s">
        <v>795</v>
      </c>
      <c r="D5204" s="10">
        <v>33221</v>
      </c>
      <c r="E5204" t="s">
        <v>1219</v>
      </c>
    </row>
    <row r="5205" spans="1:5">
      <c r="A5205" t="s">
        <v>5673</v>
      </c>
      <c r="B5205">
        <v>10009035027</v>
      </c>
      <c r="C5205" t="s">
        <v>2728</v>
      </c>
      <c r="D5205" s="10">
        <v>34726</v>
      </c>
      <c r="E5205" t="s">
        <v>1217</v>
      </c>
    </row>
    <row r="5206" spans="1:5">
      <c r="A5206" t="s">
        <v>5674</v>
      </c>
      <c r="B5206">
        <v>10015325677</v>
      </c>
      <c r="C5206" t="s">
        <v>38</v>
      </c>
      <c r="D5206" s="10">
        <v>35861</v>
      </c>
      <c r="E5206" t="s">
        <v>1219</v>
      </c>
    </row>
    <row r="5207" spans="1:5">
      <c r="A5207" t="s">
        <v>5675</v>
      </c>
      <c r="B5207">
        <v>10011018574</v>
      </c>
      <c r="C5207" t="s">
        <v>38</v>
      </c>
      <c r="D5207" s="10">
        <v>35594</v>
      </c>
      <c r="E5207" t="s">
        <v>1219</v>
      </c>
    </row>
    <row r="5208" spans="1:5">
      <c r="A5208" t="s">
        <v>5676</v>
      </c>
      <c r="B5208">
        <v>10012279069</v>
      </c>
      <c r="C5208" t="s">
        <v>103</v>
      </c>
      <c r="D5208" s="10">
        <v>30264</v>
      </c>
      <c r="E5208" t="s">
        <v>1217</v>
      </c>
    </row>
    <row r="5209" spans="1:5">
      <c r="A5209" t="s">
        <v>5677</v>
      </c>
      <c r="B5209">
        <v>10016234952</v>
      </c>
      <c r="C5209" t="s">
        <v>177</v>
      </c>
      <c r="D5209" s="10">
        <v>36429</v>
      </c>
      <c r="E5209" t="s">
        <v>1219</v>
      </c>
    </row>
    <row r="5210" spans="1:5">
      <c r="A5210" t="s">
        <v>5678</v>
      </c>
      <c r="B5210">
        <v>10015340027</v>
      </c>
      <c r="C5210" t="s">
        <v>38</v>
      </c>
      <c r="D5210" s="10">
        <v>35636</v>
      </c>
      <c r="E5210" t="s">
        <v>1219</v>
      </c>
    </row>
    <row r="5211" spans="1:5">
      <c r="A5211" t="s">
        <v>5679</v>
      </c>
      <c r="B5211">
        <v>10008687140</v>
      </c>
      <c r="C5211" t="s">
        <v>43</v>
      </c>
      <c r="D5211" s="10">
        <v>34351</v>
      </c>
      <c r="E5211" t="s">
        <v>1219</v>
      </c>
    </row>
    <row r="5212" spans="1:5">
      <c r="A5212" t="s">
        <v>5680</v>
      </c>
      <c r="B5212">
        <v>10015329923</v>
      </c>
      <c r="C5212" t="s">
        <v>45</v>
      </c>
      <c r="D5212" s="10">
        <v>36406</v>
      </c>
      <c r="E5212" t="s">
        <v>1219</v>
      </c>
    </row>
    <row r="5213" spans="1:5">
      <c r="A5213" t="s">
        <v>5681</v>
      </c>
      <c r="B5213">
        <v>10077911188</v>
      </c>
      <c r="C5213" t="s">
        <v>101</v>
      </c>
      <c r="D5213" s="10">
        <v>35550</v>
      </c>
      <c r="E5213" t="s">
        <v>1219</v>
      </c>
    </row>
    <row r="5214" spans="1:5">
      <c r="A5214" t="s">
        <v>5682</v>
      </c>
      <c r="B5214">
        <v>10003048915</v>
      </c>
      <c r="C5214" t="s">
        <v>103</v>
      </c>
      <c r="D5214" s="10">
        <v>30889</v>
      </c>
      <c r="E5214" t="s">
        <v>1217</v>
      </c>
    </row>
    <row r="5215" spans="1:5">
      <c r="A5215" t="s">
        <v>5683</v>
      </c>
      <c r="B5215">
        <v>10049091579</v>
      </c>
      <c r="C5215" t="s">
        <v>255</v>
      </c>
      <c r="D5215" s="10">
        <v>36349</v>
      </c>
      <c r="E5215" t="s">
        <v>1219</v>
      </c>
    </row>
    <row r="5216" spans="1:5">
      <c r="A5216" t="s">
        <v>5684</v>
      </c>
      <c r="B5216">
        <v>10012489237</v>
      </c>
      <c r="C5216" t="s">
        <v>153</v>
      </c>
      <c r="D5216" s="10">
        <v>33829</v>
      </c>
      <c r="E5216" t="s">
        <v>1219</v>
      </c>
    </row>
    <row r="5217" spans="1:5">
      <c r="A5217" t="s">
        <v>5685</v>
      </c>
      <c r="B5217">
        <v>10006893044</v>
      </c>
      <c r="C5217" t="s">
        <v>55</v>
      </c>
      <c r="D5217" s="10">
        <v>33668</v>
      </c>
      <c r="E5217" t="s">
        <v>1217</v>
      </c>
    </row>
    <row r="5218" spans="1:5">
      <c r="A5218" t="s">
        <v>5686</v>
      </c>
      <c r="B5218">
        <v>10011005440</v>
      </c>
      <c r="C5218" t="s">
        <v>38</v>
      </c>
      <c r="D5218" s="10">
        <v>35665</v>
      </c>
      <c r="E5218" t="s">
        <v>1219</v>
      </c>
    </row>
    <row r="5219" spans="1:5">
      <c r="A5219" t="s">
        <v>5687</v>
      </c>
      <c r="B5219">
        <v>10050714109</v>
      </c>
      <c r="C5219" t="s">
        <v>60</v>
      </c>
      <c r="D5219" s="10">
        <v>35381</v>
      </c>
      <c r="E5219" t="s">
        <v>1219</v>
      </c>
    </row>
    <row r="5220" spans="1:5">
      <c r="A5220" t="s">
        <v>5688</v>
      </c>
      <c r="B5220">
        <v>10004739442</v>
      </c>
      <c r="C5220" t="s">
        <v>24</v>
      </c>
      <c r="D5220" s="10">
        <v>32377</v>
      </c>
      <c r="E5220" t="s">
        <v>1219</v>
      </c>
    </row>
    <row r="5221" spans="1:5">
      <c r="A5221" t="s">
        <v>5689</v>
      </c>
      <c r="B5221">
        <v>10006477560</v>
      </c>
      <c r="C5221" t="s">
        <v>153</v>
      </c>
      <c r="D5221" s="10">
        <v>33486</v>
      </c>
      <c r="E5221" t="s">
        <v>1219</v>
      </c>
    </row>
    <row r="5222" spans="1:5">
      <c r="A5222" t="s">
        <v>5690</v>
      </c>
      <c r="B5222">
        <v>10073722105</v>
      </c>
      <c r="C5222" t="s">
        <v>324</v>
      </c>
      <c r="D5222" s="10">
        <v>36751</v>
      </c>
      <c r="E5222" t="s">
        <v>1219</v>
      </c>
    </row>
    <row r="5223" spans="1:5">
      <c r="A5223" t="s">
        <v>5691</v>
      </c>
      <c r="B5223">
        <v>10015126728</v>
      </c>
      <c r="C5223" t="s">
        <v>363</v>
      </c>
      <c r="D5223" s="10">
        <v>35848</v>
      </c>
      <c r="E5223" t="s">
        <v>1219</v>
      </c>
    </row>
    <row r="5224" spans="1:5">
      <c r="A5224" t="s">
        <v>5692</v>
      </c>
      <c r="B5224">
        <v>10009369978</v>
      </c>
      <c r="C5224" t="s">
        <v>22</v>
      </c>
      <c r="D5224" s="10">
        <v>33582</v>
      </c>
      <c r="E5224" t="s">
        <v>1219</v>
      </c>
    </row>
    <row r="5225" spans="1:5">
      <c r="A5225" t="s">
        <v>5693</v>
      </c>
      <c r="B5225">
        <v>10003388617</v>
      </c>
      <c r="C5225" t="s">
        <v>62</v>
      </c>
      <c r="D5225" s="10">
        <v>31160</v>
      </c>
      <c r="E5225" t="s">
        <v>1219</v>
      </c>
    </row>
    <row r="5226" spans="1:5">
      <c r="A5226" t="s">
        <v>5509</v>
      </c>
      <c r="B5226">
        <v>10062076445</v>
      </c>
      <c r="C5226" t="s">
        <v>38</v>
      </c>
      <c r="D5226" s="10">
        <v>36174</v>
      </c>
      <c r="E5226" t="s">
        <v>1219</v>
      </c>
    </row>
    <row r="5227" spans="1:5">
      <c r="A5227" t="s">
        <v>5694</v>
      </c>
      <c r="B5227">
        <v>10009403324</v>
      </c>
      <c r="C5227" t="s">
        <v>22</v>
      </c>
      <c r="D5227" s="10">
        <v>34907</v>
      </c>
      <c r="E5227" t="s">
        <v>1217</v>
      </c>
    </row>
    <row r="5228" spans="1:5">
      <c r="A5228" t="s">
        <v>5695</v>
      </c>
      <c r="B5228">
        <v>10015358720</v>
      </c>
      <c r="C5228" t="s">
        <v>77</v>
      </c>
      <c r="D5228" s="10">
        <v>35594</v>
      </c>
      <c r="E5228" t="s">
        <v>1219</v>
      </c>
    </row>
    <row r="5229" spans="1:5">
      <c r="A5229" t="s">
        <v>5696</v>
      </c>
      <c r="B5229">
        <v>10015559689</v>
      </c>
      <c r="C5229" t="s">
        <v>45</v>
      </c>
      <c r="D5229" s="10">
        <v>36362</v>
      </c>
      <c r="E5229" t="s">
        <v>1219</v>
      </c>
    </row>
    <row r="5230" spans="1:5">
      <c r="A5230" t="s">
        <v>5697</v>
      </c>
      <c r="B5230">
        <v>10023485502</v>
      </c>
      <c r="C5230" t="s">
        <v>38</v>
      </c>
      <c r="D5230" s="10">
        <v>36100</v>
      </c>
      <c r="E5230" t="s">
        <v>1219</v>
      </c>
    </row>
    <row r="5231" spans="1:5">
      <c r="A5231" t="s">
        <v>5698</v>
      </c>
      <c r="B5231">
        <v>10073282773</v>
      </c>
      <c r="C5231" t="s">
        <v>151</v>
      </c>
      <c r="D5231" s="10">
        <v>32462</v>
      </c>
      <c r="E5231" t="s">
        <v>1219</v>
      </c>
    </row>
    <row r="5232" spans="1:5">
      <c r="A5232" t="s">
        <v>5699</v>
      </c>
      <c r="B5232">
        <v>10008732206</v>
      </c>
      <c r="C5232" t="s">
        <v>479</v>
      </c>
      <c r="D5232" s="10">
        <v>33191</v>
      </c>
      <c r="E5232" t="s">
        <v>1217</v>
      </c>
    </row>
    <row r="5233" spans="1:5">
      <c r="A5233" t="s">
        <v>5700</v>
      </c>
      <c r="B5233">
        <v>10015334670</v>
      </c>
      <c r="C5233" t="s">
        <v>94</v>
      </c>
      <c r="D5233" s="10">
        <v>36488</v>
      </c>
      <c r="E5233" t="s">
        <v>1219</v>
      </c>
    </row>
    <row r="5234" spans="1:5">
      <c r="A5234" t="s">
        <v>5701</v>
      </c>
      <c r="B5234">
        <v>10050238708</v>
      </c>
      <c r="C5234" t="s">
        <v>153</v>
      </c>
      <c r="D5234" s="10">
        <v>36211</v>
      </c>
      <c r="E5234" t="s">
        <v>1219</v>
      </c>
    </row>
    <row r="5235" spans="1:5">
      <c r="A5235" t="s">
        <v>5702</v>
      </c>
      <c r="B5235">
        <v>10010984020</v>
      </c>
      <c r="C5235" t="s">
        <v>43</v>
      </c>
      <c r="D5235" s="10">
        <v>35116</v>
      </c>
      <c r="E5235" t="s">
        <v>1217</v>
      </c>
    </row>
    <row r="5236" spans="1:5">
      <c r="A5236" t="s">
        <v>5703</v>
      </c>
      <c r="B5236">
        <v>10009639457</v>
      </c>
      <c r="C5236" t="s">
        <v>55</v>
      </c>
      <c r="D5236" s="10">
        <v>35569</v>
      </c>
      <c r="E5236" t="s">
        <v>1217</v>
      </c>
    </row>
    <row r="5237" spans="1:5">
      <c r="A5237" t="s">
        <v>5704</v>
      </c>
      <c r="B5237">
        <v>10007769377</v>
      </c>
      <c r="C5237" t="s">
        <v>187</v>
      </c>
      <c r="D5237" s="10">
        <v>34148</v>
      </c>
      <c r="E5237" t="s">
        <v>1219</v>
      </c>
    </row>
    <row r="5238" spans="1:5">
      <c r="A5238" t="s">
        <v>5705</v>
      </c>
      <c r="B5238">
        <v>10014802483</v>
      </c>
      <c r="C5238" t="s">
        <v>26</v>
      </c>
      <c r="D5238" s="10">
        <v>36017</v>
      </c>
      <c r="E5238" t="s">
        <v>1217</v>
      </c>
    </row>
    <row r="5239" spans="1:5">
      <c r="A5239" t="s">
        <v>5706</v>
      </c>
      <c r="B5239">
        <v>10009717865</v>
      </c>
      <c r="C5239" t="s">
        <v>45</v>
      </c>
      <c r="D5239" s="10">
        <v>35089</v>
      </c>
      <c r="E5239" t="s">
        <v>1219</v>
      </c>
    </row>
    <row r="5240" spans="1:5">
      <c r="A5240" t="s">
        <v>5707</v>
      </c>
      <c r="B5240">
        <v>10009713219</v>
      </c>
      <c r="C5240" t="s">
        <v>255</v>
      </c>
      <c r="D5240" s="10">
        <v>34151</v>
      </c>
      <c r="E5240" t="s">
        <v>1219</v>
      </c>
    </row>
    <row r="5241" spans="1:5">
      <c r="A5241" t="s">
        <v>1097</v>
      </c>
      <c r="B5241">
        <v>10009193863</v>
      </c>
      <c r="C5241" t="s">
        <v>197</v>
      </c>
      <c r="D5241" s="10">
        <v>35270</v>
      </c>
      <c r="E5241" t="s">
        <v>1226</v>
      </c>
    </row>
    <row r="5242" spans="1:5">
      <c r="A5242" t="s">
        <v>5708</v>
      </c>
      <c r="B5242">
        <v>10009324411</v>
      </c>
      <c r="C5242" t="s">
        <v>141</v>
      </c>
      <c r="D5242" s="10">
        <v>34591</v>
      </c>
      <c r="E5242" t="s">
        <v>1217</v>
      </c>
    </row>
    <row r="5243" spans="1:5">
      <c r="A5243" t="s">
        <v>5709</v>
      </c>
      <c r="B5243">
        <v>10041040377</v>
      </c>
      <c r="C5243" t="s">
        <v>36</v>
      </c>
      <c r="D5243" s="10">
        <v>36530</v>
      </c>
      <c r="E5243" t="s">
        <v>1219</v>
      </c>
    </row>
    <row r="5244" spans="1:5">
      <c r="A5244" t="s">
        <v>5710</v>
      </c>
      <c r="B5244">
        <v>10063954205</v>
      </c>
      <c r="C5244" t="s">
        <v>324</v>
      </c>
      <c r="D5244" s="10">
        <v>36622</v>
      </c>
      <c r="E5244" t="s">
        <v>1219</v>
      </c>
    </row>
    <row r="5245" spans="1:5">
      <c r="A5245" t="s">
        <v>5711</v>
      </c>
      <c r="B5245">
        <v>10076567841</v>
      </c>
      <c r="C5245" t="s">
        <v>32</v>
      </c>
      <c r="D5245" s="10">
        <v>35544</v>
      </c>
      <c r="E5245" t="s">
        <v>1219</v>
      </c>
    </row>
    <row r="5246" spans="1:5">
      <c r="A5246" t="s">
        <v>5712</v>
      </c>
      <c r="B5246">
        <v>10015332145</v>
      </c>
      <c r="C5246" t="s">
        <v>28</v>
      </c>
      <c r="D5246" s="10">
        <v>36436</v>
      </c>
      <c r="E5246" t="s">
        <v>1219</v>
      </c>
    </row>
    <row r="5247" spans="1:5">
      <c r="A5247" t="s">
        <v>5713</v>
      </c>
      <c r="B5247">
        <v>10015563127</v>
      </c>
      <c r="C5247" t="s">
        <v>1046</v>
      </c>
      <c r="D5247" s="10">
        <v>36378</v>
      </c>
      <c r="E5247" t="s">
        <v>1219</v>
      </c>
    </row>
    <row r="5248" spans="1:5">
      <c r="A5248" t="s">
        <v>5714</v>
      </c>
      <c r="B5248">
        <v>10010747883</v>
      </c>
      <c r="C5248" t="s">
        <v>41</v>
      </c>
      <c r="D5248" s="10">
        <v>35765</v>
      </c>
      <c r="E5248" t="s">
        <v>1219</v>
      </c>
    </row>
    <row r="5249" spans="1:5">
      <c r="A5249" t="s">
        <v>5715</v>
      </c>
      <c r="B5249">
        <v>10007895073</v>
      </c>
      <c r="C5249" t="s">
        <v>197</v>
      </c>
      <c r="D5249" s="10">
        <v>34278</v>
      </c>
      <c r="E5249" t="s">
        <v>1219</v>
      </c>
    </row>
    <row r="5250" spans="1:5">
      <c r="A5250" t="s">
        <v>5716</v>
      </c>
      <c r="B5250">
        <v>10009165773</v>
      </c>
      <c r="C5250" t="s">
        <v>177</v>
      </c>
      <c r="D5250" s="10">
        <v>32169</v>
      </c>
      <c r="E5250" t="s">
        <v>1217</v>
      </c>
    </row>
    <row r="5251" spans="1:5">
      <c r="A5251" t="s">
        <v>5717</v>
      </c>
      <c r="B5251">
        <v>10006713289</v>
      </c>
      <c r="C5251" t="s">
        <v>324</v>
      </c>
      <c r="D5251" s="10">
        <v>33038</v>
      </c>
      <c r="E5251" t="s">
        <v>1219</v>
      </c>
    </row>
    <row r="5252" spans="1:5">
      <c r="A5252" t="s">
        <v>5718</v>
      </c>
      <c r="B5252">
        <v>10016097233</v>
      </c>
      <c r="C5252" t="s">
        <v>523</v>
      </c>
      <c r="D5252" s="10">
        <v>35623</v>
      </c>
      <c r="E5252" t="s">
        <v>1219</v>
      </c>
    </row>
    <row r="5253" spans="1:5">
      <c r="A5253" t="s">
        <v>5719</v>
      </c>
      <c r="B5253">
        <v>10050196773</v>
      </c>
      <c r="C5253" t="s">
        <v>149</v>
      </c>
      <c r="D5253" s="10">
        <v>34453</v>
      </c>
      <c r="E5253" t="s">
        <v>1219</v>
      </c>
    </row>
    <row r="5254" spans="1:5">
      <c r="A5254" t="s">
        <v>5720</v>
      </c>
      <c r="B5254">
        <v>10009380486</v>
      </c>
      <c r="C5254" t="s">
        <v>255</v>
      </c>
      <c r="D5254" s="10">
        <v>34819</v>
      </c>
      <c r="E5254" t="s">
        <v>1219</v>
      </c>
    </row>
    <row r="5255" spans="1:5">
      <c r="A5255" t="s">
        <v>5721</v>
      </c>
      <c r="B5255">
        <v>10009739386</v>
      </c>
      <c r="C5255" t="s">
        <v>141</v>
      </c>
      <c r="D5255" s="10">
        <v>35690</v>
      </c>
      <c r="E5255" t="s">
        <v>1219</v>
      </c>
    </row>
    <row r="5256" spans="1:5">
      <c r="A5256" t="s">
        <v>5722</v>
      </c>
      <c r="B5256">
        <v>10052570647</v>
      </c>
      <c r="C5256" t="s">
        <v>1046</v>
      </c>
      <c r="D5256" s="10">
        <v>36787</v>
      </c>
      <c r="E5256" t="s">
        <v>1219</v>
      </c>
    </row>
    <row r="5257" spans="1:5">
      <c r="A5257" t="s">
        <v>5723</v>
      </c>
      <c r="B5257">
        <v>10016793613</v>
      </c>
      <c r="C5257" t="s">
        <v>177</v>
      </c>
      <c r="D5257" s="10">
        <v>36539</v>
      </c>
      <c r="E5257" t="s">
        <v>1219</v>
      </c>
    </row>
    <row r="5258" spans="1:5">
      <c r="A5258" t="s">
        <v>5724</v>
      </c>
      <c r="B5258">
        <v>10009968752</v>
      </c>
      <c r="C5258" t="s">
        <v>22</v>
      </c>
      <c r="D5258" s="10">
        <v>35721</v>
      </c>
      <c r="E5258" t="s">
        <v>1219</v>
      </c>
    </row>
    <row r="5259" spans="1:5">
      <c r="A5259" t="s">
        <v>5725</v>
      </c>
      <c r="B5259">
        <v>10034841572</v>
      </c>
      <c r="C5259" t="s">
        <v>206</v>
      </c>
      <c r="D5259" s="10">
        <v>36538</v>
      </c>
      <c r="E5259" t="s">
        <v>1219</v>
      </c>
    </row>
    <row r="5260" spans="1:5">
      <c r="A5260" t="s">
        <v>5726</v>
      </c>
      <c r="B5260">
        <v>10009871045</v>
      </c>
      <c r="C5260" t="s">
        <v>141</v>
      </c>
      <c r="D5260" s="10">
        <v>34821</v>
      </c>
      <c r="E5260" t="s">
        <v>1217</v>
      </c>
    </row>
    <row r="5261" spans="1:5">
      <c r="A5261" t="s">
        <v>5727</v>
      </c>
      <c r="B5261">
        <v>10083545676</v>
      </c>
      <c r="C5261" t="s">
        <v>324</v>
      </c>
      <c r="D5261" s="10">
        <v>32705</v>
      </c>
      <c r="E5261" t="s">
        <v>1219</v>
      </c>
    </row>
    <row r="5262" spans="1:5">
      <c r="A5262" t="s">
        <v>5728</v>
      </c>
      <c r="B5262">
        <v>10009088880</v>
      </c>
      <c r="C5262" t="s">
        <v>163</v>
      </c>
      <c r="D5262" s="10">
        <v>34814</v>
      </c>
      <c r="E5262" t="s">
        <v>1219</v>
      </c>
    </row>
    <row r="5263" spans="1:5">
      <c r="A5263" t="s">
        <v>5729</v>
      </c>
      <c r="B5263">
        <v>10009500627</v>
      </c>
      <c r="C5263" t="s">
        <v>81</v>
      </c>
      <c r="D5263" s="10">
        <v>35150</v>
      </c>
      <c r="E5263" t="s">
        <v>1219</v>
      </c>
    </row>
    <row r="5264" spans="1:5">
      <c r="A5264" t="s">
        <v>5730</v>
      </c>
      <c r="B5264">
        <v>10015467844</v>
      </c>
      <c r="C5264" t="s">
        <v>523</v>
      </c>
      <c r="D5264" s="10">
        <v>35946</v>
      </c>
      <c r="E5264" t="s">
        <v>1219</v>
      </c>
    </row>
    <row r="5265" spans="1:5">
      <c r="A5265" t="s">
        <v>5731</v>
      </c>
      <c r="B5265">
        <v>10002885328</v>
      </c>
      <c r="C5265" t="s">
        <v>24</v>
      </c>
      <c r="D5265" s="10">
        <v>30845</v>
      </c>
      <c r="E5265" t="s">
        <v>1219</v>
      </c>
    </row>
    <row r="5266" spans="1:5">
      <c r="A5266" t="s">
        <v>5732</v>
      </c>
      <c r="B5266">
        <v>10010916524</v>
      </c>
      <c r="C5266" t="s">
        <v>38</v>
      </c>
      <c r="D5266" s="10">
        <v>35535</v>
      </c>
      <c r="E5266" t="s">
        <v>1219</v>
      </c>
    </row>
    <row r="5267" spans="1:5">
      <c r="A5267" t="s">
        <v>5733</v>
      </c>
      <c r="B5267">
        <v>10006384200</v>
      </c>
      <c r="C5267" t="s">
        <v>112</v>
      </c>
      <c r="D5267" s="10">
        <v>29821</v>
      </c>
      <c r="E5267" t="s">
        <v>1217</v>
      </c>
    </row>
    <row r="5268" spans="1:5">
      <c r="A5268" t="s">
        <v>5734</v>
      </c>
      <c r="B5268">
        <v>10080047414</v>
      </c>
      <c r="C5268" t="s">
        <v>483</v>
      </c>
      <c r="D5268" s="10">
        <v>35525</v>
      </c>
      <c r="E5268" t="s">
        <v>1219</v>
      </c>
    </row>
    <row r="5269" spans="1:5">
      <c r="A5269" t="s">
        <v>5735</v>
      </c>
      <c r="B5269">
        <v>10005430667</v>
      </c>
      <c r="C5269" t="s">
        <v>77</v>
      </c>
      <c r="D5269" s="10">
        <v>32741</v>
      </c>
      <c r="E5269" t="s">
        <v>1219</v>
      </c>
    </row>
    <row r="5270" spans="1:5">
      <c r="A5270" t="s">
        <v>5736</v>
      </c>
      <c r="B5270">
        <v>10014950613</v>
      </c>
      <c r="C5270" t="s">
        <v>26</v>
      </c>
      <c r="D5270" s="10">
        <v>35984</v>
      </c>
      <c r="E5270" t="s">
        <v>1217</v>
      </c>
    </row>
    <row r="5271" spans="1:5">
      <c r="A5271" t="s">
        <v>5737</v>
      </c>
      <c r="B5271">
        <v>10009724333</v>
      </c>
      <c r="C5271" t="s">
        <v>38</v>
      </c>
      <c r="D5271" s="10">
        <v>34150</v>
      </c>
      <c r="E5271" t="s">
        <v>1219</v>
      </c>
    </row>
    <row r="5272" spans="1:5">
      <c r="A5272" t="s">
        <v>1017</v>
      </c>
      <c r="B5272">
        <v>10010958758</v>
      </c>
      <c r="C5272" t="s">
        <v>112</v>
      </c>
      <c r="D5272" s="10">
        <v>33574</v>
      </c>
      <c r="E5272" t="s">
        <v>1217</v>
      </c>
    </row>
    <row r="5273" spans="1:5">
      <c r="A5273" t="s">
        <v>965</v>
      </c>
      <c r="B5273">
        <v>10015723983</v>
      </c>
      <c r="C5273" t="s">
        <v>24</v>
      </c>
      <c r="D5273" s="10">
        <v>36294</v>
      </c>
      <c r="E5273" t="s">
        <v>1217</v>
      </c>
    </row>
    <row r="5274" spans="1:5">
      <c r="A5274" t="s">
        <v>5738</v>
      </c>
      <c r="B5274">
        <v>10010916423</v>
      </c>
      <c r="C5274" t="s">
        <v>38</v>
      </c>
      <c r="D5274" s="10">
        <v>35227</v>
      </c>
      <c r="E5274" t="s">
        <v>1219</v>
      </c>
    </row>
    <row r="5275" spans="1:5">
      <c r="A5275" t="s">
        <v>5739</v>
      </c>
      <c r="B5275">
        <v>10042493357</v>
      </c>
      <c r="C5275" t="s">
        <v>36</v>
      </c>
      <c r="D5275" s="10">
        <v>36778</v>
      </c>
      <c r="E5275" t="s">
        <v>1217</v>
      </c>
    </row>
    <row r="5276" spans="1:5">
      <c r="A5276" t="s">
        <v>5740</v>
      </c>
      <c r="B5276">
        <v>10006476752</v>
      </c>
      <c r="C5276" t="s">
        <v>43</v>
      </c>
      <c r="D5276" s="10">
        <v>32970</v>
      </c>
      <c r="E5276" t="s">
        <v>1219</v>
      </c>
    </row>
    <row r="5277" spans="1:5">
      <c r="A5277" t="s">
        <v>5741</v>
      </c>
      <c r="B5277">
        <v>10014548768</v>
      </c>
      <c r="C5277" t="s">
        <v>55</v>
      </c>
      <c r="D5277" s="10">
        <v>34730</v>
      </c>
      <c r="E5277" t="s">
        <v>1217</v>
      </c>
    </row>
    <row r="5278" spans="1:5">
      <c r="A5278" t="s">
        <v>5742</v>
      </c>
      <c r="B5278">
        <v>10014936465</v>
      </c>
      <c r="C5278" t="s">
        <v>26</v>
      </c>
      <c r="D5278" s="10">
        <v>36382</v>
      </c>
      <c r="E5278" t="s">
        <v>1219</v>
      </c>
    </row>
    <row r="5279" spans="1:5">
      <c r="A5279" t="s">
        <v>5743</v>
      </c>
      <c r="B5279">
        <v>10008758979</v>
      </c>
      <c r="C5279" t="s">
        <v>38</v>
      </c>
      <c r="D5279" s="10">
        <v>33745</v>
      </c>
      <c r="E5279" t="s">
        <v>1217</v>
      </c>
    </row>
    <row r="5280" spans="1:5">
      <c r="A5280" t="s">
        <v>5744</v>
      </c>
      <c r="B5280">
        <v>10004779656</v>
      </c>
      <c r="C5280" t="s">
        <v>22</v>
      </c>
      <c r="D5280" s="10">
        <v>32838</v>
      </c>
      <c r="E5280" t="s">
        <v>1217</v>
      </c>
    </row>
    <row r="5281" spans="1:5">
      <c r="A5281" t="s">
        <v>5745</v>
      </c>
      <c r="B5281">
        <v>10005671450</v>
      </c>
      <c r="C5281" t="s">
        <v>223</v>
      </c>
      <c r="D5281" s="10">
        <v>29506</v>
      </c>
      <c r="E5281" t="s">
        <v>1219</v>
      </c>
    </row>
    <row r="5282" spans="1:5">
      <c r="A5282" t="s">
        <v>1092</v>
      </c>
      <c r="B5282">
        <v>10004520887</v>
      </c>
      <c r="C5282" t="s">
        <v>197</v>
      </c>
      <c r="D5282" s="10">
        <v>32221</v>
      </c>
      <c r="E5282" t="s">
        <v>1219</v>
      </c>
    </row>
    <row r="5283" spans="1:5">
      <c r="A5283" t="s">
        <v>5746</v>
      </c>
      <c r="B5283">
        <v>10013217949</v>
      </c>
      <c r="C5283" t="s">
        <v>26</v>
      </c>
      <c r="D5283" s="10">
        <v>34736</v>
      </c>
      <c r="E5283" t="s">
        <v>1217</v>
      </c>
    </row>
    <row r="5284" spans="1:5">
      <c r="A5284" t="s">
        <v>5747</v>
      </c>
      <c r="B5284">
        <v>10036466930</v>
      </c>
      <c r="C5284" t="s">
        <v>2355</v>
      </c>
      <c r="D5284" s="10">
        <v>35651</v>
      </c>
      <c r="E5284" t="s">
        <v>1217</v>
      </c>
    </row>
    <row r="5285" spans="1:5">
      <c r="A5285" t="s">
        <v>5748</v>
      </c>
      <c r="B5285">
        <v>10008950050</v>
      </c>
      <c r="C5285" t="s">
        <v>24</v>
      </c>
      <c r="D5285" s="10">
        <v>34668</v>
      </c>
      <c r="E5285" t="s">
        <v>1219</v>
      </c>
    </row>
    <row r="5286" spans="1:5">
      <c r="A5286" t="s">
        <v>1095</v>
      </c>
      <c r="B5286">
        <v>10009801024</v>
      </c>
      <c r="C5286" t="s">
        <v>206</v>
      </c>
      <c r="D5286" s="10">
        <v>35111</v>
      </c>
      <c r="E5286" t="s">
        <v>1219</v>
      </c>
    </row>
    <row r="5287" spans="1:5">
      <c r="A5287" t="s">
        <v>5749</v>
      </c>
      <c r="B5287">
        <v>10013683852</v>
      </c>
      <c r="C5287" t="s">
        <v>34</v>
      </c>
      <c r="D5287" s="10">
        <v>34049</v>
      </c>
      <c r="E5287" t="s">
        <v>1217</v>
      </c>
    </row>
    <row r="5288" spans="1:5">
      <c r="A5288" t="s">
        <v>5750</v>
      </c>
      <c r="B5288">
        <v>10016206660</v>
      </c>
      <c r="C5288" t="s">
        <v>163</v>
      </c>
      <c r="D5288" s="10">
        <v>36350</v>
      </c>
      <c r="E5288" t="s">
        <v>1219</v>
      </c>
    </row>
    <row r="5289" spans="1:5">
      <c r="A5289" t="s">
        <v>5751</v>
      </c>
      <c r="B5289">
        <v>10014562512</v>
      </c>
      <c r="C5289" t="s">
        <v>81</v>
      </c>
      <c r="D5289" s="10">
        <v>24917</v>
      </c>
      <c r="E5289" t="s">
        <v>1219</v>
      </c>
    </row>
    <row r="5290" spans="1:5">
      <c r="A5290" t="s">
        <v>5752</v>
      </c>
      <c r="B5290">
        <v>10016129060</v>
      </c>
      <c r="C5290" t="s">
        <v>94</v>
      </c>
      <c r="D5290" s="10">
        <v>35801</v>
      </c>
      <c r="E5290" t="s">
        <v>1219</v>
      </c>
    </row>
    <row r="5291" spans="1:5">
      <c r="A5291" t="s">
        <v>5753</v>
      </c>
      <c r="B5291">
        <v>10008960053</v>
      </c>
      <c r="C5291" t="s">
        <v>26</v>
      </c>
      <c r="D5291" s="10">
        <v>34346</v>
      </c>
      <c r="E5291" t="s">
        <v>1217</v>
      </c>
    </row>
    <row r="5292" spans="1:5">
      <c r="A5292" t="s">
        <v>5754</v>
      </c>
      <c r="B5292">
        <v>10011146391</v>
      </c>
      <c r="C5292" t="s">
        <v>36</v>
      </c>
      <c r="D5292" s="10">
        <v>35780</v>
      </c>
      <c r="E5292" t="s">
        <v>1219</v>
      </c>
    </row>
    <row r="5293" spans="1:5">
      <c r="A5293" t="s">
        <v>5755</v>
      </c>
      <c r="B5293">
        <v>10006892034</v>
      </c>
      <c r="C5293" t="s">
        <v>43</v>
      </c>
      <c r="D5293" s="10">
        <v>33527</v>
      </c>
      <c r="E5293" t="s">
        <v>1219</v>
      </c>
    </row>
    <row r="5294" spans="1:5">
      <c r="A5294" t="s">
        <v>5756</v>
      </c>
      <c r="B5294">
        <v>10015686500</v>
      </c>
      <c r="C5294" t="s">
        <v>26</v>
      </c>
      <c r="D5294" s="10">
        <v>36447</v>
      </c>
      <c r="E5294" t="s">
        <v>1219</v>
      </c>
    </row>
    <row r="5295" spans="1:5">
      <c r="A5295" t="s">
        <v>5757</v>
      </c>
      <c r="B5295">
        <v>10014525631</v>
      </c>
      <c r="C5295" t="s">
        <v>30</v>
      </c>
      <c r="D5295" s="10">
        <v>35756</v>
      </c>
      <c r="E5295" t="s">
        <v>1217</v>
      </c>
    </row>
    <row r="5296" spans="1:5">
      <c r="A5296" t="s">
        <v>5758</v>
      </c>
      <c r="B5296">
        <v>10060119469</v>
      </c>
      <c r="C5296" t="s">
        <v>149</v>
      </c>
      <c r="D5296" s="10">
        <v>33787</v>
      </c>
      <c r="E5296" t="s">
        <v>1218</v>
      </c>
    </row>
    <row r="5297" spans="1:5">
      <c r="A5297" t="s">
        <v>5759</v>
      </c>
      <c r="B5297">
        <v>10015350333</v>
      </c>
      <c r="C5297" t="s">
        <v>223</v>
      </c>
      <c r="D5297" s="10">
        <v>33253</v>
      </c>
      <c r="E5297" t="s">
        <v>1219</v>
      </c>
    </row>
    <row r="5298" spans="1:5">
      <c r="A5298" t="s">
        <v>5760</v>
      </c>
      <c r="B5298">
        <v>10016103802</v>
      </c>
      <c r="C5298" t="s">
        <v>206</v>
      </c>
      <c r="D5298" s="10">
        <v>36274</v>
      </c>
      <c r="E5298" t="s">
        <v>1219</v>
      </c>
    </row>
    <row r="5299" spans="1:5">
      <c r="A5299" t="s">
        <v>5761</v>
      </c>
      <c r="B5299">
        <v>10005982456</v>
      </c>
      <c r="C5299" t="s">
        <v>24</v>
      </c>
      <c r="D5299" s="10">
        <v>32961</v>
      </c>
      <c r="E5299" t="s">
        <v>1217</v>
      </c>
    </row>
    <row r="5300" spans="1:5">
      <c r="A5300" t="s">
        <v>5763</v>
      </c>
      <c r="B5300">
        <v>10009691492</v>
      </c>
      <c r="C5300" t="s">
        <v>5762</v>
      </c>
      <c r="D5300" s="10">
        <v>35384</v>
      </c>
      <c r="E5300" t="s">
        <v>1219</v>
      </c>
    </row>
    <row r="5301" spans="1:5">
      <c r="A5301" t="s">
        <v>5764</v>
      </c>
      <c r="B5301">
        <v>10015710041</v>
      </c>
      <c r="C5301" t="s">
        <v>36</v>
      </c>
      <c r="D5301" s="10">
        <v>36323</v>
      </c>
      <c r="E5301" t="s">
        <v>1218</v>
      </c>
    </row>
    <row r="5302" spans="1:5">
      <c r="A5302" t="s">
        <v>5765</v>
      </c>
      <c r="B5302">
        <v>10050431290</v>
      </c>
      <c r="C5302" t="s">
        <v>55</v>
      </c>
      <c r="D5302" s="10">
        <v>35711</v>
      </c>
      <c r="E5302" t="s">
        <v>1219</v>
      </c>
    </row>
    <row r="5303" spans="1:5">
      <c r="A5303" t="s">
        <v>5766</v>
      </c>
      <c r="B5303">
        <v>10008962881</v>
      </c>
      <c r="C5303" t="s">
        <v>26</v>
      </c>
      <c r="D5303" s="10">
        <v>34745</v>
      </c>
      <c r="E5303" t="s">
        <v>1217</v>
      </c>
    </row>
    <row r="5304" spans="1:5">
      <c r="A5304" t="s">
        <v>5767</v>
      </c>
      <c r="B5304">
        <v>10065433655</v>
      </c>
      <c r="C5304" t="s">
        <v>223</v>
      </c>
      <c r="D5304" s="10">
        <v>29099</v>
      </c>
      <c r="E5304" t="s">
        <v>1219</v>
      </c>
    </row>
    <row r="5305" spans="1:5">
      <c r="A5305" t="s">
        <v>5768</v>
      </c>
      <c r="B5305">
        <v>10091211508</v>
      </c>
      <c r="C5305" t="s">
        <v>41</v>
      </c>
      <c r="D5305" s="10">
        <v>36278</v>
      </c>
      <c r="E5305" t="s">
        <v>1217</v>
      </c>
    </row>
    <row r="5306" spans="1:5">
      <c r="A5306" t="s">
        <v>5769</v>
      </c>
      <c r="B5306">
        <v>10025583025</v>
      </c>
      <c r="C5306" t="s">
        <v>26</v>
      </c>
      <c r="D5306" s="10">
        <v>34497</v>
      </c>
      <c r="E5306" t="s">
        <v>1217</v>
      </c>
    </row>
    <row r="5307" spans="1:5">
      <c r="A5307" t="s">
        <v>5770</v>
      </c>
      <c r="B5307">
        <v>10028302560</v>
      </c>
      <c r="C5307" t="s">
        <v>94</v>
      </c>
      <c r="D5307" s="10">
        <v>36288</v>
      </c>
      <c r="E5307" t="s">
        <v>1219</v>
      </c>
    </row>
    <row r="5308" spans="1:5">
      <c r="A5308" t="s">
        <v>5771</v>
      </c>
      <c r="B5308">
        <v>10056555226</v>
      </c>
      <c r="C5308" t="s">
        <v>24</v>
      </c>
      <c r="D5308" s="10">
        <v>32215</v>
      </c>
      <c r="E5308" t="s">
        <v>1219</v>
      </c>
    </row>
    <row r="5309" spans="1:5">
      <c r="A5309" t="s">
        <v>5772</v>
      </c>
      <c r="B5309">
        <v>10009532757</v>
      </c>
      <c r="C5309" t="s">
        <v>30</v>
      </c>
      <c r="D5309" s="10">
        <v>35542</v>
      </c>
      <c r="E5309" t="s">
        <v>1219</v>
      </c>
    </row>
    <row r="5310" spans="1:5">
      <c r="A5310" t="s">
        <v>5773</v>
      </c>
      <c r="B5310">
        <v>10044275127</v>
      </c>
      <c r="C5310" t="s">
        <v>479</v>
      </c>
      <c r="D5310" s="10">
        <v>36619</v>
      </c>
      <c r="E5310" t="s">
        <v>1217</v>
      </c>
    </row>
    <row r="5311" spans="1:5">
      <c r="A5311" t="s">
        <v>5774</v>
      </c>
      <c r="B5311">
        <v>10015331943</v>
      </c>
      <c r="C5311" t="s">
        <v>187</v>
      </c>
      <c r="D5311" s="10">
        <v>36351</v>
      </c>
      <c r="E5311" t="s">
        <v>1226</v>
      </c>
    </row>
    <row r="5312" spans="1:5">
      <c r="A5312" t="s">
        <v>5775</v>
      </c>
      <c r="B5312">
        <v>10036495424</v>
      </c>
      <c r="C5312" t="s">
        <v>28</v>
      </c>
      <c r="D5312" s="10">
        <v>36200</v>
      </c>
      <c r="E5312" t="s">
        <v>1217</v>
      </c>
    </row>
    <row r="5313" spans="1:5">
      <c r="A5313" t="s">
        <v>5776</v>
      </c>
      <c r="B5313">
        <v>10072035315</v>
      </c>
      <c r="C5313" t="s">
        <v>223</v>
      </c>
      <c r="D5313" s="10">
        <v>33350</v>
      </c>
      <c r="E5313" t="s">
        <v>1219</v>
      </c>
    </row>
    <row r="5314" spans="1:5">
      <c r="A5314" t="s">
        <v>5777</v>
      </c>
      <c r="B5314">
        <v>10015330731</v>
      </c>
      <c r="C5314" t="s">
        <v>41</v>
      </c>
      <c r="D5314" s="10">
        <v>36219</v>
      </c>
      <c r="E5314" t="s">
        <v>1219</v>
      </c>
    </row>
    <row r="5315" spans="1:5">
      <c r="A5315" t="s">
        <v>5778</v>
      </c>
      <c r="B5315">
        <v>10058857964</v>
      </c>
      <c r="C5315" t="s">
        <v>163</v>
      </c>
      <c r="D5315" s="10">
        <v>33801</v>
      </c>
      <c r="E5315" t="s">
        <v>1219</v>
      </c>
    </row>
    <row r="5316" spans="1:5">
      <c r="A5316" t="s">
        <v>5779</v>
      </c>
      <c r="B5316">
        <v>10021040896</v>
      </c>
      <c r="C5316" t="s">
        <v>30</v>
      </c>
      <c r="D5316" s="10">
        <v>36350</v>
      </c>
      <c r="E5316" t="s">
        <v>1219</v>
      </c>
    </row>
    <row r="5317" spans="1:5">
      <c r="A5317" t="s">
        <v>5780</v>
      </c>
      <c r="B5317">
        <v>10009691900</v>
      </c>
      <c r="C5317" t="s">
        <v>197</v>
      </c>
      <c r="D5317" s="10">
        <v>35480</v>
      </c>
      <c r="E5317" t="s">
        <v>1219</v>
      </c>
    </row>
    <row r="5318" spans="1:5">
      <c r="A5318" t="s">
        <v>5781</v>
      </c>
      <c r="B5318">
        <v>10014681740</v>
      </c>
      <c r="C5318" t="s">
        <v>163</v>
      </c>
      <c r="D5318" s="10">
        <v>30424</v>
      </c>
      <c r="E5318" t="s">
        <v>1219</v>
      </c>
    </row>
    <row r="5319" spans="1:5">
      <c r="A5319" t="s">
        <v>5782</v>
      </c>
      <c r="B5319">
        <v>10009696142</v>
      </c>
      <c r="C5319" t="s">
        <v>618</v>
      </c>
      <c r="D5319" s="10">
        <v>32591</v>
      </c>
      <c r="E5319" t="s">
        <v>1219</v>
      </c>
    </row>
    <row r="5320" spans="1:5">
      <c r="A5320" t="s">
        <v>5783</v>
      </c>
      <c r="B5320">
        <v>10044042327</v>
      </c>
      <c r="C5320" t="s">
        <v>479</v>
      </c>
      <c r="D5320" s="10">
        <v>36529</v>
      </c>
      <c r="E5320" t="s">
        <v>1217</v>
      </c>
    </row>
    <row r="5321" spans="1:5">
      <c r="A5321" t="s">
        <v>5784</v>
      </c>
      <c r="B5321">
        <v>10042392721</v>
      </c>
      <c r="C5321" t="s">
        <v>36</v>
      </c>
      <c r="D5321" s="10">
        <v>36854</v>
      </c>
      <c r="E5321" t="s">
        <v>1219</v>
      </c>
    </row>
    <row r="5322" spans="1:5">
      <c r="A5322" t="s">
        <v>5785</v>
      </c>
      <c r="B5322">
        <v>10010118595</v>
      </c>
      <c r="C5322" t="s">
        <v>84</v>
      </c>
      <c r="D5322" s="10">
        <v>35831</v>
      </c>
      <c r="E5322" t="s">
        <v>1219</v>
      </c>
    </row>
    <row r="5323" spans="1:5">
      <c r="A5323" t="s">
        <v>8201</v>
      </c>
      <c r="B5323">
        <v>10009353713</v>
      </c>
      <c r="C5323" t="s">
        <v>163</v>
      </c>
      <c r="D5323" s="10">
        <v>35011</v>
      </c>
      <c r="E5323" t="s">
        <v>1219</v>
      </c>
    </row>
    <row r="5324" spans="1:5">
      <c r="A5324" t="s">
        <v>5786</v>
      </c>
      <c r="B5324">
        <v>10023847432</v>
      </c>
      <c r="C5324" t="s">
        <v>112</v>
      </c>
      <c r="D5324" s="10">
        <v>36354</v>
      </c>
      <c r="E5324" t="s">
        <v>1219</v>
      </c>
    </row>
    <row r="5325" spans="1:5">
      <c r="A5325" t="s">
        <v>5787</v>
      </c>
      <c r="B5325">
        <v>10010606932</v>
      </c>
      <c r="C5325" t="s">
        <v>22</v>
      </c>
      <c r="D5325" s="10">
        <v>33688</v>
      </c>
      <c r="E5325" t="s">
        <v>1217</v>
      </c>
    </row>
    <row r="5326" spans="1:5">
      <c r="A5326" t="s">
        <v>5788</v>
      </c>
      <c r="B5326">
        <v>10059019632</v>
      </c>
      <c r="C5326" t="s">
        <v>197</v>
      </c>
      <c r="D5326" s="10">
        <v>35822</v>
      </c>
      <c r="E5326" t="s">
        <v>1219</v>
      </c>
    </row>
    <row r="5327" spans="1:5">
      <c r="A5327" t="s">
        <v>5789</v>
      </c>
      <c r="B5327">
        <v>10008821829</v>
      </c>
      <c r="C5327" t="s">
        <v>479</v>
      </c>
      <c r="D5327" s="10">
        <v>34818</v>
      </c>
      <c r="E5327" t="s">
        <v>1219</v>
      </c>
    </row>
    <row r="5328" spans="1:5">
      <c r="A5328" t="s">
        <v>5790</v>
      </c>
      <c r="B5328">
        <v>10009531949</v>
      </c>
      <c r="C5328" t="s">
        <v>30</v>
      </c>
      <c r="D5328" s="10">
        <v>35350</v>
      </c>
      <c r="E5328" t="s">
        <v>1219</v>
      </c>
    </row>
    <row r="5329" spans="1:5">
      <c r="A5329" t="s">
        <v>5791</v>
      </c>
      <c r="B5329">
        <v>10010170129</v>
      </c>
      <c r="C5329" t="s">
        <v>41</v>
      </c>
      <c r="D5329" s="10">
        <v>35718</v>
      </c>
      <c r="E5329" t="s">
        <v>1219</v>
      </c>
    </row>
    <row r="5330" spans="1:5">
      <c r="A5330" t="s">
        <v>5792</v>
      </c>
      <c r="B5330">
        <v>10045652931</v>
      </c>
      <c r="C5330" t="s">
        <v>479</v>
      </c>
      <c r="D5330" s="10">
        <v>36272</v>
      </c>
      <c r="E5330" t="s">
        <v>1217</v>
      </c>
    </row>
    <row r="5331" spans="1:5">
      <c r="A5331" t="s">
        <v>5793</v>
      </c>
      <c r="B5331">
        <v>10010589249</v>
      </c>
      <c r="C5331" t="s">
        <v>36</v>
      </c>
      <c r="D5331" s="10">
        <v>33129</v>
      </c>
      <c r="E5331" t="s">
        <v>1217</v>
      </c>
    </row>
    <row r="5332" spans="1:5">
      <c r="A5332" t="s">
        <v>5794</v>
      </c>
      <c r="B5332">
        <v>10016123404</v>
      </c>
      <c r="C5332" t="s">
        <v>84</v>
      </c>
      <c r="D5332" s="10">
        <v>36328</v>
      </c>
      <c r="E5332" t="s">
        <v>1219</v>
      </c>
    </row>
    <row r="5333" spans="1:5">
      <c r="A5333" t="s">
        <v>5795</v>
      </c>
      <c r="B5333">
        <v>10007735530</v>
      </c>
      <c r="C5333" t="s">
        <v>141</v>
      </c>
      <c r="D5333" s="10">
        <v>34085</v>
      </c>
      <c r="E5333" t="s">
        <v>1217</v>
      </c>
    </row>
    <row r="5334" spans="1:5">
      <c r="A5334" t="s">
        <v>5796</v>
      </c>
      <c r="B5334">
        <v>10016193728</v>
      </c>
      <c r="C5334" t="s">
        <v>43</v>
      </c>
      <c r="D5334" s="10">
        <v>36242</v>
      </c>
      <c r="E5334" t="s">
        <v>1219</v>
      </c>
    </row>
    <row r="5335" spans="1:5">
      <c r="A5335" t="s">
        <v>5797</v>
      </c>
      <c r="B5335">
        <v>10010677660</v>
      </c>
      <c r="C5335" t="s">
        <v>163</v>
      </c>
      <c r="D5335" s="10">
        <v>35202</v>
      </c>
      <c r="E5335" t="s">
        <v>1219</v>
      </c>
    </row>
    <row r="5336" spans="1:5">
      <c r="A5336" t="s">
        <v>5798</v>
      </c>
      <c r="B5336">
        <v>10064296331</v>
      </c>
      <c r="C5336" t="s">
        <v>187</v>
      </c>
      <c r="D5336" s="10">
        <v>36611</v>
      </c>
      <c r="E5336" t="s">
        <v>1219</v>
      </c>
    </row>
    <row r="5337" spans="1:5">
      <c r="A5337" t="s">
        <v>5799</v>
      </c>
      <c r="B5337">
        <v>10005852922</v>
      </c>
      <c r="C5337" t="s">
        <v>26</v>
      </c>
      <c r="D5337" s="10">
        <v>32664</v>
      </c>
      <c r="E5337" t="s">
        <v>1217</v>
      </c>
    </row>
    <row r="5338" spans="1:5">
      <c r="A5338" t="s">
        <v>5800</v>
      </c>
      <c r="B5338">
        <v>10016305781</v>
      </c>
      <c r="C5338" t="s">
        <v>24</v>
      </c>
      <c r="D5338" s="10">
        <v>36502</v>
      </c>
      <c r="E5338" t="s">
        <v>1219</v>
      </c>
    </row>
    <row r="5339" spans="1:5">
      <c r="A5339" t="s">
        <v>5801</v>
      </c>
      <c r="B5339">
        <v>10015322849</v>
      </c>
      <c r="C5339" t="s">
        <v>38</v>
      </c>
      <c r="D5339" s="10">
        <v>36005</v>
      </c>
      <c r="E5339" t="s">
        <v>1219</v>
      </c>
    </row>
    <row r="5340" spans="1:5">
      <c r="A5340" t="s">
        <v>5802</v>
      </c>
      <c r="B5340">
        <v>10015713475</v>
      </c>
      <c r="C5340" t="s">
        <v>32</v>
      </c>
      <c r="D5340" s="10">
        <v>36220</v>
      </c>
      <c r="E5340" t="s">
        <v>1219</v>
      </c>
    </row>
    <row r="5341" spans="1:5">
      <c r="A5341" t="s">
        <v>5803</v>
      </c>
      <c r="B5341">
        <v>10007962973</v>
      </c>
      <c r="C5341" t="s">
        <v>112</v>
      </c>
      <c r="D5341" s="10">
        <v>34311</v>
      </c>
      <c r="E5341" t="s">
        <v>1219</v>
      </c>
    </row>
    <row r="5342" spans="1:5">
      <c r="A5342" t="s">
        <v>5804</v>
      </c>
      <c r="B5342">
        <v>10022817111</v>
      </c>
      <c r="C5342" t="s">
        <v>22</v>
      </c>
      <c r="D5342" s="10">
        <v>36644</v>
      </c>
      <c r="E5342" t="s">
        <v>1219</v>
      </c>
    </row>
    <row r="5343" spans="1:5">
      <c r="A5343" t="s">
        <v>5805</v>
      </c>
      <c r="B5343">
        <v>10009346538</v>
      </c>
      <c r="C5343" t="s">
        <v>28</v>
      </c>
      <c r="D5343" s="10">
        <v>35576</v>
      </c>
      <c r="E5343" t="s">
        <v>1219</v>
      </c>
    </row>
    <row r="5344" spans="1:5">
      <c r="A5344" t="s">
        <v>5806</v>
      </c>
      <c r="B5344">
        <v>10034944535</v>
      </c>
      <c r="C5344" t="s">
        <v>197</v>
      </c>
      <c r="D5344" s="10">
        <v>35217</v>
      </c>
      <c r="E5344" t="s">
        <v>1219</v>
      </c>
    </row>
    <row r="5345" spans="1:5">
      <c r="A5345" t="s">
        <v>5808</v>
      </c>
      <c r="B5345">
        <v>10007906389</v>
      </c>
      <c r="C5345" t="s">
        <v>5807</v>
      </c>
      <c r="D5345" s="10">
        <v>32742</v>
      </c>
      <c r="E5345" t="s">
        <v>1219</v>
      </c>
    </row>
    <row r="5346" spans="1:5">
      <c r="A5346" t="s">
        <v>5809</v>
      </c>
      <c r="B5346">
        <v>10025561403</v>
      </c>
      <c r="C5346" t="s">
        <v>26</v>
      </c>
      <c r="D5346" s="10">
        <v>36610</v>
      </c>
      <c r="E5346" t="s">
        <v>1226</v>
      </c>
    </row>
    <row r="5347" spans="1:5">
      <c r="A5347" t="s">
        <v>5810</v>
      </c>
      <c r="B5347">
        <v>10062266203</v>
      </c>
      <c r="C5347" t="s">
        <v>163</v>
      </c>
      <c r="D5347" s="10">
        <v>36527</v>
      </c>
      <c r="E5347" t="s">
        <v>1219</v>
      </c>
    </row>
    <row r="5348" spans="1:5">
      <c r="A5348" t="s">
        <v>5811</v>
      </c>
      <c r="B5348">
        <v>10087747901</v>
      </c>
      <c r="C5348" t="s">
        <v>479</v>
      </c>
      <c r="D5348" s="10">
        <v>33643</v>
      </c>
      <c r="E5348" t="s">
        <v>1219</v>
      </c>
    </row>
    <row r="5349" spans="1:5">
      <c r="A5349" t="s">
        <v>5812</v>
      </c>
      <c r="B5349">
        <v>10010791333</v>
      </c>
      <c r="C5349" t="s">
        <v>84</v>
      </c>
      <c r="D5349" s="10">
        <v>36039</v>
      </c>
      <c r="E5349" t="s">
        <v>1217</v>
      </c>
    </row>
    <row r="5350" spans="1:5">
      <c r="A5350" t="s">
        <v>5813</v>
      </c>
      <c r="B5350">
        <v>10015828259</v>
      </c>
      <c r="C5350" t="s">
        <v>24</v>
      </c>
      <c r="D5350" s="10">
        <v>36457</v>
      </c>
      <c r="E5350" t="s">
        <v>1217</v>
      </c>
    </row>
    <row r="5351" spans="1:5">
      <c r="A5351" t="s">
        <v>5814</v>
      </c>
      <c r="B5351">
        <v>10002694055</v>
      </c>
      <c r="C5351" t="s">
        <v>22</v>
      </c>
      <c r="D5351" s="10">
        <v>30617</v>
      </c>
      <c r="E5351" t="s">
        <v>1217</v>
      </c>
    </row>
    <row r="5352" spans="1:5">
      <c r="A5352" t="s">
        <v>5815</v>
      </c>
      <c r="B5352">
        <v>10015092978</v>
      </c>
      <c r="C5352" t="s">
        <v>45</v>
      </c>
      <c r="D5352" s="10">
        <v>35874</v>
      </c>
      <c r="E5352" t="s">
        <v>1226</v>
      </c>
    </row>
    <row r="5353" spans="1:5">
      <c r="A5353" t="s">
        <v>5816</v>
      </c>
      <c r="B5353">
        <v>10055805902</v>
      </c>
      <c r="C5353" t="s">
        <v>28</v>
      </c>
      <c r="D5353" s="10">
        <v>32450</v>
      </c>
      <c r="E5353" t="s">
        <v>1217</v>
      </c>
    </row>
    <row r="5354" spans="1:5">
      <c r="A5354" t="s">
        <v>5817</v>
      </c>
      <c r="B5354">
        <v>10016413794</v>
      </c>
      <c r="C5354" t="s">
        <v>77</v>
      </c>
      <c r="D5354" s="10">
        <v>36701</v>
      </c>
      <c r="E5354" t="s">
        <v>1219</v>
      </c>
    </row>
    <row r="5355" spans="1:5">
      <c r="A5355" t="s">
        <v>5818</v>
      </c>
      <c r="B5355">
        <v>10007517480</v>
      </c>
      <c r="C5355" t="s">
        <v>479</v>
      </c>
      <c r="D5355" s="10">
        <v>33868</v>
      </c>
      <c r="E5355" t="s">
        <v>1219</v>
      </c>
    </row>
    <row r="5356" spans="1:5">
      <c r="A5356" t="s">
        <v>5819</v>
      </c>
      <c r="B5356">
        <v>10014400036</v>
      </c>
      <c r="C5356" t="s">
        <v>197</v>
      </c>
      <c r="D5356" s="10">
        <v>35453</v>
      </c>
      <c r="E5356" t="s">
        <v>1219</v>
      </c>
    </row>
    <row r="5357" spans="1:5">
      <c r="A5357" t="s">
        <v>5820</v>
      </c>
      <c r="B5357">
        <v>10005974473</v>
      </c>
      <c r="C5357" t="s">
        <v>144</v>
      </c>
      <c r="D5357" s="10">
        <v>32799</v>
      </c>
      <c r="E5357" t="s">
        <v>1219</v>
      </c>
    </row>
    <row r="5358" spans="1:5">
      <c r="A5358" t="s">
        <v>5821</v>
      </c>
      <c r="B5358">
        <v>10009043919</v>
      </c>
      <c r="C5358" t="s">
        <v>197</v>
      </c>
      <c r="D5358" s="10">
        <v>34996</v>
      </c>
      <c r="E5358" t="s">
        <v>1219</v>
      </c>
    </row>
    <row r="5359" spans="1:5">
      <c r="A5359" t="s">
        <v>5822</v>
      </c>
      <c r="B5359">
        <v>10013395175</v>
      </c>
      <c r="C5359" t="s">
        <v>206</v>
      </c>
      <c r="D5359" s="10">
        <v>34788</v>
      </c>
      <c r="E5359" t="s">
        <v>1219</v>
      </c>
    </row>
    <row r="5360" spans="1:5">
      <c r="A5360" t="s">
        <v>5823</v>
      </c>
      <c r="B5360">
        <v>10016130979</v>
      </c>
      <c r="C5360" t="s">
        <v>28</v>
      </c>
      <c r="D5360" s="10">
        <v>36078</v>
      </c>
      <c r="E5360" t="s">
        <v>1217</v>
      </c>
    </row>
    <row r="5361" spans="1:5">
      <c r="A5361" t="s">
        <v>5824</v>
      </c>
      <c r="B5361">
        <v>10015922128</v>
      </c>
      <c r="C5361" t="s">
        <v>45</v>
      </c>
      <c r="D5361" s="10">
        <v>36333</v>
      </c>
      <c r="E5361" t="s">
        <v>1219</v>
      </c>
    </row>
    <row r="5362" spans="1:5">
      <c r="A5362" t="s">
        <v>5825</v>
      </c>
      <c r="B5362">
        <v>10005979022</v>
      </c>
      <c r="C5362" t="s">
        <v>22</v>
      </c>
      <c r="D5362" s="10">
        <v>33199</v>
      </c>
      <c r="E5362" t="s">
        <v>1219</v>
      </c>
    </row>
    <row r="5363" spans="1:5">
      <c r="A5363" t="s">
        <v>5826</v>
      </c>
      <c r="B5363">
        <v>10004680636</v>
      </c>
      <c r="C5363" t="s">
        <v>153</v>
      </c>
      <c r="D5363" s="10">
        <v>30374</v>
      </c>
      <c r="E5363" t="s">
        <v>1219</v>
      </c>
    </row>
    <row r="5364" spans="1:5">
      <c r="A5364" t="s">
        <v>5827</v>
      </c>
      <c r="B5364">
        <v>10021351805</v>
      </c>
      <c r="C5364" t="s">
        <v>30</v>
      </c>
      <c r="D5364" s="10">
        <v>36166</v>
      </c>
      <c r="E5364" t="s">
        <v>1219</v>
      </c>
    </row>
    <row r="5365" spans="1:5">
      <c r="A5365" t="s">
        <v>5828</v>
      </c>
      <c r="B5365">
        <v>10034906240</v>
      </c>
      <c r="C5365" t="s">
        <v>197</v>
      </c>
      <c r="D5365" s="10">
        <v>36442</v>
      </c>
      <c r="E5365" t="s">
        <v>1226</v>
      </c>
    </row>
    <row r="5366" spans="1:5">
      <c r="A5366" t="s">
        <v>5829</v>
      </c>
      <c r="B5366">
        <v>10016301640</v>
      </c>
      <c r="C5366" t="s">
        <v>141</v>
      </c>
      <c r="D5366" s="10">
        <v>33479</v>
      </c>
      <c r="E5366" t="s">
        <v>1219</v>
      </c>
    </row>
    <row r="5367" spans="1:5">
      <c r="A5367" t="s">
        <v>5830</v>
      </c>
      <c r="B5367">
        <v>10016203024</v>
      </c>
      <c r="C5367" t="s">
        <v>163</v>
      </c>
      <c r="D5367" s="10">
        <v>30330</v>
      </c>
      <c r="E5367" t="s">
        <v>1217</v>
      </c>
    </row>
    <row r="5368" spans="1:5">
      <c r="A5368" t="s">
        <v>5831</v>
      </c>
      <c r="B5368">
        <v>10015565147</v>
      </c>
      <c r="C5368" t="s">
        <v>30</v>
      </c>
      <c r="D5368" s="10">
        <v>36090</v>
      </c>
      <c r="E5368" t="s">
        <v>1219</v>
      </c>
    </row>
    <row r="5369" spans="1:5">
      <c r="A5369" t="s">
        <v>5832</v>
      </c>
      <c r="B5369">
        <v>10010660381</v>
      </c>
      <c r="C5369" t="s">
        <v>28</v>
      </c>
      <c r="D5369" s="10">
        <v>31663</v>
      </c>
      <c r="E5369" t="s">
        <v>1217</v>
      </c>
    </row>
    <row r="5370" spans="1:5">
      <c r="A5370" t="s">
        <v>5833</v>
      </c>
      <c r="B5370">
        <v>10083826067</v>
      </c>
      <c r="C5370" t="s">
        <v>30</v>
      </c>
      <c r="D5370" s="10">
        <v>35837</v>
      </c>
      <c r="E5370" t="s">
        <v>1219</v>
      </c>
    </row>
    <row r="5371" spans="1:5">
      <c r="A5371" t="s">
        <v>5834</v>
      </c>
      <c r="B5371">
        <v>10005876160</v>
      </c>
      <c r="C5371" t="s">
        <v>24</v>
      </c>
      <c r="D5371" s="10">
        <v>32538</v>
      </c>
      <c r="E5371" t="s">
        <v>1217</v>
      </c>
    </row>
    <row r="5372" spans="1:5">
      <c r="A5372" t="s">
        <v>5835</v>
      </c>
      <c r="B5372">
        <v>10016277085</v>
      </c>
      <c r="C5372" t="s">
        <v>206</v>
      </c>
      <c r="D5372" s="10">
        <v>36414</v>
      </c>
      <c r="E5372" t="s">
        <v>1219</v>
      </c>
    </row>
    <row r="5373" spans="1:5">
      <c r="A5373" t="s">
        <v>5836</v>
      </c>
      <c r="B5373">
        <v>10024628280</v>
      </c>
      <c r="C5373" t="s">
        <v>26</v>
      </c>
      <c r="D5373" s="10">
        <v>33758</v>
      </c>
      <c r="E5373" t="s">
        <v>1217</v>
      </c>
    </row>
    <row r="5374" spans="1:5">
      <c r="A5374" t="s">
        <v>5837</v>
      </c>
      <c r="B5374">
        <v>10052014010</v>
      </c>
      <c r="C5374" t="s">
        <v>32</v>
      </c>
      <c r="D5374" s="10">
        <v>36267</v>
      </c>
      <c r="E5374" t="s">
        <v>1219</v>
      </c>
    </row>
    <row r="5375" spans="1:5">
      <c r="A5375" t="s">
        <v>5838</v>
      </c>
      <c r="B5375">
        <v>10004880700</v>
      </c>
      <c r="C5375" t="s">
        <v>112</v>
      </c>
      <c r="D5375" s="10">
        <v>25583</v>
      </c>
      <c r="E5375" t="s">
        <v>1217</v>
      </c>
    </row>
    <row r="5376" spans="1:5">
      <c r="A5376" t="s">
        <v>5839</v>
      </c>
      <c r="B5376">
        <v>10023274223</v>
      </c>
      <c r="C5376" t="s">
        <v>22</v>
      </c>
      <c r="D5376" s="10">
        <v>36666</v>
      </c>
      <c r="E5376" t="s">
        <v>1217</v>
      </c>
    </row>
    <row r="5377" spans="1:5">
      <c r="A5377" t="s">
        <v>5065</v>
      </c>
      <c r="B5377">
        <v>10036116114</v>
      </c>
      <c r="C5377" t="s">
        <v>483</v>
      </c>
      <c r="D5377" s="10">
        <v>36802</v>
      </c>
      <c r="E5377" t="s">
        <v>1219</v>
      </c>
    </row>
    <row r="5378" spans="1:5">
      <c r="A5378" t="s">
        <v>5840</v>
      </c>
      <c r="B5378">
        <v>10010859637</v>
      </c>
      <c r="C5378" t="s">
        <v>45</v>
      </c>
      <c r="D5378" s="10">
        <v>35983</v>
      </c>
      <c r="E5378" t="s">
        <v>1219</v>
      </c>
    </row>
    <row r="5379" spans="1:5">
      <c r="A5379" t="s">
        <v>5841</v>
      </c>
      <c r="B5379">
        <v>10008737357</v>
      </c>
      <c r="C5379" t="s">
        <v>523</v>
      </c>
      <c r="D5379" s="10">
        <v>32661</v>
      </c>
      <c r="E5379" t="s">
        <v>1217</v>
      </c>
    </row>
    <row r="5380" spans="1:5">
      <c r="A5380" t="s">
        <v>5842</v>
      </c>
      <c r="B5380">
        <v>10010956637</v>
      </c>
      <c r="C5380" t="s">
        <v>26</v>
      </c>
      <c r="D5380" s="10">
        <v>35867</v>
      </c>
      <c r="E5380" t="s">
        <v>1219</v>
      </c>
    </row>
    <row r="5381" spans="1:5">
      <c r="A5381" t="s">
        <v>5843</v>
      </c>
      <c r="B5381">
        <v>10008010463</v>
      </c>
      <c r="C5381" t="s">
        <v>22</v>
      </c>
      <c r="D5381" s="10">
        <v>35014</v>
      </c>
      <c r="E5381" t="s">
        <v>1219</v>
      </c>
    </row>
    <row r="5382" spans="1:5">
      <c r="A5382" t="s">
        <v>5844</v>
      </c>
      <c r="B5382">
        <v>10015175733</v>
      </c>
      <c r="C5382" t="s">
        <v>28</v>
      </c>
      <c r="D5382" s="10">
        <v>36103</v>
      </c>
      <c r="E5382" t="s">
        <v>1219</v>
      </c>
    </row>
    <row r="5383" spans="1:5">
      <c r="A5383" t="s">
        <v>5845</v>
      </c>
      <c r="B5383">
        <v>10015690237</v>
      </c>
      <c r="C5383" t="s">
        <v>45</v>
      </c>
      <c r="D5383" s="10">
        <v>36354</v>
      </c>
      <c r="E5383" t="s">
        <v>1219</v>
      </c>
    </row>
    <row r="5384" spans="1:5">
      <c r="A5384" t="s">
        <v>5846</v>
      </c>
      <c r="B5384">
        <v>10016133609</v>
      </c>
      <c r="C5384" t="s">
        <v>26</v>
      </c>
      <c r="D5384" s="10">
        <v>36386</v>
      </c>
      <c r="E5384" t="s">
        <v>1219</v>
      </c>
    </row>
    <row r="5385" spans="1:5">
      <c r="A5385" t="s">
        <v>5847</v>
      </c>
      <c r="B5385">
        <v>10022863385</v>
      </c>
      <c r="C5385" t="s">
        <v>22</v>
      </c>
      <c r="D5385" s="10">
        <v>35482</v>
      </c>
      <c r="E5385" t="s">
        <v>1226</v>
      </c>
    </row>
    <row r="5386" spans="1:5">
      <c r="A5386" t="s">
        <v>5848</v>
      </c>
      <c r="B5386">
        <v>10010184879</v>
      </c>
      <c r="C5386" t="s">
        <v>45</v>
      </c>
      <c r="D5386" s="10">
        <v>35822</v>
      </c>
      <c r="E5386" t="s">
        <v>1219</v>
      </c>
    </row>
    <row r="5387" spans="1:5">
      <c r="A5387" t="s">
        <v>5849</v>
      </c>
      <c r="B5387">
        <v>10010115262</v>
      </c>
      <c r="C5387" t="s">
        <v>163</v>
      </c>
      <c r="D5387" s="10">
        <v>35976</v>
      </c>
      <c r="E5387" t="s">
        <v>1217</v>
      </c>
    </row>
    <row r="5388" spans="1:5">
      <c r="A5388" t="s">
        <v>5850</v>
      </c>
      <c r="B5388">
        <v>10013927766</v>
      </c>
      <c r="C5388" t="s">
        <v>197</v>
      </c>
      <c r="D5388" s="10">
        <v>35949</v>
      </c>
      <c r="E5388" t="s">
        <v>1219</v>
      </c>
    </row>
    <row r="5389" spans="1:5">
      <c r="A5389" t="s">
        <v>5851</v>
      </c>
      <c r="B5389">
        <v>10009041996</v>
      </c>
      <c r="C5389" t="s">
        <v>28</v>
      </c>
      <c r="D5389" s="10">
        <v>35058</v>
      </c>
      <c r="E5389" t="s">
        <v>1219</v>
      </c>
    </row>
    <row r="5390" spans="1:5">
      <c r="A5390" t="s">
        <v>5852</v>
      </c>
      <c r="B5390">
        <v>10018661265</v>
      </c>
      <c r="C5390" t="s">
        <v>112</v>
      </c>
      <c r="D5390" s="10">
        <v>35645</v>
      </c>
      <c r="E5390" t="s">
        <v>1217</v>
      </c>
    </row>
    <row r="5391" spans="1:5">
      <c r="A5391" t="s">
        <v>5853</v>
      </c>
      <c r="B5391">
        <v>10023906137</v>
      </c>
      <c r="C5391" t="s">
        <v>112</v>
      </c>
      <c r="D5391" s="10">
        <v>36683</v>
      </c>
      <c r="E5391" t="s">
        <v>1217</v>
      </c>
    </row>
    <row r="5392" spans="1:5">
      <c r="A5392" t="s">
        <v>5854</v>
      </c>
      <c r="B5392">
        <v>10048892327</v>
      </c>
      <c r="C5392" t="s">
        <v>483</v>
      </c>
      <c r="D5392" s="10">
        <v>34251</v>
      </c>
      <c r="E5392" t="s">
        <v>1217</v>
      </c>
    </row>
    <row r="5393" spans="1:5">
      <c r="A5393" t="s">
        <v>5855</v>
      </c>
      <c r="B5393">
        <v>10015083177</v>
      </c>
      <c r="C5393" t="s">
        <v>24</v>
      </c>
      <c r="D5393" s="10">
        <v>36075</v>
      </c>
      <c r="E5393" t="s">
        <v>1217</v>
      </c>
    </row>
    <row r="5394" spans="1:5">
      <c r="A5394" t="s">
        <v>5856</v>
      </c>
      <c r="B5394">
        <v>10003166022</v>
      </c>
      <c r="C5394" t="s">
        <v>249</v>
      </c>
      <c r="D5394" s="10">
        <v>30347</v>
      </c>
      <c r="E5394" t="s">
        <v>1219</v>
      </c>
    </row>
    <row r="5395" spans="1:5">
      <c r="A5395" t="s">
        <v>5857</v>
      </c>
      <c r="B5395">
        <v>10009318145</v>
      </c>
      <c r="C5395" t="s">
        <v>112</v>
      </c>
      <c r="D5395" s="10">
        <v>26780</v>
      </c>
      <c r="E5395" t="s">
        <v>1217</v>
      </c>
    </row>
    <row r="5396" spans="1:5">
      <c r="A5396" t="s">
        <v>5858</v>
      </c>
      <c r="B5396">
        <v>10053684935</v>
      </c>
      <c r="C5396" t="s">
        <v>28</v>
      </c>
      <c r="D5396" s="10">
        <v>36062</v>
      </c>
      <c r="E5396" t="s">
        <v>1219</v>
      </c>
    </row>
    <row r="5397" spans="1:5">
      <c r="A5397" t="s">
        <v>5859</v>
      </c>
      <c r="B5397">
        <v>10036435002</v>
      </c>
      <c r="C5397" t="s">
        <v>28</v>
      </c>
      <c r="D5397" s="10">
        <v>36537</v>
      </c>
      <c r="E5397" t="s">
        <v>1219</v>
      </c>
    </row>
    <row r="5398" spans="1:5">
      <c r="A5398" t="s">
        <v>5860</v>
      </c>
      <c r="B5398">
        <v>10021519634</v>
      </c>
      <c r="C5398" t="s">
        <v>30</v>
      </c>
      <c r="D5398" s="10">
        <v>35906</v>
      </c>
      <c r="E5398" t="s">
        <v>1219</v>
      </c>
    </row>
    <row r="5399" spans="1:5">
      <c r="A5399" t="s">
        <v>5861</v>
      </c>
      <c r="B5399">
        <v>10016130070</v>
      </c>
      <c r="C5399" t="s">
        <v>112</v>
      </c>
      <c r="D5399" s="10">
        <v>36330</v>
      </c>
      <c r="E5399" t="s">
        <v>1217</v>
      </c>
    </row>
    <row r="5400" spans="1:5">
      <c r="A5400" t="s">
        <v>5862</v>
      </c>
      <c r="B5400">
        <v>10019197900</v>
      </c>
      <c r="C5400" t="s">
        <v>112</v>
      </c>
      <c r="D5400" s="10">
        <v>34587</v>
      </c>
      <c r="E5400" t="s">
        <v>1217</v>
      </c>
    </row>
    <row r="5401" spans="1:5">
      <c r="A5401" t="s">
        <v>5863</v>
      </c>
      <c r="B5401">
        <v>10021519735</v>
      </c>
      <c r="C5401" t="s">
        <v>30</v>
      </c>
      <c r="D5401" s="10">
        <v>35987</v>
      </c>
      <c r="E5401" t="s">
        <v>1219</v>
      </c>
    </row>
    <row r="5402" spans="1:5">
      <c r="A5402" t="s">
        <v>5864</v>
      </c>
      <c r="B5402">
        <v>10019253874</v>
      </c>
      <c r="C5402" t="s">
        <v>112</v>
      </c>
      <c r="D5402" s="10">
        <v>34444</v>
      </c>
      <c r="E5402" t="s">
        <v>1217</v>
      </c>
    </row>
    <row r="5403" spans="1:5">
      <c r="A5403" t="s">
        <v>5865</v>
      </c>
      <c r="B5403">
        <v>10021427078</v>
      </c>
      <c r="C5403" t="s">
        <v>30</v>
      </c>
      <c r="D5403" s="10">
        <v>36167</v>
      </c>
      <c r="E5403" t="s">
        <v>1219</v>
      </c>
    </row>
    <row r="5404" spans="1:5">
      <c r="A5404" t="s">
        <v>5866</v>
      </c>
      <c r="B5404">
        <v>10064189732</v>
      </c>
      <c r="C5404" t="s">
        <v>30</v>
      </c>
      <c r="D5404" s="10">
        <v>35620</v>
      </c>
      <c r="E5404" t="s">
        <v>1219</v>
      </c>
    </row>
    <row r="5405" spans="1:5">
      <c r="A5405" t="s">
        <v>5867</v>
      </c>
      <c r="B5405">
        <v>10020814766</v>
      </c>
      <c r="C5405" t="s">
        <v>30</v>
      </c>
      <c r="D5405" s="10">
        <v>35197</v>
      </c>
      <c r="E5405" t="s">
        <v>1219</v>
      </c>
    </row>
    <row r="5406" spans="1:5">
      <c r="A5406" t="s">
        <v>5868</v>
      </c>
      <c r="B5406">
        <v>10021609055</v>
      </c>
      <c r="C5406" t="s">
        <v>30</v>
      </c>
      <c r="D5406" s="10">
        <v>35721</v>
      </c>
      <c r="E5406" t="s">
        <v>1219</v>
      </c>
    </row>
    <row r="5407" spans="1:5">
      <c r="A5407" t="s">
        <v>5869</v>
      </c>
      <c r="B5407">
        <v>10011135883</v>
      </c>
      <c r="C5407" t="s">
        <v>30</v>
      </c>
      <c r="D5407" s="10">
        <v>35651</v>
      </c>
      <c r="E5407" t="s">
        <v>1219</v>
      </c>
    </row>
    <row r="5408" spans="1:5">
      <c r="A5408" t="s">
        <v>5870</v>
      </c>
      <c r="B5408">
        <v>10009871752</v>
      </c>
      <c r="C5408" t="s">
        <v>187</v>
      </c>
      <c r="D5408" s="10">
        <v>35054</v>
      </c>
      <c r="E5408" t="s">
        <v>1217</v>
      </c>
    </row>
    <row r="5409" spans="1:5">
      <c r="A5409" t="s">
        <v>5871</v>
      </c>
      <c r="B5409">
        <v>10007899016</v>
      </c>
      <c r="C5409" t="s">
        <v>187</v>
      </c>
      <c r="D5409" s="10">
        <v>34684</v>
      </c>
      <c r="E5409" t="s">
        <v>1219</v>
      </c>
    </row>
    <row r="5410" spans="1:5">
      <c r="A5410" t="s">
        <v>5872</v>
      </c>
      <c r="B5410">
        <v>10009049777</v>
      </c>
      <c r="C5410" t="s">
        <v>187</v>
      </c>
      <c r="D5410" s="10">
        <v>35131</v>
      </c>
      <c r="E5410" t="s">
        <v>1219</v>
      </c>
    </row>
    <row r="5411" spans="1:5">
      <c r="A5411" t="s">
        <v>5873</v>
      </c>
      <c r="B5411">
        <v>10077469436</v>
      </c>
      <c r="C5411" t="s">
        <v>187</v>
      </c>
      <c r="D5411" s="10">
        <v>36610</v>
      </c>
      <c r="E5411" t="s">
        <v>1219</v>
      </c>
    </row>
    <row r="5412" spans="1:5">
      <c r="A5412" t="s">
        <v>5874</v>
      </c>
      <c r="B5412">
        <v>10024133378</v>
      </c>
      <c r="C5412" t="s">
        <v>26</v>
      </c>
      <c r="D5412" s="10">
        <v>29236</v>
      </c>
      <c r="E5412" t="s">
        <v>1217</v>
      </c>
    </row>
    <row r="5413" spans="1:5">
      <c r="A5413" t="s">
        <v>5875</v>
      </c>
      <c r="B5413">
        <v>10059699339</v>
      </c>
      <c r="C5413" t="s">
        <v>32</v>
      </c>
      <c r="D5413" s="10">
        <v>35530</v>
      </c>
      <c r="E5413" t="s">
        <v>1219</v>
      </c>
    </row>
    <row r="5414" spans="1:5">
      <c r="A5414" t="s">
        <v>5876</v>
      </c>
      <c r="B5414">
        <v>10036582623</v>
      </c>
      <c r="C5414" t="s">
        <v>94</v>
      </c>
      <c r="D5414" s="10">
        <v>36704</v>
      </c>
      <c r="E5414" t="s">
        <v>1219</v>
      </c>
    </row>
    <row r="5415" spans="1:5">
      <c r="A5415" t="s">
        <v>5877</v>
      </c>
      <c r="B5415">
        <v>10040452216</v>
      </c>
      <c r="C5415" t="s">
        <v>36</v>
      </c>
      <c r="D5415" s="10">
        <v>36700</v>
      </c>
      <c r="E5415" t="s">
        <v>1219</v>
      </c>
    </row>
    <row r="5416" spans="1:5">
      <c r="A5416" t="s">
        <v>1057</v>
      </c>
      <c r="B5416">
        <v>10022194388</v>
      </c>
      <c r="C5416" t="s">
        <v>34</v>
      </c>
      <c r="D5416" s="10">
        <v>36794</v>
      </c>
      <c r="E5416" t="s">
        <v>1217</v>
      </c>
    </row>
    <row r="5417" spans="1:5">
      <c r="A5417" t="s">
        <v>5878</v>
      </c>
      <c r="B5417">
        <v>10014936768</v>
      </c>
      <c r="C5417" t="s">
        <v>84</v>
      </c>
      <c r="D5417" s="10">
        <v>36297</v>
      </c>
      <c r="E5417" t="s">
        <v>1219</v>
      </c>
    </row>
    <row r="5418" spans="1:5">
      <c r="A5418" t="s">
        <v>5879</v>
      </c>
      <c r="B5418">
        <v>10016536157</v>
      </c>
      <c r="C5418" t="s">
        <v>84</v>
      </c>
      <c r="D5418" s="10">
        <v>35905</v>
      </c>
      <c r="E5418" t="s">
        <v>1217</v>
      </c>
    </row>
    <row r="5419" spans="1:5">
      <c r="A5419" t="s">
        <v>5880</v>
      </c>
      <c r="B5419">
        <v>10016531814</v>
      </c>
      <c r="C5419" t="s">
        <v>84</v>
      </c>
      <c r="D5419" s="10">
        <v>35895</v>
      </c>
      <c r="E5419" t="s">
        <v>1217</v>
      </c>
    </row>
    <row r="5420" spans="1:5">
      <c r="A5420" t="s">
        <v>5881</v>
      </c>
      <c r="B5420">
        <v>10035418522</v>
      </c>
      <c r="C5420" t="s">
        <v>43</v>
      </c>
      <c r="D5420" s="10">
        <v>34913</v>
      </c>
      <c r="E5420" t="s">
        <v>1219</v>
      </c>
    </row>
    <row r="5421" spans="1:5">
      <c r="A5421" t="s">
        <v>5882</v>
      </c>
      <c r="B5421">
        <v>10056182582</v>
      </c>
      <c r="C5421" t="s">
        <v>51</v>
      </c>
      <c r="D5421" s="10">
        <v>36291</v>
      </c>
      <c r="E5421" t="s">
        <v>1219</v>
      </c>
    </row>
    <row r="5422" spans="1:5">
      <c r="A5422" t="s">
        <v>5883</v>
      </c>
      <c r="B5422">
        <v>10053238230</v>
      </c>
      <c r="C5422" t="s">
        <v>51</v>
      </c>
      <c r="D5422" s="10">
        <v>36390</v>
      </c>
      <c r="E5422" t="s">
        <v>1219</v>
      </c>
    </row>
    <row r="5423" spans="1:5">
      <c r="A5423" t="s">
        <v>5884</v>
      </c>
      <c r="B5423">
        <v>10015976688</v>
      </c>
      <c r="C5423" t="s">
        <v>51</v>
      </c>
      <c r="D5423" s="10">
        <v>35265</v>
      </c>
      <c r="E5423" t="s">
        <v>1219</v>
      </c>
    </row>
    <row r="5424" spans="1:5">
      <c r="A5424" t="s">
        <v>5885</v>
      </c>
      <c r="B5424">
        <v>10001575929</v>
      </c>
      <c r="C5424" t="s">
        <v>41</v>
      </c>
      <c r="D5424" s="10">
        <v>29395</v>
      </c>
      <c r="E5424" t="s">
        <v>1219</v>
      </c>
    </row>
    <row r="5425" spans="1:5">
      <c r="A5425" t="s">
        <v>5886</v>
      </c>
      <c r="B5425">
        <v>10046633439</v>
      </c>
      <c r="C5425" t="s">
        <v>41</v>
      </c>
      <c r="D5425" s="10">
        <v>36367</v>
      </c>
      <c r="E5425" t="s">
        <v>1219</v>
      </c>
    </row>
    <row r="5426" spans="1:5">
      <c r="A5426" t="s">
        <v>5887</v>
      </c>
      <c r="B5426">
        <v>10047318907</v>
      </c>
      <c r="C5426" t="s">
        <v>41</v>
      </c>
      <c r="D5426" s="10">
        <v>36652</v>
      </c>
      <c r="E5426" t="s">
        <v>1219</v>
      </c>
    </row>
    <row r="5427" spans="1:5">
      <c r="A5427" t="s">
        <v>5888</v>
      </c>
      <c r="B5427">
        <v>10070052774</v>
      </c>
      <c r="C5427" t="s">
        <v>41</v>
      </c>
      <c r="D5427" s="10">
        <v>36817</v>
      </c>
      <c r="E5427" t="s">
        <v>1219</v>
      </c>
    </row>
    <row r="5428" spans="1:5">
      <c r="A5428" t="s">
        <v>5889</v>
      </c>
      <c r="B5428">
        <v>10050678036</v>
      </c>
      <c r="C5428" t="s">
        <v>149</v>
      </c>
      <c r="D5428" s="10">
        <v>35954</v>
      </c>
      <c r="E5428" t="s">
        <v>1219</v>
      </c>
    </row>
    <row r="5429" spans="1:5">
      <c r="A5429" t="s">
        <v>5890</v>
      </c>
      <c r="B5429">
        <v>10061156864</v>
      </c>
      <c r="C5429" t="s">
        <v>149</v>
      </c>
      <c r="D5429" s="10">
        <v>34938</v>
      </c>
      <c r="E5429" t="s">
        <v>1219</v>
      </c>
    </row>
    <row r="5430" spans="1:5">
      <c r="A5430" t="s">
        <v>5891</v>
      </c>
      <c r="B5430">
        <v>10050678238</v>
      </c>
      <c r="C5430" t="s">
        <v>149</v>
      </c>
      <c r="D5430" s="10">
        <v>35968</v>
      </c>
      <c r="E5430" t="s">
        <v>1217</v>
      </c>
    </row>
    <row r="5431" spans="1:5">
      <c r="A5431" t="s">
        <v>5892</v>
      </c>
      <c r="B5431">
        <v>10060097342</v>
      </c>
      <c r="C5431" t="s">
        <v>149</v>
      </c>
      <c r="D5431" s="10">
        <v>36301</v>
      </c>
      <c r="E5431" t="s">
        <v>1219</v>
      </c>
    </row>
    <row r="5432" spans="1:5">
      <c r="A5432" t="s">
        <v>5893</v>
      </c>
      <c r="B5432">
        <v>10055056372</v>
      </c>
      <c r="C5432" t="s">
        <v>51</v>
      </c>
      <c r="D5432" s="10">
        <v>36202</v>
      </c>
      <c r="E5432" t="s">
        <v>1219</v>
      </c>
    </row>
    <row r="5433" spans="1:5">
      <c r="A5433" t="s">
        <v>5894</v>
      </c>
      <c r="B5433">
        <v>10056182784</v>
      </c>
      <c r="C5433" t="s">
        <v>51</v>
      </c>
      <c r="D5433" s="10">
        <v>35893</v>
      </c>
      <c r="E5433" t="s">
        <v>1219</v>
      </c>
    </row>
    <row r="5434" spans="1:5">
      <c r="A5434" t="s">
        <v>5895</v>
      </c>
      <c r="B5434">
        <v>10010647045</v>
      </c>
      <c r="C5434" t="s">
        <v>51</v>
      </c>
      <c r="D5434" s="10">
        <v>35622</v>
      </c>
      <c r="E5434" t="s">
        <v>1219</v>
      </c>
    </row>
    <row r="5435" spans="1:5">
      <c r="A5435" t="s">
        <v>5896</v>
      </c>
      <c r="B5435">
        <v>10015565248</v>
      </c>
      <c r="C5435" t="s">
        <v>51</v>
      </c>
      <c r="D5435" s="10">
        <v>35994</v>
      </c>
      <c r="E5435" t="s">
        <v>1219</v>
      </c>
    </row>
    <row r="5436" spans="1:5">
      <c r="A5436" t="s">
        <v>5897</v>
      </c>
      <c r="B5436">
        <v>10055037174</v>
      </c>
      <c r="C5436" t="s">
        <v>51</v>
      </c>
      <c r="D5436" s="10">
        <v>32752</v>
      </c>
      <c r="E5436" t="s">
        <v>1219</v>
      </c>
    </row>
    <row r="5437" spans="1:5">
      <c r="A5437" t="s">
        <v>5898</v>
      </c>
      <c r="B5437">
        <v>10009159713</v>
      </c>
      <c r="C5437" t="s">
        <v>62</v>
      </c>
      <c r="D5437" s="10">
        <v>33342</v>
      </c>
      <c r="E5437" t="s">
        <v>1219</v>
      </c>
    </row>
    <row r="5438" spans="1:5">
      <c r="A5438" t="s">
        <v>5899</v>
      </c>
      <c r="B5438">
        <v>10010823867</v>
      </c>
      <c r="C5438" t="s">
        <v>62</v>
      </c>
      <c r="D5438" s="10">
        <v>35452</v>
      </c>
      <c r="E5438" t="s">
        <v>1219</v>
      </c>
    </row>
    <row r="5439" spans="1:5">
      <c r="A5439" t="s">
        <v>5900</v>
      </c>
      <c r="B5439">
        <v>10055349089</v>
      </c>
      <c r="C5439" t="s">
        <v>101</v>
      </c>
      <c r="D5439" s="10">
        <v>36879</v>
      </c>
      <c r="E5439" t="s">
        <v>1219</v>
      </c>
    </row>
    <row r="5440" spans="1:5">
      <c r="A5440" t="s">
        <v>5901</v>
      </c>
      <c r="B5440">
        <v>10055220565</v>
      </c>
      <c r="C5440" t="s">
        <v>101</v>
      </c>
      <c r="D5440" s="10">
        <v>36802</v>
      </c>
      <c r="E5440" t="s">
        <v>1219</v>
      </c>
    </row>
    <row r="5441" spans="1:5">
      <c r="A5441" t="s">
        <v>5902</v>
      </c>
      <c r="B5441">
        <v>10011147304</v>
      </c>
      <c r="C5441" t="s">
        <v>101</v>
      </c>
      <c r="D5441" s="10">
        <v>36414</v>
      </c>
      <c r="E5441" t="s">
        <v>1219</v>
      </c>
    </row>
    <row r="5442" spans="1:5">
      <c r="A5442" t="s">
        <v>5903</v>
      </c>
      <c r="B5442">
        <v>10086777695</v>
      </c>
      <c r="C5442" t="s">
        <v>101</v>
      </c>
      <c r="D5442" s="10">
        <v>35170</v>
      </c>
      <c r="E5442" t="s">
        <v>1219</v>
      </c>
    </row>
    <row r="5443" spans="1:5">
      <c r="A5443" t="s">
        <v>5904</v>
      </c>
      <c r="B5443">
        <v>10082024695</v>
      </c>
      <c r="C5443" t="s">
        <v>163</v>
      </c>
      <c r="D5443" s="10">
        <v>24032</v>
      </c>
      <c r="E5443" t="s">
        <v>1217</v>
      </c>
    </row>
    <row r="5444" spans="1:5">
      <c r="A5444" t="s">
        <v>5905</v>
      </c>
      <c r="B5444">
        <v>10008731495</v>
      </c>
      <c r="C5444" t="s">
        <v>81</v>
      </c>
      <c r="D5444" s="10">
        <v>33711</v>
      </c>
      <c r="E5444" t="s">
        <v>1219</v>
      </c>
    </row>
    <row r="5445" spans="1:5">
      <c r="A5445" t="s">
        <v>5906</v>
      </c>
      <c r="B5445">
        <v>10080052868</v>
      </c>
      <c r="C5445" t="s">
        <v>1046</v>
      </c>
      <c r="D5445" s="10">
        <v>32111</v>
      </c>
      <c r="E5445" t="s">
        <v>1219</v>
      </c>
    </row>
    <row r="5446" spans="1:5">
      <c r="A5446" t="s">
        <v>5907</v>
      </c>
      <c r="B5446">
        <v>10062665216</v>
      </c>
      <c r="C5446" t="s">
        <v>38</v>
      </c>
      <c r="D5446" s="10">
        <v>33611</v>
      </c>
      <c r="E5446" t="s">
        <v>1219</v>
      </c>
    </row>
    <row r="5447" spans="1:5">
      <c r="A5447" t="s">
        <v>5908</v>
      </c>
      <c r="B5447">
        <v>10012590883</v>
      </c>
      <c r="C5447" t="s">
        <v>24</v>
      </c>
      <c r="D5447" s="10">
        <v>34059</v>
      </c>
      <c r="E5447" t="s">
        <v>1219</v>
      </c>
    </row>
    <row r="5448" spans="1:5">
      <c r="A5448" t="s">
        <v>5909</v>
      </c>
      <c r="B5448">
        <v>10009190025</v>
      </c>
      <c r="C5448" t="s">
        <v>36</v>
      </c>
      <c r="D5448" s="10">
        <v>35261</v>
      </c>
      <c r="E5448" t="s">
        <v>1219</v>
      </c>
    </row>
    <row r="5449" spans="1:5">
      <c r="A5449" t="s">
        <v>5910</v>
      </c>
      <c r="B5449">
        <v>10015635471</v>
      </c>
      <c r="C5449" t="s">
        <v>24</v>
      </c>
      <c r="D5449" s="10">
        <v>36404</v>
      </c>
      <c r="E5449" t="s">
        <v>1219</v>
      </c>
    </row>
    <row r="5450" spans="1:5">
      <c r="A5450" t="s">
        <v>5911</v>
      </c>
      <c r="B5450">
        <v>10007744220</v>
      </c>
      <c r="C5450" t="s">
        <v>24</v>
      </c>
      <c r="D5450" s="10">
        <v>34262</v>
      </c>
      <c r="E5450" t="s">
        <v>1217</v>
      </c>
    </row>
    <row r="5451" spans="1:5">
      <c r="A5451" t="s">
        <v>5912</v>
      </c>
      <c r="B5451">
        <v>10077250982</v>
      </c>
      <c r="C5451" t="s">
        <v>1686</v>
      </c>
      <c r="D5451" s="10">
        <v>30860</v>
      </c>
      <c r="E5451" t="s">
        <v>1219</v>
      </c>
    </row>
    <row r="5452" spans="1:5">
      <c r="A5452" t="s">
        <v>5913</v>
      </c>
      <c r="B5452">
        <v>10015830279</v>
      </c>
      <c r="C5452" t="s">
        <v>24</v>
      </c>
      <c r="D5452" s="10">
        <v>36495</v>
      </c>
      <c r="E5452" t="s">
        <v>1219</v>
      </c>
    </row>
    <row r="5453" spans="1:5">
      <c r="A5453" t="s">
        <v>5914</v>
      </c>
      <c r="B5453">
        <v>10016150379</v>
      </c>
      <c r="C5453" t="s">
        <v>30</v>
      </c>
      <c r="D5453" s="10">
        <v>35288</v>
      </c>
      <c r="E5453" t="s">
        <v>1219</v>
      </c>
    </row>
    <row r="5454" spans="1:5">
      <c r="A5454" t="s">
        <v>5915</v>
      </c>
      <c r="B5454">
        <v>10009087668</v>
      </c>
      <c r="C5454" t="s">
        <v>30</v>
      </c>
      <c r="D5454" s="10">
        <v>34899</v>
      </c>
      <c r="E5454" t="s">
        <v>1219</v>
      </c>
    </row>
    <row r="5455" spans="1:5">
      <c r="A5455" t="s">
        <v>5916</v>
      </c>
      <c r="B5455">
        <v>10008178801</v>
      </c>
      <c r="C5455" t="s">
        <v>197</v>
      </c>
      <c r="D5455" s="10">
        <v>30918</v>
      </c>
      <c r="E5455" t="s">
        <v>1219</v>
      </c>
    </row>
    <row r="5456" spans="1:5">
      <c r="A5456" t="s">
        <v>5917</v>
      </c>
      <c r="B5456">
        <v>10004740755</v>
      </c>
      <c r="C5456" t="s">
        <v>24</v>
      </c>
      <c r="D5456" s="10">
        <v>32391</v>
      </c>
      <c r="E5456" t="s">
        <v>1217</v>
      </c>
    </row>
    <row r="5457" spans="1:5">
      <c r="A5457" t="s">
        <v>5919</v>
      </c>
      <c r="B5457">
        <v>10054727077</v>
      </c>
      <c r="C5457" t="s">
        <v>5918</v>
      </c>
      <c r="D5457" s="10">
        <v>34484</v>
      </c>
      <c r="E5457" t="s">
        <v>1219</v>
      </c>
    </row>
    <row r="5458" spans="1:5">
      <c r="A5458" t="s">
        <v>5920</v>
      </c>
      <c r="B5458">
        <v>10029673391</v>
      </c>
      <c r="C5458" t="s">
        <v>24</v>
      </c>
      <c r="D5458" s="10">
        <v>36504</v>
      </c>
      <c r="E5458" t="s">
        <v>1219</v>
      </c>
    </row>
    <row r="5459" spans="1:5">
      <c r="A5459" t="s">
        <v>5921</v>
      </c>
      <c r="B5459">
        <v>10010178011</v>
      </c>
      <c r="C5459" t="s">
        <v>187</v>
      </c>
      <c r="D5459" s="10">
        <v>35949</v>
      </c>
      <c r="E5459" t="s">
        <v>1219</v>
      </c>
    </row>
    <row r="5460" spans="1:5">
      <c r="A5460" t="s">
        <v>5922</v>
      </c>
      <c r="B5460">
        <v>10007388754</v>
      </c>
      <c r="C5460" t="s">
        <v>197</v>
      </c>
      <c r="D5460" s="10">
        <v>32881</v>
      </c>
      <c r="E5460" t="s">
        <v>1219</v>
      </c>
    </row>
    <row r="5461" spans="1:5">
      <c r="A5461" t="s">
        <v>5923</v>
      </c>
      <c r="B5461">
        <v>10015528670</v>
      </c>
      <c r="C5461" t="s">
        <v>41</v>
      </c>
      <c r="D5461" s="10">
        <v>36239</v>
      </c>
      <c r="E5461" t="s">
        <v>1219</v>
      </c>
    </row>
    <row r="5462" spans="1:5">
      <c r="A5462" t="s">
        <v>5924</v>
      </c>
      <c r="B5462">
        <v>10007182832</v>
      </c>
      <c r="C5462" t="s">
        <v>41</v>
      </c>
      <c r="D5462" s="10">
        <v>34150</v>
      </c>
      <c r="E5462" t="s">
        <v>1219</v>
      </c>
    </row>
    <row r="5463" spans="1:5">
      <c r="A5463" t="s">
        <v>5925</v>
      </c>
      <c r="B5463">
        <v>10015652750</v>
      </c>
      <c r="C5463" t="s">
        <v>34</v>
      </c>
      <c r="D5463" s="10">
        <v>36032</v>
      </c>
      <c r="E5463" t="s">
        <v>1219</v>
      </c>
    </row>
    <row r="5464" spans="1:5">
      <c r="A5464" t="s">
        <v>5926</v>
      </c>
      <c r="B5464">
        <v>10025919693</v>
      </c>
      <c r="C5464" t="s">
        <v>26</v>
      </c>
      <c r="D5464" s="10">
        <v>36328</v>
      </c>
      <c r="E5464" t="s">
        <v>1219</v>
      </c>
    </row>
    <row r="5465" spans="1:5">
      <c r="A5465" t="s">
        <v>5927</v>
      </c>
      <c r="B5465">
        <v>10054068891</v>
      </c>
      <c r="C5465" t="s">
        <v>28</v>
      </c>
      <c r="D5465" s="10">
        <v>28777</v>
      </c>
      <c r="E5465" t="s">
        <v>1217</v>
      </c>
    </row>
    <row r="5466" spans="1:5">
      <c r="A5466" t="s">
        <v>5928</v>
      </c>
      <c r="B5466">
        <v>10073619243</v>
      </c>
      <c r="C5466" t="s">
        <v>483</v>
      </c>
      <c r="D5466" s="10">
        <v>35139</v>
      </c>
      <c r="E5466" t="s">
        <v>1217</v>
      </c>
    </row>
    <row r="5467" spans="1:5">
      <c r="A5467" t="s">
        <v>977</v>
      </c>
      <c r="B5467">
        <v>10008710580</v>
      </c>
      <c r="C5467" t="s">
        <v>255</v>
      </c>
      <c r="D5467" s="10">
        <v>34654</v>
      </c>
      <c r="E5467" t="s">
        <v>1219</v>
      </c>
    </row>
    <row r="5468" spans="1:5">
      <c r="A5468" t="s">
        <v>5929</v>
      </c>
      <c r="B5468">
        <v>10006481907</v>
      </c>
      <c r="C5468" t="s">
        <v>62</v>
      </c>
      <c r="D5468" s="10">
        <v>33507</v>
      </c>
      <c r="E5468" t="s">
        <v>1219</v>
      </c>
    </row>
    <row r="5469" spans="1:5">
      <c r="A5469" t="s">
        <v>5930</v>
      </c>
      <c r="B5469">
        <v>10004711453</v>
      </c>
      <c r="C5469" t="s">
        <v>1686</v>
      </c>
      <c r="D5469" s="10">
        <v>31988</v>
      </c>
      <c r="E5469" t="s">
        <v>1219</v>
      </c>
    </row>
    <row r="5470" spans="1:5">
      <c r="A5470" t="s">
        <v>5931</v>
      </c>
      <c r="B5470">
        <v>10007985003</v>
      </c>
      <c r="C5470" t="s">
        <v>62</v>
      </c>
      <c r="D5470" s="10">
        <v>33596</v>
      </c>
      <c r="E5470" t="s">
        <v>1219</v>
      </c>
    </row>
    <row r="5471" spans="1:5">
      <c r="A5471" t="s">
        <v>5932</v>
      </c>
      <c r="B5471">
        <v>10006428050</v>
      </c>
      <c r="C5471" t="s">
        <v>62</v>
      </c>
      <c r="D5471" s="10">
        <v>30353</v>
      </c>
      <c r="E5471" t="s">
        <v>1219</v>
      </c>
    </row>
    <row r="5472" spans="1:5">
      <c r="A5472" t="s">
        <v>5933</v>
      </c>
      <c r="B5472">
        <v>10007732500</v>
      </c>
      <c r="C5472" t="s">
        <v>51</v>
      </c>
      <c r="D5472" s="10">
        <v>34078</v>
      </c>
      <c r="E5472" t="s">
        <v>1219</v>
      </c>
    </row>
    <row r="5473" spans="1:5">
      <c r="A5473" t="s">
        <v>5934</v>
      </c>
      <c r="B5473">
        <v>10015584749</v>
      </c>
      <c r="C5473" t="s">
        <v>62</v>
      </c>
      <c r="D5473" s="10">
        <v>36109</v>
      </c>
      <c r="E5473" t="s">
        <v>1219</v>
      </c>
    </row>
    <row r="5474" spans="1:5">
      <c r="A5474" t="s">
        <v>5935</v>
      </c>
      <c r="B5474">
        <v>10010172250</v>
      </c>
      <c r="C5474" t="s">
        <v>112</v>
      </c>
      <c r="D5474" s="10">
        <v>35627</v>
      </c>
      <c r="E5474" t="s">
        <v>1217</v>
      </c>
    </row>
    <row r="5475" spans="1:5">
      <c r="A5475" t="s">
        <v>5936</v>
      </c>
      <c r="B5475">
        <v>10009976129</v>
      </c>
      <c r="C5475" t="s">
        <v>151</v>
      </c>
      <c r="D5475" s="10">
        <v>35655</v>
      </c>
      <c r="E5475" t="s">
        <v>1219</v>
      </c>
    </row>
    <row r="5476" spans="1:5">
      <c r="A5476" t="s">
        <v>5937</v>
      </c>
      <c r="B5476">
        <v>10009703115</v>
      </c>
      <c r="C5476" t="s">
        <v>103</v>
      </c>
      <c r="D5476" s="10">
        <v>33142</v>
      </c>
      <c r="E5476" t="s">
        <v>1219</v>
      </c>
    </row>
    <row r="5477" spans="1:5">
      <c r="A5477" t="s">
        <v>5938</v>
      </c>
      <c r="B5477">
        <v>10010794161</v>
      </c>
      <c r="C5477" t="s">
        <v>34</v>
      </c>
      <c r="D5477" s="10">
        <v>35741</v>
      </c>
      <c r="E5477" t="s">
        <v>1219</v>
      </c>
    </row>
    <row r="5478" spans="1:5">
      <c r="A5478" t="s">
        <v>5939</v>
      </c>
      <c r="B5478">
        <v>10014257061</v>
      </c>
      <c r="C5478" t="s">
        <v>62</v>
      </c>
      <c r="D5478" s="10">
        <v>33600</v>
      </c>
      <c r="E5478" t="s">
        <v>1219</v>
      </c>
    </row>
    <row r="5479" spans="1:5">
      <c r="A5479" t="s">
        <v>5940</v>
      </c>
      <c r="B5479">
        <v>10014384373</v>
      </c>
      <c r="C5479" t="s">
        <v>51</v>
      </c>
      <c r="D5479" s="10">
        <v>34549</v>
      </c>
      <c r="E5479" t="s">
        <v>1217</v>
      </c>
    </row>
    <row r="5480" spans="1:5">
      <c r="A5480" t="s">
        <v>5941</v>
      </c>
      <c r="B5480">
        <v>10006720262</v>
      </c>
      <c r="C5480" t="s">
        <v>38</v>
      </c>
      <c r="D5480" s="10">
        <v>32454</v>
      </c>
      <c r="E5480" t="s">
        <v>1219</v>
      </c>
    </row>
    <row r="5481" spans="1:5">
      <c r="A5481" t="s">
        <v>5942</v>
      </c>
      <c r="B5481">
        <v>10015525539</v>
      </c>
      <c r="C5481" t="s">
        <v>2118</v>
      </c>
      <c r="D5481" s="10">
        <v>34796</v>
      </c>
      <c r="E5481" t="s">
        <v>1217</v>
      </c>
    </row>
    <row r="5482" spans="1:5">
      <c r="A5482" t="s">
        <v>5943</v>
      </c>
      <c r="B5482">
        <v>10062006727</v>
      </c>
      <c r="C5482" t="s">
        <v>38</v>
      </c>
      <c r="D5482" s="10">
        <v>35484</v>
      </c>
      <c r="E5482" t="s">
        <v>1219</v>
      </c>
    </row>
    <row r="5483" spans="1:5">
      <c r="A5483" t="s">
        <v>5944</v>
      </c>
      <c r="B5483">
        <v>10007004188</v>
      </c>
      <c r="C5483" t="s">
        <v>255</v>
      </c>
      <c r="D5483" s="10">
        <v>32861</v>
      </c>
      <c r="E5483" t="s">
        <v>1219</v>
      </c>
    </row>
    <row r="5484" spans="1:5">
      <c r="A5484" t="s">
        <v>5945</v>
      </c>
      <c r="B5484">
        <v>10010844277</v>
      </c>
      <c r="C5484" t="s">
        <v>2853</v>
      </c>
      <c r="D5484" s="10">
        <v>36115</v>
      </c>
      <c r="E5484" t="s">
        <v>1219</v>
      </c>
    </row>
    <row r="5485" spans="1:5">
      <c r="A5485" t="s">
        <v>5946</v>
      </c>
      <c r="B5485">
        <v>10009684624</v>
      </c>
      <c r="C5485" t="s">
        <v>187</v>
      </c>
      <c r="D5485" s="10">
        <v>35478</v>
      </c>
      <c r="E5485" t="s">
        <v>1219</v>
      </c>
    </row>
    <row r="5486" spans="1:5">
      <c r="A5486" t="s">
        <v>5947</v>
      </c>
      <c r="B5486">
        <v>10015974971</v>
      </c>
      <c r="C5486" t="s">
        <v>115</v>
      </c>
      <c r="D5486" s="10">
        <v>35865</v>
      </c>
      <c r="E5486" t="s">
        <v>1217</v>
      </c>
    </row>
    <row r="5487" spans="1:5">
      <c r="A5487" t="s">
        <v>5948</v>
      </c>
      <c r="B5487">
        <v>10014871801</v>
      </c>
      <c r="C5487" t="s">
        <v>51</v>
      </c>
      <c r="D5487" s="10">
        <v>35704</v>
      </c>
      <c r="E5487" t="s">
        <v>1217</v>
      </c>
    </row>
    <row r="5488" spans="1:5">
      <c r="A5488" t="s">
        <v>5949</v>
      </c>
      <c r="B5488">
        <v>10054588045</v>
      </c>
      <c r="C5488" t="s">
        <v>2118</v>
      </c>
      <c r="D5488" s="10">
        <v>32033</v>
      </c>
      <c r="E5488" t="s">
        <v>1219</v>
      </c>
    </row>
    <row r="5489" spans="1:5">
      <c r="A5489" t="s">
        <v>5950</v>
      </c>
      <c r="B5489">
        <v>10010747075</v>
      </c>
      <c r="C5489" t="s">
        <v>34</v>
      </c>
      <c r="D5489" s="10">
        <v>32597</v>
      </c>
      <c r="E5489" t="s">
        <v>1217</v>
      </c>
    </row>
    <row r="5490" spans="1:5">
      <c r="A5490" t="s">
        <v>5951</v>
      </c>
      <c r="B5490">
        <v>10009201543</v>
      </c>
      <c r="C5490" t="s">
        <v>163</v>
      </c>
      <c r="D5490" s="10">
        <v>34756</v>
      </c>
      <c r="E5490" t="s">
        <v>1219</v>
      </c>
    </row>
    <row r="5491" spans="1:5">
      <c r="A5491" t="s">
        <v>5952</v>
      </c>
      <c r="B5491">
        <v>10010656038</v>
      </c>
      <c r="C5491" t="s">
        <v>57</v>
      </c>
      <c r="D5491" s="10">
        <v>35545</v>
      </c>
      <c r="E5491" t="s">
        <v>1219</v>
      </c>
    </row>
    <row r="5492" spans="1:5">
      <c r="A5492" t="s">
        <v>5953</v>
      </c>
      <c r="B5492">
        <v>10010915413</v>
      </c>
      <c r="C5492" t="s">
        <v>38</v>
      </c>
      <c r="D5492" s="10">
        <v>35148</v>
      </c>
      <c r="E5492" t="s">
        <v>1219</v>
      </c>
    </row>
    <row r="5493" spans="1:5">
      <c r="A5493" t="s">
        <v>5954</v>
      </c>
      <c r="B5493">
        <v>10007502730</v>
      </c>
      <c r="C5493" t="s">
        <v>36</v>
      </c>
      <c r="D5493" s="10">
        <v>34040</v>
      </c>
      <c r="E5493" t="s">
        <v>1217</v>
      </c>
    </row>
    <row r="5494" spans="1:5">
      <c r="A5494" t="s">
        <v>5955</v>
      </c>
      <c r="B5494">
        <v>10009161127</v>
      </c>
      <c r="C5494" t="s">
        <v>151</v>
      </c>
      <c r="D5494" s="10">
        <v>35048</v>
      </c>
      <c r="E5494" t="s">
        <v>1219</v>
      </c>
    </row>
    <row r="5495" spans="1:5">
      <c r="A5495" t="s">
        <v>5956</v>
      </c>
      <c r="B5495">
        <v>10010176290</v>
      </c>
      <c r="C5495" t="s">
        <v>30</v>
      </c>
      <c r="D5495" s="10">
        <v>35502</v>
      </c>
      <c r="E5495" t="s">
        <v>1219</v>
      </c>
    </row>
    <row r="5496" spans="1:5">
      <c r="A5496" t="s">
        <v>1091</v>
      </c>
      <c r="B5496">
        <v>10008696840</v>
      </c>
      <c r="C5496" t="s">
        <v>112</v>
      </c>
      <c r="D5496" s="10">
        <v>34655</v>
      </c>
      <c r="E5496" t="s">
        <v>1217</v>
      </c>
    </row>
    <row r="5497" spans="1:5">
      <c r="A5497" t="s">
        <v>5957</v>
      </c>
      <c r="B5497">
        <v>10007200515</v>
      </c>
      <c r="C5497" t="s">
        <v>103</v>
      </c>
      <c r="D5497" s="10">
        <v>33792</v>
      </c>
      <c r="E5497" t="s">
        <v>1219</v>
      </c>
    </row>
    <row r="5498" spans="1:5">
      <c r="A5498" t="s">
        <v>5958</v>
      </c>
      <c r="B5498">
        <v>10009847403</v>
      </c>
      <c r="C5498" t="s">
        <v>43</v>
      </c>
      <c r="D5498" s="10">
        <v>33626</v>
      </c>
      <c r="E5498" t="s">
        <v>1219</v>
      </c>
    </row>
    <row r="5499" spans="1:5">
      <c r="A5499" t="s">
        <v>5959</v>
      </c>
      <c r="B5499">
        <v>10008711489</v>
      </c>
      <c r="C5499" t="s">
        <v>324</v>
      </c>
      <c r="D5499" s="10">
        <v>33772</v>
      </c>
      <c r="E5499" t="s">
        <v>1219</v>
      </c>
    </row>
    <row r="5500" spans="1:5">
      <c r="A5500" t="s">
        <v>5960</v>
      </c>
      <c r="B5500">
        <v>10062827890</v>
      </c>
      <c r="C5500" t="s">
        <v>149</v>
      </c>
      <c r="D5500" s="10">
        <v>33017</v>
      </c>
      <c r="E5500" t="s">
        <v>1226</v>
      </c>
    </row>
    <row r="5501" spans="1:5">
      <c r="A5501" t="s">
        <v>5961</v>
      </c>
      <c r="B5501">
        <v>10004609908</v>
      </c>
      <c r="C5501" t="s">
        <v>22</v>
      </c>
      <c r="D5501" s="10">
        <v>32310</v>
      </c>
      <c r="E5501" t="s">
        <v>1217</v>
      </c>
    </row>
    <row r="5502" spans="1:5">
      <c r="A5502" t="s">
        <v>5962</v>
      </c>
      <c r="B5502">
        <v>10010593491</v>
      </c>
      <c r="C5502" t="s">
        <v>60</v>
      </c>
      <c r="D5502" s="10">
        <v>35140</v>
      </c>
      <c r="E5502" t="s">
        <v>1219</v>
      </c>
    </row>
    <row r="5503" spans="1:5">
      <c r="A5503" t="s">
        <v>8202</v>
      </c>
      <c r="B5503">
        <v>10015001335</v>
      </c>
      <c r="C5503" t="s">
        <v>2728</v>
      </c>
      <c r="D5503" s="10">
        <v>35826</v>
      </c>
      <c r="E5503" t="s">
        <v>1219</v>
      </c>
    </row>
    <row r="5504" spans="1:5">
      <c r="A5504" t="s">
        <v>5963</v>
      </c>
      <c r="B5504">
        <v>10006714505</v>
      </c>
      <c r="C5504" t="s">
        <v>255</v>
      </c>
      <c r="D5504" s="10">
        <v>33022</v>
      </c>
      <c r="E5504" t="s">
        <v>1219</v>
      </c>
    </row>
    <row r="5505" spans="1:5">
      <c r="A5505" t="s">
        <v>5964</v>
      </c>
      <c r="B5505">
        <v>10010653917</v>
      </c>
      <c r="C5505" t="s">
        <v>523</v>
      </c>
      <c r="D5505" s="10">
        <v>35172</v>
      </c>
      <c r="E5505" t="s">
        <v>1219</v>
      </c>
    </row>
    <row r="5506" spans="1:5">
      <c r="A5506" t="s">
        <v>5965</v>
      </c>
      <c r="B5506">
        <v>10009046545</v>
      </c>
      <c r="C5506" t="s">
        <v>197</v>
      </c>
      <c r="D5506" s="10">
        <v>34728</v>
      </c>
      <c r="E5506" t="s">
        <v>1219</v>
      </c>
    </row>
    <row r="5507" spans="1:5">
      <c r="A5507" t="s">
        <v>5966</v>
      </c>
      <c r="B5507">
        <v>10007518288</v>
      </c>
      <c r="C5507" t="s">
        <v>24</v>
      </c>
      <c r="D5507" s="10">
        <v>33829</v>
      </c>
      <c r="E5507" t="s">
        <v>1219</v>
      </c>
    </row>
    <row r="5508" spans="1:5">
      <c r="A5508" t="s">
        <v>5967</v>
      </c>
      <c r="B5508">
        <v>10009864779</v>
      </c>
      <c r="C5508" t="s">
        <v>726</v>
      </c>
      <c r="D5508" s="10">
        <v>35020</v>
      </c>
      <c r="E5508" t="s">
        <v>1219</v>
      </c>
    </row>
    <row r="5509" spans="1:5">
      <c r="A5509" t="s">
        <v>5968</v>
      </c>
      <c r="B5509">
        <v>10010592481</v>
      </c>
      <c r="C5509" t="s">
        <v>483</v>
      </c>
      <c r="D5509" s="10">
        <v>35127</v>
      </c>
      <c r="E5509" t="s">
        <v>1217</v>
      </c>
    </row>
    <row r="5510" spans="1:5">
      <c r="A5510" t="s">
        <v>2171</v>
      </c>
      <c r="B5510">
        <v>10013921504</v>
      </c>
      <c r="C5510" t="s">
        <v>130</v>
      </c>
      <c r="D5510" s="10">
        <v>32914</v>
      </c>
      <c r="E5510" t="s">
        <v>1217</v>
      </c>
    </row>
    <row r="5511" spans="1:5">
      <c r="A5511" t="s">
        <v>5969</v>
      </c>
      <c r="B5511">
        <v>10056606251</v>
      </c>
      <c r="C5511" t="s">
        <v>149</v>
      </c>
      <c r="D5511" s="10">
        <v>33918</v>
      </c>
      <c r="E5511" t="s">
        <v>1217</v>
      </c>
    </row>
    <row r="5512" spans="1:5">
      <c r="A5512" t="s">
        <v>5970</v>
      </c>
      <c r="B5512">
        <v>10063896005</v>
      </c>
      <c r="C5512" t="s">
        <v>255</v>
      </c>
      <c r="D5512" s="10">
        <v>35884</v>
      </c>
      <c r="E5512" t="s">
        <v>1219</v>
      </c>
    </row>
    <row r="5513" spans="1:5">
      <c r="A5513" t="s">
        <v>5971</v>
      </c>
      <c r="B5513">
        <v>10010922483</v>
      </c>
      <c r="C5513" t="s">
        <v>112</v>
      </c>
      <c r="D5513" s="10">
        <v>35533</v>
      </c>
      <c r="E5513" t="s">
        <v>1219</v>
      </c>
    </row>
    <row r="5514" spans="1:5">
      <c r="A5514" t="s">
        <v>5972</v>
      </c>
      <c r="B5514">
        <v>10007732601</v>
      </c>
      <c r="C5514" t="s">
        <v>211</v>
      </c>
      <c r="D5514" s="10">
        <v>34100</v>
      </c>
      <c r="E5514" t="s">
        <v>1219</v>
      </c>
    </row>
    <row r="5515" spans="1:5">
      <c r="A5515" t="s">
        <v>5973</v>
      </c>
      <c r="B5515">
        <v>10064151235</v>
      </c>
      <c r="C5515" t="s">
        <v>60</v>
      </c>
      <c r="D5515" s="10">
        <v>35779</v>
      </c>
      <c r="E5515" t="s">
        <v>1219</v>
      </c>
    </row>
    <row r="5516" spans="1:5">
      <c r="A5516" t="s">
        <v>5974</v>
      </c>
      <c r="B5516">
        <v>10009016233</v>
      </c>
      <c r="C5516" t="s">
        <v>151</v>
      </c>
      <c r="D5516" s="10">
        <v>34733</v>
      </c>
      <c r="E5516" t="s">
        <v>1219</v>
      </c>
    </row>
    <row r="5517" spans="1:5">
      <c r="A5517" t="s">
        <v>5975</v>
      </c>
      <c r="B5517">
        <v>10015652548</v>
      </c>
      <c r="C5517" t="s">
        <v>34</v>
      </c>
      <c r="D5517" s="10">
        <v>36484</v>
      </c>
      <c r="E5517" t="s">
        <v>1219</v>
      </c>
    </row>
    <row r="5518" spans="1:5">
      <c r="A5518" t="s">
        <v>5976</v>
      </c>
      <c r="B5518">
        <v>10050174141</v>
      </c>
      <c r="C5518" t="s">
        <v>38</v>
      </c>
      <c r="D5518" s="10">
        <v>33771</v>
      </c>
      <c r="E5518" t="s">
        <v>1219</v>
      </c>
    </row>
    <row r="5519" spans="1:5">
      <c r="A5519" t="s">
        <v>5977</v>
      </c>
      <c r="B5519">
        <v>10003241093</v>
      </c>
      <c r="C5519" t="s">
        <v>153</v>
      </c>
      <c r="D5519" s="10">
        <v>29962</v>
      </c>
      <c r="E5519" t="s">
        <v>1219</v>
      </c>
    </row>
    <row r="5520" spans="1:5">
      <c r="A5520" t="s">
        <v>5978</v>
      </c>
      <c r="B5520">
        <v>10004547361</v>
      </c>
      <c r="C5520" t="s">
        <v>149</v>
      </c>
      <c r="D5520" s="10">
        <v>29749</v>
      </c>
      <c r="E5520" t="s">
        <v>1219</v>
      </c>
    </row>
    <row r="5521" spans="1:5">
      <c r="A5521" t="s">
        <v>5979</v>
      </c>
      <c r="B5521">
        <v>10007749775</v>
      </c>
      <c r="C5521" t="s">
        <v>77</v>
      </c>
      <c r="D5521" s="10">
        <v>34530</v>
      </c>
      <c r="E5521" t="s">
        <v>1217</v>
      </c>
    </row>
    <row r="5522" spans="1:5">
      <c r="A5522" t="s">
        <v>5980</v>
      </c>
      <c r="B5522">
        <v>10009048363</v>
      </c>
      <c r="C5522" t="s">
        <v>197</v>
      </c>
      <c r="D5522" s="10">
        <v>35445</v>
      </c>
      <c r="E5522" t="s">
        <v>1219</v>
      </c>
    </row>
    <row r="5523" spans="1:5">
      <c r="A5523" t="s">
        <v>5981</v>
      </c>
      <c r="B5523">
        <v>10008986426</v>
      </c>
      <c r="C5523" t="s">
        <v>112</v>
      </c>
      <c r="D5523" s="10">
        <v>34905</v>
      </c>
      <c r="E5523" t="s">
        <v>1219</v>
      </c>
    </row>
    <row r="5524" spans="1:5">
      <c r="A5524" t="s">
        <v>5982</v>
      </c>
      <c r="B5524">
        <v>10015992149</v>
      </c>
      <c r="C5524" t="s">
        <v>94</v>
      </c>
      <c r="D5524" s="10">
        <v>36243</v>
      </c>
      <c r="E5524" t="s">
        <v>1219</v>
      </c>
    </row>
    <row r="5525" spans="1:5">
      <c r="A5525" t="s">
        <v>5983</v>
      </c>
      <c r="B5525">
        <v>10062004202</v>
      </c>
      <c r="C5525" t="s">
        <v>38</v>
      </c>
      <c r="D5525" s="10">
        <v>35755</v>
      </c>
      <c r="E5525" t="s">
        <v>1219</v>
      </c>
    </row>
    <row r="5526" spans="1:5">
      <c r="A5526" t="s">
        <v>5984</v>
      </c>
      <c r="B5526">
        <v>10009159915</v>
      </c>
      <c r="C5526" t="s">
        <v>62</v>
      </c>
      <c r="D5526" s="10">
        <v>34940</v>
      </c>
      <c r="E5526" t="s">
        <v>1219</v>
      </c>
    </row>
    <row r="5527" spans="1:5">
      <c r="A5527" t="s">
        <v>5985</v>
      </c>
      <c r="B5527">
        <v>10004503107</v>
      </c>
      <c r="C5527" t="s">
        <v>43</v>
      </c>
      <c r="D5527" s="10">
        <v>31329</v>
      </c>
      <c r="E5527" t="s">
        <v>1219</v>
      </c>
    </row>
    <row r="5528" spans="1:5">
      <c r="A5528" t="s">
        <v>5986</v>
      </c>
      <c r="B5528">
        <v>10008826273</v>
      </c>
      <c r="C5528" t="s">
        <v>255</v>
      </c>
      <c r="D5528" s="10">
        <v>34199</v>
      </c>
      <c r="E5528" t="s">
        <v>1219</v>
      </c>
    </row>
    <row r="5529" spans="1:5">
      <c r="A5529" t="s">
        <v>5987</v>
      </c>
      <c r="B5529">
        <v>10006376419</v>
      </c>
      <c r="C5529" t="s">
        <v>324</v>
      </c>
      <c r="D5529" s="10">
        <v>31757</v>
      </c>
      <c r="E5529" t="s">
        <v>1217</v>
      </c>
    </row>
    <row r="5530" spans="1:5">
      <c r="A5530" t="s">
        <v>5988</v>
      </c>
      <c r="B5530">
        <v>10007742402</v>
      </c>
      <c r="C5530" t="s">
        <v>153</v>
      </c>
      <c r="D5530" s="10">
        <v>33502</v>
      </c>
      <c r="E5530" t="s">
        <v>1217</v>
      </c>
    </row>
    <row r="5531" spans="1:5">
      <c r="A5531" t="s">
        <v>5989</v>
      </c>
      <c r="B5531">
        <v>10009974715</v>
      </c>
      <c r="C5531" t="s">
        <v>24</v>
      </c>
      <c r="D5531" s="10">
        <v>35732</v>
      </c>
      <c r="E5531" t="s">
        <v>1217</v>
      </c>
    </row>
    <row r="5532" spans="1:5">
      <c r="A5532" t="s">
        <v>5990</v>
      </c>
      <c r="B5532">
        <v>10009910350</v>
      </c>
      <c r="C5532" t="s">
        <v>255</v>
      </c>
      <c r="D5532" s="10">
        <v>32596</v>
      </c>
      <c r="E5532" t="s">
        <v>1219</v>
      </c>
    </row>
    <row r="5533" spans="1:5">
      <c r="A5533" t="s">
        <v>5991</v>
      </c>
      <c r="B5533">
        <v>10056424678</v>
      </c>
      <c r="C5533" t="s">
        <v>2728</v>
      </c>
      <c r="D5533" s="10">
        <v>35656</v>
      </c>
      <c r="E5533" t="s">
        <v>1219</v>
      </c>
    </row>
    <row r="5534" spans="1:5">
      <c r="A5534" t="s">
        <v>5992</v>
      </c>
      <c r="B5534">
        <v>10006266988</v>
      </c>
      <c r="C5534" t="s">
        <v>112</v>
      </c>
      <c r="D5534" s="10">
        <v>33332</v>
      </c>
      <c r="E5534" t="s">
        <v>1217</v>
      </c>
    </row>
    <row r="5535" spans="1:5">
      <c r="A5535" t="s">
        <v>5993</v>
      </c>
      <c r="B5535">
        <v>10010584401</v>
      </c>
      <c r="C5535" t="s">
        <v>103</v>
      </c>
      <c r="D5535" s="10">
        <v>33071</v>
      </c>
      <c r="E5535" t="s">
        <v>1219</v>
      </c>
    </row>
    <row r="5536" spans="1:5">
      <c r="A5536" t="s">
        <v>601</v>
      </c>
      <c r="B5536">
        <v>10003308993</v>
      </c>
      <c r="C5536" t="s">
        <v>483</v>
      </c>
      <c r="D5536" s="10">
        <v>31167</v>
      </c>
      <c r="E5536" t="s">
        <v>1217</v>
      </c>
    </row>
    <row r="5537" spans="1:5">
      <c r="A5537" t="s">
        <v>5994</v>
      </c>
      <c r="B5537">
        <v>10007752001</v>
      </c>
      <c r="C5537" t="s">
        <v>22</v>
      </c>
      <c r="D5537" s="10">
        <v>32541</v>
      </c>
      <c r="E5537" t="s">
        <v>1219</v>
      </c>
    </row>
    <row r="5538" spans="1:5">
      <c r="A5538" t="s">
        <v>5995</v>
      </c>
      <c r="B5538">
        <v>10009732619</v>
      </c>
      <c r="C5538" t="s">
        <v>324</v>
      </c>
      <c r="D5538" s="10">
        <v>35099</v>
      </c>
      <c r="E5538" t="s">
        <v>1219</v>
      </c>
    </row>
    <row r="5539" spans="1:5">
      <c r="A5539" t="s">
        <v>5996</v>
      </c>
      <c r="B5539">
        <v>10055201872</v>
      </c>
      <c r="C5539" t="s">
        <v>149</v>
      </c>
      <c r="D5539" s="10">
        <v>35110</v>
      </c>
      <c r="E5539" t="s">
        <v>1217</v>
      </c>
    </row>
    <row r="5540" spans="1:5">
      <c r="A5540" t="s">
        <v>5997</v>
      </c>
      <c r="B5540">
        <v>10009741006</v>
      </c>
      <c r="C5540" t="s">
        <v>197</v>
      </c>
      <c r="D5540" s="10">
        <v>35513</v>
      </c>
      <c r="E5540" t="s">
        <v>1219</v>
      </c>
    </row>
    <row r="5541" spans="1:5">
      <c r="A5541" t="s">
        <v>5998</v>
      </c>
      <c r="B5541">
        <v>10010806992</v>
      </c>
      <c r="C5541" t="s">
        <v>94</v>
      </c>
      <c r="D5541" s="10">
        <v>36148</v>
      </c>
      <c r="E5541" t="s">
        <v>1219</v>
      </c>
    </row>
    <row r="5542" spans="1:5">
      <c r="A5542" t="s">
        <v>5999</v>
      </c>
      <c r="B5542">
        <v>10008679965</v>
      </c>
      <c r="C5542" t="s">
        <v>483</v>
      </c>
      <c r="D5542" s="10">
        <v>34733</v>
      </c>
      <c r="E5542" t="s">
        <v>1219</v>
      </c>
    </row>
    <row r="5543" spans="1:5">
      <c r="A5543" t="s">
        <v>6000</v>
      </c>
      <c r="B5543">
        <v>10009720693</v>
      </c>
      <c r="C5543" t="s">
        <v>255</v>
      </c>
      <c r="D5543" s="10">
        <v>33833</v>
      </c>
      <c r="E5543" t="s">
        <v>1219</v>
      </c>
    </row>
    <row r="5544" spans="1:5">
      <c r="A5544" t="s">
        <v>6001</v>
      </c>
      <c r="B5544">
        <v>10010115363</v>
      </c>
      <c r="C5544" t="s">
        <v>163</v>
      </c>
      <c r="D5544" s="10">
        <v>36097</v>
      </c>
      <c r="E5544" t="s">
        <v>1219</v>
      </c>
    </row>
    <row r="5545" spans="1:5">
      <c r="A5545" t="s">
        <v>6002</v>
      </c>
      <c r="B5545">
        <v>10006488573</v>
      </c>
      <c r="C5545" t="s">
        <v>26</v>
      </c>
      <c r="D5545" s="10">
        <v>33439</v>
      </c>
      <c r="E5545" t="s">
        <v>1217</v>
      </c>
    </row>
    <row r="5546" spans="1:5">
      <c r="A5546" t="s">
        <v>6003</v>
      </c>
      <c r="B5546">
        <v>10015982752</v>
      </c>
      <c r="C5546" t="s">
        <v>211</v>
      </c>
      <c r="D5546" s="10">
        <v>35635</v>
      </c>
      <c r="E5546" t="s">
        <v>1219</v>
      </c>
    </row>
    <row r="5547" spans="1:5">
      <c r="A5547" t="s">
        <v>6004</v>
      </c>
      <c r="B5547">
        <v>10063895803</v>
      </c>
      <c r="C5547" t="s">
        <v>255</v>
      </c>
      <c r="D5547" s="10">
        <v>35859</v>
      </c>
      <c r="E5547" t="s">
        <v>1219</v>
      </c>
    </row>
    <row r="5548" spans="1:5">
      <c r="A5548" t="s">
        <v>6005</v>
      </c>
      <c r="B5548">
        <v>10009723929</v>
      </c>
      <c r="C5548" t="s">
        <v>38</v>
      </c>
      <c r="D5548" s="10">
        <v>33904</v>
      </c>
      <c r="E5548" t="s">
        <v>1219</v>
      </c>
    </row>
    <row r="5549" spans="1:5">
      <c r="A5549" t="s">
        <v>6006</v>
      </c>
      <c r="B5549">
        <v>10057795008</v>
      </c>
      <c r="C5549" t="s">
        <v>130</v>
      </c>
      <c r="D5549" s="10">
        <v>22870</v>
      </c>
      <c r="E5549" t="s">
        <v>1219</v>
      </c>
    </row>
    <row r="5550" spans="1:5">
      <c r="A5550" t="s">
        <v>6007</v>
      </c>
      <c r="B5550">
        <v>10006408852</v>
      </c>
      <c r="C5550" t="s">
        <v>324</v>
      </c>
      <c r="D5550" s="10">
        <v>33224</v>
      </c>
      <c r="E5550" t="s">
        <v>1219</v>
      </c>
    </row>
    <row r="5551" spans="1:5">
      <c r="A5551" t="s">
        <v>6008</v>
      </c>
      <c r="B5551">
        <v>10010933904</v>
      </c>
      <c r="C5551" t="s">
        <v>30</v>
      </c>
      <c r="D5551" s="10">
        <v>35204</v>
      </c>
      <c r="E5551" t="s">
        <v>1219</v>
      </c>
    </row>
    <row r="5552" spans="1:5">
      <c r="A5552" t="s">
        <v>1093</v>
      </c>
      <c r="B5552">
        <v>10009817289</v>
      </c>
      <c r="C5552" t="s">
        <v>28</v>
      </c>
      <c r="D5552" s="10">
        <v>35140</v>
      </c>
      <c r="E5552" t="s">
        <v>1219</v>
      </c>
    </row>
    <row r="5553" spans="1:5">
      <c r="A5553" t="s">
        <v>6009</v>
      </c>
      <c r="B5553">
        <v>10060104820</v>
      </c>
      <c r="C5553" t="s">
        <v>149</v>
      </c>
      <c r="D5553" s="10">
        <v>31173</v>
      </c>
      <c r="E5553" t="s">
        <v>1219</v>
      </c>
    </row>
    <row r="5554" spans="1:5">
      <c r="A5554" t="s">
        <v>787</v>
      </c>
      <c r="B5554">
        <v>10015329822</v>
      </c>
      <c r="C5554" t="s">
        <v>26</v>
      </c>
      <c r="D5554" s="10">
        <v>36293</v>
      </c>
      <c r="E5554" t="s">
        <v>1217</v>
      </c>
    </row>
    <row r="5555" spans="1:5">
      <c r="A5555" t="s">
        <v>6010</v>
      </c>
      <c r="B5555">
        <v>10014457933</v>
      </c>
      <c r="C5555" t="s">
        <v>1265</v>
      </c>
      <c r="D5555" s="10">
        <v>35567</v>
      </c>
      <c r="E5555" t="s">
        <v>1219</v>
      </c>
    </row>
    <row r="5556" spans="1:5">
      <c r="A5556" t="s">
        <v>6011</v>
      </c>
      <c r="B5556">
        <v>10013985764</v>
      </c>
      <c r="C5556" t="s">
        <v>94</v>
      </c>
      <c r="D5556" s="10">
        <v>35213</v>
      </c>
      <c r="E5556" t="s">
        <v>1219</v>
      </c>
    </row>
    <row r="5557" spans="1:5">
      <c r="A5557" t="s">
        <v>6012</v>
      </c>
      <c r="B5557">
        <v>10015483406</v>
      </c>
      <c r="C5557" t="s">
        <v>112</v>
      </c>
      <c r="D5557" s="10">
        <v>36435</v>
      </c>
      <c r="E5557" t="s">
        <v>1217</v>
      </c>
    </row>
    <row r="5558" spans="1:5">
      <c r="A5558" t="s">
        <v>6013</v>
      </c>
      <c r="B5558">
        <v>10010083334</v>
      </c>
      <c r="C5558" t="s">
        <v>103</v>
      </c>
      <c r="D5558" s="10">
        <v>27601</v>
      </c>
      <c r="E5558" t="s">
        <v>1217</v>
      </c>
    </row>
    <row r="5559" spans="1:5">
      <c r="A5559" t="s">
        <v>6014</v>
      </c>
      <c r="B5559">
        <v>10006267796</v>
      </c>
      <c r="C5559" t="s">
        <v>645</v>
      </c>
      <c r="D5559" s="10">
        <v>29292</v>
      </c>
      <c r="E5559" t="s">
        <v>1217</v>
      </c>
    </row>
    <row r="5560" spans="1:5">
      <c r="A5560" t="s">
        <v>6015</v>
      </c>
      <c r="B5560">
        <v>10015571312</v>
      </c>
      <c r="C5560" t="s">
        <v>255</v>
      </c>
      <c r="D5560" s="10">
        <v>36103</v>
      </c>
      <c r="E5560" t="s">
        <v>1219</v>
      </c>
    </row>
    <row r="5561" spans="1:5">
      <c r="A5561" t="s">
        <v>6016</v>
      </c>
      <c r="B5561">
        <v>10064740814</v>
      </c>
      <c r="C5561" t="s">
        <v>324</v>
      </c>
      <c r="D5561" s="10">
        <v>33847</v>
      </c>
      <c r="E5561" t="s">
        <v>1219</v>
      </c>
    </row>
    <row r="5562" spans="1:5">
      <c r="A5562" t="s">
        <v>6017</v>
      </c>
      <c r="B5562">
        <v>10009714532</v>
      </c>
      <c r="C5562" t="s">
        <v>197</v>
      </c>
      <c r="D5562" s="10">
        <v>35122</v>
      </c>
      <c r="E5562" t="s">
        <v>1219</v>
      </c>
    </row>
    <row r="5563" spans="1:5">
      <c r="A5563" t="s">
        <v>6018</v>
      </c>
      <c r="B5563">
        <v>10016034383</v>
      </c>
      <c r="C5563" t="s">
        <v>223</v>
      </c>
      <c r="D5563" s="10">
        <v>35684</v>
      </c>
      <c r="E5563" t="s">
        <v>1219</v>
      </c>
    </row>
    <row r="5564" spans="1:5">
      <c r="A5564" t="s">
        <v>6019</v>
      </c>
      <c r="B5564">
        <v>10055525006</v>
      </c>
      <c r="C5564" t="s">
        <v>249</v>
      </c>
      <c r="D5564" s="10">
        <v>36521</v>
      </c>
      <c r="E5564" t="s">
        <v>1219</v>
      </c>
    </row>
    <row r="5565" spans="1:5">
      <c r="A5565" t="s">
        <v>6020</v>
      </c>
      <c r="B5565">
        <v>10005354582</v>
      </c>
      <c r="C5565" t="s">
        <v>45</v>
      </c>
      <c r="D5565" s="10">
        <v>32591</v>
      </c>
      <c r="E5565" t="s">
        <v>1219</v>
      </c>
    </row>
    <row r="5566" spans="1:5">
      <c r="A5566" t="s">
        <v>6021</v>
      </c>
      <c r="B5566">
        <v>10062397252</v>
      </c>
      <c r="C5566" t="s">
        <v>38</v>
      </c>
      <c r="D5566" s="10">
        <v>34822</v>
      </c>
      <c r="E5566" t="s">
        <v>1219</v>
      </c>
    </row>
    <row r="5567" spans="1:5">
      <c r="A5567" t="s">
        <v>6022</v>
      </c>
      <c r="B5567">
        <v>10009674318</v>
      </c>
      <c r="C5567" t="s">
        <v>187</v>
      </c>
      <c r="D5567" s="10">
        <v>35732</v>
      </c>
      <c r="E5567" t="s">
        <v>1219</v>
      </c>
    </row>
    <row r="5568" spans="1:5">
      <c r="A5568" t="s">
        <v>6023</v>
      </c>
      <c r="B5568">
        <v>10005793106</v>
      </c>
      <c r="C5568" t="s">
        <v>2518</v>
      </c>
      <c r="D5568" s="10">
        <v>28293</v>
      </c>
      <c r="E5568" t="s">
        <v>1219</v>
      </c>
    </row>
    <row r="5569" spans="1:5">
      <c r="A5569" t="s">
        <v>6024</v>
      </c>
      <c r="B5569">
        <v>10010784057</v>
      </c>
      <c r="C5569" t="s">
        <v>479</v>
      </c>
      <c r="D5569" s="10">
        <v>36012</v>
      </c>
      <c r="E5569" t="s">
        <v>1217</v>
      </c>
    </row>
    <row r="5570" spans="1:5">
      <c r="A5570" t="s">
        <v>6025</v>
      </c>
      <c r="B5570">
        <v>10003643443</v>
      </c>
      <c r="C5570" t="s">
        <v>84</v>
      </c>
      <c r="D5570" s="10">
        <v>32230</v>
      </c>
      <c r="E5570" t="s">
        <v>1217</v>
      </c>
    </row>
    <row r="5571" spans="1:5">
      <c r="A5571" t="s">
        <v>6026</v>
      </c>
      <c r="B5571">
        <v>10003301822</v>
      </c>
      <c r="C5571" t="s">
        <v>645</v>
      </c>
      <c r="D5571" s="10">
        <v>31475</v>
      </c>
      <c r="E5571" t="s">
        <v>1219</v>
      </c>
    </row>
    <row r="5572" spans="1:5">
      <c r="A5572" t="s">
        <v>6027</v>
      </c>
      <c r="B5572">
        <v>10014551600</v>
      </c>
      <c r="C5572" t="s">
        <v>255</v>
      </c>
      <c r="D5572" s="10">
        <v>34407</v>
      </c>
      <c r="E5572" t="s">
        <v>1219</v>
      </c>
    </row>
    <row r="5573" spans="1:5">
      <c r="A5573" t="s">
        <v>6028</v>
      </c>
      <c r="B5573">
        <v>10023528241</v>
      </c>
      <c r="C5573" t="s">
        <v>223</v>
      </c>
      <c r="D5573" s="10">
        <v>35999</v>
      </c>
      <c r="E5573" t="s">
        <v>1219</v>
      </c>
    </row>
    <row r="5574" spans="1:5">
      <c r="A5574" t="s">
        <v>6029</v>
      </c>
      <c r="B5574">
        <v>10015477847</v>
      </c>
      <c r="C5574" t="s">
        <v>41</v>
      </c>
      <c r="D5574" s="10">
        <v>36272</v>
      </c>
      <c r="E5574" t="s">
        <v>1219</v>
      </c>
    </row>
    <row r="5575" spans="1:5">
      <c r="A5575" t="s">
        <v>6030</v>
      </c>
      <c r="B5575">
        <v>10010880754</v>
      </c>
      <c r="C5575" t="s">
        <v>197</v>
      </c>
      <c r="D5575" s="10">
        <v>35877</v>
      </c>
      <c r="E5575" t="s">
        <v>1219</v>
      </c>
    </row>
    <row r="5576" spans="1:5">
      <c r="A5576" t="s">
        <v>6031</v>
      </c>
      <c r="B5576">
        <v>10005503217</v>
      </c>
      <c r="C5576" t="s">
        <v>24</v>
      </c>
      <c r="D5576" s="10">
        <v>32671</v>
      </c>
      <c r="E5576" t="s">
        <v>1217</v>
      </c>
    </row>
    <row r="5577" spans="1:5">
      <c r="A5577" t="s">
        <v>6032</v>
      </c>
      <c r="B5577">
        <v>10005495335</v>
      </c>
      <c r="C5577" t="s">
        <v>141</v>
      </c>
      <c r="D5577" s="10">
        <v>32262</v>
      </c>
      <c r="E5577" t="s">
        <v>1226</v>
      </c>
    </row>
    <row r="5578" spans="1:5">
      <c r="A5578" t="s">
        <v>6033</v>
      </c>
      <c r="B5578">
        <v>10063653000</v>
      </c>
      <c r="C5578" t="s">
        <v>255</v>
      </c>
      <c r="D5578" s="10">
        <v>36032</v>
      </c>
      <c r="E5578" t="s">
        <v>1219</v>
      </c>
    </row>
    <row r="5579" spans="1:5">
      <c r="A5579" t="s">
        <v>6034</v>
      </c>
      <c r="B5579">
        <v>10009161733</v>
      </c>
      <c r="C5579" t="s">
        <v>151</v>
      </c>
      <c r="D5579" s="10">
        <v>34990</v>
      </c>
      <c r="E5579" t="s">
        <v>1219</v>
      </c>
    </row>
    <row r="5580" spans="1:5">
      <c r="A5580" t="s">
        <v>6035</v>
      </c>
      <c r="B5580">
        <v>10011167310</v>
      </c>
      <c r="C5580" t="s">
        <v>479</v>
      </c>
      <c r="D5580" s="10">
        <v>36244</v>
      </c>
      <c r="E5580" t="s">
        <v>1219</v>
      </c>
    </row>
    <row r="5581" spans="1:5">
      <c r="A5581" t="s">
        <v>6036</v>
      </c>
      <c r="B5581">
        <v>10036756213</v>
      </c>
      <c r="C5581" t="s">
        <v>36</v>
      </c>
      <c r="D5581" s="10">
        <v>34095</v>
      </c>
      <c r="E5581" t="s">
        <v>1219</v>
      </c>
    </row>
    <row r="5582" spans="1:5">
      <c r="A5582" t="s">
        <v>6037</v>
      </c>
      <c r="B5582">
        <v>10036585451</v>
      </c>
      <c r="C5582" t="s">
        <v>94</v>
      </c>
      <c r="D5582" s="10">
        <v>36253</v>
      </c>
      <c r="E5582" t="s">
        <v>1219</v>
      </c>
    </row>
    <row r="5583" spans="1:5">
      <c r="A5583" t="s">
        <v>6038</v>
      </c>
      <c r="B5583">
        <v>10007894366</v>
      </c>
      <c r="C5583" t="s">
        <v>62</v>
      </c>
      <c r="D5583" s="10">
        <v>34480</v>
      </c>
      <c r="E5583" t="s">
        <v>1219</v>
      </c>
    </row>
    <row r="5584" spans="1:5">
      <c r="A5584" t="s">
        <v>6039</v>
      </c>
      <c r="B5584">
        <v>10011189033</v>
      </c>
      <c r="C5584" t="s">
        <v>103</v>
      </c>
      <c r="D5584" s="10">
        <v>27170</v>
      </c>
      <c r="E5584" t="s">
        <v>1226</v>
      </c>
    </row>
    <row r="5585" spans="1:5">
      <c r="A5585" t="s">
        <v>6040</v>
      </c>
      <c r="B5585">
        <v>10006268204</v>
      </c>
      <c r="C5585" t="s">
        <v>645</v>
      </c>
      <c r="D5585" s="10">
        <v>31309</v>
      </c>
      <c r="E5585" t="s">
        <v>1219</v>
      </c>
    </row>
    <row r="5586" spans="1:5">
      <c r="A5586" t="s">
        <v>6041</v>
      </c>
      <c r="B5586">
        <v>10035515926</v>
      </c>
      <c r="C5586" t="s">
        <v>43</v>
      </c>
      <c r="D5586" s="10">
        <v>35629</v>
      </c>
      <c r="E5586" t="s">
        <v>1217</v>
      </c>
    </row>
    <row r="5587" spans="1:5">
      <c r="A5587" t="s">
        <v>6042</v>
      </c>
      <c r="B5587">
        <v>10005875251</v>
      </c>
      <c r="C5587" t="s">
        <v>26</v>
      </c>
      <c r="D5587" s="10">
        <v>32940</v>
      </c>
      <c r="E5587" t="s">
        <v>1219</v>
      </c>
    </row>
    <row r="5588" spans="1:5">
      <c r="A5588" t="s">
        <v>6043</v>
      </c>
      <c r="B5588">
        <v>10009524067</v>
      </c>
      <c r="C5588" t="s">
        <v>32</v>
      </c>
      <c r="D5588" s="10">
        <v>35191</v>
      </c>
      <c r="E5588" t="s">
        <v>1219</v>
      </c>
    </row>
    <row r="5589" spans="1:5">
      <c r="A5589" t="s">
        <v>6044</v>
      </c>
      <c r="B5589">
        <v>10009123438</v>
      </c>
      <c r="C5589" t="s">
        <v>30</v>
      </c>
      <c r="D5589" s="10">
        <v>35411</v>
      </c>
      <c r="E5589" t="s">
        <v>1217</v>
      </c>
    </row>
    <row r="5590" spans="1:5">
      <c r="A5590" t="s">
        <v>6045</v>
      </c>
      <c r="B5590">
        <v>10012837225</v>
      </c>
      <c r="C5590" t="s">
        <v>223</v>
      </c>
      <c r="D5590" s="10">
        <v>29491</v>
      </c>
      <c r="E5590" t="s">
        <v>1219</v>
      </c>
    </row>
    <row r="5591" spans="1:5">
      <c r="A5591" t="s">
        <v>6046</v>
      </c>
      <c r="B5591">
        <v>10015266063</v>
      </c>
      <c r="C5591" t="s">
        <v>197</v>
      </c>
      <c r="D5591" s="10">
        <v>36136</v>
      </c>
      <c r="E5591" t="s">
        <v>1219</v>
      </c>
    </row>
    <row r="5592" spans="1:5">
      <c r="A5592" t="s">
        <v>6047</v>
      </c>
      <c r="B5592">
        <v>10010807396</v>
      </c>
      <c r="C5592" t="s">
        <v>94</v>
      </c>
      <c r="D5592" s="10">
        <v>35857</v>
      </c>
      <c r="E5592" t="s">
        <v>1219</v>
      </c>
    </row>
    <row r="5593" spans="1:5">
      <c r="A5593" t="s">
        <v>6048</v>
      </c>
      <c r="B5593">
        <v>10008633485</v>
      </c>
      <c r="C5593" t="s">
        <v>38</v>
      </c>
      <c r="D5593" s="10">
        <v>33695</v>
      </c>
      <c r="E5593" t="s">
        <v>1219</v>
      </c>
    </row>
    <row r="5594" spans="1:5">
      <c r="A5594" t="s">
        <v>6049</v>
      </c>
      <c r="B5594">
        <v>10008944794</v>
      </c>
      <c r="C5594" t="s">
        <v>62</v>
      </c>
      <c r="D5594" s="10">
        <v>31122</v>
      </c>
      <c r="E5594" t="s">
        <v>1219</v>
      </c>
    </row>
    <row r="5595" spans="1:5">
      <c r="A5595" t="s">
        <v>6050</v>
      </c>
      <c r="B5595">
        <v>10011124466</v>
      </c>
      <c r="C5595" t="s">
        <v>103</v>
      </c>
      <c r="D5595" s="10">
        <v>22204</v>
      </c>
      <c r="E5595" t="s">
        <v>1219</v>
      </c>
    </row>
    <row r="5596" spans="1:5">
      <c r="A5596" t="s">
        <v>6051</v>
      </c>
      <c r="B5596">
        <v>10016003263</v>
      </c>
      <c r="C5596" t="s">
        <v>43</v>
      </c>
      <c r="D5596" s="10">
        <v>35905</v>
      </c>
      <c r="E5596" t="s">
        <v>1217</v>
      </c>
    </row>
    <row r="5597" spans="1:5">
      <c r="A5597" t="s">
        <v>6052</v>
      </c>
      <c r="B5597">
        <v>10058674472</v>
      </c>
      <c r="C5597" t="s">
        <v>163</v>
      </c>
      <c r="D5597" s="10">
        <v>25009</v>
      </c>
      <c r="E5597" t="s">
        <v>1219</v>
      </c>
    </row>
    <row r="5598" spans="1:5">
      <c r="A5598" t="s">
        <v>6053</v>
      </c>
      <c r="B5598">
        <v>10053792847</v>
      </c>
      <c r="C5598" t="s">
        <v>149</v>
      </c>
      <c r="D5598" s="10">
        <v>27127</v>
      </c>
      <c r="E5598" t="s">
        <v>1219</v>
      </c>
    </row>
    <row r="5599" spans="1:5">
      <c r="A5599" t="s">
        <v>6054</v>
      </c>
      <c r="B5599">
        <v>10009369877</v>
      </c>
      <c r="C5599" t="s">
        <v>22</v>
      </c>
      <c r="D5599" s="10">
        <v>34674</v>
      </c>
      <c r="E5599" t="s">
        <v>1219</v>
      </c>
    </row>
    <row r="5600" spans="1:5">
      <c r="A5600" t="s">
        <v>6055</v>
      </c>
      <c r="B5600">
        <v>10050032075</v>
      </c>
      <c r="C5600" t="s">
        <v>483</v>
      </c>
      <c r="D5600" s="10">
        <v>35947</v>
      </c>
      <c r="E5600" t="s">
        <v>1217</v>
      </c>
    </row>
    <row r="5601" spans="1:5">
      <c r="A5601" t="s">
        <v>6056</v>
      </c>
      <c r="B5601">
        <v>10016594357</v>
      </c>
      <c r="C5601" t="s">
        <v>84</v>
      </c>
      <c r="D5601" s="10">
        <v>35853</v>
      </c>
      <c r="E5601" t="s">
        <v>1219</v>
      </c>
    </row>
    <row r="5602" spans="1:5">
      <c r="A5602" t="s">
        <v>6057</v>
      </c>
      <c r="B5602">
        <v>10006894155</v>
      </c>
      <c r="C5602" t="s">
        <v>62</v>
      </c>
      <c r="D5602" s="10">
        <v>33779</v>
      </c>
      <c r="E5602" t="s">
        <v>1217</v>
      </c>
    </row>
    <row r="5603" spans="1:5">
      <c r="A5603" t="s">
        <v>6058</v>
      </c>
      <c r="B5603">
        <v>10010838823</v>
      </c>
      <c r="C5603" t="s">
        <v>43</v>
      </c>
      <c r="D5603" s="10">
        <v>35479</v>
      </c>
      <c r="E5603" t="s">
        <v>1217</v>
      </c>
    </row>
    <row r="5604" spans="1:5">
      <c r="A5604" t="s">
        <v>6059</v>
      </c>
      <c r="B5604">
        <v>10063896207</v>
      </c>
      <c r="C5604" t="s">
        <v>255</v>
      </c>
      <c r="D5604" s="10">
        <v>35964</v>
      </c>
      <c r="E5604" t="s">
        <v>1219</v>
      </c>
    </row>
    <row r="5605" spans="1:5">
      <c r="A5605" t="s">
        <v>6060</v>
      </c>
      <c r="B5605">
        <v>10011134065</v>
      </c>
      <c r="C5605" t="s">
        <v>206</v>
      </c>
      <c r="D5605" s="10">
        <v>35595</v>
      </c>
      <c r="E5605" t="s">
        <v>1219</v>
      </c>
    </row>
    <row r="5606" spans="1:5">
      <c r="A5606" t="s">
        <v>6061</v>
      </c>
      <c r="B5606">
        <v>10010167705</v>
      </c>
      <c r="C5606" t="s">
        <v>197</v>
      </c>
      <c r="D5606" s="10">
        <v>35821</v>
      </c>
      <c r="E5606" t="s">
        <v>1219</v>
      </c>
    </row>
    <row r="5607" spans="1:5">
      <c r="A5607" t="s">
        <v>6062</v>
      </c>
      <c r="B5607">
        <v>10009853362</v>
      </c>
      <c r="C5607" t="s">
        <v>30</v>
      </c>
      <c r="D5607" s="10">
        <v>33231</v>
      </c>
      <c r="E5607" t="s">
        <v>1219</v>
      </c>
    </row>
    <row r="5608" spans="1:5">
      <c r="A5608" t="s">
        <v>6063</v>
      </c>
      <c r="B5608">
        <v>10009212657</v>
      </c>
      <c r="C5608" t="s">
        <v>324</v>
      </c>
      <c r="D5608" s="10">
        <v>35146</v>
      </c>
      <c r="E5608" t="s">
        <v>1219</v>
      </c>
    </row>
    <row r="5609" spans="1:5">
      <c r="A5609" t="s">
        <v>6064</v>
      </c>
      <c r="B5609">
        <v>10006879001</v>
      </c>
      <c r="C5609" t="s">
        <v>479</v>
      </c>
      <c r="D5609" s="10">
        <v>33716</v>
      </c>
      <c r="E5609" t="s">
        <v>1217</v>
      </c>
    </row>
    <row r="5610" spans="1:5">
      <c r="A5610" t="s">
        <v>6065</v>
      </c>
      <c r="B5610">
        <v>10007502932</v>
      </c>
      <c r="C5610" t="s">
        <v>36</v>
      </c>
      <c r="D5610" s="10">
        <v>34174</v>
      </c>
      <c r="E5610" t="s">
        <v>1219</v>
      </c>
    </row>
    <row r="5611" spans="1:5">
      <c r="A5611" t="s">
        <v>6066</v>
      </c>
      <c r="B5611">
        <v>10062609642</v>
      </c>
      <c r="C5611" t="s">
        <v>38</v>
      </c>
      <c r="D5611" s="10">
        <v>34162</v>
      </c>
      <c r="E5611" t="s">
        <v>1219</v>
      </c>
    </row>
    <row r="5612" spans="1:5">
      <c r="A5612" t="s">
        <v>6067</v>
      </c>
      <c r="B5612">
        <v>10006597394</v>
      </c>
      <c r="C5612" t="s">
        <v>26</v>
      </c>
      <c r="D5612" s="10">
        <v>33555</v>
      </c>
      <c r="E5612" t="s">
        <v>1217</v>
      </c>
    </row>
    <row r="5613" spans="1:5">
      <c r="A5613" t="s">
        <v>6068</v>
      </c>
      <c r="B5613">
        <v>10014681639</v>
      </c>
      <c r="C5613" t="s">
        <v>163</v>
      </c>
      <c r="D5613" s="10">
        <v>33351</v>
      </c>
      <c r="E5613" t="s">
        <v>1217</v>
      </c>
    </row>
    <row r="5614" spans="1:5">
      <c r="A5614" t="s">
        <v>6069</v>
      </c>
      <c r="B5614">
        <v>10014389124</v>
      </c>
      <c r="C5614" t="s">
        <v>45</v>
      </c>
      <c r="D5614" s="10">
        <v>35539</v>
      </c>
      <c r="E5614" t="s">
        <v>1219</v>
      </c>
    </row>
    <row r="5615" spans="1:5">
      <c r="A5615" t="s">
        <v>6070</v>
      </c>
      <c r="B5615">
        <v>10015426014</v>
      </c>
      <c r="C5615" t="s">
        <v>41</v>
      </c>
      <c r="D5615" s="10">
        <v>36237</v>
      </c>
      <c r="E5615" t="s">
        <v>1219</v>
      </c>
    </row>
    <row r="5616" spans="1:5">
      <c r="A5616" t="s">
        <v>6071</v>
      </c>
      <c r="B5616">
        <v>10060030957</v>
      </c>
      <c r="C5616" t="s">
        <v>149</v>
      </c>
      <c r="D5616" s="10">
        <v>35150</v>
      </c>
      <c r="E5616" t="s">
        <v>1219</v>
      </c>
    </row>
    <row r="5617" spans="1:5">
      <c r="A5617" t="s">
        <v>6072</v>
      </c>
      <c r="B5617">
        <v>10064670284</v>
      </c>
      <c r="C5617" t="s">
        <v>115</v>
      </c>
      <c r="D5617" s="10">
        <v>35801</v>
      </c>
      <c r="E5617" t="s">
        <v>1217</v>
      </c>
    </row>
    <row r="5618" spans="1:5">
      <c r="A5618" t="s">
        <v>6073</v>
      </c>
      <c r="B5618">
        <v>10010182758</v>
      </c>
      <c r="C5618" t="s">
        <v>24</v>
      </c>
      <c r="D5618" s="10">
        <v>35912</v>
      </c>
      <c r="E5618" t="s">
        <v>1219</v>
      </c>
    </row>
    <row r="5619" spans="1:5">
      <c r="A5619" t="s">
        <v>6074</v>
      </c>
      <c r="B5619">
        <v>10002170962</v>
      </c>
      <c r="C5619" t="s">
        <v>144</v>
      </c>
      <c r="D5619" s="10">
        <v>26303</v>
      </c>
      <c r="E5619" t="s">
        <v>1219</v>
      </c>
    </row>
    <row r="5620" spans="1:5">
      <c r="A5620" t="s">
        <v>6075</v>
      </c>
      <c r="B5620">
        <v>10015580608</v>
      </c>
      <c r="C5620" t="s">
        <v>30</v>
      </c>
      <c r="D5620" s="10">
        <v>33891</v>
      </c>
      <c r="E5620" t="s">
        <v>1219</v>
      </c>
    </row>
    <row r="5621" spans="1:5">
      <c r="A5621" t="s">
        <v>6076</v>
      </c>
      <c r="B5621">
        <v>10007755334</v>
      </c>
      <c r="C5621" t="s">
        <v>36</v>
      </c>
      <c r="D5621" s="10">
        <v>33628</v>
      </c>
      <c r="E5621" t="s">
        <v>1217</v>
      </c>
    </row>
    <row r="5622" spans="1:5">
      <c r="A5622" t="s">
        <v>6077</v>
      </c>
      <c r="B5622">
        <v>10065265826</v>
      </c>
      <c r="C5622" t="s">
        <v>43</v>
      </c>
      <c r="D5622" s="10">
        <v>31430</v>
      </c>
      <c r="E5622" t="s">
        <v>1219</v>
      </c>
    </row>
    <row r="5623" spans="1:5">
      <c r="A5623" t="s">
        <v>6078</v>
      </c>
      <c r="B5623">
        <v>10009795162</v>
      </c>
      <c r="C5623" t="s">
        <v>163</v>
      </c>
      <c r="D5623" s="10">
        <v>31375</v>
      </c>
      <c r="E5623" t="s">
        <v>1219</v>
      </c>
    </row>
    <row r="5624" spans="1:5">
      <c r="A5624" t="s">
        <v>6079</v>
      </c>
      <c r="B5624">
        <v>10063652996</v>
      </c>
      <c r="C5624" t="s">
        <v>255</v>
      </c>
      <c r="D5624" s="10">
        <v>35870</v>
      </c>
      <c r="E5624" t="s">
        <v>1219</v>
      </c>
    </row>
    <row r="5625" spans="1:5">
      <c r="A5625" t="s">
        <v>6080</v>
      </c>
      <c r="B5625">
        <v>10065419814</v>
      </c>
      <c r="C5625" t="s">
        <v>149</v>
      </c>
      <c r="D5625" s="10">
        <v>32436</v>
      </c>
      <c r="E5625" t="s">
        <v>1219</v>
      </c>
    </row>
    <row r="5626" spans="1:5">
      <c r="A5626" t="s">
        <v>6081</v>
      </c>
      <c r="B5626">
        <v>10009817188</v>
      </c>
      <c r="C5626" t="s">
        <v>22</v>
      </c>
      <c r="D5626" s="10">
        <v>35361</v>
      </c>
      <c r="E5626" t="s">
        <v>1217</v>
      </c>
    </row>
    <row r="5627" spans="1:5">
      <c r="A5627" t="s">
        <v>6082</v>
      </c>
      <c r="B5627">
        <v>10035065581</v>
      </c>
      <c r="C5627" t="s">
        <v>645</v>
      </c>
      <c r="D5627" s="10">
        <v>31230</v>
      </c>
      <c r="E5627" t="s">
        <v>1219</v>
      </c>
    </row>
    <row r="5628" spans="1:5">
      <c r="A5628" t="s">
        <v>6083</v>
      </c>
      <c r="B5628">
        <v>10010172452</v>
      </c>
      <c r="C5628" t="s">
        <v>141</v>
      </c>
      <c r="D5628" s="10">
        <v>35891</v>
      </c>
      <c r="E5628" t="s">
        <v>1219</v>
      </c>
    </row>
    <row r="5629" spans="1:5">
      <c r="A5629" t="s">
        <v>6084</v>
      </c>
      <c r="B5629">
        <v>10009532959</v>
      </c>
      <c r="C5629" t="s">
        <v>30</v>
      </c>
      <c r="D5629" s="10">
        <v>35508</v>
      </c>
      <c r="E5629" t="s">
        <v>1219</v>
      </c>
    </row>
    <row r="5630" spans="1:5">
      <c r="A5630" t="s">
        <v>6085</v>
      </c>
      <c r="B5630">
        <v>10071596892</v>
      </c>
      <c r="C5630" t="s">
        <v>149</v>
      </c>
      <c r="D5630" s="10">
        <v>18901</v>
      </c>
      <c r="E5630" t="s">
        <v>1217</v>
      </c>
    </row>
    <row r="5631" spans="1:5">
      <c r="A5631" t="s">
        <v>6086</v>
      </c>
      <c r="B5631">
        <v>10011143058</v>
      </c>
      <c r="C5631" t="s">
        <v>77</v>
      </c>
      <c r="D5631" s="10">
        <v>35903</v>
      </c>
      <c r="E5631" t="s">
        <v>1217</v>
      </c>
    </row>
    <row r="5632" spans="1:5">
      <c r="A5632" t="s">
        <v>6087</v>
      </c>
      <c r="B5632">
        <v>10016139871</v>
      </c>
      <c r="C5632" t="s">
        <v>483</v>
      </c>
      <c r="D5632" s="10">
        <v>36306</v>
      </c>
      <c r="E5632" t="s">
        <v>1217</v>
      </c>
    </row>
    <row r="5633" spans="1:5">
      <c r="A5633" t="s">
        <v>6088</v>
      </c>
      <c r="B5633">
        <v>10015998415</v>
      </c>
      <c r="C5633" t="s">
        <v>38</v>
      </c>
      <c r="D5633" s="10">
        <v>36110</v>
      </c>
      <c r="E5633" t="s">
        <v>1219</v>
      </c>
    </row>
    <row r="5634" spans="1:5">
      <c r="A5634" t="s">
        <v>6089</v>
      </c>
      <c r="B5634">
        <v>10010726665</v>
      </c>
      <c r="C5634" t="s">
        <v>163</v>
      </c>
      <c r="D5634" s="10">
        <v>31521</v>
      </c>
      <c r="E5634" t="s">
        <v>1219</v>
      </c>
    </row>
    <row r="5635" spans="1:5">
      <c r="A5635" t="s">
        <v>6090</v>
      </c>
      <c r="B5635">
        <v>10014871696</v>
      </c>
      <c r="C5635" t="s">
        <v>4354</v>
      </c>
      <c r="D5635" s="10">
        <v>35947</v>
      </c>
      <c r="E5635" t="s">
        <v>1217</v>
      </c>
    </row>
    <row r="5636" spans="1:5">
      <c r="A5636" t="s">
        <v>6091</v>
      </c>
      <c r="B5636">
        <v>10044450131</v>
      </c>
      <c r="C5636" t="s">
        <v>479</v>
      </c>
      <c r="D5636" s="10">
        <v>36131</v>
      </c>
      <c r="E5636" t="s">
        <v>1219</v>
      </c>
    </row>
    <row r="5637" spans="1:5">
      <c r="A5637" t="s">
        <v>6092</v>
      </c>
      <c r="B5637">
        <v>10004458344</v>
      </c>
      <c r="C5637" t="s">
        <v>36</v>
      </c>
      <c r="D5637" s="10">
        <v>29204</v>
      </c>
      <c r="E5637" t="s">
        <v>1217</v>
      </c>
    </row>
    <row r="5638" spans="1:5">
      <c r="A5638" t="s">
        <v>6093</v>
      </c>
      <c r="B5638">
        <v>10009836083</v>
      </c>
      <c r="C5638" t="s">
        <v>38</v>
      </c>
      <c r="D5638" s="10">
        <v>35187</v>
      </c>
      <c r="E5638" t="s">
        <v>1219</v>
      </c>
    </row>
    <row r="5639" spans="1:5">
      <c r="A5639" t="s">
        <v>6094</v>
      </c>
      <c r="B5639">
        <v>10002934737</v>
      </c>
      <c r="C5639" t="s">
        <v>141</v>
      </c>
      <c r="D5639" s="10">
        <v>31333</v>
      </c>
      <c r="E5639" t="s">
        <v>1219</v>
      </c>
    </row>
    <row r="5640" spans="1:5">
      <c r="A5640" t="s">
        <v>6095</v>
      </c>
      <c r="B5640">
        <v>10062984710</v>
      </c>
      <c r="C5640" t="s">
        <v>149</v>
      </c>
      <c r="D5640" s="10">
        <v>32800</v>
      </c>
      <c r="E5640" t="s">
        <v>1219</v>
      </c>
    </row>
    <row r="5641" spans="1:5">
      <c r="A5641" t="s">
        <v>6096</v>
      </c>
      <c r="B5641">
        <v>10009033108</v>
      </c>
      <c r="C5641" t="s">
        <v>45</v>
      </c>
      <c r="D5641" s="10">
        <v>34769</v>
      </c>
      <c r="E5641" t="s">
        <v>1219</v>
      </c>
    </row>
    <row r="5642" spans="1:5">
      <c r="A5642" t="s">
        <v>6097</v>
      </c>
      <c r="B5642">
        <v>10020811332</v>
      </c>
      <c r="C5642" t="s">
        <v>30</v>
      </c>
      <c r="D5642" s="10">
        <v>35257</v>
      </c>
      <c r="E5642" t="s">
        <v>1219</v>
      </c>
    </row>
    <row r="5643" spans="1:5">
      <c r="A5643" t="s">
        <v>6098</v>
      </c>
      <c r="B5643">
        <v>10011166300</v>
      </c>
      <c r="C5643" t="s">
        <v>479</v>
      </c>
      <c r="D5643" s="10">
        <v>36294</v>
      </c>
      <c r="E5643" t="s">
        <v>1217</v>
      </c>
    </row>
    <row r="5644" spans="1:5">
      <c r="A5644" t="s">
        <v>6099</v>
      </c>
      <c r="B5644">
        <v>10009878826</v>
      </c>
      <c r="C5644" t="s">
        <v>112</v>
      </c>
      <c r="D5644" s="10">
        <v>36058</v>
      </c>
      <c r="E5644" t="s">
        <v>1219</v>
      </c>
    </row>
    <row r="5645" spans="1:5">
      <c r="A5645" t="s">
        <v>6100</v>
      </c>
      <c r="B5645">
        <v>10015684173</v>
      </c>
      <c r="C5645" t="s">
        <v>26</v>
      </c>
      <c r="D5645" s="10">
        <v>35863</v>
      </c>
      <c r="E5645" t="s">
        <v>1219</v>
      </c>
    </row>
    <row r="5646" spans="1:5">
      <c r="A5646" t="s">
        <v>6101</v>
      </c>
      <c r="B5646">
        <v>10008855979</v>
      </c>
      <c r="C5646" t="s">
        <v>197</v>
      </c>
      <c r="D5646" s="10">
        <v>34202</v>
      </c>
      <c r="E5646" t="s">
        <v>1219</v>
      </c>
    </row>
    <row r="5647" spans="1:5">
      <c r="A5647" t="s">
        <v>6102</v>
      </c>
      <c r="B5647">
        <v>10009992701</v>
      </c>
      <c r="C5647" t="s">
        <v>26</v>
      </c>
      <c r="D5647" s="10">
        <v>35535</v>
      </c>
      <c r="E5647" t="s">
        <v>1217</v>
      </c>
    </row>
    <row r="5648" spans="1:5">
      <c r="A5648" t="s">
        <v>6103</v>
      </c>
      <c r="B5648">
        <v>10044254414</v>
      </c>
      <c r="C5648" t="s">
        <v>479</v>
      </c>
      <c r="D5648" s="10">
        <v>36006</v>
      </c>
      <c r="E5648" t="s">
        <v>1217</v>
      </c>
    </row>
    <row r="5649" spans="1:5">
      <c r="A5649" t="s">
        <v>6104</v>
      </c>
      <c r="B5649">
        <v>10015391254</v>
      </c>
      <c r="C5649" t="s">
        <v>36</v>
      </c>
      <c r="D5649" s="10">
        <v>36074</v>
      </c>
      <c r="E5649" t="s">
        <v>1219</v>
      </c>
    </row>
    <row r="5650" spans="1:5">
      <c r="A5650" t="s">
        <v>6105</v>
      </c>
      <c r="B5650">
        <v>10051908522</v>
      </c>
      <c r="C5650" t="s">
        <v>149</v>
      </c>
      <c r="D5650" s="10">
        <v>33703</v>
      </c>
      <c r="E5650" t="s">
        <v>1219</v>
      </c>
    </row>
    <row r="5651" spans="1:5">
      <c r="A5651" t="s">
        <v>6106</v>
      </c>
      <c r="B5651">
        <v>10010861354</v>
      </c>
      <c r="C5651" t="s">
        <v>163</v>
      </c>
      <c r="D5651" s="10">
        <v>29100</v>
      </c>
      <c r="E5651" t="s">
        <v>1217</v>
      </c>
    </row>
    <row r="5652" spans="1:5">
      <c r="A5652" t="s">
        <v>6107</v>
      </c>
      <c r="B5652">
        <v>10006897589</v>
      </c>
      <c r="C5652" t="s">
        <v>141</v>
      </c>
      <c r="D5652" s="10">
        <v>33686</v>
      </c>
      <c r="E5652" t="s">
        <v>1219</v>
      </c>
    </row>
    <row r="5653" spans="1:5">
      <c r="A5653" t="s">
        <v>6108</v>
      </c>
      <c r="B5653">
        <v>10009126973</v>
      </c>
      <c r="C5653" t="s">
        <v>112</v>
      </c>
      <c r="D5653" s="10">
        <v>34261</v>
      </c>
      <c r="E5653" t="s">
        <v>1217</v>
      </c>
    </row>
    <row r="5654" spans="1:5">
      <c r="A5654" t="s">
        <v>6109</v>
      </c>
      <c r="B5654">
        <v>10020950465</v>
      </c>
      <c r="C5654" t="s">
        <v>30</v>
      </c>
      <c r="D5654" s="10">
        <v>36332</v>
      </c>
      <c r="E5654" t="s">
        <v>1219</v>
      </c>
    </row>
    <row r="5655" spans="1:5">
      <c r="A5655" t="s">
        <v>6110</v>
      </c>
      <c r="B5655">
        <v>10050636509</v>
      </c>
      <c r="C5655" t="s">
        <v>28</v>
      </c>
      <c r="D5655" s="10">
        <v>36084</v>
      </c>
      <c r="E5655" t="s">
        <v>1219</v>
      </c>
    </row>
    <row r="5656" spans="1:5">
      <c r="A5656" t="s">
        <v>6111</v>
      </c>
      <c r="B5656">
        <v>10008689564</v>
      </c>
      <c r="C5656" t="s">
        <v>483</v>
      </c>
      <c r="D5656" s="10">
        <v>35051</v>
      </c>
      <c r="E5656" t="s">
        <v>1217</v>
      </c>
    </row>
    <row r="5657" spans="1:5">
      <c r="A5657" t="s">
        <v>6112</v>
      </c>
      <c r="B5657">
        <v>10016295475</v>
      </c>
      <c r="C5657" t="s">
        <v>30</v>
      </c>
      <c r="D5657" s="10">
        <v>35440</v>
      </c>
      <c r="E5657" t="s">
        <v>1219</v>
      </c>
    </row>
    <row r="5658" spans="1:5">
      <c r="A5658" t="s">
        <v>6113</v>
      </c>
      <c r="B5658">
        <v>10009123640</v>
      </c>
      <c r="C5658" t="s">
        <v>30</v>
      </c>
      <c r="D5658" s="10">
        <v>34909</v>
      </c>
      <c r="E5658" t="s">
        <v>1219</v>
      </c>
    </row>
    <row r="5659" spans="1:5">
      <c r="A5659" t="s">
        <v>6114</v>
      </c>
      <c r="B5659">
        <v>10010169422</v>
      </c>
      <c r="C5659" t="s">
        <v>28</v>
      </c>
      <c r="D5659" s="10">
        <v>35996</v>
      </c>
      <c r="E5659" t="s">
        <v>1219</v>
      </c>
    </row>
    <row r="5660" spans="1:5">
      <c r="A5660" t="s">
        <v>6115</v>
      </c>
      <c r="B5660">
        <v>10010084344</v>
      </c>
      <c r="C5660" t="s">
        <v>24</v>
      </c>
      <c r="D5660" s="10">
        <v>34693</v>
      </c>
      <c r="E5660" t="s">
        <v>1219</v>
      </c>
    </row>
    <row r="5661" spans="1:5">
      <c r="A5661" t="s">
        <v>6116</v>
      </c>
      <c r="B5661">
        <v>10010935116</v>
      </c>
      <c r="C5661" t="s">
        <v>30</v>
      </c>
      <c r="D5661" s="10">
        <v>35399</v>
      </c>
      <c r="E5661" t="s">
        <v>1219</v>
      </c>
    </row>
    <row r="5662" spans="1:5">
      <c r="A5662" t="s">
        <v>6117</v>
      </c>
      <c r="B5662">
        <v>10008011170</v>
      </c>
      <c r="C5662" t="s">
        <v>2662</v>
      </c>
      <c r="D5662" s="10">
        <v>33875</v>
      </c>
      <c r="E5662" t="s">
        <v>1219</v>
      </c>
    </row>
    <row r="5663" spans="1:5">
      <c r="A5663" t="s">
        <v>6118</v>
      </c>
      <c r="B5663">
        <v>10034771046</v>
      </c>
      <c r="C5663" t="s">
        <v>34</v>
      </c>
      <c r="D5663" s="10">
        <v>36327</v>
      </c>
      <c r="E5663" t="s">
        <v>1219</v>
      </c>
    </row>
    <row r="5664" spans="1:5">
      <c r="A5664" t="s">
        <v>6119</v>
      </c>
      <c r="B5664">
        <v>10014386191</v>
      </c>
      <c r="C5664" t="s">
        <v>28</v>
      </c>
      <c r="D5664" s="10">
        <v>35530</v>
      </c>
      <c r="E5664" t="s">
        <v>1217</v>
      </c>
    </row>
    <row r="5665" spans="1:5">
      <c r="A5665" t="s">
        <v>6120</v>
      </c>
      <c r="B5665">
        <v>10009531646</v>
      </c>
      <c r="C5665" t="s">
        <v>30</v>
      </c>
      <c r="D5665" s="10">
        <v>35472</v>
      </c>
      <c r="E5665" t="s">
        <v>1219</v>
      </c>
    </row>
    <row r="5666" spans="1:5">
      <c r="A5666" t="s">
        <v>6121</v>
      </c>
      <c r="B5666">
        <v>10021499931</v>
      </c>
      <c r="C5666" t="s">
        <v>30</v>
      </c>
      <c r="D5666" s="10">
        <v>33612</v>
      </c>
      <c r="E5666" t="s">
        <v>1219</v>
      </c>
    </row>
    <row r="5667" spans="1:5">
      <c r="A5667" t="s">
        <v>6122</v>
      </c>
      <c r="B5667">
        <v>10021305325</v>
      </c>
      <c r="C5667" t="s">
        <v>30</v>
      </c>
      <c r="D5667" s="10">
        <v>35866</v>
      </c>
      <c r="E5667" t="s">
        <v>1219</v>
      </c>
    </row>
    <row r="5668" spans="1:5">
      <c r="A5668" t="s">
        <v>6123</v>
      </c>
      <c r="B5668">
        <v>10013970004</v>
      </c>
      <c r="C5668" t="s">
        <v>30</v>
      </c>
      <c r="D5668" s="10">
        <v>24575</v>
      </c>
      <c r="E5668" t="s">
        <v>1219</v>
      </c>
    </row>
    <row r="5669" spans="1:5">
      <c r="A5669" t="s">
        <v>6124</v>
      </c>
      <c r="B5669">
        <v>10035531787</v>
      </c>
      <c r="C5669" t="s">
        <v>30</v>
      </c>
      <c r="D5669" s="10">
        <v>35703</v>
      </c>
      <c r="E5669" t="s">
        <v>1219</v>
      </c>
    </row>
    <row r="5670" spans="1:5">
      <c r="A5670" t="s">
        <v>6125</v>
      </c>
      <c r="B5670">
        <v>10021598648</v>
      </c>
      <c r="C5670" t="s">
        <v>30</v>
      </c>
      <c r="D5670" s="10">
        <v>30001</v>
      </c>
      <c r="E5670" t="s">
        <v>1219</v>
      </c>
    </row>
    <row r="5671" spans="1:5">
      <c r="A5671" t="s">
        <v>6126</v>
      </c>
      <c r="B5671">
        <v>10010922180</v>
      </c>
      <c r="C5671" t="s">
        <v>163</v>
      </c>
      <c r="D5671" s="10">
        <v>31430</v>
      </c>
      <c r="E5671" t="s">
        <v>1219</v>
      </c>
    </row>
    <row r="5672" spans="1:5">
      <c r="A5672" t="s">
        <v>6127</v>
      </c>
      <c r="B5672">
        <v>10016023875</v>
      </c>
      <c r="C5672" t="s">
        <v>255</v>
      </c>
      <c r="D5672" s="10">
        <v>35639</v>
      </c>
      <c r="E5672" t="s">
        <v>1219</v>
      </c>
    </row>
    <row r="5673" spans="1:5">
      <c r="A5673" t="s">
        <v>6128</v>
      </c>
      <c r="B5673">
        <v>10049091680</v>
      </c>
      <c r="C5673" t="s">
        <v>255</v>
      </c>
      <c r="D5673" s="10">
        <v>35741</v>
      </c>
      <c r="E5673" t="s">
        <v>1219</v>
      </c>
    </row>
    <row r="5674" spans="1:5">
      <c r="A5674" t="s">
        <v>6129</v>
      </c>
      <c r="B5674">
        <v>10064740713</v>
      </c>
      <c r="C5674" t="s">
        <v>324</v>
      </c>
      <c r="D5674" s="10">
        <v>35314</v>
      </c>
      <c r="E5674" t="s">
        <v>1219</v>
      </c>
    </row>
    <row r="5675" spans="1:5">
      <c r="A5675" t="s">
        <v>8203</v>
      </c>
      <c r="B5675">
        <v>10010876007</v>
      </c>
      <c r="C5675" t="s">
        <v>324</v>
      </c>
      <c r="D5675" s="10">
        <v>35935</v>
      </c>
      <c r="E5675" t="s">
        <v>1219</v>
      </c>
    </row>
    <row r="5676" spans="1:5">
      <c r="A5676" t="s">
        <v>6130</v>
      </c>
      <c r="B5676">
        <v>10010877320</v>
      </c>
      <c r="C5676" t="s">
        <v>324</v>
      </c>
      <c r="D5676" s="10">
        <v>36118</v>
      </c>
      <c r="E5676" t="s">
        <v>1219</v>
      </c>
    </row>
    <row r="5677" spans="1:5">
      <c r="A5677" t="s">
        <v>6131</v>
      </c>
      <c r="B5677">
        <v>10007199101</v>
      </c>
      <c r="C5677" t="s">
        <v>153</v>
      </c>
      <c r="D5677" s="10">
        <v>33710</v>
      </c>
      <c r="E5677" t="s">
        <v>1219</v>
      </c>
    </row>
    <row r="5678" spans="1:5">
      <c r="A5678" t="s">
        <v>6132</v>
      </c>
      <c r="B5678">
        <v>10015718125</v>
      </c>
      <c r="C5678" t="s">
        <v>32</v>
      </c>
      <c r="D5678" s="10">
        <v>36136</v>
      </c>
      <c r="E5678" t="s">
        <v>1219</v>
      </c>
    </row>
    <row r="5679" spans="1:5">
      <c r="A5679" t="s">
        <v>6133</v>
      </c>
      <c r="B5679">
        <v>10042434955</v>
      </c>
      <c r="C5679" t="s">
        <v>36</v>
      </c>
      <c r="D5679" s="10">
        <v>36481</v>
      </c>
      <c r="E5679" t="s">
        <v>1219</v>
      </c>
    </row>
    <row r="5680" spans="1:5">
      <c r="A5680" t="s">
        <v>6134</v>
      </c>
      <c r="B5680">
        <v>10011231974</v>
      </c>
      <c r="C5680" t="s">
        <v>36</v>
      </c>
      <c r="D5680" s="10">
        <v>35198</v>
      </c>
      <c r="E5680" t="s">
        <v>1217</v>
      </c>
    </row>
    <row r="5681" spans="1:5">
      <c r="A5681" t="s">
        <v>6135</v>
      </c>
      <c r="B5681">
        <v>10005509479</v>
      </c>
      <c r="C5681" t="s">
        <v>62</v>
      </c>
      <c r="D5681" s="10">
        <v>32253</v>
      </c>
      <c r="E5681" t="s">
        <v>1219</v>
      </c>
    </row>
    <row r="5682" spans="1:5">
      <c r="A5682" t="s">
        <v>6136</v>
      </c>
      <c r="B5682">
        <v>10023470849</v>
      </c>
      <c r="C5682" t="s">
        <v>26</v>
      </c>
      <c r="D5682" s="10">
        <v>34506</v>
      </c>
      <c r="E5682" t="s">
        <v>1217</v>
      </c>
    </row>
    <row r="5683" spans="1:5">
      <c r="A5683" t="s">
        <v>6137</v>
      </c>
      <c r="B5683">
        <v>10010677862</v>
      </c>
      <c r="C5683" t="s">
        <v>163</v>
      </c>
      <c r="D5683" s="10">
        <v>35401</v>
      </c>
      <c r="E5683" t="s">
        <v>1217</v>
      </c>
    </row>
    <row r="5684" spans="1:5">
      <c r="A5684" t="s">
        <v>6138</v>
      </c>
      <c r="B5684">
        <v>10014681841</v>
      </c>
      <c r="C5684" t="s">
        <v>163</v>
      </c>
      <c r="D5684" s="10">
        <v>33224</v>
      </c>
      <c r="E5684" t="s">
        <v>1219</v>
      </c>
    </row>
    <row r="5685" spans="1:5">
      <c r="A5685" t="s">
        <v>6139</v>
      </c>
      <c r="B5685">
        <v>10062664307</v>
      </c>
      <c r="C5685" t="s">
        <v>163</v>
      </c>
      <c r="D5685" s="10">
        <v>35224</v>
      </c>
      <c r="E5685" t="s">
        <v>1219</v>
      </c>
    </row>
    <row r="5686" spans="1:5">
      <c r="A5686" t="s">
        <v>6140</v>
      </c>
      <c r="B5686">
        <v>10045480755</v>
      </c>
      <c r="C5686" t="s">
        <v>28</v>
      </c>
      <c r="D5686" s="10">
        <v>35002</v>
      </c>
      <c r="E5686" t="s">
        <v>1219</v>
      </c>
    </row>
    <row r="5687" spans="1:5">
      <c r="A5687" t="s">
        <v>6141</v>
      </c>
      <c r="B5687">
        <v>10013859260</v>
      </c>
      <c r="C5687" t="s">
        <v>28</v>
      </c>
      <c r="D5687" s="10">
        <v>35171</v>
      </c>
      <c r="E5687" t="s">
        <v>1219</v>
      </c>
    </row>
    <row r="5688" spans="1:5">
      <c r="A5688" t="s">
        <v>6142</v>
      </c>
      <c r="B5688">
        <v>10015765918</v>
      </c>
      <c r="C5688" t="s">
        <v>28</v>
      </c>
      <c r="D5688" s="10">
        <v>36294</v>
      </c>
      <c r="E5688" t="s">
        <v>1217</v>
      </c>
    </row>
    <row r="5689" spans="1:5">
      <c r="A5689" t="s">
        <v>6143</v>
      </c>
      <c r="B5689">
        <v>10010770822</v>
      </c>
      <c r="C5689" t="s">
        <v>41</v>
      </c>
      <c r="D5689" s="10">
        <v>35950</v>
      </c>
      <c r="E5689" t="s">
        <v>1217</v>
      </c>
    </row>
    <row r="5690" spans="1:5">
      <c r="A5690" t="s">
        <v>6144</v>
      </c>
      <c r="B5690">
        <v>10015522610</v>
      </c>
      <c r="C5690" t="s">
        <v>41</v>
      </c>
      <c r="D5690" s="10">
        <v>36182</v>
      </c>
      <c r="E5690" t="s">
        <v>1219</v>
      </c>
    </row>
    <row r="5691" spans="1:5">
      <c r="A5691" t="s">
        <v>6145</v>
      </c>
      <c r="B5691">
        <v>10009032401</v>
      </c>
      <c r="C5691" t="s">
        <v>45</v>
      </c>
      <c r="D5691" s="10">
        <v>34895</v>
      </c>
      <c r="E5691" t="s">
        <v>1219</v>
      </c>
    </row>
    <row r="5692" spans="1:5">
      <c r="A5692" t="s">
        <v>6146</v>
      </c>
      <c r="B5692">
        <v>10008708661</v>
      </c>
      <c r="C5692" t="s">
        <v>41</v>
      </c>
      <c r="D5692" s="10">
        <v>34433</v>
      </c>
      <c r="E5692" t="s">
        <v>1219</v>
      </c>
    </row>
    <row r="5693" spans="1:5">
      <c r="A5693" t="s">
        <v>6147</v>
      </c>
      <c r="B5693">
        <v>10049173425</v>
      </c>
      <c r="C5693" t="s">
        <v>2662</v>
      </c>
      <c r="D5693" s="10">
        <v>35353</v>
      </c>
      <c r="E5693" t="s">
        <v>1219</v>
      </c>
    </row>
    <row r="5694" spans="1:5">
      <c r="A5694" t="s">
        <v>6148</v>
      </c>
      <c r="B5694">
        <v>10010182556</v>
      </c>
      <c r="C5694" t="s">
        <v>41</v>
      </c>
      <c r="D5694" s="10">
        <v>36098</v>
      </c>
      <c r="E5694" t="s">
        <v>1219</v>
      </c>
    </row>
    <row r="5695" spans="1:5">
      <c r="A5695" t="s">
        <v>6149</v>
      </c>
      <c r="B5695">
        <v>10015860187</v>
      </c>
      <c r="C5695" t="s">
        <v>103</v>
      </c>
      <c r="D5695" s="10">
        <v>36419</v>
      </c>
      <c r="E5695" t="s">
        <v>1219</v>
      </c>
    </row>
    <row r="5696" spans="1:5">
      <c r="A5696" t="s">
        <v>6150</v>
      </c>
      <c r="B5696">
        <v>10046003949</v>
      </c>
      <c r="C5696" t="s">
        <v>637</v>
      </c>
      <c r="D5696" s="10">
        <v>32479</v>
      </c>
      <c r="E5696" t="s">
        <v>1217</v>
      </c>
    </row>
    <row r="5697" spans="1:5">
      <c r="A5697" t="s">
        <v>6151</v>
      </c>
      <c r="B5697">
        <v>10008983291</v>
      </c>
      <c r="C5697" t="s">
        <v>24</v>
      </c>
      <c r="D5697" s="10">
        <v>34688</v>
      </c>
      <c r="E5697" t="s">
        <v>1219</v>
      </c>
    </row>
    <row r="5698" spans="1:5">
      <c r="A5698" t="s">
        <v>6152</v>
      </c>
      <c r="B5698">
        <v>10015856551</v>
      </c>
      <c r="C5698" t="s">
        <v>24</v>
      </c>
      <c r="D5698" s="10">
        <v>35959</v>
      </c>
      <c r="E5698" t="s">
        <v>1217</v>
      </c>
    </row>
    <row r="5699" spans="1:5">
      <c r="A5699" t="s">
        <v>6153</v>
      </c>
      <c r="B5699">
        <v>10014407009</v>
      </c>
      <c r="C5699" t="s">
        <v>24</v>
      </c>
      <c r="D5699" s="10">
        <v>35686</v>
      </c>
      <c r="E5699" t="s">
        <v>1217</v>
      </c>
    </row>
    <row r="5700" spans="1:5">
      <c r="A5700" t="s">
        <v>6154</v>
      </c>
      <c r="B5700">
        <v>10003240992</v>
      </c>
      <c r="C5700" t="s">
        <v>112</v>
      </c>
      <c r="D5700" s="10">
        <v>29959</v>
      </c>
      <c r="E5700" t="s">
        <v>1217</v>
      </c>
    </row>
    <row r="5701" spans="1:5">
      <c r="A5701" t="s">
        <v>6155</v>
      </c>
      <c r="B5701">
        <v>10009332592</v>
      </c>
      <c r="C5701" t="s">
        <v>163</v>
      </c>
      <c r="D5701" s="10">
        <v>31618</v>
      </c>
      <c r="E5701" t="s">
        <v>1219</v>
      </c>
    </row>
    <row r="5702" spans="1:5">
      <c r="A5702" t="s">
        <v>6156</v>
      </c>
      <c r="B5702">
        <v>10005442589</v>
      </c>
      <c r="C5702" t="s">
        <v>163</v>
      </c>
      <c r="D5702" s="10">
        <v>31674</v>
      </c>
      <c r="E5702" t="s">
        <v>1219</v>
      </c>
    </row>
    <row r="5703" spans="1:5">
      <c r="A5703" t="s">
        <v>6157</v>
      </c>
      <c r="B5703">
        <v>10004521291</v>
      </c>
      <c r="C5703" t="s">
        <v>26</v>
      </c>
      <c r="D5703" s="10">
        <v>32281</v>
      </c>
      <c r="E5703" t="s">
        <v>1219</v>
      </c>
    </row>
    <row r="5704" spans="1:5">
      <c r="A5704" t="s">
        <v>6158</v>
      </c>
      <c r="B5704">
        <v>10015082874</v>
      </c>
      <c r="C5704" t="s">
        <v>24</v>
      </c>
      <c r="D5704" s="10">
        <v>35916</v>
      </c>
      <c r="E5704" t="s">
        <v>1219</v>
      </c>
    </row>
    <row r="5705" spans="1:5">
      <c r="A5705" t="s">
        <v>6159</v>
      </c>
      <c r="B5705">
        <v>10035247053</v>
      </c>
      <c r="C5705" t="s">
        <v>43</v>
      </c>
      <c r="D5705" s="10">
        <v>33366</v>
      </c>
      <c r="E5705" t="s">
        <v>1219</v>
      </c>
    </row>
    <row r="5706" spans="1:5">
      <c r="A5706" t="s">
        <v>2589</v>
      </c>
      <c r="B5706">
        <v>10021108796</v>
      </c>
      <c r="C5706" t="s">
        <v>30</v>
      </c>
      <c r="D5706" s="10">
        <v>24576</v>
      </c>
      <c r="E5706" t="s">
        <v>1219</v>
      </c>
    </row>
    <row r="5707" spans="1:5">
      <c r="A5707" t="s">
        <v>6160</v>
      </c>
      <c r="B5707">
        <v>10049089963</v>
      </c>
      <c r="C5707" t="s">
        <v>255</v>
      </c>
      <c r="D5707" s="10">
        <v>35155</v>
      </c>
      <c r="E5707" t="s">
        <v>1219</v>
      </c>
    </row>
    <row r="5708" spans="1:5">
      <c r="A5708" t="s">
        <v>6161</v>
      </c>
      <c r="B5708">
        <v>10009860335</v>
      </c>
      <c r="C5708" t="s">
        <v>483</v>
      </c>
      <c r="D5708" s="10">
        <v>34932</v>
      </c>
      <c r="E5708" t="s">
        <v>1219</v>
      </c>
    </row>
    <row r="5709" spans="1:5">
      <c r="A5709" t="s">
        <v>6162</v>
      </c>
      <c r="B5709">
        <v>10008983695</v>
      </c>
      <c r="C5709" t="s">
        <v>24</v>
      </c>
      <c r="D5709" s="10">
        <v>34518</v>
      </c>
      <c r="E5709" t="s">
        <v>1219</v>
      </c>
    </row>
    <row r="5710" spans="1:5">
      <c r="A5710" t="s">
        <v>6163</v>
      </c>
      <c r="B5710">
        <v>10003292324</v>
      </c>
      <c r="C5710" t="s">
        <v>112</v>
      </c>
      <c r="D5710" s="10">
        <v>31188</v>
      </c>
      <c r="E5710" t="s">
        <v>1217</v>
      </c>
    </row>
    <row r="5711" spans="1:5">
      <c r="A5711" t="s">
        <v>6164</v>
      </c>
      <c r="B5711">
        <v>10003181378</v>
      </c>
      <c r="C5711" t="s">
        <v>22</v>
      </c>
      <c r="D5711" s="10">
        <v>30726</v>
      </c>
      <c r="E5711" t="s">
        <v>1219</v>
      </c>
    </row>
    <row r="5712" spans="1:5">
      <c r="A5712" t="s">
        <v>6165</v>
      </c>
      <c r="B5712">
        <v>10005969019</v>
      </c>
      <c r="C5712" t="s">
        <v>101</v>
      </c>
      <c r="D5712" s="10">
        <v>32673</v>
      </c>
      <c r="E5712" t="s">
        <v>1217</v>
      </c>
    </row>
    <row r="5713" spans="1:5">
      <c r="A5713" t="s">
        <v>6166</v>
      </c>
      <c r="B5713">
        <v>10009690987</v>
      </c>
      <c r="C5713" t="s">
        <v>43</v>
      </c>
      <c r="D5713" s="10">
        <v>35182</v>
      </c>
      <c r="E5713" t="s">
        <v>1217</v>
      </c>
    </row>
    <row r="5714" spans="1:5">
      <c r="A5714" t="s">
        <v>6167</v>
      </c>
      <c r="B5714">
        <v>10050677632</v>
      </c>
      <c r="C5714" t="s">
        <v>149</v>
      </c>
      <c r="D5714" s="10">
        <v>35693</v>
      </c>
      <c r="E5714" t="s">
        <v>1219</v>
      </c>
    </row>
    <row r="5715" spans="1:5">
      <c r="A5715" t="s">
        <v>6168</v>
      </c>
      <c r="B5715">
        <v>10007809793</v>
      </c>
      <c r="C5715" t="s">
        <v>101</v>
      </c>
      <c r="D5715" s="10">
        <v>34411</v>
      </c>
      <c r="E5715" t="s">
        <v>1219</v>
      </c>
    </row>
    <row r="5716" spans="1:5">
      <c r="A5716" t="s">
        <v>6169</v>
      </c>
      <c r="B5716">
        <v>10009432424</v>
      </c>
      <c r="C5716" t="s">
        <v>324</v>
      </c>
      <c r="D5716" s="10">
        <v>34634</v>
      </c>
      <c r="E5716" t="s">
        <v>1217</v>
      </c>
    </row>
    <row r="5717" spans="1:5">
      <c r="A5717" t="s">
        <v>6170</v>
      </c>
      <c r="B5717">
        <v>10009734942</v>
      </c>
      <c r="C5717" t="s">
        <v>84</v>
      </c>
      <c r="D5717" s="10">
        <v>35434</v>
      </c>
      <c r="E5717" t="s">
        <v>1217</v>
      </c>
    </row>
    <row r="5718" spans="1:5">
      <c r="A5718" t="s">
        <v>6171</v>
      </c>
      <c r="B5718">
        <v>10007230322</v>
      </c>
      <c r="C5718" t="s">
        <v>34</v>
      </c>
      <c r="D5718" s="10">
        <v>34030</v>
      </c>
      <c r="E5718" t="s">
        <v>1219</v>
      </c>
    </row>
    <row r="5719" spans="1:5">
      <c r="A5719" t="s">
        <v>6172</v>
      </c>
      <c r="B5719">
        <v>10008197389</v>
      </c>
      <c r="C5719" t="s">
        <v>30</v>
      </c>
      <c r="D5719" s="10">
        <v>33635</v>
      </c>
      <c r="E5719" t="s">
        <v>1219</v>
      </c>
    </row>
    <row r="5720" spans="1:5">
      <c r="A5720" t="s">
        <v>6173</v>
      </c>
      <c r="B5720">
        <v>10010173563</v>
      </c>
      <c r="C5720" t="s">
        <v>28</v>
      </c>
      <c r="D5720" s="10">
        <v>35725</v>
      </c>
      <c r="E5720" t="s">
        <v>1217</v>
      </c>
    </row>
    <row r="5721" spans="1:5">
      <c r="A5721" t="s">
        <v>6174</v>
      </c>
      <c r="B5721">
        <v>10007896285</v>
      </c>
      <c r="C5721" t="s">
        <v>324</v>
      </c>
      <c r="D5721" s="10">
        <v>34091</v>
      </c>
      <c r="E5721" t="s">
        <v>1217</v>
      </c>
    </row>
    <row r="5722" spans="1:5">
      <c r="A5722" t="s">
        <v>6175</v>
      </c>
      <c r="B5722">
        <v>10005483716</v>
      </c>
      <c r="C5722" t="s">
        <v>34</v>
      </c>
      <c r="D5722" s="10">
        <v>32161</v>
      </c>
      <c r="E5722" t="s">
        <v>1219</v>
      </c>
    </row>
    <row r="5723" spans="1:5">
      <c r="A5723" t="s">
        <v>6176</v>
      </c>
      <c r="B5723">
        <v>10007898915</v>
      </c>
      <c r="C5723" t="s">
        <v>24</v>
      </c>
      <c r="D5723" s="10">
        <v>34452</v>
      </c>
      <c r="E5723" t="s">
        <v>1219</v>
      </c>
    </row>
    <row r="5724" spans="1:5">
      <c r="A5724" t="s">
        <v>6177</v>
      </c>
      <c r="B5724">
        <v>10015536249</v>
      </c>
      <c r="C5724" t="s">
        <v>101</v>
      </c>
      <c r="D5724" s="10">
        <v>32189</v>
      </c>
      <c r="E5724" t="s">
        <v>1219</v>
      </c>
    </row>
    <row r="5725" spans="1:5">
      <c r="A5725" t="s">
        <v>6178</v>
      </c>
      <c r="B5725">
        <v>10014489558</v>
      </c>
      <c r="C5725" t="s">
        <v>101</v>
      </c>
      <c r="D5725" s="10">
        <v>36035</v>
      </c>
      <c r="E5725" t="s">
        <v>1219</v>
      </c>
    </row>
    <row r="5726" spans="1:5">
      <c r="A5726" t="s">
        <v>6179</v>
      </c>
      <c r="B5726">
        <v>10009595405</v>
      </c>
      <c r="C5726" t="s">
        <v>255</v>
      </c>
      <c r="D5726" s="10">
        <v>32809</v>
      </c>
      <c r="E5726" t="s">
        <v>1219</v>
      </c>
    </row>
    <row r="5727" spans="1:5">
      <c r="A5727" t="s">
        <v>5676</v>
      </c>
      <c r="B5727">
        <v>10010820938</v>
      </c>
      <c r="C5727" t="s">
        <v>103</v>
      </c>
      <c r="D5727" s="10">
        <v>30205</v>
      </c>
      <c r="E5727" t="s">
        <v>1219</v>
      </c>
    </row>
    <row r="5728" spans="1:5">
      <c r="A5728" t="s">
        <v>6180</v>
      </c>
      <c r="B5728">
        <v>10010653816</v>
      </c>
      <c r="C5728" t="s">
        <v>211</v>
      </c>
      <c r="D5728" s="10">
        <v>35766</v>
      </c>
      <c r="E5728" t="s">
        <v>1219</v>
      </c>
    </row>
    <row r="5729" spans="1:5">
      <c r="A5729" t="s">
        <v>6181</v>
      </c>
      <c r="B5729">
        <v>10006895670</v>
      </c>
      <c r="C5729" t="s">
        <v>57</v>
      </c>
      <c r="D5729" s="10">
        <v>33798</v>
      </c>
      <c r="E5729" t="s">
        <v>1219</v>
      </c>
    </row>
    <row r="5730" spans="1:5">
      <c r="A5730" t="s">
        <v>6182</v>
      </c>
      <c r="B5730">
        <v>10004713473</v>
      </c>
      <c r="C5730" t="s">
        <v>153</v>
      </c>
      <c r="D5730" s="10">
        <v>32456</v>
      </c>
      <c r="E5730" t="s">
        <v>1219</v>
      </c>
    </row>
    <row r="5731" spans="1:5">
      <c r="A5731" t="s">
        <v>6183</v>
      </c>
      <c r="B5731">
        <v>10007505356</v>
      </c>
      <c r="C5731" t="s">
        <v>141</v>
      </c>
      <c r="D5731" s="10">
        <v>34109</v>
      </c>
      <c r="E5731" t="s">
        <v>1219</v>
      </c>
    </row>
    <row r="5732" spans="1:5">
      <c r="A5732" t="s">
        <v>6184</v>
      </c>
      <c r="B5732">
        <v>10007741590</v>
      </c>
      <c r="C5732" t="s">
        <v>255</v>
      </c>
      <c r="D5732" s="10">
        <v>33487</v>
      </c>
      <c r="E5732" t="s">
        <v>1219</v>
      </c>
    </row>
    <row r="5733" spans="1:5">
      <c r="A5733" t="s">
        <v>6185</v>
      </c>
      <c r="B5733">
        <v>10061393001</v>
      </c>
      <c r="C5733" t="s">
        <v>55</v>
      </c>
      <c r="D5733" s="10">
        <v>32957</v>
      </c>
      <c r="E5733" t="s">
        <v>1219</v>
      </c>
    </row>
    <row r="5734" spans="1:5">
      <c r="A5734" t="s">
        <v>8204</v>
      </c>
      <c r="B5734">
        <v>10011208635</v>
      </c>
      <c r="C5734" t="s">
        <v>2728</v>
      </c>
      <c r="D5734" s="10">
        <v>26596</v>
      </c>
      <c r="E5734" t="s">
        <v>1217</v>
      </c>
    </row>
    <row r="5735" spans="1:5">
      <c r="A5735" t="s">
        <v>6186</v>
      </c>
      <c r="B5735">
        <v>10010165984</v>
      </c>
      <c r="C5735" t="s">
        <v>43</v>
      </c>
      <c r="D5735" s="10">
        <v>34291</v>
      </c>
      <c r="E5735" t="s">
        <v>1219</v>
      </c>
    </row>
    <row r="5736" spans="1:5">
      <c r="A5736" t="s">
        <v>6187</v>
      </c>
      <c r="B5736">
        <v>10009178608</v>
      </c>
      <c r="C5736" t="s">
        <v>630</v>
      </c>
      <c r="D5736" s="10">
        <v>34766</v>
      </c>
      <c r="E5736" t="s">
        <v>1219</v>
      </c>
    </row>
    <row r="5737" spans="1:5">
      <c r="A5737" t="s">
        <v>6188</v>
      </c>
      <c r="B5737">
        <v>10015983358</v>
      </c>
      <c r="C5737" t="s">
        <v>211</v>
      </c>
      <c r="D5737" s="10">
        <v>29504</v>
      </c>
      <c r="E5737" t="s">
        <v>1219</v>
      </c>
    </row>
    <row r="5738" spans="1:5">
      <c r="A5738" t="s">
        <v>6189</v>
      </c>
      <c r="B5738">
        <v>10009139303</v>
      </c>
      <c r="C5738" t="s">
        <v>34</v>
      </c>
      <c r="D5738" s="10">
        <v>35228</v>
      </c>
      <c r="E5738" t="s">
        <v>1217</v>
      </c>
    </row>
    <row r="5739" spans="1:5">
      <c r="A5739" t="s">
        <v>6190</v>
      </c>
      <c r="B5739">
        <v>10006726225</v>
      </c>
      <c r="C5739" t="s">
        <v>637</v>
      </c>
      <c r="D5739" s="10">
        <v>26815</v>
      </c>
      <c r="E5739" t="s">
        <v>1219</v>
      </c>
    </row>
    <row r="5740" spans="1:5">
      <c r="A5740" t="s">
        <v>6191</v>
      </c>
      <c r="B5740">
        <v>10008865881</v>
      </c>
      <c r="C5740" t="s">
        <v>55</v>
      </c>
      <c r="D5740" s="10">
        <v>35357</v>
      </c>
      <c r="E5740" t="s">
        <v>1217</v>
      </c>
    </row>
    <row r="5741" spans="1:5">
      <c r="A5741" t="s">
        <v>6192</v>
      </c>
      <c r="B5741">
        <v>10007360462</v>
      </c>
      <c r="C5741" t="s">
        <v>483</v>
      </c>
      <c r="D5741" s="10">
        <v>34069</v>
      </c>
      <c r="E5741" t="s">
        <v>1219</v>
      </c>
    </row>
    <row r="5742" spans="1:5">
      <c r="A5742" t="s">
        <v>6193</v>
      </c>
      <c r="B5742">
        <v>10009673207</v>
      </c>
      <c r="C5742" t="s">
        <v>153</v>
      </c>
      <c r="D5742" s="10">
        <v>35478</v>
      </c>
      <c r="E5742" t="s">
        <v>1219</v>
      </c>
    </row>
    <row r="5743" spans="1:5">
      <c r="A5743" t="s">
        <v>6194</v>
      </c>
      <c r="B5743">
        <v>10003245642</v>
      </c>
      <c r="C5743" t="s">
        <v>206</v>
      </c>
      <c r="D5743" s="10">
        <v>30891</v>
      </c>
      <c r="E5743" t="s">
        <v>1219</v>
      </c>
    </row>
    <row r="5744" spans="1:5">
      <c r="A5744" t="s">
        <v>6195</v>
      </c>
      <c r="B5744">
        <v>10079277575</v>
      </c>
      <c r="C5744" t="s">
        <v>324</v>
      </c>
      <c r="D5744" s="10">
        <v>32937</v>
      </c>
      <c r="E5744" t="s">
        <v>1217</v>
      </c>
    </row>
    <row r="5745" spans="1:5">
      <c r="A5745" t="s">
        <v>6196</v>
      </c>
      <c r="B5745">
        <v>10006137656</v>
      </c>
      <c r="C5745" t="s">
        <v>255</v>
      </c>
      <c r="D5745" s="10">
        <v>32929</v>
      </c>
      <c r="E5745" t="s">
        <v>1219</v>
      </c>
    </row>
    <row r="5746" spans="1:5">
      <c r="A5746" t="s">
        <v>6197</v>
      </c>
      <c r="B5746">
        <v>10007767963</v>
      </c>
      <c r="C5746" t="s">
        <v>637</v>
      </c>
      <c r="D5746" s="10">
        <v>34302</v>
      </c>
      <c r="E5746" t="s">
        <v>1217</v>
      </c>
    </row>
    <row r="5747" spans="1:5">
      <c r="A5747" t="s">
        <v>6198</v>
      </c>
      <c r="B5747">
        <v>10009002489</v>
      </c>
      <c r="C5747" t="s">
        <v>22</v>
      </c>
      <c r="D5747" s="10">
        <v>34913</v>
      </c>
      <c r="E5747" t="s">
        <v>1219</v>
      </c>
    </row>
    <row r="5748" spans="1:5">
      <c r="A5748" t="s">
        <v>6199</v>
      </c>
      <c r="B5748">
        <v>10016303054</v>
      </c>
      <c r="C5748" t="s">
        <v>141</v>
      </c>
      <c r="D5748" s="10">
        <v>33653</v>
      </c>
      <c r="E5748" t="s">
        <v>1219</v>
      </c>
    </row>
    <row r="5749" spans="1:5">
      <c r="A5749" t="s">
        <v>6200</v>
      </c>
      <c r="B5749">
        <v>10006903047</v>
      </c>
      <c r="C5749" t="s">
        <v>45</v>
      </c>
      <c r="D5749" s="10">
        <v>33369</v>
      </c>
      <c r="E5749" t="s">
        <v>1219</v>
      </c>
    </row>
    <row r="5750" spans="1:5">
      <c r="A5750" t="s">
        <v>6201</v>
      </c>
      <c r="B5750">
        <v>10009704024</v>
      </c>
      <c r="C5750" t="s">
        <v>45</v>
      </c>
      <c r="D5750" s="10">
        <v>34445</v>
      </c>
      <c r="E5750" t="s">
        <v>1219</v>
      </c>
    </row>
    <row r="5751" spans="1:5">
      <c r="A5751" t="s">
        <v>6202</v>
      </c>
      <c r="B5751">
        <v>10011207524</v>
      </c>
      <c r="C5751" t="s">
        <v>103</v>
      </c>
      <c r="D5751" s="10">
        <v>34918</v>
      </c>
      <c r="E5751" t="s">
        <v>1219</v>
      </c>
    </row>
    <row r="5752" spans="1:5">
      <c r="A5752" t="s">
        <v>6203</v>
      </c>
      <c r="B5752">
        <v>10016130474</v>
      </c>
      <c r="C5752" t="s">
        <v>112</v>
      </c>
      <c r="D5752" s="10">
        <v>36341</v>
      </c>
      <c r="E5752" t="s">
        <v>1217</v>
      </c>
    </row>
    <row r="5753" spans="1:5">
      <c r="A5753" t="s">
        <v>6204</v>
      </c>
      <c r="B5753">
        <v>10006896478</v>
      </c>
      <c r="C5753" t="s">
        <v>206</v>
      </c>
      <c r="D5753" s="10">
        <v>33279</v>
      </c>
      <c r="E5753" t="s">
        <v>1219</v>
      </c>
    </row>
    <row r="5754" spans="1:5">
      <c r="A5754" t="s">
        <v>6205</v>
      </c>
      <c r="B5754">
        <v>10014146624</v>
      </c>
      <c r="C5754" t="s">
        <v>324</v>
      </c>
      <c r="D5754" s="10">
        <v>35245</v>
      </c>
      <c r="E5754" t="s">
        <v>1219</v>
      </c>
    </row>
    <row r="5755" spans="1:5">
      <c r="A5755" t="s">
        <v>6206</v>
      </c>
      <c r="B5755">
        <v>10010821443</v>
      </c>
      <c r="C5755" t="s">
        <v>103</v>
      </c>
      <c r="D5755" s="10">
        <v>35766</v>
      </c>
      <c r="E5755" t="s">
        <v>1219</v>
      </c>
    </row>
    <row r="5756" spans="1:5">
      <c r="A5756" t="s">
        <v>6207</v>
      </c>
      <c r="B5756">
        <v>10004594043</v>
      </c>
      <c r="C5756" t="s">
        <v>206</v>
      </c>
      <c r="D5756" s="10">
        <v>31785</v>
      </c>
      <c r="E5756" t="s">
        <v>1226</v>
      </c>
    </row>
    <row r="5757" spans="1:5">
      <c r="A5757" t="s">
        <v>6208</v>
      </c>
      <c r="B5757">
        <v>10016262941</v>
      </c>
      <c r="C5757" t="s">
        <v>255</v>
      </c>
      <c r="D5757" s="10">
        <v>35859</v>
      </c>
      <c r="E5757" t="s">
        <v>1219</v>
      </c>
    </row>
    <row r="5758" spans="1:5">
      <c r="A5758" t="s">
        <v>6209</v>
      </c>
      <c r="B5758">
        <v>10010776983</v>
      </c>
      <c r="C5758" t="s">
        <v>637</v>
      </c>
      <c r="D5758" s="10">
        <v>36041</v>
      </c>
      <c r="E5758" t="s">
        <v>1217</v>
      </c>
    </row>
    <row r="5759" spans="1:5">
      <c r="A5759" t="s">
        <v>6210</v>
      </c>
      <c r="B5759">
        <v>10007946809</v>
      </c>
      <c r="C5759" t="s">
        <v>94</v>
      </c>
      <c r="D5759" s="10">
        <v>33542</v>
      </c>
      <c r="E5759" t="s">
        <v>1217</v>
      </c>
    </row>
    <row r="5760" spans="1:5">
      <c r="A5760" t="s">
        <v>6211</v>
      </c>
      <c r="B5760">
        <v>10009002792</v>
      </c>
      <c r="C5760" t="s">
        <v>22</v>
      </c>
      <c r="D5760" s="10">
        <v>34960</v>
      </c>
      <c r="E5760" t="s">
        <v>1217</v>
      </c>
    </row>
    <row r="5761" spans="1:5">
      <c r="A5761" t="s">
        <v>6212</v>
      </c>
      <c r="B5761">
        <v>10009836487</v>
      </c>
      <c r="C5761" t="s">
        <v>38</v>
      </c>
      <c r="D5761" s="10">
        <v>35546</v>
      </c>
      <c r="E5761" t="s">
        <v>1219</v>
      </c>
    </row>
    <row r="5762" spans="1:5">
      <c r="A5762" t="s">
        <v>6213</v>
      </c>
      <c r="B5762">
        <v>10009323094</v>
      </c>
      <c r="C5762" t="s">
        <v>141</v>
      </c>
      <c r="D5762" s="10">
        <v>32245</v>
      </c>
      <c r="E5762" t="s">
        <v>1219</v>
      </c>
    </row>
    <row r="5763" spans="1:5">
      <c r="A5763" t="s">
        <v>6214</v>
      </c>
      <c r="B5763">
        <v>10003035676</v>
      </c>
      <c r="C5763" t="s">
        <v>43</v>
      </c>
      <c r="E5763" t="s">
        <v>1219</v>
      </c>
    </row>
    <row r="5764" spans="1:5">
      <c r="A5764" t="s">
        <v>6215</v>
      </c>
      <c r="B5764">
        <v>10010088788</v>
      </c>
      <c r="C5764" t="s">
        <v>324</v>
      </c>
      <c r="D5764" s="10">
        <v>34762</v>
      </c>
      <c r="E5764" t="s">
        <v>1219</v>
      </c>
    </row>
    <row r="5765" spans="1:5">
      <c r="A5765" t="s">
        <v>6216</v>
      </c>
      <c r="B5765">
        <v>10008696436</v>
      </c>
      <c r="C5765" t="s">
        <v>45</v>
      </c>
      <c r="D5765" s="10">
        <v>34420</v>
      </c>
      <c r="E5765" t="s">
        <v>1219</v>
      </c>
    </row>
    <row r="5766" spans="1:5">
      <c r="A5766" t="s">
        <v>6217</v>
      </c>
      <c r="B5766">
        <v>10011155485</v>
      </c>
      <c r="C5766" t="s">
        <v>211</v>
      </c>
      <c r="D5766" s="10">
        <v>35807</v>
      </c>
      <c r="E5766" t="s">
        <v>1219</v>
      </c>
    </row>
    <row r="5767" spans="1:5">
      <c r="A5767" t="s">
        <v>6218</v>
      </c>
      <c r="B5767">
        <v>10008937522</v>
      </c>
      <c r="C5767" t="s">
        <v>55</v>
      </c>
      <c r="D5767" s="10">
        <v>33986</v>
      </c>
      <c r="E5767" t="s">
        <v>1219</v>
      </c>
    </row>
    <row r="5768" spans="1:5">
      <c r="A5768" t="s">
        <v>6219</v>
      </c>
      <c r="B5768">
        <v>10015992048</v>
      </c>
      <c r="C5768" t="s">
        <v>94</v>
      </c>
      <c r="D5768" s="10">
        <v>36177</v>
      </c>
      <c r="E5768" t="s">
        <v>1219</v>
      </c>
    </row>
    <row r="5769" spans="1:5">
      <c r="A5769" t="s">
        <v>6220</v>
      </c>
      <c r="B5769">
        <v>10009500829</v>
      </c>
      <c r="C5769" t="s">
        <v>41</v>
      </c>
      <c r="D5769" s="10">
        <v>35091</v>
      </c>
      <c r="E5769" t="s">
        <v>1219</v>
      </c>
    </row>
    <row r="5770" spans="1:5">
      <c r="A5770" t="s">
        <v>6221</v>
      </c>
      <c r="B5770">
        <v>10009523663</v>
      </c>
      <c r="C5770" t="s">
        <v>22</v>
      </c>
      <c r="D5770" s="10">
        <v>35094</v>
      </c>
      <c r="E5770" t="s">
        <v>1219</v>
      </c>
    </row>
    <row r="5771" spans="1:5">
      <c r="A5771" t="s">
        <v>6222</v>
      </c>
      <c r="B5771">
        <v>10009014314</v>
      </c>
      <c r="C5771" t="s">
        <v>57</v>
      </c>
      <c r="D5771" s="10">
        <v>34721</v>
      </c>
      <c r="E5771" t="s">
        <v>1217</v>
      </c>
    </row>
    <row r="5772" spans="1:5">
      <c r="A5772" t="s">
        <v>6223</v>
      </c>
      <c r="B5772">
        <v>10009163753</v>
      </c>
      <c r="C5772" t="s">
        <v>26</v>
      </c>
      <c r="D5772" s="10">
        <v>35258</v>
      </c>
      <c r="E5772" t="s">
        <v>1217</v>
      </c>
    </row>
    <row r="5773" spans="1:5">
      <c r="A5773" t="s">
        <v>6224</v>
      </c>
      <c r="B5773">
        <v>10004657802</v>
      </c>
      <c r="C5773" t="s">
        <v>43</v>
      </c>
      <c r="D5773" s="10">
        <v>30243</v>
      </c>
      <c r="E5773" t="s">
        <v>1219</v>
      </c>
    </row>
    <row r="5774" spans="1:5">
      <c r="A5774" t="s">
        <v>6225</v>
      </c>
      <c r="B5774">
        <v>10007234261</v>
      </c>
      <c r="C5774" t="s">
        <v>324</v>
      </c>
      <c r="D5774" s="10">
        <v>33573</v>
      </c>
      <c r="E5774" t="s">
        <v>1219</v>
      </c>
    </row>
    <row r="5775" spans="1:5">
      <c r="A5775" t="s">
        <v>6226</v>
      </c>
      <c r="B5775">
        <v>10016128757</v>
      </c>
      <c r="C5775" t="s">
        <v>30</v>
      </c>
      <c r="D5775" s="10">
        <v>35383</v>
      </c>
      <c r="E5775" t="s">
        <v>1219</v>
      </c>
    </row>
    <row r="5776" spans="1:5">
      <c r="A5776" t="s">
        <v>6227</v>
      </c>
      <c r="B5776">
        <v>10010963206</v>
      </c>
      <c r="C5776" t="s">
        <v>255</v>
      </c>
      <c r="D5776" s="10">
        <v>35217</v>
      </c>
      <c r="E5776" t="s">
        <v>1219</v>
      </c>
    </row>
    <row r="5777" spans="1:5">
      <c r="A5777" t="s">
        <v>6228</v>
      </c>
      <c r="B5777">
        <v>10009074635</v>
      </c>
      <c r="C5777" t="s">
        <v>479</v>
      </c>
      <c r="D5777" s="10">
        <v>34748</v>
      </c>
      <c r="E5777" t="s">
        <v>1219</v>
      </c>
    </row>
    <row r="5778" spans="1:5">
      <c r="A5778" t="s">
        <v>6229</v>
      </c>
      <c r="B5778">
        <v>10009490523</v>
      </c>
      <c r="C5778" t="s">
        <v>84</v>
      </c>
      <c r="D5778" s="10">
        <v>34778</v>
      </c>
      <c r="E5778" t="s">
        <v>1219</v>
      </c>
    </row>
    <row r="5779" spans="1:5">
      <c r="A5779" t="s">
        <v>6230</v>
      </c>
      <c r="B5779">
        <v>10007357937</v>
      </c>
      <c r="C5779" t="s">
        <v>77</v>
      </c>
      <c r="D5779" s="10">
        <v>34226</v>
      </c>
      <c r="E5779" t="s">
        <v>1219</v>
      </c>
    </row>
    <row r="5780" spans="1:5">
      <c r="A5780" t="s">
        <v>6231</v>
      </c>
      <c r="B5780">
        <v>10009014516</v>
      </c>
      <c r="C5780" t="s">
        <v>57</v>
      </c>
      <c r="D5780" s="10">
        <v>34824</v>
      </c>
      <c r="E5780" t="s">
        <v>1219</v>
      </c>
    </row>
    <row r="5781" spans="1:5">
      <c r="A5781" t="s">
        <v>6232</v>
      </c>
      <c r="B5781">
        <v>10016301539</v>
      </c>
      <c r="C5781" t="s">
        <v>141</v>
      </c>
      <c r="D5781" s="10">
        <v>35501</v>
      </c>
      <c r="E5781" t="s">
        <v>1219</v>
      </c>
    </row>
    <row r="5782" spans="1:5">
      <c r="A5782" t="s">
        <v>6233</v>
      </c>
      <c r="B5782">
        <v>10009854776</v>
      </c>
      <c r="C5782" t="s">
        <v>43</v>
      </c>
      <c r="D5782" s="10">
        <v>34008</v>
      </c>
      <c r="E5782" t="s">
        <v>1219</v>
      </c>
    </row>
    <row r="5783" spans="1:5">
      <c r="A5783" t="s">
        <v>6234</v>
      </c>
      <c r="B5783">
        <v>10008712503</v>
      </c>
      <c r="C5783" t="s">
        <v>324</v>
      </c>
      <c r="D5783" s="10">
        <v>34629</v>
      </c>
      <c r="E5783" t="s">
        <v>1219</v>
      </c>
    </row>
    <row r="5784" spans="1:5">
      <c r="A5784" t="s">
        <v>6235</v>
      </c>
      <c r="B5784">
        <v>10015150875</v>
      </c>
      <c r="C5784" t="s">
        <v>144</v>
      </c>
      <c r="D5784" s="10">
        <v>35847</v>
      </c>
      <c r="E5784" t="s">
        <v>1217</v>
      </c>
    </row>
    <row r="5785" spans="1:5">
      <c r="A5785" t="s">
        <v>6236</v>
      </c>
      <c r="B5785">
        <v>10009322185</v>
      </c>
      <c r="C5785" t="s">
        <v>255</v>
      </c>
      <c r="D5785" s="10">
        <v>34549</v>
      </c>
      <c r="E5785" t="s">
        <v>1219</v>
      </c>
    </row>
    <row r="5786" spans="1:5">
      <c r="A5786" t="s">
        <v>6237</v>
      </c>
      <c r="B5786">
        <v>10014615254</v>
      </c>
      <c r="C5786" t="s">
        <v>1351</v>
      </c>
      <c r="D5786" s="10">
        <v>35680</v>
      </c>
      <c r="E5786" t="s">
        <v>1219</v>
      </c>
    </row>
    <row r="5787" spans="1:5">
      <c r="A5787" t="s">
        <v>6238</v>
      </c>
      <c r="B5787">
        <v>10015031243</v>
      </c>
      <c r="C5787" t="s">
        <v>112</v>
      </c>
      <c r="D5787" s="10">
        <v>31966</v>
      </c>
      <c r="E5787" t="s">
        <v>1217</v>
      </c>
    </row>
    <row r="5788" spans="1:5">
      <c r="A5788" t="s">
        <v>6239</v>
      </c>
      <c r="B5788">
        <v>10008932569</v>
      </c>
      <c r="C5788" t="s">
        <v>55</v>
      </c>
      <c r="D5788" s="10">
        <v>31947</v>
      </c>
      <c r="E5788" t="s">
        <v>1219</v>
      </c>
    </row>
    <row r="5789" spans="1:5">
      <c r="A5789" t="s">
        <v>6240</v>
      </c>
      <c r="B5789">
        <v>10008009958</v>
      </c>
      <c r="C5789" t="s">
        <v>94</v>
      </c>
      <c r="D5789" s="10">
        <v>34668</v>
      </c>
      <c r="E5789" t="s">
        <v>1219</v>
      </c>
    </row>
    <row r="5790" spans="1:5">
      <c r="A5790" t="s">
        <v>6241</v>
      </c>
      <c r="B5790">
        <v>10010114353</v>
      </c>
      <c r="C5790" t="s">
        <v>57</v>
      </c>
      <c r="D5790" s="10">
        <v>35931</v>
      </c>
      <c r="E5790" t="s">
        <v>1219</v>
      </c>
    </row>
    <row r="5791" spans="1:5">
      <c r="A5791" t="s">
        <v>6242</v>
      </c>
      <c r="B5791">
        <v>10010738890</v>
      </c>
      <c r="C5791" t="s">
        <v>141</v>
      </c>
      <c r="D5791" s="10">
        <v>30947</v>
      </c>
      <c r="E5791" t="s">
        <v>1219</v>
      </c>
    </row>
    <row r="5792" spans="1:5">
      <c r="A5792" t="s">
        <v>6243</v>
      </c>
      <c r="B5792">
        <v>10007275788</v>
      </c>
      <c r="C5792" t="s">
        <v>324</v>
      </c>
      <c r="D5792" s="10">
        <v>32986</v>
      </c>
      <c r="E5792" t="s">
        <v>1219</v>
      </c>
    </row>
    <row r="5793" spans="1:5">
      <c r="A5793" t="s">
        <v>6244</v>
      </c>
      <c r="B5793">
        <v>10010088081</v>
      </c>
      <c r="C5793" t="s">
        <v>45</v>
      </c>
      <c r="D5793" s="10">
        <v>34709</v>
      </c>
      <c r="E5793" t="s">
        <v>1219</v>
      </c>
    </row>
    <row r="5794" spans="1:5">
      <c r="A5794" t="s">
        <v>6245</v>
      </c>
      <c r="B5794">
        <v>10061276702</v>
      </c>
      <c r="C5794" t="s">
        <v>206</v>
      </c>
      <c r="D5794" s="10">
        <v>35595</v>
      </c>
      <c r="E5794" t="s">
        <v>1219</v>
      </c>
    </row>
    <row r="5795" spans="1:5">
      <c r="A5795" t="s">
        <v>6246</v>
      </c>
      <c r="B5795">
        <v>10009813047</v>
      </c>
      <c r="C5795" t="s">
        <v>51</v>
      </c>
      <c r="D5795" s="10">
        <v>35283</v>
      </c>
      <c r="E5795" t="s">
        <v>1219</v>
      </c>
    </row>
    <row r="5796" spans="1:5">
      <c r="A5796" t="s">
        <v>6247</v>
      </c>
      <c r="B5796">
        <v>10009828306</v>
      </c>
      <c r="C5796" t="s">
        <v>206</v>
      </c>
      <c r="D5796" s="10">
        <v>34011</v>
      </c>
      <c r="E5796" t="s">
        <v>1219</v>
      </c>
    </row>
    <row r="5797" spans="1:5">
      <c r="A5797" t="s">
        <v>6248</v>
      </c>
      <c r="B5797">
        <v>10061280035</v>
      </c>
      <c r="C5797" t="s">
        <v>1351</v>
      </c>
      <c r="D5797" s="10">
        <v>34423</v>
      </c>
      <c r="E5797" t="s">
        <v>1219</v>
      </c>
    </row>
    <row r="5798" spans="1:5">
      <c r="A5798" t="s">
        <v>6249</v>
      </c>
      <c r="B5798">
        <v>10016044588</v>
      </c>
      <c r="C5798" t="s">
        <v>55</v>
      </c>
      <c r="D5798" s="10">
        <v>36096</v>
      </c>
      <c r="E5798" t="s">
        <v>1219</v>
      </c>
    </row>
    <row r="5799" spans="1:5">
      <c r="A5799" t="s">
        <v>6250</v>
      </c>
      <c r="B5799">
        <v>10023480953</v>
      </c>
      <c r="C5799" t="s">
        <v>38</v>
      </c>
      <c r="D5799" s="10">
        <v>35038</v>
      </c>
      <c r="E5799" t="s">
        <v>1219</v>
      </c>
    </row>
    <row r="5800" spans="1:5">
      <c r="A5800" t="s">
        <v>6251</v>
      </c>
      <c r="B5800">
        <v>10010962293</v>
      </c>
      <c r="C5800" t="s">
        <v>255</v>
      </c>
      <c r="D5800" s="10">
        <v>35517</v>
      </c>
      <c r="E5800" t="s">
        <v>1219</v>
      </c>
    </row>
    <row r="5801" spans="1:5">
      <c r="A5801" t="s">
        <v>6252</v>
      </c>
      <c r="B5801">
        <v>10009494159</v>
      </c>
      <c r="C5801" t="s">
        <v>101</v>
      </c>
      <c r="D5801" s="10">
        <v>27128</v>
      </c>
      <c r="E5801" t="s">
        <v>1219</v>
      </c>
    </row>
    <row r="5802" spans="1:5">
      <c r="A5802" t="s">
        <v>6253</v>
      </c>
      <c r="B5802">
        <v>10045668085</v>
      </c>
      <c r="C5802" t="s">
        <v>479</v>
      </c>
      <c r="D5802" s="10">
        <v>36037</v>
      </c>
      <c r="E5802" t="s">
        <v>1219</v>
      </c>
    </row>
    <row r="5803" spans="1:5">
      <c r="A5803" t="s">
        <v>6254</v>
      </c>
      <c r="B5803">
        <v>10007052587</v>
      </c>
      <c r="C5803" t="s">
        <v>77</v>
      </c>
      <c r="D5803" s="10">
        <v>33580</v>
      </c>
      <c r="E5803" t="s">
        <v>1217</v>
      </c>
    </row>
    <row r="5804" spans="1:5">
      <c r="A5804" t="s">
        <v>6255</v>
      </c>
      <c r="B5804">
        <v>10061349248</v>
      </c>
      <c r="C5804" t="s">
        <v>55</v>
      </c>
      <c r="E5804" t="s">
        <v>1219</v>
      </c>
    </row>
    <row r="5805" spans="1:5">
      <c r="A5805" t="s">
        <v>6256</v>
      </c>
      <c r="B5805">
        <v>10015992250</v>
      </c>
      <c r="C5805" t="s">
        <v>94</v>
      </c>
      <c r="D5805" s="10">
        <v>36073</v>
      </c>
      <c r="E5805" t="s">
        <v>1219</v>
      </c>
    </row>
    <row r="5806" spans="1:5">
      <c r="A5806" t="s">
        <v>6257</v>
      </c>
      <c r="B5806">
        <v>10009003301</v>
      </c>
      <c r="C5806" t="s">
        <v>22</v>
      </c>
      <c r="D5806" s="10">
        <v>34951</v>
      </c>
      <c r="E5806" t="s">
        <v>1219</v>
      </c>
    </row>
    <row r="5807" spans="1:5">
      <c r="A5807" t="s">
        <v>6258</v>
      </c>
      <c r="B5807">
        <v>10009148191</v>
      </c>
      <c r="C5807" t="s">
        <v>30</v>
      </c>
      <c r="D5807" s="10">
        <v>35042</v>
      </c>
      <c r="E5807" t="s">
        <v>1219</v>
      </c>
    </row>
    <row r="5808" spans="1:5">
      <c r="A5808" t="s">
        <v>5983</v>
      </c>
      <c r="B5808">
        <v>10015339724</v>
      </c>
      <c r="C5808" t="s">
        <v>38</v>
      </c>
      <c r="D5808" s="10">
        <v>35755</v>
      </c>
      <c r="E5808" t="s">
        <v>1219</v>
      </c>
    </row>
    <row r="5809" spans="1:5">
      <c r="A5809" t="s">
        <v>6259</v>
      </c>
      <c r="B5809">
        <v>10016298812</v>
      </c>
      <c r="C5809" t="s">
        <v>141</v>
      </c>
      <c r="D5809" s="10">
        <v>32245</v>
      </c>
      <c r="E5809" t="s">
        <v>1219</v>
      </c>
    </row>
    <row r="5810" spans="1:5">
      <c r="A5810" t="s">
        <v>6260</v>
      </c>
      <c r="B5810">
        <v>10016264759</v>
      </c>
      <c r="C5810" t="s">
        <v>43</v>
      </c>
      <c r="D5810" s="10">
        <v>34233</v>
      </c>
      <c r="E5810" t="s">
        <v>1219</v>
      </c>
    </row>
    <row r="5811" spans="1:5">
      <c r="A5811" t="s">
        <v>6261</v>
      </c>
      <c r="B5811">
        <v>10016138356</v>
      </c>
      <c r="C5811" t="s">
        <v>324</v>
      </c>
      <c r="D5811" s="10">
        <v>34427</v>
      </c>
      <c r="E5811" t="s">
        <v>1219</v>
      </c>
    </row>
    <row r="5812" spans="1:5">
      <c r="A5812" t="s">
        <v>6262</v>
      </c>
      <c r="B5812">
        <v>10010171240</v>
      </c>
      <c r="C5812" t="s">
        <v>112</v>
      </c>
      <c r="D5812" s="10">
        <v>35943</v>
      </c>
      <c r="E5812" t="s">
        <v>1217</v>
      </c>
    </row>
    <row r="5813" spans="1:5">
      <c r="A5813" t="s">
        <v>6263</v>
      </c>
      <c r="B5813">
        <v>10014724681</v>
      </c>
      <c r="C5813" t="s">
        <v>84</v>
      </c>
      <c r="D5813" s="10">
        <v>31347</v>
      </c>
      <c r="E5813" t="s">
        <v>1219</v>
      </c>
    </row>
    <row r="5814" spans="1:5">
      <c r="A5814" t="s">
        <v>6264</v>
      </c>
      <c r="B5814">
        <v>10010916322</v>
      </c>
      <c r="C5814" t="s">
        <v>38</v>
      </c>
      <c r="D5814" s="10">
        <v>35120</v>
      </c>
      <c r="E5814" t="s">
        <v>1219</v>
      </c>
    </row>
    <row r="5815" spans="1:5">
      <c r="A5815" t="s">
        <v>6265</v>
      </c>
      <c r="B5815">
        <v>10010875704</v>
      </c>
      <c r="C5815" t="s">
        <v>324</v>
      </c>
      <c r="D5815" s="10">
        <v>35449</v>
      </c>
      <c r="E5815" t="s">
        <v>1219</v>
      </c>
    </row>
    <row r="5816" spans="1:5">
      <c r="A5816" t="s">
        <v>6266</v>
      </c>
      <c r="B5816">
        <v>10009337141</v>
      </c>
      <c r="C5816" t="s">
        <v>45</v>
      </c>
      <c r="D5816" s="10">
        <v>35210</v>
      </c>
      <c r="E5816" t="s">
        <v>1219</v>
      </c>
    </row>
    <row r="5817" spans="1:5">
      <c r="A5817" t="s">
        <v>6267</v>
      </c>
      <c r="B5817">
        <v>10014206642</v>
      </c>
      <c r="C5817" t="s">
        <v>112</v>
      </c>
      <c r="D5817" s="10">
        <v>30658</v>
      </c>
      <c r="E5817" t="s">
        <v>1219</v>
      </c>
    </row>
    <row r="5818" spans="1:5">
      <c r="A5818" t="s">
        <v>6268</v>
      </c>
      <c r="B5818">
        <v>10015236660</v>
      </c>
      <c r="C5818" t="s">
        <v>84</v>
      </c>
      <c r="D5818" s="10">
        <v>35960</v>
      </c>
      <c r="E5818" t="s">
        <v>1219</v>
      </c>
    </row>
    <row r="5819" spans="1:5">
      <c r="A5819" t="s">
        <v>6269</v>
      </c>
      <c r="B5819">
        <v>10011140331</v>
      </c>
      <c r="C5819" t="s">
        <v>22</v>
      </c>
      <c r="D5819" s="10">
        <v>36076</v>
      </c>
      <c r="E5819" t="s">
        <v>1219</v>
      </c>
    </row>
    <row r="5820" spans="1:5">
      <c r="A5820" t="s">
        <v>6270</v>
      </c>
      <c r="B5820">
        <v>10004872717</v>
      </c>
      <c r="C5820" t="s">
        <v>324</v>
      </c>
      <c r="D5820" s="10">
        <v>32260</v>
      </c>
      <c r="E5820" t="s">
        <v>1219</v>
      </c>
    </row>
    <row r="5821" spans="1:5">
      <c r="A5821" t="s">
        <v>6271</v>
      </c>
      <c r="B5821">
        <v>10010658159</v>
      </c>
      <c r="C5821" t="s">
        <v>206</v>
      </c>
      <c r="D5821" s="10">
        <v>35008</v>
      </c>
      <c r="E5821" t="s">
        <v>1219</v>
      </c>
    </row>
    <row r="5822" spans="1:5">
      <c r="A5822" t="s">
        <v>6272</v>
      </c>
      <c r="B5822">
        <v>10008698052</v>
      </c>
      <c r="C5822" t="s">
        <v>144</v>
      </c>
      <c r="D5822" s="10">
        <v>34440</v>
      </c>
      <c r="E5822" t="s">
        <v>1217</v>
      </c>
    </row>
    <row r="5823" spans="1:5">
      <c r="A5823" t="s">
        <v>6273</v>
      </c>
      <c r="B5823">
        <v>10012104873</v>
      </c>
      <c r="C5823" t="s">
        <v>84</v>
      </c>
      <c r="D5823" s="10">
        <v>33690</v>
      </c>
      <c r="E5823" t="s">
        <v>1217</v>
      </c>
    </row>
    <row r="5824" spans="1:5">
      <c r="A5824" t="s">
        <v>6274</v>
      </c>
      <c r="B5824">
        <v>10007080172</v>
      </c>
      <c r="C5824" t="s">
        <v>77</v>
      </c>
      <c r="D5824" s="10">
        <v>33484</v>
      </c>
      <c r="E5824" t="s">
        <v>1217</v>
      </c>
    </row>
    <row r="5825" spans="1:5">
      <c r="A5825" t="s">
        <v>6275</v>
      </c>
      <c r="B5825">
        <v>10009523562</v>
      </c>
      <c r="C5825" t="s">
        <v>22</v>
      </c>
      <c r="D5825" s="10">
        <v>35255</v>
      </c>
      <c r="E5825" t="s">
        <v>1219</v>
      </c>
    </row>
    <row r="5826" spans="1:5">
      <c r="A5826" t="s">
        <v>6276</v>
      </c>
      <c r="B5826">
        <v>10016311542</v>
      </c>
      <c r="C5826" t="s">
        <v>141</v>
      </c>
      <c r="D5826" s="10">
        <v>35006</v>
      </c>
      <c r="E5826" t="s">
        <v>1219</v>
      </c>
    </row>
    <row r="5827" spans="1:5">
      <c r="A5827" t="s">
        <v>6277</v>
      </c>
      <c r="B5827">
        <v>10013830766</v>
      </c>
      <c r="C5827" t="s">
        <v>45</v>
      </c>
      <c r="D5827" s="10">
        <v>35107</v>
      </c>
      <c r="E5827" t="s">
        <v>1219</v>
      </c>
    </row>
    <row r="5828" spans="1:5">
      <c r="A5828" t="s">
        <v>6278</v>
      </c>
      <c r="B5828">
        <v>10015971840</v>
      </c>
      <c r="C5828" t="s">
        <v>1351</v>
      </c>
      <c r="D5828" s="10">
        <v>35987</v>
      </c>
      <c r="E5828" t="s">
        <v>1219</v>
      </c>
    </row>
    <row r="5829" spans="1:5">
      <c r="A5829" t="s">
        <v>6279</v>
      </c>
      <c r="B5829">
        <v>10015509270</v>
      </c>
      <c r="C5829" t="s">
        <v>22</v>
      </c>
      <c r="D5829" s="10">
        <v>35809</v>
      </c>
      <c r="E5829" t="s">
        <v>1219</v>
      </c>
    </row>
    <row r="5830" spans="1:5">
      <c r="A5830" t="s">
        <v>6280</v>
      </c>
      <c r="B5830">
        <v>10016306286</v>
      </c>
      <c r="C5830" t="s">
        <v>141</v>
      </c>
      <c r="D5830" s="10">
        <v>34591</v>
      </c>
      <c r="E5830" t="s">
        <v>1219</v>
      </c>
    </row>
    <row r="5831" spans="1:5">
      <c r="A5831" t="s">
        <v>6281</v>
      </c>
      <c r="B5831">
        <v>10015973052</v>
      </c>
      <c r="C5831" t="s">
        <v>1351</v>
      </c>
      <c r="D5831" s="10">
        <v>29566</v>
      </c>
      <c r="E5831" t="s">
        <v>1219</v>
      </c>
    </row>
    <row r="5832" spans="1:5">
      <c r="A5832" t="s">
        <v>6282</v>
      </c>
      <c r="B5832">
        <v>10015992351</v>
      </c>
      <c r="C5832" t="s">
        <v>94</v>
      </c>
      <c r="D5832" s="10">
        <v>36427</v>
      </c>
      <c r="E5832" t="s">
        <v>1219</v>
      </c>
    </row>
    <row r="5833" spans="1:5">
      <c r="A5833" t="s">
        <v>6283</v>
      </c>
      <c r="B5833">
        <v>10005713078</v>
      </c>
      <c r="C5833" t="s">
        <v>483</v>
      </c>
      <c r="D5833" s="10">
        <v>30917</v>
      </c>
      <c r="E5833" t="s">
        <v>1219</v>
      </c>
    </row>
    <row r="5834" spans="1:5">
      <c r="A5834" t="s">
        <v>6284</v>
      </c>
      <c r="B5834">
        <v>10009148700</v>
      </c>
      <c r="C5834" t="s">
        <v>30</v>
      </c>
      <c r="D5834" s="10">
        <v>34928</v>
      </c>
      <c r="E5834" t="s">
        <v>1219</v>
      </c>
    </row>
    <row r="5835" spans="1:5">
      <c r="A5835" t="s">
        <v>6285</v>
      </c>
      <c r="B5835">
        <v>10022863284</v>
      </c>
      <c r="C5835" t="s">
        <v>22</v>
      </c>
      <c r="D5835" s="10">
        <v>35482</v>
      </c>
      <c r="E5835" t="s">
        <v>1219</v>
      </c>
    </row>
    <row r="5836" spans="1:5">
      <c r="A5836" t="s">
        <v>6286</v>
      </c>
      <c r="B5836">
        <v>10010738991</v>
      </c>
      <c r="C5836" t="s">
        <v>141</v>
      </c>
      <c r="D5836" s="10">
        <v>35006</v>
      </c>
      <c r="E5836" t="s">
        <v>1219</v>
      </c>
    </row>
    <row r="5837" spans="1:5">
      <c r="A5837" t="s">
        <v>6287</v>
      </c>
      <c r="B5837">
        <v>10016138255</v>
      </c>
      <c r="C5837" t="s">
        <v>324</v>
      </c>
      <c r="D5837" s="10">
        <v>25290</v>
      </c>
      <c r="E5837" t="s">
        <v>1219</v>
      </c>
    </row>
    <row r="5838" spans="1:5">
      <c r="A5838" t="s">
        <v>6288</v>
      </c>
      <c r="B5838">
        <v>10008983901</v>
      </c>
      <c r="C5838" t="s">
        <v>24</v>
      </c>
      <c r="D5838" s="10">
        <v>34451</v>
      </c>
      <c r="E5838" t="s">
        <v>1219</v>
      </c>
    </row>
    <row r="5839" spans="1:5">
      <c r="A5839" t="s">
        <v>6289</v>
      </c>
      <c r="B5839">
        <v>10018131708</v>
      </c>
      <c r="C5839" t="s">
        <v>112</v>
      </c>
      <c r="D5839" s="10">
        <v>35551</v>
      </c>
      <c r="E5839" t="s">
        <v>1218</v>
      </c>
    </row>
    <row r="5840" spans="1:5">
      <c r="A5840" t="s">
        <v>6290</v>
      </c>
      <c r="B5840">
        <v>10016096122</v>
      </c>
      <c r="C5840" t="s">
        <v>94</v>
      </c>
      <c r="D5840" s="10">
        <v>36040</v>
      </c>
      <c r="E5840" t="s">
        <v>1219</v>
      </c>
    </row>
    <row r="5841" spans="1:5">
      <c r="A5841" t="s">
        <v>6291</v>
      </c>
      <c r="B5841">
        <v>10045481462</v>
      </c>
      <c r="C5841" t="s">
        <v>28</v>
      </c>
      <c r="D5841" s="10">
        <v>35367</v>
      </c>
      <c r="E5841" t="s">
        <v>1217</v>
      </c>
    </row>
    <row r="5842" spans="1:5">
      <c r="A5842" t="s">
        <v>6292</v>
      </c>
      <c r="B5842">
        <v>10010173260</v>
      </c>
      <c r="C5842" t="s">
        <v>45</v>
      </c>
      <c r="D5842" s="10">
        <v>35535</v>
      </c>
      <c r="E5842" t="s">
        <v>1219</v>
      </c>
    </row>
    <row r="5843" spans="1:5">
      <c r="A5843" t="s">
        <v>6293</v>
      </c>
      <c r="B5843">
        <v>10007055419</v>
      </c>
      <c r="C5843" t="s">
        <v>112</v>
      </c>
      <c r="D5843" s="10">
        <v>32330</v>
      </c>
      <c r="E5843" t="s">
        <v>1219</v>
      </c>
    </row>
    <row r="5844" spans="1:5">
      <c r="A5844" t="s">
        <v>6294</v>
      </c>
      <c r="B5844">
        <v>10014481171</v>
      </c>
      <c r="C5844" t="s">
        <v>28</v>
      </c>
      <c r="D5844" s="10">
        <v>35435</v>
      </c>
      <c r="E5844" t="s">
        <v>1217</v>
      </c>
    </row>
    <row r="5845" spans="1:5">
      <c r="A5845" t="s">
        <v>6295</v>
      </c>
      <c r="B5845">
        <v>10007360664</v>
      </c>
      <c r="C5845" t="s">
        <v>483</v>
      </c>
      <c r="D5845" s="10">
        <v>33213</v>
      </c>
      <c r="E5845" t="s">
        <v>1219</v>
      </c>
    </row>
    <row r="5846" spans="1:5">
      <c r="A5846" t="s">
        <v>6296</v>
      </c>
      <c r="B5846">
        <v>10010920463</v>
      </c>
      <c r="C5846" t="s">
        <v>206</v>
      </c>
      <c r="D5846" s="10">
        <v>32599</v>
      </c>
      <c r="E5846" t="s">
        <v>1219</v>
      </c>
    </row>
    <row r="5847" spans="1:5">
      <c r="A5847" t="s">
        <v>6297</v>
      </c>
      <c r="B5847">
        <v>10007907100</v>
      </c>
      <c r="C5847" t="s">
        <v>479</v>
      </c>
      <c r="D5847" s="10">
        <v>32806</v>
      </c>
      <c r="E5847" t="s">
        <v>1217</v>
      </c>
    </row>
    <row r="5848" spans="1:5">
      <c r="A5848" t="s">
        <v>6298</v>
      </c>
      <c r="B5848">
        <v>10010719793</v>
      </c>
      <c r="C5848" t="s">
        <v>94</v>
      </c>
      <c r="D5848" s="10">
        <v>35782</v>
      </c>
      <c r="E5848" t="s">
        <v>1219</v>
      </c>
    </row>
    <row r="5849" spans="1:5">
      <c r="A5849" t="s">
        <v>6299</v>
      </c>
      <c r="B5849">
        <v>10010092226</v>
      </c>
      <c r="C5849" t="s">
        <v>45</v>
      </c>
      <c r="D5849" s="10">
        <v>35091</v>
      </c>
      <c r="E5849" t="s">
        <v>1219</v>
      </c>
    </row>
    <row r="5850" spans="1:5">
      <c r="A5850" t="s">
        <v>6300</v>
      </c>
      <c r="B5850">
        <v>10010719692</v>
      </c>
      <c r="C5850" t="s">
        <v>94</v>
      </c>
      <c r="D5850" s="10">
        <v>35726</v>
      </c>
      <c r="E5850" t="s">
        <v>1217</v>
      </c>
    </row>
    <row r="5851" spans="1:5">
      <c r="A5851" t="s">
        <v>6301</v>
      </c>
      <c r="B5851">
        <v>10010184071</v>
      </c>
      <c r="C5851" t="s">
        <v>28</v>
      </c>
      <c r="D5851" s="10">
        <v>35971</v>
      </c>
      <c r="E5851" t="s">
        <v>1219</v>
      </c>
    </row>
    <row r="5852" spans="1:5">
      <c r="A5852" t="s">
        <v>6302</v>
      </c>
      <c r="B5852">
        <v>10052433635</v>
      </c>
      <c r="C5852" t="s">
        <v>94</v>
      </c>
      <c r="D5852" s="10">
        <v>35452</v>
      </c>
      <c r="E5852" t="s">
        <v>1219</v>
      </c>
    </row>
    <row r="5853" spans="1:5">
      <c r="A5853" t="s">
        <v>6303</v>
      </c>
      <c r="B5853">
        <v>10012438414</v>
      </c>
      <c r="C5853" t="s">
        <v>483</v>
      </c>
      <c r="D5853" s="10">
        <v>33705</v>
      </c>
      <c r="E5853" t="s">
        <v>1226</v>
      </c>
    </row>
    <row r="5854" spans="1:5">
      <c r="A5854" t="s">
        <v>6304</v>
      </c>
      <c r="B5854">
        <v>10010607841</v>
      </c>
      <c r="C5854" t="s">
        <v>112</v>
      </c>
      <c r="D5854" s="10">
        <v>35768</v>
      </c>
      <c r="E5854" t="s">
        <v>1217</v>
      </c>
    </row>
    <row r="5855" spans="1:5">
      <c r="A5855" t="s">
        <v>6305</v>
      </c>
      <c r="B5855">
        <v>10007049456</v>
      </c>
      <c r="C5855" t="s">
        <v>483</v>
      </c>
      <c r="D5855" s="10">
        <v>32969</v>
      </c>
      <c r="E5855" t="s">
        <v>1219</v>
      </c>
    </row>
    <row r="5856" spans="1:5">
      <c r="A5856" t="s">
        <v>6306</v>
      </c>
      <c r="B5856">
        <v>10015455619</v>
      </c>
      <c r="C5856" t="s">
        <v>112</v>
      </c>
      <c r="D5856" s="10">
        <v>32853</v>
      </c>
      <c r="E5856" t="s">
        <v>1219</v>
      </c>
    </row>
    <row r="5857" spans="1:5">
      <c r="A5857" t="s">
        <v>6307</v>
      </c>
      <c r="B5857">
        <v>10010604609</v>
      </c>
      <c r="C5857" t="s">
        <v>101</v>
      </c>
      <c r="D5857" s="10">
        <v>35566</v>
      </c>
      <c r="E5857" t="s">
        <v>1219</v>
      </c>
    </row>
    <row r="5858" spans="1:5">
      <c r="A5858" t="s">
        <v>6308</v>
      </c>
      <c r="B5858">
        <v>10004813204</v>
      </c>
      <c r="C5858" t="s">
        <v>163</v>
      </c>
      <c r="D5858" s="10">
        <v>30606</v>
      </c>
      <c r="E5858" t="s">
        <v>1217</v>
      </c>
    </row>
    <row r="5859" spans="1:5">
      <c r="A5859" t="s">
        <v>6309</v>
      </c>
      <c r="B5859">
        <v>10007357331</v>
      </c>
      <c r="C5859" t="s">
        <v>77</v>
      </c>
      <c r="D5859" s="10">
        <v>34297</v>
      </c>
      <c r="E5859" t="s">
        <v>1217</v>
      </c>
    </row>
    <row r="5860" spans="1:5">
      <c r="A5860" t="s">
        <v>6310</v>
      </c>
      <c r="B5860">
        <v>10005986294</v>
      </c>
      <c r="C5860" t="s">
        <v>101</v>
      </c>
      <c r="D5860" s="10">
        <v>33156</v>
      </c>
      <c r="E5860" t="s">
        <v>1219</v>
      </c>
    </row>
    <row r="5861" spans="1:5">
      <c r="A5861" t="s">
        <v>6311</v>
      </c>
      <c r="B5861">
        <v>10009976533</v>
      </c>
      <c r="C5861" t="s">
        <v>24</v>
      </c>
      <c r="D5861" s="10">
        <v>35662</v>
      </c>
      <c r="E5861" t="s">
        <v>1219</v>
      </c>
    </row>
    <row r="5862" spans="1:5">
      <c r="A5862" t="s">
        <v>6312</v>
      </c>
      <c r="B5862">
        <v>10010754250</v>
      </c>
      <c r="C5862" t="s">
        <v>24</v>
      </c>
      <c r="D5862" s="10">
        <v>35441</v>
      </c>
      <c r="E5862" t="s">
        <v>1219</v>
      </c>
    </row>
    <row r="5863" spans="1:5">
      <c r="A5863" t="s">
        <v>972</v>
      </c>
      <c r="B5863">
        <v>10012940386</v>
      </c>
      <c r="C5863" t="s">
        <v>144</v>
      </c>
      <c r="D5863" s="10">
        <v>34124</v>
      </c>
      <c r="E5863" t="s">
        <v>1219</v>
      </c>
    </row>
    <row r="5864" spans="1:5">
      <c r="A5864" t="s">
        <v>6313</v>
      </c>
      <c r="B5864">
        <v>10004593437</v>
      </c>
      <c r="C5864" t="s">
        <v>324</v>
      </c>
      <c r="D5864" s="10">
        <v>31816</v>
      </c>
      <c r="E5864" t="s">
        <v>1217</v>
      </c>
    </row>
    <row r="5865" spans="1:5">
      <c r="A5865" t="s">
        <v>6314</v>
      </c>
      <c r="B5865">
        <v>10010865293</v>
      </c>
      <c r="C5865" t="s">
        <v>81</v>
      </c>
      <c r="D5865" s="10">
        <v>35945</v>
      </c>
      <c r="E5865" t="s">
        <v>1219</v>
      </c>
    </row>
    <row r="5866" spans="1:5">
      <c r="A5866" t="s">
        <v>6315</v>
      </c>
      <c r="B5866">
        <v>10010195791</v>
      </c>
      <c r="C5866" t="s">
        <v>211</v>
      </c>
      <c r="D5866" s="10">
        <v>34684</v>
      </c>
      <c r="E5866" t="s">
        <v>1219</v>
      </c>
    </row>
    <row r="5867" spans="1:5">
      <c r="A5867" t="s">
        <v>6316</v>
      </c>
      <c r="B5867">
        <v>10061382792</v>
      </c>
      <c r="C5867" t="s">
        <v>103</v>
      </c>
      <c r="D5867" s="10">
        <v>30889</v>
      </c>
      <c r="E5867" t="s">
        <v>1219</v>
      </c>
    </row>
    <row r="5868" spans="1:5">
      <c r="A5868" t="s">
        <v>6317</v>
      </c>
      <c r="B5868">
        <v>10015972547</v>
      </c>
      <c r="C5868" t="s">
        <v>1351</v>
      </c>
      <c r="D5868" s="10">
        <v>35982</v>
      </c>
      <c r="E5868" t="s">
        <v>1219</v>
      </c>
    </row>
    <row r="5869" spans="1:5">
      <c r="A5869" t="s">
        <v>6318</v>
      </c>
      <c r="B5869">
        <v>10001478323</v>
      </c>
      <c r="C5869" t="s">
        <v>112</v>
      </c>
      <c r="D5869" s="10">
        <v>29115</v>
      </c>
      <c r="E5869" t="s">
        <v>1219</v>
      </c>
    </row>
    <row r="5870" spans="1:5">
      <c r="A5870" t="s">
        <v>6319</v>
      </c>
      <c r="B5870">
        <v>10009677146</v>
      </c>
      <c r="C5870" t="s">
        <v>30</v>
      </c>
      <c r="D5870" s="10">
        <v>35160</v>
      </c>
      <c r="E5870" t="s">
        <v>1219</v>
      </c>
    </row>
    <row r="5871" spans="1:5">
      <c r="A5871" t="s">
        <v>6320</v>
      </c>
      <c r="B5871">
        <v>10019240942</v>
      </c>
      <c r="C5871" t="s">
        <v>112</v>
      </c>
      <c r="D5871" s="10">
        <v>31479</v>
      </c>
      <c r="E5871" t="s">
        <v>1219</v>
      </c>
    </row>
    <row r="5872" spans="1:5">
      <c r="A5872" t="s">
        <v>6321</v>
      </c>
      <c r="B5872">
        <v>10010170735</v>
      </c>
      <c r="C5872" t="s">
        <v>112</v>
      </c>
      <c r="D5872" s="10">
        <v>36110</v>
      </c>
      <c r="E5872" t="s">
        <v>1219</v>
      </c>
    </row>
    <row r="5873" spans="1:5">
      <c r="A5873" t="s">
        <v>6322</v>
      </c>
      <c r="B5873">
        <v>10018676524</v>
      </c>
      <c r="C5873" t="s">
        <v>112</v>
      </c>
      <c r="D5873" s="10">
        <v>32860</v>
      </c>
      <c r="E5873" t="s">
        <v>1219</v>
      </c>
    </row>
    <row r="5874" spans="1:5">
      <c r="A5874" t="s">
        <v>6323</v>
      </c>
      <c r="B5874">
        <v>10015785924</v>
      </c>
      <c r="C5874" t="s">
        <v>30</v>
      </c>
      <c r="D5874" s="10">
        <v>35867</v>
      </c>
      <c r="E5874" t="s">
        <v>1219</v>
      </c>
    </row>
    <row r="5875" spans="1:5">
      <c r="A5875" t="s">
        <v>6324</v>
      </c>
      <c r="B5875">
        <v>10018055421</v>
      </c>
      <c r="C5875" t="s">
        <v>112</v>
      </c>
      <c r="D5875" s="10">
        <v>33894</v>
      </c>
      <c r="E5875" t="s">
        <v>1217</v>
      </c>
    </row>
    <row r="5876" spans="1:5">
      <c r="A5876" t="s">
        <v>6325</v>
      </c>
      <c r="B5876">
        <v>10019059470</v>
      </c>
      <c r="C5876" t="s">
        <v>112</v>
      </c>
      <c r="D5876" s="10">
        <v>35665</v>
      </c>
      <c r="E5876" t="s">
        <v>1219</v>
      </c>
    </row>
    <row r="5877" spans="1:5">
      <c r="A5877" t="s">
        <v>6326</v>
      </c>
      <c r="B5877">
        <v>10018091288</v>
      </c>
      <c r="C5877" t="s">
        <v>112</v>
      </c>
      <c r="D5877" s="10">
        <v>30953</v>
      </c>
      <c r="E5877" t="s">
        <v>1217</v>
      </c>
    </row>
    <row r="5878" spans="1:5">
      <c r="A5878" t="s">
        <v>6327</v>
      </c>
      <c r="B5878">
        <v>10019456059</v>
      </c>
      <c r="C5878" t="s">
        <v>112</v>
      </c>
      <c r="D5878" s="10">
        <v>34336</v>
      </c>
      <c r="E5878" t="s">
        <v>1217</v>
      </c>
    </row>
    <row r="5879" spans="1:5">
      <c r="A5879" t="s">
        <v>6328</v>
      </c>
      <c r="B5879">
        <v>10014516537</v>
      </c>
      <c r="C5879" t="s">
        <v>30</v>
      </c>
      <c r="D5879" s="10">
        <v>32344</v>
      </c>
      <c r="E5879" t="s">
        <v>1219</v>
      </c>
    </row>
    <row r="5880" spans="1:5">
      <c r="A5880" t="s">
        <v>6329</v>
      </c>
      <c r="B5880">
        <v>10011401423</v>
      </c>
      <c r="C5880" t="s">
        <v>112</v>
      </c>
      <c r="D5880" s="10">
        <v>33882</v>
      </c>
      <c r="E5880" t="s">
        <v>1217</v>
      </c>
    </row>
    <row r="5881" spans="1:5">
      <c r="A5881" t="s">
        <v>6330</v>
      </c>
      <c r="B5881">
        <v>10019319855</v>
      </c>
      <c r="C5881" t="s">
        <v>112</v>
      </c>
      <c r="D5881" s="10">
        <v>32090</v>
      </c>
      <c r="E5881" t="s">
        <v>1219</v>
      </c>
    </row>
    <row r="5882" spans="1:5">
      <c r="A5882" t="s">
        <v>6331</v>
      </c>
      <c r="B5882">
        <v>10009013607</v>
      </c>
      <c r="C5882" t="s">
        <v>30</v>
      </c>
      <c r="D5882" s="10">
        <v>34760</v>
      </c>
      <c r="E5882" t="s">
        <v>1219</v>
      </c>
    </row>
    <row r="5883" spans="1:5">
      <c r="A5883" t="s">
        <v>6332</v>
      </c>
      <c r="B5883">
        <v>10015786934</v>
      </c>
      <c r="C5883" t="s">
        <v>30</v>
      </c>
      <c r="D5883" s="10">
        <v>35570</v>
      </c>
      <c r="E5883" t="s">
        <v>1219</v>
      </c>
    </row>
    <row r="5884" spans="1:5">
      <c r="A5884" t="s">
        <v>6333</v>
      </c>
      <c r="B5884">
        <v>10023922103</v>
      </c>
      <c r="C5884" t="s">
        <v>112</v>
      </c>
      <c r="D5884" s="10">
        <v>35950</v>
      </c>
      <c r="E5884" t="s">
        <v>1219</v>
      </c>
    </row>
    <row r="5885" spans="1:5">
      <c r="A5885" t="s">
        <v>6334</v>
      </c>
      <c r="B5885">
        <v>10017934068</v>
      </c>
      <c r="C5885" t="s">
        <v>112</v>
      </c>
      <c r="D5885" s="10">
        <v>31217</v>
      </c>
      <c r="E5885" t="s">
        <v>1217</v>
      </c>
    </row>
    <row r="5886" spans="1:5">
      <c r="A5886" t="s">
        <v>6335</v>
      </c>
      <c r="B5886">
        <v>10019378257</v>
      </c>
      <c r="C5886" t="s">
        <v>112</v>
      </c>
      <c r="D5886" s="10">
        <v>29495</v>
      </c>
      <c r="E5886" t="s">
        <v>1217</v>
      </c>
    </row>
    <row r="5887" spans="1:5">
      <c r="A5887" t="s">
        <v>6336</v>
      </c>
      <c r="B5887">
        <v>10018226482</v>
      </c>
      <c r="C5887" t="s">
        <v>112</v>
      </c>
      <c r="D5887" s="10">
        <v>33394</v>
      </c>
      <c r="E5887" t="s">
        <v>1219</v>
      </c>
    </row>
    <row r="5888" spans="1:5">
      <c r="A5888" t="s">
        <v>6337</v>
      </c>
      <c r="B5888">
        <v>10019171224</v>
      </c>
      <c r="C5888" t="s">
        <v>112</v>
      </c>
      <c r="D5888" s="10">
        <v>29360</v>
      </c>
      <c r="E5888" t="s">
        <v>1217</v>
      </c>
    </row>
    <row r="5889" spans="1:5">
      <c r="A5889" t="s">
        <v>6338</v>
      </c>
      <c r="B5889">
        <v>10010632089</v>
      </c>
      <c r="C5889" t="s">
        <v>479</v>
      </c>
      <c r="D5889" s="10">
        <v>35046</v>
      </c>
      <c r="E5889" t="s">
        <v>1219</v>
      </c>
    </row>
    <row r="5890" spans="1:5">
      <c r="A5890" t="s">
        <v>6339</v>
      </c>
      <c r="B5890">
        <v>10008914886</v>
      </c>
      <c r="C5890" t="s">
        <v>28</v>
      </c>
      <c r="D5890" s="10">
        <v>34431</v>
      </c>
      <c r="E5890" t="s">
        <v>1219</v>
      </c>
    </row>
    <row r="5891" spans="1:5">
      <c r="A5891" t="s">
        <v>6340</v>
      </c>
      <c r="B5891">
        <v>10016144016</v>
      </c>
      <c r="C5891" t="s">
        <v>41</v>
      </c>
      <c r="D5891" s="10">
        <v>36009</v>
      </c>
      <c r="E5891" t="s">
        <v>1217</v>
      </c>
    </row>
    <row r="5892" spans="1:5">
      <c r="A5892" t="s">
        <v>6341</v>
      </c>
      <c r="B5892">
        <v>10047420250</v>
      </c>
      <c r="C5892" t="s">
        <v>41</v>
      </c>
      <c r="D5892" s="10">
        <v>35124</v>
      </c>
      <c r="E5892" t="s">
        <v>1219</v>
      </c>
    </row>
    <row r="5893" spans="1:5">
      <c r="A5893" t="s">
        <v>6342</v>
      </c>
      <c r="B5893">
        <v>10011356559</v>
      </c>
      <c r="C5893" t="s">
        <v>30</v>
      </c>
      <c r="D5893" s="10">
        <v>26884</v>
      </c>
      <c r="E5893" t="s">
        <v>1219</v>
      </c>
    </row>
    <row r="5894" spans="1:5">
      <c r="A5894" t="s">
        <v>6343</v>
      </c>
      <c r="B5894">
        <v>10009677651</v>
      </c>
      <c r="C5894" t="s">
        <v>57</v>
      </c>
      <c r="D5894" s="10">
        <v>35263</v>
      </c>
      <c r="E5894" t="s">
        <v>1219</v>
      </c>
    </row>
    <row r="5895" spans="1:5">
      <c r="A5895" t="s">
        <v>6344</v>
      </c>
      <c r="B5895">
        <v>10023460038</v>
      </c>
      <c r="C5895" t="s">
        <v>57</v>
      </c>
      <c r="D5895" s="10">
        <v>36124</v>
      </c>
      <c r="E5895" t="s">
        <v>1219</v>
      </c>
    </row>
    <row r="5896" spans="1:5">
      <c r="A5896" t="s">
        <v>6345</v>
      </c>
      <c r="B5896">
        <v>10023551176</v>
      </c>
      <c r="C5896" t="s">
        <v>57</v>
      </c>
      <c r="D5896" s="10">
        <v>36034</v>
      </c>
      <c r="E5896" t="s">
        <v>1219</v>
      </c>
    </row>
    <row r="5897" spans="1:5">
      <c r="A5897" t="s">
        <v>6346</v>
      </c>
      <c r="B5897">
        <v>10006582240</v>
      </c>
      <c r="C5897" t="s">
        <v>26</v>
      </c>
      <c r="D5897" s="10">
        <v>33468</v>
      </c>
      <c r="E5897" t="s">
        <v>1219</v>
      </c>
    </row>
    <row r="5898" spans="1:5">
      <c r="A5898" t="s">
        <v>6347</v>
      </c>
      <c r="B5898">
        <v>10007759879</v>
      </c>
      <c r="C5898" t="s">
        <v>26</v>
      </c>
      <c r="D5898" s="10">
        <v>34295</v>
      </c>
      <c r="E5898" t="s">
        <v>1217</v>
      </c>
    </row>
    <row r="5899" spans="1:5">
      <c r="A5899" t="s">
        <v>6348</v>
      </c>
      <c r="B5899">
        <v>10014949300</v>
      </c>
      <c r="C5899" t="s">
        <v>26</v>
      </c>
      <c r="D5899" s="10">
        <v>35965</v>
      </c>
      <c r="E5899" t="s">
        <v>1219</v>
      </c>
    </row>
    <row r="5900" spans="1:5">
      <c r="A5900" t="s">
        <v>6349</v>
      </c>
      <c r="B5900">
        <v>10010204279</v>
      </c>
      <c r="C5900" t="s">
        <v>38</v>
      </c>
      <c r="D5900" s="10">
        <v>33611</v>
      </c>
      <c r="E5900" t="s">
        <v>1219</v>
      </c>
    </row>
    <row r="5901" spans="1:5">
      <c r="A5901" t="s">
        <v>6350</v>
      </c>
      <c r="B5901">
        <v>10005692769</v>
      </c>
      <c r="C5901" t="s">
        <v>2728</v>
      </c>
      <c r="D5901" s="10">
        <v>32288</v>
      </c>
      <c r="E5901" t="s">
        <v>1219</v>
      </c>
    </row>
    <row r="5902" spans="1:5">
      <c r="A5902" t="s">
        <v>6351</v>
      </c>
      <c r="B5902">
        <v>10016305478</v>
      </c>
      <c r="C5902" t="s">
        <v>2728</v>
      </c>
      <c r="D5902" s="10">
        <v>29624</v>
      </c>
      <c r="E5902" t="s">
        <v>1219</v>
      </c>
    </row>
    <row r="5903" spans="1:5">
      <c r="A5903" t="s">
        <v>5829</v>
      </c>
      <c r="B5903">
        <v>10061336922</v>
      </c>
      <c r="C5903" t="s">
        <v>141</v>
      </c>
      <c r="D5903" s="10">
        <v>35400</v>
      </c>
      <c r="E5903" t="s">
        <v>1219</v>
      </c>
    </row>
    <row r="5904" spans="1:5">
      <c r="A5904" t="s">
        <v>6352</v>
      </c>
      <c r="B5904">
        <v>10008016628</v>
      </c>
      <c r="C5904" t="s">
        <v>255</v>
      </c>
      <c r="D5904" s="10">
        <v>34131</v>
      </c>
      <c r="E5904" t="s">
        <v>1219</v>
      </c>
    </row>
    <row r="5905" spans="1:5">
      <c r="A5905" t="s">
        <v>6353</v>
      </c>
      <c r="B5905">
        <v>10016023572</v>
      </c>
      <c r="C5905" t="s">
        <v>255</v>
      </c>
      <c r="D5905" s="10">
        <v>35567</v>
      </c>
      <c r="E5905" t="s">
        <v>1219</v>
      </c>
    </row>
    <row r="5906" spans="1:5">
      <c r="A5906" t="s">
        <v>6354</v>
      </c>
      <c r="B5906">
        <v>10016023673</v>
      </c>
      <c r="C5906" t="s">
        <v>255</v>
      </c>
      <c r="D5906" s="10">
        <v>35841</v>
      </c>
      <c r="E5906" t="s">
        <v>1219</v>
      </c>
    </row>
    <row r="5907" spans="1:5">
      <c r="A5907" t="s">
        <v>6355</v>
      </c>
      <c r="B5907">
        <v>10016023774</v>
      </c>
      <c r="C5907" t="s">
        <v>255</v>
      </c>
      <c r="D5907" s="10">
        <v>35593</v>
      </c>
      <c r="E5907" t="s">
        <v>1219</v>
      </c>
    </row>
    <row r="5908" spans="1:5">
      <c r="A5908" t="s">
        <v>6356</v>
      </c>
      <c r="B5908">
        <v>10006178981</v>
      </c>
      <c r="C5908" t="s">
        <v>101</v>
      </c>
      <c r="D5908" s="10">
        <v>33306</v>
      </c>
      <c r="E5908" t="s">
        <v>1219</v>
      </c>
    </row>
    <row r="5909" spans="1:5">
      <c r="A5909" t="s">
        <v>6357</v>
      </c>
      <c r="B5909">
        <v>10006717333</v>
      </c>
      <c r="C5909" t="s">
        <v>34</v>
      </c>
      <c r="D5909" s="10">
        <v>33331</v>
      </c>
      <c r="E5909" t="s">
        <v>1219</v>
      </c>
    </row>
    <row r="5910" spans="1:5">
      <c r="A5910" t="s">
        <v>6358</v>
      </c>
      <c r="B5910">
        <v>10005922034</v>
      </c>
      <c r="C5910" t="s">
        <v>861</v>
      </c>
      <c r="D5910" s="10">
        <v>31027</v>
      </c>
      <c r="E5910" t="s">
        <v>1219</v>
      </c>
    </row>
    <row r="5911" spans="1:5">
      <c r="A5911" t="s">
        <v>6359</v>
      </c>
      <c r="B5911">
        <v>10005736825</v>
      </c>
      <c r="C5911" t="s">
        <v>144</v>
      </c>
      <c r="D5911" s="10">
        <v>31388</v>
      </c>
      <c r="E5911" t="s">
        <v>1217</v>
      </c>
    </row>
    <row r="5912" spans="1:5">
      <c r="A5912" t="s">
        <v>6360</v>
      </c>
      <c r="B5912">
        <v>10007240527</v>
      </c>
      <c r="C5912" t="s">
        <v>163</v>
      </c>
      <c r="D5912" s="10">
        <v>31267</v>
      </c>
      <c r="E5912" t="s">
        <v>1219</v>
      </c>
    </row>
    <row r="5913" spans="1:5">
      <c r="A5913" t="s">
        <v>6361</v>
      </c>
      <c r="B5913">
        <v>10007501922</v>
      </c>
      <c r="C5913" t="s">
        <v>103</v>
      </c>
      <c r="D5913" s="10">
        <v>33792</v>
      </c>
      <c r="E5913" t="s">
        <v>1219</v>
      </c>
    </row>
    <row r="5914" spans="1:5">
      <c r="A5914" t="s">
        <v>6362</v>
      </c>
      <c r="B5914">
        <v>10006322461</v>
      </c>
      <c r="C5914" t="s">
        <v>149</v>
      </c>
      <c r="D5914" s="10">
        <v>33017</v>
      </c>
      <c r="E5914" t="s">
        <v>1219</v>
      </c>
    </row>
    <row r="5915" spans="1:5">
      <c r="A5915" t="s">
        <v>6363</v>
      </c>
      <c r="B5915">
        <v>10003253322</v>
      </c>
      <c r="C5915" t="s">
        <v>523</v>
      </c>
      <c r="D5915" s="10">
        <v>31557</v>
      </c>
      <c r="E5915" t="s">
        <v>1217</v>
      </c>
    </row>
    <row r="5916" spans="1:5">
      <c r="A5916" t="s">
        <v>6364</v>
      </c>
      <c r="B5916">
        <v>10004792891</v>
      </c>
      <c r="C5916" t="s">
        <v>177</v>
      </c>
      <c r="D5916" s="10">
        <v>31204</v>
      </c>
      <c r="E5916" t="s">
        <v>1217</v>
      </c>
    </row>
    <row r="5917" spans="1:5">
      <c r="A5917" t="s">
        <v>6365</v>
      </c>
      <c r="B5917">
        <v>10007229918</v>
      </c>
      <c r="C5917" t="s">
        <v>101</v>
      </c>
      <c r="D5917" s="10">
        <v>34002</v>
      </c>
      <c r="E5917" t="s">
        <v>1219</v>
      </c>
    </row>
    <row r="5918" spans="1:5">
      <c r="A5918" t="s">
        <v>6366</v>
      </c>
      <c r="B5918">
        <v>10009136572</v>
      </c>
      <c r="C5918" t="s">
        <v>101</v>
      </c>
      <c r="D5918" s="10">
        <v>35235</v>
      </c>
      <c r="E5918" t="s">
        <v>1219</v>
      </c>
    </row>
    <row r="5919" spans="1:5">
      <c r="A5919" t="s">
        <v>6367</v>
      </c>
      <c r="B5919">
        <v>10008899833</v>
      </c>
      <c r="C5919" t="s">
        <v>163</v>
      </c>
      <c r="D5919" s="10">
        <v>30042</v>
      </c>
      <c r="E5919" t="s">
        <v>1219</v>
      </c>
    </row>
    <row r="5920" spans="1:5">
      <c r="A5920" t="s">
        <v>6368</v>
      </c>
      <c r="B5920">
        <v>10002733158</v>
      </c>
      <c r="C5920" t="s">
        <v>36</v>
      </c>
      <c r="D5920" s="10">
        <v>29394</v>
      </c>
      <c r="E5920" t="s">
        <v>1217</v>
      </c>
    </row>
    <row r="5921" spans="1:5">
      <c r="A5921" t="s">
        <v>6369</v>
      </c>
      <c r="B5921">
        <v>10008995116</v>
      </c>
      <c r="C5921" t="s">
        <v>34</v>
      </c>
      <c r="D5921" s="10">
        <v>35053</v>
      </c>
      <c r="E5921" t="s">
        <v>1217</v>
      </c>
    </row>
    <row r="5922" spans="1:5">
      <c r="A5922" t="s">
        <v>6370</v>
      </c>
      <c r="B5922">
        <v>10008629142</v>
      </c>
      <c r="C5922" t="s">
        <v>197</v>
      </c>
      <c r="D5922" s="10">
        <v>34836</v>
      </c>
      <c r="E5922" t="s">
        <v>1219</v>
      </c>
    </row>
    <row r="5923" spans="1:5">
      <c r="A5923" t="s">
        <v>6371</v>
      </c>
      <c r="B5923">
        <v>10005343165</v>
      </c>
      <c r="C5923" t="s">
        <v>153</v>
      </c>
      <c r="D5923" s="10">
        <v>31213</v>
      </c>
      <c r="E5923" t="s">
        <v>1217</v>
      </c>
    </row>
    <row r="5924" spans="1:5">
      <c r="A5924" t="s">
        <v>6372</v>
      </c>
      <c r="B5924">
        <v>10089627778</v>
      </c>
      <c r="C5924" t="s">
        <v>144</v>
      </c>
      <c r="D5924" s="10">
        <v>30382</v>
      </c>
      <c r="E5924" t="s">
        <v>1217</v>
      </c>
    </row>
    <row r="5925" spans="1:5">
      <c r="A5925" t="s">
        <v>6373</v>
      </c>
      <c r="B5925">
        <v>10009706448</v>
      </c>
      <c r="C5925" t="s">
        <v>163</v>
      </c>
      <c r="D5925" s="10">
        <v>30109</v>
      </c>
      <c r="E5925" t="s">
        <v>1217</v>
      </c>
    </row>
    <row r="5926" spans="1:5">
      <c r="A5926" t="s">
        <v>6374</v>
      </c>
      <c r="B5926">
        <v>10003202600</v>
      </c>
      <c r="C5926" t="s">
        <v>187</v>
      </c>
      <c r="D5926" s="10">
        <v>31364</v>
      </c>
      <c r="E5926" t="s">
        <v>1219</v>
      </c>
    </row>
    <row r="5927" spans="1:5">
      <c r="A5927" t="s">
        <v>6375</v>
      </c>
      <c r="B5927">
        <v>10062591959</v>
      </c>
      <c r="C5927" t="s">
        <v>38</v>
      </c>
      <c r="D5927" s="10">
        <v>32471</v>
      </c>
      <c r="E5927" t="s">
        <v>1226</v>
      </c>
    </row>
    <row r="5928" spans="1:5">
      <c r="A5928" t="s">
        <v>6376</v>
      </c>
      <c r="B5928">
        <v>10009115556</v>
      </c>
      <c r="C5928" t="s">
        <v>101</v>
      </c>
      <c r="D5928" s="10">
        <v>35287</v>
      </c>
      <c r="E5928" t="s">
        <v>1217</v>
      </c>
    </row>
    <row r="5929" spans="1:5">
      <c r="A5929" t="s">
        <v>6377</v>
      </c>
      <c r="B5929">
        <v>10004720042</v>
      </c>
      <c r="C5929" t="s">
        <v>144</v>
      </c>
      <c r="D5929" s="10">
        <v>32627</v>
      </c>
      <c r="E5929" t="s">
        <v>1219</v>
      </c>
    </row>
    <row r="5930" spans="1:5">
      <c r="A5930" t="s">
        <v>6378</v>
      </c>
      <c r="B5930">
        <v>10009201442</v>
      </c>
      <c r="C5930" t="s">
        <v>163</v>
      </c>
      <c r="D5930" s="10">
        <v>33248</v>
      </c>
      <c r="E5930" t="s">
        <v>1219</v>
      </c>
    </row>
    <row r="5931" spans="1:5">
      <c r="A5931" t="s">
        <v>6379</v>
      </c>
      <c r="B5931">
        <v>10006547884</v>
      </c>
      <c r="C5931" t="s">
        <v>24</v>
      </c>
      <c r="D5931" s="10">
        <v>32540</v>
      </c>
      <c r="E5931" t="s">
        <v>1217</v>
      </c>
    </row>
    <row r="5932" spans="1:5">
      <c r="A5932" t="s">
        <v>6380</v>
      </c>
      <c r="B5932">
        <v>10007461203</v>
      </c>
      <c r="C5932" t="s">
        <v>2423</v>
      </c>
      <c r="D5932" s="10">
        <v>33025</v>
      </c>
      <c r="E5932" t="s">
        <v>1219</v>
      </c>
    </row>
    <row r="5933" spans="1:5">
      <c r="A5933" t="s">
        <v>6381</v>
      </c>
      <c r="B5933">
        <v>10005742178</v>
      </c>
      <c r="C5933" t="s">
        <v>223</v>
      </c>
      <c r="D5933" s="10">
        <v>30573</v>
      </c>
      <c r="E5933" t="s">
        <v>1219</v>
      </c>
    </row>
    <row r="5934" spans="1:5">
      <c r="A5934" t="s">
        <v>6382</v>
      </c>
      <c r="B5934">
        <v>10008191834</v>
      </c>
      <c r="C5934" t="s">
        <v>43</v>
      </c>
      <c r="D5934" s="10">
        <v>33993</v>
      </c>
      <c r="E5934" t="s">
        <v>1219</v>
      </c>
    </row>
    <row r="5935" spans="1:5">
      <c r="A5935" t="s">
        <v>6383</v>
      </c>
      <c r="B5935">
        <v>10007508790</v>
      </c>
      <c r="C5935" t="s">
        <v>1650</v>
      </c>
      <c r="D5935" s="10">
        <v>34040</v>
      </c>
      <c r="E5935" t="s">
        <v>1217</v>
      </c>
    </row>
    <row r="5936" spans="1:5">
      <c r="A5936" t="s">
        <v>6384</v>
      </c>
      <c r="B5936">
        <v>10003349211</v>
      </c>
      <c r="C5936" t="s">
        <v>22</v>
      </c>
      <c r="D5936" s="10">
        <v>30770</v>
      </c>
      <c r="E5936" t="s">
        <v>1217</v>
      </c>
    </row>
    <row r="5937" spans="1:5">
      <c r="A5937" t="s">
        <v>6385</v>
      </c>
      <c r="B5937">
        <v>10010936025</v>
      </c>
      <c r="C5937" t="s">
        <v>2423</v>
      </c>
      <c r="D5937" s="10">
        <v>24111</v>
      </c>
      <c r="E5937" t="s">
        <v>1219</v>
      </c>
    </row>
    <row r="5938" spans="1:5">
      <c r="A5938" t="s">
        <v>6386</v>
      </c>
      <c r="B5938">
        <v>10002452161</v>
      </c>
      <c r="C5938" t="s">
        <v>363</v>
      </c>
      <c r="D5938" s="10">
        <v>29566</v>
      </c>
      <c r="E5938" t="s">
        <v>1219</v>
      </c>
    </row>
    <row r="5939" spans="1:5">
      <c r="A5939" t="s">
        <v>6387</v>
      </c>
      <c r="B5939">
        <v>10009774954</v>
      </c>
      <c r="C5939" t="s">
        <v>211</v>
      </c>
      <c r="D5939" s="10">
        <v>35251</v>
      </c>
      <c r="E5939" t="s">
        <v>1219</v>
      </c>
    </row>
    <row r="5940" spans="1:5">
      <c r="A5940" t="s">
        <v>6388</v>
      </c>
      <c r="B5940">
        <v>10003166729</v>
      </c>
      <c r="C5940" t="s">
        <v>2423</v>
      </c>
      <c r="D5940" s="10">
        <v>29899</v>
      </c>
      <c r="E5940" t="s">
        <v>1219</v>
      </c>
    </row>
    <row r="5941" spans="1:5">
      <c r="A5941" t="s">
        <v>6389</v>
      </c>
      <c r="B5941">
        <v>10008943178</v>
      </c>
      <c r="C5941" t="s">
        <v>155</v>
      </c>
      <c r="D5941" s="10">
        <v>33691</v>
      </c>
      <c r="E5941" t="s">
        <v>1219</v>
      </c>
    </row>
    <row r="5942" spans="1:5">
      <c r="A5942" t="s">
        <v>6390</v>
      </c>
      <c r="B5942">
        <v>10009669062</v>
      </c>
      <c r="C5942" t="s">
        <v>153</v>
      </c>
      <c r="D5942" s="10">
        <v>35393</v>
      </c>
      <c r="E5942" t="s">
        <v>1219</v>
      </c>
    </row>
    <row r="5943" spans="1:5">
      <c r="A5943" t="s">
        <v>6391</v>
      </c>
      <c r="B5943">
        <v>10061440285</v>
      </c>
      <c r="C5943" t="s">
        <v>324</v>
      </c>
      <c r="D5943" s="10">
        <v>33611</v>
      </c>
      <c r="E5943" t="s">
        <v>1219</v>
      </c>
    </row>
    <row r="5944" spans="1:5">
      <c r="A5944" t="s">
        <v>6392</v>
      </c>
      <c r="B5944">
        <v>10003042043</v>
      </c>
      <c r="C5944" t="s">
        <v>1110</v>
      </c>
      <c r="D5944" s="10">
        <v>30620</v>
      </c>
      <c r="E5944" t="s">
        <v>1217</v>
      </c>
    </row>
    <row r="5945" spans="1:5">
      <c r="A5945" t="s">
        <v>6393</v>
      </c>
      <c r="B5945">
        <v>10009814562</v>
      </c>
      <c r="C5945" t="s">
        <v>255</v>
      </c>
      <c r="D5945" s="10">
        <v>35092</v>
      </c>
      <c r="E5945" t="s">
        <v>1219</v>
      </c>
    </row>
    <row r="5946" spans="1:5">
      <c r="A5946" t="s">
        <v>6394</v>
      </c>
      <c r="B5946">
        <v>10006696923</v>
      </c>
      <c r="C5946" t="s">
        <v>38</v>
      </c>
      <c r="D5946" s="10">
        <v>32484</v>
      </c>
      <c r="E5946" t="s">
        <v>1219</v>
      </c>
    </row>
    <row r="5947" spans="1:5">
      <c r="A5947" t="s">
        <v>6395</v>
      </c>
      <c r="B5947">
        <v>10010743944</v>
      </c>
      <c r="C5947" t="s">
        <v>43</v>
      </c>
      <c r="D5947" s="10">
        <v>34762</v>
      </c>
      <c r="E5947" t="s">
        <v>1217</v>
      </c>
    </row>
    <row r="5948" spans="1:5">
      <c r="A5948" t="s">
        <v>6396</v>
      </c>
      <c r="B5948">
        <v>10008955811</v>
      </c>
      <c r="C5948" t="s">
        <v>153</v>
      </c>
      <c r="D5948" s="10">
        <v>33930</v>
      </c>
      <c r="E5948" t="s">
        <v>1219</v>
      </c>
    </row>
    <row r="5949" spans="1:5">
      <c r="A5949" t="s">
        <v>6397</v>
      </c>
      <c r="B5949">
        <v>10008969753</v>
      </c>
      <c r="C5949" t="s">
        <v>479</v>
      </c>
      <c r="D5949" s="10">
        <v>34639</v>
      </c>
      <c r="E5949" t="s">
        <v>1219</v>
      </c>
    </row>
    <row r="5950" spans="1:5">
      <c r="A5950" t="s">
        <v>6398</v>
      </c>
      <c r="B5950">
        <v>10010717672</v>
      </c>
      <c r="C5950" t="s">
        <v>38</v>
      </c>
      <c r="D5950" s="10">
        <v>35453</v>
      </c>
      <c r="E5950" t="s">
        <v>1219</v>
      </c>
    </row>
    <row r="5951" spans="1:5">
      <c r="A5951" t="s">
        <v>6399</v>
      </c>
      <c r="B5951">
        <v>10008634394</v>
      </c>
      <c r="C5951" t="s">
        <v>255</v>
      </c>
      <c r="D5951" s="10">
        <v>32414</v>
      </c>
      <c r="E5951" t="s">
        <v>1219</v>
      </c>
    </row>
    <row r="5952" spans="1:5">
      <c r="A5952" t="s">
        <v>6400</v>
      </c>
      <c r="B5952">
        <v>10008979857</v>
      </c>
      <c r="C5952" t="s">
        <v>163</v>
      </c>
      <c r="D5952" s="10">
        <v>31970</v>
      </c>
      <c r="E5952" t="s">
        <v>1219</v>
      </c>
    </row>
    <row r="5953" spans="1:5">
      <c r="A5953" t="s">
        <v>6401</v>
      </c>
      <c r="B5953">
        <v>10009125862</v>
      </c>
      <c r="C5953" t="s">
        <v>22</v>
      </c>
      <c r="D5953" s="10">
        <v>35088</v>
      </c>
      <c r="E5953" t="s">
        <v>1219</v>
      </c>
    </row>
    <row r="5954" spans="1:5">
      <c r="A5954" t="s">
        <v>6402</v>
      </c>
      <c r="B5954">
        <v>10007234463</v>
      </c>
      <c r="C5954" t="s">
        <v>324</v>
      </c>
      <c r="D5954" s="10">
        <v>34136</v>
      </c>
      <c r="E5954" t="s">
        <v>1217</v>
      </c>
    </row>
    <row r="5955" spans="1:5">
      <c r="A5955" t="s">
        <v>6403</v>
      </c>
      <c r="B5955">
        <v>10009194570</v>
      </c>
      <c r="C5955" t="s">
        <v>197</v>
      </c>
      <c r="D5955" s="10">
        <v>35349</v>
      </c>
      <c r="E5955" t="s">
        <v>1219</v>
      </c>
    </row>
    <row r="5956" spans="1:5">
      <c r="A5956" t="s">
        <v>6404</v>
      </c>
      <c r="B5956">
        <v>10003223010</v>
      </c>
      <c r="C5956" t="s">
        <v>197</v>
      </c>
      <c r="D5956" s="10">
        <v>31619</v>
      </c>
      <c r="E5956" t="s">
        <v>1219</v>
      </c>
    </row>
    <row r="5957" spans="1:5">
      <c r="A5957" t="s">
        <v>6405</v>
      </c>
      <c r="B5957">
        <v>10005480985</v>
      </c>
      <c r="C5957" t="s">
        <v>30</v>
      </c>
      <c r="D5957" s="10">
        <v>32647</v>
      </c>
      <c r="E5957" t="s">
        <v>1217</v>
      </c>
    </row>
    <row r="5958" spans="1:5">
      <c r="A5958" t="s">
        <v>6406</v>
      </c>
      <c r="B5958">
        <v>10007821012</v>
      </c>
      <c r="C5958" t="s">
        <v>177</v>
      </c>
      <c r="D5958" s="10">
        <v>34445</v>
      </c>
      <c r="E5958" t="s">
        <v>1219</v>
      </c>
    </row>
    <row r="5959" spans="1:5">
      <c r="A5959" t="s">
        <v>6407</v>
      </c>
      <c r="B5959">
        <v>10011080414</v>
      </c>
      <c r="C5959" t="s">
        <v>211</v>
      </c>
      <c r="D5959" s="10">
        <v>35351</v>
      </c>
      <c r="E5959" t="s">
        <v>1219</v>
      </c>
    </row>
    <row r="5960" spans="1:5">
      <c r="A5960" t="s">
        <v>6408</v>
      </c>
      <c r="B5960">
        <v>10004709938</v>
      </c>
      <c r="C5960" t="s">
        <v>24</v>
      </c>
      <c r="D5960" s="10">
        <v>31117</v>
      </c>
      <c r="E5960" t="s">
        <v>1217</v>
      </c>
    </row>
    <row r="5961" spans="1:5">
      <c r="A5961" t="s">
        <v>6409</v>
      </c>
      <c r="B5961">
        <v>10010676751</v>
      </c>
      <c r="C5961" t="s">
        <v>163</v>
      </c>
      <c r="D5961" s="10">
        <v>35484</v>
      </c>
      <c r="E5961" t="s">
        <v>1219</v>
      </c>
    </row>
    <row r="5962" spans="1:5">
      <c r="A5962" t="s">
        <v>6410</v>
      </c>
      <c r="B5962">
        <v>10007729163</v>
      </c>
      <c r="C5962" t="s">
        <v>34</v>
      </c>
      <c r="D5962" s="10">
        <v>34034</v>
      </c>
      <c r="E5962" t="s">
        <v>1217</v>
      </c>
    </row>
    <row r="5963" spans="1:5">
      <c r="A5963" t="s">
        <v>6411</v>
      </c>
      <c r="B5963">
        <v>10007731284</v>
      </c>
      <c r="C5963" t="s">
        <v>211</v>
      </c>
      <c r="D5963" s="10">
        <v>34099</v>
      </c>
      <c r="E5963" t="s">
        <v>1217</v>
      </c>
    </row>
    <row r="5964" spans="1:5">
      <c r="A5964" t="s">
        <v>6412</v>
      </c>
      <c r="B5964">
        <v>10011069502</v>
      </c>
      <c r="C5964" t="s">
        <v>479</v>
      </c>
      <c r="D5964" s="10">
        <v>35173</v>
      </c>
      <c r="E5964" t="s">
        <v>1219</v>
      </c>
    </row>
    <row r="5965" spans="1:5">
      <c r="A5965" t="s">
        <v>6413</v>
      </c>
      <c r="B5965">
        <v>10006918407</v>
      </c>
      <c r="C5965" t="s">
        <v>725</v>
      </c>
      <c r="D5965" s="10">
        <v>33200</v>
      </c>
      <c r="E5965" t="s">
        <v>1219</v>
      </c>
    </row>
    <row r="5966" spans="1:5">
      <c r="A5966" t="s">
        <v>6414</v>
      </c>
      <c r="B5966">
        <v>10006879102</v>
      </c>
      <c r="C5966" t="s">
        <v>479</v>
      </c>
      <c r="D5966" s="10">
        <v>33284</v>
      </c>
      <c r="E5966" t="s">
        <v>1219</v>
      </c>
    </row>
    <row r="5967" spans="1:5">
      <c r="A5967" t="s">
        <v>6415</v>
      </c>
      <c r="B5967">
        <v>10010163661</v>
      </c>
      <c r="C5967" t="s">
        <v>163</v>
      </c>
      <c r="D5967" s="10">
        <v>33932</v>
      </c>
      <c r="E5967" t="s">
        <v>1217</v>
      </c>
    </row>
    <row r="5968" spans="1:5">
      <c r="A5968" t="s">
        <v>6416</v>
      </c>
      <c r="B5968">
        <v>10009727262</v>
      </c>
      <c r="C5968" t="s">
        <v>24</v>
      </c>
      <c r="D5968" s="10">
        <v>35161</v>
      </c>
      <c r="E5968" t="s">
        <v>1219</v>
      </c>
    </row>
    <row r="5969" spans="1:5">
      <c r="A5969" t="s">
        <v>6417</v>
      </c>
      <c r="B5969">
        <v>10010915312</v>
      </c>
      <c r="C5969" t="s">
        <v>38</v>
      </c>
      <c r="D5969" s="10">
        <v>35312</v>
      </c>
      <c r="E5969" t="s">
        <v>1219</v>
      </c>
    </row>
    <row r="5970" spans="1:5">
      <c r="A5970" t="s">
        <v>6418</v>
      </c>
      <c r="B5970">
        <v>10009834669</v>
      </c>
      <c r="C5970" t="s">
        <v>38</v>
      </c>
      <c r="D5970" s="10">
        <v>33691</v>
      </c>
      <c r="E5970" t="s">
        <v>1219</v>
      </c>
    </row>
    <row r="5971" spans="1:5">
      <c r="A5971" t="s">
        <v>6419</v>
      </c>
      <c r="B5971">
        <v>10007252045</v>
      </c>
      <c r="C5971" t="s">
        <v>26</v>
      </c>
      <c r="D5971" s="10">
        <v>33394</v>
      </c>
      <c r="E5971" t="s">
        <v>1219</v>
      </c>
    </row>
    <row r="5972" spans="1:5">
      <c r="A5972" t="s">
        <v>6420</v>
      </c>
      <c r="B5972">
        <v>10010096670</v>
      </c>
      <c r="C5972" t="s">
        <v>144</v>
      </c>
      <c r="D5972" s="10">
        <v>35102</v>
      </c>
      <c r="E5972" t="s">
        <v>1219</v>
      </c>
    </row>
    <row r="5973" spans="1:5">
      <c r="A5973" t="s">
        <v>6421</v>
      </c>
      <c r="B5973">
        <v>10007891841</v>
      </c>
      <c r="C5973" t="s">
        <v>24</v>
      </c>
      <c r="D5973" s="10">
        <v>34367</v>
      </c>
      <c r="E5973" t="s">
        <v>1219</v>
      </c>
    </row>
    <row r="5974" spans="1:5">
      <c r="A5974" t="s">
        <v>6422</v>
      </c>
      <c r="B5974">
        <v>10006481402</v>
      </c>
      <c r="C5974" t="s">
        <v>43</v>
      </c>
      <c r="D5974" s="10">
        <v>33549</v>
      </c>
      <c r="E5974" t="s">
        <v>1219</v>
      </c>
    </row>
    <row r="5975" spans="1:5">
      <c r="A5975" t="s">
        <v>6423</v>
      </c>
      <c r="B5975">
        <v>10009487590</v>
      </c>
      <c r="C5975" t="s">
        <v>144</v>
      </c>
      <c r="D5975" s="10">
        <v>34516</v>
      </c>
      <c r="E5975" t="s">
        <v>1217</v>
      </c>
    </row>
    <row r="5976" spans="1:5">
      <c r="A5976" t="s">
        <v>6424</v>
      </c>
      <c r="B5976">
        <v>10010683926</v>
      </c>
      <c r="C5976" t="s">
        <v>24</v>
      </c>
      <c r="D5976" s="10">
        <v>35234</v>
      </c>
      <c r="E5976" t="s">
        <v>1217</v>
      </c>
    </row>
    <row r="5977" spans="1:5">
      <c r="A5977" t="s">
        <v>6425</v>
      </c>
      <c r="B5977">
        <v>10010599454</v>
      </c>
      <c r="C5977" t="s">
        <v>43</v>
      </c>
      <c r="D5977" s="10">
        <v>33306</v>
      </c>
      <c r="E5977" t="s">
        <v>1219</v>
      </c>
    </row>
    <row r="5978" spans="1:5">
      <c r="A5978" t="s">
        <v>6426</v>
      </c>
      <c r="B5978">
        <v>10008984406</v>
      </c>
      <c r="C5978" t="s">
        <v>24</v>
      </c>
      <c r="D5978" s="10">
        <v>34265</v>
      </c>
      <c r="E5978" t="s">
        <v>1219</v>
      </c>
    </row>
    <row r="5979" spans="1:5">
      <c r="A5979" t="s">
        <v>6427</v>
      </c>
      <c r="B5979">
        <v>10061405529</v>
      </c>
      <c r="C5979" t="s">
        <v>1351</v>
      </c>
      <c r="D5979" s="10">
        <v>32926</v>
      </c>
      <c r="E5979" t="s">
        <v>1219</v>
      </c>
    </row>
    <row r="5980" spans="1:5">
      <c r="A5980" t="s">
        <v>6428</v>
      </c>
      <c r="B5980">
        <v>10013879165</v>
      </c>
      <c r="C5980" t="s">
        <v>24</v>
      </c>
      <c r="D5980" s="10">
        <v>35197</v>
      </c>
      <c r="E5980" t="s">
        <v>1219</v>
      </c>
    </row>
    <row r="5981" spans="1:5">
      <c r="A5981" t="s">
        <v>6429</v>
      </c>
      <c r="B5981">
        <v>10009490119</v>
      </c>
      <c r="C5981" t="s">
        <v>2728</v>
      </c>
      <c r="D5981" s="10">
        <v>34742</v>
      </c>
      <c r="E5981" t="s">
        <v>1219</v>
      </c>
    </row>
    <row r="5982" spans="1:5">
      <c r="A5982" t="s">
        <v>6430</v>
      </c>
      <c r="B5982">
        <v>10009322690</v>
      </c>
      <c r="C5982" t="s">
        <v>163</v>
      </c>
      <c r="D5982" s="10">
        <v>31305</v>
      </c>
      <c r="E5982" t="s">
        <v>1219</v>
      </c>
    </row>
    <row r="5983" spans="1:5">
      <c r="A5983" t="s">
        <v>6431</v>
      </c>
      <c r="B5983">
        <v>10009514266</v>
      </c>
      <c r="C5983" t="s">
        <v>43</v>
      </c>
      <c r="D5983" s="10">
        <v>34921</v>
      </c>
      <c r="E5983" t="s">
        <v>1219</v>
      </c>
    </row>
    <row r="5984" spans="1:5">
      <c r="A5984" t="s">
        <v>6432</v>
      </c>
      <c r="B5984">
        <v>10010848119</v>
      </c>
      <c r="C5984" t="s">
        <v>43</v>
      </c>
      <c r="D5984" s="10">
        <v>34701</v>
      </c>
      <c r="E5984" t="s">
        <v>1219</v>
      </c>
    </row>
    <row r="5985" spans="1:5">
      <c r="A5985" t="s">
        <v>6433</v>
      </c>
      <c r="B5985">
        <v>10011170643</v>
      </c>
      <c r="C5985" t="s">
        <v>30</v>
      </c>
      <c r="D5985" s="10">
        <v>34469</v>
      </c>
      <c r="E5985" t="s">
        <v>1219</v>
      </c>
    </row>
    <row r="5986" spans="1:5">
      <c r="A5986" t="s">
        <v>6434</v>
      </c>
      <c r="B5986">
        <v>10011170744</v>
      </c>
      <c r="C5986" t="s">
        <v>30</v>
      </c>
      <c r="D5986" s="10">
        <v>35504</v>
      </c>
      <c r="E5986" t="s">
        <v>1219</v>
      </c>
    </row>
    <row r="5987" spans="1:5">
      <c r="A5987" t="s">
        <v>6435</v>
      </c>
      <c r="B5987">
        <v>10010578438</v>
      </c>
      <c r="C5987" t="s">
        <v>163</v>
      </c>
      <c r="D5987" s="10">
        <v>28134</v>
      </c>
      <c r="E5987" t="s">
        <v>1219</v>
      </c>
    </row>
    <row r="5988" spans="1:5">
      <c r="A5988" t="s">
        <v>6436</v>
      </c>
      <c r="B5988">
        <v>10010917231</v>
      </c>
      <c r="C5988" t="s">
        <v>163</v>
      </c>
      <c r="D5988" s="10">
        <v>23465</v>
      </c>
      <c r="E5988" t="s">
        <v>1219</v>
      </c>
    </row>
    <row r="5989" spans="1:5">
      <c r="A5989" t="s">
        <v>6437</v>
      </c>
      <c r="B5989">
        <v>10010917332</v>
      </c>
      <c r="C5989" t="s">
        <v>163</v>
      </c>
      <c r="D5989" s="10">
        <v>32386</v>
      </c>
      <c r="E5989" t="s">
        <v>1219</v>
      </c>
    </row>
    <row r="5990" spans="1:5">
      <c r="A5990" t="s">
        <v>6438</v>
      </c>
      <c r="B5990">
        <v>10010917433</v>
      </c>
      <c r="C5990" t="s">
        <v>163</v>
      </c>
      <c r="D5990" s="10">
        <v>26418</v>
      </c>
      <c r="E5990" t="s">
        <v>1219</v>
      </c>
    </row>
    <row r="5991" spans="1:5">
      <c r="A5991" t="s">
        <v>6439</v>
      </c>
      <c r="B5991">
        <v>10010917534</v>
      </c>
      <c r="C5991" t="s">
        <v>163</v>
      </c>
      <c r="D5991" s="10">
        <v>27015</v>
      </c>
      <c r="E5991" t="s">
        <v>1219</v>
      </c>
    </row>
    <row r="5992" spans="1:5">
      <c r="A5992" t="s">
        <v>6440</v>
      </c>
      <c r="B5992">
        <v>10007809894</v>
      </c>
      <c r="C5992" t="s">
        <v>101</v>
      </c>
      <c r="D5992" s="10">
        <v>34352</v>
      </c>
      <c r="E5992" t="s">
        <v>1217</v>
      </c>
    </row>
    <row r="5993" spans="1:5">
      <c r="A5993" t="s">
        <v>6441</v>
      </c>
      <c r="B5993">
        <v>10011045856</v>
      </c>
      <c r="C5993" t="s">
        <v>30</v>
      </c>
      <c r="D5993" s="10">
        <v>34647</v>
      </c>
      <c r="E5993" t="s">
        <v>1219</v>
      </c>
    </row>
    <row r="5994" spans="1:5">
      <c r="A5994" t="s">
        <v>6006</v>
      </c>
      <c r="B5994">
        <v>10011051516</v>
      </c>
      <c r="C5994" t="s">
        <v>130</v>
      </c>
      <c r="D5994" s="10">
        <v>22870</v>
      </c>
      <c r="E5994" t="s">
        <v>1217</v>
      </c>
    </row>
    <row r="5995" spans="1:5">
      <c r="A5995" t="s">
        <v>6442</v>
      </c>
      <c r="B5995">
        <v>10008939441</v>
      </c>
      <c r="C5995" t="s">
        <v>155</v>
      </c>
      <c r="D5995" s="10">
        <v>34365</v>
      </c>
      <c r="E5995" t="s">
        <v>1219</v>
      </c>
    </row>
    <row r="5996" spans="1:5">
      <c r="A5996" t="s">
        <v>6443</v>
      </c>
      <c r="B5996">
        <v>10008967834</v>
      </c>
      <c r="C5996" t="s">
        <v>153</v>
      </c>
      <c r="D5996" s="10">
        <v>32736</v>
      </c>
      <c r="E5996" t="s">
        <v>1219</v>
      </c>
    </row>
    <row r="5997" spans="1:5">
      <c r="A5997" t="s">
        <v>6444</v>
      </c>
      <c r="B5997">
        <v>10010718884</v>
      </c>
      <c r="C5997" t="s">
        <v>38</v>
      </c>
      <c r="D5997" s="10">
        <v>33640</v>
      </c>
      <c r="E5997" t="s">
        <v>1219</v>
      </c>
    </row>
    <row r="5998" spans="1:5">
      <c r="A5998" t="s">
        <v>6445</v>
      </c>
      <c r="B5998">
        <v>10007734015</v>
      </c>
      <c r="C5998" t="s">
        <v>151</v>
      </c>
      <c r="D5998" s="10">
        <v>33618</v>
      </c>
      <c r="E5998" t="s">
        <v>1219</v>
      </c>
    </row>
    <row r="5999" spans="1:5">
      <c r="A5999" t="s">
        <v>6446</v>
      </c>
      <c r="B5999">
        <v>10009681691</v>
      </c>
      <c r="C5999" t="s">
        <v>324</v>
      </c>
      <c r="D5999" s="10">
        <v>35276</v>
      </c>
      <c r="E5999" t="s">
        <v>1219</v>
      </c>
    </row>
    <row r="6000" spans="1:5">
      <c r="A6000" t="s">
        <v>6447</v>
      </c>
      <c r="B6000">
        <v>10009498809</v>
      </c>
      <c r="C6000" t="s">
        <v>84</v>
      </c>
      <c r="D6000" s="10">
        <v>35411</v>
      </c>
      <c r="E6000" t="s">
        <v>1219</v>
      </c>
    </row>
    <row r="6001" spans="1:5">
      <c r="A6001" t="s">
        <v>6448</v>
      </c>
      <c r="B6001">
        <v>10009523764</v>
      </c>
      <c r="C6001" t="s">
        <v>22</v>
      </c>
      <c r="D6001" s="10">
        <v>35345</v>
      </c>
      <c r="E6001" t="s">
        <v>1219</v>
      </c>
    </row>
    <row r="6002" spans="1:5">
      <c r="A6002" t="s">
        <v>6449</v>
      </c>
      <c r="B6002">
        <v>10009385641</v>
      </c>
      <c r="C6002" t="s">
        <v>57</v>
      </c>
      <c r="D6002" s="10">
        <v>34730</v>
      </c>
      <c r="E6002" t="s">
        <v>1226</v>
      </c>
    </row>
    <row r="6003" spans="1:5">
      <c r="A6003" t="s">
        <v>6450</v>
      </c>
      <c r="B6003">
        <v>10011051617</v>
      </c>
      <c r="C6003" t="s">
        <v>130</v>
      </c>
      <c r="D6003" s="10">
        <v>24684</v>
      </c>
      <c r="E6003" t="s">
        <v>1219</v>
      </c>
    </row>
    <row r="6004" spans="1:5">
      <c r="A6004" t="s">
        <v>6451</v>
      </c>
      <c r="B6004">
        <v>10009084840</v>
      </c>
      <c r="C6004" t="s">
        <v>163</v>
      </c>
      <c r="D6004" s="10">
        <v>34519</v>
      </c>
      <c r="E6004" t="s">
        <v>1219</v>
      </c>
    </row>
    <row r="6005" spans="1:5">
      <c r="A6005" t="s">
        <v>6452</v>
      </c>
      <c r="B6005">
        <v>10010856304</v>
      </c>
      <c r="C6005" t="s">
        <v>223</v>
      </c>
      <c r="D6005" s="10">
        <v>35069</v>
      </c>
      <c r="E6005" t="s">
        <v>1219</v>
      </c>
    </row>
    <row r="6006" spans="1:5">
      <c r="A6006" t="s">
        <v>6453</v>
      </c>
      <c r="B6006">
        <v>10010920059</v>
      </c>
      <c r="C6006" t="s">
        <v>363</v>
      </c>
      <c r="D6006" s="10">
        <v>35717</v>
      </c>
      <c r="E6006" t="s">
        <v>1219</v>
      </c>
    </row>
    <row r="6007" spans="1:5">
      <c r="A6007" t="s">
        <v>6454</v>
      </c>
      <c r="B6007">
        <v>10009014011</v>
      </c>
      <c r="C6007" t="s">
        <v>324</v>
      </c>
      <c r="D6007" s="10">
        <v>34794</v>
      </c>
      <c r="E6007" t="s">
        <v>1219</v>
      </c>
    </row>
    <row r="6008" spans="1:5">
      <c r="A6008" t="s">
        <v>6455</v>
      </c>
      <c r="B6008">
        <v>10009363413</v>
      </c>
      <c r="C6008" t="s">
        <v>45</v>
      </c>
      <c r="D6008" s="10">
        <v>34197</v>
      </c>
      <c r="E6008" t="s">
        <v>1219</v>
      </c>
    </row>
    <row r="6009" spans="1:5">
      <c r="A6009" t="s">
        <v>6456</v>
      </c>
      <c r="B6009">
        <v>10008665619</v>
      </c>
      <c r="C6009" t="s">
        <v>84</v>
      </c>
      <c r="D6009" s="10">
        <v>34769</v>
      </c>
      <c r="E6009" t="s">
        <v>1219</v>
      </c>
    </row>
    <row r="6010" spans="1:5">
      <c r="A6010" t="s">
        <v>6457</v>
      </c>
      <c r="B6010">
        <v>10010604710</v>
      </c>
      <c r="C6010" t="s">
        <v>101</v>
      </c>
      <c r="D6010" s="10">
        <v>35550</v>
      </c>
      <c r="E6010" t="s">
        <v>1219</v>
      </c>
    </row>
    <row r="6011" spans="1:5">
      <c r="A6011" t="s">
        <v>6458</v>
      </c>
      <c r="B6011">
        <v>10011045048</v>
      </c>
      <c r="C6011" t="s">
        <v>523</v>
      </c>
      <c r="D6011" s="10">
        <v>35344</v>
      </c>
      <c r="E6011" t="s">
        <v>1217</v>
      </c>
    </row>
    <row r="6012" spans="1:5">
      <c r="A6012" t="s">
        <v>6459</v>
      </c>
      <c r="B6012">
        <v>10007874158</v>
      </c>
      <c r="C6012" t="s">
        <v>153</v>
      </c>
      <c r="D6012" s="10">
        <v>33882</v>
      </c>
      <c r="E6012" t="s">
        <v>1219</v>
      </c>
    </row>
    <row r="6013" spans="1:5">
      <c r="A6013" t="s">
        <v>6460</v>
      </c>
      <c r="B6013">
        <v>10010176492</v>
      </c>
      <c r="C6013" t="s">
        <v>363</v>
      </c>
      <c r="D6013" s="10">
        <v>35452</v>
      </c>
      <c r="E6013" t="s">
        <v>1219</v>
      </c>
    </row>
    <row r="6014" spans="1:5">
      <c r="A6014" t="s">
        <v>6461</v>
      </c>
      <c r="B6014">
        <v>10010872367</v>
      </c>
      <c r="C6014" t="s">
        <v>324</v>
      </c>
      <c r="D6014" s="10">
        <v>34032</v>
      </c>
      <c r="E6014" t="s">
        <v>1219</v>
      </c>
    </row>
    <row r="6015" spans="1:5">
      <c r="A6015" t="s">
        <v>6462</v>
      </c>
      <c r="B6015">
        <v>10006632558</v>
      </c>
      <c r="C6015" t="s">
        <v>84</v>
      </c>
      <c r="D6015" s="10">
        <v>33623</v>
      </c>
      <c r="E6015" t="s">
        <v>1219</v>
      </c>
    </row>
    <row r="6016" spans="1:5">
      <c r="A6016" t="s">
        <v>6463</v>
      </c>
      <c r="B6016">
        <v>10009495775</v>
      </c>
      <c r="C6016" t="s">
        <v>22</v>
      </c>
      <c r="D6016" s="10">
        <v>35390</v>
      </c>
      <c r="E6016" t="s">
        <v>1219</v>
      </c>
    </row>
    <row r="6017" spans="1:5">
      <c r="A6017" t="s">
        <v>6464</v>
      </c>
      <c r="B6017">
        <v>10007897501</v>
      </c>
      <c r="C6017" t="s">
        <v>187</v>
      </c>
      <c r="D6017" s="10">
        <v>34450</v>
      </c>
      <c r="E6017" t="s">
        <v>1219</v>
      </c>
    </row>
    <row r="6018" spans="1:5">
      <c r="A6018" t="s">
        <v>6465</v>
      </c>
      <c r="B6018">
        <v>10010919756</v>
      </c>
      <c r="C6018" t="s">
        <v>153</v>
      </c>
      <c r="D6018" s="10">
        <v>34955</v>
      </c>
      <c r="E6018" t="s">
        <v>1219</v>
      </c>
    </row>
    <row r="6019" spans="1:5">
      <c r="A6019" t="s">
        <v>6466</v>
      </c>
      <c r="B6019">
        <v>10010921776</v>
      </c>
      <c r="C6019" t="s">
        <v>163</v>
      </c>
      <c r="D6019" s="10">
        <v>30307</v>
      </c>
      <c r="E6019" t="s">
        <v>1219</v>
      </c>
    </row>
    <row r="6020" spans="1:5">
      <c r="A6020" t="s">
        <v>6467</v>
      </c>
      <c r="B6020">
        <v>10009213768</v>
      </c>
      <c r="C6020" t="s">
        <v>38</v>
      </c>
      <c r="D6020" s="10">
        <v>35419</v>
      </c>
      <c r="E6020" t="s">
        <v>1219</v>
      </c>
    </row>
    <row r="6021" spans="1:5">
      <c r="A6021" t="s">
        <v>6468</v>
      </c>
      <c r="B6021">
        <v>10009818101</v>
      </c>
      <c r="C6021" t="s">
        <v>57</v>
      </c>
      <c r="D6021" s="10">
        <v>35427</v>
      </c>
      <c r="E6021" t="s">
        <v>1217</v>
      </c>
    </row>
    <row r="6022" spans="1:5">
      <c r="A6022" t="s">
        <v>6469</v>
      </c>
      <c r="B6022">
        <v>10009049373</v>
      </c>
      <c r="C6022" t="s">
        <v>187</v>
      </c>
      <c r="D6022" s="10">
        <v>34981</v>
      </c>
      <c r="E6022" t="s">
        <v>1217</v>
      </c>
    </row>
    <row r="6023" spans="1:5">
      <c r="A6023" t="s">
        <v>6470</v>
      </c>
      <c r="B6023">
        <v>10010872569</v>
      </c>
      <c r="C6023" t="s">
        <v>324</v>
      </c>
      <c r="D6023" s="10">
        <v>33926</v>
      </c>
      <c r="E6023" t="s">
        <v>1219</v>
      </c>
    </row>
    <row r="6024" spans="1:5">
      <c r="A6024" t="s">
        <v>6471</v>
      </c>
      <c r="B6024">
        <v>10005763396</v>
      </c>
      <c r="C6024" t="s">
        <v>28</v>
      </c>
      <c r="D6024" s="10">
        <v>32300</v>
      </c>
      <c r="E6024" t="s">
        <v>1219</v>
      </c>
    </row>
    <row r="6025" spans="1:5">
      <c r="A6025" t="s">
        <v>6472</v>
      </c>
      <c r="B6025">
        <v>10009495573</v>
      </c>
      <c r="C6025" t="s">
        <v>22</v>
      </c>
      <c r="D6025" s="10">
        <v>35387</v>
      </c>
      <c r="E6025" t="s">
        <v>1219</v>
      </c>
    </row>
    <row r="6026" spans="1:5">
      <c r="A6026" t="s">
        <v>6473</v>
      </c>
      <c r="B6026">
        <v>10009709579</v>
      </c>
      <c r="C6026" t="s">
        <v>57</v>
      </c>
      <c r="D6026" s="10">
        <v>34747</v>
      </c>
      <c r="E6026" t="s">
        <v>1217</v>
      </c>
    </row>
    <row r="6027" spans="1:5">
      <c r="A6027" t="s">
        <v>6474</v>
      </c>
      <c r="B6027">
        <v>10009709882</v>
      </c>
      <c r="C6027" t="s">
        <v>187</v>
      </c>
      <c r="D6027" s="10">
        <v>34117</v>
      </c>
      <c r="E6027" t="s">
        <v>1219</v>
      </c>
    </row>
    <row r="6028" spans="1:5">
      <c r="A6028" t="s">
        <v>6475</v>
      </c>
      <c r="B6028">
        <v>10009724131</v>
      </c>
      <c r="C6028" t="s">
        <v>38</v>
      </c>
      <c r="D6028" s="10">
        <v>34036</v>
      </c>
      <c r="E6028" t="s">
        <v>1219</v>
      </c>
    </row>
    <row r="6029" spans="1:5">
      <c r="A6029" t="s">
        <v>6476</v>
      </c>
      <c r="B6029">
        <v>10007896083</v>
      </c>
      <c r="C6029" t="s">
        <v>197</v>
      </c>
      <c r="D6029" s="10">
        <v>34443</v>
      </c>
      <c r="E6029" t="s">
        <v>1219</v>
      </c>
    </row>
    <row r="6030" spans="1:5">
      <c r="A6030" t="s">
        <v>6477</v>
      </c>
      <c r="B6030">
        <v>10011056061</v>
      </c>
      <c r="C6030" t="s">
        <v>22</v>
      </c>
      <c r="D6030" s="10">
        <v>34758</v>
      </c>
      <c r="E6030" t="s">
        <v>1219</v>
      </c>
    </row>
    <row r="6031" spans="1:5">
      <c r="A6031" t="s">
        <v>6478</v>
      </c>
      <c r="B6031">
        <v>10011030294</v>
      </c>
      <c r="C6031" t="s">
        <v>57</v>
      </c>
      <c r="D6031" s="10">
        <v>34892</v>
      </c>
      <c r="E6031" t="s">
        <v>1219</v>
      </c>
    </row>
    <row r="6032" spans="1:5">
      <c r="A6032" t="s">
        <v>6479</v>
      </c>
      <c r="B6032">
        <v>10008942269</v>
      </c>
      <c r="C6032" t="s">
        <v>45</v>
      </c>
      <c r="D6032" s="10">
        <v>34415</v>
      </c>
      <c r="E6032" t="s">
        <v>1219</v>
      </c>
    </row>
    <row r="6033" spans="1:5">
      <c r="A6033" t="s">
        <v>6480</v>
      </c>
      <c r="B6033">
        <v>10009791324</v>
      </c>
      <c r="C6033" t="s">
        <v>187</v>
      </c>
      <c r="D6033" s="10">
        <v>33927</v>
      </c>
      <c r="E6033" t="s">
        <v>1219</v>
      </c>
    </row>
    <row r="6034" spans="1:5">
      <c r="A6034" t="s">
        <v>6481</v>
      </c>
      <c r="B6034">
        <v>10009855281</v>
      </c>
      <c r="C6034" t="s">
        <v>77</v>
      </c>
      <c r="D6034" s="10">
        <v>34793</v>
      </c>
      <c r="E6034" t="s">
        <v>1219</v>
      </c>
    </row>
    <row r="6035" spans="1:5">
      <c r="A6035" t="s">
        <v>6482</v>
      </c>
      <c r="B6035">
        <v>10009087163</v>
      </c>
      <c r="C6035" t="s">
        <v>30</v>
      </c>
      <c r="D6035" s="10">
        <v>34525</v>
      </c>
      <c r="E6035" t="s">
        <v>1219</v>
      </c>
    </row>
    <row r="6036" spans="1:5">
      <c r="A6036" t="s">
        <v>6483</v>
      </c>
      <c r="B6036">
        <v>10005441276</v>
      </c>
      <c r="C6036" t="s">
        <v>163</v>
      </c>
      <c r="D6036" s="10">
        <v>27311</v>
      </c>
      <c r="E6036" t="s">
        <v>1219</v>
      </c>
    </row>
    <row r="6037" spans="1:5">
      <c r="A6037" t="s">
        <v>6484</v>
      </c>
      <c r="B6037">
        <v>10009990879</v>
      </c>
      <c r="C6037" t="s">
        <v>77</v>
      </c>
      <c r="D6037" s="10">
        <v>35683</v>
      </c>
      <c r="E6037" t="s">
        <v>1219</v>
      </c>
    </row>
    <row r="6038" spans="1:5">
      <c r="A6038" t="s">
        <v>6485</v>
      </c>
      <c r="B6038">
        <v>10010089394</v>
      </c>
      <c r="C6038" t="s">
        <v>197</v>
      </c>
      <c r="D6038" s="10">
        <v>34789</v>
      </c>
      <c r="E6038" t="s">
        <v>1219</v>
      </c>
    </row>
    <row r="6039" spans="1:5">
      <c r="A6039" t="s">
        <v>6486</v>
      </c>
      <c r="B6039">
        <v>10009348457</v>
      </c>
      <c r="C6039" t="s">
        <v>84</v>
      </c>
      <c r="D6039" s="10">
        <v>34251</v>
      </c>
      <c r="E6039" t="s">
        <v>1217</v>
      </c>
    </row>
    <row r="6040" spans="1:5">
      <c r="A6040" t="s">
        <v>6487</v>
      </c>
      <c r="B6040">
        <v>10011045755</v>
      </c>
      <c r="C6040" t="s">
        <v>30</v>
      </c>
      <c r="D6040" s="10">
        <v>34678</v>
      </c>
      <c r="E6040" t="s">
        <v>1219</v>
      </c>
    </row>
    <row r="6041" spans="1:5">
      <c r="A6041" t="s">
        <v>6488</v>
      </c>
      <c r="B6041">
        <v>10010921877</v>
      </c>
      <c r="C6041" t="s">
        <v>163</v>
      </c>
      <c r="D6041" s="10">
        <v>30152</v>
      </c>
      <c r="E6041" t="s">
        <v>1219</v>
      </c>
    </row>
    <row r="6042" spans="1:5">
      <c r="A6042" t="s">
        <v>6489</v>
      </c>
      <c r="B6042">
        <v>10009577217</v>
      </c>
      <c r="C6042" t="s">
        <v>197</v>
      </c>
      <c r="D6042" s="10">
        <v>34338</v>
      </c>
      <c r="E6042" t="s">
        <v>1219</v>
      </c>
    </row>
    <row r="6043" spans="1:5">
      <c r="A6043" t="s">
        <v>6490</v>
      </c>
      <c r="B6043">
        <v>10009867409</v>
      </c>
      <c r="C6043" t="s">
        <v>45</v>
      </c>
      <c r="D6043" s="10">
        <v>35156</v>
      </c>
      <c r="E6043" t="s">
        <v>1219</v>
      </c>
    </row>
    <row r="6044" spans="1:5">
      <c r="A6044" t="s">
        <v>6491</v>
      </c>
      <c r="B6044">
        <v>10010639466</v>
      </c>
      <c r="C6044" t="s">
        <v>30</v>
      </c>
      <c r="D6044" s="10">
        <v>35134</v>
      </c>
      <c r="E6044" t="s">
        <v>1219</v>
      </c>
    </row>
    <row r="6045" spans="1:5">
      <c r="A6045" t="s">
        <v>6492</v>
      </c>
      <c r="B6045">
        <v>10011079606</v>
      </c>
      <c r="C6045" t="s">
        <v>57</v>
      </c>
      <c r="D6045" s="10">
        <v>35552</v>
      </c>
      <c r="E6045" t="s">
        <v>1219</v>
      </c>
    </row>
    <row r="6046" spans="1:5">
      <c r="A6046" t="s">
        <v>6493</v>
      </c>
      <c r="B6046">
        <v>10007890225</v>
      </c>
      <c r="C6046" t="s">
        <v>197</v>
      </c>
      <c r="D6046" s="10">
        <v>34043</v>
      </c>
      <c r="E6046" t="s">
        <v>1219</v>
      </c>
    </row>
    <row r="6047" spans="1:5">
      <c r="A6047" t="s">
        <v>6494</v>
      </c>
      <c r="B6047">
        <v>10010091822</v>
      </c>
      <c r="C6047" t="s">
        <v>45</v>
      </c>
      <c r="D6047" s="10">
        <v>35350</v>
      </c>
      <c r="E6047" t="s">
        <v>1219</v>
      </c>
    </row>
    <row r="6048" spans="1:5">
      <c r="A6048" t="s">
        <v>6495</v>
      </c>
      <c r="B6048">
        <v>10010922079</v>
      </c>
      <c r="C6048" t="s">
        <v>163</v>
      </c>
      <c r="D6048" s="10">
        <v>35100</v>
      </c>
      <c r="E6048" t="s">
        <v>1219</v>
      </c>
    </row>
    <row r="6049" spans="1:5">
      <c r="A6049" t="s">
        <v>6496</v>
      </c>
      <c r="B6049">
        <v>10010588239</v>
      </c>
      <c r="C6049" t="s">
        <v>163</v>
      </c>
      <c r="D6049" s="10">
        <v>34384</v>
      </c>
      <c r="E6049" t="s">
        <v>1217</v>
      </c>
    </row>
    <row r="6050" spans="1:5">
      <c r="A6050" t="s">
        <v>6497</v>
      </c>
      <c r="B6050">
        <v>10007891740</v>
      </c>
      <c r="C6050" t="s">
        <v>197</v>
      </c>
      <c r="D6050" s="10">
        <v>34034</v>
      </c>
      <c r="E6050" t="s">
        <v>1219</v>
      </c>
    </row>
    <row r="6051" spans="1:5">
      <c r="A6051" t="s">
        <v>6498</v>
      </c>
      <c r="B6051">
        <v>10010661694</v>
      </c>
      <c r="C6051" t="s">
        <v>28</v>
      </c>
      <c r="D6051" s="10">
        <v>35675</v>
      </c>
      <c r="E6051" t="s">
        <v>1219</v>
      </c>
    </row>
    <row r="6052" spans="1:5">
      <c r="A6052" t="s">
        <v>6499</v>
      </c>
      <c r="B6052">
        <v>10007265684</v>
      </c>
      <c r="C6052" t="s">
        <v>30</v>
      </c>
      <c r="D6052" s="10">
        <v>33462</v>
      </c>
      <c r="E6052" t="s">
        <v>1217</v>
      </c>
    </row>
    <row r="6053" spans="1:5">
      <c r="A6053" t="s">
        <v>6500</v>
      </c>
      <c r="B6053">
        <v>10011055455</v>
      </c>
      <c r="C6053" t="s">
        <v>30</v>
      </c>
      <c r="D6053" s="10">
        <v>34552</v>
      </c>
      <c r="E6053" t="s">
        <v>1219</v>
      </c>
    </row>
    <row r="6054" spans="1:5">
      <c r="A6054" t="s">
        <v>6501</v>
      </c>
      <c r="B6054">
        <v>10007223450</v>
      </c>
      <c r="C6054" t="s">
        <v>112</v>
      </c>
      <c r="D6054" s="10">
        <v>34091</v>
      </c>
      <c r="E6054" t="s">
        <v>1217</v>
      </c>
    </row>
    <row r="6055" spans="1:5">
      <c r="A6055" t="s">
        <v>6502</v>
      </c>
      <c r="B6055">
        <v>10008910745</v>
      </c>
      <c r="C6055" t="s">
        <v>795</v>
      </c>
      <c r="D6055" s="10">
        <v>30160</v>
      </c>
      <c r="E6055" t="s">
        <v>1219</v>
      </c>
    </row>
    <row r="6056" spans="1:5">
      <c r="A6056" t="s">
        <v>6503</v>
      </c>
      <c r="B6056">
        <v>10008928327</v>
      </c>
      <c r="C6056" t="s">
        <v>163</v>
      </c>
      <c r="D6056" s="10">
        <v>30704</v>
      </c>
      <c r="E6056" t="s">
        <v>1219</v>
      </c>
    </row>
    <row r="6057" spans="1:5">
      <c r="A6057" t="s">
        <v>6504</v>
      </c>
      <c r="B6057">
        <v>10010084142</v>
      </c>
      <c r="C6057" t="s">
        <v>163</v>
      </c>
      <c r="D6057" s="10">
        <v>34458</v>
      </c>
      <c r="E6057" t="s">
        <v>1219</v>
      </c>
    </row>
    <row r="6058" spans="1:5">
      <c r="A6058" t="s">
        <v>6505</v>
      </c>
      <c r="B6058">
        <v>10006800488</v>
      </c>
      <c r="C6058" t="s">
        <v>41</v>
      </c>
      <c r="D6058" s="10">
        <v>33623</v>
      </c>
      <c r="E6058" t="s">
        <v>1219</v>
      </c>
    </row>
    <row r="6059" spans="1:5">
      <c r="A6059" t="s">
        <v>6506</v>
      </c>
      <c r="B6059">
        <v>10010165479</v>
      </c>
      <c r="C6059" t="s">
        <v>24</v>
      </c>
      <c r="D6059" s="10">
        <v>34982</v>
      </c>
      <c r="E6059" t="s">
        <v>1219</v>
      </c>
    </row>
    <row r="6060" spans="1:5">
      <c r="A6060" t="s">
        <v>6507</v>
      </c>
      <c r="B6060">
        <v>10009338656</v>
      </c>
      <c r="C6060" t="s">
        <v>41</v>
      </c>
      <c r="D6060" s="10">
        <v>35234</v>
      </c>
      <c r="E6060" t="s">
        <v>1218</v>
      </c>
    </row>
    <row r="6061" spans="1:5">
      <c r="A6061" t="s">
        <v>6508</v>
      </c>
      <c r="B6061">
        <v>10009321680</v>
      </c>
      <c r="C6061" t="s">
        <v>1351</v>
      </c>
      <c r="D6061" s="10">
        <v>34745</v>
      </c>
      <c r="E6061" t="s">
        <v>1219</v>
      </c>
    </row>
    <row r="6062" spans="1:5">
      <c r="A6062" t="s">
        <v>6509</v>
      </c>
      <c r="B6062">
        <v>10009431010</v>
      </c>
      <c r="C6062" t="s">
        <v>618</v>
      </c>
      <c r="D6062" s="10">
        <v>34655</v>
      </c>
      <c r="E6062" t="s">
        <v>1219</v>
      </c>
    </row>
    <row r="6063" spans="1:5">
      <c r="A6063" t="s">
        <v>6510</v>
      </c>
      <c r="B6063">
        <v>10011025850</v>
      </c>
      <c r="C6063" t="s">
        <v>77</v>
      </c>
      <c r="D6063" s="10">
        <v>35131</v>
      </c>
      <c r="E6063" t="s">
        <v>1219</v>
      </c>
    </row>
    <row r="6064" spans="1:5">
      <c r="A6064" t="s">
        <v>6511</v>
      </c>
      <c r="B6064">
        <v>10010607134</v>
      </c>
      <c r="C6064" t="s">
        <v>22</v>
      </c>
      <c r="D6064" s="10">
        <v>35547</v>
      </c>
      <c r="E6064" t="s">
        <v>1219</v>
      </c>
    </row>
    <row r="6065" spans="1:5">
      <c r="A6065" t="s">
        <v>6512</v>
      </c>
      <c r="B6065">
        <v>10009349568</v>
      </c>
      <c r="C6065" t="s">
        <v>32</v>
      </c>
      <c r="D6065" s="10">
        <v>35027</v>
      </c>
      <c r="E6065" t="s">
        <v>1219</v>
      </c>
    </row>
    <row r="6066" spans="1:5">
      <c r="A6066" t="s">
        <v>6513</v>
      </c>
      <c r="B6066">
        <v>10010579347</v>
      </c>
      <c r="C6066" t="s">
        <v>32</v>
      </c>
      <c r="D6066" s="10">
        <v>29958</v>
      </c>
      <c r="E6066" t="s">
        <v>1217</v>
      </c>
    </row>
    <row r="6067" spans="1:5">
      <c r="A6067" t="s">
        <v>6514</v>
      </c>
      <c r="B6067">
        <v>10006179688</v>
      </c>
      <c r="C6067" t="s">
        <v>34</v>
      </c>
      <c r="D6067" s="10">
        <v>28100</v>
      </c>
      <c r="E6067" t="s">
        <v>1219</v>
      </c>
    </row>
    <row r="6068" spans="1:5">
      <c r="A6068" t="s">
        <v>6515</v>
      </c>
      <c r="B6068">
        <v>10008977029</v>
      </c>
      <c r="C6068" t="s">
        <v>187</v>
      </c>
      <c r="D6068" s="10">
        <v>34171</v>
      </c>
      <c r="E6068" t="s">
        <v>1219</v>
      </c>
    </row>
    <row r="6069" spans="1:5">
      <c r="A6069" t="s">
        <v>6516</v>
      </c>
      <c r="B6069">
        <v>10009684826</v>
      </c>
      <c r="C6069" t="s">
        <v>187</v>
      </c>
      <c r="D6069" s="10">
        <v>35513</v>
      </c>
      <c r="E6069" t="s">
        <v>1219</v>
      </c>
    </row>
    <row r="6070" spans="1:5">
      <c r="A6070" t="s">
        <v>6517</v>
      </c>
      <c r="B6070">
        <v>10009737770</v>
      </c>
      <c r="C6070" t="s">
        <v>187</v>
      </c>
      <c r="D6070" s="10">
        <v>35206</v>
      </c>
      <c r="E6070" t="s">
        <v>1219</v>
      </c>
    </row>
    <row r="6071" spans="1:5">
      <c r="A6071" t="s">
        <v>6518</v>
      </c>
      <c r="B6071">
        <v>10009737871</v>
      </c>
      <c r="C6071" t="s">
        <v>187</v>
      </c>
      <c r="D6071" s="10">
        <v>35543</v>
      </c>
      <c r="E6071" t="s">
        <v>1219</v>
      </c>
    </row>
    <row r="6072" spans="1:5">
      <c r="A6072" t="s">
        <v>6519</v>
      </c>
      <c r="B6072">
        <v>10010589552</v>
      </c>
      <c r="C6072" t="s">
        <v>283</v>
      </c>
      <c r="D6072" s="10">
        <v>35334</v>
      </c>
      <c r="E6072" t="s">
        <v>1219</v>
      </c>
    </row>
    <row r="6073" spans="1:5">
      <c r="A6073" t="s">
        <v>6520</v>
      </c>
      <c r="B6073">
        <v>10009037855</v>
      </c>
      <c r="C6073" t="s">
        <v>155</v>
      </c>
      <c r="D6073" s="10">
        <v>34765</v>
      </c>
      <c r="E6073" t="s">
        <v>1217</v>
      </c>
    </row>
    <row r="6074" spans="1:5">
      <c r="A6074" t="s">
        <v>6521</v>
      </c>
      <c r="B6074">
        <v>10009226603</v>
      </c>
      <c r="C6074" t="s">
        <v>155</v>
      </c>
      <c r="D6074" s="10">
        <v>34818</v>
      </c>
      <c r="E6074" t="s">
        <v>1217</v>
      </c>
    </row>
    <row r="6075" spans="1:5">
      <c r="A6075" t="s">
        <v>6522</v>
      </c>
      <c r="B6075">
        <v>10009676237</v>
      </c>
      <c r="C6075" t="s">
        <v>155</v>
      </c>
      <c r="D6075" s="10">
        <v>35311</v>
      </c>
      <c r="E6075" t="s">
        <v>1219</v>
      </c>
    </row>
    <row r="6076" spans="1:5">
      <c r="A6076" t="s">
        <v>6523</v>
      </c>
      <c r="B6076">
        <v>10010578236</v>
      </c>
      <c r="C6076" t="s">
        <v>155</v>
      </c>
      <c r="D6076" s="10">
        <v>26709</v>
      </c>
      <c r="E6076" t="s">
        <v>1219</v>
      </c>
    </row>
    <row r="6077" spans="1:5">
      <c r="A6077" t="s">
        <v>6524</v>
      </c>
      <c r="B6077">
        <v>10004786629</v>
      </c>
      <c r="C6077" t="s">
        <v>223</v>
      </c>
      <c r="D6077" s="10">
        <v>32332</v>
      </c>
      <c r="E6077" t="s">
        <v>1219</v>
      </c>
    </row>
    <row r="6078" spans="1:5">
      <c r="A6078" t="s">
        <v>6525</v>
      </c>
      <c r="B6078">
        <v>10007237796</v>
      </c>
      <c r="C6078" t="s">
        <v>223</v>
      </c>
      <c r="D6078" s="10">
        <v>31591</v>
      </c>
      <c r="E6078" t="s">
        <v>1219</v>
      </c>
    </row>
    <row r="6079" spans="1:5">
      <c r="A6079" t="s">
        <v>6526</v>
      </c>
      <c r="B6079">
        <v>10008905994</v>
      </c>
      <c r="C6079" t="s">
        <v>223</v>
      </c>
      <c r="D6079" s="10">
        <v>31505</v>
      </c>
      <c r="E6079" t="s">
        <v>1219</v>
      </c>
    </row>
    <row r="6080" spans="1:5">
      <c r="A6080" t="s">
        <v>6527</v>
      </c>
      <c r="B6080">
        <v>10010722019</v>
      </c>
      <c r="C6080" t="s">
        <v>223</v>
      </c>
      <c r="D6080" s="10">
        <v>35419</v>
      </c>
      <c r="E6080" t="s">
        <v>1219</v>
      </c>
    </row>
    <row r="6081" spans="1:5">
      <c r="A6081" t="s">
        <v>6528</v>
      </c>
      <c r="B6081">
        <v>10004720446</v>
      </c>
      <c r="C6081" t="s">
        <v>43</v>
      </c>
      <c r="D6081" s="10">
        <v>32342</v>
      </c>
      <c r="E6081" t="s">
        <v>1219</v>
      </c>
    </row>
    <row r="6082" spans="1:5">
      <c r="A6082" t="s">
        <v>6529</v>
      </c>
      <c r="B6082">
        <v>10007528796</v>
      </c>
      <c r="C6082" t="s">
        <v>43</v>
      </c>
      <c r="D6082" s="10">
        <v>34125</v>
      </c>
      <c r="E6082" t="s">
        <v>1217</v>
      </c>
    </row>
    <row r="6083" spans="1:5">
      <c r="A6083" t="s">
        <v>6530</v>
      </c>
      <c r="B6083">
        <v>10009230441</v>
      </c>
      <c r="C6083" t="s">
        <v>43</v>
      </c>
      <c r="D6083" s="10">
        <v>35324</v>
      </c>
      <c r="E6083" t="s">
        <v>1217</v>
      </c>
    </row>
    <row r="6084" spans="1:5">
      <c r="A6084" t="s">
        <v>6531</v>
      </c>
      <c r="B6084">
        <v>10009860739</v>
      </c>
      <c r="C6084" t="s">
        <v>43</v>
      </c>
      <c r="D6084" s="10">
        <v>33437</v>
      </c>
      <c r="E6084" t="s">
        <v>1219</v>
      </c>
    </row>
    <row r="6085" spans="1:5">
      <c r="A6085" t="s">
        <v>6532</v>
      </c>
      <c r="B6085">
        <v>10010839732</v>
      </c>
      <c r="C6085" t="s">
        <v>43</v>
      </c>
      <c r="D6085" s="10">
        <v>30903</v>
      </c>
      <c r="E6085" t="s">
        <v>1219</v>
      </c>
    </row>
    <row r="6086" spans="1:5">
      <c r="A6086" t="s">
        <v>6533</v>
      </c>
      <c r="B6086">
        <v>10061253662</v>
      </c>
      <c r="C6086" t="s">
        <v>43</v>
      </c>
      <c r="D6086" s="10">
        <v>34154</v>
      </c>
      <c r="E6086" t="s">
        <v>1219</v>
      </c>
    </row>
    <row r="6087" spans="1:5">
      <c r="A6087" t="s">
        <v>6534</v>
      </c>
      <c r="B6087">
        <v>10114232941</v>
      </c>
      <c r="C6087" t="s">
        <v>62</v>
      </c>
      <c r="D6087" s="10">
        <v>38182</v>
      </c>
      <c r="E6087" t="s">
        <v>1217</v>
      </c>
    </row>
    <row r="6088" spans="1:5">
      <c r="A6088" t="s">
        <v>6535</v>
      </c>
      <c r="B6088">
        <v>10087537834</v>
      </c>
      <c r="C6088" t="s">
        <v>324</v>
      </c>
      <c r="D6088" s="10">
        <v>37520</v>
      </c>
      <c r="E6088" t="s">
        <v>1217</v>
      </c>
    </row>
    <row r="6089" spans="1:5">
      <c r="A6089" t="s">
        <v>6536</v>
      </c>
      <c r="B6089">
        <v>10030566401</v>
      </c>
      <c r="C6089" t="s">
        <v>24</v>
      </c>
      <c r="D6089" s="10">
        <v>37079</v>
      </c>
      <c r="E6089" t="s">
        <v>1219</v>
      </c>
    </row>
    <row r="6090" spans="1:5">
      <c r="A6090" t="s">
        <v>6537</v>
      </c>
      <c r="B6090">
        <v>10030162738</v>
      </c>
      <c r="C6090" t="s">
        <v>24</v>
      </c>
      <c r="D6090" s="10">
        <v>37399</v>
      </c>
      <c r="E6090" t="s">
        <v>1217</v>
      </c>
    </row>
    <row r="6091" spans="1:5">
      <c r="A6091" t="s">
        <v>6538</v>
      </c>
      <c r="B6091">
        <v>10086591981</v>
      </c>
      <c r="C6091" t="s">
        <v>324</v>
      </c>
      <c r="D6091" s="10">
        <v>36173</v>
      </c>
      <c r="E6091" t="s">
        <v>1217</v>
      </c>
    </row>
    <row r="6092" spans="1:5">
      <c r="A6092" t="s">
        <v>6539</v>
      </c>
      <c r="B6092">
        <v>10099104880</v>
      </c>
      <c r="C6092" t="s">
        <v>491</v>
      </c>
      <c r="D6092" s="10">
        <v>37681</v>
      </c>
      <c r="E6092" t="s">
        <v>1217</v>
      </c>
    </row>
    <row r="6093" spans="1:5">
      <c r="A6093" t="s">
        <v>764</v>
      </c>
      <c r="B6093">
        <v>10055293418</v>
      </c>
      <c r="C6093" t="s">
        <v>112</v>
      </c>
      <c r="D6093" s="10">
        <v>38032</v>
      </c>
      <c r="E6093" t="s">
        <v>1217</v>
      </c>
    </row>
    <row r="6094" spans="1:5">
      <c r="A6094" t="s">
        <v>6540</v>
      </c>
      <c r="B6094">
        <v>10100390536</v>
      </c>
      <c r="C6094" t="s">
        <v>112</v>
      </c>
      <c r="D6094" s="10">
        <v>38082</v>
      </c>
      <c r="E6094" t="s">
        <v>1217</v>
      </c>
    </row>
    <row r="6095" spans="1:5">
      <c r="A6095" t="s">
        <v>6541</v>
      </c>
      <c r="B6095">
        <v>10015268891</v>
      </c>
      <c r="C6095" t="s">
        <v>115</v>
      </c>
      <c r="D6095" s="10">
        <v>35865</v>
      </c>
      <c r="E6095" t="s">
        <v>1219</v>
      </c>
    </row>
    <row r="6096" spans="1:5">
      <c r="A6096" t="s">
        <v>6542</v>
      </c>
      <c r="B6096">
        <v>10010745156</v>
      </c>
      <c r="C6096" t="s">
        <v>43</v>
      </c>
      <c r="D6096" s="10">
        <v>34937</v>
      </c>
      <c r="E6096" t="s">
        <v>1217</v>
      </c>
    </row>
    <row r="6097" spans="1:5">
      <c r="A6097" t="s">
        <v>6544</v>
      </c>
      <c r="B6097">
        <v>10023704356</v>
      </c>
      <c r="C6097" t="s">
        <v>6543</v>
      </c>
      <c r="D6097" s="10">
        <v>36179</v>
      </c>
      <c r="E6097" t="s">
        <v>1217</v>
      </c>
    </row>
    <row r="6098" spans="1:5">
      <c r="A6098" t="s">
        <v>5808</v>
      </c>
      <c r="B6098">
        <v>10111419436</v>
      </c>
      <c r="C6098" t="s">
        <v>5807</v>
      </c>
      <c r="D6098" s="10">
        <v>32742</v>
      </c>
      <c r="E6098" t="s">
        <v>1219</v>
      </c>
    </row>
    <row r="6099" spans="1:5">
      <c r="A6099" t="s">
        <v>6545</v>
      </c>
      <c r="B6099">
        <v>10084699572</v>
      </c>
      <c r="C6099" t="s">
        <v>861</v>
      </c>
      <c r="D6099" s="10">
        <v>37530</v>
      </c>
      <c r="E6099" t="s">
        <v>1217</v>
      </c>
    </row>
    <row r="6100" spans="1:5">
      <c r="A6100" t="s">
        <v>6546</v>
      </c>
      <c r="B6100">
        <v>10051903165</v>
      </c>
      <c r="C6100" t="s">
        <v>149</v>
      </c>
      <c r="D6100" s="10">
        <v>36024</v>
      </c>
      <c r="E6100" t="s">
        <v>1217</v>
      </c>
    </row>
    <row r="6101" spans="1:5">
      <c r="A6101" t="s">
        <v>6547</v>
      </c>
      <c r="B6101">
        <v>10079221904</v>
      </c>
      <c r="C6101" t="s">
        <v>51</v>
      </c>
      <c r="D6101" s="10">
        <v>36987</v>
      </c>
      <c r="E6101" t="s">
        <v>1219</v>
      </c>
    </row>
    <row r="6102" spans="1:5">
      <c r="A6102" t="s">
        <v>6548</v>
      </c>
      <c r="B6102">
        <v>10008597315</v>
      </c>
      <c r="C6102" t="s">
        <v>630</v>
      </c>
      <c r="D6102" s="10">
        <v>35024</v>
      </c>
      <c r="E6102" t="s">
        <v>1217</v>
      </c>
    </row>
    <row r="6103" spans="1:5">
      <c r="A6103" t="s">
        <v>6549</v>
      </c>
      <c r="B6103">
        <v>10035373355</v>
      </c>
      <c r="C6103" t="s">
        <v>43</v>
      </c>
      <c r="D6103" s="10">
        <v>34747</v>
      </c>
      <c r="E6103" t="s">
        <v>1217</v>
      </c>
    </row>
    <row r="6104" spans="1:5">
      <c r="A6104" t="s">
        <v>1183</v>
      </c>
      <c r="B6104">
        <v>10065535406</v>
      </c>
      <c r="C6104" t="s">
        <v>77</v>
      </c>
      <c r="D6104" s="10">
        <v>37689</v>
      </c>
      <c r="E6104" t="s">
        <v>1217</v>
      </c>
    </row>
    <row r="6105" spans="1:5">
      <c r="A6105" t="s">
        <v>1066</v>
      </c>
      <c r="B6105">
        <v>10006407337</v>
      </c>
      <c r="C6105" t="s">
        <v>255</v>
      </c>
      <c r="D6105" s="10">
        <v>33437</v>
      </c>
      <c r="E6105" t="s">
        <v>1219</v>
      </c>
    </row>
    <row r="6106" spans="1:5">
      <c r="A6106" t="s">
        <v>6550</v>
      </c>
      <c r="B6106">
        <v>10094612669</v>
      </c>
      <c r="C6106" t="s">
        <v>861</v>
      </c>
      <c r="D6106" s="10">
        <v>38094</v>
      </c>
      <c r="E6106" t="s">
        <v>1217</v>
      </c>
    </row>
    <row r="6107" spans="1:5">
      <c r="A6107" t="s">
        <v>6551</v>
      </c>
      <c r="B6107">
        <v>10014867555</v>
      </c>
      <c r="C6107" t="s">
        <v>115</v>
      </c>
      <c r="D6107" s="10">
        <v>35475</v>
      </c>
      <c r="E6107" t="s">
        <v>1219</v>
      </c>
    </row>
    <row r="6108" spans="1:5">
      <c r="A6108" t="s">
        <v>6552</v>
      </c>
      <c r="B6108">
        <v>10132000210</v>
      </c>
      <c r="C6108" t="s">
        <v>151</v>
      </c>
      <c r="D6108" s="10">
        <v>38336</v>
      </c>
      <c r="E6108" t="s">
        <v>1219</v>
      </c>
    </row>
    <row r="6109" spans="1:5">
      <c r="A6109" t="s">
        <v>6553</v>
      </c>
      <c r="B6109">
        <v>10007758061</v>
      </c>
      <c r="C6109" t="s">
        <v>30</v>
      </c>
      <c r="D6109" s="10">
        <v>33760</v>
      </c>
      <c r="E6109" t="s">
        <v>1219</v>
      </c>
    </row>
    <row r="6110" spans="1:5">
      <c r="A6110" t="s">
        <v>6554</v>
      </c>
      <c r="B6110">
        <v>10009383217</v>
      </c>
      <c r="C6110" t="s">
        <v>163</v>
      </c>
      <c r="D6110" s="10">
        <v>33680</v>
      </c>
      <c r="E6110" t="s">
        <v>1217</v>
      </c>
    </row>
    <row r="6111" spans="1:5">
      <c r="A6111" t="s">
        <v>6555</v>
      </c>
      <c r="B6111">
        <v>10075938654</v>
      </c>
      <c r="C6111" t="s">
        <v>283</v>
      </c>
      <c r="D6111" s="10">
        <v>36938</v>
      </c>
      <c r="E6111" t="s">
        <v>1217</v>
      </c>
    </row>
    <row r="6112" spans="1:5">
      <c r="A6112" t="s">
        <v>6556</v>
      </c>
      <c r="B6112">
        <v>10007974087</v>
      </c>
      <c r="C6112" t="s">
        <v>86</v>
      </c>
      <c r="D6112" s="10">
        <v>34009</v>
      </c>
      <c r="E6112" t="s">
        <v>1219</v>
      </c>
    </row>
    <row r="6113" spans="1:5">
      <c r="A6113" t="s">
        <v>6557</v>
      </c>
      <c r="B6113">
        <v>10100095896</v>
      </c>
      <c r="C6113" t="s">
        <v>255</v>
      </c>
      <c r="D6113" s="10">
        <v>36692</v>
      </c>
      <c r="E6113" t="s">
        <v>1217</v>
      </c>
    </row>
    <row r="6114" spans="1:5">
      <c r="A6114" t="s">
        <v>6558</v>
      </c>
      <c r="B6114">
        <v>10052858617</v>
      </c>
      <c r="C6114" t="s">
        <v>112</v>
      </c>
      <c r="D6114" s="10">
        <v>38041</v>
      </c>
      <c r="E6114" t="s">
        <v>1217</v>
      </c>
    </row>
    <row r="6115" spans="1:5">
      <c r="A6115" t="s">
        <v>6559</v>
      </c>
      <c r="B6115">
        <v>10009014415</v>
      </c>
      <c r="C6115" t="s">
        <v>115</v>
      </c>
      <c r="D6115" s="10">
        <v>35054</v>
      </c>
      <c r="E6115" t="s">
        <v>1217</v>
      </c>
    </row>
    <row r="6116" spans="1:5">
      <c r="A6116" t="s">
        <v>6560</v>
      </c>
      <c r="B6116">
        <v>10097664129</v>
      </c>
      <c r="C6116" t="s">
        <v>149</v>
      </c>
      <c r="D6116" s="10">
        <v>35179</v>
      </c>
      <c r="E6116" t="s">
        <v>1217</v>
      </c>
    </row>
    <row r="6117" spans="1:5">
      <c r="A6117" t="s">
        <v>6561</v>
      </c>
      <c r="B6117">
        <v>10121919381</v>
      </c>
      <c r="C6117" t="s">
        <v>115</v>
      </c>
      <c r="D6117" s="10">
        <v>36635</v>
      </c>
      <c r="E6117" t="s">
        <v>1217</v>
      </c>
    </row>
    <row r="6118" spans="1:5">
      <c r="A6118" t="s">
        <v>6562</v>
      </c>
      <c r="B6118">
        <v>10083590035</v>
      </c>
      <c r="C6118" t="s">
        <v>141</v>
      </c>
      <c r="D6118" s="10">
        <v>37912</v>
      </c>
      <c r="E6118" t="s">
        <v>1219</v>
      </c>
    </row>
    <row r="6119" spans="1:5">
      <c r="A6119" t="s">
        <v>6563</v>
      </c>
      <c r="B6119">
        <v>10010647348</v>
      </c>
      <c r="C6119" t="s">
        <v>51</v>
      </c>
      <c r="D6119" s="10">
        <v>35634</v>
      </c>
      <c r="E6119" t="s">
        <v>1217</v>
      </c>
    </row>
    <row r="6120" spans="1:5">
      <c r="A6120" t="s">
        <v>6564</v>
      </c>
      <c r="B6120">
        <v>10122187951</v>
      </c>
      <c r="C6120" t="s">
        <v>112</v>
      </c>
      <c r="D6120" s="10">
        <v>38437</v>
      </c>
      <c r="E6120" t="s">
        <v>1217</v>
      </c>
    </row>
    <row r="6121" spans="1:5">
      <c r="A6121" t="s">
        <v>6565</v>
      </c>
      <c r="B6121">
        <v>10014929900</v>
      </c>
      <c r="C6121" t="s">
        <v>149</v>
      </c>
      <c r="D6121" s="10">
        <v>34118</v>
      </c>
      <c r="E6121" t="s">
        <v>1217</v>
      </c>
    </row>
    <row r="6122" spans="1:5">
      <c r="A6122" t="s">
        <v>6566</v>
      </c>
      <c r="B6122">
        <v>10089581504</v>
      </c>
      <c r="C6122" t="s">
        <v>94</v>
      </c>
      <c r="D6122" s="10">
        <v>38182</v>
      </c>
      <c r="E6122" t="s">
        <v>1219</v>
      </c>
    </row>
    <row r="6123" spans="1:5">
      <c r="A6123" t="s">
        <v>6567</v>
      </c>
      <c r="B6123">
        <v>10010175078</v>
      </c>
      <c r="C6123" t="s">
        <v>153</v>
      </c>
      <c r="D6123" s="10">
        <v>35992</v>
      </c>
      <c r="E6123" t="s">
        <v>1219</v>
      </c>
    </row>
    <row r="6124" spans="1:5">
      <c r="A6124" t="s">
        <v>6568</v>
      </c>
      <c r="B6124">
        <v>10016128555</v>
      </c>
      <c r="C6124" t="s">
        <v>115</v>
      </c>
      <c r="D6124" s="10">
        <v>36274</v>
      </c>
      <c r="E6124" t="s">
        <v>1219</v>
      </c>
    </row>
    <row r="6125" spans="1:5">
      <c r="A6125" t="s">
        <v>6569</v>
      </c>
      <c r="B6125">
        <v>10002480655</v>
      </c>
      <c r="C6125" t="s">
        <v>43</v>
      </c>
      <c r="D6125" s="10">
        <v>28962</v>
      </c>
      <c r="E6125" t="s">
        <v>1217</v>
      </c>
    </row>
    <row r="6126" spans="1:5">
      <c r="A6126" t="s">
        <v>6570</v>
      </c>
      <c r="B6126">
        <v>10059641341</v>
      </c>
      <c r="C6126" t="s">
        <v>483</v>
      </c>
      <c r="D6126" s="10">
        <v>37819</v>
      </c>
      <c r="E6126" t="s">
        <v>1219</v>
      </c>
    </row>
    <row r="6127" spans="1:5">
      <c r="A6127" t="s">
        <v>6571</v>
      </c>
      <c r="B6127">
        <v>10059233941</v>
      </c>
      <c r="C6127" t="s">
        <v>112</v>
      </c>
      <c r="D6127" s="10">
        <v>37648</v>
      </c>
      <c r="E6127" t="s">
        <v>1217</v>
      </c>
    </row>
    <row r="6128" spans="1:5">
      <c r="A6128" t="s">
        <v>6572</v>
      </c>
      <c r="B6128">
        <v>10093607206</v>
      </c>
      <c r="C6128" t="s">
        <v>197</v>
      </c>
      <c r="D6128" s="10">
        <v>38654</v>
      </c>
      <c r="E6128" t="s">
        <v>1217</v>
      </c>
    </row>
    <row r="6129" spans="1:5">
      <c r="A6129" t="s">
        <v>6573</v>
      </c>
      <c r="B6129">
        <v>10072420988</v>
      </c>
      <c r="C6129" t="s">
        <v>115</v>
      </c>
      <c r="D6129" s="10">
        <v>36784</v>
      </c>
      <c r="E6129" t="s">
        <v>1217</v>
      </c>
    </row>
    <row r="6130" spans="1:5">
      <c r="A6130" t="s">
        <v>6574</v>
      </c>
      <c r="B6130">
        <v>10111080037</v>
      </c>
      <c r="C6130" t="s">
        <v>26</v>
      </c>
      <c r="D6130" s="10">
        <v>37659</v>
      </c>
      <c r="E6130" t="s">
        <v>1217</v>
      </c>
    </row>
    <row r="6131" spans="1:5">
      <c r="A6131" t="s">
        <v>6575</v>
      </c>
      <c r="B6131">
        <v>10049043988</v>
      </c>
      <c r="C6131" t="s">
        <v>861</v>
      </c>
      <c r="D6131" s="10">
        <v>37121</v>
      </c>
      <c r="E6131" t="s">
        <v>1217</v>
      </c>
    </row>
    <row r="6132" spans="1:5">
      <c r="A6132" t="s">
        <v>6576</v>
      </c>
      <c r="B6132">
        <v>10035339811</v>
      </c>
      <c r="C6132" t="s">
        <v>43</v>
      </c>
      <c r="D6132" s="10">
        <v>37210</v>
      </c>
      <c r="E6132" t="s">
        <v>1217</v>
      </c>
    </row>
    <row r="6133" spans="1:5">
      <c r="A6133" t="s">
        <v>6577</v>
      </c>
      <c r="B6133">
        <v>10058403781</v>
      </c>
      <c r="C6133" t="s">
        <v>483</v>
      </c>
      <c r="D6133" s="10">
        <v>32797</v>
      </c>
      <c r="E6133" t="s">
        <v>1219</v>
      </c>
    </row>
    <row r="6134" spans="1:5">
      <c r="A6134" t="s">
        <v>6578</v>
      </c>
      <c r="B6134">
        <v>10012221778</v>
      </c>
      <c r="C6134" t="s">
        <v>112</v>
      </c>
      <c r="D6134" s="10">
        <v>34125</v>
      </c>
      <c r="E6134" t="s">
        <v>1217</v>
      </c>
    </row>
    <row r="6135" spans="1:5">
      <c r="A6135" t="s">
        <v>6579</v>
      </c>
      <c r="B6135">
        <v>10056549465</v>
      </c>
      <c r="C6135" t="s">
        <v>477</v>
      </c>
      <c r="D6135" s="10">
        <v>36687</v>
      </c>
      <c r="E6135" t="s">
        <v>1219</v>
      </c>
    </row>
    <row r="6136" spans="1:5">
      <c r="A6136" t="s">
        <v>6580</v>
      </c>
      <c r="B6136">
        <v>10040407958</v>
      </c>
      <c r="C6136" t="s">
        <v>36</v>
      </c>
      <c r="D6136" s="10">
        <v>37676</v>
      </c>
      <c r="E6136" t="s">
        <v>1217</v>
      </c>
    </row>
    <row r="6137" spans="1:5">
      <c r="A6137" t="s">
        <v>6581</v>
      </c>
      <c r="B6137">
        <v>10023442254</v>
      </c>
      <c r="C6137" t="s">
        <v>22</v>
      </c>
      <c r="D6137" s="10">
        <v>37896</v>
      </c>
      <c r="E6137" t="s">
        <v>1217</v>
      </c>
    </row>
    <row r="6138" spans="1:5">
      <c r="A6138" t="s">
        <v>6582</v>
      </c>
      <c r="B6138">
        <v>10135523734</v>
      </c>
      <c r="C6138" t="s">
        <v>1333</v>
      </c>
      <c r="D6138" s="10">
        <v>35097</v>
      </c>
      <c r="E6138" t="s">
        <v>1217</v>
      </c>
    </row>
    <row r="6139" spans="1:5">
      <c r="A6139" t="s">
        <v>6583</v>
      </c>
      <c r="B6139">
        <v>10107620874</v>
      </c>
      <c r="C6139" t="s">
        <v>115</v>
      </c>
      <c r="D6139" s="10">
        <v>36531</v>
      </c>
      <c r="E6139" t="s">
        <v>1217</v>
      </c>
    </row>
    <row r="6140" spans="1:5">
      <c r="A6140" t="s">
        <v>6584</v>
      </c>
      <c r="B6140">
        <v>10035459645</v>
      </c>
      <c r="C6140" t="s">
        <v>43</v>
      </c>
      <c r="D6140" s="10">
        <v>36754</v>
      </c>
      <c r="E6140" t="s">
        <v>1219</v>
      </c>
    </row>
    <row r="6141" spans="1:5">
      <c r="A6141" t="s">
        <v>6585</v>
      </c>
      <c r="B6141">
        <v>10063777177</v>
      </c>
      <c r="C6141" t="s">
        <v>483</v>
      </c>
      <c r="D6141" s="10">
        <v>29369</v>
      </c>
      <c r="E6141" t="s">
        <v>1217</v>
      </c>
    </row>
    <row r="6142" spans="1:5">
      <c r="A6142" t="s">
        <v>6586</v>
      </c>
      <c r="B6142">
        <v>10064420512</v>
      </c>
      <c r="C6142" t="s">
        <v>112</v>
      </c>
      <c r="D6142" s="10">
        <v>38583</v>
      </c>
      <c r="E6142" t="s">
        <v>1217</v>
      </c>
    </row>
    <row r="6143" spans="1:5">
      <c r="A6143" t="s">
        <v>6587</v>
      </c>
      <c r="B6143">
        <v>10022831558</v>
      </c>
      <c r="C6143" t="s">
        <v>22</v>
      </c>
      <c r="D6143" s="10">
        <v>37405</v>
      </c>
      <c r="E6143" t="s">
        <v>1217</v>
      </c>
    </row>
    <row r="6144" spans="1:5">
      <c r="A6144" t="s">
        <v>6588</v>
      </c>
      <c r="B6144">
        <v>10029276196</v>
      </c>
      <c r="C6144" t="s">
        <v>24</v>
      </c>
      <c r="D6144" s="10">
        <v>37817</v>
      </c>
      <c r="E6144" t="s">
        <v>1217</v>
      </c>
    </row>
    <row r="6145" spans="1:5">
      <c r="A6145" t="s">
        <v>6589</v>
      </c>
      <c r="B6145">
        <v>10079225944</v>
      </c>
      <c r="C6145" t="s">
        <v>51</v>
      </c>
      <c r="D6145" s="10">
        <v>37492</v>
      </c>
      <c r="E6145" t="s">
        <v>1219</v>
      </c>
    </row>
    <row r="6146" spans="1:5">
      <c r="A6146" t="s">
        <v>6590</v>
      </c>
      <c r="B6146">
        <v>10040733112</v>
      </c>
      <c r="C6146" t="s">
        <v>36</v>
      </c>
      <c r="D6146" s="10">
        <v>35298</v>
      </c>
      <c r="E6146" t="s">
        <v>1217</v>
      </c>
    </row>
    <row r="6147" spans="1:5">
      <c r="A6147" t="s">
        <v>6591</v>
      </c>
      <c r="B6147">
        <v>10035327986</v>
      </c>
      <c r="C6147" t="s">
        <v>43</v>
      </c>
      <c r="D6147" s="10">
        <v>35737</v>
      </c>
      <c r="E6147" t="s">
        <v>1219</v>
      </c>
    </row>
    <row r="6148" spans="1:5">
      <c r="A6148" t="s">
        <v>6592</v>
      </c>
      <c r="B6148">
        <v>10067251090</v>
      </c>
      <c r="C6148" t="s">
        <v>45</v>
      </c>
      <c r="D6148" s="10">
        <v>38148</v>
      </c>
      <c r="E6148" t="s">
        <v>1226</v>
      </c>
    </row>
    <row r="6149" spans="1:5">
      <c r="A6149" t="s">
        <v>6593</v>
      </c>
      <c r="B6149">
        <v>10081173927</v>
      </c>
      <c r="C6149" t="s">
        <v>84</v>
      </c>
      <c r="D6149" s="10">
        <v>38187</v>
      </c>
      <c r="E6149" t="s">
        <v>1217</v>
      </c>
    </row>
    <row r="6150" spans="1:5">
      <c r="A6150" t="s">
        <v>6594</v>
      </c>
      <c r="B6150">
        <v>10090836541</v>
      </c>
      <c r="C6150" t="s">
        <v>51</v>
      </c>
      <c r="D6150" s="10">
        <v>37740</v>
      </c>
      <c r="E6150" t="s">
        <v>1217</v>
      </c>
    </row>
    <row r="6151" spans="1:5">
      <c r="A6151" t="s">
        <v>6595</v>
      </c>
      <c r="B6151">
        <v>10096121930</v>
      </c>
      <c r="C6151" t="s">
        <v>861</v>
      </c>
      <c r="D6151" s="10">
        <v>37711</v>
      </c>
      <c r="E6151" t="s">
        <v>1217</v>
      </c>
    </row>
    <row r="6152" spans="1:5">
      <c r="A6152" t="s">
        <v>6596</v>
      </c>
      <c r="B6152">
        <v>10070430872</v>
      </c>
      <c r="C6152" t="s">
        <v>26</v>
      </c>
      <c r="D6152" s="10">
        <v>38143</v>
      </c>
      <c r="E6152" t="s">
        <v>1217</v>
      </c>
    </row>
    <row r="6153" spans="1:5">
      <c r="A6153" t="s">
        <v>6597</v>
      </c>
      <c r="B6153">
        <v>10108300177</v>
      </c>
      <c r="C6153" t="s">
        <v>51</v>
      </c>
      <c r="D6153" s="10">
        <v>37687</v>
      </c>
      <c r="E6153" t="s">
        <v>1217</v>
      </c>
    </row>
    <row r="6154" spans="1:5">
      <c r="A6154" t="s">
        <v>6598</v>
      </c>
      <c r="B6154">
        <v>10007295996</v>
      </c>
      <c r="C6154" t="s">
        <v>22</v>
      </c>
      <c r="D6154" s="10">
        <v>34116</v>
      </c>
      <c r="E6154" t="s">
        <v>1217</v>
      </c>
    </row>
    <row r="6155" spans="1:5">
      <c r="A6155" t="s">
        <v>6599</v>
      </c>
      <c r="B6155">
        <v>10022817414</v>
      </c>
      <c r="C6155" t="s">
        <v>22</v>
      </c>
      <c r="D6155" s="10">
        <v>36957</v>
      </c>
      <c r="E6155" t="s">
        <v>1217</v>
      </c>
    </row>
    <row r="6156" spans="1:5">
      <c r="A6156" t="s">
        <v>6600</v>
      </c>
      <c r="B6156">
        <v>10064096671</v>
      </c>
      <c r="C6156" t="s">
        <v>112</v>
      </c>
      <c r="D6156" s="10">
        <v>38454</v>
      </c>
      <c r="E6156" t="s">
        <v>1217</v>
      </c>
    </row>
    <row r="6157" spans="1:5">
      <c r="A6157" t="s">
        <v>6601</v>
      </c>
      <c r="B6157">
        <v>10071544453</v>
      </c>
      <c r="C6157" t="s">
        <v>22</v>
      </c>
      <c r="D6157" s="10">
        <v>37967</v>
      </c>
      <c r="E6157" t="s">
        <v>1217</v>
      </c>
    </row>
    <row r="6158" spans="1:5">
      <c r="A6158" t="s">
        <v>6602</v>
      </c>
      <c r="B6158">
        <v>10080650329</v>
      </c>
      <c r="C6158" t="s">
        <v>43</v>
      </c>
      <c r="D6158" s="10">
        <v>37434</v>
      </c>
      <c r="E6158" t="s">
        <v>1217</v>
      </c>
    </row>
    <row r="6159" spans="1:5">
      <c r="A6159" t="s">
        <v>6603</v>
      </c>
      <c r="B6159">
        <v>10071521619</v>
      </c>
      <c r="C6159" t="s">
        <v>84</v>
      </c>
      <c r="D6159" s="10">
        <v>38047</v>
      </c>
      <c r="E6159" t="s">
        <v>1217</v>
      </c>
    </row>
    <row r="6160" spans="1:5">
      <c r="A6160" t="s">
        <v>6604</v>
      </c>
      <c r="B6160">
        <v>10035456009</v>
      </c>
      <c r="C6160" t="s">
        <v>43</v>
      </c>
      <c r="D6160" s="10">
        <v>36602</v>
      </c>
      <c r="E6160" t="s">
        <v>1217</v>
      </c>
    </row>
    <row r="6161" spans="1:5">
      <c r="A6161" t="s">
        <v>6605</v>
      </c>
      <c r="B6161">
        <v>10117766468</v>
      </c>
      <c r="C6161" t="s">
        <v>57</v>
      </c>
      <c r="D6161" s="10">
        <v>37902</v>
      </c>
      <c r="E6161" t="s">
        <v>1219</v>
      </c>
    </row>
    <row r="6162" spans="1:5">
      <c r="A6162" t="s">
        <v>6606</v>
      </c>
      <c r="B6162">
        <v>10101727621</v>
      </c>
      <c r="C6162" t="s">
        <v>57</v>
      </c>
      <c r="D6162" s="10">
        <v>37899</v>
      </c>
      <c r="E6162" t="s">
        <v>1217</v>
      </c>
    </row>
    <row r="6163" spans="1:5">
      <c r="A6163" t="s">
        <v>6607</v>
      </c>
      <c r="B6163">
        <v>10104304282</v>
      </c>
      <c r="C6163" t="s">
        <v>51</v>
      </c>
      <c r="D6163" s="10">
        <v>38214</v>
      </c>
      <c r="E6163" t="s">
        <v>1226</v>
      </c>
    </row>
    <row r="6164" spans="1:5">
      <c r="A6164" t="s">
        <v>6608</v>
      </c>
      <c r="B6164">
        <v>10087773765</v>
      </c>
      <c r="C6164" t="s">
        <v>26</v>
      </c>
      <c r="D6164" s="10">
        <v>19203</v>
      </c>
      <c r="E6164" t="s">
        <v>1219</v>
      </c>
    </row>
    <row r="6165" spans="1:5">
      <c r="A6165" t="s">
        <v>6609</v>
      </c>
      <c r="B6165">
        <v>10014238671</v>
      </c>
      <c r="C6165" t="s">
        <v>41</v>
      </c>
      <c r="D6165" s="10">
        <v>38190</v>
      </c>
      <c r="E6165" t="s">
        <v>1217</v>
      </c>
    </row>
    <row r="6166" spans="1:5">
      <c r="A6166" t="s">
        <v>6610</v>
      </c>
      <c r="B6166">
        <v>10070807859</v>
      </c>
      <c r="C6166" t="s">
        <v>22</v>
      </c>
      <c r="D6166" s="10">
        <v>38146</v>
      </c>
      <c r="E6166" t="s">
        <v>1217</v>
      </c>
    </row>
    <row r="6167" spans="1:5">
      <c r="A6167" t="s">
        <v>6611</v>
      </c>
      <c r="B6167">
        <v>10119081224</v>
      </c>
      <c r="C6167" t="s">
        <v>163</v>
      </c>
      <c r="D6167" s="10">
        <v>30433</v>
      </c>
      <c r="E6167" t="s">
        <v>1217</v>
      </c>
    </row>
    <row r="6168" spans="1:5">
      <c r="A6168" t="s">
        <v>6612</v>
      </c>
      <c r="B6168">
        <v>10080286981</v>
      </c>
      <c r="C6168" t="s">
        <v>45</v>
      </c>
      <c r="D6168" s="10">
        <v>38450</v>
      </c>
      <c r="E6168" t="s">
        <v>1217</v>
      </c>
    </row>
    <row r="6169" spans="1:5">
      <c r="A6169" t="s">
        <v>6613</v>
      </c>
      <c r="B6169">
        <v>10081910218</v>
      </c>
      <c r="C6169" t="s">
        <v>112</v>
      </c>
      <c r="D6169" s="10">
        <v>38570</v>
      </c>
      <c r="E6169" t="s">
        <v>1217</v>
      </c>
    </row>
    <row r="6170" spans="1:5">
      <c r="A6170" t="s">
        <v>6614</v>
      </c>
      <c r="B6170">
        <v>10015241916</v>
      </c>
      <c r="C6170" t="s">
        <v>112</v>
      </c>
      <c r="D6170" s="10">
        <v>35423</v>
      </c>
      <c r="E6170" t="s">
        <v>1217</v>
      </c>
    </row>
    <row r="6171" spans="1:5">
      <c r="A6171" t="s">
        <v>6615</v>
      </c>
      <c r="B6171">
        <v>10007994905</v>
      </c>
      <c r="C6171" t="s">
        <v>45</v>
      </c>
      <c r="D6171" s="10">
        <v>34263</v>
      </c>
      <c r="E6171" t="s">
        <v>1218</v>
      </c>
    </row>
    <row r="6172" spans="1:5">
      <c r="A6172" t="s">
        <v>6616</v>
      </c>
      <c r="B6172">
        <v>10030079175</v>
      </c>
      <c r="C6172" t="s">
        <v>206</v>
      </c>
      <c r="D6172" s="10">
        <v>37203</v>
      </c>
      <c r="E6172" t="s">
        <v>1217</v>
      </c>
    </row>
    <row r="6173" spans="1:5">
      <c r="A6173" t="s">
        <v>6617</v>
      </c>
      <c r="B6173">
        <v>10062060782</v>
      </c>
      <c r="C6173" t="s">
        <v>45</v>
      </c>
      <c r="D6173" s="10">
        <v>38362</v>
      </c>
      <c r="E6173" t="s">
        <v>1217</v>
      </c>
    </row>
    <row r="6174" spans="1:5">
      <c r="A6174" t="s">
        <v>6618</v>
      </c>
      <c r="B6174">
        <v>10076700207</v>
      </c>
      <c r="C6174" t="s">
        <v>45</v>
      </c>
      <c r="D6174" s="10">
        <v>38637</v>
      </c>
      <c r="E6174" t="s">
        <v>1217</v>
      </c>
    </row>
    <row r="6175" spans="1:5">
      <c r="A6175" t="s">
        <v>6619</v>
      </c>
      <c r="B6175">
        <v>10079372050</v>
      </c>
      <c r="C6175" t="s">
        <v>45</v>
      </c>
      <c r="D6175" s="10">
        <v>38454</v>
      </c>
      <c r="E6175" t="s">
        <v>1217</v>
      </c>
    </row>
    <row r="6176" spans="1:5">
      <c r="A6176" t="s">
        <v>6620</v>
      </c>
      <c r="B6176">
        <v>10106971378</v>
      </c>
      <c r="C6176" t="s">
        <v>45</v>
      </c>
      <c r="D6176" s="10">
        <v>38245</v>
      </c>
      <c r="E6176" t="s">
        <v>1217</v>
      </c>
    </row>
    <row r="6177" spans="1:5">
      <c r="A6177" t="s">
        <v>6621</v>
      </c>
      <c r="B6177">
        <v>10018666824</v>
      </c>
      <c r="C6177" t="s">
        <v>112</v>
      </c>
      <c r="D6177" s="10">
        <v>33806</v>
      </c>
      <c r="E6177" t="s">
        <v>1217</v>
      </c>
    </row>
    <row r="6178" spans="1:5">
      <c r="A6178" t="s">
        <v>6622</v>
      </c>
      <c r="B6178">
        <v>10019010869</v>
      </c>
      <c r="C6178" t="s">
        <v>112</v>
      </c>
      <c r="D6178" s="10">
        <v>33806</v>
      </c>
      <c r="E6178" t="s">
        <v>1217</v>
      </c>
    </row>
    <row r="6179" spans="1:5">
      <c r="A6179" t="s">
        <v>6623</v>
      </c>
      <c r="B6179">
        <v>10019339457</v>
      </c>
      <c r="C6179" t="s">
        <v>112</v>
      </c>
      <c r="D6179" s="10">
        <v>31063</v>
      </c>
      <c r="E6179" t="s">
        <v>1217</v>
      </c>
    </row>
    <row r="6180" spans="1:5">
      <c r="A6180" t="s">
        <v>6624</v>
      </c>
      <c r="B6180">
        <v>10086691712</v>
      </c>
      <c r="C6180" t="s">
        <v>112</v>
      </c>
      <c r="D6180" s="10">
        <v>37519</v>
      </c>
      <c r="E6180" t="s">
        <v>1217</v>
      </c>
    </row>
    <row r="6181" spans="1:5">
      <c r="A6181" t="s">
        <v>6625</v>
      </c>
      <c r="B6181">
        <v>10093679954</v>
      </c>
      <c r="C6181" t="s">
        <v>112</v>
      </c>
      <c r="D6181" s="10">
        <v>38027</v>
      </c>
      <c r="E6181" t="s">
        <v>1217</v>
      </c>
    </row>
    <row r="6182" spans="1:5">
      <c r="A6182" t="s">
        <v>6626</v>
      </c>
      <c r="B6182">
        <v>10109960901</v>
      </c>
      <c r="C6182" t="s">
        <v>112</v>
      </c>
      <c r="D6182" s="10">
        <v>38225</v>
      </c>
      <c r="E6182" t="s">
        <v>1217</v>
      </c>
    </row>
    <row r="6183" spans="1:5">
      <c r="A6183" t="s">
        <v>6627</v>
      </c>
      <c r="B6183">
        <v>10110087607</v>
      </c>
      <c r="C6183" t="s">
        <v>112</v>
      </c>
      <c r="D6183" s="10">
        <v>38346</v>
      </c>
      <c r="E6183" t="s">
        <v>1217</v>
      </c>
    </row>
    <row r="6184" spans="1:5">
      <c r="A6184" t="s">
        <v>6628</v>
      </c>
      <c r="B6184">
        <v>10120407494</v>
      </c>
      <c r="C6184" t="s">
        <v>112</v>
      </c>
      <c r="D6184" s="10">
        <v>38642</v>
      </c>
      <c r="E6184" t="s">
        <v>1217</v>
      </c>
    </row>
    <row r="6185" spans="1:5">
      <c r="A6185" t="s">
        <v>6629</v>
      </c>
      <c r="B6185">
        <v>10122622835</v>
      </c>
      <c r="C6185" t="s">
        <v>112</v>
      </c>
      <c r="D6185" s="10">
        <v>38593</v>
      </c>
      <c r="E6185" t="s">
        <v>1217</v>
      </c>
    </row>
    <row r="6186" spans="1:5">
      <c r="A6186" t="s">
        <v>6630</v>
      </c>
      <c r="B6186">
        <v>10123115515</v>
      </c>
      <c r="C6186" t="s">
        <v>112</v>
      </c>
      <c r="D6186" s="10">
        <v>38539</v>
      </c>
      <c r="E6186" t="s">
        <v>1217</v>
      </c>
    </row>
    <row r="6187" spans="1:5">
      <c r="A6187" t="s">
        <v>6631</v>
      </c>
      <c r="B6187">
        <v>10065825800</v>
      </c>
      <c r="C6187" t="s">
        <v>26</v>
      </c>
      <c r="D6187" s="10">
        <v>38650</v>
      </c>
      <c r="E6187" t="s">
        <v>1217</v>
      </c>
    </row>
    <row r="6188" spans="1:5">
      <c r="A6188" t="s">
        <v>6632</v>
      </c>
      <c r="B6188">
        <v>10066969184</v>
      </c>
      <c r="C6188" t="s">
        <v>26</v>
      </c>
      <c r="D6188" s="10">
        <v>37867</v>
      </c>
      <c r="E6188" t="s">
        <v>1217</v>
      </c>
    </row>
    <row r="6189" spans="1:5">
      <c r="A6189" t="s">
        <v>6633</v>
      </c>
      <c r="B6189">
        <v>10131575632</v>
      </c>
      <c r="C6189" t="s">
        <v>2851</v>
      </c>
      <c r="D6189" s="10">
        <v>37381</v>
      </c>
      <c r="E6189" t="s">
        <v>1219</v>
      </c>
    </row>
    <row r="6190" spans="1:5">
      <c r="A6190" t="s">
        <v>6634</v>
      </c>
      <c r="B6190">
        <v>10119992923</v>
      </c>
      <c r="C6190" t="s">
        <v>2851</v>
      </c>
      <c r="D6190" s="10">
        <v>37934</v>
      </c>
      <c r="E6190" t="s">
        <v>1219</v>
      </c>
    </row>
    <row r="6191" spans="1:5">
      <c r="A6191" t="s">
        <v>6635</v>
      </c>
      <c r="B6191">
        <v>10014882006</v>
      </c>
      <c r="C6191" t="s">
        <v>2072</v>
      </c>
      <c r="D6191" s="10">
        <v>34732</v>
      </c>
      <c r="E6191" t="s">
        <v>1219</v>
      </c>
    </row>
    <row r="6192" spans="1:5">
      <c r="A6192" t="s">
        <v>6636</v>
      </c>
      <c r="B6192">
        <v>10085536604</v>
      </c>
      <c r="C6192" t="s">
        <v>26</v>
      </c>
      <c r="D6192" s="10">
        <v>37649</v>
      </c>
      <c r="E6192" t="s">
        <v>1217</v>
      </c>
    </row>
    <row r="6193" spans="1:5">
      <c r="A6193" t="s">
        <v>6637</v>
      </c>
      <c r="B6193">
        <v>10131639589</v>
      </c>
      <c r="C6193" t="s">
        <v>2851</v>
      </c>
      <c r="D6193" s="10">
        <v>37148</v>
      </c>
      <c r="E6193" t="s">
        <v>1219</v>
      </c>
    </row>
    <row r="6194" spans="1:5">
      <c r="A6194" t="s">
        <v>6638</v>
      </c>
      <c r="B6194">
        <v>10105150408</v>
      </c>
      <c r="C6194" t="s">
        <v>86</v>
      </c>
      <c r="D6194" s="10">
        <v>37845</v>
      </c>
      <c r="E6194" t="s">
        <v>1219</v>
      </c>
    </row>
    <row r="6195" spans="1:5">
      <c r="A6195" t="s">
        <v>6639</v>
      </c>
      <c r="B6195">
        <v>10079275050</v>
      </c>
      <c r="C6195" t="s">
        <v>149</v>
      </c>
      <c r="D6195" s="10">
        <v>37376</v>
      </c>
      <c r="E6195" t="s">
        <v>1217</v>
      </c>
    </row>
    <row r="6196" spans="1:5">
      <c r="A6196" t="s">
        <v>6640</v>
      </c>
      <c r="B6196">
        <v>10022692627</v>
      </c>
      <c r="C6196" t="s">
        <v>22</v>
      </c>
      <c r="D6196" s="10">
        <v>36642</v>
      </c>
      <c r="E6196" t="s">
        <v>1217</v>
      </c>
    </row>
    <row r="6197" spans="1:5">
      <c r="A6197" t="s">
        <v>6641</v>
      </c>
      <c r="B6197">
        <v>10004798248</v>
      </c>
      <c r="C6197" t="s">
        <v>22</v>
      </c>
      <c r="D6197" s="10">
        <v>32548</v>
      </c>
      <c r="E6197" t="s">
        <v>1217</v>
      </c>
    </row>
    <row r="6198" spans="1:5">
      <c r="A6198" t="s">
        <v>6642</v>
      </c>
      <c r="B6198">
        <v>10101710241</v>
      </c>
      <c r="C6198" t="s">
        <v>55</v>
      </c>
      <c r="D6198" s="10">
        <v>37075</v>
      </c>
      <c r="E6198" t="s">
        <v>1219</v>
      </c>
    </row>
    <row r="6199" spans="1:5">
      <c r="A6199" t="s">
        <v>6643</v>
      </c>
      <c r="B6199">
        <v>10023337170</v>
      </c>
      <c r="C6199" t="s">
        <v>22</v>
      </c>
      <c r="D6199" s="10">
        <v>37280</v>
      </c>
      <c r="E6199" t="s">
        <v>1217</v>
      </c>
    </row>
    <row r="6200" spans="1:5">
      <c r="A6200" t="s">
        <v>6644</v>
      </c>
      <c r="B6200">
        <v>10104384815</v>
      </c>
      <c r="C6200" t="s">
        <v>55</v>
      </c>
      <c r="D6200" s="10">
        <v>37748</v>
      </c>
      <c r="E6200" t="s">
        <v>1219</v>
      </c>
    </row>
    <row r="6201" spans="1:5">
      <c r="A6201" t="s">
        <v>6645</v>
      </c>
      <c r="B6201">
        <v>10090680432</v>
      </c>
      <c r="C6201" t="s">
        <v>149</v>
      </c>
      <c r="D6201" s="10">
        <v>29134</v>
      </c>
      <c r="E6201" t="s">
        <v>1217</v>
      </c>
    </row>
    <row r="6202" spans="1:5">
      <c r="A6202" t="s">
        <v>6646</v>
      </c>
      <c r="B6202">
        <v>10005634771</v>
      </c>
      <c r="C6202" t="s">
        <v>94</v>
      </c>
      <c r="D6202" s="10">
        <v>30879</v>
      </c>
      <c r="E6202" t="s">
        <v>1217</v>
      </c>
    </row>
    <row r="6203" spans="1:5">
      <c r="A6203" t="s">
        <v>6647</v>
      </c>
      <c r="B6203">
        <v>10092467757</v>
      </c>
      <c r="C6203" t="s">
        <v>55</v>
      </c>
      <c r="D6203" s="10">
        <v>36402</v>
      </c>
      <c r="E6203" t="s">
        <v>1219</v>
      </c>
    </row>
    <row r="6204" spans="1:5">
      <c r="A6204" t="s">
        <v>6648</v>
      </c>
      <c r="B6204">
        <v>10109681924</v>
      </c>
      <c r="C6204" t="s">
        <v>55</v>
      </c>
      <c r="D6204" s="10">
        <v>37415</v>
      </c>
      <c r="E6204" t="s">
        <v>1219</v>
      </c>
    </row>
    <row r="6205" spans="1:5">
      <c r="A6205" t="s">
        <v>6649</v>
      </c>
      <c r="B6205">
        <v>10005444108</v>
      </c>
      <c r="C6205" t="s">
        <v>94</v>
      </c>
      <c r="D6205" s="10">
        <v>30809</v>
      </c>
      <c r="E6205" t="s">
        <v>1219</v>
      </c>
    </row>
    <row r="6206" spans="1:5">
      <c r="A6206" t="s">
        <v>6650</v>
      </c>
      <c r="B6206">
        <v>10112003355</v>
      </c>
      <c r="C6206" t="s">
        <v>55</v>
      </c>
      <c r="D6206" s="10">
        <v>37307</v>
      </c>
      <c r="E6206" t="s">
        <v>1217</v>
      </c>
    </row>
    <row r="6207" spans="1:5">
      <c r="A6207" t="s">
        <v>6651</v>
      </c>
      <c r="B6207">
        <v>10083093012</v>
      </c>
      <c r="C6207" t="s">
        <v>55</v>
      </c>
      <c r="D6207" s="10">
        <v>37100</v>
      </c>
      <c r="E6207" t="s">
        <v>1219</v>
      </c>
    </row>
    <row r="6208" spans="1:5">
      <c r="A6208" t="s">
        <v>6652</v>
      </c>
      <c r="B6208">
        <v>10022681311</v>
      </c>
      <c r="C6208" t="s">
        <v>22</v>
      </c>
      <c r="D6208" s="10">
        <v>37167</v>
      </c>
      <c r="E6208" t="s">
        <v>1217</v>
      </c>
    </row>
    <row r="6209" spans="1:5">
      <c r="A6209" t="s">
        <v>6653</v>
      </c>
      <c r="B6209">
        <v>10091528473</v>
      </c>
      <c r="C6209" t="s">
        <v>55</v>
      </c>
      <c r="D6209" s="10">
        <v>36845</v>
      </c>
      <c r="E6209" t="s">
        <v>1219</v>
      </c>
    </row>
    <row r="6210" spans="1:5">
      <c r="A6210" t="s">
        <v>6654</v>
      </c>
      <c r="B6210">
        <v>10014500773</v>
      </c>
      <c r="C6210" t="s">
        <v>1706</v>
      </c>
      <c r="D6210" s="10">
        <v>35711</v>
      </c>
      <c r="E6210" t="s">
        <v>1217</v>
      </c>
    </row>
    <row r="6211" spans="1:5">
      <c r="A6211" t="s">
        <v>6655</v>
      </c>
      <c r="B6211">
        <v>10065282293</v>
      </c>
      <c r="C6211" t="s">
        <v>861</v>
      </c>
      <c r="D6211" s="10">
        <v>37280</v>
      </c>
      <c r="E6211" t="s">
        <v>1217</v>
      </c>
    </row>
    <row r="6212" spans="1:5">
      <c r="A6212" t="s">
        <v>6656</v>
      </c>
      <c r="B6212">
        <v>10054790331</v>
      </c>
      <c r="C6212" t="s">
        <v>4662</v>
      </c>
      <c r="D6212" s="10">
        <v>34786</v>
      </c>
      <c r="E6212" t="s">
        <v>1217</v>
      </c>
    </row>
    <row r="6213" spans="1:5">
      <c r="A6213" t="s">
        <v>6657</v>
      </c>
      <c r="B6213">
        <v>10046131564</v>
      </c>
      <c r="C6213" t="s">
        <v>94</v>
      </c>
      <c r="D6213" s="10">
        <v>37426</v>
      </c>
      <c r="E6213" t="s">
        <v>1219</v>
      </c>
    </row>
    <row r="6214" spans="1:5">
      <c r="A6214" t="s">
        <v>6658</v>
      </c>
      <c r="B6214">
        <v>10007743109</v>
      </c>
      <c r="C6214" t="s">
        <v>26</v>
      </c>
      <c r="D6214" s="10">
        <v>34033</v>
      </c>
      <c r="E6214" t="s">
        <v>1217</v>
      </c>
    </row>
    <row r="6215" spans="1:5">
      <c r="A6215" t="s">
        <v>6659</v>
      </c>
      <c r="B6215">
        <v>10016283856</v>
      </c>
      <c r="C6215" t="s">
        <v>57</v>
      </c>
      <c r="D6215" s="10">
        <v>36204</v>
      </c>
      <c r="E6215" t="s">
        <v>1217</v>
      </c>
    </row>
    <row r="6216" spans="1:5">
      <c r="A6216" t="s">
        <v>6660</v>
      </c>
      <c r="B6216">
        <v>10084499411</v>
      </c>
      <c r="C6216" t="s">
        <v>324</v>
      </c>
      <c r="D6216" s="10">
        <v>33141</v>
      </c>
      <c r="E6216" t="s">
        <v>1217</v>
      </c>
    </row>
    <row r="6217" spans="1:5">
      <c r="A6217" t="s">
        <v>6661</v>
      </c>
      <c r="B6217">
        <v>10120263210</v>
      </c>
      <c r="C6217" t="s">
        <v>141</v>
      </c>
      <c r="D6217" s="10">
        <v>36339</v>
      </c>
      <c r="E6217" t="s">
        <v>1219</v>
      </c>
    </row>
    <row r="6218" spans="1:5">
      <c r="A6218" t="s">
        <v>6662</v>
      </c>
      <c r="B6218">
        <v>10050230725</v>
      </c>
      <c r="C6218" t="s">
        <v>153</v>
      </c>
      <c r="D6218" s="10">
        <v>36812</v>
      </c>
      <c r="E6218" t="s">
        <v>1219</v>
      </c>
    </row>
    <row r="6219" spans="1:5">
      <c r="A6219" t="s">
        <v>6663</v>
      </c>
      <c r="B6219">
        <v>10015920108</v>
      </c>
      <c r="C6219" t="s">
        <v>24</v>
      </c>
      <c r="D6219" s="10">
        <v>36290</v>
      </c>
      <c r="E6219" t="s">
        <v>1219</v>
      </c>
    </row>
    <row r="6220" spans="1:5">
      <c r="A6220" t="s">
        <v>6664</v>
      </c>
      <c r="B6220">
        <v>10009432323</v>
      </c>
      <c r="C6220" t="s">
        <v>324</v>
      </c>
      <c r="D6220" s="10">
        <v>32732</v>
      </c>
      <c r="E6220" t="s">
        <v>1217</v>
      </c>
    </row>
    <row r="6221" spans="1:5">
      <c r="A6221" t="s">
        <v>6665</v>
      </c>
      <c r="B6221">
        <v>10055306451</v>
      </c>
      <c r="C6221" t="s">
        <v>197</v>
      </c>
      <c r="D6221" s="10">
        <v>37883</v>
      </c>
      <c r="E6221" t="s">
        <v>1217</v>
      </c>
    </row>
    <row r="6222" spans="1:5">
      <c r="A6222" t="s">
        <v>6666</v>
      </c>
      <c r="B6222">
        <v>10011886524</v>
      </c>
      <c r="C6222" t="s">
        <v>324</v>
      </c>
      <c r="D6222" s="10">
        <v>32592</v>
      </c>
      <c r="E6222" t="s">
        <v>1219</v>
      </c>
    </row>
    <row r="6223" spans="1:5">
      <c r="A6223" t="s">
        <v>6667</v>
      </c>
      <c r="B6223">
        <v>10052434948</v>
      </c>
      <c r="C6223" t="s">
        <v>94</v>
      </c>
      <c r="D6223" s="10">
        <v>37339</v>
      </c>
      <c r="E6223" t="s">
        <v>1219</v>
      </c>
    </row>
    <row r="6224" spans="1:5">
      <c r="A6224" t="s">
        <v>6668</v>
      </c>
      <c r="B6224">
        <v>10120543803</v>
      </c>
      <c r="C6224" t="s">
        <v>324</v>
      </c>
      <c r="D6224" s="10">
        <v>33008</v>
      </c>
      <c r="E6224" t="s">
        <v>1217</v>
      </c>
    </row>
    <row r="6225" spans="1:5">
      <c r="A6225" t="s">
        <v>6669</v>
      </c>
      <c r="B6225">
        <v>10045848850</v>
      </c>
      <c r="C6225" t="s">
        <v>363</v>
      </c>
      <c r="D6225" s="10">
        <v>27375</v>
      </c>
      <c r="E6225" t="s">
        <v>1219</v>
      </c>
    </row>
    <row r="6226" spans="1:5">
      <c r="A6226" t="s">
        <v>6670</v>
      </c>
      <c r="B6226">
        <v>10065715460</v>
      </c>
      <c r="C6226" t="s">
        <v>26</v>
      </c>
      <c r="D6226" s="10">
        <v>37314</v>
      </c>
      <c r="E6226" t="s">
        <v>1217</v>
      </c>
    </row>
    <row r="6227" spans="1:5">
      <c r="A6227" t="s">
        <v>6671</v>
      </c>
      <c r="B6227">
        <v>10119837622</v>
      </c>
      <c r="C6227" t="s">
        <v>324</v>
      </c>
      <c r="D6227" s="10">
        <v>32546</v>
      </c>
      <c r="E6227" t="s">
        <v>1217</v>
      </c>
    </row>
    <row r="6228" spans="1:5">
      <c r="A6228" t="s">
        <v>6672</v>
      </c>
      <c r="B6228">
        <v>10009998761</v>
      </c>
      <c r="C6228" t="s">
        <v>43</v>
      </c>
      <c r="D6228" s="10">
        <v>35629</v>
      </c>
      <c r="E6228" t="s">
        <v>1219</v>
      </c>
    </row>
    <row r="6229" spans="1:5">
      <c r="A6229" t="s">
        <v>6673</v>
      </c>
      <c r="B6229">
        <v>10076742138</v>
      </c>
      <c r="C6229" t="s">
        <v>187</v>
      </c>
      <c r="D6229" s="10">
        <v>37373</v>
      </c>
      <c r="E6229" t="s">
        <v>1219</v>
      </c>
    </row>
    <row r="6230" spans="1:5">
      <c r="A6230" t="s">
        <v>6674</v>
      </c>
      <c r="B6230">
        <v>10035343043</v>
      </c>
      <c r="C6230" t="s">
        <v>43</v>
      </c>
      <c r="D6230" s="10">
        <v>35892</v>
      </c>
      <c r="E6230" t="s">
        <v>1219</v>
      </c>
    </row>
    <row r="6231" spans="1:5">
      <c r="A6231" t="s">
        <v>6675</v>
      </c>
      <c r="B6231">
        <v>10120543702</v>
      </c>
      <c r="C6231" t="s">
        <v>324</v>
      </c>
      <c r="D6231" s="10">
        <v>37339</v>
      </c>
      <c r="E6231" t="s">
        <v>1217</v>
      </c>
    </row>
    <row r="6232" spans="1:5">
      <c r="A6232" t="s">
        <v>6676</v>
      </c>
      <c r="B6232">
        <v>10092084407</v>
      </c>
      <c r="C6232" t="s">
        <v>57</v>
      </c>
      <c r="D6232" s="10">
        <v>37257</v>
      </c>
      <c r="E6232" t="s">
        <v>1219</v>
      </c>
    </row>
    <row r="6233" spans="1:5">
      <c r="A6233" t="s">
        <v>6677</v>
      </c>
      <c r="B6233">
        <v>10030325719</v>
      </c>
      <c r="C6233" t="s">
        <v>24</v>
      </c>
      <c r="D6233" s="10">
        <v>37324</v>
      </c>
      <c r="E6233" t="s">
        <v>1217</v>
      </c>
    </row>
    <row r="6234" spans="1:5">
      <c r="A6234" t="s">
        <v>6678</v>
      </c>
      <c r="B6234">
        <v>10120543904</v>
      </c>
      <c r="C6234" t="s">
        <v>324</v>
      </c>
      <c r="D6234" s="10">
        <v>33442</v>
      </c>
      <c r="E6234" t="s">
        <v>1217</v>
      </c>
    </row>
    <row r="6235" spans="1:5">
      <c r="A6235" t="s">
        <v>5297</v>
      </c>
      <c r="B6235">
        <v>10030250139</v>
      </c>
      <c r="C6235" t="s">
        <v>24</v>
      </c>
      <c r="D6235" s="10">
        <v>32056</v>
      </c>
      <c r="E6235" t="s">
        <v>1219</v>
      </c>
    </row>
    <row r="6236" spans="1:5">
      <c r="A6236" t="s">
        <v>6679</v>
      </c>
      <c r="B6236">
        <v>10035411044</v>
      </c>
      <c r="C6236" t="s">
        <v>43</v>
      </c>
      <c r="D6236" s="10">
        <v>36560</v>
      </c>
      <c r="E6236" t="s">
        <v>1219</v>
      </c>
    </row>
    <row r="6237" spans="1:5">
      <c r="A6237" t="s">
        <v>6680</v>
      </c>
      <c r="B6237">
        <v>10014475414</v>
      </c>
      <c r="C6237" t="s">
        <v>24</v>
      </c>
      <c r="D6237" s="10">
        <v>35374</v>
      </c>
      <c r="E6237" t="s">
        <v>1217</v>
      </c>
    </row>
    <row r="6238" spans="1:5">
      <c r="A6238" t="s">
        <v>6681</v>
      </c>
      <c r="B6238">
        <v>10036104592</v>
      </c>
      <c r="C6238" t="s">
        <v>57</v>
      </c>
      <c r="D6238" s="10">
        <v>36580</v>
      </c>
      <c r="E6238" t="s">
        <v>1219</v>
      </c>
    </row>
    <row r="6239" spans="1:5">
      <c r="A6239" t="s">
        <v>6682</v>
      </c>
      <c r="B6239">
        <v>10038051060</v>
      </c>
      <c r="C6239" t="s">
        <v>36</v>
      </c>
      <c r="D6239" s="10">
        <v>37460</v>
      </c>
      <c r="E6239" t="s">
        <v>1217</v>
      </c>
    </row>
    <row r="6240" spans="1:5">
      <c r="A6240" t="s">
        <v>6683</v>
      </c>
      <c r="B6240">
        <v>10084250746</v>
      </c>
      <c r="C6240" t="s">
        <v>57</v>
      </c>
      <c r="D6240" s="10">
        <v>37467</v>
      </c>
      <c r="E6240" t="s">
        <v>1219</v>
      </c>
    </row>
    <row r="6241" spans="1:5">
      <c r="A6241" t="s">
        <v>6684</v>
      </c>
      <c r="B6241">
        <v>10096811842</v>
      </c>
      <c r="C6241" t="s">
        <v>141</v>
      </c>
      <c r="D6241" s="10">
        <v>37308</v>
      </c>
      <c r="E6241" t="s">
        <v>1217</v>
      </c>
    </row>
    <row r="6242" spans="1:5">
      <c r="A6242" t="s">
        <v>6685</v>
      </c>
      <c r="B6242">
        <v>10065728695</v>
      </c>
      <c r="C6242" t="s">
        <v>187</v>
      </c>
      <c r="D6242" s="10">
        <v>36922</v>
      </c>
      <c r="E6242" t="s">
        <v>1217</v>
      </c>
    </row>
    <row r="6243" spans="1:5">
      <c r="A6243" t="s">
        <v>6686</v>
      </c>
      <c r="B6243">
        <v>10014525025</v>
      </c>
      <c r="C6243" t="s">
        <v>30</v>
      </c>
      <c r="D6243" s="10">
        <v>35607</v>
      </c>
      <c r="E6243" t="s">
        <v>1217</v>
      </c>
    </row>
    <row r="6244" spans="1:5">
      <c r="A6244" t="s">
        <v>6687</v>
      </c>
      <c r="B6244">
        <v>10030334207</v>
      </c>
      <c r="C6244" t="s">
        <v>24</v>
      </c>
      <c r="D6244" s="10">
        <v>37445</v>
      </c>
      <c r="E6244" t="s">
        <v>1217</v>
      </c>
    </row>
    <row r="6245" spans="1:5">
      <c r="A6245" t="s">
        <v>6688</v>
      </c>
      <c r="B6245">
        <v>10079567363</v>
      </c>
      <c r="C6245" t="s">
        <v>187</v>
      </c>
      <c r="D6245" s="10">
        <v>37715</v>
      </c>
      <c r="E6245" t="s">
        <v>1219</v>
      </c>
    </row>
    <row r="6246" spans="1:5">
      <c r="A6246" t="s">
        <v>6689</v>
      </c>
      <c r="B6246">
        <v>10002057087</v>
      </c>
      <c r="C6246" t="s">
        <v>30</v>
      </c>
      <c r="D6246" s="10">
        <v>26859</v>
      </c>
      <c r="E6246" t="s">
        <v>1217</v>
      </c>
    </row>
    <row r="6247" spans="1:5">
      <c r="A6247" t="s">
        <v>6690</v>
      </c>
      <c r="B6247">
        <v>10028862534</v>
      </c>
      <c r="C6247" t="s">
        <v>24</v>
      </c>
      <c r="D6247" s="10">
        <v>37045</v>
      </c>
      <c r="E6247" t="s">
        <v>1217</v>
      </c>
    </row>
    <row r="6248" spans="1:5">
      <c r="A6248" t="s">
        <v>6691</v>
      </c>
      <c r="B6248">
        <v>10107036652</v>
      </c>
      <c r="C6248" t="s">
        <v>187</v>
      </c>
      <c r="D6248" s="10">
        <v>36869</v>
      </c>
      <c r="E6248" t="s">
        <v>1226</v>
      </c>
    </row>
    <row r="6249" spans="1:5">
      <c r="A6249" t="s">
        <v>6692</v>
      </c>
      <c r="B6249">
        <v>10036037605</v>
      </c>
      <c r="C6249" t="s">
        <v>197</v>
      </c>
      <c r="D6249" s="10">
        <v>37165</v>
      </c>
      <c r="E6249" t="s">
        <v>1217</v>
      </c>
    </row>
    <row r="6250" spans="1:5">
      <c r="A6250" t="s">
        <v>6693</v>
      </c>
      <c r="B6250">
        <v>10007909322</v>
      </c>
      <c r="C6250" t="s">
        <v>187</v>
      </c>
      <c r="D6250" s="10">
        <v>32815</v>
      </c>
      <c r="E6250" t="s">
        <v>1217</v>
      </c>
    </row>
    <row r="6251" spans="1:5">
      <c r="A6251" t="s">
        <v>6694</v>
      </c>
      <c r="B6251">
        <v>10014586255</v>
      </c>
      <c r="C6251" t="s">
        <v>187</v>
      </c>
      <c r="D6251" s="10">
        <v>36087</v>
      </c>
      <c r="E6251" t="s">
        <v>1217</v>
      </c>
    </row>
    <row r="6252" spans="1:5">
      <c r="A6252" t="s">
        <v>6695</v>
      </c>
      <c r="B6252">
        <v>10060599520</v>
      </c>
      <c r="C6252" t="s">
        <v>144</v>
      </c>
      <c r="D6252" s="10">
        <v>19225</v>
      </c>
      <c r="E6252" t="s">
        <v>1219</v>
      </c>
    </row>
    <row r="6253" spans="1:5">
      <c r="A6253" t="s">
        <v>6696</v>
      </c>
      <c r="B6253">
        <v>10062141416</v>
      </c>
      <c r="C6253" t="s">
        <v>726</v>
      </c>
      <c r="D6253" s="10">
        <v>36013</v>
      </c>
      <c r="E6253" t="s">
        <v>1219</v>
      </c>
    </row>
    <row r="6254" spans="1:5">
      <c r="A6254" t="s">
        <v>6697</v>
      </c>
      <c r="B6254">
        <v>10052265095</v>
      </c>
      <c r="C6254" t="s">
        <v>115</v>
      </c>
      <c r="D6254" s="10">
        <v>33839</v>
      </c>
      <c r="E6254" t="s">
        <v>1217</v>
      </c>
    </row>
    <row r="6255" spans="1:5">
      <c r="A6255" t="s">
        <v>6698</v>
      </c>
      <c r="B6255">
        <v>10015331842</v>
      </c>
      <c r="C6255" t="s">
        <v>725</v>
      </c>
      <c r="D6255" s="10">
        <v>36410</v>
      </c>
      <c r="E6255" t="s">
        <v>1217</v>
      </c>
    </row>
    <row r="6256" spans="1:5">
      <c r="A6256" t="s">
        <v>6699</v>
      </c>
      <c r="B6256">
        <v>10008919031</v>
      </c>
      <c r="C6256" t="s">
        <v>153</v>
      </c>
      <c r="D6256" s="10">
        <v>33426</v>
      </c>
      <c r="E6256" t="s">
        <v>1217</v>
      </c>
    </row>
    <row r="6257" spans="1:5">
      <c r="A6257" t="s">
        <v>6700</v>
      </c>
      <c r="B6257">
        <v>10005990136</v>
      </c>
      <c r="C6257" t="s">
        <v>153</v>
      </c>
      <c r="D6257" s="10">
        <v>32728</v>
      </c>
      <c r="E6257" t="s">
        <v>1219</v>
      </c>
    </row>
    <row r="6258" spans="1:5">
      <c r="A6258" t="s">
        <v>5506</v>
      </c>
      <c r="B6258">
        <v>10089240182</v>
      </c>
      <c r="C6258" t="s">
        <v>206</v>
      </c>
      <c r="D6258" s="10">
        <v>36730</v>
      </c>
      <c r="E6258" t="s">
        <v>1219</v>
      </c>
    </row>
    <row r="6259" spans="1:5">
      <c r="A6259" t="s">
        <v>6701</v>
      </c>
      <c r="B6259">
        <v>10010178415</v>
      </c>
      <c r="C6259" t="s">
        <v>55</v>
      </c>
      <c r="D6259" s="10">
        <v>35972</v>
      </c>
      <c r="E6259" t="s">
        <v>1219</v>
      </c>
    </row>
    <row r="6260" spans="1:5">
      <c r="A6260" t="s">
        <v>6702</v>
      </c>
      <c r="B6260">
        <v>10035271911</v>
      </c>
      <c r="C6260" t="s">
        <v>43</v>
      </c>
      <c r="D6260" s="10">
        <v>34699</v>
      </c>
      <c r="E6260" t="s">
        <v>1219</v>
      </c>
    </row>
    <row r="6261" spans="1:5">
      <c r="A6261" t="s">
        <v>6703</v>
      </c>
      <c r="B6261">
        <v>10048200189</v>
      </c>
      <c r="C6261" t="s">
        <v>41</v>
      </c>
      <c r="D6261" s="10">
        <v>36914</v>
      </c>
      <c r="E6261" t="s">
        <v>1219</v>
      </c>
    </row>
    <row r="6262" spans="1:5">
      <c r="A6262" t="s">
        <v>6704</v>
      </c>
      <c r="B6262">
        <v>10009570143</v>
      </c>
      <c r="C6262" t="s">
        <v>144</v>
      </c>
      <c r="D6262" s="10">
        <v>32471</v>
      </c>
      <c r="E6262" t="s">
        <v>1226</v>
      </c>
    </row>
    <row r="6263" spans="1:5">
      <c r="A6263" t="s">
        <v>6705</v>
      </c>
      <c r="B6263">
        <v>10009310061</v>
      </c>
      <c r="C6263" t="s">
        <v>36</v>
      </c>
      <c r="D6263" s="10">
        <v>34692</v>
      </c>
      <c r="E6263" t="s">
        <v>1217</v>
      </c>
    </row>
    <row r="6264" spans="1:5">
      <c r="A6264" t="s">
        <v>6706</v>
      </c>
      <c r="B6264">
        <v>10010795070</v>
      </c>
      <c r="C6264" t="s">
        <v>26</v>
      </c>
      <c r="D6264" s="10">
        <v>35906</v>
      </c>
      <c r="E6264" t="s">
        <v>1217</v>
      </c>
    </row>
    <row r="6265" spans="1:5">
      <c r="A6265" t="s">
        <v>6707</v>
      </c>
      <c r="B6265">
        <v>10016009327</v>
      </c>
      <c r="C6265" t="s">
        <v>483</v>
      </c>
      <c r="D6265" s="10">
        <v>35628</v>
      </c>
      <c r="E6265" t="s">
        <v>1217</v>
      </c>
    </row>
    <row r="6266" spans="1:5">
      <c r="A6266" t="s">
        <v>6708</v>
      </c>
      <c r="B6266">
        <v>10053800022</v>
      </c>
      <c r="C6266" t="s">
        <v>55</v>
      </c>
      <c r="D6266" s="10">
        <v>36233</v>
      </c>
      <c r="E6266" t="s">
        <v>1219</v>
      </c>
    </row>
    <row r="6267" spans="1:5">
      <c r="A6267" t="s">
        <v>6709</v>
      </c>
      <c r="B6267">
        <v>10008656323</v>
      </c>
      <c r="C6267" t="s">
        <v>43</v>
      </c>
      <c r="D6267" s="10">
        <v>33546</v>
      </c>
      <c r="E6267" t="s">
        <v>1219</v>
      </c>
    </row>
    <row r="6268" spans="1:5">
      <c r="A6268" t="s">
        <v>6710</v>
      </c>
      <c r="B6268">
        <v>10083745538</v>
      </c>
      <c r="C6268" t="s">
        <v>1703</v>
      </c>
      <c r="D6268" s="10">
        <v>36655</v>
      </c>
      <c r="E6268" t="s">
        <v>1219</v>
      </c>
    </row>
    <row r="6269" spans="1:5">
      <c r="A6269" t="s">
        <v>6711</v>
      </c>
      <c r="B6269">
        <v>10006987418</v>
      </c>
      <c r="C6269" t="s">
        <v>324</v>
      </c>
      <c r="D6269" s="10">
        <v>33141</v>
      </c>
      <c r="E6269" t="s">
        <v>1219</v>
      </c>
    </row>
    <row r="6270" spans="1:5">
      <c r="A6270" t="s">
        <v>6712</v>
      </c>
      <c r="B6270">
        <v>10050237896</v>
      </c>
      <c r="C6270" t="s">
        <v>153</v>
      </c>
      <c r="D6270" s="10">
        <v>36696</v>
      </c>
      <c r="E6270" t="s">
        <v>1217</v>
      </c>
    </row>
    <row r="6271" spans="1:5">
      <c r="A6271" t="s">
        <v>1010</v>
      </c>
      <c r="B6271">
        <v>10015281524</v>
      </c>
      <c r="C6271" t="s">
        <v>77</v>
      </c>
      <c r="D6271" s="10">
        <v>36003</v>
      </c>
      <c r="E6271" t="s">
        <v>1217</v>
      </c>
    </row>
    <row r="6272" spans="1:5">
      <c r="A6272" t="s">
        <v>6713</v>
      </c>
      <c r="B6272">
        <v>10064645935</v>
      </c>
      <c r="C6272" t="s">
        <v>163</v>
      </c>
      <c r="D6272" s="10">
        <v>35177</v>
      </c>
      <c r="E6272" t="s">
        <v>1219</v>
      </c>
    </row>
    <row r="6273" spans="1:5">
      <c r="A6273" t="s">
        <v>6714</v>
      </c>
      <c r="B6273">
        <v>10050531021</v>
      </c>
      <c r="C6273" t="s">
        <v>483</v>
      </c>
      <c r="D6273" s="10">
        <v>34113</v>
      </c>
      <c r="E6273" t="s">
        <v>1219</v>
      </c>
    </row>
    <row r="6274" spans="1:5">
      <c r="A6274" t="s">
        <v>6715</v>
      </c>
      <c r="B6274">
        <v>10014991837</v>
      </c>
      <c r="C6274" t="s">
        <v>24</v>
      </c>
      <c r="D6274" s="10">
        <v>35841</v>
      </c>
      <c r="E6274" t="s">
        <v>1217</v>
      </c>
    </row>
    <row r="6275" spans="1:5">
      <c r="A6275" t="s">
        <v>6716</v>
      </c>
      <c r="B6275">
        <v>10009324714</v>
      </c>
      <c r="C6275" t="s">
        <v>112</v>
      </c>
      <c r="D6275" s="10">
        <v>34762</v>
      </c>
      <c r="E6275" t="s">
        <v>1219</v>
      </c>
    </row>
    <row r="6276" spans="1:5">
      <c r="A6276" t="s">
        <v>6717</v>
      </c>
      <c r="B6276">
        <v>10067246848</v>
      </c>
      <c r="C6276" t="s">
        <v>324</v>
      </c>
      <c r="D6276" s="10">
        <v>35794</v>
      </c>
      <c r="E6276" t="s">
        <v>1219</v>
      </c>
    </row>
    <row r="6277" spans="1:5">
      <c r="A6277" t="s">
        <v>6718</v>
      </c>
      <c r="B6277">
        <v>10050089164</v>
      </c>
      <c r="C6277" t="s">
        <v>144</v>
      </c>
      <c r="D6277" s="10">
        <v>36594</v>
      </c>
      <c r="E6277" t="s">
        <v>1219</v>
      </c>
    </row>
    <row r="6278" spans="1:5">
      <c r="A6278" t="s">
        <v>6719</v>
      </c>
      <c r="B6278">
        <v>10007156762</v>
      </c>
      <c r="C6278" t="s">
        <v>84</v>
      </c>
      <c r="D6278" s="10">
        <v>34215</v>
      </c>
      <c r="E6278" t="s">
        <v>1217</v>
      </c>
    </row>
    <row r="6279" spans="1:5">
      <c r="A6279" t="s">
        <v>6720</v>
      </c>
      <c r="B6279">
        <v>10050227388</v>
      </c>
      <c r="C6279" t="s">
        <v>153</v>
      </c>
      <c r="D6279" s="10">
        <v>36322</v>
      </c>
      <c r="E6279" t="s">
        <v>1219</v>
      </c>
    </row>
    <row r="6280" spans="1:5">
      <c r="A6280" t="s">
        <v>6721</v>
      </c>
      <c r="B6280">
        <v>10006492112</v>
      </c>
      <c r="C6280" t="s">
        <v>187</v>
      </c>
      <c r="D6280" s="10">
        <v>33546</v>
      </c>
      <c r="E6280" t="s">
        <v>1217</v>
      </c>
    </row>
    <row r="6281" spans="1:5">
      <c r="A6281" t="s">
        <v>6722</v>
      </c>
      <c r="B6281">
        <v>10049864448</v>
      </c>
      <c r="C6281" t="s">
        <v>144</v>
      </c>
      <c r="D6281" s="10">
        <v>29961</v>
      </c>
      <c r="E6281" t="s">
        <v>1217</v>
      </c>
    </row>
    <row r="6282" spans="1:5">
      <c r="A6282" t="s">
        <v>6723</v>
      </c>
      <c r="B6282">
        <v>10010163055</v>
      </c>
      <c r="C6282" t="s">
        <v>144</v>
      </c>
      <c r="D6282" s="10">
        <v>32216</v>
      </c>
      <c r="E6282" t="s">
        <v>1217</v>
      </c>
    </row>
    <row r="6283" spans="1:5">
      <c r="A6283" t="s">
        <v>6724</v>
      </c>
      <c r="B6283">
        <v>10014385585</v>
      </c>
      <c r="C6283" t="s">
        <v>45</v>
      </c>
      <c r="D6283" s="10">
        <v>37053</v>
      </c>
      <c r="E6283" t="s">
        <v>1219</v>
      </c>
    </row>
    <row r="6284" spans="1:5">
      <c r="A6284" t="s">
        <v>6725</v>
      </c>
      <c r="B6284">
        <v>10008088568</v>
      </c>
      <c r="C6284" t="s">
        <v>144</v>
      </c>
      <c r="D6284" s="10">
        <v>33320</v>
      </c>
      <c r="E6284" t="s">
        <v>1217</v>
      </c>
    </row>
    <row r="6285" spans="1:5">
      <c r="A6285" t="s">
        <v>6726</v>
      </c>
      <c r="B6285">
        <v>10015543828</v>
      </c>
      <c r="C6285" t="s">
        <v>84</v>
      </c>
      <c r="D6285" s="10">
        <v>34481</v>
      </c>
      <c r="E6285" t="s">
        <v>1219</v>
      </c>
    </row>
    <row r="6286" spans="1:5">
      <c r="A6286" t="s">
        <v>6727</v>
      </c>
      <c r="B6286">
        <v>10011160236</v>
      </c>
      <c r="C6286" t="s">
        <v>101</v>
      </c>
      <c r="D6286" s="10">
        <v>36424</v>
      </c>
      <c r="E6286" t="s">
        <v>1219</v>
      </c>
    </row>
    <row r="6287" spans="1:5">
      <c r="A6287" t="s">
        <v>6728</v>
      </c>
      <c r="B6287">
        <v>10010992609</v>
      </c>
      <c r="C6287" t="s">
        <v>1179</v>
      </c>
      <c r="D6287" s="10">
        <v>31928</v>
      </c>
      <c r="E6287" t="s">
        <v>1217</v>
      </c>
    </row>
    <row r="6288" spans="1:5">
      <c r="A6288" t="s">
        <v>6729</v>
      </c>
      <c r="B6288">
        <v>10051434838</v>
      </c>
      <c r="C6288" t="s">
        <v>144</v>
      </c>
      <c r="D6288" s="10">
        <v>35279</v>
      </c>
      <c r="E6288" t="s">
        <v>1217</v>
      </c>
    </row>
    <row r="6289" spans="1:5">
      <c r="A6289" t="s">
        <v>6730</v>
      </c>
      <c r="B6289">
        <v>10023977370</v>
      </c>
      <c r="C6289" t="s">
        <v>112</v>
      </c>
      <c r="D6289" s="10">
        <v>36570</v>
      </c>
      <c r="E6289" t="s">
        <v>1217</v>
      </c>
    </row>
    <row r="6290" spans="1:5">
      <c r="A6290" t="s">
        <v>6731</v>
      </c>
      <c r="B6290">
        <v>10056107410</v>
      </c>
      <c r="C6290" t="s">
        <v>187</v>
      </c>
      <c r="D6290" s="10">
        <v>36859</v>
      </c>
      <c r="E6290" t="s">
        <v>1219</v>
      </c>
    </row>
    <row r="6291" spans="1:5">
      <c r="A6291" t="s">
        <v>6732</v>
      </c>
      <c r="B6291">
        <v>10005473915</v>
      </c>
      <c r="C6291" t="s">
        <v>144</v>
      </c>
      <c r="D6291" s="10">
        <v>29971</v>
      </c>
      <c r="E6291" t="s">
        <v>1217</v>
      </c>
    </row>
    <row r="6292" spans="1:5">
      <c r="A6292" t="s">
        <v>6733</v>
      </c>
      <c r="B6292">
        <v>10021954114</v>
      </c>
      <c r="C6292" t="s">
        <v>34</v>
      </c>
      <c r="D6292" s="10">
        <v>37131</v>
      </c>
      <c r="E6292" t="s">
        <v>1219</v>
      </c>
    </row>
    <row r="6293" spans="1:5">
      <c r="A6293" t="s">
        <v>6734</v>
      </c>
      <c r="B6293">
        <v>10052081708</v>
      </c>
      <c r="C6293" t="s">
        <v>112</v>
      </c>
      <c r="D6293" s="10">
        <v>37275</v>
      </c>
      <c r="E6293" t="s">
        <v>1217</v>
      </c>
    </row>
    <row r="6294" spans="1:5">
      <c r="A6294" t="s">
        <v>6735</v>
      </c>
      <c r="B6294">
        <v>10014918378</v>
      </c>
      <c r="C6294" t="s">
        <v>22</v>
      </c>
      <c r="D6294" s="10">
        <v>36024</v>
      </c>
      <c r="E6294" t="s">
        <v>1217</v>
      </c>
    </row>
    <row r="6295" spans="1:5">
      <c r="A6295" t="s">
        <v>6736</v>
      </c>
      <c r="B6295">
        <v>10036365179</v>
      </c>
      <c r="C6295" t="s">
        <v>28</v>
      </c>
      <c r="D6295" s="10">
        <v>36646</v>
      </c>
      <c r="E6295" t="s">
        <v>1219</v>
      </c>
    </row>
    <row r="6296" spans="1:5">
      <c r="A6296" t="s">
        <v>6737</v>
      </c>
      <c r="B6296">
        <v>10007185660</v>
      </c>
      <c r="C6296" t="s">
        <v>163</v>
      </c>
      <c r="D6296" s="10">
        <v>23345</v>
      </c>
      <c r="E6296" t="s">
        <v>1219</v>
      </c>
    </row>
    <row r="6297" spans="1:5">
      <c r="A6297" t="s">
        <v>6738</v>
      </c>
      <c r="B6297">
        <v>10023858950</v>
      </c>
      <c r="C6297" t="s">
        <v>112</v>
      </c>
      <c r="D6297" s="10">
        <v>36946</v>
      </c>
      <c r="E6297" t="s">
        <v>1217</v>
      </c>
    </row>
    <row r="6298" spans="1:5">
      <c r="A6298" t="s">
        <v>6739</v>
      </c>
      <c r="B6298">
        <v>10016518575</v>
      </c>
      <c r="C6298" t="s">
        <v>28</v>
      </c>
      <c r="D6298" s="10">
        <v>36573</v>
      </c>
      <c r="E6298" t="s">
        <v>1217</v>
      </c>
    </row>
    <row r="6299" spans="1:5">
      <c r="A6299" t="s">
        <v>6740</v>
      </c>
      <c r="B6299">
        <v>10034993439</v>
      </c>
      <c r="C6299" t="s">
        <v>197</v>
      </c>
      <c r="D6299" s="10">
        <v>36844</v>
      </c>
      <c r="E6299" t="s">
        <v>1217</v>
      </c>
    </row>
    <row r="6300" spans="1:5">
      <c r="A6300" t="s">
        <v>6741</v>
      </c>
      <c r="B6300">
        <v>10015726108</v>
      </c>
      <c r="C6300" t="s">
        <v>24</v>
      </c>
      <c r="D6300" s="10">
        <v>36294</v>
      </c>
      <c r="E6300" t="s">
        <v>1219</v>
      </c>
    </row>
    <row r="6301" spans="1:5">
      <c r="A6301" t="s">
        <v>6742</v>
      </c>
      <c r="B6301">
        <v>10007791508</v>
      </c>
      <c r="C6301" t="s">
        <v>112</v>
      </c>
      <c r="D6301" s="10">
        <v>33310</v>
      </c>
      <c r="E6301" t="s">
        <v>1217</v>
      </c>
    </row>
    <row r="6302" spans="1:5">
      <c r="A6302" t="s">
        <v>6743</v>
      </c>
      <c r="B6302">
        <v>10023673034</v>
      </c>
      <c r="C6302" t="s">
        <v>112</v>
      </c>
      <c r="D6302" s="10">
        <v>36952</v>
      </c>
      <c r="E6302" t="s">
        <v>1217</v>
      </c>
    </row>
    <row r="6303" spans="1:5">
      <c r="A6303" t="s">
        <v>6744</v>
      </c>
      <c r="B6303">
        <v>10023881885</v>
      </c>
      <c r="C6303" t="s">
        <v>112</v>
      </c>
      <c r="D6303" s="10">
        <v>36895</v>
      </c>
      <c r="E6303" t="s">
        <v>1219</v>
      </c>
    </row>
    <row r="6304" spans="1:5">
      <c r="A6304" t="s">
        <v>6745</v>
      </c>
      <c r="B6304">
        <v>10052090394</v>
      </c>
      <c r="C6304" t="s">
        <v>112</v>
      </c>
      <c r="D6304" s="10">
        <v>37275</v>
      </c>
      <c r="E6304" t="s">
        <v>1217</v>
      </c>
    </row>
    <row r="6305" spans="1:5">
      <c r="A6305" t="s">
        <v>6746</v>
      </c>
      <c r="B6305">
        <v>10053192659</v>
      </c>
      <c r="C6305" t="s">
        <v>112</v>
      </c>
      <c r="D6305" s="10">
        <v>37335</v>
      </c>
      <c r="E6305" t="s">
        <v>1217</v>
      </c>
    </row>
    <row r="6306" spans="1:5">
      <c r="A6306" t="s">
        <v>6747</v>
      </c>
      <c r="B6306">
        <v>10018181117</v>
      </c>
      <c r="C6306" t="s">
        <v>112</v>
      </c>
      <c r="D6306" s="10">
        <v>34626</v>
      </c>
      <c r="E6306" t="s">
        <v>1217</v>
      </c>
    </row>
    <row r="6307" spans="1:5">
      <c r="A6307" t="s">
        <v>6748</v>
      </c>
      <c r="B6307">
        <v>10060981557</v>
      </c>
      <c r="C6307" t="s">
        <v>112</v>
      </c>
      <c r="D6307" s="10">
        <v>37479</v>
      </c>
      <c r="E6307" t="s">
        <v>1217</v>
      </c>
    </row>
    <row r="6308" spans="1:5">
      <c r="A6308" t="s">
        <v>6749</v>
      </c>
      <c r="B6308">
        <v>10011045553</v>
      </c>
      <c r="C6308" t="s">
        <v>155</v>
      </c>
      <c r="D6308" s="10">
        <v>35442</v>
      </c>
      <c r="E6308" t="s">
        <v>1217</v>
      </c>
    </row>
    <row r="6309" spans="1:5">
      <c r="A6309" t="s">
        <v>6750</v>
      </c>
      <c r="B6309">
        <v>10009696950</v>
      </c>
      <c r="C6309" t="s">
        <v>43</v>
      </c>
      <c r="D6309" s="10">
        <v>33407</v>
      </c>
      <c r="E6309" t="s">
        <v>1219</v>
      </c>
    </row>
    <row r="6310" spans="1:5">
      <c r="A6310" t="s">
        <v>6751</v>
      </c>
      <c r="B6310">
        <v>10035450147</v>
      </c>
      <c r="C6310" t="s">
        <v>43</v>
      </c>
      <c r="D6310" s="10">
        <v>36476</v>
      </c>
      <c r="E6310" t="s">
        <v>1219</v>
      </c>
    </row>
    <row r="6311" spans="1:5">
      <c r="A6311" t="s">
        <v>6752</v>
      </c>
      <c r="B6311">
        <v>10007692989</v>
      </c>
      <c r="C6311" t="s">
        <v>62</v>
      </c>
      <c r="D6311" s="10">
        <v>34004</v>
      </c>
      <c r="E6311" t="s">
        <v>1217</v>
      </c>
    </row>
    <row r="6312" spans="1:5">
      <c r="A6312" t="s">
        <v>6753</v>
      </c>
      <c r="B6312">
        <v>10008916203</v>
      </c>
      <c r="C6312" t="s">
        <v>62</v>
      </c>
      <c r="D6312" s="10">
        <v>34075</v>
      </c>
      <c r="E6312" t="s">
        <v>1219</v>
      </c>
    </row>
    <row r="6313" spans="1:5">
      <c r="A6313" t="s">
        <v>6754</v>
      </c>
      <c r="B6313">
        <v>10009716350</v>
      </c>
      <c r="C6313" t="s">
        <v>62</v>
      </c>
      <c r="D6313" s="10">
        <v>35175</v>
      </c>
      <c r="E6313" t="s">
        <v>1219</v>
      </c>
    </row>
    <row r="6314" spans="1:5">
      <c r="A6314" t="s">
        <v>6755</v>
      </c>
      <c r="B6314">
        <v>10076388591</v>
      </c>
      <c r="C6314" t="s">
        <v>62</v>
      </c>
      <c r="D6314" s="10">
        <v>35960</v>
      </c>
      <c r="E6314" t="s">
        <v>1219</v>
      </c>
    </row>
    <row r="6315" spans="1:5">
      <c r="A6315" t="s">
        <v>6756</v>
      </c>
      <c r="B6315">
        <v>10001479333</v>
      </c>
      <c r="C6315" t="s">
        <v>26</v>
      </c>
      <c r="D6315" s="10">
        <v>29036</v>
      </c>
      <c r="E6315" t="s">
        <v>1217</v>
      </c>
    </row>
    <row r="6316" spans="1:5">
      <c r="A6316" t="s">
        <v>6757</v>
      </c>
      <c r="B6316">
        <v>10008884776</v>
      </c>
      <c r="C6316" t="s">
        <v>1686</v>
      </c>
      <c r="D6316" s="10">
        <v>33698</v>
      </c>
      <c r="E6316" t="s">
        <v>1217</v>
      </c>
    </row>
    <row r="6317" spans="1:5">
      <c r="A6317" t="s">
        <v>6758</v>
      </c>
      <c r="B6317">
        <v>10009225185</v>
      </c>
      <c r="C6317" t="s">
        <v>43</v>
      </c>
      <c r="D6317" s="10">
        <v>34724</v>
      </c>
      <c r="E6317" t="s">
        <v>1219</v>
      </c>
    </row>
    <row r="6318" spans="1:5">
      <c r="A6318" t="s">
        <v>6759</v>
      </c>
      <c r="B6318">
        <v>10015256969</v>
      </c>
      <c r="C6318" t="s">
        <v>363</v>
      </c>
      <c r="D6318" s="10">
        <v>27824</v>
      </c>
      <c r="E6318" t="s">
        <v>1219</v>
      </c>
    </row>
    <row r="6319" spans="1:5">
      <c r="A6319" t="s">
        <v>6760</v>
      </c>
      <c r="B6319">
        <v>10002895533</v>
      </c>
      <c r="C6319" t="s">
        <v>153</v>
      </c>
      <c r="D6319" s="10">
        <v>30707</v>
      </c>
      <c r="E6319" t="s">
        <v>1219</v>
      </c>
    </row>
    <row r="6320" spans="1:5">
      <c r="A6320" t="s">
        <v>6761</v>
      </c>
      <c r="B6320">
        <v>10087536016</v>
      </c>
      <c r="C6320" t="s">
        <v>149</v>
      </c>
      <c r="D6320" s="10">
        <v>34376</v>
      </c>
      <c r="E6320" t="s">
        <v>1219</v>
      </c>
    </row>
    <row r="6321" spans="1:5">
      <c r="A6321" t="s">
        <v>6762</v>
      </c>
      <c r="B6321">
        <v>10006656406</v>
      </c>
      <c r="C6321" t="s">
        <v>197</v>
      </c>
      <c r="D6321" s="10">
        <v>33669</v>
      </c>
      <c r="E6321" t="s">
        <v>1219</v>
      </c>
    </row>
    <row r="6322" spans="1:5">
      <c r="A6322" t="s">
        <v>6763</v>
      </c>
      <c r="B6322">
        <v>10008919738</v>
      </c>
      <c r="C6322" t="s">
        <v>155</v>
      </c>
      <c r="D6322" s="10">
        <v>32947</v>
      </c>
      <c r="E6322" t="s">
        <v>1217</v>
      </c>
    </row>
    <row r="6323" spans="1:5">
      <c r="A6323" t="s">
        <v>6764</v>
      </c>
      <c r="B6323">
        <v>10009680378</v>
      </c>
      <c r="C6323" t="s">
        <v>324</v>
      </c>
      <c r="D6323" s="10">
        <v>35590</v>
      </c>
      <c r="E6323" t="s">
        <v>1219</v>
      </c>
    </row>
    <row r="6324" spans="1:5">
      <c r="A6324" t="s">
        <v>6765</v>
      </c>
      <c r="B6324">
        <v>10016337814</v>
      </c>
      <c r="C6324" t="s">
        <v>34</v>
      </c>
      <c r="D6324" s="10">
        <v>36829</v>
      </c>
      <c r="E6324" t="s">
        <v>1219</v>
      </c>
    </row>
    <row r="6325" spans="1:5">
      <c r="A6325" t="s">
        <v>6766</v>
      </c>
      <c r="B6325">
        <v>10015350030</v>
      </c>
      <c r="C6325" t="s">
        <v>363</v>
      </c>
      <c r="D6325" s="10">
        <v>36588</v>
      </c>
      <c r="E6325" t="s">
        <v>1219</v>
      </c>
    </row>
    <row r="6326" spans="1:5">
      <c r="A6326" t="s">
        <v>6767</v>
      </c>
      <c r="B6326">
        <v>10007893457</v>
      </c>
      <c r="C6326" t="s">
        <v>26</v>
      </c>
      <c r="D6326" s="10">
        <v>34650</v>
      </c>
      <c r="E6326" t="s">
        <v>1219</v>
      </c>
    </row>
    <row r="6327" spans="1:5">
      <c r="A6327" t="s">
        <v>6768</v>
      </c>
      <c r="B6327">
        <v>10035541588</v>
      </c>
      <c r="C6327" t="s">
        <v>483</v>
      </c>
      <c r="D6327" s="10">
        <v>36722</v>
      </c>
      <c r="E6327" t="s">
        <v>1219</v>
      </c>
    </row>
    <row r="6328" spans="1:5">
      <c r="A6328" t="s">
        <v>6769</v>
      </c>
      <c r="B6328">
        <v>10009574486</v>
      </c>
      <c r="C6328" t="s">
        <v>155</v>
      </c>
      <c r="D6328" s="10">
        <v>33917</v>
      </c>
      <c r="E6328" t="s">
        <v>1217</v>
      </c>
    </row>
    <row r="6329" spans="1:5">
      <c r="A6329" t="s">
        <v>6770</v>
      </c>
      <c r="B6329">
        <v>10008990971</v>
      </c>
      <c r="C6329" t="s">
        <v>26</v>
      </c>
      <c r="D6329" s="10">
        <v>34796</v>
      </c>
      <c r="E6329" t="s">
        <v>1217</v>
      </c>
    </row>
    <row r="6330" spans="1:5">
      <c r="A6330" t="s">
        <v>6771</v>
      </c>
      <c r="B6330">
        <v>10008683605</v>
      </c>
      <c r="C6330" t="s">
        <v>57</v>
      </c>
      <c r="D6330" s="10">
        <v>34510</v>
      </c>
      <c r="E6330" t="s">
        <v>1219</v>
      </c>
    </row>
    <row r="6331" spans="1:5">
      <c r="A6331" t="s">
        <v>6772</v>
      </c>
      <c r="B6331">
        <v>10010587431</v>
      </c>
      <c r="C6331" t="s">
        <v>55</v>
      </c>
      <c r="D6331" s="10">
        <v>34804</v>
      </c>
      <c r="E6331" t="s">
        <v>1219</v>
      </c>
    </row>
    <row r="6332" spans="1:5">
      <c r="A6332" t="s">
        <v>6773</v>
      </c>
      <c r="B6332">
        <v>10006903148</v>
      </c>
      <c r="C6332" t="s">
        <v>94</v>
      </c>
      <c r="D6332" s="10">
        <v>33602</v>
      </c>
      <c r="E6332" t="s">
        <v>1217</v>
      </c>
    </row>
    <row r="6333" spans="1:5">
      <c r="A6333" t="s">
        <v>6774</v>
      </c>
      <c r="B6333">
        <v>10015508765</v>
      </c>
      <c r="C6333" t="s">
        <v>22</v>
      </c>
      <c r="D6333" s="10">
        <v>36213</v>
      </c>
      <c r="E6333" t="s">
        <v>1217</v>
      </c>
    </row>
    <row r="6334" spans="1:5">
      <c r="A6334" t="s">
        <v>6775</v>
      </c>
      <c r="B6334">
        <v>10055945742</v>
      </c>
      <c r="C6334" t="s">
        <v>155</v>
      </c>
      <c r="D6334" s="10">
        <v>35673</v>
      </c>
      <c r="E6334" t="s">
        <v>1217</v>
      </c>
    </row>
    <row r="6335" spans="1:5">
      <c r="A6335" t="s">
        <v>6776</v>
      </c>
      <c r="B6335">
        <v>10006895367</v>
      </c>
      <c r="C6335" t="s">
        <v>57</v>
      </c>
      <c r="D6335" s="10">
        <v>33787</v>
      </c>
      <c r="E6335" t="s">
        <v>1217</v>
      </c>
    </row>
    <row r="6336" spans="1:5">
      <c r="A6336" t="s">
        <v>6777</v>
      </c>
      <c r="B6336">
        <v>10023963529</v>
      </c>
      <c r="C6336" t="s">
        <v>112</v>
      </c>
      <c r="D6336" s="10">
        <v>37113</v>
      </c>
      <c r="E6336" t="s">
        <v>1217</v>
      </c>
    </row>
    <row r="6337" spans="1:5">
      <c r="A6337" t="s">
        <v>6778</v>
      </c>
      <c r="B6337">
        <v>10055119929</v>
      </c>
      <c r="C6337" t="s">
        <v>163</v>
      </c>
      <c r="D6337" s="10">
        <v>33438</v>
      </c>
      <c r="E6337" t="s">
        <v>1219</v>
      </c>
    </row>
    <row r="6338" spans="1:5">
      <c r="A6338" t="s">
        <v>6779</v>
      </c>
      <c r="B6338">
        <v>10016106327</v>
      </c>
      <c r="C6338" t="s">
        <v>206</v>
      </c>
      <c r="D6338" s="10">
        <v>36730</v>
      </c>
      <c r="E6338" t="s">
        <v>1219</v>
      </c>
    </row>
    <row r="6339" spans="1:5">
      <c r="A6339" t="s">
        <v>6780</v>
      </c>
      <c r="B6339">
        <v>10005454212</v>
      </c>
      <c r="C6339" t="s">
        <v>43</v>
      </c>
      <c r="D6339" s="10">
        <v>30701</v>
      </c>
      <c r="E6339" t="s">
        <v>1219</v>
      </c>
    </row>
    <row r="6340" spans="1:5">
      <c r="A6340" t="s">
        <v>6781</v>
      </c>
      <c r="B6340">
        <v>10083138377</v>
      </c>
      <c r="C6340" t="s">
        <v>249</v>
      </c>
      <c r="D6340" s="10">
        <v>36472</v>
      </c>
      <c r="E6340" t="s">
        <v>1219</v>
      </c>
    </row>
    <row r="6341" spans="1:5">
      <c r="A6341" t="s">
        <v>6782</v>
      </c>
      <c r="B6341">
        <v>10013406895</v>
      </c>
      <c r="C6341" t="s">
        <v>112</v>
      </c>
      <c r="D6341" s="10">
        <v>33032</v>
      </c>
      <c r="E6341" t="s">
        <v>1217</v>
      </c>
    </row>
    <row r="6342" spans="1:5">
      <c r="A6342" t="s">
        <v>6783</v>
      </c>
      <c r="B6342">
        <v>10051715633</v>
      </c>
      <c r="C6342" t="s">
        <v>483</v>
      </c>
      <c r="D6342" s="10">
        <v>31522</v>
      </c>
      <c r="E6342" t="s">
        <v>1219</v>
      </c>
    </row>
    <row r="6343" spans="1:5">
      <c r="A6343" t="s">
        <v>6784</v>
      </c>
      <c r="B6343">
        <v>10014328500</v>
      </c>
      <c r="C6343" t="s">
        <v>479</v>
      </c>
      <c r="D6343" s="10">
        <v>35053</v>
      </c>
      <c r="E6343" t="s">
        <v>1217</v>
      </c>
    </row>
    <row r="6344" spans="1:5">
      <c r="A6344" t="s">
        <v>6785</v>
      </c>
      <c r="B6344">
        <v>10015877567</v>
      </c>
      <c r="C6344" t="s">
        <v>197</v>
      </c>
      <c r="D6344" s="10">
        <v>36237</v>
      </c>
      <c r="E6344" t="s">
        <v>1219</v>
      </c>
    </row>
    <row r="6345" spans="1:5">
      <c r="A6345" t="s">
        <v>6786</v>
      </c>
      <c r="B6345">
        <v>10064646440</v>
      </c>
      <c r="C6345" t="s">
        <v>163</v>
      </c>
      <c r="D6345" s="10">
        <v>33505</v>
      </c>
      <c r="E6345" t="s">
        <v>1219</v>
      </c>
    </row>
    <row r="6346" spans="1:5">
      <c r="A6346" t="s">
        <v>6787</v>
      </c>
      <c r="B6346">
        <v>10060097443</v>
      </c>
      <c r="C6346" t="s">
        <v>149</v>
      </c>
      <c r="D6346" s="10">
        <v>36171</v>
      </c>
      <c r="E6346" t="s">
        <v>1219</v>
      </c>
    </row>
    <row r="6347" spans="1:5">
      <c r="A6347" t="s">
        <v>6788</v>
      </c>
      <c r="B6347">
        <v>10007773421</v>
      </c>
      <c r="C6347" t="s">
        <v>26</v>
      </c>
      <c r="D6347" s="10">
        <v>33951</v>
      </c>
      <c r="E6347" t="s">
        <v>1217</v>
      </c>
    </row>
    <row r="6348" spans="1:5">
      <c r="A6348" t="s">
        <v>6789</v>
      </c>
      <c r="B6348">
        <v>10061155652</v>
      </c>
      <c r="C6348" t="s">
        <v>149</v>
      </c>
      <c r="D6348" s="10">
        <v>34199</v>
      </c>
      <c r="E6348" t="s">
        <v>1219</v>
      </c>
    </row>
    <row r="6349" spans="1:5">
      <c r="A6349" t="s">
        <v>6790</v>
      </c>
      <c r="B6349">
        <v>10015979318</v>
      </c>
      <c r="C6349" t="s">
        <v>187</v>
      </c>
      <c r="D6349" s="10">
        <v>36666</v>
      </c>
      <c r="E6349" t="s">
        <v>1219</v>
      </c>
    </row>
    <row r="6350" spans="1:5">
      <c r="A6350" t="s">
        <v>6791</v>
      </c>
      <c r="B6350">
        <v>10020790619</v>
      </c>
      <c r="C6350" t="s">
        <v>30</v>
      </c>
      <c r="D6350" s="10">
        <v>36793</v>
      </c>
      <c r="E6350" t="s">
        <v>1219</v>
      </c>
    </row>
    <row r="6351" spans="1:5">
      <c r="A6351" t="s">
        <v>6792</v>
      </c>
      <c r="B6351">
        <v>10060120782</v>
      </c>
      <c r="C6351" t="s">
        <v>149</v>
      </c>
      <c r="D6351" s="10">
        <v>36456</v>
      </c>
      <c r="E6351" t="s">
        <v>1217</v>
      </c>
    </row>
    <row r="6352" spans="1:5">
      <c r="A6352" t="s">
        <v>6793</v>
      </c>
      <c r="B6352">
        <v>10016111377</v>
      </c>
      <c r="C6352" t="s">
        <v>479</v>
      </c>
      <c r="D6352" s="10">
        <v>36020</v>
      </c>
      <c r="E6352" t="s">
        <v>1217</v>
      </c>
    </row>
    <row r="6353" spans="1:5">
      <c r="A6353" t="s">
        <v>6794</v>
      </c>
      <c r="B6353">
        <v>10016221313</v>
      </c>
      <c r="C6353" t="s">
        <v>163</v>
      </c>
      <c r="D6353" s="10">
        <v>36730</v>
      </c>
      <c r="E6353" t="s">
        <v>1219</v>
      </c>
    </row>
    <row r="6354" spans="1:5">
      <c r="A6354" t="s">
        <v>6795</v>
      </c>
      <c r="B6354">
        <v>10085180027</v>
      </c>
      <c r="C6354" t="s">
        <v>45</v>
      </c>
      <c r="D6354" s="10">
        <v>29480</v>
      </c>
      <c r="E6354" t="s">
        <v>1219</v>
      </c>
    </row>
    <row r="6355" spans="1:5">
      <c r="A6355" t="s">
        <v>6796</v>
      </c>
      <c r="B6355">
        <v>10016132700</v>
      </c>
      <c r="C6355" t="s">
        <v>112</v>
      </c>
      <c r="D6355" s="10">
        <v>36330</v>
      </c>
      <c r="E6355" t="s">
        <v>1217</v>
      </c>
    </row>
    <row r="6356" spans="1:5">
      <c r="A6356" t="s">
        <v>6797</v>
      </c>
      <c r="B6356">
        <v>10005584150</v>
      </c>
      <c r="C6356" t="s">
        <v>36</v>
      </c>
      <c r="D6356" s="10">
        <v>32405</v>
      </c>
      <c r="E6356" t="s">
        <v>1217</v>
      </c>
    </row>
    <row r="6357" spans="1:5">
      <c r="A6357" t="s">
        <v>6798</v>
      </c>
      <c r="B6357">
        <v>10002992331</v>
      </c>
      <c r="C6357" t="s">
        <v>163</v>
      </c>
      <c r="D6357" s="10">
        <v>30634</v>
      </c>
      <c r="E6357" t="s">
        <v>1217</v>
      </c>
    </row>
    <row r="6358" spans="1:5">
      <c r="A6358" t="s">
        <v>6799</v>
      </c>
      <c r="B6358">
        <v>10009486378</v>
      </c>
      <c r="C6358" t="s">
        <v>483</v>
      </c>
      <c r="D6358" s="10">
        <v>33929</v>
      </c>
      <c r="E6358" t="s">
        <v>1219</v>
      </c>
    </row>
    <row r="6359" spans="1:5">
      <c r="A6359" t="s">
        <v>6800</v>
      </c>
      <c r="B6359">
        <v>10040991271</v>
      </c>
      <c r="C6359" t="s">
        <v>36</v>
      </c>
      <c r="D6359" s="10">
        <v>35587</v>
      </c>
      <c r="E6359" t="s">
        <v>1217</v>
      </c>
    </row>
    <row r="6360" spans="1:5">
      <c r="A6360" t="s">
        <v>6801</v>
      </c>
      <c r="B6360">
        <v>10023870771</v>
      </c>
      <c r="C6360" t="s">
        <v>112</v>
      </c>
      <c r="D6360" s="10">
        <v>36617</v>
      </c>
      <c r="E6360" t="s">
        <v>1219</v>
      </c>
    </row>
    <row r="6361" spans="1:5">
      <c r="A6361" t="s">
        <v>6802</v>
      </c>
      <c r="B6361">
        <v>10077500960</v>
      </c>
      <c r="C6361" t="s">
        <v>1686</v>
      </c>
      <c r="D6361" s="10">
        <v>35398</v>
      </c>
      <c r="E6361" t="s">
        <v>1217</v>
      </c>
    </row>
    <row r="6362" spans="1:5">
      <c r="A6362" t="s">
        <v>6803</v>
      </c>
      <c r="B6362">
        <v>10023708703</v>
      </c>
      <c r="C6362" t="s">
        <v>112</v>
      </c>
      <c r="D6362" s="10">
        <v>36034</v>
      </c>
      <c r="E6362" t="s">
        <v>1217</v>
      </c>
    </row>
    <row r="6363" spans="1:5">
      <c r="A6363" t="s">
        <v>6804</v>
      </c>
      <c r="B6363">
        <v>10023860263</v>
      </c>
      <c r="C6363" t="s">
        <v>112</v>
      </c>
      <c r="D6363" s="10">
        <v>36723</v>
      </c>
      <c r="E6363" t="s">
        <v>1217</v>
      </c>
    </row>
    <row r="6364" spans="1:5">
      <c r="A6364" t="s">
        <v>6805</v>
      </c>
      <c r="B6364">
        <v>10016233336</v>
      </c>
      <c r="C6364" t="s">
        <v>112</v>
      </c>
      <c r="D6364" s="10">
        <v>36414</v>
      </c>
      <c r="E6364" t="s">
        <v>1219</v>
      </c>
    </row>
    <row r="6365" spans="1:5">
      <c r="A6365" t="s">
        <v>6806</v>
      </c>
      <c r="B6365">
        <v>10023833183</v>
      </c>
      <c r="C6365" t="s">
        <v>112</v>
      </c>
      <c r="D6365" s="10">
        <v>36615</v>
      </c>
      <c r="E6365" t="s">
        <v>1219</v>
      </c>
    </row>
    <row r="6366" spans="1:5">
      <c r="A6366" t="s">
        <v>6807</v>
      </c>
      <c r="B6366">
        <v>10023831668</v>
      </c>
      <c r="C6366" t="s">
        <v>112</v>
      </c>
      <c r="D6366" s="10">
        <v>37141</v>
      </c>
      <c r="E6366" t="s">
        <v>1219</v>
      </c>
    </row>
    <row r="6367" spans="1:5">
      <c r="A6367" t="s">
        <v>6808</v>
      </c>
      <c r="B6367">
        <v>10021932892</v>
      </c>
      <c r="C6367" t="s">
        <v>34</v>
      </c>
      <c r="D6367" s="10">
        <v>36547</v>
      </c>
      <c r="E6367" t="s">
        <v>1219</v>
      </c>
    </row>
    <row r="6368" spans="1:5">
      <c r="A6368" t="s">
        <v>6809</v>
      </c>
      <c r="B6368">
        <v>10034975756</v>
      </c>
      <c r="C6368" t="s">
        <v>197</v>
      </c>
      <c r="D6368" s="10">
        <v>36801</v>
      </c>
      <c r="E6368" t="s">
        <v>1219</v>
      </c>
    </row>
    <row r="6369" spans="1:5">
      <c r="A6369" t="s">
        <v>6810</v>
      </c>
      <c r="B6369">
        <v>10010168008</v>
      </c>
      <c r="C6369" t="s">
        <v>197</v>
      </c>
      <c r="D6369" s="10">
        <v>35875</v>
      </c>
      <c r="E6369" t="s">
        <v>1219</v>
      </c>
    </row>
    <row r="6370" spans="1:5">
      <c r="A6370" t="s">
        <v>6811</v>
      </c>
      <c r="B6370">
        <v>10014015167</v>
      </c>
      <c r="C6370" t="s">
        <v>155</v>
      </c>
      <c r="D6370" s="10">
        <v>34088</v>
      </c>
      <c r="E6370" t="s">
        <v>1219</v>
      </c>
    </row>
    <row r="6371" spans="1:5">
      <c r="A6371" t="s">
        <v>6812</v>
      </c>
      <c r="B6371">
        <v>10056169448</v>
      </c>
      <c r="C6371" t="s">
        <v>155</v>
      </c>
      <c r="D6371" s="10">
        <v>36340</v>
      </c>
      <c r="E6371" t="s">
        <v>1217</v>
      </c>
    </row>
    <row r="6372" spans="1:5">
      <c r="A6372" t="s">
        <v>6813</v>
      </c>
      <c r="B6372">
        <v>10078816524</v>
      </c>
      <c r="C6372" t="s">
        <v>155</v>
      </c>
      <c r="D6372" s="10">
        <v>35220</v>
      </c>
      <c r="E6372" t="s">
        <v>1219</v>
      </c>
    </row>
    <row r="6373" spans="1:5">
      <c r="A6373" t="s">
        <v>6814</v>
      </c>
      <c r="B6373">
        <v>10078808238</v>
      </c>
      <c r="C6373" t="s">
        <v>155</v>
      </c>
      <c r="D6373" s="10">
        <v>33308</v>
      </c>
      <c r="E6373" t="s">
        <v>1219</v>
      </c>
    </row>
    <row r="6374" spans="1:5">
      <c r="A6374" t="s">
        <v>6815</v>
      </c>
      <c r="B6374">
        <v>10007997228</v>
      </c>
      <c r="C6374" t="s">
        <v>43</v>
      </c>
      <c r="D6374" s="10">
        <v>32837</v>
      </c>
      <c r="E6374" t="s">
        <v>1217</v>
      </c>
    </row>
    <row r="6375" spans="1:5">
      <c r="A6375" t="s">
        <v>6816</v>
      </c>
      <c r="B6375">
        <v>10006286590</v>
      </c>
      <c r="C6375" t="s">
        <v>43</v>
      </c>
      <c r="D6375" s="10">
        <v>33095</v>
      </c>
      <c r="E6375" t="s">
        <v>1219</v>
      </c>
    </row>
    <row r="6376" spans="1:5">
      <c r="A6376" t="s">
        <v>6817</v>
      </c>
      <c r="B6376">
        <v>10035340922</v>
      </c>
      <c r="C6376" t="s">
        <v>43</v>
      </c>
      <c r="D6376" s="10">
        <v>36178</v>
      </c>
      <c r="E6376" t="s">
        <v>1219</v>
      </c>
    </row>
    <row r="6377" spans="1:5">
      <c r="A6377" t="s">
        <v>6818</v>
      </c>
      <c r="B6377">
        <v>10014796625</v>
      </c>
      <c r="C6377" t="s">
        <v>26</v>
      </c>
      <c r="D6377" s="10">
        <v>35878</v>
      </c>
      <c r="E6377" t="s">
        <v>1217</v>
      </c>
    </row>
    <row r="6378" spans="1:5">
      <c r="A6378" t="s">
        <v>6819</v>
      </c>
      <c r="B6378">
        <v>10064767991</v>
      </c>
      <c r="C6378" t="s">
        <v>141</v>
      </c>
      <c r="D6378" s="10">
        <v>36347</v>
      </c>
      <c r="E6378" t="s">
        <v>1219</v>
      </c>
    </row>
    <row r="6379" spans="1:5">
      <c r="A6379" t="s">
        <v>3451</v>
      </c>
      <c r="B6379">
        <v>10034894621</v>
      </c>
      <c r="C6379" t="s">
        <v>206</v>
      </c>
      <c r="D6379" s="10">
        <v>36274</v>
      </c>
      <c r="E6379" t="s">
        <v>1219</v>
      </c>
    </row>
    <row r="6380" spans="1:5">
      <c r="A6380" t="s">
        <v>6820</v>
      </c>
      <c r="B6380">
        <v>10002510563</v>
      </c>
      <c r="C6380" t="s">
        <v>41</v>
      </c>
      <c r="D6380" s="10">
        <v>30516</v>
      </c>
      <c r="E6380" t="s">
        <v>1219</v>
      </c>
    </row>
    <row r="6381" spans="1:5">
      <c r="A6381" t="s">
        <v>6821</v>
      </c>
      <c r="B6381">
        <v>10002722347</v>
      </c>
      <c r="C6381" t="s">
        <v>41</v>
      </c>
      <c r="D6381" s="10">
        <v>30755</v>
      </c>
      <c r="E6381" t="s">
        <v>1219</v>
      </c>
    </row>
    <row r="6382" spans="1:5">
      <c r="A6382" t="s">
        <v>6822</v>
      </c>
      <c r="B6382">
        <v>10016300529</v>
      </c>
      <c r="C6382" t="s">
        <v>41</v>
      </c>
      <c r="D6382" s="10">
        <v>36325</v>
      </c>
      <c r="E6382" t="s">
        <v>1219</v>
      </c>
    </row>
    <row r="6383" spans="1:5">
      <c r="A6383" t="s">
        <v>6823</v>
      </c>
      <c r="B6383">
        <v>10034940289</v>
      </c>
      <c r="C6383" t="s">
        <v>197</v>
      </c>
      <c r="D6383" s="10">
        <v>36271</v>
      </c>
      <c r="E6383" t="s">
        <v>1219</v>
      </c>
    </row>
    <row r="6384" spans="1:5">
      <c r="A6384" t="s">
        <v>6824</v>
      </c>
      <c r="B6384">
        <v>10005574349</v>
      </c>
      <c r="C6384" t="s">
        <v>141</v>
      </c>
      <c r="D6384" s="10">
        <v>29808</v>
      </c>
      <c r="E6384" t="s">
        <v>1219</v>
      </c>
    </row>
    <row r="6385" spans="1:5">
      <c r="A6385" t="s">
        <v>6825</v>
      </c>
      <c r="B6385">
        <v>10012591287</v>
      </c>
      <c r="C6385" t="s">
        <v>24</v>
      </c>
      <c r="D6385" s="10">
        <v>34315</v>
      </c>
      <c r="E6385" t="s">
        <v>1219</v>
      </c>
    </row>
    <row r="6386" spans="1:5">
      <c r="A6386" t="s">
        <v>6826</v>
      </c>
      <c r="B6386">
        <v>10012448417</v>
      </c>
      <c r="C6386" t="s">
        <v>141</v>
      </c>
      <c r="D6386" s="10">
        <v>34220</v>
      </c>
      <c r="E6386" t="s">
        <v>1217</v>
      </c>
    </row>
    <row r="6387" spans="1:5">
      <c r="A6387" t="s">
        <v>6827</v>
      </c>
      <c r="B6387">
        <v>10067682338</v>
      </c>
      <c r="C6387" t="s">
        <v>60</v>
      </c>
      <c r="D6387" s="10">
        <v>35514</v>
      </c>
      <c r="E6387" t="s">
        <v>1219</v>
      </c>
    </row>
    <row r="6388" spans="1:5">
      <c r="A6388" t="s">
        <v>6828</v>
      </c>
      <c r="B6388">
        <v>10076263909</v>
      </c>
      <c r="C6388" t="s">
        <v>84</v>
      </c>
      <c r="D6388" s="10">
        <v>33817</v>
      </c>
      <c r="E6388" t="s">
        <v>1219</v>
      </c>
    </row>
    <row r="6389" spans="1:5">
      <c r="A6389" t="s">
        <v>6829</v>
      </c>
      <c r="B6389">
        <v>10016297495</v>
      </c>
      <c r="C6389" t="s">
        <v>24</v>
      </c>
      <c r="D6389" s="10">
        <v>35828</v>
      </c>
      <c r="E6389" t="s">
        <v>1219</v>
      </c>
    </row>
    <row r="6390" spans="1:5">
      <c r="A6390" t="s">
        <v>6830</v>
      </c>
      <c r="B6390">
        <v>10015764605</v>
      </c>
      <c r="C6390" t="s">
        <v>630</v>
      </c>
      <c r="D6390" s="10">
        <v>36320</v>
      </c>
      <c r="E6390" t="s">
        <v>1219</v>
      </c>
    </row>
    <row r="6391" spans="1:5">
      <c r="A6391" t="s">
        <v>6831</v>
      </c>
      <c r="B6391">
        <v>10006303667</v>
      </c>
      <c r="C6391" t="s">
        <v>141</v>
      </c>
      <c r="D6391" s="10">
        <v>30291</v>
      </c>
      <c r="E6391" t="s">
        <v>1217</v>
      </c>
    </row>
    <row r="6392" spans="1:5">
      <c r="A6392" t="s">
        <v>6832</v>
      </c>
      <c r="B6392">
        <v>10005601429</v>
      </c>
      <c r="C6392" t="s">
        <v>211</v>
      </c>
      <c r="D6392" s="10">
        <v>32449</v>
      </c>
      <c r="E6392" t="s">
        <v>1217</v>
      </c>
    </row>
    <row r="6393" spans="1:5">
      <c r="A6393" t="s">
        <v>6833</v>
      </c>
      <c r="B6393">
        <v>10006494132</v>
      </c>
      <c r="C6393" t="s">
        <v>645</v>
      </c>
      <c r="D6393" s="10">
        <v>33329</v>
      </c>
      <c r="E6393" t="s">
        <v>1217</v>
      </c>
    </row>
    <row r="6394" spans="1:5">
      <c r="A6394" t="s">
        <v>4758</v>
      </c>
      <c r="B6394">
        <v>10067661221</v>
      </c>
      <c r="C6394" t="s">
        <v>60</v>
      </c>
      <c r="D6394" s="10">
        <v>34731</v>
      </c>
      <c r="E6394" t="s">
        <v>1219</v>
      </c>
    </row>
    <row r="6395" spans="1:5">
      <c r="A6395" t="s">
        <v>6834</v>
      </c>
      <c r="B6395">
        <v>10004563327</v>
      </c>
      <c r="C6395" t="s">
        <v>112</v>
      </c>
      <c r="D6395" s="10">
        <v>32086</v>
      </c>
      <c r="E6395" t="s">
        <v>1217</v>
      </c>
    </row>
    <row r="6396" spans="1:5">
      <c r="A6396" t="s">
        <v>6835</v>
      </c>
      <c r="B6396">
        <v>10005973059</v>
      </c>
      <c r="C6396" t="s">
        <v>630</v>
      </c>
      <c r="D6396" s="10">
        <v>32920</v>
      </c>
      <c r="E6396" t="s">
        <v>1219</v>
      </c>
    </row>
    <row r="6397" spans="1:5">
      <c r="A6397" t="s">
        <v>6836</v>
      </c>
      <c r="B6397">
        <v>10008666528</v>
      </c>
      <c r="C6397" t="s">
        <v>112</v>
      </c>
      <c r="D6397" s="10">
        <v>34728</v>
      </c>
      <c r="E6397" t="s">
        <v>1219</v>
      </c>
    </row>
    <row r="6398" spans="1:5">
      <c r="A6398" t="s">
        <v>6837</v>
      </c>
      <c r="B6398">
        <v>10006717232</v>
      </c>
      <c r="C6398" t="s">
        <v>34</v>
      </c>
      <c r="D6398" s="10">
        <v>33732</v>
      </c>
      <c r="E6398" t="s">
        <v>1219</v>
      </c>
    </row>
    <row r="6399" spans="1:5">
      <c r="A6399" t="s">
        <v>6838</v>
      </c>
      <c r="B6399">
        <v>10010879744</v>
      </c>
      <c r="C6399" t="s">
        <v>84</v>
      </c>
      <c r="D6399" s="10">
        <v>34209</v>
      </c>
      <c r="E6399" t="s">
        <v>1219</v>
      </c>
    </row>
    <row r="6400" spans="1:5">
      <c r="A6400" t="s">
        <v>6839</v>
      </c>
      <c r="B6400">
        <v>10062645008</v>
      </c>
      <c r="C6400" t="s">
        <v>38</v>
      </c>
      <c r="D6400" s="10">
        <v>34826</v>
      </c>
      <c r="E6400" t="s">
        <v>1219</v>
      </c>
    </row>
    <row r="6401" spans="1:5">
      <c r="A6401" t="s">
        <v>6840</v>
      </c>
      <c r="B6401">
        <v>10009210233</v>
      </c>
      <c r="C6401" t="s">
        <v>324</v>
      </c>
      <c r="D6401" s="10">
        <v>28579</v>
      </c>
      <c r="E6401" t="s">
        <v>1219</v>
      </c>
    </row>
    <row r="6402" spans="1:5">
      <c r="A6402" t="s">
        <v>6841</v>
      </c>
      <c r="B6402">
        <v>10015145219</v>
      </c>
      <c r="C6402" t="s">
        <v>223</v>
      </c>
      <c r="D6402" s="10">
        <v>35705</v>
      </c>
      <c r="E6402" t="s">
        <v>1219</v>
      </c>
    </row>
    <row r="6403" spans="1:5">
      <c r="A6403" t="s">
        <v>6842</v>
      </c>
      <c r="B6403">
        <v>10009353612</v>
      </c>
      <c r="C6403" t="s">
        <v>163</v>
      </c>
      <c r="D6403" s="10">
        <v>35082</v>
      </c>
      <c r="E6403" t="s">
        <v>1219</v>
      </c>
    </row>
    <row r="6404" spans="1:5">
      <c r="A6404" t="s">
        <v>6843</v>
      </c>
      <c r="B6404">
        <v>10009080594</v>
      </c>
      <c r="C6404" t="s">
        <v>101</v>
      </c>
      <c r="D6404" s="10">
        <v>35025</v>
      </c>
      <c r="E6404" t="s">
        <v>1217</v>
      </c>
    </row>
    <row r="6405" spans="1:5">
      <c r="A6405" t="s">
        <v>6844</v>
      </c>
      <c r="B6405">
        <v>10002836626</v>
      </c>
      <c r="C6405" t="s">
        <v>22</v>
      </c>
      <c r="D6405" s="10">
        <v>30820</v>
      </c>
      <c r="E6405" t="s">
        <v>1217</v>
      </c>
    </row>
    <row r="6406" spans="1:5">
      <c r="A6406" t="s">
        <v>6845</v>
      </c>
      <c r="B6406">
        <v>10006884455</v>
      </c>
      <c r="C6406" t="s">
        <v>22</v>
      </c>
      <c r="D6406" s="10">
        <v>33745</v>
      </c>
      <c r="E6406" t="s">
        <v>1217</v>
      </c>
    </row>
    <row r="6407" spans="1:5">
      <c r="A6407" t="s">
        <v>6846</v>
      </c>
      <c r="B6407">
        <v>10003036686</v>
      </c>
      <c r="C6407" t="s">
        <v>28</v>
      </c>
      <c r="D6407" s="10">
        <v>31418</v>
      </c>
      <c r="E6407" t="s">
        <v>1217</v>
      </c>
    </row>
    <row r="6408" spans="1:5">
      <c r="A6408" t="s">
        <v>6847</v>
      </c>
      <c r="B6408">
        <v>10009352396</v>
      </c>
      <c r="C6408" t="s">
        <v>26</v>
      </c>
      <c r="D6408" s="10">
        <v>35093</v>
      </c>
      <c r="E6408" t="s">
        <v>1219</v>
      </c>
    </row>
    <row r="6409" spans="1:5">
      <c r="A6409" t="s">
        <v>6848</v>
      </c>
      <c r="B6409">
        <v>10007207989</v>
      </c>
      <c r="C6409" t="s">
        <v>324</v>
      </c>
      <c r="D6409" s="10">
        <v>33244</v>
      </c>
      <c r="E6409" t="s">
        <v>1219</v>
      </c>
    </row>
    <row r="6410" spans="1:5">
      <c r="A6410" t="s">
        <v>6849</v>
      </c>
      <c r="B6410">
        <v>10009671890</v>
      </c>
      <c r="C6410" t="s">
        <v>153</v>
      </c>
      <c r="D6410" s="10">
        <v>35590</v>
      </c>
      <c r="E6410" t="s">
        <v>1219</v>
      </c>
    </row>
    <row r="6411" spans="1:5">
      <c r="A6411" t="s">
        <v>6850</v>
      </c>
      <c r="B6411">
        <v>10008649249</v>
      </c>
      <c r="C6411" t="s">
        <v>24</v>
      </c>
      <c r="D6411" s="10">
        <v>34722</v>
      </c>
      <c r="E6411" t="s">
        <v>1219</v>
      </c>
    </row>
    <row r="6412" spans="1:5">
      <c r="A6412" t="s">
        <v>6851</v>
      </c>
      <c r="B6412">
        <v>10001462155</v>
      </c>
      <c r="C6412" t="s">
        <v>43</v>
      </c>
      <c r="D6412" s="10">
        <v>29053</v>
      </c>
      <c r="E6412" t="s">
        <v>1219</v>
      </c>
    </row>
    <row r="6413" spans="1:5">
      <c r="A6413" t="s">
        <v>6852</v>
      </c>
      <c r="B6413">
        <v>10064754554</v>
      </c>
      <c r="C6413" t="s">
        <v>153</v>
      </c>
      <c r="D6413" s="10">
        <v>32736</v>
      </c>
      <c r="E6413" t="s">
        <v>1217</v>
      </c>
    </row>
    <row r="6414" spans="1:5">
      <c r="A6414" t="s">
        <v>6853</v>
      </c>
      <c r="B6414">
        <v>10003330114</v>
      </c>
      <c r="C6414" t="s">
        <v>483</v>
      </c>
      <c r="D6414" s="10">
        <v>31226</v>
      </c>
      <c r="E6414" t="s">
        <v>1219</v>
      </c>
    </row>
    <row r="6415" spans="1:5">
      <c r="A6415" t="s">
        <v>6854</v>
      </c>
      <c r="B6415">
        <v>10007209407</v>
      </c>
      <c r="C6415" t="s">
        <v>324</v>
      </c>
      <c r="D6415" s="10">
        <v>33576</v>
      </c>
      <c r="E6415" t="s">
        <v>1219</v>
      </c>
    </row>
    <row r="6416" spans="1:5">
      <c r="A6416" t="s">
        <v>6855</v>
      </c>
      <c r="B6416">
        <v>10064741218</v>
      </c>
      <c r="C6416" t="s">
        <v>324</v>
      </c>
      <c r="D6416" s="10">
        <v>35632</v>
      </c>
      <c r="E6416" t="s">
        <v>1219</v>
      </c>
    </row>
    <row r="6417" spans="1:5">
      <c r="A6417" t="s">
        <v>6856</v>
      </c>
      <c r="B6417">
        <v>10023528140</v>
      </c>
      <c r="C6417" t="s">
        <v>223</v>
      </c>
      <c r="D6417" s="10">
        <v>35975</v>
      </c>
      <c r="E6417" t="s">
        <v>1219</v>
      </c>
    </row>
    <row r="6418" spans="1:5">
      <c r="A6418" t="s">
        <v>6857</v>
      </c>
      <c r="B6418">
        <v>10006587391</v>
      </c>
      <c r="C6418" t="s">
        <v>36</v>
      </c>
      <c r="D6418" s="10">
        <v>33448</v>
      </c>
      <c r="E6418" t="s">
        <v>1219</v>
      </c>
    </row>
    <row r="6419" spans="1:5">
      <c r="A6419" t="s">
        <v>6858</v>
      </c>
      <c r="B6419">
        <v>10008681379</v>
      </c>
      <c r="C6419" t="s">
        <v>112</v>
      </c>
      <c r="D6419" s="10">
        <v>35007</v>
      </c>
      <c r="E6419" t="s">
        <v>1217</v>
      </c>
    </row>
    <row r="6420" spans="1:5">
      <c r="A6420" t="s">
        <v>6859</v>
      </c>
      <c r="B6420">
        <v>10015979924</v>
      </c>
      <c r="C6420" t="s">
        <v>187</v>
      </c>
      <c r="D6420" s="10">
        <v>36375</v>
      </c>
      <c r="E6420" t="s">
        <v>1219</v>
      </c>
    </row>
    <row r="6421" spans="1:5">
      <c r="A6421" t="s">
        <v>6860</v>
      </c>
      <c r="B6421">
        <v>10009978553</v>
      </c>
      <c r="C6421" t="s">
        <v>34</v>
      </c>
      <c r="D6421" s="10">
        <v>36111</v>
      </c>
      <c r="E6421" t="s">
        <v>1219</v>
      </c>
    </row>
    <row r="6422" spans="1:5">
      <c r="A6422" t="s">
        <v>6861</v>
      </c>
      <c r="B6422">
        <v>10010179526</v>
      </c>
      <c r="C6422" t="s">
        <v>163</v>
      </c>
      <c r="D6422" s="10">
        <v>35565</v>
      </c>
      <c r="E6422" t="s">
        <v>1219</v>
      </c>
    </row>
    <row r="6423" spans="1:5">
      <c r="A6423" t="s">
        <v>6862</v>
      </c>
      <c r="B6423">
        <v>10023467213</v>
      </c>
      <c r="C6423" t="s">
        <v>223</v>
      </c>
      <c r="D6423" s="10">
        <v>35991</v>
      </c>
      <c r="E6423" t="s">
        <v>1217</v>
      </c>
    </row>
    <row r="6424" spans="1:5">
      <c r="A6424" t="s">
        <v>6863</v>
      </c>
      <c r="B6424">
        <v>10013562095</v>
      </c>
      <c r="C6424" t="s">
        <v>26</v>
      </c>
      <c r="D6424" s="10">
        <v>35064</v>
      </c>
      <c r="E6424" t="s">
        <v>1217</v>
      </c>
    </row>
    <row r="6425" spans="1:5">
      <c r="A6425" t="s">
        <v>6864</v>
      </c>
      <c r="B6425">
        <v>10022722030</v>
      </c>
      <c r="C6425" t="s">
        <v>22</v>
      </c>
      <c r="D6425" s="10">
        <v>36757</v>
      </c>
      <c r="E6425" t="s">
        <v>1219</v>
      </c>
    </row>
    <row r="6426" spans="1:5">
      <c r="A6426" t="s">
        <v>6865</v>
      </c>
      <c r="B6426">
        <v>10044603210</v>
      </c>
      <c r="C6426" t="s">
        <v>479</v>
      </c>
      <c r="D6426" s="10">
        <v>35916</v>
      </c>
      <c r="E6426" t="s">
        <v>1219</v>
      </c>
    </row>
    <row r="6427" spans="1:5">
      <c r="A6427" t="s">
        <v>6866</v>
      </c>
      <c r="B6427">
        <v>10007891134</v>
      </c>
      <c r="C6427" t="s">
        <v>187</v>
      </c>
      <c r="D6427" s="10">
        <v>34104</v>
      </c>
      <c r="E6427" t="s">
        <v>1217</v>
      </c>
    </row>
    <row r="6428" spans="1:5">
      <c r="A6428" t="s">
        <v>6867</v>
      </c>
      <c r="B6428">
        <v>10015247875</v>
      </c>
      <c r="C6428" t="s">
        <v>153</v>
      </c>
      <c r="D6428" s="10">
        <v>33905</v>
      </c>
      <c r="E6428" t="s">
        <v>1219</v>
      </c>
    </row>
    <row r="6429" spans="1:5">
      <c r="A6429" t="s">
        <v>6868</v>
      </c>
      <c r="B6429">
        <v>10005877069</v>
      </c>
      <c r="C6429" t="s">
        <v>223</v>
      </c>
      <c r="D6429" s="10">
        <v>29723</v>
      </c>
      <c r="E6429" t="s">
        <v>1219</v>
      </c>
    </row>
    <row r="6430" spans="1:5">
      <c r="A6430" t="s">
        <v>6869</v>
      </c>
      <c r="B6430">
        <v>10064740915</v>
      </c>
      <c r="C6430" t="s">
        <v>324</v>
      </c>
      <c r="D6430" s="10">
        <v>33043</v>
      </c>
      <c r="E6430" t="s">
        <v>1219</v>
      </c>
    </row>
    <row r="6431" spans="1:5">
      <c r="A6431" t="s">
        <v>6870</v>
      </c>
      <c r="B6431">
        <v>10016095920</v>
      </c>
      <c r="C6431" t="s">
        <v>94</v>
      </c>
      <c r="D6431" s="10">
        <v>32021</v>
      </c>
      <c r="E6431" t="s">
        <v>1217</v>
      </c>
    </row>
    <row r="6432" spans="1:5">
      <c r="A6432" t="s">
        <v>6871</v>
      </c>
      <c r="B6432">
        <v>10015907475</v>
      </c>
      <c r="C6432" t="s">
        <v>26</v>
      </c>
      <c r="D6432" s="10">
        <v>35732</v>
      </c>
      <c r="E6432" t="s">
        <v>1219</v>
      </c>
    </row>
    <row r="6433" spans="1:5">
      <c r="A6433" t="s">
        <v>6872</v>
      </c>
      <c r="B6433">
        <v>10015391052</v>
      </c>
      <c r="C6433" t="s">
        <v>36</v>
      </c>
      <c r="D6433" s="10">
        <v>35903</v>
      </c>
      <c r="E6433" t="s">
        <v>1219</v>
      </c>
    </row>
    <row r="6434" spans="1:5">
      <c r="A6434" t="s">
        <v>6873</v>
      </c>
      <c r="B6434">
        <v>10035270392</v>
      </c>
      <c r="C6434" t="s">
        <v>43</v>
      </c>
      <c r="D6434" s="10">
        <v>35591</v>
      </c>
      <c r="E6434" t="s">
        <v>1219</v>
      </c>
    </row>
    <row r="6435" spans="1:5">
      <c r="A6435" t="s">
        <v>6874</v>
      </c>
      <c r="B6435">
        <v>10064741016</v>
      </c>
      <c r="C6435" t="s">
        <v>324</v>
      </c>
      <c r="D6435" s="10">
        <v>35299</v>
      </c>
      <c r="E6435" t="s">
        <v>1219</v>
      </c>
    </row>
    <row r="6436" spans="1:5">
      <c r="A6436" t="s">
        <v>6875</v>
      </c>
      <c r="B6436">
        <v>10010781633</v>
      </c>
      <c r="C6436" t="s">
        <v>112</v>
      </c>
      <c r="D6436" s="10">
        <v>35317</v>
      </c>
      <c r="E6436" t="s">
        <v>1217</v>
      </c>
    </row>
    <row r="6437" spans="1:5">
      <c r="A6437" t="s">
        <v>6876</v>
      </c>
      <c r="B6437">
        <v>10009002287</v>
      </c>
      <c r="C6437" t="s">
        <v>22</v>
      </c>
      <c r="D6437" s="10">
        <v>34844</v>
      </c>
      <c r="E6437" t="s">
        <v>1219</v>
      </c>
    </row>
    <row r="6438" spans="1:5">
      <c r="A6438" t="s">
        <v>6877</v>
      </c>
      <c r="B6438">
        <v>10051519310</v>
      </c>
      <c r="C6438" t="s">
        <v>187</v>
      </c>
      <c r="D6438" s="10">
        <v>36649</v>
      </c>
      <c r="E6438" t="s">
        <v>1219</v>
      </c>
    </row>
    <row r="6439" spans="1:5">
      <c r="A6439" t="s">
        <v>6878</v>
      </c>
      <c r="B6439">
        <v>10009500223</v>
      </c>
      <c r="C6439" t="s">
        <v>77</v>
      </c>
      <c r="D6439" s="10">
        <v>35428</v>
      </c>
      <c r="E6439" t="s">
        <v>1217</v>
      </c>
    </row>
    <row r="6440" spans="1:5">
      <c r="A6440" t="s">
        <v>6879</v>
      </c>
      <c r="B6440">
        <v>10007063604</v>
      </c>
      <c r="C6440" t="s">
        <v>112</v>
      </c>
      <c r="D6440" s="10">
        <v>33727</v>
      </c>
      <c r="E6440" t="s">
        <v>1219</v>
      </c>
    </row>
    <row r="6441" spans="1:5">
      <c r="A6441" t="s">
        <v>6880</v>
      </c>
      <c r="B6441">
        <v>10006570015</v>
      </c>
      <c r="C6441" t="s">
        <v>26</v>
      </c>
      <c r="D6441" s="10">
        <v>32526</v>
      </c>
      <c r="E6441" t="s">
        <v>1217</v>
      </c>
    </row>
    <row r="6442" spans="1:5">
      <c r="A6442" t="s">
        <v>6881</v>
      </c>
      <c r="B6442">
        <v>10015397520</v>
      </c>
      <c r="C6442" t="s">
        <v>141</v>
      </c>
      <c r="D6442" s="10">
        <v>30714</v>
      </c>
      <c r="E6442" t="s">
        <v>1219</v>
      </c>
    </row>
    <row r="6443" spans="1:5">
      <c r="A6443" t="s">
        <v>6882</v>
      </c>
      <c r="B6443">
        <v>10006569813</v>
      </c>
      <c r="C6443" t="s">
        <v>26</v>
      </c>
      <c r="D6443" s="10">
        <v>30631</v>
      </c>
      <c r="E6443" t="s">
        <v>1219</v>
      </c>
    </row>
    <row r="6444" spans="1:5">
      <c r="A6444" t="s">
        <v>6883</v>
      </c>
      <c r="B6444">
        <v>10015506139</v>
      </c>
      <c r="C6444" t="s">
        <v>163</v>
      </c>
      <c r="D6444" s="10">
        <v>36307</v>
      </c>
      <c r="E6444" t="s">
        <v>1219</v>
      </c>
    </row>
    <row r="6445" spans="1:5">
      <c r="A6445" t="s">
        <v>6884</v>
      </c>
      <c r="B6445">
        <v>10011239654</v>
      </c>
      <c r="C6445" t="s">
        <v>36</v>
      </c>
      <c r="D6445" s="10">
        <v>34578</v>
      </c>
      <c r="E6445" t="s">
        <v>1219</v>
      </c>
    </row>
    <row r="6446" spans="1:5">
      <c r="A6446" t="s">
        <v>6885</v>
      </c>
      <c r="B6446">
        <v>10004592730</v>
      </c>
      <c r="C6446" t="s">
        <v>28</v>
      </c>
      <c r="D6446" s="10">
        <v>31845</v>
      </c>
      <c r="E6446" t="s">
        <v>1219</v>
      </c>
    </row>
    <row r="6447" spans="1:5">
      <c r="A6447" t="s">
        <v>6886</v>
      </c>
      <c r="B6447">
        <v>10006581735</v>
      </c>
      <c r="C6447" t="s">
        <v>26</v>
      </c>
      <c r="D6447" s="10">
        <v>32889</v>
      </c>
      <c r="E6447" t="s">
        <v>1217</v>
      </c>
    </row>
    <row r="6448" spans="1:5">
      <c r="A6448" t="s">
        <v>6887</v>
      </c>
      <c r="B6448">
        <v>10014813294</v>
      </c>
      <c r="C6448" t="s">
        <v>112</v>
      </c>
      <c r="D6448" s="10">
        <v>36040</v>
      </c>
      <c r="E6448" t="s">
        <v>1217</v>
      </c>
    </row>
    <row r="6449" spans="1:5">
      <c r="A6449" t="s">
        <v>6888</v>
      </c>
      <c r="B6449">
        <v>10010166994</v>
      </c>
      <c r="C6449" t="s">
        <v>28</v>
      </c>
      <c r="D6449" s="10">
        <v>35975</v>
      </c>
      <c r="E6449" t="s">
        <v>1217</v>
      </c>
    </row>
    <row r="6450" spans="1:5">
      <c r="A6450" t="s">
        <v>6889</v>
      </c>
      <c r="B6450">
        <v>10015710142</v>
      </c>
      <c r="C6450" t="s">
        <v>36</v>
      </c>
      <c r="D6450" s="10">
        <v>36195</v>
      </c>
      <c r="E6450" t="s">
        <v>1217</v>
      </c>
    </row>
    <row r="6451" spans="1:5">
      <c r="A6451" t="s">
        <v>6890</v>
      </c>
      <c r="B6451">
        <v>10023466708</v>
      </c>
      <c r="C6451" t="s">
        <v>36</v>
      </c>
      <c r="D6451" s="10">
        <v>35457</v>
      </c>
      <c r="E6451" t="s">
        <v>1217</v>
      </c>
    </row>
    <row r="6452" spans="1:5">
      <c r="A6452" t="s">
        <v>6891</v>
      </c>
      <c r="B6452">
        <v>10006064302</v>
      </c>
      <c r="C6452" t="s">
        <v>112</v>
      </c>
      <c r="D6452" s="10">
        <v>33055</v>
      </c>
      <c r="E6452" t="s">
        <v>1219</v>
      </c>
    </row>
    <row r="6453" spans="1:5">
      <c r="A6453" t="s">
        <v>6892</v>
      </c>
      <c r="B6453">
        <v>10004778141</v>
      </c>
      <c r="C6453" t="s">
        <v>112</v>
      </c>
      <c r="D6453" s="10">
        <v>32782</v>
      </c>
      <c r="E6453" t="s">
        <v>1217</v>
      </c>
    </row>
    <row r="6454" spans="1:5">
      <c r="A6454" t="s">
        <v>6893</v>
      </c>
      <c r="B6454">
        <v>10049511511</v>
      </c>
      <c r="C6454" t="s">
        <v>1706</v>
      </c>
      <c r="D6454" s="10">
        <v>36338</v>
      </c>
      <c r="E6454" t="s">
        <v>1219</v>
      </c>
    </row>
    <row r="6455" spans="1:5">
      <c r="A6455" t="s">
        <v>6894</v>
      </c>
      <c r="B6455">
        <v>10064137390</v>
      </c>
      <c r="C6455" t="s">
        <v>1691</v>
      </c>
      <c r="D6455" s="10">
        <v>36172</v>
      </c>
      <c r="E6455" t="s">
        <v>1219</v>
      </c>
    </row>
    <row r="6456" spans="1:5">
      <c r="A6456" t="s">
        <v>6895</v>
      </c>
      <c r="B6456">
        <v>10015067922</v>
      </c>
      <c r="C6456" t="s">
        <v>43</v>
      </c>
      <c r="D6456" s="10">
        <v>35144</v>
      </c>
      <c r="E6456" t="s">
        <v>1219</v>
      </c>
    </row>
    <row r="6457" spans="1:5">
      <c r="A6457" t="s">
        <v>6896</v>
      </c>
      <c r="B6457">
        <v>10062701487</v>
      </c>
      <c r="C6457" t="s">
        <v>43</v>
      </c>
      <c r="D6457" s="10">
        <v>29745</v>
      </c>
      <c r="E6457" t="s">
        <v>1219</v>
      </c>
    </row>
    <row r="6458" spans="1:5">
      <c r="A6458" t="s">
        <v>6897</v>
      </c>
      <c r="B6458">
        <v>10009156073</v>
      </c>
      <c r="C6458" t="s">
        <v>26</v>
      </c>
      <c r="D6458" s="10">
        <v>34904</v>
      </c>
      <c r="E6458" t="s">
        <v>1217</v>
      </c>
    </row>
    <row r="6459" spans="1:5">
      <c r="A6459" t="s">
        <v>6898</v>
      </c>
      <c r="B6459">
        <v>10009212253</v>
      </c>
      <c r="C6459" t="s">
        <v>324</v>
      </c>
      <c r="D6459" s="10">
        <v>35132</v>
      </c>
      <c r="E6459" t="s">
        <v>1219</v>
      </c>
    </row>
    <row r="6460" spans="1:5">
      <c r="A6460" t="s">
        <v>6899</v>
      </c>
      <c r="B6460">
        <v>10010871963</v>
      </c>
      <c r="C6460" t="s">
        <v>324</v>
      </c>
      <c r="D6460" s="10">
        <v>33250</v>
      </c>
      <c r="E6460" t="s">
        <v>1219</v>
      </c>
    </row>
    <row r="6461" spans="1:5">
      <c r="A6461" t="s">
        <v>6900</v>
      </c>
      <c r="B6461">
        <v>10015244441</v>
      </c>
      <c r="C6461" t="s">
        <v>153</v>
      </c>
      <c r="D6461" s="10">
        <v>34165</v>
      </c>
      <c r="E6461" t="s">
        <v>1217</v>
      </c>
    </row>
    <row r="6462" spans="1:5">
      <c r="A6462" t="s">
        <v>6901</v>
      </c>
      <c r="B6462">
        <v>10063688867</v>
      </c>
      <c r="C6462" t="s">
        <v>153</v>
      </c>
      <c r="D6462" s="10">
        <v>35946</v>
      </c>
      <c r="E6462" t="s">
        <v>1219</v>
      </c>
    </row>
    <row r="6463" spans="1:5">
      <c r="A6463" t="s">
        <v>6902</v>
      </c>
      <c r="B6463">
        <v>10010835991</v>
      </c>
      <c r="C6463" t="s">
        <v>153</v>
      </c>
      <c r="D6463" s="10">
        <v>36106</v>
      </c>
      <c r="E6463" t="s">
        <v>1219</v>
      </c>
    </row>
    <row r="6464" spans="1:5">
      <c r="A6464" t="s">
        <v>6903</v>
      </c>
      <c r="B6464">
        <v>10015538774</v>
      </c>
      <c r="C6464" t="s">
        <v>153</v>
      </c>
      <c r="D6464" s="10">
        <v>35649</v>
      </c>
      <c r="E6464" t="s">
        <v>1217</v>
      </c>
    </row>
    <row r="6465" spans="1:5">
      <c r="A6465" t="s">
        <v>6904</v>
      </c>
      <c r="B6465">
        <v>10004718123</v>
      </c>
      <c r="C6465" t="s">
        <v>153</v>
      </c>
      <c r="D6465" s="10">
        <v>32129</v>
      </c>
      <c r="E6465" t="s">
        <v>1219</v>
      </c>
    </row>
    <row r="6466" spans="1:5">
      <c r="A6466" t="s">
        <v>6905</v>
      </c>
      <c r="B6466">
        <v>10053825381</v>
      </c>
      <c r="C6466" t="s">
        <v>483</v>
      </c>
      <c r="D6466" s="10">
        <v>36032</v>
      </c>
      <c r="E6466" t="s">
        <v>1226</v>
      </c>
    </row>
    <row r="6467" spans="1:5">
      <c r="A6467" t="s">
        <v>6906</v>
      </c>
      <c r="B6467">
        <v>10015571817</v>
      </c>
      <c r="C6467" t="s">
        <v>57</v>
      </c>
      <c r="D6467" s="10">
        <v>36300</v>
      </c>
      <c r="E6467" t="s">
        <v>1219</v>
      </c>
    </row>
    <row r="6468" spans="1:5">
      <c r="A6468" t="s">
        <v>6907</v>
      </c>
      <c r="B6468">
        <v>10009993711</v>
      </c>
      <c r="C6468" t="s">
        <v>57</v>
      </c>
      <c r="D6468" s="10">
        <v>35450</v>
      </c>
      <c r="E6468" t="s">
        <v>1219</v>
      </c>
    </row>
    <row r="6469" spans="1:5">
      <c r="A6469" t="s">
        <v>6908</v>
      </c>
      <c r="B6469">
        <v>10010672711</v>
      </c>
      <c r="C6469" t="s">
        <v>57</v>
      </c>
      <c r="D6469" s="10">
        <v>34739</v>
      </c>
      <c r="E6469" t="s">
        <v>1219</v>
      </c>
    </row>
    <row r="6470" spans="1:5">
      <c r="A6470" t="s">
        <v>6909</v>
      </c>
      <c r="B6470">
        <v>10007909625</v>
      </c>
      <c r="C6470" t="s">
        <v>57</v>
      </c>
      <c r="D6470" s="10">
        <v>33733</v>
      </c>
      <c r="E6470" t="s">
        <v>1217</v>
      </c>
    </row>
    <row r="6471" spans="1:5">
      <c r="A6471" t="s">
        <v>6910</v>
      </c>
      <c r="B6471">
        <v>10023458321</v>
      </c>
      <c r="C6471" t="s">
        <v>57</v>
      </c>
      <c r="D6471" s="10">
        <v>36388</v>
      </c>
      <c r="E6471" t="s">
        <v>1219</v>
      </c>
    </row>
    <row r="6472" spans="1:5">
      <c r="A6472" t="s">
        <v>6911</v>
      </c>
      <c r="B6472">
        <v>10007988942</v>
      </c>
      <c r="C6472" t="s">
        <v>57</v>
      </c>
      <c r="D6472" s="10">
        <v>34037</v>
      </c>
      <c r="E6472" t="s">
        <v>1219</v>
      </c>
    </row>
    <row r="6473" spans="1:5">
      <c r="A6473" t="s">
        <v>6912</v>
      </c>
      <c r="B6473">
        <v>10008975009</v>
      </c>
      <c r="C6473" t="s">
        <v>41</v>
      </c>
      <c r="D6473" s="10">
        <v>34551</v>
      </c>
      <c r="E6473" t="s">
        <v>1219</v>
      </c>
    </row>
    <row r="6474" spans="1:5">
      <c r="A6474" t="s">
        <v>6913</v>
      </c>
      <c r="B6474">
        <v>10004522507</v>
      </c>
      <c r="C6474" t="s">
        <v>223</v>
      </c>
      <c r="D6474" s="10">
        <v>28195</v>
      </c>
      <c r="E6474" t="s">
        <v>1219</v>
      </c>
    </row>
    <row r="6475" spans="1:5">
      <c r="A6475" t="s">
        <v>6914</v>
      </c>
      <c r="B6475">
        <v>10065462957</v>
      </c>
      <c r="C6475" t="s">
        <v>223</v>
      </c>
      <c r="D6475" s="10">
        <v>35571</v>
      </c>
      <c r="E6475" t="s">
        <v>1219</v>
      </c>
    </row>
    <row r="6476" spans="1:5">
      <c r="A6476" t="s">
        <v>6915</v>
      </c>
      <c r="B6476">
        <v>10006253450</v>
      </c>
      <c r="C6476" t="s">
        <v>223</v>
      </c>
      <c r="D6476" s="10">
        <v>31684</v>
      </c>
      <c r="E6476" t="s">
        <v>1219</v>
      </c>
    </row>
    <row r="6477" spans="1:5">
      <c r="A6477" t="s">
        <v>6916</v>
      </c>
      <c r="B6477">
        <v>10023527635</v>
      </c>
      <c r="C6477" t="s">
        <v>223</v>
      </c>
      <c r="D6477" s="10">
        <v>35853</v>
      </c>
      <c r="E6477" t="s">
        <v>1219</v>
      </c>
    </row>
    <row r="6478" spans="1:5">
      <c r="A6478" t="s">
        <v>6917</v>
      </c>
      <c r="B6478">
        <v>10004174014</v>
      </c>
      <c r="C6478" t="s">
        <v>223</v>
      </c>
      <c r="D6478" s="10">
        <v>29971</v>
      </c>
      <c r="E6478" t="s">
        <v>1219</v>
      </c>
    </row>
    <row r="6479" spans="1:5">
      <c r="A6479" t="s">
        <v>6918</v>
      </c>
      <c r="B6479">
        <v>10016034181</v>
      </c>
      <c r="C6479" t="s">
        <v>223</v>
      </c>
      <c r="D6479" s="10">
        <v>35607</v>
      </c>
      <c r="E6479" t="s">
        <v>1219</v>
      </c>
    </row>
    <row r="6480" spans="1:5">
      <c r="A6480" t="s">
        <v>6919</v>
      </c>
      <c r="B6480">
        <v>10014972538</v>
      </c>
      <c r="C6480" t="s">
        <v>24</v>
      </c>
      <c r="D6480" s="10">
        <v>35805</v>
      </c>
      <c r="E6480" t="s">
        <v>1217</v>
      </c>
    </row>
    <row r="6481" spans="1:5">
      <c r="A6481" t="s">
        <v>6920</v>
      </c>
      <c r="B6481">
        <v>10006644783</v>
      </c>
      <c r="C6481" t="s">
        <v>28</v>
      </c>
      <c r="D6481" s="10">
        <v>32641</v>
      </c>
      <c r="E6481" t="s">
        <v>1219</v>
      </c>
    </row>
    <row r="6482" spans="1:5">
      <c r="A6482" t="s">
        <v>6921</v>
      </c>
      <c r="B6482">
        <v>10034980507</v>
      </c>
      <c r="C6482" t="s">
        <v>197</v>
      </c>
      <c r="D6482" s="10">
        <v>36164</v>
      </c>
      <c r="E6482" t="s">
        <v>1219</v>
      </c>
    </row>
    <row r="6483" spans="1:5">
      <c r="A6483" t="s">
        <v>6922</v>
      </c>
      <c r="B6483">
        <v>10050983180</v>
      </c>
      <c r="C6483" t="s">
        <v>60</v>
      </c>
      <c r="D6483" s="10">
        <v>35128</v>
      </c>
      <c r="E6483" t="s">
        <v>1219</v>
      </c>
    </row>
    <row r="6484" spans="1:5">
      <c r="A6484" t="s">
        <v>6923</v>
      </c>
      <c r="B6484">
        <v>10015321132</v>
      </c>
      <c r="C6484" t="s">
        <v>38</v>
      </c>
      <c r="D6484" s="10">
        <v>35834</v>
      </c>
      <c r="E6484" t="s">
        <v>1219</v>
      </c>
    </row>
    <row r="6485" spans="1:5">
      <c r="A6485" t="s">
        <v>6924</v>
      </c>
      <c r="B6485">
        <v>10010180536</v>
      </c>
      <c r="C6485" t="s">
        <v>630</v>
      </c>
      <c r="D6485" s="10">
        <v>36036</v>
      </c>
      <c r="E6485" t="s">
        <v>1219</v>
      </c>
    </row>
    <row r="6486" spans="1:5">
      <c r="A6486" t="s">
        <v>6925</v>
      </c>
      <c r="B6486">
        <v>10010753745</v>
      </c>
      <c r="C6486" t="s">
        <v>24</v>
      </c>
      <c r="D6486" s="10">
        <v>35444</v>
      </c>
      <c r="E6486" t="s">
        <v>1217</v>
      </c>
    </row>
    <row r="6487" spans="1:5">
      <c r="A6487" t="s">
        <v>6926</v>
      </c>
      <c r="B6487">
        <v>10015958504</v>
      </c>
      <c r="C6487" t="s">
        <v>197</v>
      </c>
      <c r="D6487" s="10">
        <v>35354</v>
      </c>
      <c r="E6487" t="s">
        <v>1219</v>
      </c>
    </row>
    <row r="6488" spans="1:5">
      <c r="A6488" t="s">
        <v>6927</v>
      </c>
      <c r="B6488">
        <v>10009047353</v>
      </c>
      <c r="C6488" t="s">
        <v>197</v>
      </c>
      <c r="D6488" s="10">
        <v>34520</v>
      </c>
      <c r="E6488" t="s">
        <v>1217</v>
      </c>
    </row>
    <row r="6489" spans="1:5">
      <c r="A6489" t="s">
        <v>6928</v>
      </c>
      <c r="B6489">
        <v>10015958706</v>
      </c>
      <c r="C6489" t="s">
        <v>197</v>
      </c>
      <c r="D6489" s="10">
        <v>35152</v>
      </c>
      <c r="E6489" t="s">
        <v>1219</v>
      </c>
    </row>
    <row r="6490" spans="1:5">
      <c r="A6490" t="s">
        <v>6929</v>
      </c>
      <c r="B6490">
        <v>10007947112</v>
      </c>
      <c r="C6490" t="s">
        <v>38</v>
      </c>
      <c r="D6490" s="10">
        <v>33901</v>
      </c>
      <c r="E6490" t="s">
        <v>1219</v>
      </c>
    </row>
    <row r="6491" spans="1:5">
      <c r="A6491" t="s">
        <v>6930</v>
      </c>
      <c r="B6491">
        <v>10007766347</v>
      </c>
      <c r="C6491" t="s">
        <v>60</v>
      </c>
      <c r="D6491" s="10">
        <v>31954</v>
      </c>
      <c r="E6491" t="s">
        <v>1219</v>
      </c>
    </row>
    <row r="6492" spans="1:5">
      <c r="A6492" t="s">
        <v>6931</v>
      </c>
      <c r="B6492">
        <v>10002264023</v>
      </c>
      <c r="C6492" t="s">
        <v>77</v>
      </c>
      <c r="D6492" s="10">
        <v>30306</v>
      </c>
      <c r="E6492" t="s">
        <v>1217</v>
      </c>
    </row>
    <row r="6493" spans="1:5">
      <c r="A6493" t="s">
        <v>6932</v>
      </c>
      <c r="B6493">
        <v>10008930347</v>
      </c>
      <c r="C6493" t="s">
        <v>26</v>
      </c>
      <c r="D6493" s="10">
        <v>34497</v>
      </c>
      <c r="E6493" t="s">
        <v>1219</v>
      </c>
    </row>
    <row r="6494" spans="1:5">
      <c r="A6494" t="s">
        <v>6933</v>
      </c>
      <c r="B6494">
        <v>10008635408</v>
      </c>
      <c r="C6494" t="s">
        <v>177</v>
      </c>
      <c r="D6494" s="10">
        <v>34553</v>
      </c>
      <c r="E6494" t="s">
        <v>1217</v>
      </c>
    </row>
    <row r="6495" spans="1:5">
      <c r="A6495" t="s">
        <v>6934</v>
      </c>
      <c r="B6495">
        <v>10006480388</v>
      </c>
      <c r="C6495" t="s">
        <v>34</v>
      </c>
      <c r="D6495" s="10">
        <v>33284</v>
      </c>
      <c r="E6495" t="s">
        <v>1217</v>
      </c>
    </row>
    <row r="6496" spans="1:5">
      <c r="A6496" t="s">
        <v>6935</v>
      </c>
      <c r="B6496">
        <v>10008697648</v>
      </c>
      <c r="C6496" t="s">
        <v>144</v>
      </c>
      <c r="D6496" s="10">
        <v>35003</v>
      </c>
      <c r="E6496" t="s">
        <v>1217</v>
      </c>
    </row>
    <row r="6497" spans="1:5">
      <c r="A6497" t="s">
        <v>1119</v>
      </c>
      <c r="B6497">
        <v>10061297011</v>
      </c>
      <c r="C6497" t="s">
        <v>618</v>
      </c>
      <c r="D6497" s="10">
        <v>35398</v>
      </c>
      <c r="E6497" t="s">
        <v>1219</v>
      </c>
    </row>
    <row r="6498" spans="1:5">
      <c r="A6498" t="s">
        <v>6936</v>
      </c>
      <c r="B6498">
        <v>10007224056</v>
      </c>
      <c r="C6498" t="s">
        <v>84</v>
      </c>
      <c r="D6498" s="10">
        <v>34124</v>
      </c>
      <c r="E6498" t="s">
        <v>1217</v>
      </c>
    </row>
    <row r="6499" spans="1:5">
      <c r="A6499" t="s">
        <v>6937</v>
      </c>
      <c r="B6499">
        <v>10006479782</v>
      </c>
      <c r="C6499" t="s">
        <v>28</v>
      </c>
      <c r="D6499" s="10">
        <v>33560</v>
      </c>
      <c r="E6499" t="s">
        <v>1217</v>
      </c>
    </row>
    <row r="6500" spans="1:5">
      <c r="A6500" t="s">
        <v>6938</v>
      </c>
      <c r="B6500">
        <v>10007897905</v>
      </c>
      <c r="C6500" t="s">
        <v>483</v>
      </c>
      <c r="D6500" s="10">
        <v>34487</v>
      </c>
      <c r="E6500" t="s">
        <v>1219</v>
      </c>
    </row>
    <row r="6501" spans="1:5">
      <c r="A6501" t="s">
        <v>6939</v>
      </c>
      <c r="B6501">
        <v>10007256590</v>
      </c>
      <c r="C6501" t="s">
        <v>26</v>
      </c>
      <c r="D6501" s="10">
        <v>33788</v>
      </c>
      <c r="E6501" t="s">
        <v>1217</v>
      </c>
    </row>
    <row r="6502" spans="1:5">
      <c r="A6502" t="s">
        <v>6940</v>
      </c>
      <c r="B6502">
        <v>10006633871</v>
      </c>
      <c r="C6502" t="s">
        <v>26</v>
      </c>
      <c r="D6502" s="10">
        <v>33285</v>
      </c>
      <c r="E6502" t="s">
        <v>1217</v>
      </c>
    </row>
    <row r="6503" spans="1:5">
      <c r="A6503" t="s">
        <v>6941</v>
      </c>
      <c r="B6503">
        <v>10010774054</v>
      </c>
      <c r="C6503" t="s">
        <v>112</v>
      </c>
      <c r="D6503" s="10">
        <v>33604</v>
      </c>
      <c r="E6503" t="s">
        <v>1219</v>
      </c>
    </row>
    <row r="6504" spans="1:5">
      <c r="A6504" t="s">
        <v>6942</v>
      </c>
      <c r="B6504">
        <v>10007293269</v>
      </c>
      <c r="C6504" t="s">
        <v>22</v>
      </c>
      <c r="D6504" s="10">
        <v>34141</v>
      </c>
      <c r="E6504" t="s">
        <v>1217</v>
      </c>
    </row>
    <row r="6505" spans="1:5">
      <c r="A6505" t="s">
        <v>6943</v>
      </c>
      <c r="B6505">
        <v>10004819264</v>
      </c>
      <c r="C6505" t="s">
        <v>22</v>
      </c>
      <c r="D6505" s="10">
        <v>32113</v>
      </c>
      <c r="E6505" t="s">
        <v>1219</v>
      </c>
    </row>
    <row r="6506" spans="1:5">
      <c r="A6506" t="s">
        <v>6944</v>
      </c>
      <c r="B6506">
        <v>10009516589</v>
      </c>
      <c r="C6506" t="s">
        <v>24</v>
      </c>
      <c r="D6506" s="10">
        <v>35197</v>
      </c>
      <c r="E6506" t="s">
        <v>1219</v>
      </c>
    </row>
    <row r="6507" spans="1:5">
      <c r="A6507" t="s">
        <v>5699</v>
      </c>
      <c r="B6507">
        <v>10002696782</v>
      </c>
      <c r="C6507" t="s">
        <v>223</v>
      </c>
      <c r="D6507" s="10">
        <v>29029</v>
      </c>
      <c r="E6507" t="s">
        <v>1219</v>
      </c>
    </row>
    <row r="6508" spans="1:5">
      <c r="A6508" t="s">
        <v>6945</v>
      </c>
      <c r="B6508">
        <v>10006079153</v>
      </c>
      <c r="C6508" t="s">
        <v>115</v>
      </c>
      <c r="D6508" s="10">
        <v>32225</v>
      </c>
      <c r="E6508" t="s">
        <v>1217</v>
      </c>
    </row>
    <row r="6509" spans="1:5">
      <c r="A6509" t="s">
        <v>6946</v>
      </c>
      <c r="B6509">
        <v>10003206741</v>
      </c>
      <c r="C6509" t="s">
        <v>22</v>
      </c>
      <c r="D6509" s="10">
        <v>32004</v>
      </c>
      <c r="E6509" t="s">
        <v>1217</v>
      </c>
    </row>
    <row r="6510" spans="1:5">
      <c r="A6510" t="s">
        <v>6947</v>
      </c>
      <c r="B6510">
        <v>10079277979</v>
      </c>
      <c r="C6510" t="s">
        <v>324</v>
      </c>
      <c r="D6510" s="10">
        <v>34413</v>
      </c>
      <c r="E6510" t="s">
        <v>1219</v>
      </c>
    </row>
    <row r="6511" spans="1:5">
      <c r="A6511" t="s">
        <v>6948</v>
      </c>
      <c r="B6511">
        <v>10004880191</v>
      </c>
      <c r="C6511" t="s">
        <v>112</v>
      </c>
      <c r="D6511" s="10">
        <v>32674</v>
      </c>
      <c r="E6511" t="s">
        <v>1217</v>
      </c>
    </row>
    <row r="6512" spans="1:5">
      <c r="A6512" t="s">
        <v>6949</v>
      </c>
      <c r="B6512">
        <v>10052265604</v>
      </c>
      <c r="C6512" t="s">
        <v>115</v>
      </c>
      <c r="D6512" s="10">
        <v>33529</v>
      </c>
      <c r="E6512" t="s">
        <v>1217</v>
      </c>
    </row>
    <row r="6513" spans="1:5">
      <c r="A6513" t="s">
        <v>6950</v>
      </c>
      <c r="B6513">
        <v>10009095954</v>
      </c>
      <c r="C6513" t="s">
        <v>24</v>
      </c>
      <c r="D6513" s="10">
        <v>34799</v>
      </c>
      <c r="E6513" t="s">
        <v>1217</v>
      </c>
    </row>
    <row r="6514" spans="1:5">
      <c r="A6514" t="s">
        <v>6951</v>
      </c>
      <c r="B6514">
        <v>10005797247</v>
      </c>
      <c r="C6514" t="s">
        <v>163</v>
      </c>
      <c r="D6514" s="10">
        <v>30000</v>
      </c>
      <c r="E6514" t="s">
        <v>1217</v>
      </c>
    </row>
    <row r="6515" spans="1:5">
      <c r="A6515" t="s">
        <v>6952</v>
      </c>
      <c r="B6515">
        <v>10009719380</v>
      </c>
      <c r="C6515" t="s">
        <v>283</v>
      </c>
      <c r="D6515" s="10">
        <v>33730</v>
      </c>
      <c r="E6515" t="s">
        <v>1219</v>
      </c>
    </row>
    <row r="6516" spans="1:5">
      <c r="A6516" t="s">
        <v>6953</v>
      </c>
      <c r="B6516">
        <v>10008951363</v>
      </c>
      <c r="C6516" t="s">
        <v>24</v>
      </c>
      <c r="D6516" s="10">
        <v>34471</v>
      </c>
      <c r="E6516" t="s">
        <v>1219</v>
      </c>
    </row>
    <row r="6517" spans="1:5">
      <c r="A6517" t="s">
        <v>6954</v>
      </c>
      <c r="B6517">
        <v>10003300004</v>
      </c>
      <c r="C6517" t="s">
        <v>32</v>
      </c>
      <c r="D6517" s="10">
        <v>31099</v>
      </c>
      <c r="E6517" t="s">
        <v>1219</v>
      </c>
    </row>
    <row r="6518" spans="1:5">
      <c r="A6518" t="s">
        <v>6955</v>
      </c>
      <c r="B6518">
        <v>10001072943</v>
      </c>
      <c r="C6518" t="s">
        <v>645</v>
      </c>
      <c r="D6518" s="10">
        <v>25720</v>
      </c>
      <c r="E6518" t="s">
        <v>1219</v>
      </c>
    </row>
    <row r="6519" spans="1:5">
      <c r="A6519" t="s">
        <v>8205</v>
      </c>
      <c r="B6519">
        <v>10015505028</v>
      </c>
      <c r="C6519" t="s">
        <v>60</v>
      </c>
      <c r="D6519" s="10">
        <v>33858</v>
      </c>
      <c r="E6519" t="s">
        <v>1219</v>
      </c>
    </row>
    <row r="6520" spans="1:5">
      <c r="A6520" t="s">
        <v>6956</v>
      </c>
      <c r="B6520">
        <v>10009317034</v>
      </c>
      <c r="C6520" t="s">
        <v>112</v>
      </c>
      <c r="D6520" s="10">
        <v>31626</v>
      </c>
      <c r="E6520" t="s">
        <v>1219</v>
      </c>
    </row>
    <row r="6521" spans="1:5">
      <c r="A6521" t="s">
        <v>6957</v>
      </c>
      <c r="B6521">
        <v>10005865248</v>
      </c>
      <c r="C6521" t="s">
        <v>84</v>
      </c>
      <c r="D6521" s="10">
        <v>33088</v>
      </c>
      <c r="E6521" t="s">
        <v>1217</v>
      </c>
    </row>
    <row r="6522" spans="1:5">
      <c r="A6522" t="s">
        <v>6958</v>
      </c>
      <c r="B6522">
        <v>10006466850</v>
      </c>
      <c r="C6522" t="s">
        <v>77</v>
      </c>
      <c r="D6522" s="10">
        <v>33510</v>
      </c>
      <c r="E6522" t="s">
        <v>1219</v>
      </c>
    </row>
    <row r="6523" spans="1:5">
      <c r="A6523" t="s">
        <v>6959</v>
      </c>
      <c r="B6523">
        <v>10061230626</v>
      </c>
      <c r="C6523" t="s">
        <v>153</v>
      </c>
      <c r="D6523" s="10">
        <v>34830</v>
      </c>
      <c r="E6523" t="s">
        <v>1219</v>
      </c>
    </row>
    <row r="6524" spans="1:5">
      <c r="A6524" t="s">
        <v>6960</v>
      </c>
      <c r="B6524">
        <v>10061278419</v>
      </c>
      <c r="C6524" t="s">
        <v>1274</v>
      </c>
      <c r="D6524" s="10">
        <v>34556</v>
      </c>
      <c r="E6524" t="s">
        <v>1219</v>
      </c>
    </row>
    <row r="6525" spans="1:5">
      <c r="A6525" t="s">
        <v>6961</v>
      </c>
      <c r="B6525">
        <v>10016101475</v>
      </c>
      <c r="C6525" t="s">
        <v>206</v>
      </c>
      <c r="D6525" s="10">
        <v>34030</v>
      </c>
      <c r="E6525" t="s">
        <v>1219</v>
      </c>
    </row>
    <row r="6526" spans="1:5">
      <c r="A6526" t="s">
        <v>6962</v>
      </c>
      <c r="B6526">
        <v>10010180637</v>
      </c>
      <c r="C6526" t="s">
        <v>26</v>
      </c>
      <c r="D6526" s="10">
        <v>35779</v>
      </c>
      <c r="E6526" t="s">
        <v>1219</v>
      </c>
    </row>
    <row r="6527" spans="1:5">
      <c r="A6527" t="s">
        <v>6963</v>
      </c>
      <c r="B6527">
        <v>10002735178</v>
      </c>
      <c r="C6527" t="s">
        <v>112</v>
      </c>
      <c r="D6527" s="10">
        <v>30971</v>
      </c>
      <c r="E6527" t="s">
        <v>1217</v>
      </c>
    </row>
    <row r="6528" spans="1:5">
      <c r="A6528" t="s">
        <v>6964</v>
      </c>
      <c r="B6528">
        <v>10010086364</v>
      </c>
      <c r="C6528" t="s">
        <v>1340</v>
      </c>
      <c r="D6528" s="10">
        <v>31906</v>
      </c>
      <c r="E6528" t="s">
        <v>1219</v>
      </c>
    </row>
    <row r="6529" spans="1:5">
      <c r="A6529" t="s">
        <v>6965</v>
      </c>
      <c r="B6529">
        <v>10010002300</v>
      </c>
      <c r="C6529" t="s">
        <v>103</v>
      </c>
      <c r="D6529" s="10">
        <v>29805</v>
      </c>
      <c r="E6529" t="s">
        <v>1219</v>
      </c>
    </row>
    <row r="6530" spans="1:5">
      <c r="A6530" t="s">
        <v>6966</v>
      </c>
      <c r="B6530">
        <v>10061392593</v>
      </c>
      <c r="C6530" t="s">
        <v>36</v>
      </c>
      <c r="D6530" s="10">
        <v>31137</v>
      </c>
      <c r="E6530" t="s">
        <v>1219</v>
      </c>
    </row>
    <row r="6531" spans="1:5">
      <c r="A6531" t="s">
        <v>6967</v>
      </c>
      <c r="B6531">
        <v>10050421792</v>
      </c>
      <c r="C6531" t="s">
        <v>483</v>
      </c>
      <c r="D6531" s="10">
        <v>32883</v>
      </c>
      <c r="E6531" t="s">
        <v>1219</v>
      </c>
    </row>
    <row r="6532" spans="1:5">
      <c r="A6532" t="s">
        <v>6968</v>
      </c>
      <c r="B6532">
        <v>10009228118</v>
      </c>
      <c r="C6532" t="s">
        <v>144</v>
      </c>
      <c r="D6532" s="10">
        <v>34872</v>
      </c>
      <c r="E6532" t="s">
        <v>1219</v>
      </c>
    </row>
    <row r="6533" spans="1:5">
      <c r="A6533" t="s">
        <v>6969</v>
      </c>
      <c r="B6533">
        <v>10007499494</v>
      </c>
      <c r="C6533" t="s">
        <v>84</v>
      </c>
      <c r="D6533" s="10">
        <v>34289</v>
      </c>
      <c r="E6533" t="s">
        <v>1217</v>
      </c>
    </row>
    <row r="6534" spans="1:5">
      <c r="A6534" t="s">
        <v>6970</v>
      </c>
      <c r="B6534">
        <v>10010958657</v>
      </c>
      <c r="C6534" t="s">
        <v>112</v>
      </c>
      <c r="D6534" s="10">
        <v>35146</v>
      </c>
      <c r="E6534" t="s">
        <v>1217</v>
      </c>
    </row>
    <row r="6535" spans="1:5">
      <c r="A6535" t="s">
        <v>6971</v>
      </c>
      <c r="B6535">
        <v>10013927362</v>
      </c>
      <c r="C6535" t="s">
        <v>197</v>
      </c>
      <c r="D6535" s="10">
        <v>35513</v>
      </c>
      <c r="E6535" t="s">
        <v>1219</v>
      </c>
    </row>
    <row r="6536" spans="1:5">
      <c r="A6536" t="s">
        <v>6972</v>
      </c>
      <c r="B6536">
        <v>10009004513</v>
      </c>
      <c r="C6536" t="s">
        <v>223</v>
      </c>
      <c r="D6536" s="10">
        <v>31142</v>
      </c>
      <c r="E6536" t="s">
        <v>1219</v>
      </c>
    </row>
    <row r="6537" spans="1:5">
      <c r="A6537" t="s">
        <v>6973</v>
      </c>
      <c r="B6537">
        <v>10061382994</v>
      </c>
      <c r="C6537" t="s">
        <v>43</v>
      </c>
      <c r="D6537" s="10">
        <v>29445</v>
      </c>
      <c r="E6537" t="s">
        <v>1219</v>
      </c>
    </row>
    <row r="6538" spans="1:5">
      <c r="A6538" t="s">
        <v>6974</v>
      </c>
      <c r="B6538">
        <v>10010794060</v>
      </c>
      <c r="C6538" t="s">
        <v>34</v>
      </c>
      <c r="D6538" s="10">
        <v>36013</v>
      </c>
      <c r="E6538" t="s">
        <v>1219</v>
      </c>
    </row>
    <row r="6539" spans="1:5">
      <c r="A6539" t="s">
        <v>6975</v>
      </c>
      <c r="B6539">
        <v>10002751346</v>
      </c>
      <c r="C6539" t="s">
        <v>24</v>
      </c>
      <c r="D6539" s="10">
        <v>30384</v>
      </c>
      <c r="E6539" t="s">
        <v>1219</v>
      </c>
    </row>
    <row r="6540" spans="1:5">
      <c r="A6540" t="s">
        <v>6976</v>
      </c>
      <c r="B6540">
        <v>10010723938</v>
      </c>
      <c r="C6540" t="s">
        <v>55</v>
      </c>
      <c r="D6540" s="10">
        <v>35428</v>
      </c>
      <c r="E6540" t="s">
        <v>1217</v>
      </c>
    </row>
    <row r="6541" spans="1:5">
      <c r="A6541" t="s">
        <v>6977</v>
      </c>
      <c r="B6541">
        <v>10011022820</v>
      </c>
      <c r="C6541" t="s">
        <v>22</v>
      </c>
      <c r="D6541" s="10">
        <v>34517</v>
      </c>
      <c r="E6541" t="s">
        <v>1217</v>
      </c>
    </row>
    <row r="6542" spans="1:5">
      <c r="A6542" t="s">
        <v>6978</v>
      </c>
      <c r="B6542">
        <v>10007728153</v>
      </c>
      <c r="C6542" t="s">
        <v>1340</v>
      </c>
      <c r="D6542" s="10">
        <v>31776</v>
      </c>
      <c r="E6542" t="s">
        <v>1219</v>
      </c>
    </row>
    <row r="6543" spans="1:5">
      <c r="A6543" t="s">
        <v>6979</v>
      </c>
      <c r="B6543">
        <v>10050321459</v>
      </c>
      <c r="C6543" t="s">
        <v>324</v>
      </c>
      <c r="D6543" s="10">
        <v>35173</v>
      </c>
      <c r="E6543" t="s">
        <v>1219</v>
      </c>
    </row>
    <row r="6544" spans="1:5">
      <c r="A6544" t="s">
        <v>6980</v>
      </c>
      <c r="B6544">
        <v>10009087870</v>
      </c>
      <c r="C6544" t="s">
        <v>24</v>
      </c>
      <c r="D6544" s="10">
        <v>34865</v>
      </c>
      <c r="E6544" t="s">
        <v>1217</v>
      </c>
    </row>
    <row r="6545" spans="1:5">
      <c r="A6545" t="s">
        <v>6981</v>
      </c>
      <c r="B6545">
        <v>10009967944</v>
      </c>
      <c r="C6545" t="s">
        <v>112</v>
      </c>
      <c r="D6545" s="10">
        <v>35688</v>
      </c>
      <c r="E6545" t="s">
        <v>1219</v>
      </c>
    </row>
    <row r="6546" spans="1:5">
      <c r="A6546" t="s">
        <v>6982</v>
      </c>
      <c r="B6546">
        <v>10009046747</v>
      </c>
      <c r="C6546" t="s">
        <v>197</v>
      </c>
      <c r="D6546" s="10">
        <v>35493</v>
      </c>
      <c r="E6546" t="s">
        <v>1219</v>
      </c>
    </row>
    <row r="6547" spans="1:5">
      <c r="A6547" t="s">
        <v>6983</v>
      </c>
      <c r="B6547">
        <v>10006074204</v>
      </c>
      <c r="C6547" t="s">
        <v>141</v>
      </c>
      <c r="D6547" s="10">
        <v>33054</v>
      </c>
      <c r="E6547" t="s">
        <v>1217</v>
      </c>
    </row>
    <row r="6548" spans="1:5">
      <c r="A6548" t="s">
        <v>6984</v>
      </c>
      <c r="B6548">
        <v>10008712402</v>
      </c>
      <c r="C6548" t="s">
        <v>324</v>
      </c>
      <c r="D6548" s="10">
        <v>33393</v>
      </c>
      <c r="E6548" t="s">
        <v>1219</v>
      </c>
    </row>
    <row r="6549" spans="1:5">
      <c r="A6549" t="s">
        <v>6985</v>
      </c>
      <c r="B6549">
        <v>10007966613</v>
      </c>
      <c r="C6549" t="s">
        <v>22</v>
      </c>
      <c r="D6549" s="10">
        <v>34307</v>
      </c>
      <c r="E6549" t="s">
        <v>1219</v>
      </c>
    </row>
    <row r="6550" spans="1:5">
      <c r="A6550" t="s">
        <v>6986</v>
      </c>
      <c r="B6550">
        <v>10012345656</v>
      </c>
      <c r="C6550" t="s">
        <v>26</v>
      </c>
      <c r="D6550" s="10">
        <v>34037</v>
      </c>
      <c r="E6550" t="s">
        <v>1217</v>
      </c>
    </row>
    <row r="6551" spans="1:5">
      <c r="A6551" t="s">
        <v>6987</v>
      </c>
      <c r="B6551">
        <v>10049192724</v>
      </c>
      <c r="C6551" t="s">
        <v>144</v>
      </c>
      <c r="D6551" s="10">
        <v>35206</v>
      </c>
      <c r="E6551" t="s">
        <v>1217</v>
      </c>
    </row>
    <row r="6552" spans="1:5">
      <c r="A6552" t="s">
        <v>6988</v>
      </c>
      <c r="B6552">
        <v>10008907917</v>
      </c>
      <c r="C6552" t="s">
        <v>26</v>
      </c>
      <c r="D6552" s="10">
        <v>34205</v>
      </c>
      <c r="E6552" t="s">
        <v>1217</v>
      </c>
    </row>
    <row r="6553" spans="1:5">
      <c r="A6553" t="s">
        <v>6989</v>
      </c>
      <c r="B6553">
        <v>10009993408</v>
      </c>
      <c r="C6553" t="s">
        <v>24</v>
      </c>
      <c r="D6553" s="10">
        <v>35534</v>
      </c>
      <c r="E6553" t="s">
        <v>1219</v>
      </c>
    </row>
    <row r="6554" spans="1:5">
      <c r="A6554" t="s">
        <v>6990</v>
      </c>
      <c r="B6554">
        <v>10009817087</v>
      </c>
      <c r="C6554" t="s">
        <v>483</v>
      </c>
      <c r="D6554" s="10">
        <v>35087</v>
      </c>
      <c r="E6554" t="s">
        <v>1217</v>
      </c>
    </row>
    <row r="6555" spans="1:5">
      <c r="A6555" t="s">
        <v>6991</v>
      </c>
      <c r="B6555">
        <v>10007065119</v>
      </c>
      <c r="C6555" t="s">
        <v>45</v>
      </c>
      <c r="D6555" s="10">
        <v>33518</v>
      </c>
      <c r="E6555" t="s">
        <v>1219</v>
      </c>
    </row>
    <row r="6556" spans="1:5">
      <c r="A6556" t="s">
        <v>6992</v>
      </c>
      <c r="B6556">
        <v>10015912226</v>
      </c>
      <c r="C6556" t="s">
        <v>26</v>
      </c>
      <c r="D6556" s="10">
        <v>34573</v>
      </c>
      <c r="E6556" t="s">
        <v>1217</v>
      </c>
    </row>
    <row r="6557" spans="1:5">
      <c r="A6557" t="s">
        <v>6993</v>
      </c>
      <c r="B6557">
        <v>10006467961</v>
      </c>
      <c r="C6557" t="s">
        <v>24</v>
      </c>
      <c r="D6557" s="10">
        <v>33001</v>
      </c>
      <c r="E6557" t="s">
        <v>1217</v>
      </c>
    </row>
    <row r="6558" spans="1:5">
      <c r="A6558" t="s">
        <v>6994</v>
      </c>
      <c r="B6558">
        <v>10061384008</v>
      </c>
      <c r="C6558" t="s">
        <v>43</v>
      </c>
      <c r="D6558" s="10">
        <v>31329</v>
      </c>
      <c r="E6558" t="s">
        <v>1219</v>
      </c>
    </row>
    <row r="6559" spans="1:5">
      <c r="A6559" t="s">
        <v>6995</v>
      </c>
      <c r="B6559">
        <v>10008959043</v>
      </c>
      <c r="C6559" t="s">
        <v>324</v>
      </c>
      <c r="D6559" s="10">
        <v>33253</v>
      </c>
      <c r="E6559" t="s">
        <v>1219</v>
      </c>
    </row>
    <row r="6560" spans="1:5">
      <c r="A6560" t="s">
        <v>6997</v>
      </c>
      <c r="B6560">
        <v>10016563136</v>
      </c>
      <c r="C6560" t="s">
        <v>6996</v>
      </c>
      <c r="D6560" s="10">
        <v>35065</v>
      </c>
      <c r="E6560" t="s">
        <v>1219</v>
      </c>
    </row>
    <row r="6561" spans="1:5">
      <c r="A6561" t="s">
        <v>6998</v>
      </c>
      <c r="B6561">
        <v>10015242118</v>
      </c>
      <c r="C6561" t="s">
        <v>55</v>
      </c>
      <c r="D6561" s="10">
        <v>35359</v>
      </c>
      <c r="E6561" t="s">
        <v>1219</v>
      </c>
    </row>
    <row r="6562" spans="1:5">
      <c r="A6562" t="s">
        <v>6999</v>
      </c>
      <c r="B6562">
        <v>10015957591</v>
      </c>
      <c r="C6562" t="s">
        <v>26</v>
      </c>
      <c r="D6562" s="10">
        <v>33374</v>
      </c>
      <c r="E6562" t="s">
        <v>1217</v>
      </c>
    </row>
    <row r="6563" spans="1:5">
      <c r="A6563" t="s">
        <v>7000</v>
      </c>
      <c r="B6563">
        <v>10010109707</v>
      </c>
      <c r="C6563" t="s">
        <v>1340</v>
      </c>
      <c r="D6563" s="10">
        <v>34996</v>
      </c>
      <c r="E6563" t="s">
        <v>1219</v>
      </c>
    </row>
    <row r="6564" spans="1:5">
      <c r="A6564" t="s">
        <v>7001</v>
      </c>
      <c r="B6564">
        <v>10004776121</v>
      </c>
      <c r="C6564" t="s">
        <v>26</v>
      </c>
      <c r="D6564" s="10">
        <v>32651</v>
      </c>
      <c r="E6564" t="s">
        <v>1217</v>
      </c>
    </row>
    <row r="6565" spans="1:5">
      <c r="A6565" t="s">
        <v>7002</v>
      </c>
      <c r="B6565">
        <v>10028417041</v>
      </c>
      <c r="C6565" t="s">
        <v>24</v>
      </c>
      <c r="D6565" s="10">
        <v>32733</v>
      </c>
      <c r="E6565" t="s">
        <v>1217</v>
      </c>
    </row>
    <row r="6566" spans="1:5">
      <c r="A6566" t="s">
        <v>7003</v>
      </c>
      <c r="B6566">
        <v>10004404790</v>
      </c>
      <c r="C6566" t="s">
        <v>34</v>
      </c>
      <c r="D6566" s="10">
        <v>31980</v>
      </c>
      <c r="E6566" t="s">
        <v>1218</v>
      </c>
    </row>
    <row r="6567" spans="1:5">
      <c r="A6567" t="s">
        <v>7004</v>
      </c>
      <c r="B6567">
        <v>10016101071</v>
      </c>
      <c r="C6567" t="s">
        <v>630</v>
      </c>
      <c r="D6567" s="10">
        <v>36049</v>
      </c>
      <c r="E6567" t="s">
        <v>1219</v>
      </c>
    </row>
    <row r="6568" spans="1:5">
      <c r="A6568" t="s">
        <v>7005</v>
      </c>
      <c r="B6568">
        <v>10008704621</v>
      </c>
      <c r="C6568" t="s">
        <v>197</v>
      </c>
      <c r="D6568" s="10">
        <v>34002</v>
      </c>
      <c r="E6568" t="s">
        <v>1219</v>
      </c>
    </row>
    <row r="6569" spans="1:5">
      <c r="A6569" t="s">
        <v>7006</v>
      </c>
      <c r="B6569">
        <v>10015007803</v>
      </c>
      <c r="C6569" t="s">
        <v>55</v>
      </c>
      <c r="D6569" s="10">
        <v>35464</v>
      </c>
      <c r="E6569" t="s">
        <v>1219</v>
      </c>
    </row>
    <row r="6570" spans="1:5">
      <c r="A6570" t="s">
        <v>7007</v>
      </c>
      <c r="B6570">
        <v>10006472712</v>
      </c>
      <c r="C6570" t="s">
        <v>22</v>
      </c>
      <c r="D6570" s="10">
        <v>33436</v>
      </c>
      <c r="E6570" t="s">
        <v>1219</v>
      </c>
    </row>
    <row r="6571" spans="1:5">
      <c r="A6571" t="s">
        <v>7008</v>
      </c>
      <c r="B6571">
        <v>10007523140</v>
      </c>
      <c r="C6571" t="s">
        <v>41</v>
      </c>
      <c r="D6571" s="10">
        <v>33695</v>
      </c>
      <c r="E6571" t="s">
        <v>1219</v>
      </c>
    </row>
    <row r="6572" spans="1:5">
      <c r="A6572" t="s">
        <v>7009</v>
      </c>
      <c r="B6572">
        <v>10014168650</v>
      </c>
      <c r="C6572" t="s">
        <v>26</v>
      </c>
      <c r="D6572" s="10">
        <v>35730</v>
      </c>
      <c r="E6572" t="s">
        <v>1217</v>
      </c>
    </row>
    <row r="6573" spans="1:5">
      <c r="A6573" t="s">
        <v>7010</v>
      </c>
      <c r="B6573">
        <v>10007894164</v>
      </c>
      <c r="C6573" t="s">
        <v>723</v>
      </c>
      <c r="D6573" s="10">
        <v>34194</v>
      </c>
      <c r="E6573" t="s">
        <v>1219</v>
      </c>
    </row>
    <row r="6574" spans="1:5">
      <c r="A6574" t="s">
        <v>7011</v>
      </c>
      <c r="B6574">
        <v>10009178305</v>
      </c>
      <c r="C6574" t="s">
        <v>28</v>
      </c>
      <c r="D6574" s="10">
        <v>35363</v>
      </c>
      <c r="E6574" t="s">
        <v>1219</v>
      </c>
    </row>
    <row r="6575" spans="1:5">
      <c r="A6575" t="s">
        <v>8206</v>
      </c>
      <c r="B6575">
        <v>10009868520</v>
      </c>
      <c r="C6575" t="s">
        <v>26</v>
      </c>
      <c r="D6575" s="10">
        <v>34612</v>
      </c>
      <c r="E6575" t="s">
        <v>1219</v>
      </c>
    </row>
    <row r="6576" spans="1:5">
      <c r="A6576" t="s">
        <v>7012</v>
      </c>
      <c r="B6576">
        <v>10016193021</v>
      </c>
      <c r="C6576" t="s">
        <v>43</v>
      </c>
      <c r="D6576" s="10">
        <v>35943</v>
      </c>
      <c r="E6576" t="s">
        <v>1217</v>
      </c>
    </row>
    <row r="6577" spans="1:5">
      <c r="A6577" t="s">
        <v>7013</v>
      </c>
      <c r="B6577">
        <v>10011142149</v>
      </c>
      <c r="C6577" t="s">
        <v>101</v>
      </c>
      <c r="D6577" s="10">
        <v>36028</v>
      </c>
      <c r="E6577" t="s">
        <v>1217</v>
      </c>
    </row>
    <row r="6578" spans="1:5">
      <c r="A6578" t="s">
        <v>7014</v>
      </c>
      <c r="B6578">
        <v>10006067332</v>
      </c>
      <c r="C6578" t="s">
        <v>197</v>
      </c>
      <c r="D6578" s="10">
        <v>33203</v>
      </c>
      <c r="E6578" t="s">
        <v>1219</v>
      </c>
    </row>
    <row r="6579" spans="1:5">
      <c r="A6579" t="s">
        <v>7015</v>
      </c>
      <c r="B6579">
        <v>10006556069</v>
      </c>
      <c r="C6579" t="s">
        <v>36</v>
      </c>
      <c r="D6579" s="10">
        <v>33252</v>
      </c>
      <c r="E6579" t="s">
        <v>1219</v>
      </c>
    </row>
    <row r="6580" spans="1:5">
      <c r="A6580" t="s">
        <v>7016</v>
      </c>
      <c r="B6580">
        <v>10007582350</v>
      </c>
      <c r="C6580" t="s">
        <v>112</v>
      </c>
      <c r="D6580" s="10">
        <v>34011</v>
      </c>
      <c r="E6580" t="s">
        <v>1217</v>
      </c>
    </row>
    <row r="6581" spans="1:5">
      <c r="A6581" t="s">
        <v>7017</v>
      </c>
      <c r="B6581">
        <v>10010199633</v>
      </c>
      <c r="C6581" t="s">
        <v>155</v>
      </c>
      <c r="D6581" s="10">
        <v>35966</v>
      </c>
      <c r="E6581" t="s">
        <v>1217</v>
      </c>
    </row>
    <row r="6582" spans="1:5">
      <c r="A6582" t="s">
        <v>7018</v>
      </c>
      <c r="B6582">
        <v>10011024234</v>
      </c>
      <c r="C6582" t="s">
        <v>22</v>
      </c>
      <c r="D6582" s="10">
        <v>35126</v>
      </c>
      <c r="E6582" t="s">
        <v>1219</v>
      </c>
    </row>
    <row r="6583" spans="1:5">
      <c r="A6583" t="s">
        <v>7019</v>
      </c>
      <c r="B6583">
        <v>10009371800</v>
      </c>
      <c r="C6583" t="s">
        <v>36</v>
      </c>
      <c r="D6583" s="10">
        <v>35458</v>
      </c>
      <c r="E6583" t="s">
        <v>1217</v>
      </c>
    </row>
    <row r="6584" spans="1:5">
      <c r="A6584" t="s">
        <v>7020</v>
      </c>
      <c r="B6584">
        <v>10009638043</v>
      </c>
      <c r="C6584" t="s">
        <v>141</v>
      </c>
      <c r="D6584" s="10">
        <v>35251</v>
      </c>
      <c r="E6584" t="s">
        <v>1219</v>
      </c>
    </row>
    <row r="6585" spans="1:5">
      <c r="A6585" t="s">
        <v>7021</v>
      </c>
      <c r="B6585">
        <v>10003267769</v>
      </c>
      <c r="C6585" t="s">
        <v>112</v>
      </c>
      <c r="D6585" s="10">
        <v>31922</v>
      </c>
      <c r="E6585" t="s">
        <v>1217</v>
      </c>
    </row>
    <row r="6586" spans="1:5">
      <c r="A6586" t="s">
        <v>7022</v>
      </c>
      <c r="B6586">
        <v>10009488806</v>
      </c>
      <c r="C6586" t="s">
        <v>41</v>
      </c>
      <c r="D6586" s="10">
        <v>34995</v>
      </c>
      <c r="E6586" t="s">
        <v>1217</v>
      </c>
    </row>
    <row r="6587" spans="1:5">
      <c r="A6587" t="s">
        <v>7023</v>
      </c>
      <c r="B6587">
        <v>10004572118</v>
      </c>
      <c r="C6587" t="s">
        <v>483</v>
      </c>
      <c r="D6587" s="10">
        <v>31989</v>
      </c>
      <c r="E6587" t="s">
        <v>1217</v>
      </c>
    </row>
    <row r="6588" spans="1:5">
      <c r="A6588" t="s">
        <v>7024</v>
      </c>
      <c r="B6588">
        <v>10009497391</v>
      </c>
      <c r="C6588" t="s">
        <v>22</v>
      </c>
      <c r="D6588" s="10">
        <v>34516</v>
      </c>
      <c r="E6588" t="s">
        <v>1219</v>
      </c>
    </row>
    <row r="6589" spans="1:5">
      <c r="A6589" t="s">
        <v>7025</v>
      </c>
      <c r="B6589">
        <v>10009376850</v>
      </c>
      <c r="C6589" t="s">
        <v>57</v>
      </c>
      <c r="D6589" s="10">
        <v>34157</v>
      </c>
      <c r="E6589" t="s">
        <v>1219</v>
      </c>
    </row>
    <row r="6590" spans="1:5">
      <c r="A6590" t="s">
        <v>7026</v>
      </c>
      <c r="B6590">
        <v>10016138558</v>
      </c>
      <c r="C6590" t="s">
        <v>324</v>
      </c>
      <c r="D6590" s="10">
        <v>30679</v>
      </c>
      <c r="E6590" t="s">
        <v>1219</v>
      </c>
    </row>
    <row r="6591" spans="1:5">
      <c r="A6591" t="s">
        <v>7027</v>
      </c>
      <c r="B6591">
        <v>10005430768</v>
      </c>
      <c r="C6591" t="s">
        <v>26</v>
      </c>
      <c r="D6591" s="10">
        <v>32393</v>
      </c>
      <c r="E6591" t="s">
        <v>1219</v>
      </c>
    </row>
    <row r="6592" spans="1:5">
      <c r="A6592" t="s">
        <v>7028</v>
      </c>
      <c r="B6592">
        <v>10008818900</v>
      </c>
      <c r="C6592" t="s">
        <v>197</v>
      </c>
      <c r="D6592" s="10">
        <v>35212</v>
      </c>
      <c r="E6592" t="s">
        <v>1217</v>
      </c>
    </row>
    <row r="6593" spans="1:5">
      <c r="A6593" t="s">
        <v>7029</v>
      </c>
      <c r="B6593">
        <v>10014704877</v>
      </c>
      <c r="C6593" t="s">
        <v>24</v>
      </c>
      <c r="D6593" s="10">
        <v>35362</v>
      </c>
      <c r="E6593" t="s">
        <v>1219</v>
      </c>
    </row>
    <row r="6594" spans="1:5">
      <c r="A6594" t="s">
        <v>7030</v>
      </c>
      <c r="B6594">
        <v>10010965630</v>
      </c>
      <c r="C6594" t="s">
        <v>483</v>
      </c>
      <c r="D6594" s="10">
        <v>35622</v>
      </c>
      <c r="E6594" t="s">
        <v>1219</v>
      </c>
    </row>
    <row r="6595" spans="1:5">
      <c r="A6595" t="s">
        <v>7031</v>
      </c>
      <c r="B6595">
        <v>10009689876</v>
      </c>
      <c r="C6595" t="s">
        <v>55</v>
      </c>
      <c r="D6595" s="10">
        <v>35369</v>
      </c>
      <c r="E6595" t="s">
        <v>1219</v>
      </c>
    </row>
    <row r="6596" spans="1:5">
      <c r="A6596" t="s">
        <v>7032</v>
      </c>
      <c r="B6596">
        <v>10016328215</v>
      </c>
      <c r="C6596" t="s">
        <v>197</v>
      </c>
      <c r="D6596" s="10">
        <v>35801</v>
      </c>
      <c r="E6596" t="s">
        <v>1219</v>
      </c>
    </row>
    <row r="6597" spans="1:5">
      <c r="A6597" t="s">
        <v>7033</v>
      </c>
      <c r="B6597">
        <v>10009010270</v>
      </c>
      <c r="C6597" t="s">
        <v>77</v>
      </c>
      <c r="D6597" s="10">
        <v>34916</v>
      </c>
      <c r="E6597" t="s">
        <v>1219</v>
      </c>
    </row>
    <row r="6598" spans="1:5">
      <c r="A6598" t="s">
        <v>7034</v>
      </c>
      <c r="B6598">
        <v>10009495472</v>
      </c>
      <c r="C6598" t="s">
        <v>22</v>
      </c>
      <c r="D6598" s="10">
        <v>35301</v>
      </c>
      <c r="E6598" t="s">
        <v>1219</v>
      </c>
    </row>
    <row r="6599" spans="1:5">
      <c r="A6599" t="s">
        <v>7035</v>
      </c>
      <c r="B6599">
        <v>10002318886</v>
      </c>
      <c r="C6599" t="s">
        <v>41</v>
      </c>
      <c r="D6599" s="10">
        <v>30100</v>
      </c>
      <c r="E6599" t="s">
        <v>1219</v>
      </c>
    </row>
    <row r="6600" spans="1:5">
      <c r="A6600" t="s">
        <v>7036</v>
      </c>
      <c r="B6600">
        <v>10010807602</v>
      </c>
      <c r="C6600" t="s">
        <v>630</v>
      </c>
      <c r="D6600" s="10">
        <v>36135</v>
      </c>
      <c r="E6600" t="s">
        <v>1219</v>
      </c>
    </row>
    <row r="6601" spans="1:5">
      <c r="A6601" t="s">
        <v>7037</v>
      </c>
      <c r="B6601">
        <v>10009508509</v>
      </c>
      <c r="C6601" t="s">
        <v>26</v>
      </c>
      <c r="D6601" s="10">
        <v>35388</v>
      </c>
      <c r="E6601" t="s">
        <v>1219</v>
      </c>
    </row>
    <row r="6602" spans="1:5">
      <c r="A6602" t="s">
        <v>7038</v>
      </c>
      <c r="B6602">
        <v>10007795043</v>
      </c>
      <c r="C6602" t="s">
        <v>163</v>
      </c>
      <c r="D6602" s="10">
        <v>31420</v>
      </c>
      <c r="E6602" t="s">
        <v>1219</v>
      </c>
    </row>
    <row r="6603" spans="1:5">
      <c r="A6603" t="s">
        <v>7039</v>
      </c>
      <c r="B6603">
        <v>10005597688</v>
      </c>
      <c r="C6603" t="s">
        <v>84</v>
      </c>
      <c r="D6603" s="10">
        <v>31405</v>
      </c>
      <c r="E6603" t="s">
        <v>1219</v>
      </c>
    </row>
    <row r="6604" spans="1:5">
      <c r="A6604" t="s">
        <v>7040</v>
      </c>
      <c r="B6604">
        <v>10005825135</v>
      </c>
      <c r="C6604" t="s">
        <v>36</v>
      </c>
      <c r="D6604" s="10">
        <v>32369</v>
      </c>
      <c r="E6604" t="s">
        <v>1219</v>
      </c>
    </row>
    <row r="6605" spans="1:5">
      <c r="A6605" t="s">
        <v>7041</v>
      </c>
      <c r="B6605">
        <v>10016015084</v>
      </c>
      <c r="C6605" t="s">
        <v>112</v>
      </c>
      <c r="D6605" s="10">
        <v>34938</v>
      </c>
      <c r="E6605" t="s">
        <v>1219</v>
      </c>
    </row>
    <row r="6606" spans="1:5">
      <c r="A6606" t="s">
        <v>7042</v>
      </c>
      <c r="B6606">
        <v>10007504649</v>
      </c>
      <c r="C6606" t="s">
        <v>26</v>
      </c>
      <c r="D6606" s="10">
        <v>34078</v>
      </c>
      <c r="E6606" t="s">
        <v>1219</v>
      </c>
    </row>
    <row r="6607" spans="1:5">
      <c r="A6607" t="s">
        <v>7043</v>
      </c>
      <c r="B6607">
        <v>10009547915</v>
      </c>
      <c r="C6607" t="s">
        <v>197</v>
      </c>
      <c r="D6607" s="10">
        <v>35549</v>
      </c>
      <c r="E6607" t="s">
        <v>1219</v>
      </c>
    </row>
    <row r="6608" spans="1:5">
      <c r="A6608" t="s">
        <v>7044</v>
      </c>
      <c r="B6608">
        <v>10008657434</v>
      </c>
      <c r="C6608" t="s">
        <v>163</v>
      </c>
      <c r="D6608" s="10">
        <v>34479</v>
      </c>
      <c r="E6608" t="s">
        <v>1219</v>
      </c>
    </row>
    <row r="6609" spans="1:5">
      <c r="A6609" t="s">
        <v>7045</v>
      </c>
      <c r="B6609">
        <v>10014021938</v>
      </c>
      <c r="C6609" t="s">
        <v>163</v>
      </c>
      <c r="D6609" s="10">
        <v>34846</v>
      </c>
      <c r="E6609" t="s">
        <v>1219</v>
      </c>
    </row>
    <row r="6610" spans="1:5">
      <c r="A6610" t="s">
        <v>7046</v>
      </c>
      <c r="B6610">
        <v>10013788633</v>
      </c>
      <c r="C6610" t="s">
        <v>24</v>
      </c>
      <c r="D6610" s="10">
        <v>34354</v>
      </c>
      <c r="E6610" t="s">
        <v>1219</v>
      </c>
    </row>
    <row r="6611" spans="1:5">
      <c r="A6611" t="s">
        <v>7047</v>
      </c>
      <c r="B6611">
        <v>10029574573</v>
      </c>
      <c r="C6611" t="s">
        <v>24</v>
      </c>
      <c r="D6611" s="10">
        <v>35696</v>
      </c>
      <c r="E6611" t="s">
        <v>1219</v>
      </c>
    </row>
    <row r="6612" spans="1:5">
      <c r="A6612" t="s">
        <v>7048</v>
      </c>
      <c r="B6612">
        <v>10010753139</v>
      </c>
      <c r="C6612" t="s">
        <v>24</v>
      </c>
      <c r="D6612" s="10">
        <v>35481</v>
      </c>
      <c r="E6612" t="s">
        <v>1219</v>
      </c>
    </row>
    <row r="6613" spans="1:5">
      <c r="A6613" t="s">
        <v>7049</v>
      </c>
      <c r="B6613">
        <v>10016208781</v>
      </c>
      <c r="C6613" t="s">
        <v>163</v>
      </c>
      <c r="D6613" s="10">
        <v>31939</v>
      </c>
      <c r="E6613" t="s">
        <v>1219</v>
      </c>
    </row>
    <row r="6614" spans="1:5">
      <c r="A6614" t="s">
        <v>7050</v>
      </c>
      <c r="B6614">
        <v>10016208680</v>
      </c>
      <c r="C6614" t="s">
        <v>163</v>
      </c>
      <c r="D6614" s="10">
        <v>30532</v>
      </c>
      <c r="E6614" t="s">
        <v>1219</v>
      </c>
    </row>
    <row r="6615" spans="1:5">
      <c r="A6615" t="s">
        <v>7051</v>
      </c>
      <c r="B6615">
        <v>10009974816</v>
      </c>
      <c r="C6615" t="s">
        <v>24</v>
      </c>
      <c r="D6615" s="10">
        <v>35483</v>
      </c>
      <c r="E6615" t="s">
        <v>1217</v>
      </c>
    </row>
    <row r="6616" spans="1:5">
      <c r="A6616" t="s">
        <v>7052</v>
      </c>
      <c r="B6616">
        <v>10014068923</v>
      </c>
      <c r="C6616" t="s">
        <v>163</v>
      </c>
      <c r="D6616" s="10">
        <v>35703</v>
      </c>
      <c r="E6616" t="s">
        <v>1219</v>
      </c>
    </row>
    <row r="6617" spans="1:5">
      <c r="A6617" t="s">
        <v>5927</v>
      </c>
      <c r="B6617">
        <v>10006423303</v>
      </c>
      <c r="C6617" t="s">
        <v>28</v>
      </c>
      <c r="D6617" s="10">
        <v>32064</v>
      </c>
      <c r="E6617" t="s">
        <v>1219</v>
      </c>
    </row>
    <row r="6618" spans="1:5">
      <c r="A6618" t="s">
        <v>7053</v>
      </c>
      <c r="B6618">
        <v>10015411563</v>
      </c>
      <c r="C6618" t="s">
        <v>84</v>
      </c>
      <c r="D6618" s="10">
        <v>30435</v>
      </c>
      <c r="E6618" t="s">
        <v>1219</v>
      </c>
    </row>
    <row r="6619" spans="1:5">
      <c r="A6619" t="s">
        <v>7054</v>
      </c>
      <c r="B6619">
        <v>10010787289</v>
      </c>
      <c r="C6619" t="s">
        <v>62</v>
      </c>
      <c r="D6619" s="10">
        <v>36124</v>
      </c>
      <c r="E6619" t="s">
        <v>1219</v>
      </c>
    </row>
    <row r="6620" spans="1:5">
      <c r="A6620" t="s">
        <v>5942</v>
      </c>
      <c r="B6620">
        <v>10061319946</v>
      </c>
      <c r="C6620" t="s">
        <v>2118</v>
      </c>
      <c r="D6620" s="10">
        <v>34790</v>
      </c>
      <c r="E6620" t="s">
        <v>1219</v>
      </c>
    </row>
    <row r="6621" spans="1:5">
      <c r="A6621" t="s">
        <v>7055</v>
      </c>
      <c r="B6621">
        <v>10007774128</v>
      </c>
      <c r="C6621" t="s">
        <v>26</v>
      </c>
      <c r="D6621" s="10">
        <v>34140</v>
      </c>
      <c r="E6621" t="s">
        <v>1219</v>
      </c>
    </row>
    <row r="6622" spans="1:5">
      <c r="A6622" t="s">
        <v>7056</v>
      </c>
      <c r="B6622">
        <v>10010174674</v>
      </c>
      <c r="C6622" t="s">
        <v>41</v>
      </c>
      <c r="D6622" s="10">
        <v>35699</v>
      </c>
      <c r="E6622" t="s">
        <v>1219</v>
      </c>
    </row>
    <row r="6623" spans="1:5">
      <c r="A6623" t="s">
        <v>7057</v>
      </c>
      <c r="B6623">
        <v>10011207827</v>
      </c>
      <c r="C6623" t="s">
        <v>28</v>
      </c>
      <c r="D6623" s="10">
        <v>29867</v>
      </c>
      <c r="E6623" t="s">
        <v>1219</v>
      </c>
    </row>
    <row r="6624" spans="1:5">
      <c r="A6624" t="s">
        <v>7058</v>
      </c>
      <c r="B6624">
        <v>10011207928</v>
      </c>
      <c r="C6624" t="s">
        <v>28</v>
      </c>
      <c r="D6624" s="10">
        <v>33549</v>
      </c>
      <c r="E6624" t="s">
        <v>1219</v>
      </c>
    </row>
    <row r="6625" spans="1:5">
      <c r="A6625" t="s">
        <v>7059</v>
      </c>
      <c r="B6625">
        <v>10011209544</v>
      </c>
      <c r="C6625" t="s">
        <v>1179</v>
      </c>
      <c r="D6625" s="10">
        <v>30688</v>
      </c>
      <c r="E6625" t="s">
        <v>1219</v>
      </c>
    </row>
    <row r="6626" spans="1:5">
      <c r="A6626" t="s">
        <v>7060</v>
      </c>
      <c r="B6626">
        <v>10004572825</v>
      </c>
      <c r="C6626" t="s">
        <v>41</v>
      </c>
      <c r="D6626" s="10">
        <v>32348</v>
      </c>
      <c r="E6626" t="s">
        <v>1219</v>
      </c>
    </row>
    <row r="6627" spans="1:5">
      <c r="A6627" t="s">
        <v>7061</v>
      </c>
      <c r="B6627">
        <v>10009890445</v>
      </c>
      <c r="C6627" t="s">
        <v>255</v>
      </c>
      <c r="D6627" s="10">
        <v>35272</v>
      </c>
      <c r="E6627" t="s">
        <v>1226</v>
      </c>
    </row>
    <row r="6628" spans="1:5">
      <c r="A6628" t="s">
        <v>7062</v>
      </c>
      <c r="B6628">
        <v>10015958807</v>
      </c>
      <c r="C6628" t="s">
        <v>197</v>
      </c>
      <c r="D6628" s="10">
        <v>36025</v>
      </c>
      <c r="E6628" t="s">
        <v>1219</v>
      </c>
    </row>
    <row r="6629" spans="1:5">
      <c r="A6629" t="s">
        <v>7063</v>
      </c>
      <c r="B6629">
        <v>10006903855</v>
      </c>
      <c r="C6629" t="s">
        <v>24</v>
      </c>
      <c r="D6629" s="10">
        <v>33702</v>
      </c>
      <c r="E6629" t="s">
        <v>1219</v>
      </c>
    </row>
    <row r="6630" spans="1:5">
      <c r="A6630" t="s">
        <v>7064</v>
      </c>
      <c r="B6630">
        <v>10011990190</v>
      </c>
      <c r="C6630" t="s">
        <v>24</v>
      </c>
      <c r="D6630" s="10">
        <v>33679</v>
      </c>
      <c r="E6630" t="s">
        <v>1219</v>
      </c>
    </row>
    <row r="6631" spans="1:5">
      <c r="A6631" t="s">
        <v>7065</v>
      </c>
      <c r="B6631">
        <v>10008960861</v>
      </c>
      <c r="C6631" t="s">
        <v>26</v>
      </c>
      <c r="D6631" s="10">
        <v>34387</v>
      </c>
      <c r="E6631" t="s">
        <v>1217</v>
      </c>
    </row>
    <row r="6632" spans="1:5">
      <c r="A6632" t="s">
        <v>7066</v>
      </c>
      <c r="B6632">
        <v>10010791636</v>
      </c>
      <c r="C6632" t="s">
        <v>28</v>
      </c>
      <c r="D6632" s="10">
        <v>36054</v>
      </c>
      <c r="E6632" t="s">
        <v>1219</v>
      </c>
    </row>
    <row r="6633" spans="1:5">
      <c r="A6633" t="s">
        <v>7067</v>
      </c>
      <c r="B6633">
        <v>10016323868</v>
      </c>
      <c r="C6633" t="s">
        <v>6996</v>
      </c>
      <c r="D6633" s="10">
        <v>34639</v>
      </c>
      <c r="E6633" t="s">
        <v>1219</v>
      </c>
    </row>
    <row r="6634" spans="1:5">
      <c r="A6634" t="s">
        <v>7068</v>
      </c>
      <c r="B6634">
        <v>10009635013</v>
      </c>
      <c r="C6634" t="s">
        <v>5918</v>
      </c>
      <c r="D6634" s="10">
        <v>35534</v>
      </c>
      <c r="E6634" t="s">
        <v>1219</v>
      </c>
    </row>
    <row r="6635" spans="1:5">
      <c r="A6635" t="s">
        <v>7069</v>
      </c>
      <c r="B6635">
        <v>10010991292</v>
      </c>
      <c r="C6635" t="s">
        <v>43</v>
      </c>
      <c r="D6635" s="10">
        <v>34524</v>
      </c>
      <c r="E6635" t="s">
        <v>1219</v>
      </c>
    </row>
    <row r="6636" spans="1:5">
      <c r="A6636" t="s">
        <v>7071</v>
      </c>
      <c r="B6636">
        <v>10016135629</v>
      </c>
      <c r="C6636" t="s">
        <v>7070</v>
      </c>
      <c r="D6636" s="10">
        <v>33967</v>
      </c>
      <c r="E6636" t="s">
        <v>1217</v>
      </c>
    </row>
    <row r="6637" spans="1:5">
      <c r="A6637" t="s">
        <v>7072</v>
      </c>
      <c r="B6637">
        <v>10011168320</v>
      </c>
      <c r="C6637" t="s">
        <v>101</v>
      </c>
      <c r="D6637" s="10">
        <v>36152</v>
      </c>
      <c r="E6637" t="s">
        <v>1217</v>
      </c>
    </row>
    <row r="6638" spans="1:5">
      <c r="A6638" t="s">
        <v>7073</v>
      </c>
      <c r="B6638">
        <v>10009140313</v>
      </c>
      <c r="C6638" t="s">
        <v>34</v>
      </c>
      <c r="D6638" s="10">
        <v>35426</v>
      </c>
      <c r="E6638" t="s">
        <v>1219</v>
      </c>
    </row>
    <row r="6639" spans="1:5">
      <c r="A6639" t="s">
        <v>7074</v>
      </c>
      <c r="B6639">
        <v>10044727286</v>
      </c>
      <c r="C6639" t="s">
        <v>479</v>
      </c>
      <c r="D6639" s="10">
        <v>36141</v>
      </c>
      <c r="E6639" t="s">
        <v>1219</v>
      </c>
    </row>
    <row r="6640" spans="1:5">
      <c r="A6640" t="s">
        <v>7075</v>
      </c>
      <c r="B6640">
        <v>10007707844</v>
      </c>
      <c r="C6640" t="s">
        <v>197</v>
      </c>
      <c r="D6640" s="10">
        <v>34460</v>
      </c>
      <c r="E6640" t="s">
        <v>1217</v>
      </c>
    </row>
    <row r="6641" spans="1:5">
      <c r="A6641" t="s">
        <v>7076</v>
      </c>
      <c r="B6641">
        <v>10010129309</v>
      </c>
      <c r="C6641" t="s">
        <v>197</v>
      </c>
      <c r="D6641" s="10">
        <v>35868</v>
      </c>
      <c r="E6641" t="s">
        <v>1217</v>
      </c>
    </row>
    <row r="6642" spans="1:5">
      <c r="A6642" t="s">
        <v>7077</v>
      </c>
      <c r="B6642">
        <v>10015850588</v>
      </c>
      <c r="C6642" t="s">
        <v>197</v>
      </c>
      <c r="D6642" s="10">
        <v>35865</v>
      </c>
      <c r="E6642" t="s">
        <v>1219</v>
      </c>
    </row>
    <row r="6643" spans="1:5">
      <c r="A6643" t="s">
        <v>7078</v>
      </c>
      <c r="B6643">
        <v>10061355312</v>
      </c>
      <c r="C6643" t="s">
        <v>197</v>
      </c>
      <c r="E6643" t="s">
        <v>1219</v>
      </c>
    </row>
    <row r="6644" spans="1:5">
      <c r="A6644" t="s">
        <v>7079</v>
      </c>
      <c r="B6644">
        <v>10009435858</v>
      </c>
      <c r="C6644" t="s">
        <v>41</v>
      </c>
      <c r="D6644" s="10">
        <v>35046</v>
      </c>
      <c r="E6644" t="s">
        <v>1219</v>
      </c>
    </row>
    <row r="6645" spans="1:5">
      <c r="A6645" t="s">
        <v>7080</v>
      </c>
      <c r="B6645">
        <v>10010894595</v>
      </c>
      <c r="C6645" t="s">
        <v>41</v>
      </c>
      <c r="D6645" s="10">
        <v>36138</v>
      </c>
      <c r="E6645" t="s">
        <v>1219</v>
      </c>
    </row>
    <row r="6646" spans="1:5">
      <c r="A6646" t="s">
        <v>7081</v>
      </c>
      <c r="B6646">
        <v>10009994216</v>
      </c>
      <c r="C6646" t="s">
        <v>36</v>
      </c>
      <c r="D6646" s="10">
        <v>35754</v>
      </c>
      <c r="E6646" t="s">
        <v>1219</v>
      </c>
    </row>
    <row r="6647" spans="1:5">
      <c r="A6647" t="s">
        <v>7082</v>
      </c>
      <c r="B6647">
        <v>10009994317</v>
      </c>
      <c r="C6647" t="s">
        <v>36</v>
      </c>
      <c r="D6647" s="10">
        <v>35672</v>
      </c>
      <c r="E6647" t="s">
        <v>1219</v>
      </c>
    </row>
    <row r="6648" spans="1:5">
      <c r="A6648" t="s">
        <v>7083</v>
      </c>
      <c r="B6648">
        <v>10009994923</v>
      </c>
      <c r="C6648" t="s">
        <v>36</v>
      </c>
      <c r="D6648" s="10">
        <v>35772</v>
      </c>
      <c r="E6648" t="s">
        <v>1219</v>
      </c>
    </row>
    <row r="6649" spans="1:5">
      <c r="A6649" t="s">
        <v>7084</v>
      </c>
      <c r="B6649">
        <v>10009722111</v>
      </c>
      <c r="C6649" t="s">
        <v>223</v>
      </c>
      <c r="D6649" s="10">
        <v>34883</v>
      </c>
      <c r="E6649" t="s">
        <v>1219</v>
      </c>
    </row>
    <row r="6650" spans="1:5">
      <c r="A6650" t="s">
        <v>7085</v>
      </c>
      <c r="B6650">
        <v>10009735245</v>
      </c>
      <c r="C6650" t="s">
        <v>223</v>
      </c>
      <c r="D6650" s="10">
        <v>30926</v>
      </c>
      <c r="E6650" t="s">
        <v>1219</v>
      </c>
    </row>
    <row r="6651" spans="1:5">
      <c r="A6651" t="s">
        <v>7086</v>
      </c>
      <c r="B6651">
        <v>10061420885</v>
      </c>
      <c r="C6651" t="s">
        <v>223</v>
      </c>
      <c r="D6651" s="10">
        <v>33208</v>
      </c>
      <c r="E6651" t="s">
        <v>1219</v>
      </c>
    </row>
    <row r="6652" spans="1:5">
      <c r="A6652" t="s">
        <v>7087</v>
      </c>
      <c r="B6652">
        <v>10005575359</v>
      </c>
      <c r="C6652" t="s">
        <v>26</v>
      </c>
      <c r="D6652" s="10">
        <v>29947</v>
      </c>
      <c r="E6652" t="s">
        <v>1217</v>
      </c>
    </row>
    <row r="6653" spans="1:5">
      <c r="A6653" t="s">
        <v>7088</v>
      </c>
      <c r="B6653">
        <v>10007776451</v>
      </c>
      <c r="C6653" t="s">
        <v>26</v>
      </c>
      <c r="D6653" s="10">
        <v>34848</v>
      </c>
      <c r="E6653" t="s">
        <v>1217</v>
      </c>
    </row>
    <row r="6654" spans="1:5">
      <c r="A6654" t="s">
        <v>7089</v>
      </c>
      <c r="B6654">
        <v>10010172048</v>
      </c>
      <c r="C6654" t="s">
        <v>26</v>
      </c>
      <c r="D6654" s="10">
        <v>35753</v>
      </c>
      <c r="E6654" t="s">
        <v>1219</v>
      </c>
    </row>
    <row r="6655" spans="1:5">
      <c r="A6655" t="s">
        <v>7090</v>
      </c>
      <c r="B6655">
        <v>10010861657</v>
      </c>
      <c r="C6655" t="s">
        <v>26</v>
      </c>
      <c r="D6655" s="10">
        <v>35848</v>
      </c>
      <c r="E6655" t="s">
        <v>1219</v>
      </c>
    </row>
    <row r="6656" spans="1:5">
      <c r="A6656" t="s">
        <v>7091</v>
      </c>
      <c r="B6656">
        <v>10006097341</v>
      </c>
      <c r="C6656" t="s">
        <v>57</v>
      </c>
      <c r="D6656" s="10">
        <v>32194</v>
      </c>
      <c r="E6656" t="s">
        <v>1217</v>
      </c>
    </row>
    <row r="6657" spans="1:5">
      <c r="A6657" t="s">
        <v>7092</v>
      </c>
      <c r="B6657">
        <v>10006600630</v>
      </c>
      <c r="C6657" t="s">
        <v>141</v>
      </c>
      <c r="D6657" s="10">
        <v>33262</v>
      </c>
      <c r="E6657" t="s">
        <v>1217</v>
      </c>
    </row>
    <row r="6658" spans="1:5">
      <c r="A6658" t="s">
        <v>7093</v>
      </c>
      <c r="B6658">
        <v>10009696344</v>
      </c>
      <c r="C6658" t="s">
        <v>153</v>
      </c>
      <c r="D6658" s="10">
        <v>33137</v>
      </c>
      <c r="E6658" t="s">
        <v>1219</v>
      </c>
    </row>
    <row r="6659" spans="1:5">
      <c r="A6659" t="s">
        <v>7094</v>
      </c>
      <c r="B6659">
        <v>10010174876</v>
      </c>
      <c r="C6659" t="s">
        <v>153</v>
      </c>
      <c r="D6659" s="10">
        <v>35829</v>
      </c>
      <c r="E6659" t="s">
        <v>1219</v>
      </c>
    </row>
    <row r="6660" spans="1:5">
      <c r="A6660" t="s">
        <v>7095</v>
      </c>
      <c r="B6660">
        <v>10061471308</v>
      </c>
      <c r="C6660" t="s">
        <v>153</v>
      </c>
      <c r="D6660" s="10">
        <v>32664</v>
      </c>
      <c r="E6660" t="s">
        <v>1219</v>
      </c>
    </row>
    <row r="6661" spans="1:5">
      <c r="A6661" t="s">
        <v>7096</v>
      </c>
      <c r="B6661">
        <v>10008856686</v>
      </c>
      <c r="C6661" t="s">
        <v>43</v>
      </c>
      <c r="D6661" s="10">
        <v>30701</v>
      </c>
      <c r="E6661" t="s">
        <v>1219</v>
      </c>
    </row>
    <row r="6662" spans="1:5">
      <c r="A6662" t="s">
        <v>7097</v>
      </c>
      <c r="B6662">
        <v>10009808296</v>
      </c>
      <c r="C6662" t="s">
        <v>43</v>
      </c>
      <c r="D6662" s="10">
        <v>35242</v>
      </c>
      <c r="E6662" t="s">
        <v>1219</v>
      </c>
    </row>
    <row r="6663" spans="1:5">
      <c r="A6663" t="s">
        <v>7098</v>
      </c>
      <c r="B6663">
        <v>10009860840</v>
      </c>
      <c r="C6663" t="s">
        <v>43</v>
      </c>
      <c r="D6663" s="10">
        <v>30835</v>
      </c>
      <c r="E6663" t="s">
        <v>1219</v>
      </c>
    </row>
    <row r="6664" spans="1:5">
      <c r="A6664" t="s">
        <v>7099</v>
      </c>
      <c r="B6664">
        <v>10010723837</v>
      </c>
      <c r="C6664" t="s">
        <v>81</v>
      </c>
      <c r="D6664" s="10">
        <v>25772</v>
      </c>
      <c r="E6664" t="s">
        <v>1219</v>
      </c>
    </row>
    <row r="6665" spans="1:5">
      <c r="A6665" t="s">
        <v>7100</v>
      </c>
      <c r="B6665">
        <v>10010079189</v>
      </c>
      <c r="C6665" t="s">
        <v>1340</v>
      </c>
      <c r="D6665" s="10">
        <v>31018</v>
      </c>
      <c r="E6665" t="s">
        <v>1219</v>
      </c>
    </row>
    <row r="6666" spans="1:5">
      <c r="A6666" t="s">
        <v>7101</v>
      </c>
      <c r="B6666">
        <v>10010927840</v>
      </c>
      <c r="C6666" t="s">
        <v>163</v>
      </c>
      <c r="D6666" s="10">
        <v>31332</v>
      </c>
      <c r="E6666" t="s">
        <v>1219</v>
      </c>
    </row>
    <row r="6667" spans="1:5">
      <c r="A6667" t="s">
        <v>7102</v>
      </c>
      <c r="B6667">
        <v>10016220808</v>
      </c>
      <c r="C6667" t="s">
        <v>163</v>
      </c>
      <c r="D6667" s="10">
        <v>31743</v>
      </c>
      <c r="E6667" t="s">
        <v>1219</v>
      </c>
    </row>
    <row r="6668" spans="1:5">
      <c r="A6668" t="s">
        <v>7103</v>
      </c>
      <c r="B6668">
        <v>10004707918</v>
      </c>
      <c r="C6668" t="s">
        <v>153</v>
      </c>
      <c r="D6668" s="10">
        <v>31523</v>
      </c>
      <c r="E6668" t="s">
        <v>1219</v>
      </c>
    </row>
    <row r="6669" spans="1:5">
      <c r="A6669" t="s">
        <v>61</v>
      </c>
      <c r="B6669">
        <v>10009986031</v>
      </c>
      <c r="C6669" t="s">
        <v>62</v>
      </c>
      <c r="D6669" s="10">
        <v>29178</v>
      </c>
      <c r="E6669" t="s">
        <v>1219</v>
      </c>
    </row>
    <row r="6670" spans="1:5">
      <c r="A6670" t="s">
        <v>7104</v>
      </c>
      <c r="B6670">
        <v>10006484533</v>
      </c>
      <c r="C6670" t="s">
        <v>77</v>
      </c>
      <c r="D6670" s="10">
        <v>33554</v>
      </c>
      <c r="E6670" t="s">
        <v>1217</v>
      </c>
    </row>
    <row r="6671" spans="1:5">
      <c r="A6671" t="s">
        <v>7105</v>
      </c>
      <c r="B6671">
        <v>10002444986</v>
      </c>
      <c r="C6671" t="s">
        <v>36</v>
      </c>
      <c r="D6671" s="10">
        <v>30509</v>
      </c>
      <c r="E6671" t="s">
        <v>1219</v>
      </c>
    </row>
    <row r="6672" spans="1:5">
      <c r="A6672" t="s">
        <v>7106</v>
      </c>
      <c r="B6672">
        <v>10002748821</v>
      </c>
      <c r="C6672" t="s">
        <v>34</v>
      </c>
      <c r="D6672" s="10">
        <v>29596</v>
      </c>
      <c r="E6672" t="s">
        <v>1219</v>
      </c>
    </row>
    <row r="6673" spans="1:5">
      <c r="A6673" t="s">
        <v>7107</v>
      </c>
      <c r="B6673">
        <v>10007229817</v>
      </c>
      <c r="C6673" t="s">
        <v>101</v>
      </c>
      <c r="D6673" s="10">
        <v>34325</v>
      </c>
      <c r="E6673" t="s">
        <v>1217</v>
      </c>
    </row>
    <row r="6674" spans="1:5">
      <c r="A6674" t="s">
        <v>7108</v>
      </c>
      <c r="B6674">
        <v>10008885079</v>
      </c>
      <c r="C6674" t="s">
        <v>51</v>
      </c>
      <c r="D6674" s="10">
        <v>33829</v>
      </c>
      <c r="E6674" t="s">
        <v>1217</v>
      </c>
    </row>
    <row r="6675" spans="1:5">
      <c r="A6675" t="s">
        <v>7109</v>
      </c>
      <c r="B6675">
        <v>10009037552</v>
      </c>
      <c r="C6675" t="s">
        <v>43</v>
      </c>
      <c r="D6675" s="10">
        <v>34666</v>
      </c>
      <c r="E6675" t="s">
        <v>1219</v>
      </c>
    </row>
    <row r="6676" spans="1:5">
      <c r="A6676" t="s">
        <v>7110</v>
      </c>
      <c r="B6676">
        <v>10010112939</v>
      </c>
      <c r="C6676" t="s">
        <v>26</v>
      </c>
      <c r="D6676" s="10">
        <v>34131</v>
      </c>
      <c r="E6676" t="s">
        <v>1219</v>
      </c>
    </row>
    <row r="6677" spans="1:5">
      <c r="A6677" t="s">
        <v>7111</v>
      </c>
      <c r="B6677">
        <v>10011171451</v>
      </c>
      <c r="C6677" t="s">
        <v>1706</v>
      </c>
      <c r="D6677" s="10">
        <v>35921</v>
      </c>
      <c r="E6677" t="s">
        <v>1219</v>
      </c>
    </row>
    <row r="6678" spans="1:5">
      <c r="A6678" t="s">
        <v>7112</v>
      </c>
      <c r="B6678">
        <v>10011138614</v>
      </c>
      <c r="C6678" t="s">
        <v>1711</v>
      </c>
      <c r="D6678" s="10">
        <v>34781</v>
      </c>
      <c r="E6678" t="s">
        <v>1219</v>
      </c>
    </row>
    <row r="6679" spans="1:5">
      <c r="A6679" t="s">
        <v>7113</v>
      </c>
      <c r="B6679">
        <v>10008995015</v>
      </c>
      <c r="C6679" t="s">
        <v>34</v>
      </c>
      <c r="D6679" s="10">
        <v>34391</v>
      </c>
      <c r="E6679" t="s">
        <v>1219</v>
      </c>
    </row>
    <row r="6680" spans="1:5">
      <c r="A6680" t="s">
        <v>7114</v>
      </c>
      <c r="B6680">
        <v>10048838470</v>
      </c>
      <c r="C6680" t="s">
        <v>861</v>
      </c>
      <c r="D6680" s="10">
        <v>33440</v>
      </c>
      <c r="E6680" t="s">
        <v>1219</v>
      </c>
    </row>
    <row r="6681" spans="1:5">
      <c r="A6681" t="s">
        <v>7115</v>
      </c>
      <c r="B6681">
        <v>10061468577</v>
      </c>
      <c r="C6681" t="s">
        <v>84</v>
      </c>
      <c r="D6681" s="10">
        <v>34240</v>
      </c>
      <c r="E6681" t="s">
        <v>1219</v>
      </c>
    </row>
    <row r="6682" spans="1:5">
      <c r="A6682" t="s">
        <v>7116</v>
      </c>
      <c r="B6682">
        <v>10015185130</v>
      </c>
      <c r="C6682" t="s">
        <v>28</v>
      </c>
      <c r="D6682" s="10">
        <v>29661</v>
      </c>
      <c r="E6682" t="s">
        <v>1219</v>
      </c>
    </row>
    <row r="6683" spans="1:5">
      <c r="A6683" t="s">
        <v>7117</v>
      </c>
      <c r="B6683">
        <v>10001544708</v>
      </c>
      <c r="C6683" t="s">
        <v>144</v>
      </c>
      <c r="D6683" s="10">
        <v>27425</v>
      </c>
      <c r="E6683" t="s">
        <v>1217</v>
      </c>
    </row>
    <row r="6684" spans="1:5">
      <c r="A6684" t="s">
        <v>7118</v>
      </c>
      <c r="B6684">
        <v>10004716507</v>
      </c>
      <c r="C6684" t="s">
        <v>153</v>
      </c>
      <c r="D6684" s="10">
        <v>32500</v>
      </c>
      <c r="E6684" t="s">
        <v>1219</v>
      </c>
    </row>
    <row r="6685" spans="1:5">
      <c r="A6685" t="s">
        <v>7119</v>
      </c>
      <c r="B6685">
        <v>10002071841</v>
      </c>
      <c r="C6685" t="s">
        <v>187</v>
      </c>
      <c r="D6685" s="10">
        <v>29765</v>
      </c>
      <c r="E6685" t="s">
        <v>1219</v>
      </c>
    </row>
    <row r="6686" spans="1:5">
      <c r="A6686" t="s">
        <v>7120</v>
      </c>
      <c r="B6686">
        <v>10009502546</v>
      </c>
      <c r="C6686" t="s">
        <v>112</v>
      </c>
      <c r="D6686" s="10">
        <v>35163</v>
      </c>
      <c r="E6686" t="s">
        <v>1219</v>
      </c>
    </row>
    <row r="6687" spans="1:5">
      <c r="A6687" t="s">
        <v>7121</v>
      </c>
      <c r="B6687">
        <v>10003253221</v>
      </c>
      <c r="C6687" t="s">
        <v>112</v>
      </c>
      <c r="D6687" s="10">
        <v>31557</v>
      </c>
      <c r="E6687" t="s">
        <v>1217</v>
      </c>
    </row>
    <row r="6688" spans="1:5">
      <c r="A6688" t="s">
        <v>7122</v>
      </c>
      <c r="B6688">
        <v>10009577318</v>
      </c>
      <c r="C6688" t="s">
        <v>1300</v>
      </c>
      <c r="D6688" s="10">
        <v>34411</v>
      </c>
      <c r="E6688" t="s">
        <v>1219</v>
      </c>
    </row>
    <row r="6689" spans="1:5">
      <c r="A6689" t="s">
        <v>7123</v>
      </c>
      <c r="B6689">
        <v>10010092428</v>
      </c>
      <c r="C6689" t="s">
        <v>206</v>
      </c>
      <c r="D6689" s="10">
        <v>35208</v>
      </c>
      <c r="E6689" t="s">
        <v>1219</v>
      </c>
    </row>
    <row r="6690" spans="1:5">
      <c r="A6690" t="s">
        <v>7124</v>
      </c>
      <c r="B6690">
        <v>10010854280</v>
      </c>
      <c r="C6690" t="s">
        <v>101</v>
      </c>
      <c r="D6690" s="10">
        <v>33287</v>
      </c>
      <c r="E6690" t="s">
        <v>1219</v>
      </c>
    </row>
    <row r="6691" spans="1:5">
      <c r="A6691" t="s">
        <v>7125</v>
      </c>
      <c r="B6691">
        <v>10010089293</v>
      </c>
      <c r="C6691" t="s">
        <v>26</v>
      </c>
      <c r="D6691" s="10">
        <v>34642</v>
      </c>
      <c r="E6691" t="s">
        <v>1219</v>
      </c>
    </row>
    <row r="6692" spans="1:5">
      <c r="A6692" t="s">
        <v>7126</v>
      </c>
      <c r="B6692">
        <v>10006415623</v>
      </c>
      <c r="C6692" t="s">
        <v>1351</v>
      </c>
      <c r="D6692" s="10">
        <v>32429</v>
      </c>
      <c r="E6692" t="s">
        <v>1219</v>
      </c>
    </row>
    <row r="6693" spans="1:5">
      <c r="A6693" t="s">
        <v>7127</v>
      </c>
      <c r="B6693">
        <v>10006661355</v>
      </c>
      <c r="C6693" t="s">
        <v>22</v>
      </c>
      <c r="D6693" s="10">
        <v>33026</v>
      </c>
      <c r="E6693" t="s">
        <v>1217</v>
      </c>
    </row>
    <row r="6694" spans="1:5">
      <c r="A6694" t="s">
        <v>7128</v>
      </c>
      <c r="B6694">
        <v>10010581165</v>
      </c>
      <c r="C6694" t="s">
        <v>1351</v>
      </c>
      <c r="D6694" s="10">
        <v>32761</v>
      </c>
      <c r="E6694" t="s">
        <v>1219</v>
      </c>
    </row>
    <row r="6695" spans="1:5">
      <c r="A6695" t="s">
        <v>7129</v>
      </c>
      <c r="B6695">
        <v>10009503152</v>
      </c>
      <c r="C6695" t="s">
        <v>84</v>
      </c>
      <c r="D6695" s="10">
        <v>35147</v>
      </c>
      <c r="E6695" t="s">
        <v>1219</v>
      </c>
    </row>
    <row r="6696" spans="1:5">
      <c r="A6696" t="s">
        <v>7130</v>
      </c>
      <c r="B6696">
        <v>10008904782</v>
      </c>
      <c r="C6696" t="s">
        <v>223</v>
      </c>
      <c r="D6696" s="10">
        <v>33948</v>
      </c>
      <c r="E6696" t="s">
        <v>1219</v>
      </c>
    </row>
    <row r="6697" spans="1:5">
      <c r="A6697" t="s">
        <v>7131</v>
      </c>
      <c r="B6697">
        <v>10007457664</v>
      </c>
      <c r="C6697" t="s">
        <v>62</v>
      </c>
      <c r="D6697" s="10">
        <v>33449</v>
      </c>
      <c r="E6697" t="s">
        <v>1219</v>
      </c>
    </row>
    <row r="6698" spans="1:5">
      <c r="A6698" t="s">
        <v>7132</v>
      </c>
      <c r="B6698">
        <v>10009505475</v>
      </c>
      <c r="C6698" t="s">
        <v>24</v>
      </c>
      <c r="D6698" s="10">
        <v>35381</v>
      </c>
      <c r="E6698" t="s">
        <v>1217</v>
      </c>
    </row>
    <row r="6699" spans="1:5">
      <c r="A6699" t="s">
        <v>7133</v>
      </c>
      <c r="B6699">
        <v>10006656608</v>
      </c>
      <c r="C6699" t="s">
        <v>197</v>
      </c>
      <c r="D6699" s="10">
        <v>33612</v>
      </c>
      <c r="E6699" t="s">
        <v>1219</v>
      </c>
    </row>
    <row r="6700" spans="1:5">
      <c r="A6700" t="s">
        <v>7134</v>
      </c>
      <c r="B6700">
        <v>10001442250</v>
      </c>
      <c r="C6700" t="s">
        <v>112</v>
      </c>
      <c r="D6700" s="10">
        <v>29339</v>
      </c>
      <c r="E6700" t="s">
        <v>1219</v>
      </c>
    </row>
    <row r="6701" spans="1:5">
      <c r="A6701" t="s">
        <v>7135</v>
      </c>
      <c r="B6701">
        <v>10010590865</v>
      </c>
      <c r="C6701" t="s">
        <v>363</v>
      </c>
      <c r="D6701" s="10">
        <v>33883</v>
      </c>
      <c r="E6701" t="s">
        <v>1219</v>
      </c>
    </row>
    <row r="6702" spans="1:5">
      <c r="A6702" t="s">
        <v>7136</v>
      </c>
      <c r="B6702">
        <v>10007264876</v>
      </c>
      <c r="C6702" t="s">
        <v>324</v>
      </c>
      <c r="D6702" s="10">
        <v>33604</v>
      </c>
      <c r="E6702" t="s">
        <v>1219</v>
      </c>
    </row>
    <row r="6703" spans="1:5">
      <c r="A6703" t="s">
        <v>7137</v>
      </c>
      <c r="B6703">
        <v>10009415751</v>
      </c>
      <c r="C6703" t="s">
        <v>60</v>
      </c>
      <c r="D6703" s="10">
        <v>32941</v>
      </c>
      <c r="E6703" t="s">
        <v>1219</v>
      </c>
    </row>
    <row r="6704" spans="1:5">
      <c r="A6704" t="s">
        <v>7138</v>
      </c>
      <c r="B6704">
        <v>10004872313</v>
      </c>
      <c r="C6704" t="s">
        <v>255</v>
      </c>
      <c r="D6704" s="10">
        <v>32216</v>
      </c>
      <c r="E6704" t="s">
        <v>1219</v>
      </c>
    </row>
    <row r="6705" spans="1:5">
      <c r="A6705" t="s">
        <v>7139</v>
      </c>
      <c r="B6705">
        <v>10006303465</v>
      </c>
      <c r="C6705" t="s">
        <v>141</v>
      </c>
      <c r="D6705" s="10">
        <v>32152</v>
      </c>
      <c r="E6705" t="s">
        <v>1219</v>
      </c>
    </row>
    <row r="6706" spans="1:5">
      <c r="A6706" t="s">
        <v>7140</v>
      </c>
      <c r="B6706">
        <v>10009134754</v>
      </c>
      <c r="C6706" t="s">
        <v>77</v>
      </c>
      <c r="D6706" s="10">
        <v>35110</v>
      </c>
      <c r="E6706" t="s">
        <v>1219</v>
      </c>
    </row>
    <row r="6707" spans="1:5">
      <c r="A6707" t="s">
        <v>7141</v>
      </c>
      <c r="B6707">
        <v>10008926206</v>
      </c>
      <c r="C6707" t="s">
        <v>84</v>
      </c>
      <c r="D6707" s="10">
        <v>35173</v>
      </c>
      <c r="E6707" t="s">
        <v>1217</v>
      </c>
    </row>
    <row r="6708" spans="1:5">
      <c r="A6708" t="s">
        <v>7142</v>
      </c>
      <c r="B6708">
        <v>10061467062</v>
      </c>
      <c r="C6708" t="s">
        <v>57</v>
      </c>
      <c r="D6708" s="10">
        <v>34158</v>
      </c>
      <c r="E6708" t="s">
        <v>1219</v>
      </c>
    </row>
    <row r="6709" spans="1:5">
      <c r="A6709" t="s">
        <v>7143</v>
      </c>
      <c r="B6709">
        <v>10008976625</v>
      </c>
      <c r="C6709" t="s">
        <v>153</v>
      </c>
      <c r="D6709" s="10">
        <v>34078</v>
      </c>
      <c r="E6709" t="s">
        <v>1219</v>
      </c>
    </row>
    <row r="6710" spans="1:5">
      <c r="A6710" t="s">
        <v>7144</v>
      </c>
      <c r="B6710">
        <v>10007250328</v>
      </c>
      <c r="C6710" t="s">
        <v>324</v>
      </c>
      <c r="D6710" s="10">
        <v>32838</v>
      </c>
      <c r="E6710" t="s">
        <v>1219</v>
      </c>
    </row>
    <row r="6711" spans="1:5">
      <c r="A6711" t="s">
        <v>7145</v>
      </c>
      <c r="B6711">
        <v>10010108794</v>
      </c>
      <c r="C6711" t="s">
        <v>255</v>
      </c>
      <c r="D6711" s="10">
        <v>35339</v>
      </c>
      <c r="E6711" t="s">
        <v>1219</v>
      </c>
    </row>
    <row r="6712" spans="1:5">
      <c r="A6712" t="s">
        <v>7146</v>
      </c>
      <c r="B6712">
        <v>10010094145</v>
      </c>
      <c r="C6712" t="s">
        <v>103</v>
      </c>
      <c r="D6712" s="10">
        <v>26401</v>
      </c>
      <c r="E6712" t="s">
        <v>1217</v>
      </c>
    </row>
    <row r="6713" spans="1:5">
      <c r="A6713" t="s">
        <v>7147</v>
      </c>
      <c r="B6713">
        <v>10010608245</v>
      </c>
      <c r="C6713" t="s">
        <v>43</v>
      </c>
      <c r="D6713" s="10">
        <v>34076</v>
      </c>
      <c r="E6713" t="s">
        <v>1219</v>
      </c>
    </row>
    <row r="6714" spans="1:5">
      <c r="A6714" t="s">
        <v>7148</v>
      </c>
      <c r="B6714">
        <v>10006893145</v>
      </c>
      <c r="C6714" t="s">
        <v>55</v>
      </c>
      <c r="D6714" s="10">
        <v>33715</v>
      </c>
      <c r="E6714" t="s">
        <v>1219</v>
      </c>
    </row>
    <row r="6715" spans="1:5">
      <c r="A6715" t="s">
        <v>7149</v>
      </c>
      <c r="B6715">
        <v>10008976221</v>
      </c>
      <c r="C6715" t="s">
        <v>153</v>
      </c>
      <c r="D6715" s="10">
        <v>33979</v>
      </c>
      <c r="E6715" t="s">
        <v>1217</v>
      </c>
    </row>
    <row r="6716" spans="1:5">
      <c r="A6716" t="s">
        <v>7150</v>
      </c>
      <c r="B6716">
        <v>10010618147</v>
      </c>
      <c r="C6716" t="s">
        <v>223</v>
      </c>
      <c r="D6716" s="10">
        <v>33828</v>
      </c>
      <c r="E6716" t="s">
        <v>1219</v>
      </c>
    </row>
    <row r="6717" spans="1:5">
      <c r="A6717" t="s">
        <v>7151</v>
      </c>
      <c r="B6717">
        <v>10006146245</v>
      </c>
      <c r="C6717" t="s">
        <v>38</v>
      </c>
      <c r="D6717" s="10">
        <v>31775</v>
      </c>
      <c r="E6717" t="s">
        <v>1219</v>
      </c>
    </row>
    <row r="6718" spans="1:5">
      <c r="A6718" t="s">
        <v>7152</v>
      </c>
      <c r="B6718">
        <v>10010839429</v>
      </c>
      <c r="C6718" t="s">
        <v>43</v>
      </c>
      <c r="D6718" s="10">
        <v>34820</v>
      </c>
      <c r="E6718" t="s">
        <v>1219</v>
      </c>
    </row>
    <row r="6719" spans="1:5">
      <c r="A6719" t="s">
        <v>7153</v>
      </c>
      <c r="B6719">
        <v>10009144858</v>
      </c>
      <c r="C6719" t="s">
        <v>62</v>
      </c>
      <c r="D6719" s="10">
        <v>35306</v>
      </c>
      <c r="E6719" t="s">
        <v>1219</v>
      </c>
    </row>
    <row r="6720" spans="1:5">
      <c r="A6720" t="s">
        <v>7154</v>
      </c>
      <c r="B6720">
        <v>10011072431</v>
      </c>
      <c r="C6720" t="s">
        <v>112</v>
      </c>
      <c r="D6720" s="10">
        <v>35622</v>
      </c>
      <c r="E6720" t="s">
        <v>1226</v>
      </c>
    </row>
    <row r="6721" spans="1:5">
      <c r="A6721" t="s">
        <v>7155</v>
      </c>
      <c r="B6721">
        <v>10051337535</v>
      </c>
      <c r="C6721" t="s">
        <v>144</v>
      </c>
      <c r="D6721" s="10">
        <v>34947</v>
      </c>
      <c r="E6721" t="s">
        <v>1219</v>
      </c>
    </row>
    <row r="6722" spans="1:5">
      <c r="A6722" t="s">
        <v>7156</v>
      </c>
      <c r="B6722">
        <v>10009189015</v>
      </c>
      <c r="C6722" t="s">
        <v>24</v>
      </c>
      <c r="D6722" s="10">
        <v>35291</v>
      </c>
      <c r="E6722" t="s">
        <v>1217</v>
      </c>
    </row>
    <row r="6723" spans="1:5">
      <c r="A6723" t="s">
        <v>7157</v>
      </c>
      <c r="B6723">
        <v>10008200019</v>
      </c>
      <c r="C6723" t="s">
        <v>28</v>
      </c>
      <c r="D6723" s="10">
        <v>33886</v>
      </c>
      <c r="E6723" t="s">
        <v>1219</v>
      </c>
    </row>
    <row r="6724" spans="1:5">
      <c r="A6724" t="s">
        <v>7158</v>
      </c>
      <c r="B6724">
        <v>10008982988</v>
      </c>
      <c r="C6724" t="s">
        <v>177</v>
      </c>
      <c r="D6724" s="10">
        <v>34051</v>
      </c>
      <c r="E6724" t="s">
        <v>1219</v>
      </c>
    </row>
    <row r="6725" spans="1:5">
      <c r="A6725" t="s">
        <v>7159</v>
      </c>
      <c r="B6725">
        <v>10006646302</v>
      </c>
      <c r="C6725" t="s">
        <v>206</v>
      </c>
      <c r="D6725" s="10">
        <v>33752</v>
      </c>
      <c r="E6725" t="s">
        <v>1219</v>
      </c>
    </row>
    <row r="6726" spans="1:5">
      <c r="A6726" t="s">
        <v>7160</v>
      </c>
      <c r="B6726">
        <v>10002522081</v>
      </c>
      <c r="C6726" t="s">
        <v>197</v>
      </c>
      <c r="D6726" s="10">
        <v>30267</v>
      </c>
      <c r="E6726" t="s">
        <v>1219</v>
      </c>
    </row>
    <row r="6727" spans="1:5">
      <c r="A6727" t="s">
        <v>7161</v>
      </c>
      <c r="B6727">
        <v>10009688765</v>
      </c>
      <c r="C6727" t="s">
        <v>144</v>
      </c>
      <c r="D6727" s="10">
        <v>35151</v>
      </c>
      <c r="E6727" t="s">
        <v>1219</v>
      </c>
    </row>
    <row r="6728" spans="1:5">
      <c r="A6728" t="s">
        <v>7162</v>
      </c>
      <c r="B6728">
        <v>10061473328</v>
      </c>
      <c r="C6728" t="s">
        <v>483</v>
      </c>
      <c r="D6728" s="10">
        <v>33929</v>
      </c>
      <c r="E6728" t="s">
        <v>1219</v>
      </c>
    </row>
    <row r="6729" spans="1:5">
      <c r="A6729" t="s">
        <v>7163</v>
      </c>
      <c r="B6729">
        <v>10009501334</v>
      </c>
      <c r="C6729" t="s">
        <v>24</v>
      </c>
      <c r="D6729" s="10">
        <v>35194</v>
      </c>
      <c r="E6729" t="s">
        <v>1219</v>
      </c>
    </row>
    <row r="6730" spans="1:5">
      <c r="A6730" t="s">
        <v>7164</v>
      </c>
      <c r="B6730">
        <v>10009189823</v>
      </c>
      <c r="C6730" t="s">
        <v>36</v>
      </c>
      <c r="D6730" s="10">
        <v>34827</v>
      </c>
      <c r="E6730" t="s">
        <v>1217</v>
      </c>
    </row>
    <row r="6731" spans="1:5">
      <c r="A6731" t="s">
        <v>7165</v>
      </c>
      <c r="B6731">
        <v>10003203812</v>
      </c>
      <c r="C6731" t="s">
        <v>197</v>
      </c>
      <c r="D6731" s="10">
        <v>31801</v>
      </c>
      <c r="E6731" t="s">
        <v>1219</v>
      </c>
    </row>
    <row r="6732" spans="1:5">
      <c r="A6732" t="s">
        <v>7166</v>
      </c>
      <c r="B6732">
        <v>10009190429</v>
      </c>
      <c r="C6732" t="s">
        <v>36</v>
      </c>
      <c r="D6732" s="10">
        <v>34827</v>
      </c>
      <c r="E6732" t="s">
        <v>1217</v>
      </c>
    </row>
    <row r="6733" spans="1:5">
      <c r="A6733" t="s">
        <v>7167</v>
      </c>
      <c r="B6733">
        <v>10006586684</v>
      </c>
      <c r="C6733" t="s">
        <v>24</v>
      </c>
      <c r="D6733" s="10">
        <v>33442</v>
      </c>
      <c r="E6733" t="s">
        <v>1219</v>
      </c>
    </row>
    <row r="6734" spans="1:5">
      <c r="A6734" t="s">
        <v>7168</v>
      </c>
      <c r="B6734">
        <v>10009306223</v>
      </c>
      <c r="C6734" t="s">
        <v>163</v>
      </c>
      <c r="D6734" s="10">
        <v>26771</v>
      </c>
      <c r="E6734" t="s">
        <v>1219</v>
      </c>
    </row>
    <row r="6735" spans="1:5">
      <c r="A6735" t="s">
        <v>7169</v>
      </c>
      <c r="B6735">
        <v>10006360352</v>
      </c>
      <c r="C6735" t="s">
        <v>163</v>
      </c>
      <c r="D6735" s="10">
        <v>29649</v>
      </c>
      <c r="E6735" t="s">
        <v>1219</v>
      </c>
    </row>
    <row r="6736" spans="1:5">
      <c r="A6736" t="s">
        <v>7170</v>
      </c>
      <c r="B6736">
        <v>10004749546</v>
      </c>
      <c r="C6736" t="s">
        <v>163</v>
      </c>
      <c r="D6736" s="10">
        <v>28691</v>
      </c>
      <c r="E6736" t="s">
        <v>1219</v>
      </c>
    </row>
    <row r="6737" spans="1:5">
      <c r="A6737" t="s">
        <v>7171</v>
      </c>
      <c r="B6737">
        <v>10010795878</v>
      </c>
      <c r="C6737" t="s">
        <v>112</v>
      </c>
      <c r="D6737" s="10">
        <v>35357</v>
      </c>
      <c r="E6737" t="s">
        <v>1219</v>
      </c>
    </row>
    <row r="6738" spans="1:5">
      <c r="A6738" t="s">
        <v>7172</v>
      </c>
      <c r="B6738">
        <v>10005826347</v>
      </c>
      <c r="C6738" t="s">
        <v>36</v>
      </c>
      <c r="D6738" s="10">
        <v>30169</v>
      </c>
      <c r="E6738" t="s">
        <v>1219</v>
      </c>
    </row>
    <row r="6739" spans="1:5">
      <c r="A6739" t="s">
        <v>7173</v>
      </c>
      <c r="B6739">
        <v>10007750583</v>
      </c>
      <c r="C6739" t="s">
        <v>77</v>
      </c>
      <c r="D6739" s="10">
        <v>34661</v>
      </c>
      <c r="E6739" t="s">
        <v>1219</v>
      </c>
    </row>
    <row r="6740" spans="1:5">
      <c r="A6740" t="s">
        <v>7174</v>
      </c>
      <c r="B6740">
        <v>10010163560</v>
      </c>
      <c r="C6740" t="s">
        <v>84</v>
      </c>
      <c r="D6740" s="10">
        <v>34249</v>
      </c>
      <c r="E6740" t="s">
        <v>1219</v>
      </c>
    </row>
    <row r="6741" spans="1:5">
      <c r="A6741" t="s">
        <v>7175</v>
      </c>
      <c r="B6741">
        <v>10009104543</v>
      </c>
      <c r="C6741" t="s">
        <v>84</v>
      </c>
      <c r="D6741" s="10">
        <v>34711</v>
      </c>
      <c r="E6741" t="s">
        <v>1217</v>
      </c>
    </row>
    <row r="6742" spans="1:5">
      <c r="A6742" t="s">
        <v>7176</v>
      </c>
      <c r="B6742">
        <v>10009503253</v>
      </c>
      <c r="C6742" t="s">
        <v>84</v>
      </c>
      <c r="D6742" s="10">
        <v>35410</v>
      </c>
      <c r="E6742" t="s">
        <v>1219</v>
      </c>
    </row>
    <row r="6743" spans="1:5">
      <c r="A6743" t="s">
        <v>7177</v>
      </c>
      <c r="B6743">
        <v>10014020928</v>
      </c>
      <c r="C6743" t="s">
        <v>112</v>
      </c>
      <c r="D6743" s="10">
        <v>35125</v>
      </c>
      <c r="E6743" t="s">
        <v>1219</v>
      </c>
    </row>
    <row r="6744" spans="1:5">
      <c r="A6744" t="s">
        <v>7178</v>
      </c>
      <c r="B6744">
        <v>10005511200</v>
      </c>
      <c r="C6744" t="s">
        <v>153</v>
      </c>
      <c r="D6744" s="10">
        <v>32624</v>
      </c>
      <c r="E6744" t="s">
        <v>1219</v>
      </c>
    </row>
    <row r="6745" spans="1:5">
      <c r="A6745" t="s">
        <v>7179</v>
      </c>
      <c r="B6745">
        <v>10004595457</v>
      </c>
      <c r="C6745" t="s">
        <v>112</v>
      </c>
      <c r="D6745" s="10">
        <v>32196</v>
      </c>
      <c r="E6745" t="s">
        <v>1217</v>
      </c>
    </row>
    <row r="6746" spans="1:5">
      <c r="A6746" t="s">
        <v>7180</v>
      </c>
      <c r="B6746">
        <v>10006384196</v>
      </c>
      <c r="C6746" t="s">
        <v>112</v>
      </c>
      <c r="D6746" s="10">
        <v>33606</v>
      </c>
      <c r="E6746" t="s">
        <v>1217</v>
      </c>
    </row>
    <row r="6747" spans="1:5">
      <c r="A6747" t="s">
        <v>7181</v>
      </c>
      <c r="B6747">
        <v>10009993509</v>
      </c>
      <c r="C6747" t="s">
        <v>112</v>
      </c>
      <c r="D6747" s="10">
        <v>35455</v>
      </c>
      <c r="E6747" t="s">
        <v>1219</v>
      </c>
    </row>
    <row r="6748" spans="1:5">
      <c r="A6748" t="s">
        <v>7182</v>
      </c>
      <c r="B6748">
        <v>10011045351</v>
      </c>
      <c r="C6748" t="s">
        <v>112</v>
      </c>
      <c r="D6748" s="10">
        <v>33645</v>
      </c>
      <c r="E6748" t="s">
        <v>1217</v>
      </c>
    </row>
    <row r="6749" spans="1:5">
      <c r="A6749" t="s">
        <v>7183</v>
      </c>
      <c r="B6749">
        <v>10009234784</v>
      </c>
      <c r="C6749" t="s">
        <v>163</v>
      </c>
      <c r="D6749" s="10">
        <v>29308</v>
      </c>
      <c r="E6749" t="s">
        <v>1219</v>
      </c>
    </row>
    <row r="6750" spans="1:5">
      <c r="A6750" t="s">
        <v>7184</v>
      </c>
      <c r="B6750">
        <v>10011078491</v>
      </c>
      <c r="C6750" t="s">
        <v>36</v>
      </c>
      <c r="D6750" s="10">
        <v>35213</v>
      </c>
      <c r="E6750" t="s">
        <v>1217</v>
      </c>
    </row>
    <row r="6751" spans="1:5">
      <c r="A6751" t="s">
        <v>7185</v>
      </c>
      <c r="B6751">
        <v>10009117172</v>
      </c>
      <c r="C6751" t="s">
        <v>101</v>
      </c>
      <c r="D6751" s="10">
        <v>35143</v>
      </c>
      <c r="E6751" t="s">
        <v>1219</v>
      </c>
    </row>
    <row r="6752" spans="1:5">
      <c r="A6752" t="s">
        <v>7186</v>
      </c>
      <c r="B6752">
        <v>10009793142</v>
      </c>
      <c r="C6752" t="s">
        <v>112</v>
      </c>
      <c r="D6752" s="10">
        <v>35211</v>
      </c>
      <c r="E6752" t="s">
        <v>1219</v>
      </c>
    </row>
    <row r="6753" spans="1:5">
      <c r="A6753" t="s">
        <v>7187</v>
      </c>
      <c r="B6753">
        <v>10009072211</v>
      </c>
      <c r="C6753" t="s">
        <v>62</v>
      </c>
      <c r="D6753" s="10">
        <v>34928</v>
      </c>
      <c r="E6753" t="s">
        <v>1217</v>
      </c>
    </row>
    <row r="6754" spans="1:5">
      <c r="A6754" t="s">
        <v>7188</v>
      </c>
      <c r="B6754">
        <v>10009402011</v>
      </c>
      <c r="C6754" t="s">
        <v>22</v>
      </c>
      <c r="D6754" s="10">
        <v>34843</v>
      </c>
      <c r="E6754" t="s">
        <v>1219</v>
      </c>
    </row>
    <row r="6755" spans="1:5">
      <c r="A6755" t="s">
        <v>7189</v>
      </c>
      <c r="B6755">
        <v>10009147585</v>
      </c>
      <c r="C6755" t="s">
        <v>57</v>
      </c>
      <c r="D6755" s="10">
        <v>35025</v>
      </c>
      <c r="E6755" t="s">
        <v>1219</v>
      </c>
    </row>
    <row r="6756" spans="1:5">
      <c r="A6756" t="s">
        <v>7190</v>
      </c>
      <c r="B6756">
        <v>10007502528</v>
      </c>
      <c r="C6756" t="s">
        <v>36</v>
      </c>
      <c r="D6756" s="10">
        <v>33860</v>
      </c>
      <c r="E6756" t="s">
        <v>1219</v>
      </c>
    </row>
    <row r="6757" spans="1:5">
      <c r="A6757" t="s">
        <v>7191</v>
      </c>
      <c r="B6757">
        <v>10002244623</v>
      </c>
      <c r="C6757" t="s">
        <v>324</v>
      </c>
      <c r="D6757" s="10">
        <v>28894</v>
      </c>
      <c r="E6757" t="s">
        <v>1219</v>
      </c>
    </row>
    <row r="6758" spans="1:5">
      <c r="A6758" t="s">
        <v>7192</v>
      </c>
      <c r="B6758">
        <v>10010882168</v>
      </c>
      <c r="C6758" t="s">
        <v>1340</v>
      </c>
      <c r="D6758" s="10">
        <v>31606</v>
      </c>
      <c r="E6758" t="s">
        <v>1219</v>
      </c>
    </row>
    <row r="6759" spans="1:5">
      <c r="A6759" t="s">
        <v>7193</v>
      </c>
      <c r="B6759">
        <v>10003035777</v>
      </c>
      <c r="C6759" t="s">
        <v>43</v>
      </c>
      <c r="D6759" s="10">
        <v>31267</v>
      </c>
      <c r="E6759" t="s">
        <v>1219</v>
      </c>
    </row>
    <row r="6760" spans="1:5">
      <c r="A6760" t="s">
        <v>7194</v>
      </c>
      <c r="B6760">
        <v>10004780464</v>
      </c>
      <c r="C6760" t="s">
        <v>77</v>
      </c>
      <c r="D6760" s="10">
        <v>32746</v>
      </c>
      <c r="E6760" t="s">
        <v>1219</v>
      </c>
    </row>
    <row r="6761" spans="1:5">
      <c r="A6761" t="s">
        <v>7195</v>
      </c>
      <c r="B6761">
        <v>10006555867</v>
      </c>
      <c r="C6761" t="s">
        <v>36</v>
      </c>
      <c r="D6761" s="10">
        <v>33402</v>
      </c>
      <c r="E6761" t="s">
        <v>1219</v>
      </c>
    </row>
    <row r="6762" spans="1:5">
      <c r="A6762" t="s">
        <v>7196</v>
      </c>
      <c r="B6762">
        <v>10001580171</v>
      </c>
      <c r="C6762" t="s">
        <v>141</v>
      </c>
      <c r="D6762" s="10">
        <v>27722</v>
      </c>
      <c r="E6762" t="s">
        <v>1219</v>
      </c>
    </row>
    <row r="6763" spans="1:5">
      <c r="A6763" t="s">
        <v>7197</v>
      </c>
      <c r="B6763">
        <v>10009055134</v>
      </c>
      <c r="C6763" t="s">
        <v>153</v>
      </c>
      <c r="D6763" s="10">
        <v>34781</v>
      </c>
      <c r="E6763" t="s">
        <v>1219</v>
      </c>
    </row>
    <row r="6764" spans="1:5">
      <c r="A6764" t="s">
        <v>7198</v>
      </c>
      <c r="B6764">
        <v>10010618248</v>
      </c>
      <c r="C6764" t="s">
        <v>223</v>
      </c>
      <c r="D6764" s="10">
        <v>32594</v>
      </c>
      <c r="E6764" t="s">
        <v>1219</v>
      </c>
    </row>
    <row r="6765" spans="1:5">
      <c r="A6765" t="s">
        <v>7199</v>
      </c>
      <c r="B6765">
        <v>10009701701</v>
      </c>
      <c r="C6765" t="s">
        <v>324</v>
      </c>
      <c r="D6765" s="10">
        <v>33115</v>
      </c>
      <c r="E6765" t="s">
        <v>1219</v>
      </c>
    </row>
    <row r="6766" spans="1:5">
      <c r="A6766" t="s">
        <v>7200</v>
      </c>
      <c r="B6766">
        <v>10005961238</v>
      </c>
      <c r="C6766" t="s">
        <v>62</v>
      </c>
      <c r="D6766" s="10">
        <v>32639</v>
      </c>
      <c r="E6766" t="s">
        <v>1219</v>
      </c>
    </row>
    <row r="6767" spans="1:5">
      <c r="A6767" t="s">
        <v>7201</v>
      </c>
      <c r="B6767">
        <v>10008109281</v>
      </c>
      <c r="C6767" t="s">
        <v>324</v>
      </c>
      <c r="D6767" s="10">
        <v>32966</v>
      </c>
      <c r="E6767" t="s">
        <v>1219</v>
      </c>
    </row>
    <row r="6768" spans="1:5">
      <c r="A6768" t="s">
        <v>7202</v>
      </c>
      <c r="B6768">
        <v>10003388516</v>
      </c>
      <c r="C6768" t="s">
        <v>62</v>
      </c>
      <c r="D6768" s="10">
        <v>30974</v>
      </c>
      <c r="E6768" t="s">
        <v>1219</v>
      </c>
    </row>
    <row r="6769" spans="1:5">
      <c r="A6769" t="s">
        <v>7203</v>
      </c>
      <c r="B6769">
        <v>10005787749</v>
      </c>
      <c r="C6769" t="s">
        <v>141</v>
      </c>
      <c r="D6769" s="10">
        <v>30858</v>
      </c>
      <c r="E6769" t="s">
        <v>1219</v>
      </c>
    </row>
    <row r="6770" spans="1:5">
      <c r="A6770" t="s">
        <v>7204</v>
      </c>
      <c r="B6770">
        <v>10009055437</v>
      </c>
      <c r="C6770" t="s">
        <v>153</v>
      </c>
      <c r="D6770" s="10">
        <v>34742</v>
      </c>
      <c r="E6770" t="s">
        <v>1219</v>
      </c>
    </row>
    <row r="6771" spans="1:5">
      <c r="A6771" t="s">
        <v>7205</v>
      </c>
      <c r="B6771">
        <v>10007297111</v>
      </c>
      <c r="C6771" t="s">
        <v>22</v>
      </c>
      <c r="D6771" s="10">
        <v>34307</v>
      </c>
      <c r="E6771" t="s">
        <v>1217</v>
      </c>
    </row>
    <row r="6772" spans="1:5">
      <c r="A6772" t="s">
        <v>7206</v>
      </c>
      <c r="B6772">
        <v>10009739689</v>
      </c>
      <c r="C6772" t="s">
        <v>141</v>
      </c>
      <c r="D6772" s="10">
        <v>35760</v>
      </c>
      <c r="E6772" t="s">
        <v>1219</v>
      </c>
    </row>
    <row r="6773" spans="1:5">
      <c r="A6773" t="s">
        <v>7207</v>
      </c>
      <c r="B6773">
        <v>10010783249</v>
      </c>
      <c r="C6773" t="s">
        <v>153</v>
      </c>
      <c r="D6773" s="10">
        <v>33907</v>
      </c>
      <c r="E6773" t="s">
        <v>1217</v>
      </c>
    </row>
    <row r="6774" spans="1:5">
      <c r="A6774" t="s">
        <v>7208</v>
      </c>
      <c r="B6774">
        <v>10010083435</v>
      </c>
      <c r="C6774" t="s">
        <v>324</v>
      </c>
      <c r="D6774" s="10">
        <v>33972</v>
      </c>
      <c r="E6774" t="s">
        <v>1219</v>
      </c>
    </row>
    <row r="6775" spans="1:5">
      <c r="A6775" t="s">
        <v>7209</v>
      </c>
      <c r="B6775">
        <v>10004508157</v>
      </c>
      <c r="C6775" t="s">
        <v>22</v>
      </c>
      <c r="D6775" s="10">
        <v>32423</v>
      </c>
      <c r="E6775" t="s">
        <v>1219</v>
      </c>
    </row>
    <row r="6776" spans="1:5">
      <c r="A6776" t="s">
        <v>7210</v>
      </c>
      <c r="B6776">
        <v>10009571961</v>
      </c>
      <c r="C6776" t="s">
        <v>141</v>
      </c>
      <c r="D6776" s="10">
        <v>29078</v>
      </c>
      <c r="E6776" t="s">
        <v>1219</v>
      </c>
    </row>
    <row r="6777" spans="1:5">
      <c r="A6777" t="s">
        <v>7211</v>
      </c>
      <c r="B6777">
        <v>10009231047</v>
      </c>
      <c r="C6777" t="s">
        <v>28</v>
      </c>
      <c r="D6777" s="10">
        <v>35207</v>
      </c>
      <c r="E6777" t="s">
        <v>1219</v>
      </c>
    </row>
    <row r="6778" spans="1:5">
      <c r="A6778" t="s">
        <v>7212</v>
      </c>
      <c r="B6778">
        <v>10009740194</v>
      </c>
      <c r="C6778" t="s">
        <v>141</v>
      </c>
      <c r="D6778" s="10">
        <v>35622</v>
      </c>
      <c r="E6778" t="s">
        <v>1219</v>
      </c>
    </row>
    <row r="6779" spans="1:5">
      <c r="A6779" t="s">
        <v>7213</v>
      </c>
      <c r="B6779">
        <v>10007524857</v>
      </c>
      <c r="C6779" t="s">
        <v>77</v>
      </c>
      <c r="D6779" s="10">
        <v>33604</v>
      </c>
      <c r="E6779" t="s">
        <v>1219</v>
      </c>
    </row>
    <row r="6780" spans="1:5">
      <c r="A6780" t="s">
        <v>7214</v>
      </c>
      <c r="B6780">
        <v>10009211647</v>
      </c>
      <c r="C6780" t="s">
        <v>324</v>
      </c>
      <c r="D6780" s="10">
        <v>33606</v>
      </c>
      <c r="E6780" t="s">
        <v>1219</v>
      </c>
    </row>
    <row r="6781" spans="1:5">
      <c r="A6781" t="s">
        <v>7215</v>
      </c>
      <c r="B6781">
        <v>10009774449</v>
      </c>
      <c r="C6781" t="s">
        <v>28</v>
      </c>
      <c r="D6781" s="10">
        <v>35340</v>
      </c>
      <c r="E6781" t="s">
        <v>1219</v>
      </c>
    </row>
    <row r="6782" spans="1:5">
      <c r="A6782" t="s">
        <v>7216</v>
      </c>
      <c r="B6782">
        <v>10009157790</v>
      </c>
      <c r="C6782" t="s">
        <v>62</v>
      </c>
      <c r="D6782" s="10">
        <v>34876</v>
      </c>
      <c r="E6782" t="s">
        <v>1219</v>
      </c>
    </row>
    <row r="6783" spans="1:5">
      <c r="A6783" t="s">
        <v>7217</v>
      </c>
      <c r="B6783">
        <v>10010872771</v>
      </c>
      <c r="C6783" t="s">
        <v>324</v>
      </c>
      <c r="D6783" s="10">
        <v>34061</v>
      </c>
      <c r="E6783" t="s">
        <v>1219</v>
      </c>
    </row>
    <row r="6784" spans="1:5">
      <c r="A6784" t="s">
        <v>7218</v>
      </c>
      <c r="B6784">
        <v>10004808352</v>
      </c>
      <c r="C6784" t="s">
        <v>62</v>
      </c>
      <c r="D6784" s="10">
        <v>31866</v>
      </c>
      <c r="E6784" t="s">
        <v>1219</v>
      </c>
    </row>
    <row r="6785" spans="1:5">
      <c r="A6785" t="s">
        <v>7219</v>
      </c>
      <c r="B6785">
        <v>10007750179</v>
      </c>
      <c r="C6785" t="s">
        <v>77</v>
      </c>
      <c r="D6785" s="10">
        <v>34443</v>
      </c>
      <c r="E6785" t="s">
        <v>1219</v>
      </c>
    </row>
    <row r="6786" spans="1:5">
      <c r="A6786" t="s">
        <v>7220</v>
      </c>
      <c r="B6786">
        <v>10061396839</v>
      </c>
      <c r="C6786" t="s">
        <v>324</v>
      </c>
      <c r="D6786" s="10">
        <v>31757</v>
      </c>
      <c r="E6786" t="s">
        <v>1219</v>
      </c>
    </row>
    <row r="6787" spans="1:5">
      <c r="A6787" t="s">
        <v>7221</v>
      </c>
      <c r="B6787">
        <v>10010002805</v>
      </c>
      <c r="C6787" t="s">
        <v>62</v>
      </c>
      <c r="D6787" s="10">
        <v>33180</v>
      </c>
      <c r="E6787" t="s">
        <v>1219</v>
      </c>
    </row>
    <row r="6788" spans="1:5">
      <c r="A6788" t="s">
        <v>7222</v>
      </c>
      <c r="B6788">
        <v>10007749977</v>
      </c>
      <c r="C6788" t="s">
        <v>77</v>
      </c>
      <c r="D6788" s="10">
        <v>34516</v>
      </c>
      <c r="E6788" t="s">
        <v>1219</v>
      </c>
    </row>
    <row r="6789" spans="1:5">
      <c r="A6789" t="s">
        <v>7223</v>
      </c>
      <c r="B6789">
        <v>10007890629</v>
      </c>
      <c r="C6789" t="s">
        <v>62</v>
      </c>
      <c r="D6789" s="10">
        <v>34375</v>
      </c>
      <c r="E6789" t="s">
        <v>1219</v>
      </c>
    </row>
    <row r="6790" spans="1:5">
      <c r="A6790" t="s">
        <v>7224</v>
      </c>
      <c r="B6790">
        <v>10006481301</v>
      </c>
      <c r="C6790" t="s">
        <v>62</v>
      </c>
      <c r="D6790" s="10">
        <v>32938</v>
      </c>
      <c r="E6790" t="s">
        <v>1219</v>
      </c>
    </row>
    <row r="6791" spans="1:5">
      <c r="A6791" t="s">
        <v>7225</v>
      </c>
      <c r="B6791">
        <v>10009716653</v>
      </c>
      <c r="C6791" t="s">
        <v>62</v>
      </c>
      <c r="D6791" s="10">
        <v>33994</v>
      </c>
      <c r="E6791" t="s">
        <v>1219</v>
      </c>
    </row>
    <row r="6792" spans="1:5">
      <c r="A6792" t="s">
        <v>7226</v>
      </c>
      <c r="B6792">
        <v>10009330572</v>
      </c>
      <c r="C6792" t="s">
        <v>163</v>
      </c>
      <c r="D6792" s="10">
        <v>27020</v>
      </c>
      <c r="E6792" t="s">
        <v>1219</v>
      </c>
    </row>
    <row r="6793" spans="1:5">
      <c r="A6793" t="s">
        <v>7227</v>
      </c>
      <c r="B6793">
        <v>10009147888</v>
      </c>
      <c r="C6793" t="s">
        <v>51</v>
      </c>
      <c r="D6793" s="10">
        <v>35152</v>
      </c>
      <c r="E6793" t="s">
        <v>1219</v>
      </c>
    </row>
    <row r="6794" spans="1:5">
      <c r="A6794" t="s">
        <v>7228</v>
      </c>
      <c r="B6794">
        <v>10007771195</v>
      </c>
      <c r="C6794" t="s">
        <v>36</v>
      </c>
      <c r="D6794" s="10">
        <v>34060</v>
      </c>
      <c r="E6794" t="s">
        <v>1219</v>
      </c>
    </row>
    <row r="6795" spans="1:5">
      <c r="A6795" t="s">
        <v>7229</v>
      </c>
      <c r="B6795">
        <v>10010089495</v>
      </c>
      <c r="C6795" t="s">
        <v>197</v>
      </c>
      <c r="D6795" s="10">
        <v>34920</v>
      </c>
      <c r="E6795" t="s">
        <v>1219</v>
      </c>
    </row>
    <row r="6796" spans="1:5">
      <c r="A6796" t="s">
        <v>7230</v>
      </c>
      <c r="B6796">
        <v>10010092529</v>
      </c>
      <c r="C6796" t="s">
        <v>206</v>
      </c>
      <c r="D6796" s="10">
        <v>35243</v>
      </c>
      <c r="E6796" t="s">
        <v>1219</v>
      </c>
    </row>
    <row r="6797" spans="1:5">
      <c r="A6797" t="s">
        <v>7231</v>
      </c>
      <c r="B6797">
        <v>10006327818</v>
      </c>
      <c r="C6797" t="s">
        <v>206</v>
      </c>
      <c r="D6797" s="10">
        <v>32967</v>
      </c>
      <c r="E6797" t="s">
        <v>1219</v>
      </c>
    </row>
    <row r="6798" spans="1:5">
      <c r="A6798" t="s">
        <v>7232</v>
      </c>
      <c r="B6798">
        <v>10009193964</v>
      </c>
      <c r="C6798" t="s">
        <v>197</v>
      </c>
      <c r="D6798" s="10">
        <v>35406</v>
      </c>
      <c r="E6798" t="s">
        <v>1219</v>
      </c>
    </row>
    <row r="6799" spans="1:5">
      <c r="A6799" t="s">
        <v>7233</v>
      </c>
      <c r="B6799">
        <v>10009259642</v>
      </c>
      <c r="C6799" t="s">
        <v>206</v>
      </c>
      <c r="D6799" s="10">
        <v>34215</v>
      </c>
      <c r="E6799" t="s">
        <v>1219</v>
      </c>
    </row>
    <row r="6800" spans="1:5">
      <c r="A6800" t="s">
        <v>7234</v>
      </c>
      <c r="B6800">
        <v>10006605276</v>
      </c>
      <c r="C6800" t="s">
        <v>36</v>
      </c>
      <c r="D6800" s="10">
        <v>33166</v>
      </c>
      <c r="E6800" t="s">
        <v>1219</v>
      </c>
    </row>
    <row r="6801" spans="1:5">
      <c r="A6801" t="s">
        <v>7235</v>
      </c>
      <c r="B6801">
        <v>10034915637</v>
      </c>
      <c r="C6801" t="s">
        <v>197</v>
      </c>
      <c r="D6801" s="10">
        <v>30934</v>
      </c>
      <c r="E6801" t="s">
        <v>1219</v>
      </c>
    </row>
    <row r="6802" spans="1:5">
      <c r="A6802" t="s">
        <v>7236</v>
      </c>
      <c r="B6802">
        <v>10010586724</v>
      </c>
      <c r="C6802" t="s">
        <v>60</v>
      </c>
      <c r="D6802" s="10">
        <v>34027</v>
      </c>
      <c r="E6802" t="s">
        <v>1219</v>
      </c>
    </row>
    <row r="6803" spans="1:5">
      <c r="A6803" t="s">
        <v>7237</v>
      </c>
      <c r="B6803">
        <v>10011038782</v>
      </c>
      <c r="C6803" t="s">
        <v>60</v>
      </c>
      <c r="D6803" s="10">
        <v>35285</v>
      </c>
      <c r="E6803" t="s">
        <v>1219</v>
      </c>
    </row>
    <row r="6804" spans="1:5">
      <c r="A6804" t="s">
        <v>7238</v>
      </c>
      <c r="B6804">
        <v>10003172688</v>
      </c>
      <c r="C6804" t="s">
        <v>2518</v>
      </c>
      <c r="D6804" s="10">
        <v>30004</v>
      </c>
      <c r="E6804" t="s">
        <v>1217</v>
      </c>
    </row>
    <row r="6805" spans="1:5">
      <c r="A6805" t="s">
        <v>7239</v>
      </c>
      <c r="B6805">
        <v>10010088485</v>
      </c>
      <c r="C6805" t="s">
        <v>24</v>
      </c>
      <c r="D6805" s="10">
        <v>34632</v>
      </c>
      <c r="E6805" t="s">
        <v>1219</v>
      </c>
    </row>
    <row r="6806" spans="1:5">
      <c r="A6806" t="s">
        <v>7240</v>
      </c>
      <c r="B6806">
        <v>10010097983</v>
      </c>
      <c r="C6806" t="s">
        <v>24</v>
      </c>
      <c r="D6806" s="10">
        <v>35283</v>
      </c>
      <c r="E6806" t="s">
        <v>1219</v>
      </c>
    </row>
    <row r="6807" spans="1:5">
      <c r="A6807" t="s">
        <v>7241</v>
      </c>
      <c r="B6807">
        <v>10007790696</v>
      </c>
      <c r="C6807" t="s">
        <v>112</v>
      </c>
      <c r="D6807" s="10">
        <v>33786</v>
      </c>
      <c r="E6807" t="s">
        <v>1217</v>
      </c>
    </row>
    <row r="6808" spans="1:5">
      <c r="A6808" t="s">
        <v>7242</v>
      </c>
      <c r="B6808">
        <v>10009201341</v>
      </c>
      <c r="C6808" t="s">
        <v>163</v>
      </c>
      <c r="D6808" s="10">
        <v>27361</v>
      </c>
      <c r="E6808" t="s">
        <v>1219</v>
      </c>
    </row>
    <row r="6809" spans="1:5">
      <c r="A6809" t="s">
        <v>7243</v>
      </c>
      <c r="B6809">
        <v>10009007846</v>
      </c>
      <c r="C6809" t="s">
        <v>101</v>
      </c>
      <c r="D6809" s="10">
        <v>34324</v>
      </c>
      <c r="E6809" t="s">
        <v>1219</v>
      </c>
    </row>
    <row r="6810" spans="1:5">
      <c r="A6810" t="s">
        <v>7244</v>
      </c>
      <c r="B6810">
        <v>10009512246</v>
      </c>
      <c r="C6810" t="s">
        <v>101</v>
      </c>
      <c r="D6810" s="10">
        <v>35174</v>
      </c>
      <c r="E6810" t="s">
        <v>1219</v>
      </c>
    </row>
    <row r="6811" spans="1:5">
      <c r="A6811" t="s">
        <v>7245</v>
      </c>
      <c r="B6811">
        <v>10010605215</v>
      </c>
      <c r="C6811" t="s">
        <v>101</v>
      </c>
      <c r="D6811" s="10">
        <v>35216</v>
      </c>
      <c r="E6811" t="s">
        <v>1219</v>
      </c>
    </row>
    <row r="6812" spans="1:5">
      <c r="A6812" t="s">
        <v>7246</v>
      </c>
      <c r="B6812">
        <v>10008986325</v>
      </c>
      <c r="C6812" t="s">
        <v>112</v>
      </c>
      <c r="D6812" s="10">
        <v>34784</v>
      </c>
      <c r="E6812" t="s">
        <v>1219</v>
      </c>
    </row>
    <row r="6813" spans="1:5">
      <c r="A6813" t="s">
        <v>7247</v>
      </c>
      <c r="B6813">
        <v>10010787188</v>
      </c>
      <c r="C6813" t="s">
        <v>1703</v>
      </c>
      <c r="D6813" s="10">
        <v>32420</v>
      </c>
      <c r="E6813" t="s">
        <v>1219</v>
      </c>
    </row>
    <row r="6814" spans="1:5">
      <c r="A6814" t="s">
        <v>7248</v>
      </c>
      <c r="B6814">
        <v>10074846695</v>
      </c>
      <c r="C6814" t="s">
        <v>163</v>
      </c>
      <c r="D6814" s="10">
        <v>28891</v>
      </c>
      <c r="E6814" t="s">
        <v>1219</v>
      </c>
    </row>
    <row r="6815" spans="1:5">
      <c r="A6815" t="s">
        <v>7249</v>
      </c>
      <c r="B6815">
        <v>10009319660</v>
      </c>
      <c r="C6815" t="s">
        <v>163</v>
      </c>
      <c r="D6815" s="10">
        <v>34096</v>
      </c>
      <c r="E6815" t="s">
        <v>1226</v>
      </c>
    </row>
    <row r="6816" spans="1:5">
      <c r="A6816" t="s">
        <v>7250</v>
      </c>
      <c r="B6816">
        <v>10010657553</v>
      </c>
      <c r="C6816" t="s">
        <v>1351</v>
      </c>
      <c r="D6816" s="10">
        <v>34266</v>
      </c>
      <c r="E6816" t="s">
        <v>1219</v>
      </c>
    </row>
    <row r="6817" spans="1:5">
      <c r="A6817" t="s">
        <v>7251</v>
      </c>
      <c r="B6817">
        <v>10009104442</v>
      </c>
      <c r="C6817" t="s">
        <v>84</v>
      </c>
      <c r="D6817" s="10">
        <v>35042</v>
      </c>
      <c r="E6817" t="s">
        <v>1219</v>
      </c>
    </row>
    <row r="6818" spans="1:5">
      <c r="A6818" t="s">
        <v>7252</v>
      </c>
      <c r="B6818">
        <v>10009494058</v>
      </c>
      <c r="C6818" t="s">
        <v>26</v>
      </c>
      <c r="D6818" s="10">
        <v>35236</v>
      </c>
      <c r="E6818" t="s">
        <v>1219</v>
      </c>
    </row>
    <row r="6819" spans="1:5">
      <c r="A6819" t="s">
        <v>7253</v>
      </c>
      <c r="B6819">
        <v>10001465387</v>
      </c>
      <c r="C6819" t="s">
        <v>62</v>
      </c>
      <c r="D6819" s="10">
        <v>29178</v>
      </c>
      <c r="E6819" t="s">
        <v>1219</v>
      </c>
    </row>
    <row r="6820" spans="1:5">
      <c r="A6820" t="s">
        <v>7254</v>
      </c>
      <c r="B6820">
        <v>10007051577</v>
      </c>
      <c r="C6820" t="s">
        <v>101</v>
      </c>
      <c r="D6820" s="10">
        <v>33260</v>
      </c>
      <c r="E6820" t="s">
        <v>1217</v>
      </c>
    </row>
    <row r="6821" spans="1:5">
      <c r="A6821" t="s">
        <v>7255</v>
      </c>
      <c r="B6821">
        <v>10008997540</v>
      </c>
      <c r="C6821" t="s">
        <v>101</v>
      </c>
      <c r="D6821" s="10">
        <v>34624</v>
      </c>
      <c r="E6821" t="s">
        <v>1219</v>
      </c>
    </row>
    <row r="6822" spans="1:5">
      <c r="A6822" t="s">
        <v>7256</v>
      </c>
      <c r="B6822">
        <v>10006466749</v>
      </c>
      <c r="C6822" t="s">
        <v>77</v>
      </c>
      <c r="D6822" s="10">
        <v>33242</v>
      </c>
      <c r="E6822" t="s">
        <v>1217</v>
      </c>
    </row>
    <row r="6823" spans="1:5">
      <c r="A6823" t="s">
        <v>7257</v>
      </c>
      <c r="B6823">
        <v>10010980784</v>
      </c>
      <c r="C6823" t="s">
        <v>41</v>
      </c>
      <c r="D6823" s="10">
        <v>35439</v>
      </c>
      <c r="E6823" t="s">
        <v>1217</v>
      </c>
    </row>
    <row r="6824" spans="1:5">
      <c r="A6824" t="s">
        <v>7258</v>
      </c>
      <c r="B6824">
        <v>10008692800</v>
      </c>
      <c r="C6824" t="s">
        <v>57</v>
      </c>
      <c r="D6824" s="10">
        <v>34808</v>
      </c>
      <c r="E6824" t="s">
        <v>1219</v>
      </c>
    </row>
    <row r="6825" spans="1:5">
      <c r="A6825" t="s">
        <v>7259</v>
      </c>
      <c r="B6825">
        <v>10010741722</v>
      </c>
      <c r="C6825" t="s">
        <v>57</v>
      </c>
      <c r="D6825" s="10">
        <v>33998</v>
      </c>
      <c r="E6825" t="s">
        <v>1219</v>
      </c>
    </row>
    <row r="6826" spans="1:5">
      <c r="A6826" t="s">
        <v>7260</v>
      </c>
      <c r="B6826">
        <v>10011031611</v>
      </c>
      <c r="C6826" t="s">
        <v>57</v>
      </c>
      <c r="D6826" s="10">
        <v>35521</v>
      </c>
      <c r="E6826" t="s">
        <v>1219</v>
      </c>
    </row>
    <row r="6827" spans="1:5">
      <c r="A6827" t="s">
        <v>7261</v>
      </c>
      <c r="B6827">
        <v>10011045957</v>
      </c>
      <c r="C6827" t="s">
        <v>57</v>
      </c>
      <c r="D6827" s="10">
        <v>35580</v>
      </c>
      <c r="E6827" t="s">
        <v>1219</v>
      </c>
    </row>
    <row r="6828" spans="1:5">
      <c r="A6828" t="s">
        <v>7262</v>
      </c>
      <c r="B6828">
        <v>10011046260</v>
      </c>
      <c r="C6828" t="s">
        <v>57</v>
      </c>
      <c r="D6828" s="10">
        <v>35375</v>
      </c>
      <c r="E6828" t="s">
        <v>1219</v>
      </c>
    </row>
    <row r="6829" spans="1:5">
      <c r="A6829" t="s">
        <v>7263</v>
      </c>
      <c r="B6829">
        <v>10008659252</v>
      </c>
      <c r="C6829" t="s">
        <v>645</v>
      </c>
      <c r="D6829" s="10">
        <v>35039</v>
      </c>
      <c r="E6829" t="s">
        <v>1219</v>
      </c>
    </row>
    <row r="6830" spans="1:5">
      <c r="A6830" t="s">
        <v>7264</v>
      </c>
      <c r="B6830">
        <v>10010739496</v>
      </c>
      <c r="C6830" t="s">
        <v>645</v>
      </c>
      <c r="D6830" s="10">
        <v>32370</v>
      </c>
      <c r="E6830" t="s">
        <v>1217</v>
      </c>
    </row>
    <row r="6831" spans="1:5">
      <c r="A6831" t="s">
        <v>7265</v>
      </c>
      <c r="B6831">
        <v>10061404822</v>
      </c>
      <c r="C6831" t="s">
        <v>645</v>
      </c>
      <c r="D6831" s="10">
        <v>25530</v>
      </c>
      <c r="E6831" t="s">
        <v>1219</v>
      </c>
    </row>
    <row r="6832" spans="1:5">
      <c r="A6832" t="s">
        <v>7266</v>
      </c>
      <c r="B6832">
        <v>10006303869</v>
      </c>
      <c r="C6832" t="s">
        <v>141</v>
      </c>
      <c r="D6832" s="10">
        <v>32395</v>
      </c>
      <c r="E6832" t="s">
        <v>1217</v>
      </c>
    </row>
    <row r="6833" spans="1:5">
      <c r="A6833" t="s">
        <v>7267</v>
      </c>
      <c r="B6833">
        <v>10006988731</v>
      </c>
      <c r="C6833" t="s">
        <v>141</v>
      </c>
      <c r="D6833" s="10">
        <v>32568</v>
      </c>
      <c r="E6833" t="s">
        <v>1219</v>
      </c>
    </row>
    <row r="6834" spans="1:5">
      <c r="A6834" t="s">
        <v>7268</v>
      </c>
      <c r="B6834">
        <v>10009739083</v>
      </c>
      <c r="C6834" t="s">
        <v>141</v>
      </c>
      <c r="D6834" s="10">
        <v>35629</v>
      </c>
      <c r="E6834" t="s">
        <v>1219</v>
      </c>
    </row>
    <row r="6835" spans="1:5">
      <c r="A6835" t="s">
        <v>7269</v>
      </c>
      <c r="B6835">
        <v>10009871146</v>
      </c>
      <c r="C6835" t="s">
        <v>141</v>
      </c>
      <c r="D6835" s="10">
        <v>31667</v>
      </c>
      <c r="E6835" t="s">
        <v>1219</v>
      </c>
    </row>
    <row r="6836" spans="1:5">
      <c r="A6836" t="s">
        <v>7270</v>
      </c>
      <c r="B6836">
        <v>10008968541</v>
      </c>
      <c r="C6836" t="s">
        <v>55</v>
      </c>
      <c r="D6836" s="10">
        <v>34269</v>
      </c>
      <c r="E6836" t="s">
        <v>1219</v>
      </c>
    </row>
    <row r="6837" spans="1:5">
      <c r="A6837" t="s">
        <v>7271</v>
      </c>
      <c r="B6837">
        <v>10009030882</v>
      </c>
      <c r="C6837" t="s">
        <v>55</v>
      </c>
      <c r="D6837" s="10">
        <v>34836</v>
      </c>
      <c r="E6837" t="s">
        <v>1219</v>
      </c>
    </row>
    <row r="6838" spans="1:5">
      <c r="A6838" t="s">
        <v>7272</v>
      </c>
      <c r="B6838">
        <v>10009031690</v>
      </c>
      <c r="C6838" t="s">
        <v>55</v>
      </c>
      <c r="D6838" s="10">
        <v>34919</v>
      </c>
      <c r="E6838" t="s">
        <v>1219</v>
      </c>
    </row>
    <row r="6839" spans="1:5">
      <c r="A6839" t="s">
        <v>7273</v>
      </c>
      <c r="B6839">
        <v>10009226296</v>
      </c>
      <c r="C6839" t="s">
        <v>55</v>
      </c>
      <c r="D6839" s="10">
        <v>35106</v>
      </c>
      <c r="E6839" t="s">
        <v>1219</v>
      </c>
    </row>
    <row r="6840" spans="1:5">
      <c r="A6840" t="s">
        <v>7274</v>
      </c>
      <c r="B6840">
        <v>10009238727</v>
      </c>
      <c r="C6840" t="s">
        <v>55</v>
      </c>
      <c r="D6840" s="10">
        <v>33398</v>
      </c>
      <c r="E6840" t="s">
        <v>1219</v>
      </c>
    </row>
    <row r="6841" spans="1:5">
      <c r="A6841" t="s">
        <v>7275</v>
      </c>
      <c r="B6841">
        <v>10009723424</v>
      </c>
      <c r="C6841" t="s">
        <v>55</v>
      </c>
      <c r="D6841" s="10">
        <v>32965</v>
      </c>
      <c r="E6841" t="s">
        <v>1219</v>
      </c>
    </row>
    <row r="6842" spans="1:5">
      <c r="A6842" t="s">
        <v>7276</v>
      </c>
      <c r="B6842">
        <v>10010929759</v>
      </c>
      <c r="C6842" t="s">
        <v>55</v>
      </c>
      <c r="D6842" s="10">
        <v>35248</v>
      </c>
      <c r="E6842" t="s">
        <v>1219</v>
      </c>
    </row>
    <row r="6843" spans="1:5">
      <c r="A6843" t="s">
        <v>7277</v>
      </c>
      <c r="B6843">
        <v>10009301775</v>
      </c>
      <c r="C6843" t="s">
        <v>153</v>
      </c>
      <c r="D6843" s="10">
        <v>34826</v>
      </c>
      <c r="E6843" t="s">
        <v>1219</v>
      </c>
    </row>
    <row r="6844" spans="1:5">
      <c r="A6844" t="s">
        <v>7278</v>
      </c>
      <c r="B6844">
        <v>10006522525</v>
      </c>
      <c r="C6844" t="s">
        <v>223</v>
      </c>
      <c r="D6844" s="10">
        <v>31988</v>
      </c>
      <c r="E6844" t="s">
        <v>1219</v>
      </c>
    </row>
    <row r="6845" spans="1:5">
      <c r="A6845" t="s">
        <v>7279</v>
      </c>
      <c r="B6845">
        <v>10009035128</v>
      </c>
      <c r="C6845" t="s">
        <v>223</v>
      </c>
      <c r="D6845" s="10">
        <v>34813</v>
      </c>
      <c r="E6845" t="s">
        <v>1219</v>
      </c>
    </row>
    <row r="6846" spans="1:5">
      <c r="A6846" t="s">
        <v>7280</v>
      </c>
      <c r="B6846">
        <v>10009400593</v>
      </c>
      <c r="C6846" t="s">
        <v>223</v>
      </c>
      <c r="D6846" s="10">
        <v>33402</v>
      </c>
      <c r="E6846" t="s">
        <v>1219</v>
      </c>
    </row>
    <row r="6847" spans="1:5">
      <c r="A6847" t="s">
        <v>613</v>
      </c>
      <c r="B6847">
        <v>10088683646</v>
      </c>
      <c r="C6847" t="s">
        <v>55</v>
      </c>
      <c r="D6847" s="10">
        <v>37554</v>
      </c>
      <c r="E6847" t="s">
        <v>1217</v>
      </c>
    </row>
    <row r="6848" spans="1:5">
      <c r="A6848" t="s">
        <v>7281</v>
      </c>
      <c r="B6848">
        <v>10111998204</v>
      </c>
      <c r="C6848" t="s">
        <v>55</v>
      </c>
      <c r="D6848" s="10">
        <v>37941</v>
      </c>
      <c r="E6848" t="s">
        <v>1217</v>
      </c>
    </row>
    <row r="6849" spans="1:5">
      <c r="A6849" t="s">
        <v>7282</v>
      </c>
      <c r="B6849">
        <v>10080143505</v>
      </c>
      <c r="C6849" t="s">
        <v>153</v>
      </c>
      <c r="D6849" s="10">
        <v>33204</v>
      </c>
      <c r="E6849" t="s">
        <v>1219</v>
      </c>
    </row>
    <row r="6850" spans="1:5">
      <c r="A6850" t="s">
        <v>7283</v>
      </c>
      <c r="B6850">
        <v>10006032168</v>
      </c>
      <c r="C6850" t="s">
        <v>363</v>
      </c>
      <c r="D6850" s="10">
        <v>28132</v>
      </c>
      <c r="E6850" t="s">
        <v>1219</v>
      </c>
    </row>
    <row r="6851" spans="1:5">
      <c r="A6851" t="s">
        <v>5116</v>
      </c>
      <c r="B6851">
        <v>10123467442</v>
      </c>
      <c r="C6851" t="s">
        <v>60</v>
      </c>
      <c r="D6851" s="10">
        <v>36248</v>
      </c>
      <c r="E6851" t="s">
        <v>1219</v>
      </c>
    </row>
    <row r="6852" spans="1:5">
      <c r="A6852" t="s">
        <v>7284</v>
      </c>
      <c r="B6852">
        <v>10109357881</v>
      </c>
      <c r="C6852" t="s">
        <v>149</v>
      </c>
      <c r="D6852" s="10">
        <v>35947</v>
      </c>
      <c r="E6852" t="s">
        <v>1217</v>
      </c>
    </row>
    <row r="6853" spans="1:5">
      <c r="A6853" t="s">
        <v>7285</v>
      </c>
      <c r="B6853">
        <v>10127200932</v>
      </c>
      <c r="C6853" t="s">
        <v>43</v>
      </c>
      <c r="D6853" s="10">
        <v>34504</v>
      </c>
      <c r="E6853" t="s">
        <v>1217</v>
      </c>
    </row>
    <row r="6854" spans="1:5">
      <c r="A6854" t="s">
        <v>7286</v>
      </c>
      <c r="B6854">
        <v>10069353263</v>
      </c>
      <c r="C6854" t="s">
        <v>34</v>
      </c>
      <c r="D6854" s="10">
        <v>37999</v>
      </c>
      <c r="E6854" t="s">
        <v>1217</v>
      </c>
    </row>
    <row r="6855" spans="1:5">
      <c r="A6855" t="s">
        <v>3921</v>
      </c>
      <c r="B6855">
        <v>10016351655</v>
      </c>
      <c r="C6855" t="s">
        <v>77</v>
      </c>
      <c r="D6855" s="10">
        <v>36047</v>
      </c>
      <c r="E6855" t="s">
        <v>1219</v>
      </c>
    </row>
    <row r="6856" spans="1:5">
      <c r="A6856" t="s">
        <v>7287</v>
      </c>
      <c r="B6856">
        <v>10007225975</v>
      </c>
      <c r="C6856" t="s">
        <v>115</v>
      </c>
      <c r="D6856" s="10">
        <v>32806</v>
      </c>
      <c r="E6856" t="s">
        <v>1217</v>
      </c>
    </row>
    <row r="6857" spans="1:5">
      <c r="A6857" t="s">
        <v>7288</v>
      </c>
      <c r="B6857">
        <v>10054329579</v>
      </c>
      <c r="C6857" t="s">
        <v>149</v>
      </c>
      <c r="D6857" s="10">
        <v>37388</v>
      </c>
      <c r="E6857" t="s">
        <v>1217</v>
      </c>
    </row>
    <row r="6858" spans="1:5">
      <c r="A6858" t="s">
        <v>7289</v>
      </c>
      <c r="B6858">
        <v>10066511062</v>
      </c>
      <c r="C6858" t="s">
        <v>43</v>
      </c>
      <c r="D6858" s="10">
        <v>36736</v>
      </c>
      <c r="E6858" t="s">
        <v>1217</v>
      </c>
    </row>
    <row r="6859" spans="1:5">
      <c r="A6859" t="s">
        <v>7290</v>
      </c>
      <c r="B6859">
        <v>10107619561</v>
      </c>
      <c r="C6859" t="s">
        <v>115</v>
      </c>
      <c r="D6859" s="10">
        <v>37404</v>
      </c>
      <c r="E6859" t="s">
        <v>1217</v>
      </c>
    </row>
    <row r="6860" spans="1:5">
      <c r="A6860" t="s">
        <v>7291</v>
      </c>
      <c r="B6860">
        <v>10114777656</v>
      </c>
      <c r="C6860" t="s">
        <v>477</v>
      </c>
      <c r="D6860" s="10">
        <v>38122</v>
      </c>
      <c r="E6860" t="s">
        <v>1219</v>
      </c>
    </row>
    <row r="6861" spans="1:5">
      <c r="A6861" t="s">
        <v>7292</v>
      </c>
      <c r="B6861">
        <v>10006898704</v>
      </c>
      <c r="C6861" t="s">
        <v>77</v>
      </c>
      <c r="D6861" s="10">
        <v>33289</v>
      </c>
      <c r="E6861" t="s">
        <v>1217</v>
      </c>
    </row>
    <row r="6862" spans="1:5">
      <c r="A6862" t="s">
        <v>7293</v>
      </c>
      <c r="B6862">
        <v>10111052957</v>
      </c>
      <c r="C6862" t="s">
        <v>523</v>
      </c>
      <c r="D6862" s="10">
        <v>38110</v>
      </c>
      <c r="E6862" t="s">
        <v>1217</v>
      </c>
    </row>
    <row r="6863" spans="1:5">
      <c r="A6863" t="s">
        <v>7294</v>
      </c>
      <c r="B6863">
        <v>10092095824</v>
      </c>
      <c r="C6863" t="s">
        <v>51</v>
      </c>
      <c r="D6863" s="10">
        <v>37501</v>
      </c>
      <c r="E6863" t="s">
        <v>1219</v>
      </c>
    </row>
    <row r="6864" spans="1:5">
      <c r="A6864" t="s">
        <v>7295</v>
      </c>
      <c r="B6864">
        <v>10064947948</v>
      </c>
      <c r="C6864" t="s">
        <v>77</v>
      </c>
      <c r="D6864" s="10">
        <v>37110</v>
      </c>
      <c r="E6864" t="s">
        <v>1217</v>
      </c>
    </row>
    <row r="6865" spans="1:5">
      <c r="A6865" t="s">
        <v>7296</v>
      </c>
      <c r="B6865">
        <v>10044354141</v>
      </c>
      <c r="C6865" t="s">
        <v>479</v>
      </c>
      <c r="D6865" s="10">
        <v>38000</v>
      </c>
      <c r="E6865" t="s">
        <v>1217</v>
      </c>
    </row>
    <row r="6866" spans="1:5">
      <c r="A6866" t="s">
        <v>7297</v>
      </c>
      <c r="B6866">
        <v>10095244179</v>
      </c>
      <c r="C6866" t="s">
        <v>153</v>
      </c>
      <c r="D6866" s="10">
        <v>37087</v>
      </c>
      <c r="E6866" t="s">
        <v>1219</v>
      </c>
    </row>
    <row r="6867" spans="1:5">
      <c r="A6867" t="s">
        <v>7298</v>
      </c>
      <c r="B6867">
        <v>10082761996</v>
      </c>
      <c r="C6867" t="s">
        <v>43</v>
      </c>
      <c r="D6867" s="10">
        <v>37763</v>
      </c>
      <c r="E6867" t="s">
        <v>1217</v>
      </c>
    </row>
    <row r="6868" spans="1:5">
      <c r="A6868" t="s">
        <v>7299</v>
      </c>
      <c r="B6868">
        <v>10096909044</v>
      </c>
      <c r="C6868" t="s">
        <v>115</v>
      </c>
      <c r="D6868" s="10">
        <v>37589</v>
      </c>
      <c r="E6868" t="s">
        <v>1217</v>
      </c>
    </row>
    <row r="6869" spans="1:5">
      <c r="A6869" t="s">
        <v>7300</v>
      </c>
      <c r="B6869">
        <v>10135695809</v>
      </c>
      <c r="C6869" t="s">
        <v>60</v>
      </c>
      <c r="D6869" s="10">
        <v>37651</v>
      </c>
      <c r="E6869" t="s">
        <v>1219</v>
      </c>
    </row>
    <row r="6870" spans="1:5">
      <c r="A6870" t="s">
        <v>7301</v>
      </c>
      <c r="B6870">
        <v>10107618147</v>
      </c>
      <c r="C6870" t="s">
        <v>115</v>
      </c>
      <c r="D6870" s="10">
        <v>37849</v>
      </c>
      <c r="E6870" t="s">
        <v>1217</v>
      </c>
    </row>
    <row r="6871" spans="1:5">
      <c r="A6871" t="s">
        <v>7158</v>
      </c>
      <c r="B6871">
        <v>10053692009</v>
      </c>
      <c r="C6871" t="s">
        <v>177</v>
      </c>
      <c r="D6871" s="10">
        <v>34051</v>
      </c>
      <c r="E6871" t="s">
        <v>1217</v>
      </c>
    </row>
    <row r="6872" spans="1:5">
      <c r="A6872" t="s">
        <v>7302</v>
      </c>
      <c r="B6872">
        <v>10123479667</v>
      </c>
      <c r="C6872" t="s">
        <v>60</v>
      </c>
      <c r="D6872" s="10">
        <v>37227</v>
      </c>
      <c r="E6872" t="s">
        <v>1219</v>
      </c>
    </row>
    <row r="6873" spans="1:5">
      <c r="A6873" t="s">
        <v>7303</v>
      </c>
      <c r="B6873">
        <v>10050949333</v>
      </c>
      <c r="C6873" t="s">
        <v>60</v>
      </c>
      <c r="D6873" s="10">
        <v>36168</v>
      </c>
      <c r="E6873" t="s">
        <v>1219</v>
      </c>
    </row>
    <row r="6874" spans="1:5">
      <c r="A6874" t="s">
        <v>7304</v>
      </c>
      <c r="B6874">
        <v>10108608254</v>
      </c>
      <c r="C6874" t="s">
        <v>43</v>
      </c>
      <c r="D6874" s="10">
        <v>37092</v>
      </c>
      <c r="E6874" t="s">
        <v>1217</v>
      </c>
    </row>
    <row r="6875" spans="1:5">
      <c r="A6875" t="s">
        <v>7305</v>
      </c>
      <c r="B6875">
        <v>10065049594</v>
      </c>
      <c r="C6875" t="s">
        <v>77</v>
      </c>
      <c r="D6875" s="10">
        <v>38027</v>
      </c>
      <c r="E6875" t="s">
        <v>1217</v>
      </c>
    </row>
    <row r="6876" spans="1:5">
      <c r="A6876" t="s">
        <v>7306</v>
      </c>
      <c r="B6876">
        <v>10089579884</v>
      </c>
      <c r="C6876" t="s">
        <v>94</v>
      </c>
      <c r="D6876" s="10">
        <v>37997</v>
      </c>
      <c r="E6876" t="s">
        <v>1219</v>
      </c>
    </row>
    <row r="6877" spans="1:5">
      <c r="A6877" t="s">
        <v>7307</v>
      </c>
      <c r="B6877">
        <v>10052888222</v>
      </c>
      <c r="C6877" t="s">
        <v>1110</v>
      </c>
      <c r="D6877" s="10">
        <v>37653</v>
      </c>
      <c r="E6877" t="s">
        <v>1217</v>
      </c>
    </row>
    <row r="6878" spans="1:5">
      <c r="A6878" t="s">
        <v>7308</v>
      </c>
      <c r="B6878">
        <v>10012876328</v>
      </c>
      <c r="C6878" t="s">
        <v>101</v>
      </c>
      <c r="D6878" s="10">
        <v>34346</v>
      </c>
      <c r="E6878" t="s">
        <v>1217</v>
      </c>
    </row>
    <row r="6879" spans="1:5">
      <c r="A6879" t="s">
        <v>7309</v>
      </c>
      <c r="B6879">
        <v>10135696819</v>
      </c>
      <c r="C6879" t="s">
        <v>60</v>
      </c>
      <c r="D6879" s="10">
        <v>37732</v>
      </c>
      <c r="E6879" t="s">
        <v>1219</v>
      </c>
    </row>
    <row r="6880" spans="1:5">
      <c r="A6880" t="s">
        <v>7310</v>
      </c>
      <c r="B6880">
        <v>10014569885</v>
      </c>
      <c r="C6880" t="s">
        <v>115</v>
      </c>
      <c r="D6880" s="10">
        <v>32912</v>
      </c>
      <c r="E6880" t="s">
        <v>1219</v>
      </c>
    </row>
    <row r="6881" spans="1:5">
      <c r="A6881" t="s">
        <v>7311</v>
      </c>
      <c r="B6881">
        <v>10053237321</v>
      </c>
      <c r="C6881" t="s">
        <v>51</v>
      </c>
      <c r="D6881" s="10">
        <v>37747</v>
      </c>
      <c r="E6881" t="s">
        <v>1217</v>
      </c>
    </row>
    <row r="6882" spans="1:5">
      <c r="A6882" t="s">
        <v>7312</v>
      </c>
      <c r="B6882">
        <v>10007524049</v>
      </c>
      <c r="C6882" t="s">
        <v>163</v>
      </c>
      <c r="D6882" s="10">
        <v>33892</v>
      </c>
      <c r="E6882" t="s">
        <v>1217</v>
      </c>
    </row>
    <row r="6883" spans="1:5">
      <c r="A6883" t="s">
        <v>7313</v>
      </c>
      <c r="B6883">
        <v>10133201491</v>
      </c>
      <c r="C6883" t="s">
        <v>115</v>
      </c>
      <c r="D6883" s="10">
        <v>36219</v>
      </c>
      <c r="E6883" t="s">
        <v>1218</v>
      </c>
    </row>
    <row r="6884" spans="1:5">
      <c r="A6884" t="s">
        <v>7314</v>
      </c>
      <c r="B6884">
        <v>10056225628</v>
      </c>
      <c r="C6884" t="s">
        <v>36</v>
      </c>
      <c r="D6884" s="10">
        <v>37833</v>
      </c>
      <c r="E6884" t="s">
        <v>1217</v>
      </c>
    </row>
    <row r="6885" spans="1:5">
      <c r="A6885" t="s">
        <v>7315</v>
      </c>
      <c r="B6885">
        <v>10135697324</v>
      </c>
      <c r="C6885" t="s">
        <v>60</v>
      </c>
      <c r="D6885" s="10">
        <v>37520</v>
      </c>
      <c r="E6885" t="s">
        <v>1219</v>
      </c>
    </row>
    <row r="6886" spans="1:5">
      <c r="A6886" t="s">
        <v>7316</v>
      </c>
      <c r="B6886">
        <v>10106858921</v>
      </c>
      <c r="C6886" t="s">
        <v>149</v>
      </c>
      <c r="D6886" s="10">
        <v>35558</v>
      </c>
      <c r="E6886" t="s">
        <v>1217</v>
      </c>
    </row>
    <row r="6887" spans="1:5">
      <c r="A6887" t="s">
        <v>7317</v>
      </c>
      <c r="B6887">
        <v>10106829518</v>
      </c>
      <c r="C6887" t="s">
        <v>149</v>
      </c>
      <c r="D6887" s="10">
        <v>32760</v>
      </c>
      <c r="E6887" t="s">
        <v>1219</v>
      </c>
    </row>
    <row r="6888" spans="1:5">
      <c r="A6888" t="s">
        <v>7318</v>
      </c>
      <c r="B6888">
        <v>10107621076</v>
      </c>
      <c r="C6888" t="s">
        <v>115</v>
      </c>
      <c r="D6888" s="10">
        <v>36848</v>
      </c>
      <c r="E6888" t="s">
        <v>1217</v>
      </c>
    </row>
    <row r="6889" spans="1:5">
      <c r="A6889" t="s">
        <v>7319</v>
      </c>
      <c r="B6889">
        <v>10059705706</v>
      </c>
      <c r="C6889" t="s">
        <v>32</v>
      </c>
      <c r="D6889" s="10">
        <v>37437</v>
      </c>
      <c r="E6889" t="s">
        <v>1217</v>
      </c>
    </row>
    <row r="6890" spans="1:5">
      <c r="A6890" t="s">
        <v>7320</v>
      </c>
      <c r="B6890">
        <v>10092837771</v>
      </c>
      <c r="C6890" t="s">
        <v>149</v>
      </c>
      <c r="D6890" s="10">
        <v>37717</v>
      </c>
      <c r="E6890" t="s">
        <v>1217</v>
      </c>
    </row>
    <row r="6891" spans="1:5">
      <c r="A6891" t="s">
        <v>7321</v>
      </c>
      <c r="B6891">
        <v>10009678863</v>
      </c>
      <c r="C6891" t="s">
        <v>115</v>
      </c>
      <c r="D6891" s="10">
        <v>33133</v>
      </c>
      <c r="E6891" t="s">
        <v>1219</v>
      </c>
    </row>
    <row r="6892" spans="1:5">
      <c r="A6892" t="s">
        <v>7322</v>
      </c>
      <c r="B6892">
        <v>10097382223</v>
      </c>
      <c r="C6892" t="s">
        <v>115</v>
      </c>
      <c r="D6892" s="10">
        <v>33512</v>
      </c>
      <c r="E6892" t="s">
        <v>1219</v>
      </c>
    </row>
    <row r="6893" spans="1:5">
      <c r="A6893" t="s">
        <v>7323</v>
      </c>
      <c r="B6893">
        <v>10035359918</v>
      </c>
      <c r="C6893" t="s">
        <v>43</v>
      </c>
      <c r="D6893" s="10">
        <v>36842</v>
      </c>
      <c r="E6893" t="s">
        <v>1219</v>
      </c>
    </row>
    <row r="6894" spans="1:5">
      <c r="A6894" t="s">
        <v>7324</v>
      </c>
      <c r="B6894">
        <v>10133198562</v>
      </c>
      <c r="C6894" t="s">
        <v>149</v>
      </c>
      <c r="D6894" s="10">
        <v>36922</v>
      </c>
      <c r="E6894" t="s">
        <v>1219</v>
      </c>
    </row>
    <row r="6895" spans="1:5">
      <c r="A6895" t="s">
        <v>7325</v>
      </c>
      <c r="B6895">
        <v>10023827830</v>
      </c>
      <c r="C6895" t="s">
        <v>112</v>
      </c>
      <c r="D6895" s="10">
        <v>35900</v>
      </c>
      <c r="E6895" t="s">
        <v>1217</v>
      </c>
    </row>
    <row r="6896" spans="1:5">
      <c r="A6896" t="s">
        <v>7326</v>
      </c>
      <c r="B6896">
        <v>10121916048</v>
      </c>
      <c r="C6896" t="s">
        <v>43</v>
      </c>
      <c r="D6896" s="10">
        <v>38065</v>
      </c>
      <c r="E6896" t="s">
        <v>1219</v>
      </c>
    </row>
    <row r="6897" spans="1:5">
      <c r="A6897" t="s">
        <v>7327</v>
      </c>
      <c r="B6897">
        <v>10009518512</v>
      </c>
      <c r="C6897" t="s">
        <v>36</v>
      </c>
      <c r="D6897" s="10">
        <v>35269</v>
      </c>
      <c r="E6897" t="s">
        <v>1217</v>
      </c>
    </row>
    <row r="6898" spans="1:5">
      <c r="A6898" t="s">
        <v>7328</v>
      </c>
      <c r="B6898">
        <v>10096386355</v>
      </c>
      <c r="C6898" t="s">
        <v>163</v>
      </c>
      <c r="D6898" s="10">
        <v>25554</v>
      </c>
      <c r="E6898" t="s">
        <v>1217</v>
      </c>
    </row>
    <row r="6899" spans="1:5">
      <c r="A6899" t="s">
        <v>7329</v>
      </c>
      <c r="B6899">
        <v>10003477937</v>
      </c>
      <c r="C6899" t="s">
        <v>112</v>
      </c>
      <c r="D6899" s="10">
        <v>28828</v>
      </c>
      <c r="E6899" t="s">
        <v>1217</v>
      </c>
    </row>
    <row r="6900" spans="1:5">
      <c r="A6900" t="s">
        <v>7330</v>
      </c>
      <c r="B6900">
        <v>10050564565</v>
      </c>
      <c r="C6900" t="s">
        <v>112</v>
      </c>
      <c r="D6900" s="10">
        <v>36427</v>
      </c>
      <c r="E6900" t="s">
        <v>1217</v>
      </c>
    </row>
    <row r="6901" spans="1:5">
      <c r="A6901" t="s">
        <v>7331</v>
      </c>
      <c r="B6901">
        <v>10017925681</v>
      </c>
      <c r="C6901" t="s">
        <v>112</v>
      </c>
      <c r="D6901" s="10">
        <v>27409</v>
      </c>
      <c r="E6901" t="s">
        <v>1217</v>
      </c>
    </row>
    <row r="6902" spans="1:5">
      <c r="A6902" t="s">
        <v>7332</v>
      </c>
      <c r="B6902">
        <v>10082577595</v>
      </c>
      <c r="C6902" t="s">
        <v>2851</v>
      </c>
      <c r="D6902" s="10">
        <v>35953</v>
      </c>
      <c r="E6902" t="s">
        <v>1219</v>
      </c>
    </row>
    <row r="6903" spans="1:5">
      <c r="A6903" t="s">
        <v>7333</v>
      </c>
      <c r="B6903">
        <v>10096731212</v>
      </c>
      <c r="C6903" t="s">
        <v>1709</v>
      </c>
      <c r="D6903" s="10">
        <v>36511</v>
      </c>
      <c r="E6903" t="s">
        <v>1219</v>
      </c>
    </row>
    <row r="6904" spans="1:5">
      <c r="A6904" t="s">
        <v>7334</v>
      </c>
      <c r="B6904">
        <v>10131726586</v>
      </c>
      <c r="C6904" t="s">
        <v>1703</v>
      </c>
      <c r="D6904" s="10">
        <v>36497</v>
      </c>
      <c r="E6904" t="s">
        <v>1219</v>
      </c>
    </row>
    <row r="6905" spans="1:5">
      <c r="A6905" t="s">
        <v>7335</v>
      </c>
      <c r="B6905">
        <v>10067790553</v>
      </c>
      <c r="C6905" t="s">
        <v>26</v>
      </c>
      <c r="D6905" s="10">
        <v>36900</v>
      </c>
      <c r="E6905" t="s">
        <v>1217</v>
      </c>
    </row>
    <row r="6906" spans="1:5">
      <c r="A6906" t="s">
        <v>4904</v>
      </c>
      <c r="B6906">
        <v>10115010759</v>
      </c>
      <c r="C6906" t="s">
        <v>101</v>
      </c>
      <c r="D6906" s="10">
        <v>37247</v>
      </c>
      <c r="E6906" t="s">
        <v>1219</v>
      </c>
    </row>
    <row r="6907" spans="1:5">
      <c r="A6907" t="s">
        <v>633</v>
      </c>
      <c r="B6907">
        <v>10016105923</v>
      </c>
      <c r="C6907" t="s">
        <v>206</v>
      </c>
      <c r="D6907" s="10">
        <v>36935</v>
      </c>
      <c r="E6907" t="s">
        <v>1219</v>
      </c>
    </row>
    <row r="6908" spans="1:5">
      <c r="A6908" t="s">
        <v>7336</v>
      </c>
      <c r="B6908">
        <v>10084085139</v>
      </c>
      <c r="C6908" t="s">
        <v>112</v>
      </c>
      <c r="D6908" s="10">
        <v>38067</v>
      </c>
      <c r="E6908" t="s">
        <v>1217</v>
      </c>
    </row>
    <row r="6909" spans="1:5">
      <c r="A6909" t="s">
        <v>7337</v>
      </c>
      <c r="B6909">
        <v>10079375282</v>
      </c>
      <c r="C6909" t="s">
        <v>483</v>
      </c>
      <c r="D6909" s="10">
        <v>38336</v>
      </c>
      <c r="E6909" t="s">
        <v>1218</v>
      </c>
    </row>
    <row r="6910" spans="1:5">
      <c r="A6910" t="s">
        <v>271</v>
      </c>
      <c r="B6910">
        <v>10085000474</v>
      </c>
      <c r="C6910" t="s">
        <v>101</v>
      </c>
      <c r="D6910" s="10">
        <v>37262</v>
      </c>
      <c r="E6910" t="s">
        <v>1217</v>
      </c>
    </row>
    <row r="6911" spans="1:5">
      <c r="A6911" t="s">
        <v>7338</v>
      </c>
      <c r="B6911">
        <v>10077454581</v>
      </c>
      <c r="C6911" t="s">
        <v>197</v>
      </c>
      <c r="D6911" s="10">
        <v>30070</v>
      </c>
      <c r="E6911" t="s">
        <v>1219</v>
      </c>
    </row>
    <row r="6912" spans="1:5">
      <c r="A6912" t="s">
        <v>7339</v>
      </c>
      <c r="B6912">
        <v>10049194441</v>
      </c>
      <c r="C6912" t="s">
        <v>483</v>
      </c>
      <c r="D6912" s="10">
        <v>36948</v>
      </c>
      <c r="E6912" t="s">
        <v>1217</v>
      </c>
    </row>
    <row r="6913" spans="1:5">
      <c r="A6913" t="s">
        <v>7340</v>
      </c>
      <c r="B6913">
        <v>10023236534</v>
      </c>
      <c r="C6913" t="s">
        <v>22</v>
      </c>
      <c r="D6913" s="10">
        <v>30809</v>
      </c>
      <c r="E6913" t="s">
        <v>1217</v>
      </c>
    </row>
    <row r="6914" spans="1:5">
      <c r="A6914" t="s">
        <v>7342</v>
      </c>
      <c r="B6914">
        <v>10023500555</v>
      </c>
      <c r="C6914" t="s">
        <v>7341</v>
      </c>
      <c r="D6914" s="10">
        <v>36227</v>
      </c>
      <c r="E6914" t="s">
        <v>1219</v>
      </c>
    </row>
    <row r="6915" spans="1:5">
      <c r="A6915" t="s">
        <v>7343</v>
      </c>
      <c r="B6915">
        <v>10050525563</v>
      </c>
      <c r="C6915" t="s">
        <v>483</v>
      </c>
      <c r="D6915" s="10">
        <v>38303</v>
      </c>
      <c r="E6915" t="s">
        <v>1217</v>
      </c>
    </row>
    <row r="6916" spans="1:5">
      <c r="A6916" t="s">
        <v>7344</v>
      </c>
      <c r="B6916">
        <v>10011112140</v>
      </c>
      <c r="C6916" t="s">
        <v>22</v>
      </c>
      <c r="D6916" s="10">
        <v>33300</v>
      </c>
      <c r="E6916" t="s">
        <v>1217</v>
      </c>
    </row>
    <row r="6917" spans="1:5">
      <c r="A6917" t="s">
        <v>7345</v>
      </c>
      <c r="B6917">
        <v>10027206662</v>
      </c>
      <c r="C6917" t="s">
        <v>26</v>
      </c>
      <c r="D6917" s="10">
        <v>36811</v>
      </c>
      <c r="E6917" t="s">
        <v>1217</v>
      </c>
    </row>
    <row r="6918" spans="1:5">
      <c r="A6918" t="s">
        <v>7346</v>
      </c>
      <c r="B6918">
        <v>10060898095</v>
      </c>
      <c r="C6918" t="s">
        <v>4662</v>
      </c>
      <c r="D6918" s="10">
        <v>37209</v>
      </c>
      <c r="E6918" t="s">
        <v>1217</v>
      </c>
    </row>
    <row r="6919" spans="1:5">
      <c r="A6919" t="s">
        <v>7347</v>
      </c>
      <c r="B6919">
        <v>10063642993</v>
      </c>
      <c r="C6919" t="s">
        <v>1686</v>
      </c>
      <c r="D6919" s="10">
        <v>37250</v>
      </c>
      <c r="E6919" t="s">
        <v>1217</v>
      </c>
    </row>
    <row r="6920" spans="1:5">
      <c r="A6920" t="s">
        <v>7348</v>
      </c>
      <c r="B6920">
        <v>10008714018</v>
      </c>
      <c r="C6920" t="s">
        <v>491</v>
      </c>
      <c r="D6920" s="10">
        <v>34677</v>
      </c>
      <c r="E6920" t="s">
        <v>1217</v>
      </c>
    </row>
    <row r="6921" spans="1:5">
      <c r="A6921" t="s">
        <v>7349</v>
      </c>
      <c r="B6921">
        <v>10049713591</v>
      </c>
      <c r="C6921" t="s">
        <v>1706</v>
      </c>
      <c r="D6921" s="10">
        <v>37336</v>
      </c>
      <c r="E6921" t="s">
        <v>1217</v>
      </c>
    </row>
    <row r="6922" spans="1:5">
      <c r="A6922" t="s">
        <v>7350</v>
      </c>
      <c r="B6922">
        <v>10077652726</v>
      </c>
      <c r="C6922" t="s">
        <v>1686</v>
      </c>
      <c r="D6922" s="10">
        <v>32888</v>
      </c>
      <c r="E6922" t="s">
        <v>1217</v>
      </c>
    </row>
    <row r="6923" spans="1:5">
      <c r="A6923" t="s">
        <v>7351</v>
      </c>
      <c r="B6923">
        <v>10007216073</v>
      </c>
      <c r="C6923" t="s">
        <v>26</v>
      </c>
      <c r="D6923" s="10">
        <v>34130</v>
      </c>
      <c r="E6923" t="s">
        <v>1217</v>
      </c>
    </row>
    <row r="6924" spans="1:5">
      <c r="A6924" t="s">
        <v>7352</v>
      </c>
      <c r="B6924">
        <v>10083112917</v>
      </c>
      <c r="C6924" t="s">
        <v>523</v>
      </c>
      <c r="D6924" s="10">
        <v>37402</v>
      </c>
      <c r="E6924" t="s">
        <v>1219</v>
      </c>
    </row>
    <row r="6925" spans="1:5">
      <c r="A6925" t="s">
        <v>7353</v>
      </c>
      <c r="B6925">
        <v>10045824703</v>
      </c>
      <c r="C6925" t="s">
        <v>363</v>
      </c>
      <c r="D6925" s="10">
        <v>37918</v>
      </c>
      <c r="E6925" t="s">
        <v>1217</v>
      </c>
    </row>
    <row r="6926" spans="1:5">
      <c r="A6926" t="s">
        <v>7354</v>
      </c>
      <c r="B6926">
        <v>10096811539</v>
      </c>
      <c r="C6926" t="s">
        <v>115</v>
      </c>
      <c r="D6926" s="10">
        <v>37427</v>
      </c>
      <c r="E6926" t="s">
        <v>1217</v>
      </c>
    </row>
    <row r="6927" spans="1:5">
      <c r="A6927" t="s">
        <v>7355</v>
      </c>
      <c r="B6927">
        <v>10021014022</v>
      </c>
      <c r="C6927" t="s">
        <v>30</v>
      </c>
      <c r="D6927" s="10">
        <v>36732</v>
      </c>
      <c r="E6927" t="s">
        <v>1217</v>
      </c>
    </row>
    <row r="6928" spans="1:5">
      <c r="A6928" t="s">
        <v>7356</v>
      </c>
      <c r="B6928">
        <v>10011856515</v>
      </c>
      <c r="C6928" t="s">
        <v>324</v>
      </c>
      <c r="D6928" s="10">
        <v>28019</v>
      </c>
      <c r="E6928" t="s">
        <v>1217</v>
      </c>
    </row>
    <row r="6929" spans="1:5">
      <c r="A6929" t="s">
        <v>7357</v>
      </c>
      <c r="B6929">
        <v>10016292243</v>
      </c>
      <c r="C6929" t="s">
        <v>43</v>
      </c>
      <c r="D6929" s="10">
        <v>36321</v>
      </c>
      <c r="E6929" t="s">
        <v>1226</v>
      </c>
    </row>
    <row r="6930" spans="1:5">
      <c r="A6930" t="s">
        <v>7358</v>
      </c>
      <c r="B6930">
        <v>10083922764</v>
      </c>
      <c r="C6930" t="s">
        <v>324</v>
      </c>
      <c r="D6930" s="10">
        <v>37126</v>
      </c>
      <c r="E6930" t="s">
        <v>1219</v>
      </c>
    </row>
    <row r="6931" spans="1:5">
      <c r="A6931" t="s">
        <v>7359</v>
      </c>
      <c r="B6931">
        <v>10080715603</v>
      </c>
      <c r="C6931" t="s">
        <v>43</v>
      </c>
      <c r="D6931" s="10">
        <v>37291</v>
      </c>
      <c r="E6931" t="s">
        <v>1217</v>
      </c>
    </row>
    <row r="6932" spans="1:5">
      <c r="A6932" t="s">
        <v>7360</v>
      </c>
      <c r="B6932">
        <v>10063226402</v>
      </c>
      <c r="C6932" t="s">
        <v>30</v>
      </c>
      <c r="D6932" s="10">
        <v>37335</v>
      </c>
      <c r="E6932" t="s">
        <v>1219</v>
      </c>
    </row>
    <row r="6933" spans="1:5">
      <c r="A6933" t="s">
        <v>7361</v>
      </c>
      <c r="B6933">
        <v>10011099006</v>
      </c>
      <c r="C6933" t="s">
        <v>115</v>
      </c>
      <c r="D6933" s="10">
        <v>34535</v>
      </c>
      <c r="E6933" t="s">
        <v>1217</v>
      </c>
    </row>
    <row r="6934" spans="1:5">
      <c r="A6934" t="s">
        <v>7362</v>
      </c>
      <c r="B6934">
        <v>10062526988</v>
      </c>
      <c r="C6934" t="s">
        <v>197</v>
      </c>
      <c r="D6934" s="10">
        <v>37882</v>
      </c>
      <c r="E6934" t="s">
        <v>1217</v>
      </c>
    </row>
    <row r="6935" spans="1:5">
      <c r="A6935" t="s">
        <v>7363</v>
      </c>
      <c r="B6935">
        <v>10064300876</v>
      </c>
      <c r="C6935" t="s">
        <v>43</v>
      </c>
      <c r="D6935" s="10">
        <v>37203</v>
      </c>
      <c r="E6935" t="s">
        <v>1217</v>
      </c>
    </row>
    <row r="6936" spans="1:5">
      <c r="A6936" t="s">
        <v>7364</v>
      </c>
      <c r="B6936">
        <v>10068351739</v>
      </c>
      <c r="C6936" t="s">
        <v>26</v>
      </c>
      <c r="D6936" s="10">
        <v>37080</v>
      </c>
      <c r="E6936" t="s">
        <v>1219</v>
      </c>
    </row>
    <row r="6937" spans="1:5">
      <c r="A6937" t="s">
        <v>7365</v>
      </c>
      <c r="B6937">
        <v>10084061800</v>
      </c>
      <c r="C6937" t="s">
        <v>523</v>
      </c>
      <c r="D6937" s="10">
        <v>36164</v>
      </c>
      <c r="E6937" t="s">
        <v>1219</v>
      </c>
    </row>
    <row r="6938" spans="1:5">
      <c r="A6938" t="s">
        <v>7366</v>
      </c>
      <c r="B6938">
        <v>10095826280</v>
      </c>
      <c r="C6938" t="s">
        <v>30</v>
      </c>
      <c r="D6938" s="10">
        <v>37527</v>
      </c>
      <c r="E6938" t="s">
        <v>1219</v>
      </c>
    </row>
    <row r="6939" spans="1:5">
      <c r="A6939" t="s">
        <v>6908</v>
      </c>
      <c r="B6939">
        <v>10078258671</v>
      </c>
      <c r="C6939" t="s">
        <v>57</v>
      </c>
      <c r="D6939" s="10">
        <v>34739</v>
      </c>
      <c r="E6939" t="s">
        <v>1219</v>
      </c>
    </row>
    <row r="6940" spans="1:5">
      <c r="A6940" t="s">
        <v>7367</v>
      </c>
      <c r="B6940">
        <v>10109372130</v>
      </c>
      <c r="C6940" t="s">
        <v>30</v>
      </c>
      <c r="D6940" s="10">
        <v>37041</v>
      </c>
      <c r="E6940" t="s">
        <v>1219</v>
      </c>
    </row>
    <row r="6941" spans="1:5">
      <c r="A6941" t="s">
        <v>7368</v>
      </c>
      <c r="B6941">
        <v>10096779207</v>
      </c>
      <c r="C6941" t="s">
        <v>523</v>
      </c>
      <c r="D6941" s="10">
        <v>37401</v>
      </c>
      <c r="E6941" t="s">
        <v>1219</v>
      </c>
    </row>
    <row r="6942" spans="1:5">
      <c r="A6942" t="s">
        <v>7369</v>
      </c>
      <c r="B6942">
        <v>10097390408</v>
      </c>
      <c r="C6942" t="s">
        <v>115</v>
      </c>
      <c r="D6942" s="10">
        <v>37223</v>
      </c>
      <c r="E6942" t="s">
        <v>1217</v>
      </c>
    </row>
    <row r="6943" spans="1:5">
      <c r="A6943" t="s">
        <v>7370</v>
      </c>
      <c r="B6943">
        <v>10109554208</v>
      </c>
      <c r="C6943" t="s">
        <v>30</v>
      </c>
      <c r="D6943" s="10">
        <v>36305</v>
      </c>
      <c r="E6943" t="s">
        <v>1219</v>
      </c>
    </row>
    <row r="6944" spans="1:5">
      <c r="A6944" t="s">
        <v>7371</v>
      </c>
      <c r="B6944">
        <v>10089593830</v>
      </c>
      <c r="C6944" t="s">
        <v>206</v>
      </c>
      <c r="D6944" s="10">
        <v>37318</v>
      </c>
      <c r="E6944" t="s">
        <v>1217</v>
      </c>
    </row>
    <row r="6945" spans="1:5">
      <c r="A6945" t="s">
        <v>7372</v>
      </c>
      <c r="B6945">
        <v>10097382324</v>
      </c>
      <c r="C6945" t="s">
        <v>115</v>
      </c>
      <c r="D6945" s="10">
        <v>35388</v>
      </c>
      <c r="E6945" t="s">
        <v>1217</v>
      </c>
    </row>
    <row r="6946" spans="1:5">
      <c r="A6946" t="s">
        <v>7373</v>
      </c>
      <c r="B6946">
        <v>10085025332</v>
      </c>
      <c r="C6946" t="s">
        <v>115</v>
      </c>
      <c r="D6946" s="10">
        <v>36773</v>
      </c>
      <c r="E6946" t="s">
        <v>1217</v>
      </c>
    </row>
    <row r="6947" spans="1:5">
      <c r="A6947" t="s">
        <v>7374</v>
      </c>
      <c r="B6947">
        <v>10092323368</v>
      </c>
      <c r="C6947" t="s">
        <v>115</v>
      </c>
      <c r="D6947" s="10">
        <v>37402</v>
      </c>
      <c r="E6947" t="s">
        <v>1217</v>
      </c>
    </row>
    <row r="6948" spans="1:5">
      <c r="A6948" t="s">
        <v>7375</v>
      </c>
      <c r="B6948">
        <v>10030672390</v>
      </c>
      <c r="C6948" t="s">
        <v>24</v>
      </c>
      <c r="D6948" s="10">
        <v>36925</v>
      </c>
      <c r="E6948" t="s">
        <v>1217</v>
      </c>
    </row>
    <row r="6949" spans="1:5">
      <c r="A6949" t="s">
        <v>7376</v>
      </c>
      <c r="B6949">
        <v>10087309983</v>
      </c>
      <c r="C6949" t="s">
        <v>115</v>
      </c>
      <c r="D6949" s="10">
        <v>37602</v>
      </c>
      <c r="E6949" t="s">
        <v>1217</v>
      </c>
    </row>
    <row r="6950" spans="1:5">
      <c r="A6950" t="s">
        <v>7377</v>
      </c>
      <c r="B6950">
        <v>10109373342</v>
      </c>
      <c r="C6950" t="s">
        <v>30</v>
      </c>
      <c r="D6950" s="10">
        <v>37296</v>
      </c>
      <c r="E6950" t="s">
        <v>1219</v>
      </c>
    </row>
    <row r="6951" spans="1:5">
      <c r="A6951" t="s">
        <v>7378</v>
      </c>
      <c r="B6951">
        <v>10053904500</v>
      </c>
      <c r="C6951" t="s">
        <v>45</v>
      </c>
      <c r="D6951" s="10">
        <v>37836</v>
      </c>
      <c r="E6951" t="s">
        <v>1226</v>
      </c>
    </row>
    <row r="6952" spans="1:5">
      <c r="A6952" t="s">
        <v>7379</v>
      </c>
      <c r="B6952">
        <v>10030102215</v>
      </c>
      <c r="C6952" t="s">
        <v>24</v>
      </c>
      <c r="D6952" s="10">
        <v>37091</v>
      </c>
      <c r="E6952" t="s">
        <v>1217</v>
      </c>
    </row>
    <row r="6953" spans="1:5">
      <c r="A6953" t="s">
        <v>7380</v>
      </c>
      <c r="B6953">
        <v>10014684871</v>
      </c>
      <c r="C6953" t="s">
        <v>26</v>
      </c>
      <c r="D6953" s="10">
        <v>35619</v>
      </c>
      <c r="E6953" t="s">
        <v>1219</v>
      </c>
    </row>
    <row r="6954" spans="1:5">
      <c r="A6954" t="s">
        <v>7381</v>
      </c>
      <c r="B6954">
        <v>10067207745</v>
      </c>
      <c r="C6954" t="s">
        <v>26</v>
      </c>
      <c r="D6954" s="10">
        <v>37356</v>
      </c>
      <c r="E6954" t="s">
        <v>1219</v>
      </c>
    </row>
    <row r="6955" spans="1:5">
      <c r="A6955" t="s">
        <v>7382</v>
      </c>
      <c r="B6955">
        <v>10034963935</v>
      </c>
      <c r="C6955" t="s">
        <v>197</v>
      </c>
      <c r="D6955" s="10">
        <v>25629</v>
      </c>
      <c r="E6955" t="s">
        <v>1219</v>
      </c>
    </row>
    <row r="6956" spans="1:5">
      <c r="A6956" t="s">
        <v>7383</v>
      </c>
      <c r="B6956">
        <v>10072676929</v>
      </c>
      <c r="C6956" t="s">
        <v>211</v>
      </c>
      <c r="D6956" s="10">
        <v>36969</v>
      </c>
      <c r="E6956" t="s">
        <v>1219</v>
      </c>
    </row>
    <row r="6957" spans="1:5">
      <c r="A6957" t="s">
        <v>7384</v>
      </c>
      <c r="B6957">
        <v>10056058102</v>
      </c>
      <c r="C6957" t="s">
        <v>1179</v>
      </c>
      <c r="D6957" s="10">
        <v>29806</v>
      </c>
      <c r="E6957" t="s">
        <v>1217</v>
      </c>
    </row>
    <row r="6958" spans="1:5">
      <c r="A6958" t="s">
        <v>7385</v>
      </c>
      <c r="B6958">
        <v>10016572129</v>
      </c>
      <c r="C6958" t="s">
        <v>84</v>
      </c>
      <c r="D6958" s="10">
        <v>36330</v>
      </c>
      <c r="E6958" t="s">
        <v>1217</v>
      </c>
    </row>
    <row r="6959" spans="1:5">
      <c r="A6959" t="s">
        <v>7386</v>
      </c>
      <c r="B6959">
        <v>10001091333</v>
      </c>
      <c r="C6959" t="s">
        <v>28</v>
      </c>
      <c r="D6959" s="10">
        <v>25813</v>
      </c>
      <c r="E6959" t="s">
        <v>1217</v>
      </c>
    </row>
    <row r="6960" spans="1:5">
      <c r="A6960" t="s">
        <v>7387</v>
      </c>
      <c r="B6960">
        <v>10048522414</v>
      </c>
      <c r="C6960" t="s">
        <v>28</v>
      </c>
      <c r="D6960" s="10">
        <v>37171</v>
      </c>
      <c r="E6960" t="s">
        <v>1219</v>
      </c>
    </row>
    <row r="6961" spans="1:5">
      <c r="A6961" t="s">
        <v>7388</v>
      </c>
      <c r="B6961">
        <v>10016152504</v>
      </c>
      <c r="C6961" t="s">
        <v>324</v>
      </c>
      <c r="D6961" s="10">
        <v>36386</v>
      </c>
      <c r="E6961" t="s">
        <v>1219</v>
      </c>
    </row>
    <row r="6962" spans="1:5">
      <c r="A6962" t="s">
        <v>7389</v>
      </c>
      <c r="B6962">
        <v>10002462770</v>
      </c>
      <c r="C6962" t="s">
        <v>153</v>
      </c>
      <c r="D6962" s="10">
        <v>25416</v>
      </c>
      <c r="E6962" t="s">
        <v>1217</v>
      </c>
    </row>
    <row r="6963" spans="1:5">
      <c r="A6963" t="s">
        <v>7390</v>
      </c>
      <c r="B6963">
        <v>10015763692</v>
      </c>
      <c r="C6963" t="s">
        <v>223</v>
      </c>
      <c r="D6963" s="10">
        <v>35531</v>
      </c>
      <c r="E6963" t="s">
        <v>1219</v>
      </c>
    </row>
    <row r="6964" spans="1:5">
      <c r="A6964" t="s">
        <v>7391</v>
      </c>
      <c r="B6964">
        <v>10051337838</v>
      </c>
      <c r="C6964" t="s">
        <v>144</v>
      </c>
      <c r="D6964" s="10">
        <v>35232</v>
      </c>
      <c r="E6964" t="s">
        <v>1219</v>
      </c>
    </row>
    <row r="6965" spans="1:5">
      <c r="A6965" t="s">
        <v>7392</v>
      </c>
      <c r="B6965">
        <v>10013900888</v>
      </c>
      <c r="C6965" t="s">
        <v>153</v>
      </c>
      <c r="D6965" s="10">
        <v>35147</v>
      </c>
      <c r="E6965" t="s">
        <v>1219</v>
      </c>
    </row>
    <row r="6966" spans="1:5">
      <c r="A6966" t="s">
        <v>7393</v>
      </c>
      <c r="B6966">
        <v>10064236515</v>
      </c>
      <c r="C6966" t="s">
        <v>223</v>
      </c>
      <c r="D6966" s="10">
        <v>36565</v>
      </c>
      <c r="E6966" t="s">
        <v>1219</v>
      </c>
    </row>
    <row r="6967" spans="1:5">
      <c r="A6967" t="s">
        <v>7394</v>
      </c>
      <c r="B6967">
        <v>10006480691</v>
      </c>
      <c r="C6967" t="s">
        <v>144</v>
      </c>
      <c r="D6967" s="10">
        <v>33115</v>
      </c>
      <c r="E6967" t="s">
        <v>1219</v>
      </c>
    </row>
    <row r="6968" spans="1:5">
      <c r="A6968" t="s">
        <v>7395</v>
      </c>
      <c r="B6968">
        <v>10023501363</v>
      </c>
      <c r="C6968" t="s">
        <v>115</v>
      </c>
      <c r="D6968" s="10">
        <v>36387</v>
      </c>
      <c r="E6968" t="s">
        <v>1217</v>
      </c>
    </row>
    <row r="6969" spans="1:5">
      <c r="A6969" t="s">
        <v>7396</v>
      </c>
      <c r="B6969">
        <v>10006479681</v>
      </c>
      <c r="C6969" t="s">
        <v>62</v>
      </c>
      <c r="D6969" s="10">
        <v>33352</v>
      </c>
      <c r="E6969" t="s">
        <v>1219</v>
      </c>
    </row>
    <row r="6970" spans="1:5">
      <c r="A6970" t="s">
        <v>7397</v>
      </c>
      <c r="B6970">
        <v>10014569986</v>
      </c>
      <c r="C6970" t="s">
        <v>115</v>
      </c>
      <c r="D6970" s="10">
        <v>33270</v>
      </c>
      <c r="E6970" t="s">
        <v>1219</v>
      </c>
    </row>
    <row r="6971" spans="1:5">
      <c r="A6971" t="s">
        <v>7398</v>
      </c>
      <c r="B6971">
        <v>10040902557</v>
      </c>
      <c r="C6971" t="s">
        <v>36</v>
      </c>
      <c r="D6971" s="10">
        <v>36348</v>
      </c>
      <c r="E6971" t="s">
        <v>1219</v>
      </c>
    </row>
    <row r="6972" spans="1:5">
      <c r="A6972" t="s">
        <v>7399</v>
      </c>
      <c r="B6972">
        <v>10006082183</v>
      </c>
      <c r="C6972" t="s">
        <v>115</v>
      </c>
      <c r="D6972" s="10">
        <v>32939</v>
      </c>
      <c r="E6972" t="s">
        <v>1219</v>
      </c>
    </row>
    <row r="6973" spans="1:5">
      <c r="A6973" t="s">
        <v>7400</v>
      </c>
      <c r="B6973">
        <v>10015909495</v>
      </c>
      <c r="C6973" t="s">
        <v>177</v>
      </c>
      <c r="D6973" s="10">
        <v>35086</v>
      </c>
      <c r="E6973" t="s">
        <v>1219</v>
      </c>
    </row>
    <row r="6974" spans="1:5">
      <c r="A6974" t="s">
        <v>7401</v>
      </c>
      <c r="B6974">
        <v>10053538526</v>
      </c>
      <c r="C6974" t="s">
        <v>223</v>
      </c>
      <c r="D6974" s="10">
        <v>30787</v>
      </c>
      <c r="E6974" t="s">
        <v>1219</v>
      </c>
    </row>
    <row r="6975" spans="1:5">
      <c r="A6975" t="s">
        <v>7402</v>
      </c>
      <c r="B6975">
        <v>10045776506</v>
      </c>
      <c r="C6975" t="s">
        <v>28</v>
      </c>
      <c r="D6975" s="10">
        <v>36696</v>
      </c>
      <c r="E6975" t="s">
        <v>1219</v>
      </c>
    </row>
    <row r="6976" spans="1:5">
      <c r="A6976" t="s">
        <v>7403</v>
      </c>
      <c r="B6976">
        <v>10050080575</v>
      </c>
      <c r="C6976" t="s">
        <v>144</v>
      </c>
      <c r="D6976" s="10">
        <v>30266</v>
      </c>
      <c r="E6976" t="s">
        <v>1217</v>
      </c>
    </row>
    <row r="6977" spans="1:5">
      <c r="A6977" t="s">
        <v>7404</v>
      </c>
      <c r="B6977">
        <v>10097389394</v>
      </c>
      <c r="C6977" t="s">
        <v>115</v>
      </c>
      <c r="D6977" s="10">
        <v>35789</v>
      </c>
      <c r="E6977" t="s">
        <v>1219</v>
      </c>
    </row>
    <row r="6978" spans="1:5">
      <c r="A6978" t="s">
        <v>7405</v>
      </c>
      <c r="B6978">
        <v>10050077040</v>
      </c>
      <c r="C6978" t="s">
        <v>144</v>
      </c>
      <c r="D6978" s="10">
        <v>27631</v>
      </c>
      <c r="E6978" t="s">
        <v>1219</v>
      </c>
    </row>
    <row r="6979" spans="1:5">
      <c r="A6979" t="s">
        <v>7406</v>
      </c>
      <c r="B6979">
        <v>10097390509</v>
      </c>
      <c r="C6979" t="s">
        <v>115</v>
      </c>
      <c r="D6979" s="10">
        <v>34799</v>
      </c>
      <c r="E6979" t="s">
        <v>1217</v>
      </c>
    </row>
    <row r="6980" spans="1:5">
      <c r="A6980" t="s">
        <v>7407</v>
      </c>
      <c r="B6980">
        <v>10071589115</v>
      </c>
      <c r="C6980" t="s">
        <v>223</v>
      </c>
      <c r="D6980" s="10">
        <v>36958</v>
      </c>
      <c r="E6980" t="s">
        <v>1217</v>
      </c>
    </row>
    <row r="6981" spans="1:5">
      <c r="A6981" t="s">
        <v>7408</v>
      </c>
      <c r="B6981">
        <v>10097390610</v>
      </c>
      <c r="C6981" t="s">
        <v>115</v>
      </c>
      <c r="D6981" s="10">
        <v>36703</v>
      </c>
      <c r="E6981" t="s">
        <v>1217</v>
      </c>
    </row>
    <row r="6982" spans="1:5">
      <c r="A6982" t="s">
        <v>7409</v>
      </c>
      <c r="B6982">
        <v>10011543788</v>
      </c>
      <c r="C6982" t="s">
        <v>144</v>
      </c>
      <c r="D6982" s="10">
        <v>27752</v>
      </c>
      <c r="E6982" t="s">
        <v>1219</v>
      </c>
    </row>
    <row r="6983" spans="1:5">
      <c r="A6983" t="s">
        <v>7410</v>
      </c>
      <c r="B6983">
        <v>10083861736</v>
      </c>
      <c r="C6983" t="s">
        <v>144</v>
      </c>
      <c r="D6983" s="10">
        <v>32386</v>
      </c>
      <c r="E6983" t="s">
        <v>1219</v>
      </c>
    </row>
    <row r="6984" spans="1:5">
      <c r="A6984" t="s">
        <v>7411</v>
      </c>
      <c r="B6984">
        <v>10025451063</v>
      </c>
      <c r="C6984" t="s">
        <v>26</v>
      </c>
      <c r="D6984" s="10">
        <v>36539</v>
      </c>
      <c r="E6984" t="s">
        <v>1217</v>
      </c>
    </row>
    <row r="6985" spans="1:5">
      <c r="A6985" t="s">
        <v>7412</v>
      </c>
      <c r="B6985">
        <v>10011475181</v>
      </c>
      <c r="C6985" t="s">
        <v>144</v>
      </c>
      <c r="D6985" s="10">
        <v>32364</v>
      </c>
      <c r="E6985" t="s">
        <v>1217</v>
      </c>
    </row>
    <row r="6986" spans="1:5">
      <c r="A6986" t="s">
        <v>7413</v>
      </c>
      <c r="B6986">
        <v>10049864347</v>
      </c>
      <c r="C6986" t="s">
        <v>144</v>
      </c>
      <c r="D6986" s="10">
        <v>33264</v>
      </c>
      <c r="E6986" t="s">
        <v>1217</v>
      </c>
    </row>
    <row r="6987" spans="1:5">
      <c r="A6987" t="s">
        <v>7414</v>
      </c>
      <c r="B6987">
        <v>10064124155</v>
      </c>
      <c r="C6987" t="s">
        <v>112</v>
      </c>
      <c r="D6987" s="10">
        <v>37542</v>
      </c>
      <c r="E6987" t="s">
        <v>1217</v>
      </c>
    </row>
    <row r="6988" spans="1:5">
      <c r="A6988" t="s">
        <v>7415</v>
      </c>
      <c r="B6988">
        <v>10014375380</v>
      </c>
      <c r="C6988" t="s">
        <v>187</v>
      </c>
      <c r="D6988" s="10">
        <v>35643</v>
      </c>
      <c r="E6988" t="s">
        <v>1219</v>
      </c>
    </row>
    <row r="6989" spans="1:5">
      <c r="A6989" t="s">
        <v>7416</v>
      </c>
      <c r="B6989">
        <v>10023924729</v>
      </c>
      <c r="C6989" t="s">
        <v>112</v>
      </c>
      <c r="D6989" s="10">
        <v>36598</v>
      </c>
      <c r="E6989" t="s">
        <v>1217</v>
      </c>
    </row>
    <row r="6990" spans="1:5">
      <c r="A6990" t="s">
        <v>7417</v>
      </c>
      <c r="B6990">
        <v>10075477805</v>
      </c>
      <c r="C6990" t="s">
        <v>112</v>
      </c>
      <c r="D6990" s="10">
        <v>37553</v>
      </c>
      <c r="E6990" t="s">
        <v>1217</v>
      </c>
    </row>
    <row r="6991" spans="1:5">
      <c r="A6991" t="s">
        <v>7418</v>
      </c>
      <c r="B6991">
        <v>10080753793</v>
      </c>
      <c r="C6991" t="s">
        <v>112</v>
      </c>
      <c r="D6991" s="10">
        <v>37311</v>
      </c>
      <c r="E6991" t="s">
        <v>1217</v>
      </c>
    </row>
    <row r="6992" spans="1:5">
      <c r="A6992" t="s">
        <v>7419</v>
      </c>
      <c r="B6992">
        <v>10014186434</v>
      </c>
      <c r="C6992" t="s">
        <v>163</v>
      </c>
      <c r="D6992" s="10">
        <v>33433</v>
      </c>
      <c r="E6992" t="s">
        <v>1219</v>
      </c>
    </row>
    <row r="6993" spans="1:5">
      <c r="A6993" t="s">
        <v>7420</v>
      </c>
      <c r="B6993">
        <v>10095105652</v>
      </c>
      <c r="C6993" t="s">
        <v>163</v>
      </c>
      <c r="D6993" s="10">
        <v>32144</v>
      </c>
      <c r="E6993" t="s">
        <v>1219</v>
      </c>
    </row>
    <row r="6994" spans="1:5">
      <c r="A6994" t="s">
        <v>7421</v>
      </c>
      <c r="B6994">
        <v>10023527332</v>
      </c>
      <c r="C6994" t="s">
        <v>223</v>
      </c>
      <c r="D6994" s="10">
        <v>35968</v>
      </c>
      <c r="E6994" t="s">
        <v>1219</v>
      </c>
    </row>
    <row r="6995" spans="1:5">
      <c r="A6995" t="s">
        <v>7422</v>
      </c>
      <c r="B6995">
        <v>10010597838</v>
      </c>
      <c r="C6995" t="s">
        <v>34</v>
      </c>
      <c r="D6995" s="10">
        <v>35503</v>
      </c>
      <c r="E6995" t="s">
        <v>1219</v>
      </c>
    </row>
    <row r="6996" spans="1:5">
      <c r="A6996" t="s">
        <v>7423</v>
      </c>
      <c r="B6996">
        <v>10015332852</v>
      </c>
      <c r="C6996" t="s">
        <v>26</v>
      </c>
      <c r="D6996" s="10">
        <v>36161</v>
      </c>
      <c r="E6996" t="s">
        <v>1217</v>
      </c>
    </row>
    <row r="6997" spans="1:5">
      <c r="A6997" t="s">
        <v>7424</v>
      </c>
      <c r="B6997">
        <v>10035371941</v>
      </c>
      <c r="C6997" t="s">
        <v>43</v>
      </c>
      <c r="D6997" s="10">
        <v>36406</v>
      </c>
      <c r="E6997" t="s">
        <v>1219</v>
      </c>
    </row>
    <row r="6998" spans="1:5">
      <c r="A6998" t="s">
        <v>7425</v>
      </c>
      <c r="B6998">
        <v>10014628489</v>
      </c>
      <c r="C6998" t="s">
        <v>30</v>
      </c>
      <c r="D6998" s="10">
        <v>35408</v>
      </c>
      <c r="E6998" t="s">
        <v>1219</v>
      </c>
    </row>
    <row r="6999" spans="1:5">
      <c r="A6999" t="s">
        <v>7426</v>
      </c>
      <c r="B6999">
        <v>10060600530</v>
      </c>
      <c r="C6999" t="s">
        <v>149</v>
      </c>
      <c r="D6999" s="10">
        <v>36447</v>
      </c>
      <c r="E6999" t="s">
        <v>1219</v>
      </c>
    </row>
    <row r="7000" spans="1:5">
      <c r="A7000" t="s">
        <v>7427</v>
      </c>
      <c r="B7000">
        <v>10045801562</v>
      </c>
      <c r="C7000" t="s">
        <v>363</v>
      </c>
      <c r="D7000" s="10">
        <v>31905</v>
      </c>
      <c r="E7000" t="s">
        <v>1219</v>
      </c>
    </row>
    <row r="7001" spans="1:5">
      <c r="A7001" t="s">
        <v>7428</v>
      </c>
      <c r="B7001">
        <v>10060058643</v>
      </c>
      <c r="C7001" t="s">
        <v>149</v>
      </c>
      <c r="D7001" s="10">
        <v>36428</v>
      </c>
      <c r="E7001" t="s">
        <v>1219</v>
      </c>
    </row>
    <row r="7002" spans="1:5">
      <c r="A7002" t="s">
        <v>7429</v>
      </c>
      <c r="B7002">
        <v>10060575672</v>
      </c>
      <c r="C7002" t="s">
        <v>363</v>
      </c>
      <c r="D7002" s="10">
        <v>30566</v>
      </c>
      <c r="E7002" t="s">
        <v>1219</v>
      </c>
    </row>
    <row r="7003" spans="1:5">
      <c r="A7003" t="s">
        <v>5499</v>
      </c>
      <c r="B7003">
        <v>10005067626</v>
      </c>
      <c r="C7003" t="s">
        <v>163</v>
      </c>
      <c r="D7003" s="10">
        <v>28631</v>
      </c>
      <c r="E7003" t="s">
        <v>1219</v>
      </c>
    </row>
    <row r="7004" spans="1:5">
      <c r="A7004" t="s">
        <v>7430</v>
      </c>
      <c r="B7004">
        <v>10008687746</v>
      </c>
      <c r="C7004" t="s">
        <v>363</v>
      </c>
      <c r="D7004" s="10">
        <v>34009</v>
      </c>
      <c r="E7004" t="s">
        <v>1219</v>
      </c>
    </row>
    <row r="7005" spans="1:5">
      <c r="A7005" t="s">
        <v>7431</v>
      </c>
      <c r="B7005">
        <v>10013394569</v>
      </c>
      <c r="C7005" t="s">
        <v>45</v>
      </c>
      <c r="D7005" s="10">
        <v>34916</v>
      </c>
      <c r="E7005" t="s">
        <v>1219</v>
      </c>
    </row>
    <row r="7006" spans="1:5">
      <c r="A7006" t="s">
        <v>7432</v>
      </c>
      <c r="B7006">
        <v>10050432203</v>
      </c>
      <c r="C7006" t="s">
        <v>55</v>
      </c>
      <c r="D7006" s="10">
        <v>36291</v>
      </c>
      <c r="E7006" t="s">
        <v>1219</v>
      </c>
    </row>
    <row r="7007" spans="1:5">
      <c r="A7007" t="s">
        <v>7433</v>
      </c>
      <c r="B7007">
        <v>10062738469</v>
      </c>
      <c r="C7007" t="s">
        <v>57</v>
      </c>
      <c r="D7007" s="10">
        <v>36682</v>
      </c>
      <c r="E7007" t="s">
        <v>1219</v>
      </c>
    </row>
    <row r="7008" spans="1:5">
      <c r="A7008" t="s">
        <v>7434</v>
      </c>
      <c r="B7008">
        <v>10054808014</v>
      </c>
      <c r="C7008" t="s">
        <v>163</v>
      </c>
      <c r="D7008" s="10">
        <v>34789</v>
      </c>
      <c r="E7008" t="s">
        <v>1219</v>
      </c>
    </row>
    <row r="7009" spans="1:5">
      <c r="A7009" t="s">
        <v>7435</v>
      </c>
      <c r="B7009">
        <v>10077621707</v>
      </c>
      <c r="C7009" t="s">
        <v>43</v>
      </c>
      <c r="D7009" s="10">
        <v>34237</v>
      </c>
      <c r="E7009" t="s">
        <v>1217</v>
      </c>
    </row>
    <row r="7010" spans="1:5">
      <c r="A7010" t="s">
        <v>7436</v>
      </c>
      <c r="B7010">
        <v>10072878811</v>
      </c>
      <c r="C7010" t="s">
        <v>101</v>
      </c>
      <c r="D7010" s="10">
        <v>36733</v>
      </c>
      <c r="E7010" t="s">
        <v>1217</v>
      </c>
    </row>
    <row r="7011" spans="1:5">
      <c r="A7011" t="s">
        <v>7437</v>
      </c>
      <c r="B7011">
        <v>10007293370</v>
      </c>
      <c r="C7011" t="s">
        <v>141</v>
      </c>
      <c r="D7011" s="10">
        <v>32904</v>
      </c>
      <c r="E7011" t="s">
        <v>1219</v>
      </c>
    </row>
    <row r="7012" spans="1:5">
      <c r="A7012" t="s">
        <v>7438</v>
      </c>
      <c r="B7012">
        <v>10063593281</v>
      </c>
      <c r="C7012" t="s">
        <v>57</v>
      </c>
      <c r="D7012" s="10">
        <v>36731</v>
      </c>
      <c r="E7012" t="s">
        <v>1219</v>
      </c>
    </row>
    <row r="7013" spans="1:5">
      <c r="A7013" t="s">
        <v>7439</v>
      </c>
      <c r="B7013">
        <v>10006453918</v>
      </c>
      <c r="C7013" t="s">
        <v>197</v>
      </c>
      <c r="D7013" s="10">
        <v>32936</v>
      </c>
      <c r="E7013" t="s">
        <v>1219</v>
      </c>
    </row>
    <row r="7014" spans="1:5">
      <c r="A7014" t="s">
        <v>7440</v>
      </c>
      <c r="B7014">
        <v>10021708378</v>
      </c>
      <c r="C7014" t="s">
        <v>34</v>
      </c>
      <c r="D7014" s="10">
        <v>37246</v>
      </c>
      <c r="E7014" t="s">
        <v>1217</v>
      </c>
    </row>
    <row r="7015" spans="1:5">
      <c r="A7015" t="s">
        <v>7441</v>
      </c>
      <c r="B7015">
        <v>10004503915</v>
      </c>
      <c r="C7015" t="s">
        <v>187</v>
      </c>
      <c r="D7015" s="10">
        <v>32148</v>
      </c>
      <c r="E7015" t="s">
        <v>1217</v>
      </c>
    </row>
    <row r="7016" spans="1:5">
      <c r="A7016" t="s">
        <v>7442</v>
      </c>
      <c r="B7016">
        <v>10015605361</v>
      </c>
      <c r="C7016" t="s">
        <v>101</v>
      </c>
      <c r="D7016" s="10">
        <v>36368</v>
      </c>
      <c r="E7016" t="s">
        <v>1217</v>
      </c>
    </row>
    <row r="7017" spans="1:5">
      <c r="A7017" t="s">
        <v>7443</v>
      </c>
      <c r="B7017">
        <v>10015032758</v>
      </c>
      <c r="C7017" t="s">
        <v>112</v>
      </c>
      <c r="D7017" s="10">
        <v>34108</v>
      </c>
      <c r="E7017" t="s">
        <v>1219</v>
      </c>
    </row>
    <row r="7018" spans="1:5">
      <c r="A7018" t="s">
        <v>7444</v>
      </c>
      <c r="B7018">
        <v>10023893104</v>
      </c>
      <c r="C7018" t="s">
        <v>112</v>
      </c>
      <c r="D7018" s="10">
        <v>36197</v>
      </c>
      <c r="E7018" t="s">
        <v>1219</v>
      </c>
    </row>
    <row r="7019" spans="1:5">
      <c r="A7019" t="s">
        <v>7445</v>
      </c>
      <c r="B7019">
        <v>10019414229</v>
      </c>
      <c r="C7019" t="s">
        <v>112</v>
      </c>
      <c r="D7019" s="10">
        <v>27078</v>
      </c>
      <c r="E7019" t="s">
        <v>1217</v>
      </c>
    </row>
    <row r="7020" spans="1:5">
      <c r="A7020" t="s">
        <v>7446</v>
      </c>
      <c r="B7020">
        <v>10009368867</v>
      </c>
      <c r="C7020" t="s">
        <v>112</v>
      </c>
      <c r="D7020" s="10">
        <v>31644</v>
      </c>
      <c r="E7020" t="s">
        <v>1217</v>
      </c>
    </row>
    <row r="7021" spans="1:5">
      <c r="A7021" t="s">
        <v>7447</v>
      </c>
      <c r="B7021">
        <v>10077992832</v>
      </c>
      <c r="C7021" t="s">
        <v>155</v>
      </c>
      <c r="D7021" s="10">
        <v>33664</v>
      </c>
      <c r="E7021" t="s">
        <v>1219</v>
      </c>
    </row>
    <row r="7022" spans="1:5">
      <c r="A7022" t="s">
        <v>7448</v>
      </c>
      <c r="B7022">
        <v>10008940653</v>
      </c>
      <c r="C7022" t="s">
        <v>155</v>
      </c>
      <c r="D7022" s="10">
        <v>34361</v>
      </c>
      <c r="E7022" t="s">
        <v>1219</v>
      </c>
    </row>
    <row r="7023" spans="1:5">
      <c r="A7023" t="s">
        <v>7449</v>
      </c>
      <c r="B7023">
        <v>10050432910</v>
      </c>
      <c r="C7023" t="s">
        <v>55</v>
      </c>
      <c r="D7023" s="10">
        <v>35759</v>
      </c>
      <c r="E7023" t="s">
        <v>1219</v>
      </c>
    </row>
    <row r="7024" spans="1:5">
      <c r="A7024" t="s">
        <v>7450</v>
      </c>
      <c r="B7024">
        <v>10014676686</v>
      </c>
      <c r="C7024" t="s">
        <v>55</v>
      </c>
      <c r="D7024" s="10">
        <v>33164</v>
      </c>
      <c r="E7024" t="s">
        <v>1219</v>
      </c>
    </row>
    <row r="7025" spans="1:5">
      <c r="A7025" t="s">
        <v>7451</v>
      </c>
      <c r="B7025">
        <v>10015860389</v>
      </c>
      <c r="C7025" t="s">
        <v>141</v>
      </c>
      <c r="D7025" s="10">
        <v>36467</v>
      </c>
      <c r="E7025" t="s">
        <v>1217</v>
      </c>
    </row>
    <row r="7026" spans="1:5">
      <c r="A7026" t="s">
        <v>7452</v>
      </c>
      <c r="B7026">
        <v>10011164882</v>
      </c>
      <c r="C7026" t="s">
        <v>30</v>
      </c>
      <c r="D7026" s="10">
        <v>35829</v>
      </c>
      <c r="E7026" t="s">
        <v>1219</v>
      </c>
    </row>
    <row r="7027" spans="1:5">
      <c r="A7027" t="s">
        <v>7453</v>
      </c>
      <c r="B7027">
        <v>10009520128</v>
      </c>
      <c r="C7027" t="s">
        <v>36</v>
      </c>
      <c r="D7027" s="10">
        <v>35237</v>
      </c>
      <c r="E7027" t="s">
        <v>1219</v>
      </c>
    </row>
    <row r="7028" spans="1:5">
      <c r="A7028" t="s">
        <v>7454</v>
      </c>
      <c r="B7028">
        <v>10034869157</v>
      </c>
      <c r="C7028" t="s">
        <v>206</v>
      </c>
      <c r="D7028" s="10">
        <v>36638</v>
      </c>
      <c r="E7028" t="s">
        <v>1219</v>
      </c>
    </row>
    <row r="7029" spans="1:5">
      <c r="A7029" t="s">
        <v>7455</v>
      </c>
      <c r="B7029">
        <v>10010735557</v>
      </c>
      <c r="C7029" t="s">
        <v>22</v>
      </c>
      <c r="D7029" s="10">
        <v>35572</v>
      </c>
      <c r="E7029" t="s">
        <v>1217</v>
      </c>
    </row>
    <row r="7030" spans="1:5">
      <c r="A7030" t="s">
        <v>7456</v>
      </c>
      <c r="B7030">
        <v>10075184579</v>
      </c>
      <c r="C7030" t="s">
        <v>101</v>
      </c>
      <c r="D7030" s="10">
        <v>37074</v>
      </c>
      <c r="E7030" t="s">
        <v>1219</v>
      </c>
    </row>
    <row r="7031" spans="1:5">
      <c r="A7031" t="s">
        <v>7457</v>
      </c>
      <c r="B7031">
        <v>10009502445</v>
      </c>
      <c r="C7031" t="s">
        <v>28</v>
      </c>
      <c r="D7031" s="10">
        <v>35110</v>
      </c>
      <c r="E7031" t="s">
        <v>1219</v>
      </c>
    </row>
    <row r="7032" spans="1:5">
      <c r="A7032" t="s">
        <v>7458</v>
      </c>
      <c r="B7032">
        <v>10025569887</v>
      </c>
      <c r="C7032" t="s">
        <v>26</v>
      </c>
      <c r="D7032" s="10">
        <v>36550</v>
      </c>
      <c r="E7032" t="s">
        <v>1217</v>
      </c>
    </row>
    <row r="7033" spans="1:5">
      <c r="A7033" t="s">
        <v>7459</v>
      </c>
      <c r="B7033">
        <v>10010003209</v>
      </c>
      <c r="C7033" t="s">
        <v>84</v>
      </c>
      <c r="D7033" s="10">
        <v>34176</v>
      </c>
      <c r="E7033" t="s">
        <v>1219</v>
      </c>
    </row>
    <row r="7034" spans="1:5">
      <c r="A7034" t="s">
        <v>7460</v>
      </c>
      <c r="B7034">
        <v>10026096216</v>
      </c>
      <c r="C7034" t="s">
        <v>26</v>
      </c>
      <c r="D7034" s="10">
        <v>36727</v>
      </c>
      <c r="E7034" t="s">
        <v>1219</v>
      </c>
    </row>
    <row r="7035" spans="1:5">
      <c r="A7035" t="s">
        <v>7461</v>
      </c>
      <c r="B7035">
        <v>10015871103</v>
      </c>
      <c r="C7035" t="s">
        <v>28</v>
      </c>
      <c r="D7035" s="10">
        <v>34448</v>
      </c>
      <c r="E7035" t="s">
        <v>1217</v>
      </c>
    </row>
    <row r="7036" spans="1:5">
      <c r="A7036" t="s">
        <v>7462</v>
      </c>
      <c r="B7036">
        <v>10079277676</v>
      </c>
      <c r="C7036" t="s">
        <v>324</v>
      </c>
      <c r="D7036" s="10">
        <v>32958</v>
      </c>
      <c r="E7036" t="s">
        <v>1219</v>
      </c>
    </row>
    <row r="7037" spans="1:5">
      <c r="A7037" t="s">
        <v>7463</v>
      </c>
      <c r="B7037">
        <v>10008011069</v>
      </c>
      <c r="C7037" t="s">
        <v>2662</v>
      </c>
      <c r="D7037" s="10">
        <v>33929</v>
      </c>
      <c r="E7037" t="s">
        <v>1219</v>
      </c>
    </row>
    <row r="7038" spans="1:5">
      <c r="A7038" t="s">
        <v>7464</v>
      </c>
      <c r="B7038">
        <v>10073673807</v>
      </c>
      <c r="C7038" t="s">
        <v>1274</v>
      </c>
      <c r="D7038" s="10">
        <v>33239</v>
      </c>
      <c r="E7038" t="s">
        <v>1217</v>
      </c>
    </row>
    <row r="7039" spans="1:5">
      <c r="A7039" t="s">
        <v>7465</v>
      </c>
      <c r="B7039">
        <v>10063465767</v>
      </c>
      <c r="C7039" t="s">
        <v>618</v>
      </c>
      <c r="D7039" s="10">
        <v>33067</v>
      </c>
      <c r="E7039" t="s">
        <v>1219</v>
      </c>
    </row>
    <row r="7040" spans="1:5">
      <c r="A7040" t="s">
        <v>7466</v>
      </c>
      <c r="B7040">
        <v>10010163257</v>
      </c>
      <c r="C7040" t="s">
        <v>43</v>
      </c>
      <c r="D7040" s="10">
        <v>31900</v>
      </c>
      <c r="E7040" t="s">
        <v>1219</v>
      </c>
    </row>
    <row r="7041" spans="1:5">
      <c r="A7041" t="s">
        <v>6062</v>
      </c>
      <c r="B7041">
        <v>10021426068</v>
      </c>
      <c r="C7041" t="s">
        <v>30</v>
      </c>
      <c r="D7041" s="10">
        <v>36382</v>
      </c>
      <c r="E7041" t="s">
        <v>1219</v>
      </c>
    </row>
    <row r="7042" spans="1:5">
      <c r="A7042" t="s">
        <v>7467</v>
      </c>
      <c r="B7042">
        <v>10010791434</v>
      </c>
      <c r="C7042" t="s">
        <v>28</v>
      </c>
      <c r="D7042" s="10">
        <v>36044</v>
      </c>
      <c r="E7042" t="s">
        <v>1226</v>
      </c>
    </row>
    <row r="7043" spans="1:5">
      <c r="A7043" t="s">
        <v>7468</v>
      </c>
      <c r="B7043">
        <v>10009340878</v>
      </c>
      <c r="C7043" t="s">
        <v>153</v>
      </c>
      <c r="D7043" s="10">
        <v>32687</v>
      </c>
      <c r="E7043" t="s">
        <v>1219</v>
      </c>
    </row>
    <row r="7044" spans="1:5">
      <c r="A7044" t="s">
        <v>7469</v>
      </c>
      <c r="B7044">
        <v>10023543500</v>
      </c>
      <c r="C7044" t="s">
        <v>223</v>
      </c>
      <c r="D7044" s="10">
        <v>36498</v>
      </c>
      <c r="E7044" t="s">
        <v>1219</v>
      </c>
    </row>
    <row r="7045" spans="1:5">
      <c r="A7045" t="s">
        <v>7470</v>
      </c>
      <c r="B7045">
        <v>10010184374</v>
      </c>
      <c r="C7045" t="s">
        <v>28</v>
      </c>
      <c r="D7045" s="10">
        <v>36123</v>
      </c>
      <c r="E7045" t="s">
        <v>1219</v>
      </c>
    </row>
    <row r="7046" spans="1:5">
      <c r="A7046" t="s">
        <v>7471</v>
      </c>
      <c r="B7046">
        <v>10053129308</v>
      </c>
      <c r="C7046" t="s">
        <v>223</v>
      </c>
      <c r="D7046" s="10">
        <v>36203</v>
      </c>
      <c r="E7046" t="s">
        <v>1217</v>
      </c>
    </row>
    <row r="7047" spans="1:5">
      <c r="A7047" t="s">
        <v>7472</v>
      </c>
      <c r="B7047">
        <v>10052274492</v>
      </c>
      <c r="C7047" t="s">
        <v>483</v>
      </c>
      <c r="D7047" s="10">
        <v>33664</v>
      </c>
      <c r="E7047" t="s">
        <v>1217</v>
      </c>
    </row>
    <row r="7048" spans="1:5">
      <c r="A7048" t="s">
        <v>7473</v>
      </c>
      <c r="B7048">
        <v>10010807194</v>
      </c>
      <c r="C7048" t="s">
        <v>94</v>
      </c>
      <c r="D7048" s="10">
        <v>35930</v>
      </c>
      <c r="E7048" t="s">
        <v>1219</v>
      </c>
    </row>
    <row r="7049" spans="1:5">
      <c r="A7049" t="s">
        <v>7474</v>
      </c>
      <c r="B7049">
        <v>10010934409</v>
      </c>
      <c r="C7049" t="s">
        <v>30</v>
      </c>
      <c r="D7049" s="10">
        <v>35273</v>
      </c>
      <c r="E7049" t="s">
        <v>1219</v>
      </c>
    </row>
    <row r="7050" spans="1:5">
      <c r="A7050" t="s">
        <v>7475</v>
      </c>
      <c r="B7050">
        <v>10009857002</v>
      </c>
      <c r="C7050" t="s">
        <v>43</v>
      </c>
      <c r="D7050" s="10">
        <v>34425</v>
      </c>
      <c r="E7050" t="s">
        <v>1219</v>
      </c>
    </row>
    <row r="7051" spans="1:5">
      <c r="A7051" t="s">
        <v>7476</v>
      </c>
      <c r="B7051">
        <v>10011202167</v>
      </c>
      <c r="C7051" t="s">
        <v>30</v>
      </c>
      <c r="D7051" s="10">
        <v>35028</v>
      </c>
      <c r="E7051" t="s">
        <v>1219</v>
      </c>
    </row>
    <row r="7052" spans="1:5">
      <c r="A7052" t="s">
        <v>7477</v>
      </c>
      <c r="B7052">
        <v>10071486253</v>
      </c>
      <c r="C7052" t="s">
        <v>223</v>
      </c>
      <c r="D7052" s="10">
        <v>30573</v>
      </c>
      <c r="E7052" t="s">
        <v>1219</v>
      </c>
    </row>
    <row r="7053" spans="1:5">
      <c r="A7053" t="s">
        <v>7478</v>
      </c>
      <c r="B7053">
        <v>10010784158</v>
      </c>
      <c r="C7053" t="s">
        <v>479</v>
      </c>
      <c r="D7053" s="10">
        <v>35929</v>
      </c>
      <c r="E7053" t="s">
        <v>1219</v>
      </c>
    </row>
    <row r="7054" spans="1:5">
      <c r="A7054" t="s">
        <v>7479</v>
      </c>
      <c r="B7054">
        <v>10036586966</v>
      </c>
      <c r="C7054" t="s">
        <v>94</v>
      </c>
      <c r="D7054" s="10">
        <v>36821</v>
      </c>
      <c r="E7054" t="s">
        <v>1219</v>
      </c>
    </row>
    <row r="7055" spans="1:5">
      <c r="A7055" t="s">
        <v>7480</v>
      </c>
      <c r="B7055">
        <v>10010773650</v>
      </c>
      <c r="C7055" t="s">
        <v>30</v>
      </c>
      <c r="D7055" s="10">
        <v>34692</v>
      </c>
      <c r="E7055" t="s">
        <v>1219</v>
      </c>
    </row>
    <row r="7056" spans="1:5">
      <c r="A7056" t="s">
        <v>7481</v>
      </c>
      <c r="B7056">
        <v>10009532454</v>
      </c>
      <c r="C7056" t="s">
        <v>30</v>
      </c>
      <c r="D7056" s="10">
        <v>35266</v>
      </c>
      <c r="E7056" t="s">
        <v>1219</v>
      </c>
    </row>
    <row r="7057" spans="1:5">
      <c r="A7057" t="s">
        <v>7482</v>
      </c>
      <c r="B7057">
        <v>10009211344</v>
      </c>
      <c r="C7057" t="s">
        <v>324</v>
      </c>
      <c r="D7057" s="10">
        <v>32801</v>
      </c>
      <c r="E7057" t="s">
        <v>1219</v>
      </c>
    </row>
    <row r="7058" spans="1:5">
      <c r="A7058" t="s">
        <v>7483</v>
      </c>
      <c r="B7058">
        <v>10064741117</v>
      </c>
      <c r="C7058" t="s">
        <v>324</v>
      </c>
      <c r="D7058" s="10">
        <v>35321</v>
      </c>
      <c r="E7058" t="s">
        <v>1219</v>
      </c>
    </row>
    <row r="7059" spans="1:5">
      <c r="A7059" t="s">
        <v>7484</v>
      </c>
      <c r="B7059">
        <v>10011154374</v>
      </c>
      <c r="C7059" t="s">
        <v>36</v>
      </c>
      <c r="D7059" s="10">
        <v>36039</v>
      </c>
      <c r="E7059" t="s">
        <v>1219</v>
      </c>
    </row>
    <row r="7060" spans="1:5">
      <c r="A7060" t="s">
        <v>7485</v>
      </c>
      <c r="B7060">
        <v>10013688906</v>
      </c>
      <c r="C7060" t="s">
        <v>163</v>
      </c>
      <c r="D7060" s="10">
        <v>34202</v>
      </c>
      <c r="E7060" t="s">
        <v>1219</v>
      </c>
    </row>
    <row r="7061" spans="1:5">
      <c r="A7061" t="s">
        <v>7486</v>
      </c>
      <c r="B7061">
        <v>10015391153</v>
      </c>
      <c r="C7061" t="s">
        <v>36</v>
      </c>
      <c r="D7061" s="10">
        <v>36139</v>
      </c>
      <c r="E7061" t="s">
        <v>1217</v>
      </c>
    </row>
    <row r="7062" spans="1:5">
      <c r="A7062" t="s">
        <v>7487</v>
      </c>
      <c r="B7062">
        <v>10009667345</v>
      </c>
      <c r="C7062" t="s">
        <v>30</v>
      </c>
      <c r="D7062" s="10">
        <v>34971</v>
      </c>
      <c r="E7062" t="s">
        <v>1217</v>
      </c>
    </row>
    <row r="7063" spans="1:5">
      <c r="A7063" t="s">
        <v>7488</v>
      </c>
      <c r="B7063">
        <v>10071486556</v>
      </c>
      <c r="C7063" t="s">
        <v>223</v>
      </c>
      <c r="D7063" s="10">
        <v>28807</v>
      </c>
      <c r="E7063" t="s">
        <v>1219</v>
      </c>
    </row>
    <row r="7064" spans="1:5">
      <c r="A7064" t="s">
        <v>7489</v>
      </c>
      <c r="B7064">
        <v>10010167095</v>
      </c>
      <c r="C7064" t="s">
        <v>28</v>
      </c>
      <c r="D7064" s="10">
        <v>35452</v>
      </c>
      <c r="E7064" t="s">
        <v>1219</v>
      </c>
    </row>
    <row r="7065" spans="1:5">
      <c r="A7065" t="s">
        <v>7490</v>
      </c>
      <c r="B7065">
        <v>10023945947</v>
      </c>
      <c r="C7065" t="s">
        <v>112</v>
      </c>
      <c r="D7065" s="10">
        <v>36842</v>
      </c>
      <c r="E7065" t="s">
        <v>1217</v>
      </c>
    </row>
    <row r="7066" spans="1:5">
      <c r="A7066" t="s">
        <v>7491</v>
      </c>
      <c r="B7066">
        <v>10011172158</v>
      </c>
      <c r="C7066" t="s">
        <v>1706</v>
      </c>
      <c r="D7066" s="10">
        <v>35990</v>
      </c>
      <c r="E7066" t="s">
        <v>1219</v>
      </c>
    </row>
    <row r="7067" spans="1:5">
      <c r="A7067" t="s">
        <v>7492</v>
      </c>
      <c r="B7067">
        <v>10015527963</v>
      </c>
      <c r="C7067" t="s">
        <v>101</v>
      </c>
      <c r="D7067" s="10">
        <v>36504</v>
      </c>
      <c r="E7067" t="s">
        <v>1219</v>
      </c>
    </row>
    <row r="7068" spans="1:5">
      <c r="A7068" t="s">
        <v>7493</v>
      </c>
      <c r="B7068">
        <v>10015146431</v>
      </c>
      <c r="C7068" t="s">
        <v>101</v>
      </c>
      <c r="D7068" s="10">
        <v>36277</v>
      </c>
      <c r="E7068" t="s">
        <v>1219</v>
      </c>
    </row>
    <row r="7069" spans="1:5">
      <c r="A7069" t="s">
        <v>7494</v>
      </c>
      <c r="B7069">
        <v>10010700090</v>
      </c>
      <c r="C7069" t="s">
        <v>177</v>
      </c>
      <c r="D7069" s="10">
        <v>35511</v>
      </c>
      <c r="E7069" t="s">
        <v>1219</v>
      </c>
    </row>
    <row r="7070" spans="1:5">
      <c r="A7070" t="s">
        <v>7495</v>
      </c>
      <c r="B7070">
        <v>10009637235</v>
      </c>
      <c r="C7070" t="s">
        <v>861</v>
      </c>
      <c r="D7070" s="10">
        <v>35493</v>
      </c>
      <c r="E7070" t="s">
        <v>1217</v>
      </c>
    </row>
    <row r="7071" spans="1:5">
      <c r="A7071" t="s">
        <v>7496</v>
      </c>
      <c r="B7071">
        <v>10023502777</v>
      </c>
      <c r="C7071" t="s">
        <v>149</v>
      </c>
      <c r="D7071" s="10">
        <v>35438</v>
      </c>
      <c r="E7071" t="s">
        <v>1219</v>
      </c>
    </row>
    <row r="7072" spans="1:5">
      <c r="A7072" t="s">
        <v>7497</v>
      </c>
      <c r="B7072">
        <v>10007079970</v>
      </c>
      <c r="C7072" t="s">
        <v>77</v>
      </c>
      <c r="D7072" s="10">
        <v>33358</v>
      </c>
      <c r="E7072" t="s">
        <v>1217</v>
      </c>
    </row>
    <row r="7073" spans="1:5">
      <c r="A7073" t="s">
        <v>7498</v>
      </c>
      <c r="B7073">
        <v>10014016177</v>
      </c>
      <c r="C7073" t="s">
        <v>283</v>
      </c>
      <c r="D7073" s="10">
        <v>35861</v>
      </c>
      <c r="E7073" t="s">
        <v>1219</v>
      </c>
    </row>
    <row r="7074" spans="1:5">
      <c r="A7074" t="s">
        <v>7499</v>
      </c>
      <c r="B7074">
        <v>10061260635</v>
      </c>
      <c r="C7074" t="s">
        <v>43</v>
      </c>
      <c r="D7074" s="10">
        <v>34986</v>
      </c>
      <c r="E7074" t="s">
        <v>1219</v>
      </c>
    </row>
    <row r="7075" spans="1:5">
      <c r="A7075" t="s">
        <v>7500</v>
      </c>
      <c r="B7075">
        <v>10005897378</v>
      </c>
      <c r="C7075" t="s">
        <v>62</v>
      </c>
      <c r="D7075" s="10">
        <v>25843</v>
      </c>
      <c r="E7075" t="s">
        <v>1219</v>
      </c>
    </row>
    <row r="7076" spans="1:5">
      <c r="A7076" t="s">
        <v>7501</v>
      </c>
      <c r="B7076">
        <v>10009987142</v>
      </c>
      <c r="C7076" t="s">
        <v>28</v>
      </c>
      <c r="D7076" s="10">
        <v>35562</v>
      </c>
      <c r="E7076" t="s">
        <v>1219</v>
      </c>
    </row>
    <row r="7077" spans="1:5">
      <c r="A7077" t="s">
        <v>7502</v>
      </c>
      <c r="B7077">
        <v>10005961339</v>
      </c>
      <c r="C7077" t="s">
        <v>24</v>
      </c>
      <c r="D7077" s="10">
        <v>32820</v>
      </c>
      <c r="E7077" t="s">
        <v>1219</v>
      </c>
    </row>
    <row r="7078" spans="1:5">
      <c r="A7078" t="s">
        <v>7503</v>
      </c>
      <c r="B7078">
        <v>10016282644</v>
      </c>
      <c r="C7078" t="s">
        <v>146</v>
      </c>
      <c r="D7078" s="10">
        <v>36296</v>
      </c>
      <c r="E7078" t="s">
        <v>1219</v>
      </c>
    </row>
    <row r="7079" spans="1:5">
      <c r="A7079" t="s">
        <v>7504</v>
      </c>
      <c r="B7079">
        <v>10009629858</v>
      </c>
      <c r="C7079" t="s">
        <v>36</v>
      </c>
      <c r="D7079" s="10">
        <v>34095</v>
      </c>
      <c r="E7079" t="s">
        <v>1219</v>
      </c>
    </row>
    <row r="7080" spans="1:5">
      <c r="A7080" t="s">
        <v>7505</v>
      </c>
      <c r="B7080">
        <v>10009027953</v>
      </c>
      <c r="C7080" t="s">
        <v>24</v>
      </c>
      <c r="D7080" s="10">
        <v>34850</v>
      </c>
      <c r="E7080" t="s">
        <v>1219</v>
      </c>
    </row>
    <row r="7081" spans="1:5">
      <c r="A7081" t="s">
        <v>7506</v>
      </c>
      <c r="B7081">
        <v>10010675236</v>
      </c>
      <c r="C7081" t="s">
        <v>479</v>
      </c>
      <c r="D7081" s="10">
        <v>35471</v>
      </c>
      <c r="E7081" t="s">
        <v>1219</v>
      </c>
    </row>
    <row r="7082" spans="1:5">
      <c r="A7082" t="s">
        <v>7507</v>
      </c>
      <c r="B7082">
        <v>10009501637</v>
      </c>
      <c r="C7082" t="s">
        <v>24</v>
      </c>
      <c r="D7082" s="10">
        <v>35276</v>
      </c>
      <c r="E7082" t="s">
        <v>1219</v>
      </c>
    </row>
    <row r="7083" spans="1:5">
      <c r="A7083" t="s">
        <v>7508</v>
      </c>
      <c r="B7083">
        <v>10009067561</v>
      </c>
      <c r="C7083" t="s">
        <v>363</v>
      </c>
      <c r="D7083" s="10">
        <v>35410</v>
      </c>
      <c r="E7083" t="s">
        <v>1219</v>
      </c>
    </row>
    <row r="7084" spans="1:5">
      <c r="A7084" t="s">
        <v>7509</v>
      </c>
      <c r="B7084">
        <v>10014432974</v>
      </c>
      <c r="C7084" t="s">
        <v>24</v>
      </c>
      <c r="D7084" s="10">
        <v>35663</v>
      </c>
      <c r="E7084" t="s">
        <v>1219</v>
      </c>
    </row>
    <row r="7085" spans="1:5">
      <c r="A7085" t="s">
        <v>7510</v>
      </c>
      <c r="B7085">
        <v>10011207625</v>
      </c>
      <c r="C7085" t="s">
        <v>1340</v>
      </c>
      <c r="D7085" s="10">
        <v>34326</v>
      </c>
      <c r="E7085" t="s">
        <v>1219</v>
      </c>
    </row>
    <row r="7086" spans="1:5">
      <c r="A7086" t="s">
        <v>7511</v>
      </c>
      <c r="B7086">
        <v>10002165003</v>
      </c>
      <c r="C7086" t="s">
        <v>149</v>
      </c>
      <c r="D7086" s="10">
        <v>29015</v>
      </c>
      <c r="E7086" t="s">
        <v>1219</v>
      </c>
    </row>
    <row r="7087" spans="1:5">
      <c r="A7087" t="s">
        <v>7512</v>
      </c>
      <c r="B7087">
        <v>10061348844</v>
      </c>
      <c r="C7087" t="s">
        <v>55</v>
      </c>
      <c r="E7087" t="s">
        <v>1219</v>
      </c>
    </row>
    <row r="7088" spans="1:5">
      <c r="A7088" t="s">
        <v>7513</v>
      </c>
      <c r="B7088">
        <v>10015372662</v>
      </c>
      <c r="C7088" t="s">
        <v>28</v>
      </c>
      <c r="D7088" s="10">
        <v>32646</v>
      </c>
      <c r="E7088" t="s">
        <v>1219</v>
      </c>
    </row>
    <row r="7089" spans="1:5">
      <c r="A7089" t="s">
        <v>7514</v>
      </c>
      <c r="B7089">
        <v>10015972345</v>
      </c>
      <c r="C7089" t="s">
        <v>1351</v>
      </c>
      <c r="D7089" s="10">
        <v>35991</v>
      </c>
      <c r="E7089" t="s">
        <v>1219</v>
      </c>
    </row>
    <row r="7090" spans="1:5">
      <c r="A7090" t="s">
        <v>7515</v>
      </c>
      <c r="B7090">
        <v>10010962903</v>
      </c>
      <c r="C7090" t="s">
        <v>28</v>
      </c>
      <c r="D7090" s="10">
        <v>35452</v>
      </c>
      <c r="E7090" t="s">
        <v>1219</v>
      </c>
    </row>
    <row r="7091" spans="1:5">
      <c r="A7091" t="s">
        <v>7516</v>
      </c>
      <c r="B7091">
        <v>10016220707</v>
      </c>
      <c r="C7091" t="s">
        <v>163</v>
      </c>
      <c r="D7091" s="10">
        <v>34156</v>
      </c>
      <c r="E7091" t="s">
        <v>1219</v>
      </c>
    </row>
    <row r="7092" spans="1:5">
      <c r="A7092" t="s">
        <v>7517</v>
      </c>
      <c r="B7092">
        <v>10014045984</v>
      </c>
      <c r="C7092" t="s">
        <v>206</v>
      </c>
      <c r="D7092" s="10">
        <v>35210</v>
      </c>
      <c r="E7092" t="s">
        <v>1219</v>
      </c>
    </row>
    <row r="7093" spans="1:5">
      <c r="A7093" t="s">
        <v>7518</v>
      </c>
      <c r="B7093">
        <v>10015643656</v>
      </c>
      <c r="C7093" t="s">
        <v>479</v>
      </c>
      <c r="D7093" s="10">
        <v>35964</v>
      </c>
      <c r="E7093" t="s">
        <v>1219</v>
      </c>
    </row>
    <row r="7094" spans="1:5">
      <c r="A7094" t="s">
        <v>7519</v>
      </c>
      <c r="B7094">
        <v>10006501307</v>
      </c>
      <c r="C7094" t="s">
        <v>55</v>
      </c>
      <c r="D7094" s="10">
        <v>33285</v>
      </c>
      <c r="E7094" t="s">
        <v>1219</v>
      </c>
    </row>
    <row r="7095" spans="1:5">
      <c r="A7095" t="s">
        <v>7520</v>
      </c>
      <c r="B7095">
        <v>10007764125</v>
      </c>
      <c r="C7095" t="s">
        <v>26</v>
      </c>
      <c r="D7095" s="10">
        <v>34094</v>
      </c>
      <c r="E7095" t="s">
        <v>1217</v>
      </c>
    </row>
    <row r="7096" spans="1:5">
      <c r="A7096" t="s">
        <v>7521</v>
      </c>
      <c r="B7096">
        <v>10007052385</v>
      </c>
      <c r="C7096" t="s">
        <v>77</v>
      </c>
      <c r="D7096" s="10">
        <v>33500</v>
      </c>
      <c r="E7096" t="s">
        <v>1217</v>
      </c>
    </row>
    <row r="7097" spans="1:5">
      <c r="A7097" t="s">
        <v>7522</v>
      </c>
      <c r="B7097">
        <v>10014615759</v>
      </c>
      <c r="C7097" t="s">
        <v>1351</v>
      </c>
      <c r="D7097" s="10">
        <v>35462</v>
      </c>
      <c r="E7097" t="s">
        <v>1219</v>
      </c>
    </row>
    <row r="7098" spans="1:5">
      <c r="A7098" t="s">
        <v>7523</v>
      </c>
      <c r="B7098">
        <v>10018110789</v>
      </c>
      <c r="C7098" t="s">
        <v>112</v>
      </c>
      <c r="D7098" s="10">
        <v>26706</v>
      </c>
      <c r="E7098" t="s">
        <v>1217</v>
      </c>
    </row>
    <row r="7099" spans="1:5">
      <c r="A7099" t="s">
        <v>7524</v>
      </c>
      <c r="B7099">
        <v>10011140735</v>
      </c>
      <c r="C7099" t="s">
        <v>22</v>
      </c>
      <c r="D7099" s="10">
        <v>35852</v>
      </c>
      <c r="E7099" t="s">
        <v>1217</v>
      </c>
    </row>
    <row r="7100" spans="1:5">
      <c r="A7100" t="s">
        <v>7525</v>
      </c>
      <c r="B7100">
        <v>10005826751</v>
      </c>
      <c r="C7100" t="s">
        <v>36</v>
      </c>
      <c r="D7100" s="10">
        <v>29172</v>
      </c>
      <c r="E7100" t="s">
        <v>1219</v>
      </c>
    </row>
    <row r="7101" spans="1:5">
      <c r="A7101" t="s">
        <v>7526</v>
      </c>
      <c r="B7101">
        <v>10009865688</v>
      </c>
      <c r="C7101" t="s">
        <v>36</v>
      </c>
      <c r="D7101" s="10">
        <v>34733</v>
      </c>
      <c r="E7101" t="s">
        <v>1219</v>
      </c>
    </row>
    <row r="7102" spans="1:5">
      <c r="A7102" t="s">
        <v>7527</v>
      </c>
      <c r="B7102">
        <v>10015145017</v>
      </c>
      <c r="C7102" t="s">
        <v>223</v>
      </c>
      <c r="D7102" s="10">
        <v>35446</v>
      </c>
      <c r="E7102" t="s">
        <v>1219</v>
      </c>
    </row>
    <row r="7103" spans="1:5">
      <c r="A7103" t="s">
        <v>7528</v>
      </c>
      <c r="B7103">
        <v>10010173462</v>
      </c>
      <c r="C7103" t="s">
        <v>41</v>
      </c>
      <c r="D7103" s="10">
        <v>35457</v>
      </c>
      <c r="E7103" t="s">
        <v>1219</v>
      </c>
    </row>
    <row r="7104" spans="1:5">
      <c r="A7104" t="s">
        <v>7529</v>
      </c>
      <c r="B7104">
        <v>10015971739</v>
      </c>
      <c r="C7104" t="s">
        <v>1351</v>
      </c>
      <c r="D7104" s="10">
        <v>36134</v>
      </c>
      <c r="E7104" t="s">
        <v>1219</v>
      </c>
    </row>
    <row r="7105" spans="1:5">
      <c r="A7105" t="s">
        <v>7530</v>
      </c>
      <c r="B7105">
        <v>10016209185</v>
      </c>
      <c r="C7105" t="s">
        <v>163</v>
      </c>
      <c r="D7105" s="10">
        <v>29111</v>
      </c>
      <c r="E7105" t="s">
        <v>1219</v>
      </c>
    </row>
    <row r="7106" spans="1:5">
      <c r="A7106" t="s">
        <v>7531</v>
      </c>
      <c r="B7106">
        <v>10010179728</v>
      </c>
      <c r="C7106" t="s">
        <v>28</v>
      </c>
      <c r="D7106" s="10">
        <v>35522</v>
      </c>
      <c r="E7106" t="s">
        <v>1219</v>
      </c>
    </row>
    <row r="7107" spans="1:5">
      <c r="A7107" t="s">
        <v>7532</v>
      </c>
      <c r="B7107">
        <v>10009730090</v>
      </c>
      <c r="C7107" t="s">
        <v>163</v>
      </c>
      <c r="D7107" s="10">
        <v>35642</v>
      </c>
      <c r="E7107" t="s">
        <v>1219</v>
      </c>
    </row>
    <row r="7108" spans="1:5">
      <c r="A7108" t="s">
        <v>7533</v>
      </c>
      <c r="B7108">
        <v>10009485368</v>
      </c>
      <c r="C7108" t="s">
        <v>77</v>
      </c>
      <c r="D7108" s="10">
        <v>33555</v>
      </c>
      <c r="E7108" t="s">
        <v>1217</v>
      </c>
    </row>
    <row r="7109" spans="1:5">
      <c r="A7109" t="s">
        <v>7534</v>
      </c>
      <c r="B7109">
        <v>10052786269</v>
      </c>
      <c r="C7109" t="s">
        <v>163</v>
      </c>
      <c r="D7109" s="10">
        <v>24393</v>
      </c>
      <c r="E7109" t="s">
        <v>1217</v>
      </c>
    </row>
    <row r="7110" spans="1:5">
      <c r="A7110" t="s">
        <v>7535</v>
      </c>
      <c r="B7110">
        <v>10023899164</v>
      </c>
      <c r="C7110" t="s">
        <v>112</v>
      </c>
      <c r="D7110" s="10">
        <v>36173</v>
      </c>
      <c r="E7110" t="s">
        <v>1219</v>
      </c>
    </row>
    <row r="7111" spans="1:5">
      <c r="A7111" t="s">
        <v>7536</v>
      </c>
      <c r="B7111">
        <v>10010187711</v>
      </c>
      <c r="C7111" t="s">
        <v>24</v>
      </c>
      <c r="D7111" s="10">
        <v>35431</v>
      </c>
      <c r="E7111" t="s">
        <v>1219</v>
      </c>
    </row>
    <row r="7112" spans="1:5">
      <c r="A7112" t="s">
        <v>7537</v>
      </c>
      <c r="B7112">
        <v>10010188317</v>
      </c>
      <c r="C7112" t="s">
        <v>24</v>
      </c>
      <c r="D7112" s="10">
        <v>35679</v>
      </c>
      <c r="E7112" t="s">
        <v>1219</v>
      </c>
    </row>
    <row r="7113" spans="1:5">
      <c r="A7113" t="s">
        <v>7538</v>
      </c>
      <c r="B7113">
        <v>10009158905</v>
      </c>
      <c r="C7113" t="s">
        <v>62</v>
      </c>
      <c r="D7113" s="10">
        <v>35093</v>
      </c>
      <c r="E7113" t="s">
        <v>1219</v>
      </c>
    </row>
    <row r="7114" spans="1:5">
      <c r="A7114" t="s">
        <v>7539</v>
      </c>
      <c r="B7114">
        <v>10053242068</v>
      </c>
      <c r="C7114" t="s">
        <v>2377</v>
      </c>
      <c r="D7114" s="10">
        <v>35915</v>
      </c>
      <c r="E7114" t="s">
        <v>1217</v>
      </c>
    </row>
    <row r="7115" spans="1:5">
      <c r="A7115" t="s">
        <v>7540</v>
      </c>
      <c r="B7115">
        <v>10015265962</v>
      </c>
      <c r="C7115" t="s">
        <v>197</v>
      </c>
      <c r="D7115" s="10">
        <v>35825</v>
      </c>
      <c r="E7115" t="s">
        <v>1219</v>
      </c>
    </row>
    <row r="7116" spans="1:5">
      <c r="A7116" t="s">
        <v>7541</v>
      </c>
      <c r="B7116">
        <v>10061301556</v>
      </c>
      <c r="C7116" t="s">
        <v>103</v>
      </c>
      <c r="D7116" s="10">
        <v>28380</v>
      </c>
      <c r="E7116" t="s">
        <v>1219</v>
      </c>
    </row>
    <row r="7117" spans="1:5">
      <c r="A7117" t="s">
        <v>7542</v>
      </c>
      <c r="B7117">
        <v>10012305644</v>
      </c>
      <c r="C7117" t="s">
        <v>1351</v>
      </c>
      <c r="D7117" s="10">
        <v>32859</v>
      </c>
      <c r="E7117" t="s">
        <v>1219</v>
      </c>
    </row>
    <row r="7118" spans="1:5">
      <c r="A7118" t="s">
        <v>7543</v>
      </c>
      <c r="B7118">
        <v>10015966685</v>
      </c>
      <c r="C7118" t="s">
        <v>861</v>
      </c>
      <c r="D7118" s="10">
        <v>35860</v>
      </c>
      <c r="E7118" t="s">
        <v>1219</v>
      </c>
    </row>
    <row r="7119" spans="1:5">
      <c r="A7119" t="s">
        <v>7544</v>
      </c>
      <c r="B7119">
        <v>10015971537</v>
      </c>
      <c r="C7119" t="s">
        <v>1351</v>
      </c>
      <c r="D7119" s="10">
        <v>35954</v>
      </c>
      <c r="E7119" t="s">
        <v>1219</v>
      </c>
    </row>
    <row r="7120" spans="1:5">
      <c r="A7120" t="s">
        <v>7545</v>
      </c>
      <c r="B7120">
        <v>10015972951</v>
      </c>
      <c r="C7120" t="s">
        <v>1351</v>
      </c>
      <c r="D7120" s="10">
        <v>35785</v>
      </c>
      <c r="E7120" t="s">
        <v>1219</v>
      </c>
    </row>
    <row r="7121" spans="1:5">
      <c r="A7121" t="s">
        <v>7546</v>
      </c>
      <c r="B7121">
        <v>10015973153</v>
      </c>
      <c r="C7121" t="s">
        <v>1351</v>
      </c>
      <c r="D7121" s="10">
        <v>35835</v>
      </c>
      <c r="E7121" t="s">
        <v>1219</v>
      </c>
    </row>
    <row r="7122" spans="1:5">
      <c r="A7122" t="s">
        <v>7547</v>
      </c>
      <c r="B7122">
        <v>10015063070</v>
      </c>
      <c r="C7122" t="s">
        <v>197</v>
      </c>
      <c r="D7122" s="10">
        <v>35471</v>
      </c>
      <c r="E7122" t="s">
        <v>1219</v>
      </c>
    </row>
    <row r="7123" spans="1:5">
      <c r="A7123" t="s">
        <v>7548</v>
      </c>
      <c r="B7123">
        <v>10016082176</v>
      </c>
      <c r="C7123" t="s">
        <v>55</v>
      </c>
      <c r="D7123" s="10">
        <v>35734</v>
      </c>
      <c r="E7123" t="s">
        <v>1219</v>
      </c>
    </row>
    <row r="7124" spans="1:5">
      <c r="A7124" t="s">
        <v>7549</v>
      </c>
      <c r="B7124">
        <v>10061249218</v>
      </c>
      <c r="C7124" t="s">
        <v>55</v>
      </c>
      <c r="D7124" s="10">
        <v>28783</v>
      </c>
      <c r="E7124" t="s">
        <v>1219</v>
      </c>
    </row>
    <row r="7125" spans="1:5">
      <c r="A7125" t="s">
        <v>5765</v>
      </c>
      <c r="B7125">
        <v>10061349854</v>
      </c>
      <c r="C7125" t="s">
        <v>55</v>
      </c>
      <c r="E7125" t="s">
        <v>1219</v>
      </c>
    </row>
    <row r="7126" spans="1:5">
      <c r="A7126" t="s">
        <v>7550</v>
      </c>
      <c r="B7126">
        <v>10061350056</v>
      </c>
      <c r="C7126" t="s">
        <v>55</v>
      </c>
      <c r="E7126" t="s">
        <v>1219</v>
      </c>
    </row>
    <row r="7127" spans="1:5">
      <c r="A7127" t="s">
        <v>7551</v>
      </c>
      <c r="B7127">
        <v>10061350157</v>
      </c>
      <c r="C7127" t="s">
        <v>55</v>
      </c>
      <c r="E7127" t="s">
        <v>1219</v>
      </c>
    </row>
    <row r="7128" spans="1:5">
      <c r="A7128" t="s">
        <v>7552</v>
      </c>
      <c r="B7128">
        <v>10011142957</v>
      </c>
      <c r="C7128" t="s">
        <v>77</v>
      </c>
      <c r="D7128" s="10">
        <v>36022</v>
      </c>
      <c r="E7128" t="s">
        <v>1219</v>
      </c>
    </row>
    <row r="7129" spans="1:5">
      <c r="A7129" t="s">
        <v>7553</v>
      </c>
      <c r="B7129">
        <v>10008936411</v>
      </c>
      <c r="C7129" t="s">
        <v>36</v>
      </c>
      <c r="D7129" s="10">
        <v>33324</v>
      </c>
      <c r="E7129" t="s">
        <v>1219</v>
      </c>
    </row>
    <row r="7130" spans="1:5">
      <c r="A7130" t="s">
        <v>7554</v>
      </c>
      <c r="B7130">
        <v>10015386709</v>
      </c>
      <c r="C7130" t="s">
        <v>36</v>
      </c>
      <c r="D7130" s="10">
        <v>34588</v>
      </c>
      <c r="E7130" t="s">
        <v>1219</v>
      </c>
    </row>
    <row r="7131" spans="1:5">
      <c r="A7131" t="s">
        <v>7555</v>
      </c>
      <c r="B7131">
        <v>10006072180</v>
      </c>
      <c r="C7131" t="s">
        <v>141</v>
      </c>
      <c r="D7131" s="10">
        <v>28748</v>
      </c>
      <c r="E7131" t="s">
        <v>1219</v>
      </c>
    </row>
    <row r="7132" spans="1:5">
      <c r="A7132" t="s">
        <v>7556</v>
      </c>
      <c r="B7132">
        <v>10008719876</v>
      </c>
      <c r="C7132" t="s">
        <v>28</v>
      </c>
      <c r="D7132" s="10">
        <v>34596</v>
      </c>
      <c r="E7132" t="s">
        <v>1219</v>
      </c>
    </row>
    <row r="7133" spans="1:5">
      <c r="A7133" t="s">
        <v>7557</v>
      </c>
      <c r="B7133">
        <v>10014681942</v>
      </c>
      <c r="C7133" t="s">
        <v>163</v>
      </c>
      <c r="D7133" s="10">
        <v>33249</v>
      </c>
      <c r="E7133" t="s">
        <v>1219</v>
      </c>
    </row>
    <row r="7134" spans="1:5">
      <c r="A7134" t="s">
        <v>7558</v>
      </c>
      <c r="B7134">
        <v>10003048814</v>
      </c>
      <c r="C7134" t="s">
        <v>103</v>
      </c>
      <c r="D7134" s="10">
        <v>23429</v>
      </c>
      <c r="E7134" t="s">
        <v>1219</v>
      </c>
    </row>
    <row r="7135" spans="1:5">
      <c r="A7135" t="s">
        <v>7559</v>
      </c>
      <c r="B7135">
        <v>10011206312</v>
      </c>
      <c r="C7135" t="s">
        <v>103</v>
      </c>
      <c r="D7135" s="10">
        <v>30138</v>
      </c>
      <c r="E7135" t="s">
        <v>1219</v>
      </c>
    </row>
    <row r="7136" spans="1:5">
      <c r="A7136" t="s">
        <v>7560</v>
      </c>
      <c r="B7136">
        <v>10007229514</v>
      </c>
      <c r="C7136" t="s">
        <v>34</v>
      </c>
      <c r="D7136" s="10">
        <v>34138</v>
      </c>
      <c r="E7136" t="s">
        <v>1219</v>
      </c>
    </row>
    <row r="7137" spans="1:5">
      <c r="A7137" t="s">
        <v>7561</v>
      </c>
      <c r="B7137">
        <v>10008660969</v>
      </c>
      <c r="C7137" t="s">
        <v>1706</v>
      </c>
      <c r="D7137" s="10">
        <v>34934</v>
      </c>
      <c r="E7137" t="s">
        <v>1219</v>
      </c>
    </row>
    <row r="7138" spans="1:5">
      <c r="A7138" t="s">
        <v>7562</v>
      </c>
      <c r="B7138">
        <v>10009639356</v>
      </c>
      <c r="C7138" t="s">
        <v>1706</v>
      </c>
      <c r="D7138" s="10">
        <v>35453</v>
      </c>
      <c r="E7138" t="s">
        <v>1219</v>
      </c>
    </row>
    <row r="7139" spans="1:5">
      <c r="A7139" t="s">
        <v>7563</v>
      </c>
      <c r="B7139">
        <v>10050196672</v>
      </c>
      <c r="C7139" t="s">
        <v>149</v>
      </c>
      <c r="D7139" s="10">
        <v>34838</v>
      </c>
      <c r="E7139" t="s">
        <v>1219</v>
      </c>
    </row>
    <row r="7140" spans="1:5">
      <c r="A7140" t="s">
        <v>7564</v>
      </c>
      <c r="B7140">
        <v>10010182253</v>
      </c>
      <c r="C7140" t="s">
        <v>149</v>
      </c>
      <c r="D7140" s="10">
        <v>35571</v>
      </c>
      <c r="E7140" t="s">
        <v>1219</v>
      </c>
    </row>
    <row r="7141" spans="1:5">
      <c r="A7141" t="s">
        <v>7565</v>
      </c>
      <c r="B7141">
        <v>10008713715</v>
      </c>
      <c r="C7141" t="s">
        <v>491</v>
      </c>
      <c r="D7141" s="10">
        <v>34658</v>
      </c>
      <c r="E7141" t="s">
        <v>1219</v>
      </c>
    </row>
    <row r="7142" spans="1:5">
      <c r="A7142" t="s">
        <v>7566</v>
      </c>
      <c r="B7142">
        <v>10002675059</v>
      </c>
      <c r="C7142" t="s">
        <v>211</v>
      </c>
      <c r="D7142" s="10">
        <v>29485</v>
      </c>
      <c r="E7142" t="s">
        <v>1219</v>
      </c>
    </row>
    <row r="7143" spans="1:5">
      <c r="A7143" t="s">
        <v>7567</v>
      </c>
      <c r="B7143">
        <v>10008951161</v>
      </c>
      <c r="C7143" t="s">
        <v>153</v>
      </c>
      <c r="D7143" s="10">
        <v>34659</v>
      </c>
      <c r="E7143" t="s">
        <v>1219</v>
      </c>
    </row>
    <row r="7144" spans="1:5">
      <c r="A7144" t="s">
        <v>7568</v>
      </c>
      <c r="B7144">
        <v>10005474420</v>
      </c>
      <c r="C7144" t="s">
        <v>144</v>
      </c>
      <c r="D7144" s="10">
        <v>31691</v>
      </c>
      <c r="E7144" t="s">
        <v>1219</v>
      </c>
    </row>
    <row r="7145" spans="1:5">
      <c r="A7145" t="s">
        <v>7569</v>
      </c>
      <c r="B7145">
        <v>10049183832</v>
      </c>
      <c r="C7145" t="s">
        <v>149</v>
      </c>
      <c r="D7145" s="10">
        <v>29134</v>
      </c>
      <c r="E7145" t="s">
        <v>1219</v>
      </c>
    </row>
    <row r="7146" spans="1:5">
      <c r="A7146" t="s">
        <v>7570</v>
      </c>
      <c r="B7146">
        <v>10007407144</v>
      </c>
      <c r="C7146" t="s">
        <v>206</v>
      </c>
      <c r="D7146" s="10">
        <v>31050</v>
      </c>
      <c r="E7146" t="s">
        <v>1219</v>
      </c>
    </row>
    <row r="7147" spans="1:5">
      <c r="A7147" t="s">
        <v>7571</v>
      </c>
      <c r="B7147">
        <v>10002442865</v>
      </c>
      <c r="C7147" t="s">
        <v>77</v>
      </c>
      <c r="D7147" s="10">
        <v>30969</v>
      </c>
      <c r="E7147" t="s">
        <v>1217</v>
      </c>
    </row>
    <row r="7148" spans="1:5">
      <c r="A7148" t="s">
        <v>7572</v>
      </c>
      <c r="B7148">
        <v>10007052486</v>
      </c>
      <c r="C7148" t="s">
        <v>77</v>
      </c>
      <c r="D7148" s="10">
        <v>33344</v>
      </c>
      <c r="E7148" t="s">
        <v>1217</v>
      </c>
    </row>
    <row r="7149" spans="1:5">
      <c r="A7149" t="s">
        <v>7573</v>
      </c>
      <c r="B7149">
        <v>10009671385</v>
      </c>
      <c r="C7149" t="s">
        <v>153</v>
      </c>
      <c r="D7149" s="10">
        <v>35360</v>
      </c>
      <c r="E7149" t="s">
        <v>1219</v>
      </c>
    </row>
    <row r="7150" spans="1:5">
      <c r="A7150" t="s">
        <v>7574</v>
      </c>
      <c r="B7150">
        <v>10006059652</v>
      </c>
      <c r="C7150" t="s">
        <v>43</v>
      </c>
      <c r="D7150" s="10">
        <v>26634</v>
      </c>
      <c r="E7150" t="s">
        <v>1219</v>
      </c>
    </row>
    <row r="7151" spans="1:5">
      <c r="A7151" t="s">
        <v>7575</v>
      </c>
      <c r="B7151">
        <v>10003378210</v>
      </c>
      <c r="C7151" t="s">
        <v>255</v>
      </c>
      <c r="D7151" s="10">
        <v>31702</v>
      </c>
      <c r="E7151" t="s">
        <v>1219</v>
      </c>
    </row>
    <row r="7152" spans="1:5">
      <c r="A7152" t="s">
        <v>7576</v>
      </c>
      <c r="B7152">
        <v>10010746166</v>
      </c>
      <c r="C7152" t="s">
        <v>43</v>
      </c>
      <c r="D7152" s="10">
        <v>34702</v>
      </c>
      <c r="E7152" t="s">
        <v>1219</v>
      </c>
    </row>
    <row r="7153" spans="1:5">
      <c r="A7153" t="s">
        <v>7577</v>
      </c>
      <c r="B7153">
        <v>10005969928</v>
      </c>
      <c r="C7153" t="s">
        <v>22</v>
      </c>
      <c r="D7153" s="10">
        <v>33052</v>
      </c>
      <c r="E7153" t="s">
        <v>1219</v>
      </c>
    </row>
    <row r="7154" spans="1:5">
      <c r="A7154" t="s">
        <v>7578</v>
      </c>
      <c r="B7154">
        <v>10010828214</v>
      </c>
      <c r="C7154" t="s">
        <v>55</v>
      </c>
      <c r="D7154" s="10">
        <v>35571</v>
      </c>
      <c r="E7154" t="s">
        <v>1219</v>
      </c>
    </row>
    <row r="7155" spans="1:5">
      <c r="A7155" t="s">
        <v>7579</v>
      </c>
      <c r="B7155">
        <v>10005415816</v>
      </c>
      <c r="C7155" t="s">
        <v>43</v>
      </c>
      <c r="D7155" s="10">
        <v>30835</v>
      </c>
      <c r="E7155" t="s">
        <v>1219</v>
      </c>
    </row>
    <row r="7156" spans="1:5">
      <c r="A7156" t="s">
        <v>7580</v>
      </c>
      <c r="B7156">
        <v>10010934106</v>
      </c>
      <c r="C7156" t="s">
        <v>30</v>
      </c>
      <c r="D7156" s="10">
        <v>33627</v>
      </c>
      <c r="E7156" t="s">
        <v>1219</v>
      </c>
    </row>
    <row r="7157" spans="1:5">
      <c r="A7157" t="s">
        <v>7581</v>
      </c>
      <c r="B7157">
        <v>10010639163</v>
      </c>
      <c r="C7157" t="s">
        <v>30</v>
      </c>
      <c r="D7157" s="10">
        <v>34513</v>
      </c>
      <c r="E7157" t="s">
        <v>1219</v>
      </c>
    </row>
    <row r="7158" spans="1:5">
      <c r="A7158" t="s">
        <v>7582</v>
      </c>
      <c r="B7158">
        <v>10010930668</v>
      </c>
      <c r="C7158" t="s">
        <v>163</v>
      </c>
      <c r="D7158" s="10">
        <v>34698</v>
      </c>
      <c r="E7158" t="s">
        <v>1219</v>
      </c>
    </row>
    <row r="7159" spans="1:5">
      <c r="A7159" t="s">
        <v>7583</v>
      </c>
      <c r="B7159">
        <v>10008961063</v>
      </c>
      <c r="C7159" t="s">
        <v>26</v>
      </c>
      <c r="D7159" s="10">
        <v>34574</v>
      </c>
      <c r="E7159" t="s">
        <v>1219</v>
      </c>
    </row>
    <row r="7160" spans="1:5">
      <c r="A7160" t="s">
        <v>7584</v>
      </c>
      <c r="B7160">
        <v>10004713978</v>
      </c>
      <c r="C7160" t="s">
        <v>149</v>
      </c>
      <c r="D7160" s="10">
        <v>32168</v>
      </c>
      <c r="E7160" t="s">
        <v>1219</v>
      </c>
    </row>
    <row r="7161" spans="1:5">
      <c r="A7161" t="s">
        <v>7585</v>
      </c>
      <c r="B7161">
        <v>10007846573</v>
      </c>
      <c r="C7161" t="s">
        <v>43</v>
      </c>
      <c r="D7161" s="10">
        <v>34371</v>
      </c>
      <c r="E7161" t="s">
        <v>1219</v>
      </c>
    </row>
    <row r="7162" spans="1:5">
      <c r="A7162" t="s">
        <v>7586</v>
      </c>
      <c r="B7162">
        <v>10010820534</v>
      </c>
      <c r="C7162" t="s">
        <v>3050</v>
      </c>
      <c r="D7162" s="10">
        <v>35292</v>
      </c>
      <c r="E7162" t="s">
        <v>1219</v>
      </c>
    </row>
    <row r="7163" spans="1:5">
      <c r="A7163" t="s">
        <v>7587</v>
      </c>
      <c r="B7163">
        <v>10010820635</v>
      </c>
      <c r="C7163" t="s">
        <v>144</v>
      </c>
      <c r="D7163" s="10">
        <v>27588</v>
      </c>
      <c r="E7163" t="s">
        <v>1217</v>
      </c>
    </row>
    <row r="7164" spans="1:5">
      <c r="A7164" t="s">
        <v>7588</v>
      </c>
      <c r="B7164">
        <v>10010643914</v>
      </c>
      <c r="C7164" t="s">
        <v>721</v>
      </c>
      <c r="D7164" s="10">
        <v>35128</v>
      </c>
      <c r="E7164" t="s">
        <v>1217</v>
      </c>
    </row>
    <row r="7165" spans="1:5">
      <c r="A7165" t="s">
        <v>7589</v>
      </c>
      <c r="B7165">
        <v>10010083233</v>
      </c>
      <c r="C7165" t="s">
        <v>363</v>
      </c>
      <c r="D7165" s="10">
        <v>30056</v>
      </c>
      <c r="E7165" t="s">
        <v>1219</v>
      </c>
    </row>
    <row r="7166" spans="1:5">
      <c r="A7166" t="s">
        <v>7590</v>
      </c>
      <c r="B7166">
        <v>10005626384</v>
      </c>
      <c r="C7166" t="s">
        <v>163</v>
      </c>
      <c r="D7166" s="10">
        <v>29777</v>
      </c>
      <c r="E7166" t="s">
        <v>1219</v>
      </c>
    </row>
    <row r="7167" spans="1:5">
      <c r="A7167" t="s">
        <v>7591</v>
      </c>
      <c r="B7167">
        <v>10006307711</v>
      </c>
      <c r="C7167" t="s">
        <v>153</v>
      </c>
      <c r="D7167" s="10">
        <v>30790</v>
      </c>
      <c r="E7167" t="s">
        <v>1219</v>
      </c>
    </row>
    <row r="7168" spans="1:5">
      <c r="A7168" t="s">
        <v>7592</v>
      </c>
      <c r="B7168">
        <v>10010736264</v>
      </c>
      <c r="C7168" t="s">
        <v>177</v>
      </c>
      <c r="D7168" s="10">
        <v>32679</v>
      </c>
      <c r="E7168" t="s">
        <v>1217</v>
      </c>
    </row>
    <row r="7169" spans="1:5">
      <c r="A7169" t="s">
        <v>7593</v>
      </c>
      <c r="B7169">
        <v>10010195185</v>
      </c>
      <c r="C7169" t="s">
        <v>30</v>
      </c>
      <c r="D7169" s="10">
        <v>34607</v>
      </c>
      <c r="E7169" t="s">
        <v>1219</v>
      </c>
    </row>
    <row r="7170" spans="1:5">
      <c r="A7170" t="s">
        <v>7594</v>
      </c>
      <c r="B7170">
        <v>10010736870</v>
      </c>
      <c r="C7170" t="s">
        <v>177</v>
      </c>
      <c r="D7170" s="10">
        <v>31840</v>
      </c>
      <c r="E7170" t="s">
        <v>1219</v>
      </c>
    </row>
    <row r="7171" spans="1:5">
      <c r="A7171" t="s">
        <v>7595</v>
      </c>
      <c r="B7171">
        <v>10010833163</v>
      </c>
      <c r="C7171" t="s">
        <v>55</v>
      </c>
      <c r="D7171" s="10">
        <v>35699</v>
      </c>
      <c r="E7171" t="s">
        <v>1219</v>
      </c>
    </row>
    <row r="7172" spans="1:5">
      <c r="A7172" t="s">
        <v>7596</v>
      </c>
      <c r="B7172">
        <v>10010745762</v>
      </c>
      <c r="C7172" t="s">
        <v>43</v>
      </c>
      <c r="D7172" s="10">
        <v>34782</v>
      </c>
      <c r="E7172" t="s">
        <v>1219</v>
      </c>
    </row>
    <row r="7173" spans="1:5">
      <c r="A7173" t="s">
        <v>7597</v>
      </c>
      <c r="B7173">
        <v>10009158703</v>
      </c>
      <c r="C7173" t="s">
        <v>62</v>
      </c>
      <c r="D7173" s="10">
        <v>34947</v>
      </c>
      <c r="E7173" t="s">
        <v>1219</v>
      </c>
    </row>
    <row r="7174" spans="1:5">
      <c r="A7174" t="s">
        <v>7598</v>
      </c>
      <c r="B7174">
        <v>10010741621</v>
      </c>
      <c r="C7174" t="s">
        <v>57</v>
      </c>
      <c r="D7174" s="10">
        <v>35590</v>
      </c>
      <c r="E7174" t="s">
        <v>1219</v>
      </c>
    </row>
    <row r="7175" spans="1:5">
      <c r="A7175" t="s">
        <v>7599</v>
      </c>
      <c r="B7175">
        <v>10009352905</v>
      </c>
      <c r="C7175" t="s">
        <v>43</v>
      </c>
      <c r="D7175" s="10">
        <v>32953</v>
      </c>
      <c r="E7175" t="s">
        <v>1219</v>
      </c>
    </row>
    <row r="7176" spans="1:5">
      <c r="A7176" t="s">
        <v>7600</v>
      </c>
      <c r="B7176">
        <v>10009303593</v>
      </c>
      <c r="C7176" t="s">
        <v>177</v>
      </c>
      <c r="D7176" s="10">
        <v>29563</v>
      </c>
      <c r="E7176" t="s">
        <v>1219</v>
      </c>
    </row>
    <row r="7177" spans="1:5">
      <c r="A7177" t="s">
        <v>7601</v>
      </c>
      <c r="B7177">
        <v>10009592674</v>
      </c>
      <c r="C7177" t="s">
        <v>223</v>
      </c>
      <c r="D7177" s="10">
        <v>35712</v>
      </c>
      <c r="E7177" t="s">
        <v>1219</v>
      </c>
    </row>
    <row r="7178" spans="1:5">
      <c r="A7178" t="s">
        <v>7602</v>
      </c>
      <c r="B7178">
        <v>10010588643</v>
      </c>
      <c r="C7178" t="s">
        <v>363</v>
      </c>
      <c r="D7178" s="10">
        <v>30181</v>
      </c>
      <c r="E7178" t="s">
        <v>1219</v>
      </c>
    </row>
    <row r="7179" spans="1:5">
      <c r="A7179" t="s">
        <v>7603</v>
      </c>
      <c r="B7179">
        <v>10009212152</v>
      </c>
      <c r="C7179" t="s">
        <v>324</v>
      </c>
      <c r="D7179" s="10">
        <v>35173</v>
      </c>
      <c r="E7179" t="s">
        <v>1219</v>
      </c>
    </row>
    <row r="7180" spans="1:5">
      <c r="A7180" t="s">
        <v>7604</v>
      </c>
      <c r="B7180">
        <v>10009818202</v>
      </c>
      <c r="C7180" t="s">
        <v>57</v>
      </c>
      <c r="D7180" s="10">
        <v>35389</v>
      </c>
      <c r="E7180" t="s">
        <v>1217</v>
      </c>
    </row>
    <row r="7181" spans="1:5">
      <c r="A7181" t="s">
        <v>7605</v>
      </c>
      <c r="B7181">
        <v>10008735539</v>
      </c>
      <c r="C7181" t="s">
        <v>141</v>
      </c>
      <c r="D7181" s="10">
        <v>34085</v>
      </c>
      <c r="E7181" t="s">
        <v>1219</v>
      </c>
    </row>
    <row r="7182" spans="1:5">
      <c r="A7182" t="s">
        <v>7606</v>
      </c>
      <c r="B7182">
        <v>10010839631</v>
      </c>
      <c r="C7182" t="s">
        <v>43</v>
      </c>
      <c r="D7182" s="10">
        <v>32936</v>
      </c>
      <c r="E7182" t="s">
        <v>1219</v>
      </c>
    </row>
    <row r="7183" spans="1:5">
      <c r="A7183" t="s">
        <v>7607</v>
      </c>
      <c r="B7183">
        <v>10010586320</v>
      </c>
      <c r="C7183" t="s">
        <v>36</v>
      </c>
      <c r="D7183" s="10">
        <v>34579</v>
      </c>
      <c r="E7183" t="s">
        <v>1219</v>
      </c>
    </row>
    <row r="7184" spans="1:5">
      <c r="A7184" t="s">
        <v>7608</v>
      </c>
      <c r="B7184">
        <v>10006885263</v>
      </c>
      <c r="C7184" t="s">
        <v>223</v>
      </c>
      <c r="D7184" s="10">
        <v>33318</v>
      </c>
      <c r="E7184" t="s">
        <v>1219</v>
      </c>
    </row>
    <row r="7185" spans="1:5">
      <c r="A7185" t="s">
        <v>7609</v>
      </c>
      <c r="B7185">
        <v>10006843130</v>
      </c>
      <c r="C7185" t="s">
        <v>57</v>
      </c>
      <c r="D7185" s="10">
        <v>33579</v>
      </c>
      <c r="E7185" t="s">
        <v>1219</v>
      </c>
    </row>
    <row r="7186" spans="1:5">
      <c r="A7186" t="s">
        <v>7610</v>
      </c>
      <c r="B7186">
        <v>10004625567</v>
      </c>
      <c r="C7186" t="s">
        <v>22</v>
      </c>
      <c r="D7186" s="10">
        <v>31893</v>
      </c>
      <c r="E7186" t="s">
        <v>1219</v>
      </c>
    </row>
    <row r="7187" spans="1:5">
      <c r="A7187" t="s">
        <v>7611</v>
      </c>
      <c r="B7187">
        <v>10007723002</v>
      </c>
      <c r="C7187" t="s">
        <v>77</v>
      </c>
      <c r="D7187" s="10">
        <v>32144</v>
      </c>
      <c r="E7187" t="s">
        <v>1219</v>
      </c>
    </row>
    <row r="7188" spans="1:5">
      <c r="A7188" t="s">
        <v>7612</v>
      </c>
      <c r="B7188">
        <v>10008942673</v>
      </c>
      <c r="C7188" t="s">
        <v>206</v>
      </c>
      <c r="D7188" s="10">
        <v>33259</v>
      </c>
      <c r="E7188" t="s">
        <v>1219</v>
      </c>
    </row>
    <row r="7189" spans="1:5">
      <c r="A7189" t="s">
        <v>7613</v>
      </c>
      <c r="B7189">
        <v>10009693213</v>
      </c>
      <c r="C7189" t="s">
        <v>206</v>
      </c>
      <c r="D7189" s="10">
        <v>33807</v>
      </c>
      <c r="E7189" t="s">
        <v>1219</v>
      </c>
    </row>
    <row r="7190" spans="1:5">
      <c r="A7190" t="s">
        <v>7614</v>
      </c>
      <c r="B7190">
        <v>10011032520</v>
      </c>
      <c r="C7190" t="s">
        <v>34</v>
      </c>
      <c r="D7190" s="10">
        <v>30747</v>
      </c>
      <c r="E7190" t="s">
        <v>1219</v>
      </c>
    </row>
    <row r="7191" spans="1:5">
      <c r="A7191" t="s">
        <v>7615</v>
      </c>
      <c r="B7191">
        <v>10002998694</v>
      </c>
      <c r="C7191" t="s">
        <v>34</v>
      </c>
      <c r="D7191" s="10">
        <v>30238</v>
      </c>
      <c r="E7191" t="s">
        <v>1219</v>
      </c>
    </row>
    <row r="7192" spans="1:5">
      <c r="A7192" t="s">
        <v>7616</v>
      </c>
      <c r="B7192">
        <v>10010099906</v>
      </c>
      <c r="C7192" t="s">
        <v>144</v>
      </c>
      <c r="D7192" s="10">
        <v>34898</v>
      </c>
      <c r="E7192" t="s">
        <v>1217</v>
      </c>
    </row>
    <row r="7193" spans="1:5">
      <c r="A7193" t="s">
        <v>7617</v>
      </c>
      <c r="B7193">
        <v>10009988657</v>
      </c>
      <c r="C7193" t="s">
        <v>2423</v>
      </c>
      <c r="D7193" s="10">
        <v>35434</v>
      </c>
      <c r="E7193" t="s">
        <v>1219</v>
      </c>
    </row>
    <row r="7194" spans="1:5">
      <c r="A7194" t="s">
        <v>7618</v>
      </c>
      <c r="B7194">
        <v>10010091519</v>
      </c>
      <c r="C7194" t="s">
        <v>197</v>
      </c>
      <c r="D7194" s="10">
        <v>35269</v>
      </c>
      <c r="E7194" t="s">
        <v>1219</v>
      </c>
    </row>
    <row r="7195" spans="1:5">
      <c r="A7195" t="s">
        <v>7619</v>
      </c>
      <c r="B7195">
        <v>10008970561</v>
      </c>
      <c r="C7195" t="s">
        <v>479</v>
      </c>
      <c r="D7195" s="10">
        <v>34558</v>
      </c>
      <c r="E7195" t="s">
        <v>1217</v>
      </c>
    </row>
    <row r="7196" spans="1:5">
      <c r="A7196" t="s">
        <v>7620</v>
      </c>
      <c r="B7196">
        <v>10010660078</v>
      </c>
      <c r="C7196" t="s">
        <v>163</v>
      </c>
      <c r="D7196" s="10">
        <v>25904</v>
      </c>
      <c r="E7196" t="s">
        <v>1219</v>
      </c>
    </row>
    <row r="7197" spans="1:5">
      <c r="A7197" t="s">
        <v>7621</v>
      </c>
      <c r="B7197">
        <v>10010861152</v>
      </c>
      <c r="C7197" t="s">
        <v>163</v>
      </c>
      <c r="D7197" s="10">
        <v>23203</v>
      </c>
      <c r="E7197" t="s">
        <v>1219</v>
      </c>
    </row>
    <row r="7198" spans="1:5">
      <c r="A7198" t="s">
        <v>7622</v>
      </c>
      <c r="B7198">
        <v>10009332996</v>
      </c>
      <c r="C7198" t="s">
        <v>163</v>
      </c>
      <c r="D7198" s="10">
        <v>26491</v>
      </c>
      <c r="E7198" t="s">
        <v>1219</v>
      </c>
    </row>
    <row r="7199" spans="1:5">
      <c r="A7199" t="s">
        <v>7623</v>
      </c>
      <c r="B7199">
        <v>10010659977</v>
      </c>
      <c r="C7199" t="s">
        <v>163</v>
      </c>
      <c r="D7199" s="10">
        <v>26016</v>
      </c>
      <c r="E7199" t="s">
        <v>1219</v>
      </c>
    </row>
    <row r="7200" spans="1:5">
      <c r="A7200" t="s">
        <v>7624</v>
      </c>
      <c r="B7200">
        <v>10010690794</v>
      </c>
      <c r="C7200" t="s">
        <v>1351</v>
      </c>
      <c r="D7200" s="10">
        <v>35151</v>
      </c>
      <c r="E7200" t="s">
        <v>1219</v>
      </c>
    </row>
    <row r="7201" spans="1:5">
      <c r="A7201" t="s">
        <v>7625</v>
      </c>
      <c r="B7201">
        <v>10010856506</v>
      </c>
      <c r="C7201" t="s">
        <v>1351</v>
      </c>
      <c r="D7201" s="10">
        <v>35252</v>
      </c>
      <c r="E7201" t="s">
        <v>1219</v>
      </c>
    </row>
    <row r="7202" spans="1:5">
      <c r="A7202" t="s">
        <v>8207</v>
      </c>
      <c r="B7202">
        <v>10010897023</v>
      </c>
      <c r="C7202" t="s">
        <v>163</v>
      </c>
      <c r="D7202" s="10">
        <v>20190</v>
      </c>
      <c r="E7202" t="s">
        <v>1219</v>
      </c>
    </row>
    <row r="7203" spans="1:5">
      <c r="A7203" t="s">
        <v>7626</v>
      </c>
      <c r="B7203">
        <v>10010820736</v>
      </c>
      <c r="C7203" t="s">
        <v>103</v>
      </c>
      <c r="D7203" s="10">
        <v>35426</v>
      </c>
      <c r="E7203" t="s">
        <v>1219</v>
      </c>
    </row>
    <row r="7204" spans="1:5">
      <c r="A7204" t="s">
        <v>7627</v>
      </c>
      <c r="B7204">
        <v>10010820837</v>
      </c>
      <c r="C7204" t="s">
        <v>103</v>
      </c>
      <c r="D7204" s="10">
        <v>29507</v>
      </c>
      <c r="E7204" t="s">
        <v>1219</v>
      </c>
    </row>
    <row r="7205" spans="1:5">
      <c r="A7205" t="s">
        <v>7628</v>
      </c>
      <c r="B7205">
        <v>10010821039</v>
      </c>
      <c r="C7205" t="s">
        <v>103</v>
      </c>
      <c r="D7205" s="10">
        <v>26363</v>
      </c>
      <c r="E7205" t="s">
        <v>1219</v>
      </c>
    </row>
    <row r="7206" spans="1:5">
      <c r="A7206" t="s">
        <v>7629</v>
      </c>
      <c r="B7206">
        <v>10008967733</v>
      </c>
      <c r="C7206" t="s">
        <v>22</v>
      </c>
      <c r="D7206" s="10">
        <v>34560</v>
      </c>
      <c r="E7206" t="s">
        <v>1217</v>
      </c>
    </row>
    <row r="7207" spans="1:5">
      <c r="A7207" t="s">
        <v>7630</v>
      </c>
      <c r="B7207">
        <v>10007809288</v>
      </c>
      <c r="C7207" t="s">
        <v>101</v>
      </c>
      <c r="D7207" s="10">
        <v>34533</v>
      </c>
      <c r="E7207" t="s">
        <v>1219</v>
      </c>
    </row>
    <row r="7208" spans="1:5">
      <c r="A7208" t="s">
        <v>7631</v>
      </c>
      <c r="B7208">
        <v>10007062893</v>
      </c>
      <c r="C7208" t="s">
        <v>645</v>
      </c>
      <c r="D7208" s="10">
        <v>33339</v>
      </c>
      <c r="E7208" t="s">
        <v>1219</v>
      </c>
    </row>
    <row r="7209" spans="1:5">
      <c r="A7209" t="s">
        <v>7632</v>
      </c>
      <c r="B7209">
        <v>10010681502</v>
      </c>
      <c r="C7209" t="s">
        <v>141</v>
      </c>
      <c r="D7209" s="10">
        <v>31144</v>
      </c>
      <c r="E7209" t="s">
        <v>1217</v>
      </c>
    </row>
    <row r="7210" spans="1:5">
      <c r="A7210" t="s">
        <v>7633</v>
      </c>
      <c r="B7210">
        <v>10006271133</v>
      </c>
      <c r="C7210" t="s">
        <v>45</v>
      </c>
      <c r="D7210" s="10">
        <v>33535</v>
      </c>
      <c r="E7210" t="s">
        <v>1219</v>
      </c>
    </row>
    <row r="7211" spans="1:5">
      <c r="A7211" t="s">
        <v>7634</v>
      </c>
      <c r="B7211">
        <v>10010173058</v>
      </c>
      <c r="C7211" t="s">
        <v>45</v>
      </c>
      <c r="D7211" s="10">
        <v>35529</v>
      </c>
      <c r="E7211" t="s">
        <v>1219</v>
      </c>
    </row>
    <row r="7212" spans="1:5">
      <c r="A7212" t="s">
        <v>7635</v>
      </c>
      <c r="B7212">
        <v>10002234620</v>
      </c>
      <c r="C7212" t="s">
        <v>177</v>
      </c>
      <c r="D7212" s="10">
        <v>24285</v>
      </c>
      <c r="E7212" t="s">
        <v>1217</v>
      </c>
    </row>
    <row r="7213" spans="1:5">
      <c r="A7213" t="s">
        <v>7636</v>
      </c>
      <c r="B7213">
        <v>10007950041</v>
      </c>
      <c r="C7213" t="s">
        <v>36</v>
      </c>
      <c r="D7213" s="10">
        <v>34473</v>
      </c>
      <c r="E7213" t="s">
        <v>1217</v>
      </c>
    </row>
    <row r="7214" spans="1:5">
      <c r="A7214" t="s">
        <v>7637</v>
      </c>
      <c r="B7214">
        <v>10010584300</v>
      </c>
      <c r="C7214" t="s">
        <v>177</v>
      </c>
      <c r="D7214" s="10">
        <v>34218</v>
      </c>
      <c r="E7214" t="s">
        <v>1219</v>
      </c>
    </row>
    <row r="7215" spans="1:5">
      <c r="A7215" t="s">
        <v>7638</v>
      </c>
      <c r="B7215">
        <v>10061264877</v>
      </c>
      <c r="C7215" t="s">
        <v>36</v>
      </c>
      <c r="D7215" s="10">
        <v>35237</v>
      </c>
      <c r="E7215" t="s">
        <v>1219</v>
      </c>
    </row>
    <row r="7216" spans="1:5">
      <c r="A7216" t="s">
        <v>7639</v>
      </c>
      <c r="B7216">
        <v>10005885557</v>
      </c>
      <c r="C7216" t="s">
        <v>55</v>
      </c>
      <c r="D7216" s="10">
        <v>32764</v>
      </c>
      <c r="E7216" t="s">
        <v>1219</v>
      </c>
    </row>
    <row r="7217" spans="1:5">
      <c r="A7217" t="s">
        <v>7640</v>
      </c>
      <c r="B7217">
        <v>10007808177</v>
      </c>
      <c r="C7217" t="s">
        <v>55</v>
      </c>
      <c r="D7217" s="10">
        <v>32814</v>
      </c>
      <c r="E7217" t="s">
        <v>1219</v>
      </c>
    </row>
    <row r="7218" spans="1:5">
      <c r="A7218" t="s">
        <v>7641</v>
      </c>
      <c r="B7218">
        <v>10009689068</v>
      </c>
      <c r="C7218" t="s">
        <v>55</v>
      </c>
      <c r="D7218" s="10">
        <v>35408</v>
      </c>
      <c r="E7218" t="s">
        <v>1219</v>
      </c>
    </row>
    <row r="7219" spans="1:5">
      <c r="A7219" t="s">
        <v>7642</v>
      </c>
      <c r="B7219">
        <v>10010926527</v>
      </c>
      <c r="C7219" t="s">
        <v>163</v>
      </c>
      <c r="D7219" s="10">
        <v>28069</v>
      </c>
      <c r="E7219" t="s">
        <v>1219</v>
      </c>
    </row>
    <row r="7220" spans="1:5">
      <c r="A7220" t="s">
        <v>7643</v>
      </c>
      <c r="B7220">
        <v>10005527364</v>
      </c>
      <c r="C7220" t="s">
        <v>153</v>
      </c>
      <c r="D7220" s="10">
        <v>32010</v>
      </c>
      <c r="E7220" t="s">
        <v>1219</v>
      </c>
    </row>
    <row r="7221" spans="1:5">
      <c r="A7221" t="s">
        <v>7644</v>
      </c>
      <c r="B7221">
        <v>10009228421</v>
      </c>
      <c r="C7221" t="s">
        <v>153</v>
      </c>
      <c r="D7221" s="10">
        <v>35404</v>
      </c>
      <c r="E7221" t="s">
        <v>1219</v>
      </c>
    </row>
    <row r="7222" spans="1:5">
      <c r="A7222" t="s">
        <v>7645</v>
      </c>
      <c r="B7222">
        <v>10010919857</v>
      </c>
      <c r="C7222" t="s">
        <v>153</v>
      </c>
      <c r="D7222" s="10">
        <v>33671</v>
      </c>
      <c r="E7222" t="s">
        <v>1219</v>
      </c>
    </row>
    <row r="7223" spans="1:5">
      <c r="A7223" t="s">
        <v>7646</v>
      </c>
      <c r="B7223">
        <v>10010816591</v>
      </c>
      <c r="C7223" t="s">
        <v>223</v>
      </c>
      <c r="D7223" s="10">
        <v>35146</v>
      </c>
      <c r="E7223" t="s">
        <v>1219</v>
      </c>
    </row>
    <row r="7224" spans="1:5">
      <c r="A7224" t="s">
        <v>7647</v>
      </c>
      <c r="B7224">
        <v>10010838520</v>
      </c>
      <c r="C7224" t="s">
        <v>103</v>
      </c>
      <c r="D7224" s="10">
        <v>29307</v>
      </c>
      <c r="E7224" t="s">
        <v>1219</v>
      </c>
    </row>
    <row r="7225" spans="1:5">
      <c r="A7225" t="s">
        <v>7648</v>
      </c>
      <c r="B7225">
        <v>10010838621</v>
      </c>
      <c r="C7225" t="s">
        <v>103</v>
      </c>
      <c r="D7225" s="10">
        <v>29456</v>
      </c>
      <c r="E7225" t="s">
        <v>1217</v>
      </c>
    </row>
    <row r="7226" spans="1:5">
      <c r="A7226" t="s">
        <v>7649</v>
      </c>
      <c r="B7226">
        <v>10009253376</v>
      </c>
      <c r="C7226" t="s">
        <v>30</v>
      </c>
      <c r="D7226" s="10">
        <v>34493</v>
      </c>
      <c r="E7226" t="s">
        <v>1219</v>
      </c>
    </row>
    <row r="7227" spans="1:5">
      <c r="A7227" t="s">
        <v>7650</v>
      </c>
      <c r="B7227">
        <v>10009531242</v>
      </c>
      <c r="C7227" t="s">
        <v>30</v>
      </c>
      <c r="D7227" s="10">
        <v>35318</v>
      </c>
      <c r="E7227" t="s">
        <v>1219</v>
      </c>
    </row>
    <row r="7228" spans="1:5">
      <c r="A7228" t="s">
        <v>7651</v>
      </c>
      <c r="B7228">
        <v>10010639668</v>
      </c>
      <c r="C7228" t="s">
        <v>30</v>
      </c>
      <c r="D7228" s="10">
        <v>35238</v>
      </c>
      <c r="E7228" t="s">
        <v>1219</v>
      </c>
    </row>
    <row r="7229" spans="1:5">
      <c r="A7229" t="s">
        <v>7652</v>
      </c>
      <c r="B7229">
        <v>10010639769</v>
      </c>
      <c r="C7229" t="s">
        <v>30</v>
      </c>
      <c r="D7229" s="10">
        <v>35108</v>
      </c>
      <c r="E7229" t="s">
        <v>1219</v>
      </c>
    </row>
    <row r="7230" spans="1:5">
      <c r="A7230" t="s">
        <v>7653</v>
      </c>
      <c r="B7230">
        <v>10010676145</v>
      </c>
      <c r="C7230" t="s">
        <v>30</v>
      </c>
      <c r="D7230" s="10">
        <v>35566</v>
      </c>
      <c r="E7230" t="s">
        <v>1219</v>
      </c>
    </row>
    <row r="7231" spans="1:5">
      <c r="A7231" t="s">
        <v>7654</v>
      </c>
      <c r="B7231">
        <v>10010676549</v>
      </c>
      <c r="C7231" t="s">
        <v>30</v>
      </c>
      <c r="D7231" s="10">
        <v>34065</v>
      </c>
      <c r="E7231" t="s">
        <v>1219</v>
      </c>
    </row>
    <row r="7232" spans="1:5">
      <c r="A7232" t="s">
        <v>7655</v>
      </c>
      <c r="B7232">
        <v>10010689279</v>
      </c>
      <c r="C7232" t="s">
        <v>30</v>
      </c>
      <c r="D7232" s="10">
        <v>35759</v>
      </c>
      <c r="E7232" t="s">
        <v>1219</v>
      </c>
    </row>
    <row r="7233" spans="1:5">
      <c r="A7233" t="s">
        <v>7656</v>
      </c>
      <c r="B7233">
        <v>10010934813</v>
      </c>
      <c r="C7233" t="s">
        <v>30</v>
      </c>
      <c r="D7233" s="10">
        <v>26187</v>
      </c>
      <c r="E7233" t="s">
        <v>1219</v>
      </c>
    </row>
    <row r="7234" spans="1:5">
      <c r="A7234" t="s">
        <v>7657</v>
      </c>
      <c r="B7234">
        <v>10010935419</v>
      </c>
      <c r="C7234" t="s">
        <v>30</v>
      </c>
      <c r="D7234" s="10">
        <v>28288</v>
      </c>
      <c r="E7234" t="s">
        <v>1217</v>
      </c>
    </row>
    <row r="7235" spans="1:5">
      <c r="A7235" t="s">
        <v>7658</v>
      </c>
      <c r="B7235">
        <v>10061405630</v>
      </c>
      <c r="C7235" t="s">
        <v>30</v>
      </c>
      <c r="D7235" s="10">
        <v>26842</v>
      </c>
      <c r="E7235" t="s">
        <v>1219</v>
      </c>
    </row>
    <row r="7236" spans="1:5">
      <c r="A7236" t="s">
        <v>500</v>
      </c>
      <c r="B7236">
        <v>10009164056</v>
      </c>
      <c r="C7236" t="s">
        <v>24</v>
      </c>
      <c r="D7236" s="10">
        <v>35271</v>
      </c>
      <c r="E7236" t="s">
        <v>1217</v>
      </c>
    </row>
    <row r="7237" spans="1:5">
      <c r="A7237" t="s">
        <v>700</v>
      </c>
      <c r="B7237">
        <v>10065356257</v>
      </c>
      <c r="C7237" t="s">
        <v>43</v>
      </c>
      <c r="D7237" s="10">
        <v>36796</v>
      </c>
      <c r="E7237" t="s">
        <v>1217</v>
      </c>
    </row>
    <row r="7238" spans="1:5">
      <c r="A7238" t="s">
        <v>514</v>
      </c>
      <c r="B7238">
        <v>10085846394</v>
      </c>
      <c r="C7238" t="s">
        <v>38</v>
      </c>
      <c r="D7238" s="10">
        <v>36883</v>
      </c>
      <c r="E7238" t="s">
        <v>1217</v>
      </c>
    </row>
    <row r="7239" spans="1:5">
      <c r="A7239" t="s">
        <v>7659</v>
      </c>
      <c r="B7239">
        <v>10051964803</v>
      </c>
      <c r="C7239" t="s">
        <v>22</v>
      </c>
      <c r="D7239" s="10">
        <v>32899</v>
      </c>
      <c r="E7239" t="s">
        <v>1217</v>
      </c>
    </row>
    <row r="7240" spans="1:5">
      <c r="A7240" t="s">
        <v>7660</v>
      </c>
      <c r="B7240">
        <v>10052570344</v>
      </c>
      <c r="C7240" t="s">
        <v>324</v>
      </c>
      <c r="D7240" s="10">
        <v>36683</v>
      </c>
      <c r="E7240" t="s">
        <v>1217</v>
      </c>
    </row>
    <row r="7241" spans="1:5">
      <c r="A7241" t="s">
        <v>761</v>
      </c>
      <c r="B7241">
        <v>10036143392</v>
      </c>
      <c r="C7241" t="s">
        <v>163</v>
      </c>
      <c r="D7241" s="10">
        <v>37365</v>
      </c>
      <c r="E7241" t="s">
        <v>1217</v>
      </c>
    </row>
    <row r="7242" spans="1:5">
      <c r="A7242" t="s">
        <v>7661</v>
      </c>
      <c r="B7242">
        <v>10036120962</v>
      </c>
      <c r="C7242" t="s">
        <v>483</v>
      </c>
      <c r="D7242" s="10">
        <v>38442</v>
      </c>
      <c r="E7242" t="s">
        <v>1217</v>
      </c>
    </row>
    <row r="7243" spans="1:5">
      <c r="A7243" t="s">
        <v>7662</v>
      </c>
      <c r="B7243">
        <v>10090353460</v>
      </c>
      <c r="C7243" t="s">
        <v>1274</v>
      </c>
      <c r="D7243" s="10">
        <v>37207</v>
      </c>
      <c r="E7243" t="s">
        <v>1217</v>
      </c>
    </row>
    <row r="7244" spans="1:5">
      <c r="A7244" t="s">
        <v>519</v>
      </c>
      <c r="B7244">
        <v>10010130218</v>
      </c>
      <c r="C7244" t="s">
        <v>163</v>
      </c>
      <c r="D7244" s="10">
        <v>35852</v>
      </c>
      <c r="E7244" t="s">
        <v>1217</v>
      </c>
    </row>
    <row r="7245" spans="1:5">
      <c r="A7245" t="s">
        <v>7663</v>
      </c>
      <c r="B7245">
        <v>10066000905</v>
      </c>
      <c r="C7245" t="s">
        <v>144</v>
      </c>
      <c r="D7245" s="10">
        <v>33914</v>
      </c>
      <c r="E7245" t="s">
        <v>1217</v>
      </c>
    </row>
    <row r="7246" spans="1:5">
      <c r="A7246" t="s">
        <v>7664</v>
      </c>
      <c r="B7246">
        <v>10097862573</v>
      </c>
      <c r="C7246" t="s">
        <v>726</v>
      </c>
      <c r="D7246" s="10">
        <v>38146</v>
      </c>
      <c r="E7246" t="s">
        <v>1219</v>
      </c>
    </row>
    <row r="7247" spans="1:5">
      <c r="A7247" t="s">
        <v>7665</v>
      </c>
      <c r="B7247">
        <v>10036589087</v>
      </c>
      <c r="C7247" t="s">
        <v>94</v>
      </c>
      <c r="D7247" s="10">
        <v>37204</v>
      </c>
      <c r="E7247" t="s">
        <v>1219</v>
      </c>
    </row>
    <row r="7248" spans="1:5">
      <c r="A7248" t="s">
        <v>7666</v>
      </c>
      <c r="B7248">
        <v>10049073391</v>
      </c>
      <c r="C7248" t="s">
        <v>861</v>
      </c>
      <c r="D7248" s="10">
        <v>35778</v>
      </c>
      <c r="E7248" t="s">
        <v>1217</v>
      </c>
    </row>
    <row r="7249" spans="1:5">
      <c r="A7249" t="s">
        <v>7667</v>
      </c>
      <c r="B7249">
        <v>10130394252</v>
      </c>
      <c r="C7249" t="s">
        <v>22</v>
      </c>
      <c r="D7249" s="10">
        <v>31215</v>
      </c>
      <c r="E7249" t="s">
        <v>1217</v>
      </c>
    </row>
    <row r="7250" spans="1:5">
      <c r="A7250" t="s">
        <v>7668</v>
      </c>
      <c r="B7250">
        <v>10020071102</v>
      </c>
      <c r="C7250" t="s">
        <v>1333</v>
      </c>
      <c r="D7250" s="10">
        <v>36028</v>
      </c>
      <c r="E7250" t="s">
        <v>1217</v>
      </c>
    </row>
    <row r="7251" spans="1:5">
      <c r="A7251" t="s">
        <v>7669</v>
      </c>
      <c r="B7251">
        <v>10077005755</v>
      </c>
      <c r="C7251" t="s">
        <v>153</v>
      </c>
      <c r="D7251" s="10">
        <v>35475</v>
      </c>
      <c r="E7251" t="s">
        <v>1217</v>
      </c>
    </row>
    <row r="7252" spans="1:5">
      <c r="A7252" t="s">
        <v>7670</v>
      </c>
      <c r="B7252">
        <v>10016784923</v>
      </c>
      <c r="C7252" t="s">
        <v>177</v>
      </c>
      <c r="D7252" s="10">
        <v>36022</v>
      </c>
      <c r="E7252" t="s">
        <v>1217</v>
      </c>
    </row>
    <row r="7253" spans="1:5">
      <c r="A7253" t="s">
        <v>7671</v>
      </c>
      <c r="B7253">
        <v>10130136190</v>
      </c>
      <c r="C7253" t="s">
        <v>146</v>
      </c>
      <c r="D7253" s="10">
        <v>37878</v>
      </c>
      <c r="E7253" t="s">
        <v>1219</v>
      </c>
    </row>
    <row r="7254" spans="1:5">
      <c r="A7254" t="s">
        <v>7672</v>
      </c>
      <c r="B7254">
        <v>10010996144</v>
      </c>
      <c r="C7254" t="s">
        <v>60</v>
      </c>
      <c r="D7254" s="10">
        <v>31509</v>
      </c>
      <c r="E7254" t="s">
        <v>1219</v>
      </c>
    </row>
    <row r="7255" spans="1:5">
      <c r="A7255" t="s">
        <v>1119</v>
      </c>
      <c r="B7255">
        <v>10009895394</v>
      </c>
      <c r="C7255" t="s">
        <v>618</v>
      </c>
      <c r="D7255" s="10">
        <v>35398</v>
      </c>
      <c r="E7255" t="s">
        <v>1217</v>
      </c>
    </row>
    <row r="7256" spans="1:5">
      <c r="A7256" t="s">
        <v>7673</v>
      </c>
      <c r="B7256">
        <v>10097163163</v>
      </c>
      <c r="C7256" t="s">
        <v>177</v>
      </c>
      <c r="D7256" s="10">
        <v>33878</v>
      </c>
      <c r="E7256" t="s">
        <v>1217</v>
      </c>
    </row>
    <row r="7257" spans="1:5">
      <c r="A7257" t="s">
        <v>7674</v>
      </c>
      <c r="B7257">
        <v>10045822780</v>
      </c>
      <c r="C7257" t="s">
        <v>363</v>
      </c>
      <c r="D7257" s="10">
        <v>27689</v>
      </c>
      <c r="E7257" t="s">
        <v>1219</v>
      </c>
    </row>
    <row r="7258" spans="1:5">
      <c r="A7258" t="s">
        <v>7675</v>
      </c>
      <c r="B7258">
        <v>10119469527</v>
      </c>
      <c r="C7258" t="s">
        <v>861</v>
      </c>
      <c r="D7258" s="10">
        <v>37876</v>
      </c>
      <c r="E7258" t="s">
        <v>1217</v>
      </c>
    </row>
    <row r="7259" spans="1:5">
      <c r="A7259" t="s">
        <v>7676</v>
      </c>
      <c r="B7259">
        <v>10050444428</v>
      </c>
      <c r="C7259" t="s">
        <v>60</v>
      </c>
      <c r="D7259" s="10">
        <v>36934</v>
      </c>
      <c r="E7259" t="s">
        <v>1219</v>
      </c>
    </row>
    <row r="7260" spans="1:5">
      <c r="A7260" t="s">
        <v>7677</v>
      </c>
      <c r="B7260">
        <v>10006999239</v>
      </c>
      <c r="C7260" t="s">
        <v>1333</v>
      </c>
      <c r="D7260" s="10">
        <v>28456</v>
      </c>
      <c r="E7260" t="s">
        <v>1217</v>
      </c>
    </row>
    <row r="7261" spans="1:5">
      <c r="A7261" t="s">
        <v>7678</v>
      </c>
      <c r="B7261">
        <v>10079996991</v>
      </c>
      <c r="C7261" t="s">
        <v>51</v>
      </c>
      <c r="D7261" s="10">
        <v>36830</v>
      </c>
      <c r="E7261" t="s">
        <v>1219</v>
      </c>
    </row>
    <row r="7262" spans="1:5">
      <c r="A7262" t="s">
        <v>7679</v>
      </c>
      <c r="B7262">
        <v>10064275820</v>
      </c>
      <c r="C7262" t="s">
        <v>861</v>
      </c>
      <c r="D7262" s="10">
        <v>37848</v>
      </c>
      <c r="E7262" t="s">
        <v>1217</v>
      </c>
    </row>
    <row r="7263" spans="1:5">
      <c r="A7263" t="s">
        <v>7680</v>
      </c>
      <c r="B7263">
        <v>10062667034</v>
      </c>
      <c r="C7263" t="s">
        <v>51</v>
      </c>
      <c r="D7263" s="10">
        <v>36411</v>
      </c>
      <c r="E7263" t="s">
        <v>1219</v>
      </c>
    </row>
    <row r="7264" spans="1:5">
      <c r="A7264" t="s">
        <v>7681</v>
      </c>
      <c r="B7264">
        <v>10107635022</v>
      </c>
      <c r="C7264" t="s">
        <v>115</v>
      </c>
      <c r="D7264" s="10">
        <v>37730</v>
      </c>
      <c r="E7264" t="s">
        <v>1217</v>
      </c>
    </row>
    <row r="7265" spans="1:5">
      <c r="A7265" t="s">
        <v>7682</v>
      </c>
      <c r="B7265">
        <v>10034787214</v>
      </c>
      <c r="C7265" t="s">
        <v>84</v>
      </c>
      <c r="D7265" s="10">
        <v>38125</v>
      </c>
      <c r="E7265" t="s">
        <v>1217</v>
      </c>
    </row>
    <row r="7266" spans="1:5">
      <c r="A7266" t="s">
        <v>7683</v>
      </c>
      <c r="B7266">
        <v>10010828416</v>
      </c>
      <c r="C7266" t="s">
        <v>861</v>
      </c>
      <c r="D7266" s="10">
        <v>35800</v>
      </c>
      <c r="E7266" t="s">
        <v>1217</v>
      </c>
    </row>
    <row r="7267" spans="1:5">
      <c r="A7267" t="s">
        <v>7684</v>
      </c>
      <c r="B7267">
        <v>10050712691</v>
      </c>
      <c r="C7267" t="s">
        <v>60</v>
      </c>
      <c r="D7267" s="10">
        <v>36200</v>
      </c>
      <c r="E7267" t="s">
        <v>1219</v>
      </c>
    </row>
    <row r="7268" spans="1:5">
      <c r="A7268" t="s">
        <v>7685</v>
      </c>
      <c r="B7268">
        <v>10016202317</v>
      </c>
      <c r="C7268" t="s">
        <v>163</v>
      </c>
      <c r="D7268" s="10">
        <v>27418</v>
      </c>
      <c r="E7268" t="s">
        <v>1219</v>
      </c>
    </row>
    <row r="7269" spans="1:5">
      <c r="A7269" t="s">
        <v>7686</v>
      </c>
      <c r="B7269">
        <v>10005675692</v>
      </c>
      <c r="C7269" t="s">
        <v>283</v>
      </c>
      <c r="D7269" s="10">
        <v>31820</v>
      </c>
      <c r="E7269" t="s">
        <v>1219</v>
      </c>
    </row>
    <row r="7270" spans="1:5">
      <c r="A7270" t="s">
        <v>7687</v>
      </c>
      <c r="B7270">
        <v>10083992987</v>
      </c>
      <c r="C7270" t="s">
        <v>112</v>
      </c>
      <c r="D7270" s="10">
        <v>36320</v>
      </c>
      <c r="E7270" t="s">
        <v>1217</v>
      </c>
    </row>
    <row r="7271" spans="1:5">
      <c r="A7271" t="s">
        <v>7688</v>
      </c>
      <c r="B7271">
        <v>10082957818</v>
      </c>
      <c r="C7271" t="s">
        <v>30</v>
      </c>
      <c r="D7271" s="10">
        <v>37196</v>
      </c>
      <c r="E7271" t="s">
        <v>1217</v>
      </c>
    </row>
    <row r="7272" spans="1:5">
      <c r="A7272" t="s">
        <v>7689</v>
      </c>
      <c r="B7272">
        <v>10117388875</v>
      </c>
      <c r="C7272" t="s">
        <v>26</v>
      </c>
      <c r="D7272" s="10">
        <v>37681</v>
      </c>
      <c r="E7272" t="s">
        <v>1217</v>
      </c>
    </row>
    <row r="7273" spans="1:5">
      <c r="A7273" t="s">
        <v>7690</v>
      </c>
      <c r="B7273">
        <v>10054150838</v>
      </c>
      <c r="C7273" t="s">
        <v>43</v>
      </c>
      <c r="D7273" s="10">
        <v>37447</v>
      </c>
      <c r="E7273" t="s">
        <v>1219</v>
      </c>
    </row>
    <row r="7274" spans="1:5">
      <c r="A7274" t="s">
        <v>7691</v>
      </c>
      <c r="B7274">
        <v>10083975712</v>
      </c>
      <c r="C7274" t="s">
        <v>141</v>
      </c>
      <c r="D7274" s="10">
        <v>36673</v>
      </c>
      <c r="E7274" t="s">
        <v>1217</v>
      </c>
    </row>
    <row r="7275" spans="1:5">
      <c r="A7275" t="s">
        <v>7692</v>
      </c>
      <c r="B7275">
        <v>10050585682</v>
      </c>
      <c r="C7275" t="s">
        <v>60</v>
      </c>
      <c r="D7275" s="10">
        <v>37458</v>
      </c>
      <c r="E7275" t="s">
        <v>1219</v>
      </c>
    </row>
    <row r="7276" spans="1:5">
      <c r="A7276" t="s">
        <v>7693</v>
      </c>
      <c r="B7276">
        <v>10097451840</v>
      </c>
      <c r="C7276" t="s">
        <v>30</v>
      </c>
      <c r="D7276" s="10">
        <v>37559</v>
      </c>
      <c r="E7276" t="s">
        <v>1219</v>
      </c>
    </row>
    <row r="7277" spans="1:5">
      <c r="A7277" t="s">
        <v>7694</v>
      </c>
      <c r="B7277">
        <v>10093142717</v>
      </c>
      <c r="C7277" t="s">
        <v>51</v>
      </c>
      <c r="D7277" s="10">
        <v>37005</v>
      </c>
      <c r="E7277" t="s">
        <v>1219</v>
      </c>
    </row>
    <row r="7278" spans="1:5">
      <c r="A7278" t="s">
        <v>7695</v>
      </c>
      <c r="B7278">
        <v>10008683100</v>
      </c>
      <c r="C7278" t="s">
        <v>1650</v>
      </c>
      <c r="D7278" s="10">
        <v>34363</v>
      </c>
      <c r="E7278" t="s">
        <v>1217</v>
      </c>
    </row>
    <row r="7279" spans="1:5">
      <c r="A7279" t="s">
        <v>7696</v>
      </c>
      <c r="B7279">
        <v>10137037540</v>
      </c>
      <c r="C7279" t="s">
        <v>45</v>
      </c>
      <c r="D7279" s="10">
        <v>34507</v>
      </c>
      <c r="E7279" t="s">
        <v>1217</v>
      </c>
    </row>
    <row r="7280" spans="1:5">
      <c r="A7280" t="s">
        <v>7697</v>
      </c>
      <c r="B7280">
        <v>10016323464</v>
      </c>
      <c r="C7280" t="s">
        <v>60</v>
      </c>
      <c r="D7280" s="10">
        <v>36408</v>
      </c>
      <c r="E7280" t="s">
        <v>1219</v>
      </c>
    </row>
    <row r="7281" spans="1:5">
      <c r="A7281" t="s">
        <v>7698</v>
      </c>
      <c r="B7281">
        <v>10105199009</v>
      </c>
      <c r="C7281" t="s">
        <v>43</v>
      </c>
      <c r="D7281" s="10">
        <v>33965</v>
      </c>
      <c r="E7281" t="s">
        <v>1217</v>
      </c>
    </row>
    <row r="7282" spans="1:5">
      <c r="A7282" t="s">
        <v>7699</v>
      </c>
      <c r="B7282">
        <v>10011002208</v>
      </c>
      <c r="C7282" t="s">
        <v>1179</v>
      </c>
      <c r="D7282" s="10">
        <v>34640</v>
      </c>
      <c r="E7282" t="s">
        <v>1217</v>
      </c>
    </row>
    <row r="7283" spans="1:5">
      <c r="A7283" t="s">
        <v>7700</v>
      </c>
      <c r="B7283">
        <v>10066831364</v>
      </c>
      <c r="C7283" t="s">
        <v>26</v>
      </c>
      <c r="D7283" s="10">
        <v>36970</v>
      </c>
      <c r="E7283" t="s">
        <v>1217</v>
      </c>
    </row>
    <row r="7284" spans="1:5">
      <c r="A7284" t="s">
        <v>7701</v>
      </c>
      <c r="B7284">
        <v>10114489989</v>
      </c>
      <c r="C7284" t="s">
        <v>43</v>
      </c>
      <c r="D7284" s="10">
        <v>37372</v>
      </c>
      <c r="E7284" t="s">
        <v>1217</v>
      </c>
    </row>
    <row r="7285" spans="1:5">
      <c r="A7285" t="s">
        <v>7702</v>
      </c>
      <c r="B7285">
        <v>10008520927</v>
      </c>
      <c r="C7285" t="s">
        <v>479</v>
      </c>
      <c r="D7285" s="10">
        <v>29164</v>
      </c>
      <c r="E7285" t="s">
        <v>1217</v>
      </c>
    </row>
    <row r="7286" spans="1:5">
      <c r="A7286" t="s">
        <v>7703</v>
      </c>
      <c r="B7286">
        <v>10016242834</v>
      </c>
      <c r="C7286" t="s">
        <v>26</v>
      </c>
      <c r="D7286" s="10">
        <v>36029</v>
      </c>
      <c r="E7286" t="s">
        <v>1217</v>
      </c>
    </row>
    <row r="7287" spans="1:5">
      <c r="A7287" t="s">
        <v>7704</v>
      </c>
      <c r="B7287">
        <v>10074586415</v>
      </c>
      <c r="C7287" t="s">
        <v>26</v>
      </c>
      <c r="D7287" s="10">
        <v>37811</v>
      </c>
      <c r="E7287" t="s">
        <v>1217</v>
      </c>
    </row>
    <row r="7288" spans="1:5">
      <c r="A7288" t="s">
        <v>7705</v>
      </c>
      <c r="B7288">
        <v>10060749767</v>
      </c>
      <c r="C7288" t="s">
        <v>86</v>
      </c>
      <c r="D7288" s="10">
        <v>35753</v>
      </c>
      <c r="E7288" t="s">
        <v>1219</v>
      </c>
    </row>
    <row r="7289" spans="1:5">
      <c r="A7289" t="s">
        <v>7706</v>
      </c>
      <c r="B7289">
        <v>10085061405</v>
      </c>
      <c r="C7289" t="s">
        <v>618</v>
      </c>
      <c r="D7289" s="10">
        <v>37609</v>
      </c>
      <c r="E7289" t="s">
        <v>1219</v>
      </c>
    </row>
    <row r="7290" spans="1:5">
      <c r="A7290" t="s">
        <v>7707</v>
      </c>
      <c r="B7290">
        <v>10078824911</v>
      </c>
      <c r="C7290" t="s">
        <v>618</v>
      </c>
      <c r="D7290" s="10">
        <v>36779</v>
      </c>
      <c r="E7290" t="s">
        <v>1219</v>
      </c>
    </row>
    <row r="7291" spans="1:5">
      <c r="A7291" t="s">
        <v>7708</v>
      </c>
      <c r="B7291">
        <v>10015332246</v>
      </c>
      <c r="C7291" t="s">
        <v>86</v>
      </c>
      <c r="D7291" s="10">
        <v>36374</v>
      </c>
      <c r="E7291" t="s">
        <v>1217</v>
      </c>
    </row>
    <row r="7292" spans="1:5">
      <c r="A7292" t="s">
        <v>7709</v>
      </c>
      <c r="B7292">
        <v>10017629025</v>
      </c>
      <c r="C7292" t="s">
        <v>86</v>
      </c>
      <c r="D7292" s="10">
        <v>36283</v>
      </c>
      <c r="E7292" t="s">
        <v>1219</v>
      </c>
    </row>
    <row r="7293" spans="1:5">
      <c r="A7293" t="s">
        <v>7710</v>
      </c>
      <c r="B7293">
        <v>10093538090</v>
      </c>
      <c r="C7293" t="s">
        <v>103</v>
      </c>
      <c r="D7293" s="10">
        <v>27805</v>
      </c>
      <c r="E7293" t="s">
        <v>1217</v>
      </c>
    </row>
    <row r="7294" spans="1:5">
      <c r="A7294" t="s">
        <v>7711</v>
      </c>
      <c r="B7294">
        <v>10080080554</v>
      </c>
      <c r="C7294" t="s">
        <v>618</v>
      </c>
      <c r="D7294" s="10">
        <v>34728</v>
      </c>
      <c r="E7294" t="s">
        <v>1219</v>
      </c>
    </row>
    <row r="7295" spans="1:5">
      <c r="A7295" t="s">
        <v>7712</v>
      </c>
      <c r="B7295">
        <v>10082545970</v>
      </c>
      <c r="C7295" t="s">
        <v>618</v>
      </c>
      <c r="D7295" s="10">
        <v>34779</v>
      </c>
      <c r="E7295" t="s">
        <v>1219</v>
      </c>
    </row>
    <row r="7296" spans="1:5">
      <c r="A7296" t="s">
        <v>7713</v>
      </c>
      <c r="B7296">
        <v>10096318253</v>
      </c>
      <c r="C7296" t="s">
        <v>618</v>
      </c>
      <c r="D7296" s="10">
        <v>36708</v>
      </c>
      <c r="E7296" t="s">
        <v>1219</v>
      </c>
    </row>
    <row r="7297" spans="1:5">
      <c r="A7297" t="s">
        <v>7714</v>
      </c>
      <c r="B7297">
        <v>10115010860</v>
      </c>
      <c r="C7297" t="s">
        <v>60</v>
      </c>
      <c r="D7297" s="10">
        <v>36714</v>
      </c>
      <c r="E7297" t="s">
        <v>1219</v>
      </c>
    </row>
    <row r="7298" spans="1:5">
      <c r="A7298" t="s">
        <v>7715</v>
      </c>
      <c r="B7298">
        <v>10120781249</v>
      </c>
      <c r="C7298" t="s">
        <v>618</v>
      </c>
      <c r="D7298" s="10">
        <v>35327</v>
      </c>
      <c r="E7298" t="s">
        <v>1219</v>
      </c>
    </row>
    <row r="7299" spans="1:5">
      <c r="A7299" t="s">
        <v>7716</v>
      </c>
      <c r="B7299">
        <v>10092878894</v>
      </c>
      <c r="C7299" t="s">
        <v>618</v>
      </c>
      <c r="D7299" s="10">
        <v>37099</v>
      </c>
      <c r="E7299" t="s">
        <v>1219</v>
      </c>
    </row>
    <row r="7300" spans="1:5">
      <c r="A7300" t="s">
        <v>7717</v>
      </c>
      <c r="B7300">
        <v>10023235019</v>
      </c>
      <c r="C7300" t="s">
        <v>22</v>
      </c>
      <c r="D7300" s="10">
        <v>37640</v>
      </c>
      <c r="E7300" t="s">
        <v>1219</v>
      </c>
    </row>
    <row r="7301" spans="1:5">
      <c r="A7301" t="s">
        <v>7718</v>
      </c>
      <c r="B7301">
        <v>10120703447</v>
      </c>
      <c r="C7301" t="s">
        <v>618</v>
      </c>
      <c r="D7301" s="10">
        <v>36611</v>
      </c>
      <c r="E7301" t="s">
        <v>1219</v>
      </c>
    </row>
    <row r="7302" spans="1:5">
      <c r="A7302" t="s">
        <v>7719</v>
      </c>
      <c r="B7302">
        <v>10003726396</v>
      </c>
      <c r="C7302" t="s">
        <v>34</v>
      </c>
      <c r="D7302" s="10">
        <v>30449</v>
      </c>
      <c r="E7302" t="s">
        <v>1217</v>
      </c>
    </row>
    <row r="7303" spans="1:5">
      <c r="A7303" t="s">
        <v>7720</v>
      </c>
      <c r="B7303">
        <v>10096750208</v>
      </c>
      <c r="C7303" t="s">
        <v>22</v>
      </c>
      <c r="D7303" s="10">
        <v>37748</v>
      </c>
      <c r="E7303" t="s">
        <v>1217</v>
      </c>
    </row>
    <row r="7304" spans="1:5">
      <c r="A7304" t="s">
        <v>7721</v>
      </c>
      <c r="B7304">
        <v>10123469866</v>
      </c>
      <c r="C7304" t="s">
        <v>60</v>
      </c>
      <c r="D7304" s="10">
        <v>36176</v>
      </c>
      <c r="E7304" t="s">
        <v>1219</v>
      </c>
    </row>
    <row r="7305" spans="1:5">
      <c r="A7305" t="s">
        <v>7722</v>
      </c>
      <c r="B7305">
        <v>10053564592</v>
      </c>
      <c r="C7305" t="s">
        <v>149</v>
      </c>
      <c r="D7305" s="10">
        <v>20013</v>
      </c>
      <c r="E7305" t="s">
        <v>1217</v>
      </c>
    </row>
    <row r="7306" spans="1:5">
      <c r="A7306" t="s">
        <v>5110</v>
      </c>
      <c r="B7306">
        <v>10114912446</v>
      </c>
      <c r="C7306" t="s">
        <v>60</v>
      </c>
      <c r="D7306" s="10">
        <v>36499</v>
      </c>
      <c r="E7306" t="s">
        <v>1219</v>
      </c>
    </row>
    <row r="7307" spans="1:5">
      <c r="A7307" t="s">
        <v>7723</v>
      </c>
      <c r="B7307">
        <v>10064294311</v>
      </c>
      <c r="C7307" t="s">
        <v>112</v>
      </c>
      <c r="D7307" s="10">
        <v>37454</v>
      </c>
      <c r="E7307" t="s">
        <v>1217</v>
      </c>
    </row>
    <row r="7308" spans="1:5">
      <c r="A7308" t="s">
        <v>7724</v>
      </c>
      <c r="B7308">
        <v>10096553275</v>
      </c>
      <c r="C7308" t="s">
        <v>618</v>
      </c>
      <c r="D7308" s="10">
        <v>37601</v>
      </c>
      <c r="E7308" t="s">
        <v>1219</v>
      </c>
    </row>
    <row r="7309" spans="1:5">
      <c r="A7309" t="s">
        <v>7725</v>
      </c>
      <c r="B7309">
        <v>10123469967</v>
      </c>
      <c r="C7309" t="s">
        <v>60</v>
      </c>
      <c r="D7309" s="10">
        <v>35402</v>
      </c>
      <c r="E7309" t="s">
        <v>1219</v>
      </c>
    </row>
    <row r="7310" spans="1:5">
      <c r="A7310" t="s">
        <v>7726</v>
      </c>
      <c r="B7310">
        <v>10123470068</v>
      </c>
      <c r="C7310" t="s">
        <v>60</v>
      </c>
      <c r="D7310" s="10">
        <v>37445</v>
      </c>
      <c r="E7310" t="s">
        <v>1219</v>
      </c>
    </row>
    <row r="7311" spans="1:5">
      <c r="A7311" t="s">
        <v>7727</v>
      </c>
      <c r="B7311">
        <v>10084013195</v>
      </c>
      <c r="C7311" t="s">
        <v>618</v>
      </c>
      <c r="D7311" s="10">
        <v>36941</v>
      </c>
      <c r="E7311" t="s">
        <v>1219</v>
      </c>
    </row>
    <row r="7312" spans="1:5">
      <c r="A7312" t="s">
        <v>7728</v>
      </c>
      <c r="B7312">
        <v>10086778002</v>
      </c>
      <c r="C7312" t="s">
        <v>618</v>
      </c>
      <c r="D7312" s="10">
        <v>36554</v>
      </c>
      <c r="E7312" t="s">
        <v>1219</v>
      </c>
    </row>
    <row r="7313" spans="1:5">
      <c r="A7313" t="s">
        <v>7729</v>
      </c>
      <c r="B7313">
        <v>10048858880</v>
      </c>
      <c r="C7313" t="s">
        <v>861</v>
      </c>
      <c r="D7313" s="10">
        <v>36863</v>
      </c>
      <c r="E7313" t="s">
        <v>1217</v>
      </c>
    </row>
    <row r="7314" spans="1:5">
      <c r="A7314" t="s">
        <v>7730</v>
      </c>
      <c r="B7314">
        <v>10016178065</v>
      </c>
      <c r="C7314" t="s">
        <v>1706</v>
      </c>
      <c r="D7314" s="10">
        <v>34745</v>
      </c>
      <c r="E7314" t="s">
        <v>1217</v>
      </c>
    </row>
    <row r="7315" spans="1:5">
      <c r="A7315" t="s">
        <v>7731</v>
      </c>
      <c r="B7315">
        <v>10062662990</v>
      </c>
      <c r="C7315" t="s">
        <v>144</v>
      </c>
      <c r="D7315" s="10">
        <v>37433</v>
      </c>
      <c r="E7315" t="s">
        <v>1217</v>
      </c>
    </row>
    <row r="7316" spans="1:5">
      <c r="A7316" t="s">
        <v>7732</v>
      </c>
      <c r="B7316">
        <v>10007388350</v>
      </c>
      <c r="C7316" t="s">
        <v>4662</v>
      </c>
      <c r="D7316" s="10">
        <v>33044</v>
      </c>
      <c r="E7316" t="s">
        <v>1217</v>
      </c>
    </row>
    <row r="7317" spans="1:5">
      <c r="A7317" t="s">
        <v>7733</v>
      </c>
      <c r="B7317">
        <v>10113649224</v>
      </c>
      <c r="C7317" t="s">
        <v>4662</v>
      </c>
      <c r="D7317" s="10">
        <v>37235</v>
      </c>
      <c r="E7317" t="s">
        <v>1217</v>
      </c>
    </row>
    <row r="7318" spans="1:5">
      <c r="A7318" t="s">
        <v>7734</v>
      </c>
      <c r="B7318">
        <v>10083861130</v>
      </c>
      <c r="C7318" t="s">
        <v>1686</v>
      </c>
      <c r="D7318" s="10">
        <v>37059</v>
      </c>
      <c r="E7318" t="s">
        <v>1217</v>
      </c>
    </row>
    <row r="7319" spans="1:5">
      <c r="A7319" t="s">
        <v>7735</v>
      </c>
      <c r="B7319">
        <v>10016027111</v>
      </c>
      <c r="C7319" t="s">
        <v>177</v>
      </c>
      <c r="D7319" s="10">
        <v>35464</v>
      </c>
      <c r="E7319" t="s">
        <v>1217</v>
      </c>
    </row>
    <row r="7320" spans="1:5">
      <c r="A7320" t="s">
        <v>7736</v>
      </c>
      <c r="B7320">
        <v>10009738275</v>
      </c>
      <c r="C7320" t="s">
        <v>141</v>
      </c>
      <c r="D7320" s="10">
        <v>35615</v>
      </c>
      <c r="E7320" t="s">
        <v>1219</v>
      </c>
    </row>
    <row r="7321" spans="1:5">
      <c r="A7321" t="s">
        <v>7737</v>
      </c>
      <c r="B7321">
        <v>10109632010</v>
      </c>
      <c r="C7321" t="s">
        <v>146</v>
      </c>
      <c r="D7321" s="10">
        <v>36232</v>
      </c>
      <c r="E7321" t="s">
        <v>1219</v>
      </c>
    </row>
    <row r="7322" spans="1:5">
      <c r="A7322" t="s">
        <v>7738</v>
      </c>
      <c r="B7322">
        <v>10107557725</v>
      </c>
      <c r="C7322" t="s">
        <v>363</v>
      </c>
      <c r="D7322" s="10">
        <v>30110</v>
      </c>
      <c r="E7322" t="s">
        <v>1219</v>
      </c>
    </row>
    <row r="7323" spans="1:5">
      <c r="A7323" t="s">
        <v>7739</v>
      </c>
      <c r="B7323">
        <v>10035348905</v>
      </c>
      <c r="C7323" t="s">
        <v>43</v>
      </c>
      <c r="D7323" s="10">
        <v>36145</v>
      </c>
      <c r="E7323" t="s">
        <v>1219</v>
      </c>
    </row>
    <row r="7324" spans="1:5">
      <c r="A7324" t="s">
        <v>7740</v>
      </c>
      <c r="B7324">
        <v>10041027647</v>
      </c>
      <c r="C7324" t="s">
        <v>36</v>
      </c>
      <c r="D7324" s="10">
        <v>36920</v>
      </c>
      <c r="E7324" t="s">
        <v>1217</v>
      </c>
    </row>
    <row r="7325" spans="1:5">
      <c r="A7325" t="s">
        <v>7741</v>
      </c>
      <c r="B7325">
        <v>10097407885</v>
      </c>
      <c r="C7325" t="s">
        <v>115</v>
      </c>
      <c r="D7325" s="10">
        <v>37221</v>
      </c>
      <c r="E7325" t="s">
        <v>1217</v>
      </c>
    </row>
    <row r="7326" spans="1:5">
      <c r="A7326" t="s">
        <v>7742</v>
      </c>
      <c r="B7326">
        <v>10047307991</v>
      </c>
      <c r="C7326" t="s">
        <v>41</v>
      </c>
      <c r="D7326" s="10">
        <v>36919</v>
      </c>
      <c r="E7326" t="s">
        <v>1219</v>
      </c>
    </row>
    <row r="7327" spans="1:5">
      <c r="A7327" t="s">
        <v>7743</v>
      </c>
      <c r="B7327">
        <v>10021406163</v>
      </c>
      <c r="C7327" t="s">
        <v>30</v>
      </c>
      <c r="D7327" s="10">
        <v>32158</v>
      </c>
      <c r="E7327" t="s">
        <v>1219</v>
      </c>
    </row>
    <row r="7328" spans="1:5">
      <c r="A7328" t="s">
        <v>7744</v>
      </c>
      <c r="B7328">
        <v>10010196094</v>
      </c>
      <c r="C7328" t="s">
        <v>324</v>
      </c>
      <c r="D7328" s="10">
        <v>33603</v>
      </c>
      <c r="E7328" t="s">
        <v>1219</v>
      </c>
    </row>
    <row r="7329" spans="1:5">
      <c r="A7329" t="s">
        <v>7745</v>
      </c>
      <c r="B7329">
        <v>10096485981</v>
      </c>
      <c r="C7329" t="s">
        <v>363</v>
      </c>
      <c r="D7329" s="10">
        <v>27126</v>
      </c>
      <c r="E7329" t="s">
        <v>1219</v>
      </c>
    </row>
    <row r="7330" spans="1:5">
      <c r="A7330" t="s">
        <v>7746</v>
      </c>
      <c r="B7330">
        <v>10011415163</v>
      </c>
      <c r="C7330" t="s">
        <v>26</v>
      </c>
      <c r="D7330" s="10">
        <v>32218</v>
      </c>
      <c r="E7330" t="s">
        <v>1217</v>
      </c>
    </row>
    <row r="7331" spans="1:5">
      <c r="A7331" t="s">
        <v>7747</v>
      </c>
      <c r="B7331">
        <v>10114945081</v>
      </c>
      <c r="C7331" t="s">
        <v>60</v>
      </c>
      <c r="D7331" s="10">
        <v>36741</v>
      </c>
      <c r="E7331" t="s">
        <v>1226</v>
      </c>
    </row>
    <row r="7332" spans="1:5">
      <c r="A7332" t="s">
        <v>7748</v>
      </c>
      <c r="B7332">
        <v>10096874991</v>
      </c>
      <c r="C7332" t="s">
        <v>523</v>
      </c>
      <c r="D7332" s="10">
        <v>37496</v>
      </c>
      <c r="E7332" t="s">
        <v>1219</v>
      </c>
    </row>
    <row r="7333" spans="1:5">
      <c r="A7333" t="s">
        <v>7749</v>
      </c>
      <c r="B7333">
        <v>10008977635</v>
      </c>
      <c r="C7333" t="s">
        <v>324</v>
      </c>
      <c r="D7333" s="10">
        <v>34590</v>
      </c>
      <c r="E7333" t="s">
        <v>1219</v>
      </c>
    </row>
    <row r="7334" spans="1:5">
      <c r="A7334" t="s">
        <v>7750</v>
      </c>
      <c r="B7334">
        <v>10058818255</v>
      </c>
      <c r="C7334" t="s">
        <v>45</v>
      </c>
      <c r="D7334" s="10">
        <v>37525</v>
      </c>
      <c r="E7334" t="s">
        <v>1219</v>
      </c>
    </row>
    <row r="7335" spans="1:5">
      <c r="A7335" t="s">
        <v>7751</v>
      </c>
      <c r="B7335">
        <v>10058821184</v>
      </c>
      <c r="C7335" t="s">
        <v>163</v>
      </c>
      <c r="D7335" s="10">
        <v>33358</v>
      </c>
      <c r="E7335" t="s">
        <v>1219</v>
      </c>
    </row>
    <row r="7336" spans="1:5">
      <c r="A7336" t="s">
        <v>7752</v>
      </c>
      <c r="B7336">
        <v>10050585379</v>
      </c>
      <c r="C7336" t="s">
        <v>60</v>
      </c>
      <c r="D7336" s="10">
        <v>37090</v>
      </c>
      <c r="E7336" t="s">
        <v>1219</v>
      </c>
    </row>
    <row r="7337" spans="1:5">
      <c r="A7337" t="s">
        <v>7753</v>
      </c>
      <c r="B7337">
        <v>10015794412</v>
      </c>
      <c r="C7337" t="s">
        <v>1110</v>
      </c>
      <c r="D7337" s="10">
        <v>36176</v>
      </c>
      <c r="E7337" t="s">
        <v>1218</v>
      </c>
    </row>
    <row r="7338" spans="1:5">
      <c r="A7338" t="s">
        <v>7754</v>
      </c>
      <c r="B7338">
        <v>10050535869</v>
      </c>
      <c r="C7338" t="s">
        <v>60</v>
      </c>
      <c r="D7338" s="10">
        <v>37074</v>
      </c>
      <c r="E7338" t="s">
        <v>1219</v>
      </c>
    </row>
    <row r="7339" spans="1:5">
      <c r="A7339" t="s">
        <v>7755</v>
      </c>
      <c r="B7339">
        <v>10021042011</v>
      </c>
      <c r="C7339" t="s">
        <v>30</v>
      </c>
      <c r="D7339" s="10">
        <v>35207</v>
      </c>
      <c r="E7339" t="s">
        <v>1217</v>
      </c>
    </row>
    <row r="7340" spans="1:5">
      <c r="A7340" t="s">
        <v>7756</v>
      </c>
      <c r="B7340">
        <v>10120544005</v>
      </c>
      <c r="C7340" t="s">
        <v>324</v>
      </c>
      <c r="D7340" s="10">
        <v>36526</v>
      </c>
      <c r="E7340" t="s">
        <v>1217</v>
      </c>
    </row>
    <row r="7341" spans="1:5">
      <c r="A7341" t="s">
        <v>7757</v>
      </c>
      <c r="B7341">
        <v>10079044270</v>
      </c>
      <c r="C7341" t="s">
        <v>324</v>
      </c>
      <c r="D7341" s="10">
        <v>29567</v>
      </c>
      <c r="E7341" t="s">
        <v>1219</v>
      </c>
    </row>
    <row r="7342" spans="1:5">
      <c r="A7342" t="s">
        <v>7758</v>
      </c>
      <c r="B7342">
        <v>10052886808</v>
      </c>
      <c r="C7342" t="s">
        <v>1110</v>
      </c>
      <c r="D7342" s="10">
        <v>24799</v>
      </c>
      <c r="E7342" t="s">
        <v>1217</v>
      </c>
    </row>
    <row r="7343" spans="1:5">
      <c r="A7343" t="s">
        <v>7759</v>
      </c>
      <c r="B7343">
        <v>10025170369</v>
      </c>
      <c r="C7343" t="s">
        <v>26</v>
      </c>
      <c r="D7343" s="10">
        <v>23016</v>
      </c>
      <c r="E7343" t="s">
        <v>1217</v>
      </c>
    </row>
    <row r="7344" spans="1:5">
      <c r="A7344" t="s">
        <v>7760</v>
      </c>
      <c r="B7344">
        <v>10111754387</v>
      </c>
      <c r="C7344" t="s">
        <v>1110</v>
      </c>
      <c r="D7344" s="10">
        <v>31236</v>
      </c>
      <c r="E7344" t="s">
        <v>1217</v>
      </c>
    </row>
    <row r="7345" spans="1:5">
      <c r="A7345" t="s">
        <v>7761</v>
      </c>
      <c r="B7345">
        <v>10050618220</v>
      </c>
      <c r="C7345" t="s">
        <v>60</v>
      </c>
      <c r="D7345" s="10">
        <v>37152</v>
      </c>
      <c r="E7345" t="s">
        <v>1219</v>
      </c>
    </row>
    <row r="7346" spans="1:5">
      <c r="A7346" t="s">
        <v>7762</v>
      </c>
      <c r="B7346">
        <v>10002461659</v>
      </c>
      <c r="C7346" t="s">
        <v>1110</v>
      </c>
      <c r="D7346" s="10">
        <v>29086</v>
      </c>
      <c r="E7346" t="s">
        <v>1217</v>
      </c>
    </row>
    <row r="7347" spans="1:5">
      <c r="A7347" t="s">
        <v>7763</v>
      </c>
      <c r="B7347">
        <v>10050731687</v>
      </c>
      <c r="C7347" t="s">
        <v>60</v>
      </c>
      <c r="D7347" s="10">
        <v>35830</v>
      </c>
      <c r="E7347" t="s">
        <v>1219</v>
      </c>
    </row>
    <row r="7348" spans="1:5">
      <c r="A7348" t="s">
        <v>7764</v>
      </c>
      <c r="B7348">
        <v>10064295523</v>
      </c>
      <c r="C7348" t="s">
        <v>187</v>
      </c>
      <c r="D7348" s="10">
        <v>37220</v>
      </c>
      <c r="E7348" t="s">
        <v>1219</v>
      </c>
    </row>
    <row r="7349" spans="1:5">
      <c r="A7349" t="s">
        <v>7765</v>
      </c>
      <c r="B7349">
        <v>10035361130</v>
      </c>
      <c r="C7349" t="s">
        <v>43</v>
      </c>
      <c r="D7349" s="10">
        <v>36696</v>
      </c>
      <c r="E7349" t="s">
        <v>1217</v>
      </c>
    </row>
    <row r="7350" spans="1:5">
      <c r="A7350" t="s">
        <v>7766</v>
      </c>
      <c r="B7350">
        <v>10006468870</v>
      </c>
      <c r="C7350" t="s">
        <v>112</v>
      </c>
      <c r="D7350" s="10">
        <v>33197</v>
      </c>
      <c r="E7350" t="s">
        <v>1217</v>
      </c>
    </row>
    <row r="7351" spans="1:5">
      <c r="A7351" t="s">
        <v>7767</v>
      </c>
      <c r="B7351">
        <v>10089837643</v>
      </c>
      <c r="C7351" t="s">
        <v>38</v>
      </c>
      <c r="D7351" s="10">
        <v>36805</v>
      </c>
      <c r="E7351" t="s">
        <v>1219</v>
      </c>
    </row>
    <row r="7352" spans="1:5">
      <c r="A7352" t="s">
        <v>7768</v>
      </c>
      <c r="B7352">
        <v>10096589045</v>
      </c>
      <c r="C7352" t="s">
        <v>101</v>
      </c>
      <c r="D7352" s="10">
        <v>34754</v>
      </c>
      <c r="E7352" t="s">
        <v>1219</v>
      </c>
    </row>
    <row r="7353" spans="1:5">
      <c r="A7353" t="s">
        <v>7769</v>
      </c>
      <c r="B7353">
        <v>10062122319</v>
      </c>
      <c r="C7353" t="s">
        <v>144</v>
      </c>
      <c r="D7353" s="10">
        <v>36672</v>
      </c>
      <c r="E7353" t="s">
        <v>1219</v>
      </c>
    </row>
    <row r="7354" spans="1:5">
      <c r="A7354" t="s">
        <v>7770</v>
      </c>
      <c r="B7354">
        <v>10006600428</v>
      </c>
      <c r="C7354" t="s">
        <v>177</v>
      </c>
      <c r="D7354" s="10">
        <v>33256</v>
      </c>
      <c r="E7354" t="s">
        <v>1217</v>
      </c>
    </row>
    <row r="7355" spans="1:5">
      <c r="A7355" t="s">
        <v>7771</v>
      </c>
      <c r="B7355">
        <v>10008653996</v>
      </c>
      <c r="C7355" t="s">
        <v>22</v>
      </c>
      <c r="D7355" s="10">
        <v>34305</v>
      </c>
      <c r="E7355" t="s">
        <v>1217</v>
      </c>
    </row>
    <row r="7356" spans="1:5">
      <c r="A7356" t="s">
        <v>7772</v>
      </c>
      <c r="B7356">
        <v>10007897396</v>
      </c>
      <c r="C7356" t="s">
        <v>55</v>
      </c>
      <c r="D7356" s="10">
        <v>34290</v>
      </c>
      <c r="E7356" t="s">
        <v>1226</v>
      </c>
    </row>
    <row r="7357" spans="1:5">
      <c r="A7357" t="s">
        <v>7773</v>
      </c>
      <c r="B7357">
        <v>10010100209</v>
      </c>
      <c r="C7357" t="s">
        <v>115</v>
      </c>
      <c r="D7357" s="10">
        <v>35379</v>
      </c>
      <c r="E7357" t="s">
        <v>1217</v>
      </c>
    </row>
    <row r="7358" spans="1:5">
      <c r="A7358" t="s">
        <v>7774</v>
      </c>
      <c r="B7358">
        <v>10028363184</v>
      </c>
      <c r="C7358" t="s">
        <v>26</v>
      </c>
      <c r="D7358" s="10">
        <v>32867</v>
      </c>
      <c r="E7358" t="s">
        <v>1219</v>
      </c>
    </row>
    <row r="7359" spans="1:5">
      <c r="A7359" t="s">
        <v>7775</v>
      </c>
      <c r="B7359">
        <v>10023346466</v>
      </c>
      <c r="C7359" t="s">
        <v>22</v>
      </c>
      <c r="D7359" s="10">
        <v>37247</v>
      </c>
      <c r="E7359" t="s">
        <v>1219</v>
      </c>
    </row>
    <row r="7360" spans="1:5">
      <c r="A7360" t="s">
        <v>7776</v>
      </c>
      <c r="B7360">
        <v>10063375336</v>
      </c>
      <c r="C7360" t="s">
        <v>249</v>
      </c>
      <c r="D7360" s="10">
        <v>36405</v>
      </c>
      <c r="E7360" t="s">
        <v>1217</v>
      </c>
    </row>
    <row r="7361" spans="1:5">
      <c r="A7361" t="s">
        <v>7777</v>
      </c>
      <c r="B7361">
        <v>10014617375</v>
      </c>
      <c r="C7361" t="s">
        <v>144</v>
      </c>
      <c r="D7361" s="10">
        <v>35458</v>
      </c>
      <c r="E7361" t="s">
        <v>1217</v>
      </c>
    </row>
    <row r="7362" spans="1:5">
      <c r="A7362" t="s">
        <v>7778</v>
      </c>
      <c r="B7362">
        <v>10015595762</v>
      </c>
      <c r="C7362" t="s">
        <v>163</v>
      </c>
      <c r="D7362" s="10">
        <v>33553</v>
      </c>
      <c r="E7362" t="s">
        <v>1217</v>
      </c>
    </row>
    <row r="7363" spans="1:5">
      <c r="A7363" t="s">
        <v>7779</v>
      </c>
      <c r="B7363">
        <v>10009671789</v>
      </c>
      <c r="C7363" t="s">
        <v>153</v>
      </c>
      <c r="D7363" s="10">
        <v>35517</v>
      </c>
      <c r="E7363" t="s">
        <v>1217</v>
      </c>
    </row>
    <row r="7364" spans="1:5">
      <c r="A7364" t="s">
        <v>7780</v>
      </c>
      <c r="B7364">
        <v>10087834086</v>
      </c>
      <c r="C7364" t="s">
        <v>101</v>
      </c>
      <c r="D7364" s="10">
        <v>30816</v>
      </c>
      <c r="E7364" t="s">
        <v>1219</v>
      </c>
    </row>
    <row r="7365" spans="1:5">
      <c r="A7365" t="s">
        <v>7781</v>
      </c>
      <c r="B7365">
        <v>10061709966</v>
      </c>
      <c r="C7365" t="s">
        <v>249</v>
      </c>
      <c r="D7365" s="10">
        <v>36784</v>
      </c>
      <c r="E7365" t="s">
        <v>1219</v>
      </c>
    </row>
    <row r="7366" spans="1:5">
      <c r="A7366" t="s">
        <v>7782</v>
      </c>
      <c r="B7366">
        <v>10008880938</v>
      </c>
      <c r="C7366" t="s">
        <v>144</v>
      </c>
      <c r="D7366" s="10">
        <v>33108</v>
      </c>
      <c r="E7366" t="s">
        <v>1217</v>
      </c>
    </row>
    <row r="7367" spans="1:5">
      <c r="A7367" t="s">
        <v>7783</v>
      </c>
      <c r="B7367">
        <v>10036110050</v>
      </c>
      <c r="C7367" t="s">
        <v>57</v>
      </c>
      <c r="D7367" s="10">
        <v>36256</v>
      </c>
      <c r="E7367" t="s">
        <v>1219</v>
      </c>
    </row>
    <row r="7368" spans="1:5">
      <c r="A7368" t="s">
        <v>7784</v>
      </c>
      <c r="B7368">
        <v>10011232580</v>
      </c>
      <c r="C7368" t="s">
        <v>324</v>
      </c>
      <c r="D7368" s="10">
        <v>35794</v>
      </c>
      <c r="E7368" t="s">
        <v>1219</v>
      </c>
    </row>
    <row r="7369" spans="1:5">
      <c r="A7369" t="s">
        <v>7785</v>
      </c>
      <c r="B7369">
        <v>10083931353</v>
      </c>
      <c r="C7369" t="s">
        <v>163</v>
      </c>
      <c r="D7369" s="10">
        <v>29430</v>
      </c>
      <c r="E7369" t="s">
        <v>1219</v>
      </c>
    </row>
    <row r="7370" spans="1:5">
      <c r="A7370" t="s">
        <v>7786</v>
      </c>
      <c r="B7370">
        <v>10035417613</v>
      </c>
      <c r="C7370" t="s">
        <v>43</v>
      </c>
      <c r="D7370" s="10">
        <v>35831</v>
      </c>
      <c r="E7370" t="s">
        <v>1219</v>
      </c>
    </row>
    <row r="7371" spans="1:5">
      <c r="A7371" t="s">
        <v>7787</v>
      </c>
      <c r="B7371">
        <v>10021493665</v>
      </c>
      <c r="C7371" t="s">
        <v>30</v>
      </c>
      <c r="D7371" s="10">
        <v>36804</v>
      </c>
      <c r="E7371" t="s">
        <v>1219</v>
      </c>
    </row>
    <row r="7372" spans="1:5">
      <c r="A7372" t="s">
        <v>7788</v>
      </c>
      <c r="B7372">
        <v>10060471602</v>
      </c>
      <c r="C7372" t="s">
        <v>32</v>
      </c>
      <c r="D7372" s="10">
        <v>30377</v>
      </c>
      <c r="E7372" t="s">
        <v>1219</v>
      </c>
    </row>
    <row r="7373" spans="1:5">
      <c r="A7373" t="s">
        <v>7789</v>
      </c>
      <c r="B7373">
        <v>10074822144</v>
      </c>
      <c r="C7373" t="s">
        <v>36</v>
      </c>
      <c r="D7373" s="10">
        <v>36597</v>
      </c>
      <c r="E7373" t="s">
        <v>1219</v>
      </c>
    </row>
    <row r="7374" spans="1:5">
      <c r="A7374" t="s">
        <v>7790</v>
      </c>
      <c r="B7374">
        <v>10084276513</v>
      </c>
      <c r="C7374" t="s">
        <v>163</v>
      </c>
      <c r="D7374" s="10">
        <v>32390</v>
      </c>
      <c r="E7374" t="s">
        <v>1219</v>
      </c>
    </row>
    <row r="7375" spans="1:5">
      <c r="A7375" t="s">
        <v>7791</v>
      </c>
      <c r="B7375">
        <v>10005795227</v>
      </c>
      <c r="C7375" t="s">
        <v>163</v>
      </c>
      <c r="D7375" s="10">
        <v>29570</v>
      </c>
      <c r="E7375" t="s">
        <v>1219</v>
      </c>
    </row>
    <row r="7376" spans="1:5">
      <c r="A7376" t="s">
        <v>7792</v>
      </c>
      <c r="B7376">
        <v>10055722642</v>
      </c>
      <c r="C7376" t="s">
        <v>187</v>
      </c>
      <c r="D7376" s="10">
        <v>37012</v>
      </c>
      <c r="E7376" t="s">
        <v>1219</v>
      </c>
    </row>
    <row r="7377" spans="1:5">
      <c r="A7377" t="s">
        <v>7793</v>
      </c>
      <c r="B7377">
        <v>10060012870</v>
      </c>
      <c r="C7377" t="s">
        <v>187</v>
      </c>
      <c r="D7377" s="10">
        <v>37306</v>
      </c>
      <c r="E7377" t="s">
        <v>1217</v>
      </c>
    </row>
    <row r="7378" spans="1:5">
      <c r="A7378" t="s">
        <v>7794</v>
      </c>
      <c r="B7378">
        <v>10011136994</v>
      </c>
      <c r="C7378" t="s">
        <v>324</v>
      </c>
      <c r="D7378" s="10">
        <v>36173</v>
      </c>
      <c r="E7378" t="s">
        <v>1219</v>
      </c>
    </row>
    <row r="7379" spans="1:5">
      <c r="A7379" t="s">
        <v>7795</v>
      </c>
      <c r="B7379">
        <v>10048854941</v>
      </c>
      <c r="C7379" t="s">
        <v>861</v>
      </c>
      <c r="D7379" s="10">
        <v>36762</v>
      </c>
      <c r="E7379" t="s">
        <v>1219</v>
      </c>
    </row>
    <row r="7380" spans="1:5">
      <c r="A7380" t="s">
        <v>7796</v>
      </c>
      <c r="B7380">
        <v>10009225286</v>
      </c>
      <c r="C7380" t="s">
        <v>726</v>
      </c>
      <c r="D7380" s="10">
        <v>35111</v>
      </c>
      <c r="E7380" t="s">
        <v>1219</v>
      </c>
    </row>
    <row r="7381" spans="1:5">
      <c r="A7381" t="s">
        <v>7797</v>
      </c>
      <c r="B7381">
        <v>10015971941</v>
      </c>
      <c r="C7381" t="s">
        <v>1351</v>
      </c>
      <c r="D7381" s="10">
        <v>36312</v>
      </c>
      <c r="E7381" t="s">
        <v>1219</v>
      </c>
    </row>
    <row r="7382" spans="1:5">
      <c r="A7382" t="s">
        <v>7798</v>
      </c>
      <c r="B7382">
        <v>10064358268</v>
      </c>
      <c r="C7382" t="s">
        <v>51</v>
      </c>
      <c r="D7382" s="10">
        <v>36287</v>
      </c>
      <c r="E7382" t="s">
        <v>1219</v>
      </c>
    </row>
    <row r="7383" spans="1:5">
      <c r="A7383" t="s">
        <v>7799</v>
      </c>
      <c r="B7383">
        <v>10050716432</v>
      </c>
      <c r="C7383" t="s">
        <v>60</v>
      </c>
      <c r="D7383" s="10">
        <v>34162</v>
      </c>
      <c r="E7383" t="s">
        <v>1219</v>
      </c>
    </row>
    <row r="7384" spans="1:5">
      <c r="A7384" t="s">
        <v>7800</v>
      </c>
      <c r="B7384">
        <v>10021860144</v>
      </c>
      <c r="C7384" t="s">
        <v>34</v>
      </c>
      <c r="D7384" s="10">
        <v>31456</v>
      </c>
      <c r="E7384" t="s">
        <v>1219</v>
      </c>
    </row>
    <row r="7385" spans="1:5">
      <c r="A7385" t="s">
        <v>7801</v>
      </c>
      <c r="B7385">
        <v>10004707009</v>
      </c>
      <c r="C7385" t="s">
        <v>363</v>
      </c>
      <c r="D7385" s="10">
        <v>29964</v>
      </c>
      <c r="E7385" t="s">
        <v>1219</v>
      </c>
    </row>
    <row r="7386" spans="1:5">
      <c r="A7386" t="s">
        <v>7802</v>
      </c>
      <c r="B7386">
        <v>10080933649</v>
      </c>
      <c r="C7386" t="s">
        <v>103</v>
      </c>
      <c r="D7386" s="10">
        <v>29610</v>
      </c>
      <c r="E7386" t="s">
        <v>1219</v>
      </c>
    </row>
    <row r="7387" spans="1:5">
      <c r="A7387" t="s">
        <v>7803</v>
      </c>
      <c r="B7387">
        <v>10017730267</v>
      </c>
      <c r="C7387" t="s">
        <v>62</v>
      </c>
      <c r="D7387" s="10">
        <v>36141</v>
      </c>
      <c r="E7387" t="s">
        <v>1217</v>
      </c>
    </row>
    <row r="7388" spans="1:5">
      <c r="A7388" t="s">
        <v>7804</v>
      </c>
      <c r="B7388">
        <v>10084791017</v>
      </c>
      <c r="C7388" t="s">
        <v>2415</v>
      </c>
      <c r="D7388" s="10">
        <v>33794</v>
      </c>
      <c r="E7388" t="s">
        <v>1219</v>
      </c>
    </row>
    <row r="7389" spans="1:5">
      <c r="A7389" t="s">
        <v>7805</v>
      </c>
      <c r="B7389">
        <v>10007124733</v>
      </c>
      <c r="C7389" t="s">
        <v>223</v>
      </c>
      <c r="D7389" s="10">
        <v>31221</v>
      </c>
      <c r="E7389" t="s">
        <v>1217</v>
      </c>
    </row>
    <row r="7390" spans="1:5">
      <c r="A7390" t="s">
        <v>7806</v>
      </c>
      <c r="B7390">
        <v>10060875766</v>
      </c>
      <c r="C7390" t="s">
        <v>618</v>
      </c>
      <c r="D7390" s="10">
        <v>35937</v>
      </c>
      <c r="E7390" t="s">
        <v>1219</v>
      </c>
    </row>
    <row r="7391" spans="1:5">
      <c r="A7391" t="s">
        <v>7807</v>
      </c>
      <c r="B7391">
        <v>10084477987</v>
      </c>
      <c r="C7391" t="s">
        <v>81</v>
      </c>
      <c r="D7391" s="10">
        <v>32619</v>
      </c>
      <c r="E7391" t="s">
        <v>1217</v>
      </c>
    </row>
    <row r="7392" spans="1:5">
      <c r="A7392" t="s">
        <v>7808</v>
      </c>
      <c r="B7392">
        <v>10050431492</v>
      </c>
      <c r="C7392" t="s">
        <v>55</v>
      </c>
      <c r="D7392" s="10">
        <v>35733</v>
      </c>
      <c r="E7392" t="s">
        <v>1219</v>
      </c>
    </row>
    <row r="7393" spans="1:5">
      <c r="A7393" t="s">
        <v>7809</v>
      </c>
      <c r="B7393">
        <v>10046072859</v>
      </c>
      <c r="C7393" t="s">
        <v>637</v>
      </c>
      <c r="D7393" s="10">
        <v>36243</v>
      </c>
      <c r="E7393" t="s">
        <v>1219</v>
      </c>
    </row>
    <row r="7394" spans="1:5">
      <c r="A7394" t="s">
        <v>7810</v>
      </c>
      <c r="B7394">
        <v>10009992293</v>
      </c>
      <c r="C7394" t="s">
        <v>26</v>
      </c>
      <c r="D7394" s="10">
        <v>35498</v>
      </c>
      <c r="E7394" t="s">
        <v>1219</v>
      </c>
    </row>
    <row r="7395" spans="1:5">
      <c r="A7395" t="s">
        <v>7811</v>
      </c>
      <c r="B7395">
        <v>10018937818</v>
      </c>
      <c r="C7395" t="s">
        <v>112</v>
      </c>
      <c r="D7395" s="10">
        <v>32659</v>
      </c>
      <c r="E7395" t="s">
        <v>1217</v>
      </c>
    </row>
    <row r="7396" spans="1:5">
      <c r="A7396" t="s">
        <v>7812</v>
      </c>
      <c r="B7396">
        <v>10010805477</v>
      </c>
      <c r="C7396" t="s">
        <v>479</v>
      </c>
      <c r="D7396" s="10">
        <v>31562</v>
      </c>
      <c r="E7396" t="s">
        <v>1219</v>
      </c>
    </row>
    <row r="7397" spans="1:5">
      <c r="A7397" t="s">
        <v>7813</v>
      </c>
      <c r="B7397">
        <v>10009700283</v>
      </c>
      <c r="C7397" t="s">
        <v>618</v>
      </c>
      <c r="D7397" s="10">
        <v>31682</v>
      </c>
      <c r="E7397" t="s">
        <v>1217</v>
      </c>
    </row>
    <row r="7398" spans="1:5">
      <c r="A7398" t="s">
        <v>7814</v>
      </c>
      <c r="B7398">
        <v>10012780035</v>
      </c>
      <c r="C7398" t="s">
        <v>26</v>
      </c>
      <c r="D7398" s="10">
        <v>32988</v>
      </c>
      <c r="E7398" t="s">
        <v>1217</v>
      </c>
    </row>
    <row r="7399" spans="1:5">
      <c r="A7399" t="s">
        <v>7815</v>
      </c>
      <c r="B7399">
        <v>10007397444</v>
      </c>
      <c r="C7399" t="s">
        <v>22</v>
      </c>
      <c r="D7399" s="10">
        <v>31089</v>
      </c>
      <c r="E7399" t="s">
        <v>1217</v>
      </c>
    </row>
    <row r="7400" spans="1:5">
      <c r="A7400" t="s">
        <v>7816</v>
      </c>
      <c r="B7400">
        <v>10044202678</v>
      </c>
      <c r="C7400" t="s">
        <v>479</v>
      </c>
      <c r="D7400" s="10">
        <v>36677</v>
      </c>
      <c r="E7400" t="s">
        <v>1217</v>
      </c>
    </row>
    <row r="7401" spans="1:5">
      <c r="A7401" t="s">
        <v>7817</v>
      </c>
      <c r="B7401">
        <v>10082672373</v>
      </c>
      <c r="C7401" t="s">
        <v>30</v>
      </c>
      <c r="D7401" s="10">
        <v>35502</v>
      </c>
      <c r="E7401" t="s">
        <v>1217</v>
      </c>
    </row>
    <row r="7402" spans="1:5">
      <c r="A7402" t="s">
        <v>7818</v>
      </c>
      <c r="B7402">
        <v>10013907861</v>
      </c>
      <c r="C7402" t="s">
        <v>618</v>
      </c>
      <c r="D7402" s="10">
        <v>34360</v>
      </c>
      <c r="E7402" t="s">
        <v>1219</v>
      </c>
    </row>
    <row r="7403" spans="1:5">
      <c r="A7403" t="s">
        <v>7819</v>
      </c>
      <c r="B7403">
        <v>10010736163</v>
      </c>
      <c r="C7403" t="s">
        <v>177</v>
      </c>
      <c r="D7403" s="10">
        <v>29798</v>
      </c>
      <c r="E7403" t="s">
        <v>1219</v>
      </c>
    </row>
    <row r="7404" spans="1:5">
      <c r="A7404" t="s">
        <v>7344</v>
      </c>
      <c r="B7404">
        <v>10012730828</v>
      </c>
      <c r="C7404" t="s">
        <v>22</v>
      </c>
      <c r="D7404" s="10">
        <v>31115</v>
      </c>
      <c r="E7404" t="s">
        <v>1219</v>
      </c>
    </row>
    <row r="7405" spans="1:5">
      <c r="A7405" t="s">
        <v>7820</v>
      </c>
      <c r="B7405">
        <v>10007517985</v>
      </c>
      <c r="C7405" t="s">
        <v>363</v>
      </c>
      <c r="D7405" s="10">
        <v>33855</v>
      </c>
      <c r="E7405" t="s">
        <v>1219</v>
      </c>
    </row>
    <row r="7406" spans="1:5">
      <c r="A7406" t="s">
        <v>7821</v>
      </c>
      <c r="B7406">
        <v>10007079566</v>
      </c>
      <c r="C7406" t="s">
        <v>77</v>
      </c>
      <c r="D7406" s="10">
        <v>33624</v>
      </c>
      <c r="E7406" t="s">
        <v>1219</v>
      </c>
    </row>
    <row r="7407" spans="1:5">
      <c r="A7407" t="s">
        <v>7822</v>
      </c>
      <c r="B7407">
        <v>10007998339</v>
      </c>
      <c r="C7407" t="s">
        <v>223</v>
      </c>
      <c r="D7407" s="10">
        <v>30038</v>
      </c>
      <c r="E7407" t="s">
        <v>1219</v>
      </c>
    </row>
    <row r="7408" spans="1:5">
      <c r="A7408" t="s">
        <v>7823</v>
      </c>
      <c r="B7408">
        <v>10045970607</v>
      </c>
      <c r="C7408" t="s">
        <v>163</v>
      </c>
      <c r="D7408" s="10">
        <v>22391</v>
      </c>
      <c r="E7408" t="s">
        <v>1219</v>
      </c>
    </row>
    <row r="7409" spans="1:5">
      <c r="A7409" t="s">
        <v>7824</v>
      </c>
      <c r="B7409">
        <v>10020944607</v>
      </c>
      <c r="C7409" t="s">
        <v>30</v>
      </c>
      <c r="D7409" s="10">
        <v>29608</v>
      </c>
      <c r="E7409" t="s">
        <v>1217</v>
      </c>
    </row>
    <row r="7410" spans="1:5">
      <c r="A7410" t="s">
        <v>7825</v>
      </c>
      <c r="B7410">
        <v>10023855718</v>
      </c>
      <c r="C7410" t="s">
        <v>112</v>
      </c>
      <c r="D7410" s="10">
        <v>35922</v>
      </c>
      <c r="E7410" t="s">
        <v>1219</v>
      </c>
    </row>
    <row r="7411" spans="1:5">
      <c r="A7411" t="s">
        <v>7826</v>
      </c>
      <c r="B7411">
        <v>10063952080</v>
      </c>
      <c r="C7411" t="s">
        <v>324</v>
      </c>
      <c r="D7411" s="10">
        <v>36495</v>
      </c>
      <c r="E7411" t="s">
        <v>1219</v>
      </c>
    </row>
    <row r="7412" spans="1:5">
      <c r="A7412" t="s">
        <v>7827</v>
      </c>
      <c r="B7412">
        <v>10068246756</v>
      </c>
      <c r="C7412" t="s">
        <v>324</v>
      </c>
      <c r="D7412" s="10">
        <v>33618</v>
      </c>
      <c r="E7412" t="s">
        <v>1219</v>
      </c>
    </row>
    <row r="7413" spans="1:5">
      <c r="A7413" t="s">
        <v>7828</v>
      </c>
      <c r="B7413">
        <v>10064297543</v>
      </c>
      <c r="C7413" t="s">
        <v>187</v>
      </c>
      <c r="D7413" s="10">
        <v>36884</v>
      </c>
      <c r="E7413" t="s">
        <v>1219</v>
      </c>
    </row>
    <row r="7414" spans="1:5">
      <c r="A7414" t="s">
        <v>7829</v>
      </c>
      <c r="B7414">
        <v>10068246857</v>
      </c>
      <c r="C7414" t="s">
        <v>324</v>
      </c>
      <c r="D7414" s="10">
        <v>28235</v>
      </c>
      <c r="E7414" t="s">
        <v>1219</v>
      </c>
    </row>
    <row r="7415" spans="1:5">
      <c r="A7415" t="s">
        <v>7830</v>
      </c>
      <c r="B7415">
        <v>10038897586</v>
      </c>
      <c r="C7415" t="s">
        <v>36</v>
      </c>
      <c r="D7415" s="10">
        <v>27788</v>
      </c>
      <c r="E7415" t="s">
        <v>1217</v>
      </c>
    </row>
    <row r="7416" spans="1:5">
      <c r="A7416" t="s">
        <v>3564</v>
      </c>
      <c r="B7416">
        <v>10034894722</v>
      </c>
      <c r="C7416" t="s">
        <v>206</v>
      </c>
      <c r="D7416" s="10">
        <v>36691</v>
      </c>
      <c r="E7416" t="s">
        <v>1219</v>
      </c>
    </row>
    <row r="7417" spans="1:5">
      <c r="A7417" t="s">
        <v>7831</v>
      </c>
      <c r="B7417">
        <v>10066470444</v>
      </c>
      <c r="C7417" t="s">
        <v>163</v>
      </c>
      <c r="D7417" s="10">
        <v>29688</v>
      </c>
      <c r="E7417" t="s">
        <v>1219</v>
      </c>
    </row>
    <row r="7418" spans="1:5">
      <c r="A7418" t="s">
        <v>7832</v>
      </c>
      <c r="B7418">
        <v>10006656002</v>
      </c>
      <c r="C7418" t="s">
        <v>28</v>
      </c>
      <c r="D7418" s="10">
        <v>33284</v>
      </c>
      <c r="E7418" t="s">
        <v>1217</v>
      </c>
    </row>
    <row r="7419" spans="1:5">
      <c r="A7419" t="s">
        <v>7833</v>
      </c>
      <c r="B7419">
        <v>10084276614</v>
      </c>
      <c r="C7419" t="s">
        <v>163</v>
      </c>
      <c r="D7419" s="10">
        <v>35082</v>
      </c>
      <c r="E7419" t="s">
        <v>1219</v>
      </c>
    </row>
    <row r="7420" spans="1:5">
      <c r="A7420" t="s">
        <v>7834</v>
      </c>
      <c r="B7420">
        <v>10076572689</v>
      </c>
      <c r="C7420" t="s">
        <v>32</v>
      </c>
      <c r="D7420" s="10">
        <v>27960</v>
      </c>
      <c r="E7420" t="s">
        <v>1219</v>
      </c>
    </row>
    <row r="7421" spans="1:5">
      <c r="A7421" t="s">
        <v>7835</v>
      </c>
      <c r="B7421">
        <v>10084276715</v>
      </c>
      <c r="C7421" t="s">
        <v>163</v>
      </c>
      <c r="D7421" s="10">
        <v>32174</v>
      </c>
      <c r="E7421" t="s">
        <v>1219</v>
      </c>
    </row>
    <row r="7422" spans="1:5">
      <c r="A7422" t="s">
        <v>7836</v>
      </c>
      <c r="B7422">
        <v>10078907157</v>
      </c>
      <c r="C7422" t="s">
        <v>163</v>
      </c>
      <c r="D7422" s="10">
        <v>25068</v>
      </c>
      <c r="E7422" t="s">
        <v>1219</v>
      </c>
    </row>
    <row r="7423" spans="1:5">
      <c r="A7423" t="s">
        <v>7837</v>
      </c>
      <c r="B7423">
        <v>10084276816</v>
      </c>
      <c r="C7423" t="s">
        <v>163</v>
      </c>
      <c r="D7423" s="10">
        <v>24264</v>
      </c>
      <c r="E7423" t="s">
        <v>1217</v>
      </c>
    </row>
    <row r="7424" spans="1:5">
      <c r="A7424" t="s">
        <v>7838</v>
      </c>
      <c r="B7424">
        <v>10052359166</v>
      </c>
      <c r="C7424" t="s">
        <v>112</v>
      </c>
      <c r="D7424" s="10">
        <v>34762</v>
      </c>
      <c r="E7424" t="s">
        <v>1217</v>
      </c>
    </row>
    <row r="7425" spans="1:5">
      <c r="A7425" t="s">
        <v>7839</v>
      </c>
      <c r="B7425">
        <v>10018983385</v>
      </c>
      <c r="C7425" t="s">
        <v>112</v>
      </c>
      <c r="D7425" s="10">
        <v>32456</v>
      </c>
      <c r="E7425" t="s">
        <v>1217</v>
      </c>
    </row>
    <row r="7426" spans="1:5">
      <c r="A7426" t="s">
        <v>7840</v>
      </c>
      <c r="B7426">
        <v>10022002513</v>
      </c>
      <c r="C7426" t="s">
        <v>34</v>
      </c>
      <c r="D7426" s="10">
        <v>29234</v>
      </c>
      <c r="E7426" t="s">
        <v>1219</v>
      </c>
    </row>
    <row r="7427" spans="1:5">
      <c r="A7427" t="s">
        <v>7841</v>
      </c>
      <c r="B7427">
        <v>10008002278</v>
      </c>
      <c r="C7427" t="s">
        <v>491</v>
      </c>
      <c r="D7427" s="10">
        <v>33279</v>
      </c>
      <c r="E7427" t="s">
        <v>1219</v>
      </c>
    </row>
    <row r="7428" spans="1:5">
      <c r="A7428" t="s">
        <v>7842</v>
      </c>
      <c r="B7428">
        <v>10014250795</v>
      </c>
      <c r="C7428" t="s">
        <v>34</v>
      </c>
      <c r="D7428" s="10">
        <v>34397</v>
      </c>
      <c r="E7428" t="s">
        <v>1219</v>
      </c>
    </row>
    <row r="7429" spans="1:5">
      <c r="A7429" t="s">
        <v>7843</v>
      </c>
      <c r="B7429">
        <v>10008019153</v>
      </c>
      <c r="C7429" t="s">
        <v>163</v>
      </c>
      <c r="D7429" s="10">
        <v>34783</v>
      </c>
      <c r="E7429" t="s">
        <v>1219</v>
      </c>
    </row>
    <row r="7430" spans="1:5">
      <c r="A7430" t="s">
        <v>902</v>
      </c>
      <c r="B7430">
        <v>10006808673</v>
      </c>
      <c r="C7430" t="s">
        <v>197</v>
      </c>
      <c r="D7430" s="10">
        <v>33343</v>
      </c>
      <c r="E7430" t="s">
        <v>1219</v>
      </c>
    </row>
    <row r="7431" spans="1:5">
      <c r="A7431" t="s">
        <v>7844</v>
      </c>
      <c r="B7431">
        <v>10054589863</v>
      </c>
      <c r="C7431" t="s">
        <v>2118</v>
      </c>
      <c r="D7431" s="10">
        <v>32168</v>
      </c>
      <c r="E7431" t="s">
        <v>1226</v>
      </c>
    </row>
    <row r="7432" spans="1:5">
      <c r="A7432" t="s">
        <v>7845</v>
      </c>
      <c r="B7432">
        <v>10011462653</v>
      </c>
      <c r="C7432" t="s">
        <v>1686</v>
      </c>
      <c r="D7432" s="10">
        <v>33077</v>
      </c>
      <c r="E7432" t="s">
        <v>1217</v>
      </c>
    </row>
    <row r="7433" spans="1:5">
      <c r="A7433" t="s">
        <v>7846</v>
      </c>
      <c r="B7433">
        <v>10010087172</v>
      </c>
      <c r="C7433" t="s">
        <v>177</v>
      </c>
      <c r="D7433" s="10">
        <v>32155</v>
      </c>
      <c r="E7433" t="s">
        <v>1219</v>
      </c>
    </row>
    <row r="7434" spans="1:5">
      <c r="A7434" t="s">
        <v>7847</v>
      </c>
      <c r="B7434">
        <v>10015853117</v>
      </c>
      <c r="C7434" t="s">
        <v>163</v>
      </c>
      <c r="D7434" s="10">
        <v>33527</v>
      </c>
      <c r="E7434" t="s">
        <v>1217</v>
      </c>
    </row>
    <row r="7435" spans="1:5">
      <c r="A7435" t="s">
        <v>7848</v>
      </c>
      <c r="B7435">
        <v>10009200129</v>
      </c>
      <c r="C7435" t="s">
        <v>324</v>
      </c>
      <c r="D7435" s="10">
        <v>31823</v>
      </c>
      <c r="E7435" t="s">
        <v>1219</v>
      </c>
    </row>
    <row r="7436" spans="1:5">
      <c r="A7436" t="s">
        <v>7849</v>
      </c>
      <c r="B7436">
        <v>10015084591</v>
      </c>
      <c r="C7436" t="s">
        <v>57</v>
      </c>
      <c r="D7436" s="10">
        <v>35950</v>
      </c>
      <c r="E7436" t="s">
        <v>1217</v>
      </c>
    </row>
    <row r="7437" spans="1:5">
      <c r="A7437" t="s">
        <v>7850</v>
      </c>
      <c r="B7437">
        <v>10006693283</v>
      </c>
      <c r="C7437" t="s">
        <v>618</v>
      </c>
      <c r="D7437" s="10">
        <v>31878</v>
      </c>
      <c r="E7437" t="s">
        <v>1219</v>
      </c>
    </row>
    <row r="7438" spans="1:5">
      <c r="A7438" t="s">
        <v>7851</v>
      </c>
      <c r="B7438">
        <v>10011106682</v>
      </c>
      <c r="C7438" t="s">
        <v>324</v>
      </c>
      <c r="D7438" s="10">
        <v>35193</v>
      </c>
      <c r="E7438" t="s">
        <v>1219</v>
      </c>
    </row>
    <row r="7439" spans="1:5">
      <c r="A7439" t="s">
        <v>7852</v>
      </c>
      <c r="B7439">
        <v>10063593988</v>
      </c>
      <c r="C7439" t="s">
        <v>57</v>
      </c>
      <c r="D7439" s="10">
        <v>35831</v>
      </c>
      <c r="E7439" t="s">
        <v>1219</v>
      </c>
    </row>
    <row r="7440" spans="1:5">
      <c r="A7440" t="s">
        <v>7853</v>
      </c>
      <c r="B7440">
        <v>10059042567</v>
      </c>
      <c r="C7440" t="s">
        <v>197</v>
      </c>
      <c r="D7440" s="10">
        <v>35806</v>
      </c>
      <c r="E7440" t="s">
        <v>1219</v>
      </c>
    </row>
    <row r="7441" spans="1:5">
      <c r="A7441" t="s">
        <v>7854</v>
      </c>
      <c r="B7441">
        <v>10054046057</v>
      </c>
      <c r="C7441" t="s">
        <v>255</v>
      </c>
      <c r="D7441" s="10">
        <v>36025</v>
      </c>
      <c r="E7441" t="s">
        <v>1219</v>
      </c>
    </row>
    <row r="7442" spans="1:5">
      <c r="A7442" t="s">
        <v>7855</v>
      </c>
      <c r="B7442">
        <v>10060815243</v>
      </c>
      <c r="C7442" t="s">
        <v>41</v>
      </c>
      <c r="D7442" s="10">
        <v>34320</v>
      </c>
      <c r="E7442" t="s">
        <v>1219</v>
      </c>
    </row>
    <row r="7443" spans="1:5">
      <c r="A7443" t="s">
        <v>7856</v>
      </c>
      <c r="B7443">
        <v>10004488959</v>
      </c>
      <c r="C7443" t="s">
        <v>57</v>
      </c>
      <c r="D7443" s="10">
        <v>31834</v>
      </c>
      <c r="E7443" t="s">
        <v>1217</v>
      </c>
    </row>
    <row r="7444" spans="1:5">
      <c r="A7444" t="s">
        <v>7857</v>
      </c>
      <c r="B7444">
        <v>10006156955</v>
      </c>
      <c r="C7444" t="s">
        <v>32</v>
      </c>
      <c r="D7444" s="10">
        <v>30740</v>
      </c>
      <c r="E7444" t="s">
        <v>1219</v>
      </c>
    </row>
    <row r="7445" spans="1:5">
      <c r="A7445" t="s">
        <v>7858</v>
      </c>
      <c r="B7445">
        <v>10020860741</v>
      </c>
      <c r="C7445" t="s">
        <v>30</v>
      </c>
      <c r="D7445" s="10">
        <v>35306</v>
      </c>
      <c r="E7445" t="s">
        <v>1219</v>
      </c>
    </row>
    <row r="7446" spans="1:5">
      <c r="A7446" t="s">
        <v>7859</v>
      </c>
      <c r="B7446">
        <v>10011267845</v>
      </c>
      <c r="C7446" t="s">
        <v>177</v>
      </c>
      <c r="D7446" s="10">
        <v>27522</v>
      </c>
      <c r="E7446" t="s">
        <v>1217</v>
      </c>
    </row>
    <row r="7447" spans="1:5">
      <c r="A7447" t="s">
        <v>4232</v>
      </c>
      <c r="B7447">
        <v>10023466405</v>
      </c>
      <c r="C7447" t="s">
        <v>57</v>
      </c>
      <c r="D7447" s="10">
        <v>36311</v>
      </c>
      <c r="E7447" t="s">
        <v>1219</v>
      </c>
    </row>
    <row r="7448" spans="1:5">
      <c r="A7448" t="s">
        <v>7860</v>
      </c>
      <c r="B7448">
        <v>10021314217</v>
      </c>
      <c r="C7448" t="s">
        <v>30</v>
      </c>
      <c r="D7448" s="10">
        <v>35914</v>
      </c>
      <c r="E7448" t="s">
        <v>1219</v>
      </c>
    </row>
    <row r="7449" spans="1:5">
      <c r="A7449" t="s">
        <v>7861</v>
      </c>
      <c r="B7449">
        <v>10016208579</v>
      </c>
      <c r="C7449" t="s">
        <v>163</v>
      </c>
      <c r="D7449" s="10">
        <v>32049</v>
      </c>
      <c r="E7449" t="s">
        <v>1219</v>
      </c>
    </row>
    <row r="7450" spans="1:5">
      <c r="A7450" t="s">
        <v>7862</v>
      </c>
      <c r="B7450">
        <v>10021151842</v>
      </c>
      <c r="C7450" t="s">
        <v>30</v>
      </c>
      <c r="D7450" s="10">
        <v>34838</v>
      </c>
      <c r="E7450" t="s">
        <v>1219</v>
      </c>
    </row>
    <row r="7451" spans="1:5">
      <c r="A7451" t="s">
        <v>7863</v>
      </c>
      <c r="B7451">
        <v>10021553077</v>
      </c>
      <c r="C7451" t="s">
        <v>30</v>
      </c>
      <c r="D7451" s="10">
        <v>35798</v>
      </c>
      <c r="E7451" t="s">
        <v>1219</v>
      </c>
    </row>
    <row r="7452" spans="1:5">
      <c r="A7452" t="s">
        <v>7864</v>
      </c>
      <c r="B7452">
        <v>10007766953</v>
      </c>
      <c r="C7452" t="s">
        <v>112</v>
      </c>
      <c r="D7452" s="10">
        <v>29434</v>
      </c>
      <c r="E7452" t="s">
        <v>1217</v>
      </c>
    </row>
    <row r="7453" spans="1:5">
      <c r="A7453" t="s">
        <v>7865</v>
      </c>
      <c r="B7453">
        <v>10064190540</v>
      </c>
      <c r="C7453" t="s">
        <v>30</v>
      </c>
      <c r="D7453" s="10">
        <v>35340</v>
      </c>
      <c r="E7453" t="s">
        <v>1219</v>
      </c>
    </row>
    <row r="7454" spans="1:5">
      <c r="A7454" t="s">
        <v>7866</v>
      </c>
      <c r="B7454">
        <v>10005873534</v>
      </c>
      <c r="C7454" t="s">
        <v>112</v>
      </c>
      <c r="D7454" s="10">
        <v>29717</v>
      </c>
      <c r="E7454" t="s">
        <v>1217</v>
      </c>
    </row>
    <row r="7455" spans="1:5">
      <c r="A7455" t="s">
        <v>7867</v>
      </c>
      <c r="B7455">
        <v>10020970269</v>
      </c>
      <c r="C7455" t="s">
        <v>30</v>
      </c>
      <c r="D7455" s="10">
        <v>35349</v>
      </c>
      <c r="E7455" t="s">
        <v>1219</v>
      </c>
    </row>
    <row r="7456" spans="1:5">
      <c r="A7456" t="s">
        <v>7868</v>
      </c>
      <c r="B7456">
        <v>10019321774</v>
      </c>
      <c r="C7456" t="s">
        <v>112</v>
      </c>
      <c r="D7456" s="10">
        <v>29481</v>
      </c>
      <c r="E7456" t="s">
        <v>1219</v>
      </c>
    </row>
    <row r="7457" spans="1:5">
      <c r="A7457" t="s">
        <v>7869</v>
      </c>
      <c r="B7457">
        <v>10021162249</v>
      </c>
      <c r="C7457" t="s">
        <v>30</v>
      </c>
      <c r="D7457" s="10">
        <v>36045</v>
      </c>
      <c r="E7457" t="s">
        <v>1219</v>
      </c>
    </row>
    <row r="7458" spans="1:5">
      <c r="A7458" t="s">
        <v>7870</v>
      </c>
      <c r="B7458">
        <v>10021486187</v>
      </c>
      <c r="C7458" t="s">
        <v>30</v>
      </c>
      <c r="D7458" s="10">
        <v>35598</v>
      </c>
      <c r="E7458" t="s">
        <v>1219</v>
      </c>
    </row>
    <row r="7459" spans="1:5">
      <c r="A7459" t="s">
        <v>7871</v>
      </c>
      <c r="B7459">
        <v>10009367453</v>
      </c>
      <c r="C7459" t="s">
        <v>112</v>
      </c>
      <c r="D7459" s="10">
        <v>28736</v>
      </c>
      <c r="E7459" t="s">
        <v>1218</v>
      </c>
    </row>
    <row r="7460" spans="1:5">
      <c r="A7460" t="s">
        <v>7872</v>
      </c>
      <c r="B7460">
        <v>10010862768</v>
      </c>
      <c r="C7460" t="s">
        <v>28</v>
      </c>
      <c r="D7460" s="10">
        <v>35958</v>
      </c>
      <c r="E7460" t="s">
        <v>1219</v>
      </c>
    </row>
    <row r="7461" spans="1:5">
      <c r="A7461" t="s">
        <v>7873</v>
      </c>
      <c r="B7461">
        <v>10064647248</v>
      </c>
      <c r="C7461" t="s">
        <v>163</v>
      </c>
      <c r="D7461" s="10">
        <v>29037</v>
      </c>
      <c r="E7461" t="s">
        <v>1219</v>
      </c>
    </row>
    <row r="7462" spans="1:5">
      <c r="A7462" t="s">
        <v>7874</v>
      </c>
      <c r="B7462">
        <v>10010855900</v>
      </c>
      <c r="C7462" t="s">
        <v>28</v>
      </c>
      <c r="D7462" s="10">
        <v>35954</v>
      </c>
      <c r="E7462" t="s">
        <v>1219</v>
      </c>
    </row>
    <row r="7463" spans="1:5">
      <c r="A7463" t="s">
        <v>7875</v>
      </c>
      <c r="B7463">
        <v>10018595789</v>
      </c>
      <c r="C7463" t="s">
        <v>112</v>
      </c>
      <c r="D7463" s="10">
        <v>27462</v>
      </c>
      <c r="E7463" t="s">
        <v>1217</v>
      </c>
    </row>
    <row r="7464" spans="1:5">
      <c r="A7464" t="s">
        <v>7876</v>
      </c>
      <c r="B7464">
        <v>10061647423</v>
      </c>
      <c r="C7464" t="s">
        <v>112</v>
      </c>
      <c r="D7464" s="10">
        <v>31094</v>
      </c>
      <c r="E7464" t="s">
        <v>1219</v>
      </c>
    </row>
    <row r="7465" spans="1:5">
      <c r="A7465" t="s">
        <v>7877</v>
      </c>
      <c r="B7465">
        <v>10060921135</v>
      </c>
      <c r="C7465" t="s">
        <v>112</v>
      </c>
      <c r="D7465" s="10">
        <v>29910</v>
      </c>
      <c r="E7465" t="s">
        <v>1219</v>
      </c>
    </row>
    <row r="7466" spans="1:5">
      <c r="A7466" t="s">
        <v>7878</v>
      </c>
      <c r="B7466">
        <v>10050563555</v>
      </c>
      <c r="C7466" t="s">
        <v>112</v>
      </c>
      <c r="D7466" s="10">
        <v>28692</v>
      </c>
      <c r="E7466" t="s">
        <v>1217</v>
      </c>
    </row>
    <row r="7467" spans="1:5">
      <c r="A7467" t="s">
        <v>7879</v>
      </c>
      <c r="B7467">
        <v>10012755581</v>
      </c>
      <c r="C7467" t="s">
        <v>112</v>
      </c>
      <c r="D7467" s="10">
        <v>31124</v>
      </c>
      <c r="E7467" t="s">
        <v>1217</v>
      </c>
    </row>
    <row r="7468" spans="1:5">
      <c r="A7468" t="s">
        <v>7880</v>
      </c>
      <c r="B7468">
        <v>10019119892</v>
      </c>
      <c r="C7468" t="s">
        <v>112</v>
      </c>
      <c r="D7468" s="10">
        <v>31763</v>
      </c>
      <c r="E7468" t="s">
        <v>1219</v>
      </c>
    </row>
    <row r="7469" spans="1:5">
      <c r="A7469" t="s">
        <v>7881</v>
      </c>
      <c r="B7469">
        <v>10018838390</v>
      </c>
      <c r="C7469" t="s">
        <v>112</v>
      </c>
      <c r="D7469" s="10">
        <v>34561</v>
      </c>
      <c r="E7469" t="s">
        <v>1219</v>
      </c>
    </row>
    <row r="7470" spans="1:5">
      <c r="A7470" t="s">
        <v>7882</v>
      </c>
      <c r="B7470">
        <v>10050677531</v>
      </c>
      <c r="C7470" t="s">
        <v>149</v>
      </c>
      <c r="D7470" s="10">
        <v>33656</v>
      </c>
      <c r="E7470" t="s">
        <v>1217</v>
      </c>
    </row>
    <row r="7471" spans="1:5">
      <c r="A7471" t="s">
        <v>7883</v>
      </c>
      <c r="B7471">
        <v>10009979866</v>
      </c>
      <c r="C7471" t="s">
        <v>2377</v>
      </c>
      <c r="D7471" s="10">
        <v>35188</v>
      </c>
      <c r="E7471" t="s">
        <v>1219</v>
      </c>
    </row>
    <row r="7472" spans="1:5">
      <c r="A7472" t="s">
        <v>7884</v>
      </c>
      <c r="B7472">
        <v>10009369170</v>
      </c>
      <c r="C7472" t="s">
        <v>637</v>
      </c>
      <c r="D7472" s="10">
        <v>31663</v>
      </c>
      <c r="E7472" t="s">
        <v>1219</v>
      </c>
    </row>
    <row r="7473" spans="1:5">
      <c r="A7473" t="s">
        <v>7885</v>
      </c>
      <c r="B7473">
        <v>10008611863</v>
      </c>
      <c r="C7473" t="s">
        <v>55</v>
      </c>
      <c r="D7473" s="10">
        <v>34929</v>
      </c>
      <c r="E7473" t="s">
        <v>1219</v>
      </c>
    </row>
    <row r="7474" spans="1:5">
      <c r="A7474" t="s">
        <v>7886</v>
      </c>
      <c r="B7474">
        <v>10015907374</v>
      </c>
      <c r="C7474" t="s">
        <v>26</v>
      </c>
      <c r="D7474" s="10">
        <v>35260</v>
      </c>
      <c r="E7474" t="s">
        <v>1219</v>
      </c>
    </row>
    <row r="7475" spans="1:5">
      <c r="A7475" t="s">
        <v>7887</v>
      </c>
      <c r="B7475">
        <v>10013497532</v>
      </c>
      <c r="C7475" t="s">
        <v>363</v>
      </c>
      <c r="D7475" s="10">
        <v>23101</v>
      </c>
      <c r="E7475" t="s">
        <v>1217</v>
      </c>
    </row>
    <row r="7476" spans="1:5">
      <c r="A7476" t="s">
        <v>7888</v>
      </c>
      <c r="B7476">
        <v>10050431900</v>
      </c>
      <c r="C7476" t="s">
        <v>55</v>
      </c>
      <c r="D7476" s="10">
        <v>36217</v>
      </c>
      <c r="E7476" t="s">
        <v>1219</v>
      </c>
    </row>
    <row r="7477" spans="1:5">
      <c r="A7477" t="s">
        <v>7889</v>
      </c>
      <c r="B7477">
        <v>10013896242</v>
      </c>
      <c r="C7477" t="s">
        <v>77</v>
      </c>
      <c r="D7477" s="10">
        <v>35397</v>
      </c>
      <c r="E7477" t="s">
        <v>1217</v>
      </c>
    </row>
    <row r="7478" spans="1:5">
      <c r="A7478" t="s">
        <v>7890</v>
      </c>
      <c r="B7478">
        <v>10006897791</v>
      </c>
      <c r="C7478" t="s">
        <v>141</v>
      </c>
      <c r="D7478" s="10">
        <v>33542</v>
      </c>
      <c r="E7478" t="s">
        <v>1219</v>
      </c>
    </row>
    <row r="7479" spans="1:5">
      <c r="A7479" t="s">
        <v>7891</v>
      </c>
      <c r="B7479">
        <v>10014676282</v>
      </c>
      <c r="C7479" t="s">
        <v>26</v>
      </c>
      <c r="D7479" s="10">
        <v>35628</v>
      </c>
      <c r="E7479" t="s">
        <v>1219</v>
      </c>
    </row>
    <row r="7480" spans="1:5">
      <c r="A7480" t="s">
        <v>7892</v>
      </c>
      <c r="B7480">
        <v>10006661961</v>
      </c>
      <c r="C7480" t="s">
        <v>177</v>
      </c>
      <c r="D7480" s="10">
        <v>28971</v>
      </c>
      <c r="E7480" t="s">
        <v>1217</v>
      </c>
    </row>
    <row r="7481" spans="1:5">
      <c r="A7481" t="s">
        <v>7893</v>
      </c>
      <c r="B7481">
        <v>10011189134</v>
      </c>
      <c r="C7481" t="s">
        <v>103</v>
      </c>
      <c r="D7481" s="10">
        <v>34580</v>
      </c>
      <c r="E7481" t="s">
        <v>1219</v>
      </c>
    </row>
    <row r="7482" spans="1:5">
      <c r="A7482" t="s">
        <v>7894</v>
      </c>
      <c r="B7482">
        <v>10061349551</v>
      </c>
      <c r="C7482" t="s">
        <v>55</v>
      </c>
      <c r="E7482" t="s">
        <v>1219</v>
      </c>
    </row>
    <row r="7483" spans="1:5">
      <c r="A7483" t="s">
        <v>7895</v>
      </c>
      <c r="B7483">
        <v>10061350864</v>
      </c>
      <c r="C7483" t="s">
        <v>55</v>
      </c>
      <c r="E7483" t="s">
        <v>1219</v>
      </c>
    </row>
    <row r="7484" spans="1:5">
      <c r="A7484" t="s">
        <v>7896</v>
      </c>
      <c r="B7484">
        <v>10015409341</v>
      </c>
      <c r="C7484" t="s">
        <v>24</v>
      </c>
      <c r="D7484" s="10">
        <v>35482</v>
      </c>
      <c r="E7484" t="s">
        <v>1219</v>
      </c>
    </row>
    <row r="7485" spans="1:5">
      <c r="A7485" t="s">
        <v>7897</v>
      </c>
      <c r="B7485">
        <v>10015304358</v>
      </c>
      <c r="C7485" t="s">
        <v>223</v>
      </c>
      <c r="D7485" s="10">
        <v>35037</v>
      </c>
      <c r="E7485" t="s">
        <v>1219</v>
      </c>
    </row>
    <row r="7486" spans="1:5">
      <c r="A7486" t="s">
        <v>7898</v>
      </c>
      <c r="B7486">
        <v>10007351368</v>
      </c>
      <c r="C7486" t="s">
        <v>101</v>
      </c>
      <c r="D7486" s="10">
        <v>33615</v>
      </c>
      <c r="E7486" t="s">
        <v>1219</v>
      </c>
    </row>
    <row r="7487" spans="1:5">
      <c r="A7487" t="s">
        <v>7899</v>
      </c>
      <c r="B7487">
        <v>10014576151</v>
      </c>
      <c r="C7487" t="s">
        <v>223</v>
      </c>
      <c r="D7487" s="10">
        <v>30808</v>
      </c>
      <c r="E7487" t="s">
        <v>1219</v>
      </c>
    </row>
    <row r="7488" spans="1:5">
      <c r="A7488" t="s">
        <v>7900</v>
      </c>
      <c r="B7488">
        <v>10007331463</v>
      </c>
      <c r="C7488" t="s">
        <v>141</v>
      </c>
      <c r="D7488" s="10">
        <v>33329</v>
      </c>
      <c r="E7488" t="s">
        <v>1217</v>
      </c>
    </row>
    <row r="7489" spans="1:5">
      <c r="A7489" t="s">
        <v>7901</v>
      </c>
      <c r="B7489">
        <v>10016202519</v>
      </c>
      <c r="C7489" t="s">
        <v>163</v>
      </c>
      <c r="D7489" s="10">
        <v>31517</v>
      </c>
      <c r="E7489" t="s">
        <v>1219</v>
      </c>
    </row>
    <row r="7490" spans="1:5">
      <c r="A7490" t="s">
        <v>7902</v>
      </c>
      <c r="B7490">
        <v>10061349046</v>
      </c>
      <c r="C7490" t="s">
        <v>55</v>
      </c>
      <c r="E7490" t="s">
        <v>1219</v>
      </c>
    </row>
    <row r="7491" spans="1:5">
      <c r="A7491" t="s">
        <v>7903</v>
      </c>
      <c r="B7491">
        <v>10015280413</v>
      </c>
      <c r="C7491" t="s">
        <v>34</v>
      </c>
      <c r="D7491" s="10">
        <v>35479</v>
      </c>
      <c r="E7491" t="s">
        <v>1219</v>
      </c>
    </row>
    <row r="7492" spans="1:5">
      <c r="A7492" t="s">
        <v>7432</v>
      </c>
      <c r="B7492">
        <v>10061350965</v>
      </c>
      <c r="C7492" t="s">
        <v>55</v>
      </c>
      <c r="E7492" t="s">
        <v>1219</v>
      </c>
    </row>
    <row r="7493" spans="1:5">
      <c r="A7493" t="s">
        <v>7904</v>
      </c>
      <c r="B7493">
        <v>10012747905</v>
      </c>
      <c r="C7493" t="s">
        <v>34</v>
      </c>
      <c r="D7493" s="10">
        <v>33797</v>
      </c>
      <c r="E7493" t="s">
        <v>1217</v>
      </c>
    </row>
    <row r="7494" spans="1:5">
      <c r="A7494" t="s">
        <v>7905</v>
      </c>
      <c r="B7494">
        <v>10016202721</v>
      </c>
      <c r="C7494" t="s">
        <v>163</v>
      </c>
      <c r="D7494" s="10">
        <v>33345</v>
      </c>
      <c r="E7494" t="s">
        <v>1219</v>
      </c>
    </row>
    <row r="7495" spans="1:5">
      <c r="A7495" t="s">
        <v>7906</v>
      </c>
      <c r="B7495">
        <v>10023459735</v>
      </c>
      <c r="C7495" t="s">
        <v>57</v>
      </c>
      <c r="D7495" s="10">
        <v>35831</v>
      </c>
      <c r="E7495" t="s">
        <v>1226</v>
      </c>
    </row>
    <row r="7496" spans="1:5">
      <c r="A7496" t="s">
        <v>7907</v>
      </c>
      <c r="B7496">
        <v>10016202923</v>
      </c>
      <c r="C7496" t="s">
        <v>163</v>
      </c>
      <c r="D7496" s="10">
        <v>34781</v>
      </c>
      <c r="E7496" t="s">
        <v>1219</v>
      </c>
    </row>
    <row r="7497" spans="1:5">
      <c r="A7497" t="s">
        <v>7908</v>
      </c>
      <c r="B7497">
        <v>10015103486</v>
      </c>
      <c r="C7497" t="s">
        <v>324</v>
      </c>
      <c r="D7497" s="10">
        <v>34405</v>
      </c>
      <c r="E7497" t="s">
        <v>1219</v>
      </c>
    </row>
    <row r="7498" spans="1:5">
      <c r="A7498" t="s">
        <v>7909</v>
      </c>
      <c r="B7498">
        <v>10023459836</v>
      </c>
      <c r="C7498" t="s">
        <v>57</v>
      </c>
      <c r="D7498" s="10">
        <v>35860</v>
      </c>
      <c r="E7498" t="s">
        <v>1219</v>
      </c>
    </row>
    <row r="7499" spans="1:5">
      <c r="A7499" t="s">
        <v>7910</v>
      </c>
      <c r="B7499">
        <v>10014674363</v>
      </c>
      <c r="C7499" t="s">
        <v>206</v>
      </c>
      <c r="D7499" s="10">
        <v>35784</v>
      </c>
      <c r="E7499" t="s">
        <v>1219</v>
      </c>
    </row>
    <row r="7500" spans="1:5">
      <c r="A7500" t="s">
        <v>7911</v>
      </c>
      <c r="B7500">
        <v>10010178213</v>
      </c>
      <c r="C7500" t="s">
        <v>28</v>
      </c>
      <c r="D7500" s="10">
        <v>35636</v>
      </c>
      <c r="E7500" t="s">
        <v>1217</v>
      </c>
    </row>
    <row r="7501" spans="1:5">
      <c r="A7501" t="s">
        <v>7912</v>
      </c>
      <c r="B7501">
        <v>10014590093</v>
      </c>
      <c r="C7501" t="s">
        <v>28</v>
      </c>
      <c r="D7501" s="10">
        <v>35600</v>
      </c>
      <c r="E7501" t="s">
        <v>1217</v>
      </c>
    </row>
    <row r="7502" spans="1:5">
      <c r="A7502" t="s">
        <v>7913</v>
      </c>
      <c r="B7502">
        <v>10010871862</v>
      </c>
      <c r="C7502" t="s">
        <v>324</v>
      </c>
      <c r="D7502" s="10">
        <v>32685</v>
      </c>
      <c r="E7502" t="s">
        <v>1219</v>
      </c>
    </row>
    <row r="7503" spans="1:5">
      <c r="A7503" t="s">
        <v>7914</v>
      </c>
      <c r="B7503">
        <v>10011219244</v>
      </c>
      <c r="C7503" t="s">
        <v>57</v>
      </c>
      <c r="D7503" s="10">
        <v>36157</v>
      </c>
      <c r="E7503" t="s">
        <v>1219</v>
      </c>
    </row>
    <row r="7504" spans="1:5">
      <c r="A7504" t="s">
        <v>7915</v>
      </c>
      <c r="B7504">
        <v>10009682301</v>
      </c>
      <c r="C7504" t="s">
        <v>324</v>
      </c>
      <c r="D7504" s="10">
        <v>35712</v>
      </c>
      <c r="E7504" t="s">
        <v>1219</v>
      </c>
    </row>
    <row r="7505" spans="1:5">
      <c r="A7505" t="s">
        <v>7916</v>
      </c>
      <c r="B7505">
        <v>10007222440</v>
      </c>
      <c r="C7505" t="s">
        <v>112</v>
      </c>
      <c r="D7505" s="10">
        <v>32041</v>
      </c>
      <c r="E7505" t="s">
        <v>1217</v>
      </c>
    </row>
    <row r="7506" spans="1:5">
      <c r="A7506" t="s">
        <v>7917</v>
      </c>
      <c r="B7506">
        <v>10003234831</v>
      </c>
      <c r="C7506" t="s">
        <v>77</v>
      </c>
      <c r="D7506" s="10">
        <v>31991</v>
      </c>
      <c r="E7506" t="s">
        <v>1217</v>
      </c>
    </row>
    <row r="7507" spans="1:5">
      <c r="A7507" t="s">
        <v>7918</v>
      </c>
      <c r="B7507">
        <v>10006291442</v>
      </c>
      <c r="C7507" t="s">
        <v>101</v>
      </c>
      <c r="D7507" s="10">
        <v>33467</v>
      </c>
      <c r="E7507" t="s">
        <v>1217</v>
      </c>
    </row>
    <row r="7508" spans="1:5">
      <c r="A7508" t="s">
        <v>7919</v>
      </c>
      <c r="B7508">
        <v>10009639255</v>
      </c>
      <c r="C7508" t="s">
        <v>1706</v>
      </c>
      <c r="D7508" s="10">
        <v>35065</v>
      </c>
      <c r="E7508" t="s">
        <v>1219</v>
      </c>
    </row>
    <row r="7509" spans="1:5">
      <c r="A7509" t="s">
        <v>7920</v>
      </c>
      <c r="B7509">
        <v>10008664508</v>
      </c>
      <c r="C7509" t="s">
        <v>84</v>
      </c>
      <c r="D7509" s="10">
        <v>34351</v>
      </c>
      <c r="E7509" t="s">
        <v>1217</v>
      </c>
    </row>
    <row r="7510" spans="1:5">
      <c r="A7510" t="s">
        <v>7921</v>
      </c>
      <c r="B7510">
        <v>10009688462</v>
      </c>
      <c r="C7510" t="s">
        <v>861</v>
      </c>
      <c r="D7510" s="10">
        <v>35125</v>
      </c>
      <c r="E7510" t="s">
        <v>1219</v>
      </c>
    </row>
    <row r="7511" spans="1:5">
      <c r="A7511" t="s">
        <v>7922</v>
      </c>
      <c r="B7511">
        <v>10009854069</v>
      </c>
      <c r="C7511" t="s">
        <v>112</v>
      </c>
      <c r="D7511" s="10">
        <v>34716</v>
      </c>
      <c r="E7511" t="s">
        <v>1219</v>
      </c>
    </row>
    <row r="7512" spans="1:5">
      <c r="A7512" t="s">
        <v>7923</v>
      </c>
      <c r="B7512">
        <v>10006209701</v>
      </c>
      <c r="C7512" t="s">
        <v>211</v>
      </c>
      <c r="D7512" s="10">
        <v>31502</v>
      </c>
      <c r="E7512" t="s">
        <v>1219</v>
      </c>
    </row>
    <row r="7513" spans="1:5">
      <c r="A7513" t="s">
        <v>7924</v>
      </c>
      <c r="B7513">
        <v>10009418276</v>
      </c>
      <c r="C7513" t="s">
        <v>363</v>
      </c>
      <c r="D7513" s="10">
        <v>29874</v>
      </c>
      <c r="E7513" t="s">
        <v>1219</v>
      </c>
    </row>
    <row r="7514" spans="1:5">
      <c r="A7514" t="s">
        <v>7925</v>
      </c>
      <c r="B7514">
        <v>10009403728</v>
      </c>
      <c r="C7514" t="s">
        <v>144</v>
      </c>
      <c r="D7514" s="10">
        <v>28629</v>
      </c>
      <c r="E7514" t="s">
        <v>1217</v>
      </c>
    </row>
    <row r="7515" spans="1:5">
      <c r="A7515" t="s">
        <v>7926</v>
      </c>
      <c r="B7515">
        <v>10004635267</v>
      </c>
      <c r="C7515" t="s">
        <v>45</v>
      </c>
      <c r="D7515" s="10">
        <v>32307</v>
      </c>
      <c r="E7515" t="s">
        <v>1219</v>
      </c>
    </row>
    <row r="7516" spans="1:5">
      <c r="A7516" t="s">
        <v>7927</v>
      </c>
      <c r="B7516">
        <v>10074404034</v>
      </c>
      <c r="C7516" t="s">
        <v>153</v>
      </c>
      <c r="D7516" s="10">
        <v>34661</v>
      </c>
      <c r="E7516" t="s">
        <v>1217</v>
      </c>
    </row>
    <row r="7517" spans="1:5">
      <c r="A7517" t="s">
        <v>7928</v>
      </c>
      <c r="B7517">
        <v>10010941479</v>
      </c>
      <c r="C7517" t="s">
        <v>645</v>
      </c>
      <c r="D7517" s="10">
        <v>32589</v>
      </c>
      <c r="E7517" t="s">
        <v>1219</v>
      </c>
    </row>
    <row r="7518" spans="1:5">
      <c r="A7518" t="s">
        <v>7929</v>
      </c>
      <c r="B7518">
        <v>10002496924</v>
      </c>
      <c r="C7518" t="s">
        <v>206</v>
      </c>
      <c r="D7518" s="10">
        <v>30322</v>
      </c>
      <c r="E7518" t="s">
        <v>1219</v>
      </c>
    </row>
    <row r="7519" spans="1:5">
      <c r="A7519" t="s">
        <v>7930</v>
      </c>
      <c r="B7519">
        <v>10010590663</v>
      </c>
      <c r="C7519" t="s">
        <v>363</v>
      </c>
      <c r="D7519" s="10">
        <v>26008</v>
      </c>
      <c r="E7519" t="s">
        <v>1219</v>
      </c>
    </row>
    <row r="7520" spans="1:5">
      <c r="A7520" t="s">
        <v>7931</v>
      </c>
      <c r="B7520">
        <v>10003097314</v>
      </c>
      <c r="C7520" t="s">
        <v>26</v>
      </c>
      <c r="D7520" s="10">
        <v>31644</v>
      </c>
      <c r="E7520" t="s">
        <v>1217</v>
      </c>
    </row>
    <row r="7521" spans="1:5">
      <c r="A7521" t="s">
        <v>7932</v>
      </c>
      <c r="B7521">
        <v>10008672083</v>
      </c>
      <c r="C7521" t="s">
        <v>177</v>
      </c>
      <c r="D7521" s="10">
        <v>34725</v>
      </c>
      <c r="E7521" t="s">
        <v>1217</v>
      </c>
    </row>
    <row r="7522" spans="1:5">
      <c r="A7522" t="s">
        <v>7933</v>
      </c>
      <c r="B7522">
        <v>10010102330</v>
      </c>
      <c r="C7522" t="s">
        <v>24</v>
      </c>
      <c r="D7522" s="10">
        <v>35587</v>
      </c>
      <c r="E7522" t="s">
        <v>1219</v>
      </c>
    </row>
    <row r="7523" spans="1:5">
      <c r="A7523" t="s">
        <v>7934</v>
      </c>
      <c r="B7523">
        <v>10011044644</v>
      </c>
      <c r="C7523" t="s">
        <v>45</v>
      </c>
      <c r="D7523" s="10">
        <v>34631</v>
      </c>
      <c r="E7523" t="s">
        <v>1219</v>
      </c>
    </row>
    <row r="7524" spans="1:5">
      <c r="A7524" t="s">
        <v>7935</v>
      </c>
      <c r="B7524">
        <v>10010843065</v>
      </c>
      <c r="C7524" t="s">
        <v>103</v>
      </c>
      <c r="D7524" s="10">
        <v>31046</v>
      </c>
      <c r="E7524" t="s">
        <v>1217</v>
      </c>
    </row>
    <row r="7525" spans="1:5">
      <c r="A7525" t="s">
        <v>7936</v>
      </c>
      <c r="B7525">
        <v>10010726362</v>
      </c>
      <c r="C7525" t="s">
        <v>153</v>
      </c>
      <c r="D7525" s="10">
        <v>33941</v>
      </c>
      <c r="E7525" t="s">
        <v>1219</v>
      </c>
    </row>
    <row r="7526" spans="1:5">
      <c r="A7526" t="s">
        <v>7937</v>
      </c>
      <c r="B7526">
        <v>10009816279</v>
      </c>
      <c r="C7526" t="s">
        <v>255</v>
      </c>
      <c r="D7526" s="10">
        <v>35348</v>
      </c>
      <c r="E7526" t="s">
        <v>1219</v>
      </c>
    </row>
    <row r="7527" spans="1:5">
      <c r="A7527" t="s">
        <v>7938</v>
      </c>
      <c r="B7527">
        <v>10007900531</v>
      </c>
      <c r="C7527" t="s">
        <v>30</v>
      </c>
      <c r="D7527" s="10">
        <v>34420</v>
      </c>
      <c r="E7527" t="s">
        <v>1219</v>
      </c>
    </row>
    <row r="7528" spans="1:5">
      <c r="A7528" t="s">
        <v>7939</v>
      </c>
      <c r="B7528">
        <v>10009670274</v>
      </c>
      <c r="C7528" t="s">
        <v>153</v>
      </c>
      <c r="D7528" s="10">
        <v>35583</v>
      </c>
      <c r="E7528" t="s">
        <v>1219</v>
      </c>
    </row>
    <row r="7529" spans="1:5">
      <c r="A7529" t="s">
        <v>7940</v>
      </c>
      <c r="B7529">
        <v>10010100815</v>
      </c>
      <c r="C7529" t="s">
        <v>255</v>
      </c>
      <c r="D7529" s="10">
        <v>34626</v>
      </c>
      <c r="E7529" t="s">
        <v>1219</v>
      </c>
    </row>
    <row r="7530" spans="1:5">
      <c r="A7530" t="s">
        <v>7941</v>
      </c>
      <c r="B7530">
        <v>10009451016</v>
      </c>
      <c r="C7530" t="s">
        <v>141</v>
      </c>
      <c r="D7530" s="10">
        <v>35636</v>
      </c>
      <c r="E7530" t="s">
        <v>1219</v>
      </c>
    </row>
    <row r="7531" spans="1:5">
      <c r="A7531" t="s">
        <v>7942</v>
      </c>
      <c r="B7531">
        <v>10002671928</v>
      </c>
      <c r="C7531" t="s">
        <v>141</v>
      </c>
      <c r="D7531" s="10">
        <v>28677</v>
      </c>
      <c r="E7531" t="s">
        <v>1217</v>
      </c>
    </row>
    <row r="7532" spans="1:5">
      <c r="A7532" t="s">
        <v>7943</v>
      </c>
      <c r="B7532">
        <v>10010875401</v>
      </c>
      <c r="C7532" t="s">
        <v>153</v>
      </c>
      <c r="D7532" s="10">
        <v>31405</v>
      </c>
      <c r="E7532" t="s">
        <v>1219</v>
      </c>
    </row>
    <row r="7533" spans="1:5">
      <c r="A7533" t="s">
        <v>7944</v>
      </c>
      <c r="B7533">
        <v>10009330370</v>
      </c>
      <c r="C7533" t="s">
        <v>163</v>
      </c>
      <c r="D7533" s="10">
        <v>34167</v>
      </c>
      <c r="E7533" t="s">
        <v>1219</v>
      </c>
    </row>
    <row r="7534" spans="1:5">
      <c r="A7534" t="s">
        <v>7945</v>
      </c>
      <c r="B7534">
        <v>10009669567</v>
      </c>
      <c r="C7534" t="s">
        <v>153</v>
      </c>
      <c r="D7534" s="10">
        <v>35535</v>
      </c>
      <c r="E7534" t="s">
        <v>1219</v>
      </c>
    </row>
    <row r="7535" spans="1:5">
      <c r="A7535" t="s">
        <v>7946</v>
      </c>
      <c r="B7535">
        <v>10010871660</v>
      </c>
      <c r="C7535" t="s">
        <v>324</v>
      </c>
      <c r="D7535" s="10">
        <v>33399</v>
      </c>
      <c r="E7535" t="s">
        <v>1219</v>
      </c>
    </row>
    <row r="7536" spans="1:5">
      <c r="A7536" t="s">
        <v>7947</v>
      </c>
      <c r="B7536">
        <v>10009378769</v>
      </c>
      <c r="C7536" t="s">
        <v>255</v>
      </c>
      <c r="D7536" s="10">
        <v>34938</v>
      </c>
      <c r="E7536" t="s">
        <v>1219</v>
      </c>
    </row>
    <row r="7537" spans="1:5">
      <c r="A7537" t="s">
        <v>7948</v>
      </c>
      <c r="B7537">
        <v>10009049676</v>
      </c>
      <c r="C7537" t="s">
        <v>187</v>
      </c>
      <c r="D7537" s="10">
        <v>34858</v>
      </c>
      <c r="E7537" t="s">
        <v>1219</v>
      </c>
    </row>
    <row r="7538" spans="1:5">
      <c r="A7538" t="s">
        <v>7949</v>
      </c>
      <c r="B7538">
        <v>10010108491</v>
      </c>
      <c r="C7538" t="s">
        <v>255</v>
      </c>
      <c r="D7538" s="10">
        <v>35169</v>
      </c>
      <c r="E7538" t="s">
        <v>1219</v>
      </c>
    </row>
    <row r="7539" spans="1:5">
      <c r="A7539" t="s">
        <v>7950</v>
      </c>
      <c r="B7539">
        <v>10010681401</v>
      </c>
      <c r="C7539" t="s">
        <v>141</v>
      </c>
      <c r="D7539" s="10">
        <v>30833</v>
      </c>
      <c r="E7539" t="s">
        <v>1217</v>
      </c>
    </row>
    <row r="7540" spans="1:5">
      <c r="A7540" t="s">
        <v>7951</v>
      </c>
      <c r="B7540">
        <v>10061260130</v>
      </c>
      <c r="C7540" t="s">
        <v>36</v>
      </c>
      <c r="D7540" s="10">
        <v>34520</v>
      </c>
      <c r="E7540" t="s">
        <v>1219</v>
      </c>
    </row>
    <row r="7541" spans="1:5">
      <c r="A7541" t="s">
        <v>7952</v>
      </c>
      <c r="B7541">
        <v>10009252770</v>
      </c>
      <c r="C7541" t="s">
        <v>30</v>
      </c>
      <c r="D7541" s="10">
        <v>31156</v>
      </c>
      <c r="E7541" t="s">
        <v>1219</v>
      </c>
    </row>
    <row r="7542" spans="1:5">
      <c r="A7542" t="s">
        <v>7953</v>
      </c>
      <c r="B7542">
        <v>10007894063</v>
      </c>
      <c r="C7542" t="s">
        <v>62</v>
      </c>
      <c r="D7542" s="10">
        <v>34507</v>
      </c>
      <c r="E7542" t="s">
        <v>1219</v>
      </c>
    </row>
    <row r="7543" spans="1:5">
      <c r="A7543" t="s">
        <v>7954</v>
      </c>
      <c r="B7543">
        <v>10010088889</v>
      </c>
      <c r="C7543" t="s">
        <v>324</v>
      </c>
      <c r="D7543" s="10">
        <v>34915</v>
      </c>
      <c r="E7543" t="s">
        <v>1219</v>
      </c>
    </row>
    <row r="7544" spans="1:5">
      <c r="A7544" t="s">
        <v>7955</v>
      </c>
      <c r="B7544">
        <v>10010823665</v>
      </c>
      <c r="C7544" t="s">
        <v>62</v>
      </c>
      <c r="D7544" s="10">
        <v>32078</v>
      </c>
      <c r="E7544" t="s">
        <v>1219</v>
      </c>
    </row>
    <row r="7545" spans="1:5">
      <c r="A7545" t="s">
        <v>7956</v>
      </c>
      <c r="B7545">
        <v>10009717764</v>
      </c>
      <c r="C7545" t="s">
        <v>187</v>
      </c>
      <c r="D7545" s="10">
        <v>35275</v>
      </c>
      <c r="E7545" t="s">
        <v>1219</v>
      </c>
    </row>
    <row r="7546" spans="1:5">
      <c r="A7546" t="s">
        <v>7957</v>
      </c>
      <c r="B7546">
        <v>10010094549</v>
      </c>
      <c r="C7546" t="s">
        <v>28</v>
      </c>
      <c r="D7546" s="10">
        <v>28933</v>
      </c>
      <c r="E7546" t="s">
        <v>1217</v>
      </c>
    </row>
    <row r="7547" spans="1:5">
      <c r="A7547" t="s">
        <v>7958</v>
      </c>
      <c r="B7547">
        <v>10009680984</v>
      </c>
      <c r="C7547" t="s">
        <v>324</v>
      </c>
      <c r="D7547" s="10">
        <v>31310</v>
      </c>
      <c r="E7547" t="s">
        <v>1219</v>
      </c>
    </row>
    <row r="7548" spans="1:5">
      <c r="A7548" t="s">
        <v>7959</v>
      </c>
      <c r="B7548">
        <v>10010174270</v>
      </c>
      <c r="C7548" t="s">
        <v>630</v>
      </c>
      <c r="D7548" s="10">
        <v>35287</v>
      </c>
      <c r="E7548" t="s">
        <v>1219</v>
      </c>
    </row>
    <row r="7549" spans="1:5">
      <c r="A7549" t="s">
        <v>7960</v>
      </c>
      <c r="B7549">
        <v>10010094347</v>
      </c>
      <c r="C7549" t="s">
        <v>197</v>
      </c>
      <c r="D7549" s="10">
        <v>32488</v>
      </c>
      <c r="E7549" t="s">
        <v>1219</v>
      </c>
    </row>
    <row r="7550" spans="1:5">
      <c r="A7550" t="s">
        <v>7961</v>
      </c>
      <c r="B7550">
        <v>10010663617</v>
      </c>
      <c r="C7550" t="s">
        <v>177</v>
      </c>
      <c r="D7550" s="10">
        <v>29796</v>
      </c>
      <c r="E7550" t="s">
        <v>1217</v>
      </c>
    </row>
    <row r="7551" spans="1:5">
      <c r="A7551" t="s">
        <v>7962</v>
      </c>
      <c r="B7551">
        <v>10097304118</v>
      </c>
      <c r="C7551" t="s">
        <v>38</v>
      </c>
      <c r="D7551" s="10">
        <v>36922</v>
      </c>
      <c r="E7551" t="s">
        <v>1219</v>
      </c>
    </row>
    <row r="7552" spans="1:5">
      <c r="A7552" t="s">
        <v>7963</v>
      </c>
      <c r="B7552">
        <v>10063788796</v>
      </c>
      <c r="C7552" t="s">
        <v>1686</v>
      </c>
      <c r="D7552" s="10">
        <v>37426</v>
      </c>
      <c r="E7552" t="s">
        <v>1217</v>
      </c>
    </row>
    <row r="7553" spans="1:5">
      <c r="A7553" t="s">
        <v>7964</v>
      </c>
      <c r="B7553">
        <v>10136187576</v>
      </c>
      <c r="C7553" t="s">
        <v>38</v>
      </c>
      <c r="D7553" s="10">
        <v>37990</v>
      </c>
      <c r="E7553" t="s">
        <v>1219</v>
      </c>
    </row>
    <row r="7554" spans="1:5">
      <c r="A7554" t="s">
        <v>7965</v>
      </c>
      <c r="B7554">
        <v>10136223750</v>
      </c>
      <c r="C7554" t="s">
        <v>38</v>
      </c>
      <c r="D7554" s="10">
        <v>38037</v>
      </c>
      <c r="E7554" t="s">
        <v>1219</v>
      </c>
    </row>
    <row r="7555" spans="1:5">
      <c r="A7555" t="s">
        <v>7966</v>
      </c>
      <c r="B7555">
        <v>10041873870</v>
      </c>
      <c r="C7555" t="s">
        <v>36</v>
      </c>
      <c r="D7555" s="10">
        <v>38640</v>
      </c>
      <c r="E7555" t="s">
        <v>1217</v>
      </c>
    </row>
    <row r="7556" spans="1:5">
      <c r="A7556" t="s">
        <v>7967</v>
      </c>
      <c r="B7556">
        <v>10119338373</v>
      </c>
      <c r="C7556" t="s">
        <v>477</v>
      </c>
      <c r="D7556" s="10">
        <v>38430</v>
      </c>
      <c r="E7556" t="s">
        <v>1217</v>
      </c>
    </row>
    <row r="7557" spans="1:5">
      <c r="A7557" t="s">
        <v>7968</v>
      </c>
      <c r="B7557">
        <v>10030436560</v>
      </c>
      <c r="C7557" t="s">
        <v>24</v>
      </c>
      <c r="D7557" s="10">
        <v>38494</v>
      </c>
      <c r="E7557" t="s">
        <v>1217</v>
      </c>
    </row>
    <row r="7558" spans="1:5">
      <c r="A7558" t="s">
        <v>7969</v>
      </c>
      <c r="B7558">
        <v>10136187273</v>
      </c>
      <c r="C7558" t="s">
        <v>38</v>
      </c>
      <c r="D7558" s="10">
        <v>38151</v>
      </c>
      <c r="E7558" t="s">
        <v>1219</v>
      </c>
    </row>
    <row r="7559" spans="1:5">
      <c r="A7559" t="s">
        <v>7970</v>
      </c>
      <c r="B7559">
        <v>10136187374</v>
      </c>
      <c r="C7559" t="s">
        <v>38</v>
      </c>
      <c r="D7559" s="10">
        <v>38235</v>
      </c>
      <c r="E7559" t="s">
        <v>1219</v>
      </c>
    </row>
    <row r="7560" spans="1:5">
      <c r="A7560" t="s">
        <v>7971</v>
      </c>
      <c r="B7560">
        <v>10021956538</v>
      </c>
      <c r="C7560" t="s">
        <v>34</v>
      </c>
      <c r="D7560" s="10">
        <v>37123</v>
      </c>
      <c r="E7560" t="s">
        <v>1217</v>
      </c>
    </row>
    <row r="7561" spans="1:5">
      <c r="A7561" t="s">
        <v>7972</v>
      </c>
      <c r="B7561">
        <v>10048545753</v>
      </c>
      <c r="C7561" t="s">
        <v>28</v>
      </c>
      <c r="D7561" s="10">
        <v>38604</v>
      </c>
      <c r="E7561" t="s">
        <v>1217</v>
      </c>
    </row>
    <row r="7562" spans="1:5">
      <c r="A7562" t="s">
        <v>7973</v>
      </c>
      <c r="B7562">
        <v>10064571567</v>
      </c>
      <c r="C7562" t="s">
        <v>28</v>
      </c>
      <c r="D7562" s="10">
        <v>38016</v>
      </c>
      <c r="E7562" t="s">
        <v>1217</v>
      </c>
    </row>
    <row r="7563" spans="1:5">
      <c r="A7563" t="s">
        <v>7974</v>
      </c>
      <c r="B7563">
        <v>10121685066</v>
      </c>
      <c r="C7563" t="s">
        <v>223</v>
      </c>
      <c r="D7563" s="10">
        <v>37871</v>
      </c>
      <c r="E7563" t="s">
        <v>1219</v>
      </c>
    </row>
    <row r="7564" spans="1:5">
      <c r="A7564" t="s">
        <v>7975</v>
      </c>
      <c r="B7564">
        <v>10084439793</v>
      </c>
      <c r="C7564" t="s">
        <v>255</v>
      </c>
      <c r="D7564" s="10">
        <v>36894</v>
      </c>
      <c r="E7564" t="s">
        <v>1219</v>
      </c>
    </row>
    <row r="7565" spans="1:5">
      <c r="A7565" t="s">
        <v>7976</v>
      </c>
      <c r="B7565">
        <v>10097464974</v>
      </c>
      <c r="C7565" t="s">
        <v>38</v>
      </c>
      <c r="D7565" s="10">
        <v>36977</v>
      </c>
      <c r="E7565" t="s">
        <v>1219</v>
      </c>
    </row>
    <row r="7566" spans="1:5">
      <c r="A7566" t="s">
        <v>7977</v>
      </c>
      <c r="B7566">
        <v>10046259381</v>
      </c>
      <c r="C7566" t="s">
        <v>483</v>
      </c>
      <c r="D7566" s="10">
        <v>37759</v>
      </c>
      <c r="E7566" t="s">
        <v>1217</v>
      </c>
    </row>
    <row r="7567" spans="1:5">
      <c r="A7567" t="s">
        <v>7978</v>
      </c>
      <c r="B7567">
        <v>10014661431</v>
      </c>
      <c r="C7567" t="s">
        <v>38</v>
      </c>
      <c r="D7567" s="10">
        <v>35484</v>
      </c>
      <c r="E7567" t="s">
        <v>1219</v>
      </c>
    </row>
    <row r="7568" spans="1:5">
      <c r="A7568" t="s">
        <v>7979</v>
      </c>
      <c r="B7568">
        <v>10051158386</v>
      </c>
      <c r="C7568" t="s">
        <v>1300</v>
      </c>
      <c r="D7568" s="10">
        <v>36721</v>
      </c>
      <c r="E7568" t="s">
        <v>1217</v>
      </c>
    </row>
    <row r="7569" spans="1:5">
      <c r="A7569" t="s">
        <v>7980</v>
      </c>
      <c r="B7569">
        <v>10079475417</v>
      </c>
      <c r="C7569" t="s">
        <v>1300</v>
      </c>
      <c r="D7569" s="10">
        <v>37978</v>
      </c>
      <c r="E7569" t="s">
        <v>1218</v>
      </c>
    </row>
    <row r="7570" spans="1:5">
      <c r="A7570" t="s">
        <v>7981</v>
      </c>
      <c r="B7570">
        <v>10048319522</v>
      </c>
      <c r="C7570" t="s">
        <v>483</v>
      </c>
      <c r="D7570" s="10">
        <v>37693</v>
      </c>
      <c r="E7570" t="s">
        <v>1217</v>
      </c>
    </row>
    <row r="7571" spans="1:5">
      <c r="A7571" t="s">
        <v>7982</v>
      </c>
      <c r="B7571">
        <v>10045891993</v>
      </c>
      <c r="C7571" t="s">
        <v>28</v>
      </c>
      <c r="D7571" s="10">
        <v>38371</v>
      </c>
      <c r="E7571" t="s">
        <v>1217</v>
      </c>
    </row>
    <row r="7572" spans="1:5">
      <c r="A7572" t="s">
        <v>7983</v>
      </c>
      <c r="B7572">
        <v>10062245385</v>
      </c>
      <c r="C7572" t="s">
        <v>28</v>
      </c>
      <c r="D7572" s="10">
        <v>38583</v>
      </c>
      <c r="E7572" t="s">
        <v>1217</v>
      </c>
    </row>
    <row r="7573" spans="1:5">
      <c r="A7573" t="s">
        <v>7984</v>
      </c>
      <c r="B7573">
        <v>10105984103</v>
      </c>
      <c r="C7573" t="s">
        <v>38</v>
      </c>
      <c r="D7573" s="10">
        <v>36904</v>
      </c>
      <c r="E7573" t="s">
        <v>1219</v>
      </c>
    </row>
    <row r="7574" spans="1:5">
      <c r="A7574" t="s">
        <v>7985</v>
      </c>
      <c r="B7574">
        <v>10063078878</v>
      </c>
      <c r="C7574" t="s">
        <v>618</v>
      </c>
      <c r="D7574" s="10">
        <v>36705</v>
      </c>
      <c r="E7574" t="s">
        <v>1219</v>
      </c>
    </row>
    <row r="7575" spans="1:5">
      <c r="A7575" t="s">
        <v>7986</v>
      </c>
      <c r="B7575">
        <v>10049097845</v>
      </c>
      <c r="C7575" t="s">
        <v>32</v>
      </c>
      <c r="D7575" s="10">
        <v>37296</v>
      </c>
      <c r="E7575" t="s">
        <v>1219</v>
      </c>
    </row>
    <row r="7576" spans="1:5">
      <c r="A7576" t="s">
        <v>7987</v>
      </c>
      <c r="B7576">
        <v>10053240149</v>
      </c>
      <c r="C7576" t="s">
        <v>51</v>
      </c>
      <c r="D7576" s="10">
        <v>37565</v>
      </c>
      <c r="E7576" t="s">
        <v>1219</v>
      </c>
    </row>
    <row r="7577" spans="1:5">
      <c r="A7577" t="s">
        <v>7988</v>
      </c>
      <c r="B7577">
        <v>10023053648</v>
      </c>
      <c r="C7577" t="s">
        <v>22</v>
      </c>
      <c r="D7577" s="10">
        <v>38241</v>
      </c>
      <c r="E7577" t="s">
        <v>1217</v>
      </c>
    </row>
    <row r="7578" spans="1:5">
      <c r="A7578" t="s">
        <v>7989</v>
      </c>
      <c r="B7578">
        <v>10023345355</v>
      </c>
      <c r="C7578" t="s">
        <v>22</v>
      </c>
      <c r="D7578" s="10">
        <v>38266</v>
      </c>
      <c r="E7578" t="s">
        <v>1217</v>
      </c>
    </row>
    <row r="7579" spans="1:5">
      <c r="A7579" t="s">
        <v>7990</v>
      </c>
      <c r="B7579">
        <v>10140372926</v>
      </c>
      <c r="C7579" t="s">
        <v>223</v>
      </c>
      <c r="D7579" s="10">
        <v>29353</v>
      </c>
      <c r="E7579" t="s">
        <v>1217</v>
      </c>
    </row>
    <row r="7580" spans="1:5">
      <c r="A7580" t="s">
        <v>7991</v>
      </c>
      <c r="B7580">
        <v>10005999937</v>
      </c>
      <c r="C7580" t="s">
        <v>163</v>
      </c>
      <c r="D7580" s="10">
        <v>32633</v>
      </c>
      <c r="E7580" t="s">
        <v>1217</v>
      </c>
    </row>
    <row r="7581" spans="1:5">
      <c r="A7581" t="s">
        <v>7992</v>
      </c>
      <c r="B7581">
        <v>10021596224</v>
      </c>
      <c r="C7581" t="s">
        <v>30</v>
      </c>
      <c r="D7581" s="10">
        <v>36482</v>
      </c>
      <c r="E7581" t="s">
        <v>1219</v>
      </c>
    </row>
    <row r="7582" spans="1:5">
      <c r="A7582" t="s">
        <v>7993</v>
      </c>
      <c r="B7582">
        <v>10023269775</v>
      </c>
      <c r="C7582" t="s">
        <v>22</v>
      </c>
      <c r="D7582" s="10">
        <v>37400</v>
      </c>
      <c r="E7582" t="s">
        <v>1219</v>
      </c>
    </row>
    <row r="7583" spans="1:5">
      <c r="A7583" t="s">
        <v>7994</v>
      </c>
      <c r="B7583">
        <v>10119893394</v>
      </c>
      <c r="C7583" t="s">
        <v>223</v>
      </c>
      <c r="D7583" s="10">
        <v>38137</v>
      </c>
      <c r="E7583" t="s">
        <v>1219</v>
      </c>
    </row>
    <row r="7584" spans="1:5">
      <c r="A7584" t="s">
        <v>7995</v>
      </c>
      <c r="B7584">
        <v>10119895620</v>
      </c>
      <c r="C7584" t="s">
        <v>223</v>
      </c>
      <c r="D7584" s="10">
        <v>38231</v>
      </c>
      <c r="E7584" t="s">
        <v>1219</v>
      </c>
    </row>
    <row r="7585" spans="1:5">
      <c r="A7585" t="s">
        <v>7996</v>
      </c>
      <c r="B7585">
        <v>10122225943</v>
      </c>
      <c r="C7585" t="s">
        <v>163</v>
      </c>
      <c r="D7585" s="10">
        <v>32807</v>
      </c>
      <c r="E7585" t="s">
        <v>1219</v>
      </c>
    </row>
    <row r="7586" spans="1:5">
      <c r="A7586" t="s">
        <v>7997</v>
      </c>
      <c r="B7586">
        <v>10047280309</v>
      </c>
      <c r="C7586" t="s">
        <v>41</v>
      </c>
      <c r="D7586" s="10">
        <v>38435</v>
      </c>
      <c r="E7586" t="s">
        <v>1217</v>
      </c>
    </row>
    <row r="7587" spans="1:5">
      <c r="A7587" t="s">
        <v>7998</v>
      </c>
      <c r="B7587">
        <v>10047280410</v>
      </c>
      <c r="C7587" t="s">
        <v>41</v>
      </c>
      <c r="D7587" s="10">
        <v>38435</v>
      </c>
      <c r="E7587" t="s">
        <v>1217</v>
      </c>
    </row>
    <row r="7588" spans="1:5">
      <c r="A7588" t="s">
        <v>7999</v>
      </c>
      <c r="B7588">
        <v>10036180374</v>
      </c>
      <c r="C7588" t="s">
        <v>28</v>
      </c>
      <c r="D7588" s="10">
        <v>37799</v>
      </c>
      <c r="E7588" t="s">
        <v>1217</v>
      </c>
    </row>
    <row r="7589" spans="1:5">
      <c r="A7589" t="s">
        <v>8000</v>
      </c>
      <c r="B7589">
        <v>10050165350</v>
      </c>
      <c r="C7589" t="s">
        <v>483</v>
      </c>
      <c r="D7589" s="10">
        <v>38178</v>
      </c>
      <c r="E7589" t="s">
        <v>1217</v>
      </c>
    </row>
    <row r="7590" spans="1:5">
      <c r="A7590" t="s">
        <v>8001</v>
      </c>
      <c r="B7590">
        <v>10055144379</v>
      </c>
      <c r="C7590" t="s">
        <v>483</v>
      </c>
      <c r="D7590" s="10">
        <v>38306</v>
      </c>
      <c r="E7590" t="s">
        <v>1217</v>
      </c>
    </row>
    <row r="7591" spans="1:5">
      <c r="A7591" t="s">
        <v>8002</v>
      </c>
      <c r="B7591">
        <v>10119080315</v>
      </c>
      <c r="C7591" t="s">
        <v>163</v>
      </c>
      <c r="D7591" s="10">
        <v>27239</v>
      </c>
      <c r="E7591" t="s">
        <v>1219</v>
      </c>
    </row>
    <row r="7592" spans="1:5">
      <c r="A7592" t="s">
        <v>8003</v>
      </c>
      <c r="B7592">
        <v>10023365765</v>
      </c>
      <c r="C7592" t="s">
        <v>22</v>
      </c>
      <c r="D7592" s="10">
        <v>38262</v>
      </c>
      <c r="E7592" t="s">
        <v>1217</v>
      </c>
    </row>
    <row r="7593" spans="1:5">
      <c r="A7593" t="s">
        <v>8004</v>
      </c>
      <c r="B7593">
        <v>10107664930</v>
      </c>
      <c r="C7593" t="s">
        <v>22</v>
      </c>
      <c r="D7593" s="10">
        <v>38321</v>
      </c>
      <c r="E7593" t="s">
        <v>1217</v>
      </c>
    </row>
    <row r="7594" spans="1:5">
      <c r="A7594" t="s">
        <v>8005</v>
      </c>
      <c r="B7594">
        <v>10009000772</v>
      </c>
      <c r="C7594" t="s">
        <v>163</v>
      </c>
      <c r="D7594" s="10">
        <v>34897</v>
      </c>
      <c r="E7594" t="s">
        <v>1217</v>
      </c>
    </row>
    <row r="7595" spans="1:5">
      <c r="A7595" t="s">
        <v>8006</v>
      </c>
      <c r="B7595">
        <v>10030546189</v>
      </c>
      <c r="C7595" t="s">
        <v>24</v>
      </c>
      <c r="D7595" s="10">
        <v>38517</v>
      </c>
      <c r="E7595" t="s">
        <v>1217</v>
      </c>
    </row>
    <row r="7596" spans="1:5">
      <c r="A7596" t="s">
        <v>8007</v>
      </c>
      <c r="B7596">
        <v>10002603119</v>
      </c>
      <c r="C7596" t="s">
        <v>163</v>
      </c>
      <c r="D7596" s="10">
        <v>28541</v>
      </c>
      <c r="E7596" t="s">
        <v>1217</v>
      </c>
    </row>
    <row r="7597" spans="1:5">
      <c r="A7597" t="s">
        <v>8008</v>
      </c>
      <c r="B7597">
        <v>10008657939</v>
      </c>
      <c r="C7597" t="s">
        <v>163</v>
      </c>
      <c r="D7597" s="10">
        <v>32061</v>
      </c>
      <c r="E7597" t="s">
        <v>1217</v>
      </c>
    </row>
    <row r="7598" spans="1:5">
      <c r="A7598" t="s">
        <v>8009</v>
      </c>
      <c r="B7598">
        <v>10036399838</v>
      </c>
      <c r="C7598" t="s">
        <v>28</v>
      </c>
      <c r="D7598" s="10">
        <v>38472</v>
      </c>
      <c r="E7598" t="s">
        <v>1217</v>
      </c>
    </row>
    <row r="7599" spans="1:5">
      <c r="A7599" t="s">
        <v>8010</v>
      </c>
      <c r="B7599">
        <v>10022843177</v>
      </c>
      <c r="C7599" t="s">
        <v>22</v>
      </c>
      <c r="D7599" s="10">
        <v>38166</v>
      </c>
      <c r="E7599" t="s">
        <v>1217</v>
      </c>
    </row>
    <row r="7600" spans="1:5">
      <c r="A7600" t="s">
        <v>8011</v>
      </c>
      <c r="B7600">
        <v>10096371706</v>
      </c>
      <c r="C7600" t="s">
        <v>22</v>
      </c>
      <c r="D7600" s="10">
        <v>38010</v>
      </c>
      <c r="E7600" t="s">
        <v>1217</v>
      </c>
    </row>
    <row r="7601" spans="1:5">
      <c r="A7601" t="s">
        <v>8012</v>
      </c>
      <c r="B7601">
        <v>10071865159</v>
      </c>
      <c r="C7601" t="s">
        <v>163</v>
      </c>
      <c r="D7601" s="10">
        <v>38174</v>
      </c>
      <c r="E7601" t="s">
        <v>1217</v>
      </c>
    </row>
    <row r="7602" spans="1:5">
      <c r="A7602" t="s">
        <v>8013</v>
      </c>
      <c r="B7602">
        <v>10119336454</v>
      </c>
      <c r="C7602" t="s">
        <v>163</v>
      </c>
      <c r="D7602" s="10">
        <v>38059</v>
      </c>
      <c r="E7602" t="s">
        <v>1217</v>
      </c>
    </row>
    <row r="7603" spans="1:5">
      <c r="A7603" t="s">
        <v>8014</v>
      </c>
      <c r="B7603">
        <v>10036389431</v>
      </c>
      <c r="C7603" t="s">
        <v>28</v>
      </c>
      <c r="D7603" s="10">
        <v>38492</v>
      </c>
      <c r="E7603" t="s">
        <v>1217</v>
      </c>
    </row>
    <row r="7604" spans="1:5">
      <c r="A7604" t="s">
        <v>8015</v>
      </c>
      <c r="B7604">
        <v>10023434675</v>
      </c>
      <c r="C7604" t="s">
        <v>22</v>
      </c>
      <c r="D7604" s="10">
        <v>37028</v>
      </c>
      <c r="E7604" t="s">
        <v>1217</v>
      </c>
    </row>
    <row r="7605" spans="1:5">
      <c r="A7605" t="s">
        <v>8016</v>
      </c>
      <c r="B7605">
        <v>10122230286</v>
      </c>
      <c r="C7605" t="s">
        <v>163</v>
      </c>
      <c r="D7605" s="10">
        <v>33361</v>
      </c>
      <c r="E7605" t="s">
        <v>1219</v>
      </c>
    </row>
    <row r="7606" spans="1:5">
      <c r="A7606" t="s">
        <v>8017</v>
      </c>
      <c r="B7606">
        <v>10075236214</v>
      </c>
      <c r="C7606" t="s">
        <v>28</v>
      </c>
      <c r="D7606" s="10">
        <v>37293</v>
      </c>
      <c r="E7606" t="s">
        <v>1217</v>
      </c>
    </row>
    <row r="7607" spans="1:5">
      <c r="A7607" t="s">
        <v>8018</v>
      </c>
      <c r="B7607">
        <v>10106636528</v>
      </c>
      <c r="C7607" t="s">
        <v>211</v>
      </c>
      <c r="D7607" s="10">
        <v>38574</v>
      </c>
      <c r="E7607" t="s">
        <v>1217</v>
      </c>
    </row>
    <row r="7608" spans="1:5">
      <c r="A7608" t="s">
        <v>8019</v>
      </c>
      <c r="B7608">
        <v>10037633152</v>
      </c>
      <c r="C7608" t="s">
        <v>36</v>
      </c>
      <c r="D7608" s="10">
        <v>38025</v>
      </c>
      <c r="E7608" t="s">
        <v>1217</v>
      </c>
    </row>
    <row r="7609" spans="1:5">
      <c r="A7609" t="s">
        <v>8020</v>
      </c>
      <c r="B7609">
        <v>10065031309</v>
      </c>
      <c r="C7609" t="s">
        <v>77</v>
      </c>
      <c r="D7609" s="10">
        <v>37842</v>
      </c>
      <c r="E7609" t="s">
        <v>1217</v>
      </c>
    </row>
    <row r="7610" spans="1:5">
      <c r="A7610" t="s">
        <v>8021</v>
      </c>
      <c r="B7610">
        <v>10007490707</v>
      </c>
      <c r="C7610" t="s">
        <v>223</v>
      </c>
      <c r="D7610" s="10">
        <v>31857</v>
      </c>
      <c r="E7610" t="s">
        <v>1219</v>
      </c>
    </row>
    <row r="7611" spans="1:5">
      <c r="A7611" t="s">
        <v>8022</v>
      </c>
      <c r="B7611">
        <v>10083963685</v>
      </c>
      <c r="C7611" t="s">
        <v>163</v>
      </c>
      <c r="D7611" s="10">
        <v>37498</v>
      </c>
      <c r="E7611" t="s">
        <v>1217</v>
      </c>
    </row>
    <row r="7612" spans="1:5">
      <c r="A7612" t="s">
        <v>8023</v>
      </c>
      <c r="B7612">
        <v>10014474505</v>
      </c>
      <c r="C7612" t="s">
        <v>255</v>
      </c>
      <c r="D7612" s="10">
        <v>34714</v>
      </c>
      <c r="E7612" t="s">
        <v>1219</v>
      </c>
    </row>
    <row r="7613" spans="1:5">
      <c r="A7613" t="s">
        <v>8024</v>
      </c>
      <c r="B7613">
        <v>10062121511</v>
      </c>
      <c r="C7613" t="s">
        <v>144</v>
      </c>
      <c r="D7613" s="10">
        <v>37268</v>
      </c>
      <c r="E7613" t="s">
        <v>1217</v>
      </c>
    </row>
    <row r="7614" spans="1:5">
      <c r="A7614" t="s">
        <v>8025</v>
      </c>
      <c r="B7614">
        <v>10076166909</v>
      </c>
      <c r="C7614" t="s">
        <v>255</v>
      </c>
      <c r="D7614" s="10">
        <v>37475</v>
      </c>
      <c r="E7614" t="s">
        <v>1219</v>
      </c>
    </row>
    <row r="7615" spans="1:5">
      <c r="A7615" t="s">
        <v>8026</v>
      </c>
      <c r="B7615">
        <v>10056169650</v>
      </c>
      <c r="C7615" t="s">
        <v>155</v>
      </c>
      <c r="D7615" s="10">
        <v>36807</v>
      </c>
      <c r="E7615" t="s">
        <v>1217</v>
      </c>
    </row>
    <row r="7616" spans="1:5">
      <c r="A7616" t="s">
        <v>8027</v>
      </c>
      <c r="B7616">
        <v>10056297467</v>
      </c>
      <c r="C7616" t="s">
        <v>155</v>
      </c>
      <c r="D7616" s="10">
        <v>37214</v>
      </c>
      <c r="E7616" t="s">
        <v>1219</v>
      </c>
    </row>
    <row r="7617" spans="1:5">
      <c r="A7617" t="s">
        <v>8028</v>
      </c>
      <c r="B7617">
        <v>10083966416</v>
      </c>
      <c r="C7617" t="s">
        <v>163</v>
      </c>
      <c r="D7617" s="10">
        <v>37718</v>
      </c>
      <c r="E7617" t="s">
        <v>1219</v>
      </c>
    </row>
    <row r="7618" spans="1:5">
      <c r="A7618" t="s">
        <v>8029</v>
      </c>
      <c r="B7618">
        <v>10064902983</v>
      </c>
      <c r="C7618" t="s">
        <v>255</v>
      </c>
      <c r="D7618" s="10">
        <v>36606</v>
      </c>
      <c r="E7618" t="s">
        <v>1219</v>
      </c>
    </row>
    <row r="7619" spans="1:5">
      <c r="A7619" t="s">
        <v>8030</v>
      </c>
      <c r="B7619">
        <v>10113649931</v>
      </c>
      <c r="C7619" t="s">
        <v>4662</v>
      </c>
      <c r="D7619" s="10">
        <v>37539</v>
      </c>
      <c r="E7619" t="s">
        <v>1217</v>
      </c>
    </row>
    <row r="7620" spans="1:5">
      <c r="A7620" t="s">
        <v>8031</v>
      </c>
      <c r="B7620">
        <v>10121699012</v>
      </c>
      <c r="C7620" t="s">
        <v>223</v>
      </c>
      <c r="D7620" s="10">
        <v>37455</v>
      </c>
      <c r="E7620" t="s">
        <v>1219</v>
      </c>
    </row>
    <row r="7621" spans="1:5">
      <c r="A7621" t="s">
        <v>8032</v>
      </c>
      <c r="B7621">
        <v>10072068758</v>
      </c>
      <c r="C7621" t="s">
        <v>163</v>
      </c>
      <c r="D7621" s="10">
        <v>37134</v>
      </c>
      <c r="E7621" t="s">
        <v>1219</v>
      </c>
    </row>
    <row r="7622" spans="1:5">
      <c r="A7622" t="s">
        <v>8033</v>
      </c>
      <c r="B7622">
        <v>10050764124</v>
      </c>
      <c r="C7622" t="s">
        <v>483</v>
      </c>
      <c r="D7622" s="10">
        <v>37500</v>
      </c>
      <c r="E7622" t="s">
        <v>1217</v>
      </c>
    </row>
    <row r="7623" spans="1:5">
      <c r="A7623" t="s">
        <v>8034</v>
      </c>
      <c r="B7623">
        <v>10071588812</v>
      </c>
      <c r="C7623" t="s">
        <v>223</v>
      </c>
      <c r="D7623" s="10">
        <v>36979</v>
      </c>
      <c r="E7623" t="s">
        <v>1219</v>
      </c>
    </row>
    <row r="7624" spans="1:5">
      <c r="A7624" t="s">
        <v>8035</v>
      </c>
      <c r="B7624">
        <v>10034764881</v>
      </c>
      <c r="C7624" t="s">
        <v>1351</v>
      </c>
      <c r="D7624" s="10">
        <v>36171</v>
      </c>
      <c r="E7624" t="s">
        <v>1219</v>
      </c>
    </row>
    <row r="7625" spans="1:5">
      <c r="A7625" t="s">
        <v>8036</v>
      </c>
      <c r="B7625">
        <v>10096278039</v>
      </c>
      <c r="C7625" t="s">
        <v>1351</v>
      </c>
      <c r="D7625" s="10">
        <v>36822</v>
      </c>
      <c r="E7625" t="s">
        <v>1219</v>
      </c>
    </row>
    <row r="7626" spans="1:5">
      <c r="A7626" t="s">
        <v>8037</v>
      </c>
      <c r="B7626">
        <v>10064566214</v>
      </c>
      <c r="C7626" t="s">
        <v>112</v>
      </c>
      <c r="D7626" s="10">
        <v>38318</v>
      </c>
      <c r="E7626" t="s">
        <v>1217</v>
      </c>
    </row>
    <row r="7627" spans="1:5">
      <c r="A7627" t="s">
        <v>8038</v>
      </c>
      <c r="B7627">
        <v>10088070425</v>
      </c>
      <c r="C7627" t="s">
        <v>112</v>
      </c>
      <c r="D7627" s="10">
        <v>38022</v>
      </c>
      <c r="E7627" t="s">
        <v>1217</v>
      </c>
    </row>
    <row r="7628" spans="1:5">
      <c r="A7628" t="s">
        <v>8039</v>
      </c>
      <c r="B7628">
        <v>10008928529</v>
      </c>
      <c r="C7628" t="s">
        <v>163</v>
      </c>
      <c r="D7628" s="10">
        <v>31112</v>
      </c>
      <c r="E7628" t="s">
        <v>1217</v>
      </c>
    </row>
    <row r="7629" spans="1:5">
      <c r="A7629" t="s">
        <v>8040</v>
      </c>
      <c r="B7629">
        <v>10049075920</v>
      </c>
      <c r="C7629" t="s">
        <v>861</v>
      </c>
      <c r="D7629" s="10">
        <v>36941</v>
      </c>
      <c r="E7629" t="s">
        <v>1217</v>
      </c>
    </row>
    <row r="7630" spans="1:5">
      <c r="A7630" t="s">
        <v>8041</v>
      </c>
      <c r="B7630">
        <v>10039893959</v>
      </c>
      <c r="C7630" t="s">
        <v>36</v>
      </c>
      <c r="D7630" s="10">
        <v>37293</v>
      </c>
      <c r="E7630" t="s">
        <v>1217</v>
      </c>
    </row>
    <row r="7631" spans="1:5">
      <c r="A7631" t="s">
        <v>8042</v>
      </c>
      <c r="B7631">
        <v>10007685212</v>
      </c>
      <c r="C7631" t="s">
        <v>223</v>
      </c>
      <c r="D7631" s="10">
        <v>33654</v>
      </c>
      <c r="E7631" t="s">
        <v>1219</v>
      </c>
    </row>
    <row r="7632" spans="1:5">
      <c r="A7632" t="s">
        <v>8043</v>
      </c>
      <c r="B7632">
        <v>10067298075</v>
      </c>
      <c r="C7632" t="s">
        <v>726</v>
      </c>
      <c r="D7632" s="10">
        <v>37013</v>
      </c>
      <c r="E7632" t="s">
        <v>1219</v>
      </c>
    </row>
    <row r="7633" spans="1:5">
      <c r="A7633" t="s">
        <v>8044</v>
      </c>
      <c r="B7633">
        <v>10071485849</v>
      </c>
      <c r="C7633" t="s">
        <v>223</v>
      </c>
      <c r="D7633" s="10">
        <v>35563</v>
      </c>
      <c r="E7633" t="s">
        <v>1219</v>
      </c>
    </row>
    <row r="7634" spans="1:5">
      <c r="A7634" t="s">
        <v>8045</v>
      </c>
      <c r="B7634">
        <v>10122245040</v>
      </c>
      <c r="C7634" t="s">
        <v>163</v>
      </c>
      <c r="D7634" s="10">
        <v>28273</v>
      </c>
      <c r="E7634" t="s">
        <v>1219</v>
      </c>
    </row>
    <row r="7635" spans="1:5">
      <c r="A7635" t="s">
        <v>8046</v>
      </c>
      <c r="B7635">
        <v>10007360563</v>
      </c>
      <c r="C7635" t="s">
        <v>483</v>
      </c>
      <c r="D7635" s="10">
        <v>34252</v>
      </c>
      <c r="E7635" t="s">
        <v>1219</v>
      </c>
    </row>
    <row r="7636" spans="1:5">
      <c r="A7636" t="s">
        <v>8047</v>
      </c>
      <c r="B7636">
        <v>10023543496</v>
      </c>
      <c r="C7636" t="s">
        <v>223</v>
      </c>
      <c r="D7636" s="10">
        <v>35836</v>
      </c>
      <c r="E7636" t="s">
        <v>1219</v>
      </c>
    </row>
    <row r="7637" spans="1:5">
      <c r="A7637" t="s">
        <v>8048</v>
      </c>
      <c r="B7637">
        <v>10119528030</v>
      </c>
      <c r="C7637" t="s">
        <v>223</v>
      </c>
      <c r="D7637" s="10">
        <v>37386</v>
      </c>
      <c r="E7637" t="s">
        <v>1219</v>
      </c>
    </row>
    <row r="7638" spans="1:5">
      <c r="A7638" t="s">
        <v>8049</v>
      </c>
      <c r="B7638">
        <v>10083966719</v>
      </c>
      <c r="C7638" t="s">
        <v>163</v>
      </c>
      <c r="D7638" s="10">
        <v>37380</v>
      </c>
      <c r="E7638" t="s">
        <v>1219</v>
      </c>
    </row>
    <row r="7639" spans="1:5">
      <c r="A7639" t="s">
        <v>8050</v>
      </c>
      <c r="B7639">
        <v>10122230993</v>
      </c>
      <c r="C7639" t="s">
        <v>163</v>
      </c>
      <c r="D7639" s="10">
        <v>29782</v>
      </c>
      <c r="E7639" t="s">
        <v>1219</v>
      </c>
    </row>
    <row r="7640" spans="1:5">
      <c r="A7640" t="s">
        <v>8051</v>
      </c>
      <c r="B7640">
        <v>10048382368</v>
      </c>
      <c r="C7640" t="s">
        <v>163</v>
      </c>
      <c r="D7640" s="10">
        <v>25149</v>
      </c>
      <c r="E7640" t="s">
        <v>1219</v>
      </c>
    </row>
    <row r="7641" spans="1:5">
      <c r="A7641" t="s">
        <v>8052</v>
      </c>
      <c r="B7641">
        <v>10122230387</v>
      </c>
      <c r="C7641" t="s">
        <v>163</v>
      </c>
      <c r="D7641" s="10">
        <v>33056</v>
      </c>
      <c r="E7641" t="s">
        <v>1219</v>
      </c>
    </row>
    <row r="7642" spans="1:5">
      <c r="A7642" t="s">
        <v>8053</v>
      </c>
      <c r="B7642">
        <v>10122258982</v>
      </c>
      <c r="C7642" t="s">
        <v>163</v>
      </c>
      <c r="D7642" s="10">
        <v>30803</v>
      </c>
      <c r="E7642" t="s">
        <v>1219</v>
      </c>
    </row>
    <row r="7643" spans="1:5">
      <c r="A7643" t="s">
        <v>8054</v>
      </c>
      <c r="B7643">
        <v>10120207838</v>
      </c>
      <c r="C7643" t="s">
        <v>163</v>
      </c>
      <c r="D7643" s="10">
        <v>24699</v>
      </c>
      <c r="E7643" t="s">
        <v>1219</v>
      </c>
    </row>
    <row r="7644" spans="1:5">
      <c r="A7644" t="s">
        <v>8055</v>
      </c>
      <c r="B7644">
        <v>10122244232</v>
      </c>
      <c r="C7644" t="s">
        <v>163</v>
      </c>
      <c r="D7644" s="10">
        <v>25728</v>
      </c>
      <c r="E7644" t="s">
        <v>1219</v>
      </c>
    </row>
    <row r="7645" spans="1:5">
      <c r="A7645" t="s">
        <v>841</v>
      </c>
      <c r="B7645">
        <v>10036124396</v>
      </c>
      <c r="C7645" t="s">
        <v>483</v>
      </c>
      <c r="D7645" s="10">
        <v>37020</v>
      </c>
      <c r="E7645" t="s">
        <v>1217</v>
      </c>
    </row>
    <row r="7646" spans="1:5">
      <c r="A7646" t="s">
        <v>8056</v>
      </c>
      <c r="B7646">
        <v>10062702093</v>
      </c>
      <c r="C7646" t="s">
        <v>43</v>
      </c>
      <c r="D7646" s="10">
        <v>37251</v>
      </c>
      <c r="E7646" t="s">
        <v>1219</v>
      </c>
    </row>
    <row r="7647" spans="1:5">
      <c r="A7647" t="s">
        <v>8057</v>
      </c>
      <c r="B7647">
        <v>10062604184</v>
      </c>
      <c r="C7647" t="s">
        <v>38</v>
      </c>
      <c r="D7647" s="10">
        <v>35524</v>
      </c>
      <c r="E7647" t="s">
        <v>1219</v>
      </c>
    </row>
    <row r="7648" spans="1:5">
      <c r="A7648" t="s">
        <v>8058</v>
      </c>
      <c r="B7648">
        <v>10084791421</v>
      </c>
      <c r="C7648" t="s">
        <v>38</v>
      </c>
      <c r="D7648" s="10">
        <v>37147</v>
      </c>
      <c r="E7648" t="s">
        <v>1219</v>
      </c>
    </row>
    <row r="7649" spans="1:5">
      <c r="A7649" t="s">
        <v>8059</v>
      </c>
      <c r="B7649">
        <v>10051727858</v>
      </c>
      <c r="C7649" t="s">
        <v>483</v>
      </c>
      <c r="D7649" s="10">
        <v>36999</v>
      </c>
      <c r="E7649" t="s">
        <v>1219</v>
      </c>
    </row>
    <row r="7650" spans="1:5">
      <c r="A7650" t="s">
        <v>8060</v>
      </c>
      <c r="B7650">
        <v>10005966288</v>
      </c>
      <c r="C7650" t="s">
        <v>77</v>
      </c>
      <c r="D7650" s="10">
        <v>33205</v>
      </c>
      <c r="E7650" t="s">
        <v>1217</v>
      </c>
    </row>
    <row r="7651" spans="1:5">
      <c r="A7651" t="s">
        <v>8061</v>
      </c>
      <c r="B7651">
        <v>10036128238</v>
      </c>
      <c r="C7651" t="s">
        <v>483</v>
      </c>
      <c r="D7651" s="10">
        <v>37178</v>
      </c>
      <c r="E7651" t="s">
        <v>1217</v>
      </c>
    </row>
    <row r="7652" spans="1:5">
      <c r="A7652" t="s">
        <v>8062</v>
      </c>
      <c r="B7652">
        <v>10015339623</v>
      </c>
      <c r="C7652" t="s">
        <v>38</v>
      </c>
      <c r="D7652" s="10">
        <v>35409</v>
      </c>
      <c r="E7652" t="s">
        <v>1219</v>
      </c>
    </row>
    <row r="7653" spans="1:5">
      <c r="A7653" t="s">
        <v>8063</v>
      </c>
      <c r="B7653">
        <v>10045965755</v>
      </c>
      <c r="C7653" t="s">
        <v>151</v>
      </c>
      <c r="D7653" s="10">
        <v>36701</v>
      </c>
      <c r="E7653" t="s">
        <v>1217</v>
      </c>
    </row>
    <row r="7654" spans="1:5">
      <c r="A7654" t="s">
        <v>5941</v>
      </c>
      <c r="B7654">
        <v>10062603780</v>
      </c>
      <c r="C7654" t="s">
        <v>38</v>
      </c>
      <c r="D7654" s="10">
        <v>35446</v>
      </c>
      <c r="E7654" t="s">
        <v>1219</v>
      </c>
    </row>
    <row r="7655" spans="1:5">
      <c r="A7655" t="s">
        <v>8064</v>
      </c>
      <c r="B7655">
        <v>10036559987</v>
      </c>
      <c r="C7655" t="s">
        <v>28</v>
      </c>
      <c r="D7655" s="10">
        <v>36532</v>
      </c>
      <c r="E7655" t="s">
        <v>1217</v>
      </c>
    </row>
    <row r="7656" spans="1:5">
      <c r="A7656" t="s">
        <v>8065</v>
      </c>
      <c r="B7656">
        <v>10003246955</v>
      </c>
      <c r="C7656" t="s">
        <v>861</v>
      </c>
      <c r="D7656" s="10">
        <v>31212</v>
      </c>
      <c r="E7656" t="s">
        <v>1217</v>
      </c>
    </row>
    <row r="7657" spans="1:5">
      <c r="A7657" t="s">
        <v>8066</v>
      </c>
      <c r="B7657">
        <v>10095119594</v>
      </c>
      <c r="C7657" t="s">
        <v>38</v>
      </c>
      <c r="D7657" s="10">
        <v>36729</v>
      </c>
      <c r="E7657" t="s">
        <v>1219</v>
      </c>
    </row>
    <row r="7658" spans="1:5">
      <c r="A7658" t="s">
        <v>8067</v>
      </c>
      <c r="B7658">
        <v>10009764749</v>
      </c>
      <c r="C7658" t="s">
        <v>43</v>
      </c>
      <c r="D7658" s="10">
        <v>35334</v>
      </c>
      <c r="E7658" t="s">
        <v>1219</v>
      </c>
    </row>
    <row r="7659" spans="1:5">
      <c r="A7659" t="s">
        <v>8068</v>
      </c>
      <c r="B7659">
        <v>10017850408</v>
      </c>
      <c r="C7659" t="s">
        <v>211</v>
      </c>
      <c r="D7659" s="10">
        <v>36830</v>
      </c>
      <c r="E7659" t="s">
        <v>1219</v>
      </c>
    </row>
    <row r="7660" spans="1:5">
      <c r="A7660" t="s">
        <v>8069</v>
      </c>
      <c r="B7660">
        <v>10022161753</v>
      </c>
      <c r="C7660" t="s">
        <v>34</v>
      </c>
      <c r="D7660" s="10">
        <v>37454</v>
      </c>
      <c r="E7660" t="s">
        <v>1217</v>
      </c>
    </row>
    <row r="7661" spans="1:5">
      <c r="A7661" t="s">
        <v>8070</v>
      </c>
      <c r="B7661">
        <v>10023485906</v>
      </c>
      <c r="C7661" t="s">
        <v>38</v>
      </c>
      <c r="D7661" s="10">
        <v>36336</v>
      </c>
      <c r="E7661" t="s">
        <v>1219</v>
      </c>
    </row>
    <row r="7662" spans="1:5">
      <c r="A7662" t="s">
        <v>8071</v>
      </c>
      <c r="B7662">
        <v>10062076647</v>
      </c>
      <c r="C7662" t="s">
        <v>38</v>
      </c>
      <c r="D7662" s="10">
        <v>36185</v>
      </c>
      <c r="E7662" t="s">
        <v>1219</v>
      </c>
    </row>
    <row r="7663" spans="1:5">
      <c r="A7663" t="s">
        <v>8072</v>
      </c>
      <c r="B7663">
        <v>10066165296</v>
      </c>
      <c r="C7663" t="s">
        <v>26</v>
      </c>
      <c r="D7663" s="10">
        <v>37010</v>
      </c>
      <c r="E7663" t="s">
        <v>1219</v>
      </c>
    </row>
    <row r="7664" spans="1:5">
      <c r="A7664" t="s">
        <v>8073</v>
      </c>
      <c r="B7664">
        <v>10005506651</v>
      </c>
      <c r="C7664" t="s">
        <v>34</v>
      </c>
      <c r="D7664" s="10">
        <v>32541</v>
      </c>
      <c r="E7664" t="s">
        <v>1217</v>
      </c>
    </row>
    <row r="7665" spans="1:5">
      <c r="A7665" t="s">
        <v>8074</v>
      </c>
      <c r="B7665">
        <v>10064984223</v>
      </c>
      <c r="C7665" t="s">
        <v>77</v>
      </c>
      <c r="D7665" s="10">
        <v>37384</v>
      </c>
      <c r="E7665" t="s">
        <v>1217</v>
      </c>
    </row>
    <row r="7666" spans="1:5">
      <c r="A7666" t="s">
        <v>8075</v>
      </c>
      <c r="B7666">
        <v>10041177692</v>
      </c>
      <c r="C7666" t="s">
        <v>36</v>
      </c>
      <c r="D7666" s="10">
        <v>36736</v>
      </c>
      <c r="E7666" t="s">
        <v>1217</v>
      </c>
    </row>
    <row r="7667" spans="1:5">
      <c r="A7667" t="s">
        <v>8077</v>
      </c>
      <c r="B7667">
        <v>10005511196</v>
      </c>
      <c r="C7667" t="s">
        <v>8076</v>
      </c>
      <c r="D7667" s="10">
        <v>32654</v>
      </c>
      <c r="E7667" t="s">
        <v>1219</v>
      </c>
    </row>
    <row r="7668" spans="1:5">
      <c r="A7668" t="s">
        <v>8078</v>
      </c>
      <c r="B7668">
        <v>10015349828</v>
      </c>
      <c r="C7668" t="s">
        <v>36</v>
      </c>
      <c r="D7668" s="10">
        <v>31290</v>
      </c>
      <c r="E7668" t="s">
        <v>1217</v>
      </c>
    </row>
    <row r="7669" spans="1:5">
      <c r="A7669" t="s">
        <v>8079</v>
      </c>
      <c r="B7669">
        <v>10021812149</v>
      </c>
      <c r="C7669" t="s">
        <v>34</v>
      </c>
      <c r="D7669" s="10">
        <v>37507</v>
      </c>
      <c r="E7669" t="s">
        <v>1219</v>
      </c>
    </row>
    <row r="7670" spans="1:5">
      <c r="A7670" t="s">
        <v>1059</v>
      </c>
      <c r="B7670">
        <v>10011018473</v>
      </c>
      <c r="C7670" t="s">
        <v>38</v>
      </c>
      <c r="D7670" s="10">
        <v>35587</v>
      </c>
      <c r="E7670" t="s">
        <v>1219</v>
      </c>
    </row>
    <row r="7671" spans="1:5">
      <c r="A7671" t="s">
        <v>8080</v>
      </c>
      <c r="B7671">
        <v>10035036986</v>
      </c>
      <c r="C7671" t="s">
        <v>645</v>
      </c>
      <c r="D7671" s="10">
        <v>37105</v>
      </c>
      <c r="E7671" t="s">
        <v>1217</v>
      </c>
    </row>
    <row r="7672" spans="1:5">
      <c r="A7672" t="s">
        <v>8081</v>
      </c>
      <c r="B7672">
        <v>10008017032</v>
      </c>
      <c r="C7672" t="s">
        <v>255</v>
      </c>
      <c r="D7672" s="10">
        <v>34138</v>
      </c>
      <c r="E7672" t="s">
        <v>1219</v>
      </c>
    </row>
    <row r="7673" spans="1:5">
      <c r="A7673" t="s">
        <v>8082</v>
      </c>
      <c r="B7673">
        <v>10050075828</v>
      </c>
      <c r="C7673" t="s">
        <v>144</v>
      </c>
      <c r="D7673" s="10">
        <v>35726</v>
      </c>
      <c r="E7673" t="s">
        <v>1219</v>
      </c>
    </row>
    <row r="7674" spans="1:5">
      <c r="A7674" t="s">
        <v>8083</v>
      </c>
      <c r="B7674">
        <v>10064905714</v>
      </c>
      <c r="C7674" t="s">
        <v>255</v>
      </c>
      <c r="D7674" s="10">
        <v>36692</v>
      </c>
      <c r="E7674" t="s">
        <v>1217</v>
      </c>
    </row>
    <row r="7675" spans="1:5">
      <c r="A7675" t="s">
        <v>8084</v>
      </c>
      <c r="B7675">
        <v>10005669733</v>
      </c>
      <c r="C7675" t="s">
        <v>223</v>
      </c>
      <c r="D7675" s="10">
        <v>28395</v>
      </c>
      <c r="E7675" t="s">
        <v>1219</v>
      </c>
    </row>
    <row r="7676" spans="1:5">
      <c r="A7676" t="s">
        <v>8085</v>
      </c>
      <c r="B7676">
        <v>10014943135</v>
      </c>
      <c r="C7676" t="s">
        <v>26</v>
      </c>
      <c r="D7676" s="10">
        <v>35811</v>
      </c>
      <c r="E7676" t="s">
        <v>1217</v>
      </c>
    </row>
    <row r="7677" spans="1:5">
      <c r="A7677" t="s">
        <v>8086</v>
      </c>
      <c r="B7677">
        <v>10045991926</v>
      </c>
      <c r="C7677" t="s">
        <v>211</v>
      </c>
      <c r="D7677" s="10">
        <v>36831</v>
      </c>
      <c r="E7677" t="s">
        <v>1219</v>
      </c>
    </row>
    <row r="7678" spans="1:5">
      <c r="A7678" t="s">
        <v>8087</v>
      </c>
      <c r="B7678">
        <v>10022052730</v>
      </c>
      <c r="C7678" t="s">
        <v>34</v>
      </c>
      <c r="D7678" s="10">
        <v>37530</v>
      </c>
      <c r="E7678" t="s">
        <v>1219</v>
      </c>
    </row>
    <row r="7679" spans="1:5">
      <c r="A7679" t="s">
        <v>8088</v>
      </c>
      <c r="B7679">
        <v>10023880774</v>
      </c>
      <c r="C7679" t="s">
        <v>112</v>
      </c>
      <c r="D7679" s="10">
        <v>36778</v>
      </c>
      <c r="E7679" t="s">
        <v>1219</v>
      </c>
    </row>
    <row r="7680" spans="1:5">
      <c r="A7680" t="s">
        <v>8089</v>
      </c>
      <c r="B7680">
        <v>10038051363</v>
      </c>
      <c r="C7680" t="s">
        <v>36</v>
      </c>
      <c r="D7680" s="10">
        <v>36983</v>
      </c>
      <c r="E7680" t="s">
        <v>1219</v>
      </c>
    </row>
    <row r="7681" spans="1:5">
      <c r="A7681" t="s">
        <v>8090</v>
      </c>
      <c r="B7681">
        <v>10097464570</v>
      </c>
      <c r="C7681" t="s">
        <v>38</v>
      </c>
      <c r="D7681" s="10">
        <v>36647</v>
      </c>
      <c r="E7681" t="s">
        <v>1226</v>
      </c>
    </row>
    <row r="7682" spans="1:5">
      <c r="A7682" t="s">
        <v>8091</v>
      </c>
      <c r="B7682">
        <v>10097464671</v>
      </c>
      <c r="C7682" t="s">
        <v>38</v>
      </c>
      <c r="D7682" s="10">
        <v>36581</v>
      </c>
      <c r="E7682" t="s">
        <v>1219</v>
      </c>
    </row>
    <row r="7683" spans="1:5">
      <c r="A7683" t="s">
        <v>8092</v>
      </c>
      <c r="B7683">
        <v>10015357609</v>
      </c>
      <c r="C7683" t="s">
        <v>177</v>
      </c>
      <c r="D7683" s="10">
        <v>27194</v>
      </c>
      <c r="E7683" t="s">
        <v>1217</v>
      </c>
    </row>
    <row r="7684" spans="1:5">
      <c r="A7684" t="s">
        <v>8093</v>
      </c>
      <c r="B7684">
        <v>10011239452</v>
      </c>
      <c r="C7684" t="s">
        <v>38</v>
      </c>
      <c r="D7684" s="10">
        <v>35558</v>
      </c>
      <c r="E7684" t="s">
        <v>1219</v>
      </c>
    </row>
    <row r="7685" spans="1:5">
      <c r="A7685" t="s">
        <v>8094</v>
      </c>
      <c r="B7685">
        <v>10023484387</v>
      </c>
      <c r="C7685" t="s">
        <v>38</v>
      </c>
      <c r="D7685" s="10">
        <v>36029</v>
      </c>
      <c r="E7685" t="s">
        <v>1219</v>
      </c>
    </row>
    <row r="7686" spans="1:5">
      <c r="A7686" t="s">
        <v>8095</v>
      </c>
      <c r="B7686">
        <v>10097464873</v>
      </c>
      <c r="C7686" t="s">
        <v>38</v>
      </c>
      <c r="D7686" s="10">
        <v>36554</v>
      </c>
      <c r="E7686" t="s">
        <v>1219</v>
      </c>
    </row>
    <row r="7687" spans="1:5">
      <c r="A7687" t="s">
        <v>8096</v>
      </c>
      <c r="B7687">
        <v>10104207383</v>
      </c>
      <c r="C7687" t="s">
        <v>101</v>
      </c>
      <c r="D7687" s="10">
        <v>34992</v>
      </c>
      <c r="E7687" t="s">
        <v>1219</v>
      </c>
    </row>
    <row r="7688" spans="1:5">
      <c r="A7688" t="s">
        <v>8097</v>
      </c>
      <c r="B7688">
        <v>10036034268</v>
      </c>
      <c r="C7688" t="s">
        <v>197</v>
      </c>
      <c r="D7688" s="10">
        <v>37231</v>
      </c>
      <c r="E7688" t="s">
        <v>1218</v>
      </c>
    </row>
    <row r="7689" spans="1:5">
      <c r="A7689" t="s">
        <v>8098</v>
      </c>
      <c r="B7689">
        <v>10043796288</v>
      </c>
      <c r="C7689" t="s">
        <v>483</v>
      </c>
      <c r="D7689" s="10">
        <v>37074</v>
      </c>
      <c r="E7689" t="s">
        <v>1217</v>
      </c>
    </row>
    <row r="7690" spans="1:5">
      <c r="A7690" t="s">
        <v>8099</v>
      </c>
      <c r="B7690">
        <v>10097465075</v>
      </c>
      <c r="C7690" t="s">
        <v>38</v>
      </c>
      <c r="D7690" s="10">
        <v>37088</v>
      </c>
      <c r="E7690" t="s">
        <v>1219</v>
      </c>
    </row>
    <row r="7691" spans="1:5">
      <c r="A7691" t="s">
        <v>8100</v>
      </c>
      <c r="B7691">
        <v>10016031757</v>
      </c>
      <c r="C7691" t="s">
        <v>30</v>
      </c>
      <c r="D7691" s="10">
        <v>36193</v>
      </c>
      <c r="E7691" t="s">
        <v>1219</v>
      </c>
    </row>
    <row r="7692" spans="1:5">
      <c r="A7692" t="s">
        <v>8101</v>
      </c>
      <c r="B7692">
        <v>10083845164</v>
      </c>
      <c r="C7692" t="s">
        <v>30</v>
      </c>
      <c r="D7692" s="10">
        <v>36122</v>
      </c>
      <c r="E7692" t="s">
        <v>1219</v>
      </c>
    </row>
    <row r="7693" spans="1:5">
      <c r="A7693" t="s">
        <v>8102</v>
      </c>
      <c r="B7693">
        <v>10097465176</v>
      </c>
      <c r="C7693" t="s">
        <v>38</v>
      </c>
      <c r="D7693" s="10">
        <v>36827</v>
      </c>
      <c r="E7693" t="s">
        <v>1219</v>
      </c>
    </row>
    <row r="7694" spans="1:5">
      <c r="A7694" t="s">
        <v>8103</v>
      </c>
      <c r="B7694">
        <v>10097465277</v>
      </c>
      <c r="C7694" t="s">
        <v>38</v>
      </c>
      <c r="D7694" s="10">
        <v>36553</v>
      </c>
      <c r="E7694" t="s">
        <v>1219</v>
      </c>
    </row>
    <row r="7695" spans="1:5">
      <c r="A7695" t="s">
        <v>8104</v>
      </c>
      <c r="B7695">
        <v>10015141478</v>
      </c>
      <c r="C7695" t="s">
        <v>28</v>
      </c>
      <c r="D7695" s="10">
        <v>35947</v>
      </c>
      <c r="E7695" t="s">
        <v>1218</v>
      </c>
    </row>
    <row r="7696" spans="1:5">
      <c r="A7696" t="s">
        <v>8105</v>
      </c>
      <c r="B7696">
        <v>10015322243</v>
      </c>
      <c r="C7696" t="s">
        <v>38</v>
      </c>
      <c r="D7696" s="10">
        <v>36272</v>
      </c>
      <c r="E7696" t="s">
        <v>1219</v>
      </c>
    </row>
    <row r="7697" spans="1:5">
      <c r="A7697" t="s">
        <v>8106</v>
      </c>
      <c r="B7697">
        <v>10086304015</v>
      </c>
      <c r="C7697" t="s">
        <v>38</v>
      </c>
      <c r="D7697" s="10">
        <v>36645</v>
      </c>
      <c r="E7697" t="s">
        <v>1219</v>
      </c>
    </row>
    <row r="7698" spans="1:5">
      <c r="A7698" t="s">
        <v>8107</v>
      </c>
      <c r="B7698">
        <v>10021305628</v>
      </c>
      <c r="C7698" t="s">
        <v>30</v>
      </c>
      <c r="D7698" s="10">
        <v>36159</v>
      </c>
      <c r="E7698" t="s">
        <v>1219</v>
      </c>
    </row>
    <row r="7699" spans="1:5">
      <c r="A7699" t="s">
        <v>8108</v>
      </c>
      <c r="B7699">
        <v>10021466181</v>
      </c>
      <c r="C7699" t="s">
        <v>30</v>
      </c>
      <c r="D7699" s="10">
        <v>35937</v>
      </c>
      <c r="E7699" t="s">
        <v>1219</v>
      </c>
    </row>
    <row r="7700" spans="1:5">
      <c r="A7700" t="s">
        <v>8109</v>
      </c>
      <c r="B7700">
        <v>10016157049</v>
      </c>
      <c r="C7700" t="s">
        <v>112</v>
      </c>
      <c r="D7700" s="10">
        <v>36274</v>
      </c>
      <c r="E7700" t="s">
        <v>1217</v>
      </c>
    </row>
    <row r="7701" spans="1:5">
      <c r="A7701" t="s">
        <v>8110</v>
      </c>
      <c r="B7701">
        <v>10023838540</v>
      </c>
      <c r="C7701" t="s">
        <v>112</v>
      </c>
      <c r="D7701" s="10">
        <v>36539</v>
      </c>
      <c r="E7701" t="s">
        <v>1219</v>
      </c>
    </row>
    <row r="7702" spans="1:5">
      <c r="A7702" t="s">
        <v>8111</v>
      </c>
      <c r="B7702">
        <v>10023844705</v>
      </c>
      <c r="C7702" t="s">
        <v>177</v>
      </c>
      <c r="D7702" s="10">
        <v>37130</v>
      </c>
      <c r="E7702" t="s">
        <v>1217</v>
      </c>
    </row>
    <row r="7703" spans="1:5">
      <c r="A7703" t="s">
        <v>8112</v>
      </c>
      <c r="B7703">
        <v>10036361846</v>
      </c>
      <c r="C7703" t="s">
        <v>28</v>
      </c>
      <c r="D7703" s="10">
        <v>37146</v>
      </c>
      <c r="E7703" t="s">
        <v>1219</v>
      </c>
    </row>
    <row r="7704" spans="1:5">
      <c r="A7704" t="s">
        <v>8113</v>
      </c>
      <c r="B7704">
        <v>10007809490</v>
      </c>
      <c r="C7704" t="s">
        <v>101</v>
      </c>
      <c r="D7704" s="10">
        <v>34526</v>
      </c>
      <c r="E7704" t="s">
        <v>1217</v>
      </c>
    </row>
    <row r="7705" spans="1:5">
      <c r="A7705" t="s">
        <v>8114</v>
      </c>
      <c r="B7705">
        <v>10004879787</v>
      </c>
      <c r="C7705" t="s">
        <v>112</v>
      </c>
      <c r="D7705" s="10">
        <v>29327</v>
      </c>
      <c r="E7705" t="s">
        <v>1217</v>
      </c>
    </row>
    <row r="7706" spans="1:5">
      <c r="A7706" t="s">
        <v>8115</v>
      </c>
      <c r="B7706">
        <v>10023527231</v>
      </c>
      <c r="C7706" t="s">
        <v>223</v>
      </c>
      <c r="D7706" s="10">
        <v>36436</v>
      </c>
      <c r="E7706" t="s">
        <v>1219</v>
      </c>
    </row>
    <row r="7707" spans="1:5">
      <c r="A7707" t="s">
        <v>8116</v>
      </c>
      <c r="B7707">
        <v>10045919982</v>
      </c>
      <c r="C7707" t="s">
        <v>28</v>
      </c>
      <c r="D7707" s="10">
        <v>36642</v>
      </c>
      <c r="E7707" t="s">
        <v>1217</v>
      </c>
    </row>
    <row r="7708" spans="1:5">
      <c r="A7708" t="s">
        <v>8117</v>
      </c>
      <c r="B7708">
        <v>10064756372</v>
      </c>
      <c r="C7708" t="s">
        <v>153</v>
      </c>
      <c r="D7708" s="10">
        <v>36633</v>
      </c>
      <c r="E7708" t="s">
        <v>1219</v>
      </c>
    </row>
    <row r="7709" spans="1:5">
      <c r="A7709" t="s">
        <v>8118</v>
      </c>
      <c r="B7709">
        <v>10064757584</v>
      </c>
      <c r="C7709" t="s">
        <v>153</v>
      </c>
      <c r="D7709" s="10">
        <v>36867</v>
      </c>
      <c r="E7709" t="s">
        <v>1219</v>
      </c>
    </row>
    <row r="7710" spans="1:5">
      <c r="A7710" t="s">
        <v>8119</v>
      </c>
      <c r="B7710">
        <v>10050219005</v>
      </c>
      <c r="C7710" t="s">
        <v>153</v>
      </c>
      <c r="D7710" s="10">
        <v>36589</v>
      </c>
      <c r="E7710" t="s">
        <v>1219</v>
      </c>
    </row>
    <row r="7711" spans="1:5">
      <c r="A7711" t="s">
        <v>8120</v>
      </c>
      <c r="B7711">
        <v>10050229816</v>
      </c>
      <c r="C7711" t="s">
        <v>153</v>
      </c>
      <c r="D7711" s="10">
        <v>36598</v>
      </c>
      <c r="E7711" t="s">
        <v>1219</v>
      </c>
    </row>
    <row r="7712" spans="1:5">
      <c r="A7712" t="s">
        <v>8121</v>
      </c>
      <c r="B7712">
        <v>10016212118</v>
      </c>
      <c r="C7712" t="s">
        <v>861</v>
      </c>
      <c r="D7712" s="10">
        <v>35704</v>
      </c>
      <c r="E7712" t="s">
        <v>1217</v>
      </c>
    </row>
    <row r="7713" spans="1:5">
      <c r="A7713" t="s">
        <v>8122</v>
      </c>
      <c r="B7713">
        <v>10059509682</v>
      </c>
      <c r="C7713" t="s">
        <v>177</v>
      </c>
      <c r="D7713" s="10">
        <v>36586</v>
      </c>
      <c r="E7713" t="s">
        <v>1219</v>
      </c>
    </row>
    <row r="7714" spans="1:5">
      <c r="A7714" t="s">
        <v>8123</v>
      </c>
      <c r="B7714">
        <v>10002227445</v>
      </c>
      <c r="C7714" t="s">
        <v>324</v>
      </c>
      <c r="D7714" s="10">
        <v>29871</v>
      </c>
      <c r="E7714" t="s">
        <v>1219</v>
      </c>
    </row>
    <row r="7715" spans="1:5">
      <c r="A7715" t="s">
        <v>8124</v>
      </c>
      <c r="B7715">
        <v>10014661633</v>
      </c>
      <c r="C7715" t="s">
        <v>38</v>
      </c>
      <c r="D7715" s="10">
        <v>35456</v>
      </c>
      <c r="E7715" t="s">
        <v>1219</v>
      </c>
    </row>
    <row r="7716" spans="1:5">
      <c r="A7716" t="s">
        <v>8125</v>
      </c>
      <c r="B7716">
        <v>10019430696</v>
      </c>
      <c r="C7716" t="s">
        <v>112</v>
      </c>
      <c r="D7716" s="10">
        <v>35577</v>
      </c>
      <c r="E7716" t="s">
        <v>1217</v>
      </c>
    </row>
    <row r="7717" spans="1:5">
      <c r="A7717" t="s">
        <v>8126</v>
      </c>
      <c r="B7717">
        <v>10064782038</v>
      </c>
      <c r="C7717" t="s">
        <v>523</v>
      </c>
      <c r="D7717" s="10">
        <v>36352</v>
      </c>
      <c r="E7717" t="s">
        <v>1219</v>
      </c>
    </row>
    <row r="7718" spans="1:5">
      <c r="A7718" t="s">
        <v>8127</v>
      </c>
      <c r="B7718">
        <v>10023481559</v>
      </c>
      <c r="C7718" t="s">
        <v>38</v>
      </c>
      <c r="D7718" s="10">
        <v>35446</v>
      </c>
      <c r="E7718" t="s">
        <v>1217</v>
      </c>
    </row>
    <row r="7719" spans="1:5">
      <c r="A7719" t="s">
        <v>8128</v>
      </c>
      <c r="B7719">
        <v>10006281338</v>
      </c>
      <c r="C7719" t="s">
        <v>483</v>
      </c>
      <c r="D7719" s="10">
        <v>33308</v>
      </c>
      <c r="E7719" t="s">
        <v>1219</v>
      </c>
    </row>
    <row r="7720" spans="1:5">
      <c r="A7720" t="s">
        <v>8129</v>
      </c>
      <c r="B7720">
        <v>10062593474</v>
      </c>
      <c r="C7720" t="s">
        <v>38</v>
      </c>
      <c r="D7720" s="10">
        <v>35280</v>
      </c>
      <c r="E7720" t="s">
        <v>1217</v>
      </c>
    </row>
    <row r="7721" spans="1:5">
      <c r="A7721" t="s">
        <v>8130</v>
      </c>
      <c r="B7721">
        <v>10021264202</v>
      </c>
      <c r="C7721" t="s">
        <v>30</v>
      </c>
      <c r="D7721" s="10">
        <v>36230</v>
      </c>
      <c r="E7721" t="s">
        <v>1219</v>
      </c>
    </row>
    <row r="7722" spans="1:5">
      <c r="A7722" t="s">
        <v>8131</v>
      </c>
      <c r="B7722">
        <v>10055344241</v>
      </c>
      <c r="C7722" t="s">
        <v>101</v>
      </c>
      <c r="D7722" s="10">
        <v>36607</v>
      </c>
      <c r="E7722" t="s">
        <v>1219</v>
      </c>
    </row>
    <row r="7723" spans="1:5">
      <c r="A7723" t="s">
        <v>8132</v>
      </c>
      <c r="B7723">
        <v>10009977240</v>
      </c>
      <c r="C7723" t="s">
        <v>77</v>
      </c>
      <c r="D7723" s="10">
        <v>35641</v>
      </c>
      <c r="E7723" t="s">
        <v>1217</v>
      </c>
    </row>
    <row r="7724" spans="1:5">
      <c r="A7724" t="s">
        <v>8133</v>
      </c>
      <c r="B7724">
        <v>10015321233</v>
      </c>
      <c r="C7724" t="s">
        <v>38</v>
      </c>
      <c r="D7724" s="10">
        <v>35878</v>
      </c>
      <c r="E7724" t="s">
        <v>1219</v>
      </c>
    </row>
    <row r="7725" spans="1:5">
      <c r="A7725" t="s">
        <v>8134</v>
      </c>
      <c r="B7725">
        <v>10015325273</v>
      </c>
      <c r="C7725" t="s">
        <v>38</v>
      </c>
      <c r="D7725" s="10">
        <v>35859</v>
      </c>
      <c r="E7725" t="s">
        <v>1219</v>
      </c>
    </row>
    <row r="7726" spans="1:5">
      <c r="A7726" t="s">
        <v>8135</v>
      </c>
      <c r="B7726">
        <v>10082894564</v>
      </c>
      <c r="C7726" t="s">
        <v>255</v>
      </c>
      <c r="D7726" s="10">
        <v>36327</v>
      </c>
      <c r="E7726" t="s">
        <v>1219</v>
      </c>
    </row>
    <row r="7727" spans="1:5">
      <c r="A7727" t="s">
        <v>8136</v>
      </c>
      <c r="B7727">
        <v>10072342580</v>
      </c>
      <c r="C7727" t="s">
        <v>101</v>
      </c>
      <c r="D7727" s="10">
        <v>37070</v>
      </c>
      <c r="E7727" t="s">
        <v>1219</v>
      </c>
    </row>
    <row r="7728" spans="1:5">
      <c r="A7728" t="s">
        <v>3746</v>
      </c>
      <c r="B7728">
        <v>10083338946</v>
      </c>
      <c r="C7728" t="s">
        <v>255</v>
      </c>
      <c r="D7728" s="10">
        <v>36176</v>
      </c>
      <c r="E7728" t="s">
        <v>1219</v>
      </c>
    </row>
    <row r="7729" spans="1:5">
      <c r="A7729" t="s">
        <v>8137</v>
      </c>
      <c r="B7729">
        <v>10016012761</v>
      </c>
      <c r="C7729" t="s">
        <v>30</v>
      </c>
      <c r="D7729" s="10">
        <v>36200</v>
      </c>
      <c r="E7729" t="s">
        <v>1219</v>
      </c>
    </row>
    <row r="7730" spans="1:5">
      <c r="A7730" t="s">
        <v>8138</v>
      </c>
      <c r="B7730">
        <v>10021597739</v>
      </c>
      <c r="C7730" t="s">
        <v>30</v>
      </c>
      <c r="D7730" s="10">
        <v>36305</v>
      </c>
      <c r="E7730" t="s">
        <v>1219</v>
      </c>
    </row>
    <row r="7731" spans="1:5">
      <c r="A7731" t="s">
        <v>8139</v>
      </c>
      <c r="B7731">
        <v>10069790066</v>
      </c>
      <c r="C7731" t="s">
        <v>38</v>
      </c>
      <c r="D7731" s="10">
        <v>35897</v>
      </c>
      <c r="E7731" t="s">
        <v>1219</v>
      </c>
    </row>
    <row r="7732" spans="1:5">
      <c r="A7732" t="s">
        <v>8140</v>
      </c>
      <c r="B7732">
        <v>10002840565</v>
      </c>
      <c r="C7732" t="s">
        <v>26</v>
      </c>
      <c r="D7732" s="10">
        <v>30243</v>
      </c>
      <c r="E7732" t="s">
        <v>1217</v>
      </c>
    </row>
    <row r="7733" spans="1:5">
      <c r="A7733" t="s">
        <v>8141</v>
      </c>
      <c r="B7733">
        <v>10015325475</v>
      </c>
      <c r="C7733" t="s">
        <v>38</v>
      </c>
      <c r="D7733" s="10">
        <v>36352</v>
      </c>
      <c r="E7733" t="s">
        <v>1219</v>
      </c>
    </row>
    <row r="7734" spans="1:5">
      <c r="A7734" t="s">
        <v>8142</v>
      </c>
      <c r="B7734">
        <v>10015599806</v>
      </c>
      <c r="C7734" t="s">
        <v>26</v>
      </c>
      <c r="D7734" s="10">
        <v>36074</v>
      </c>
      <c r="E7734" t="s">
        <v>1217</v>
      </c>
    </row>
    <row r="7735" spans="1:5">
      <c r="A7735" t="s">
        <v>316</v>
      </c>
      <c r="B7735">
        <v>10061340962</v>
      </c>
      <c r="C7735" t="s">
        <v>101</v>
      </c>
      <c r="D7735" s="10">
        <v>36658</v>
      </c>
      <c r="E7735" t="s">
        <v>1219</v>
      </c>
    </row>
    <row r="7736" spans="1:5">
      <c r="A7736" t="s">
        <v>8143</v>
      </c>
      <c r="B7736">
        <v>10080979321</v>
      </c>
      <c r="C7736" t="s">
        <v>141</v>
      </c>
      <c r="D7736" s="10">
        <v>36537</v>
      </c>
      <c r="E7736" t="s">
        <v>1219</v>
      </c>
    </row>
    <row r="7737" spans="1:5">
      <c r="A7737" t="s">
        <v>8144</v>
      </c>
      <c r="B7737">
        <v>10010934005</v>
      </c>
      <c r="C7737" t="s">
        <v>30</v>
      </c>
      <c r="D7737" s="10">
        <v>35311</v>
      </c>
      <c r="E7737" t="s">
        <v>1219</v>
      </c>
    </row>
    <row r="7738" spans="1:5">
      <c r="A7738" t="s">
        <v>8145</v>
      </c>
      <c r="B7738">
        <v>10004442984</v>
      </c>
      <c r="C7738" t="s">
        <v>1686</v>
      </c>
      <c r="D7738" s="10">
        <v>30669</v>
      </c>
      <c r="E7738" t="s">
        <v>1217</v>
      </c>
    </row>
    <row r="7739" spans="1:5">
      <c r="A7739" t="s">
        <v>8146</v>
      </c>
      <c r="B7739">
        <v>10013315858</v>
      </c>
      <c r="C7739" t="s">
        <v>4662</v>
      </c>
      <c r="D7739" s="10">
        <v>34919</v>
      </c>
      <c r="E7739" t="s">
        <v>1219</v>
      </c>
    </row>
    <row r="7740" spans="1:5">
      <c r="A7740" t="s">
        <v>8147</v>
      </c>
      <c r="B7740">
        <v>10020916416</v>
      </c>
      <c r="C7740" t="s">
        <v>30</v>
      </c>
      <c r="D7740" s="10">
        <v>36430</v>
      </c>
      <c r="E7740" t="s">
        <v>1219</v>
      </c>
    </row>
    <row r="7741" spans="1:5">
      <c r="A7741" t="s">
        <v>8148</v>
      </c>
      <c r="B7741">
        <v>10014836536</v>
      </c>
      <c r="C7741" t="s">
        <v>101</v>
      </c>
      <c r="D7741" s="10">
        <v>33881</v>
      </c>
      <c r="E7741" t="s">
        <v>1219</v>
      </c>
    </row>
    <row r="7742" spans="1:5">
      <c r="A7742" t="s">
        <v>8149</v>
      </c>
      <c r="B7742">
        <v>10020894689</v>
      </c>
      <c r="C7742" t="s">
        <v>30</v>
      </c>
      <c r="D7742" s="10">
        <v>35381</v>
      </c>
      <c r="E7742" t="s">
        <v>1219</v>
      </c>
    </row>
    <row r="7743" spans="1:5">
      <c r="A7743" t="s">
        <v>8150</v>
      </c>
      <c r="B7743">
        <v>10034794890</v>
      </c>
      <c r="C7743" t="s">
        <v>112</v>
      </c>
      <c r="D7743" s="10">
        <v>36909</v>
      </c>
      <c r="E7743" t="s">
        <v>1218</v>
      </c>
    </row>
    <row r="7744" spans="1:5">
      <c r="A7744" t="s">
        <v>8151</v>
      </c>
      <c r="B7744">
        <v>10068508151</v>
      </c>
      <c r="C7744" t="s">
        <v>26</v>
      </c>
      <c r="D7744" s="10">
        <v>37526</v>
      </c>
      <c r="E7744" t="s">
        <v>1217</v>
      </c>
    </row>
    <row r="7745" spans="1:5">
      <c r="A7745" t="s">
        <v>8152</v>
      </c>
      <c r="B7745">
        <v>10053457084</v>
      </c>
      <c r="C7745" t="s">
        <v>1340</v>
      </c>
      <c r="D7745" s="10">
        <v>36605</v>
      </c>
      <c r="E7745" t="s">
        <v>1219</v>
      </c>
    </row>
    <row r="7746" spans="1:5">
      <c r="A7746" t="s">
        <v>8153</v>
      </c>
      <c r="B7746">
        <v>10018483231</v>
      </c>
      <c r="C7746" t="s">
        <v>112</v>
      </c>
      <c r="D7746" s="10">
        <v>33998</v>
      </c>
      <c r="E7746" t="s">
        <v>1219</v>
      </c>
    </row>
    <row r="7747" spans="1:5">
      <c r="A7747" t="s">
        <v>8154</v>
      </c>
      <c r="B7747">
        <v>10065060207</v>
      </c>
      <c r="C7747" t="s">
        <v>77</v>
      </c>
      <c r="D7747" s="10">
        <v>38145</v>
      </c>
      <c r="E7747" t="s">
        <v>1217</v>
      </c>
    </row>
    <row r="7748" spans="1:5">
      <c r="A7748" t="s">
        <v>8155</v>
      </c>
      <c r="B7748">
        <v>10010656745</v>
      </c>
      <c r="C7748" t="s">
        <v>115</v>
      </c>
      <c r="D7748" s="10">
        <v>35230</v>
      </c>
      <c r="E7748" t="s">
        <v>1219</v>
      </c>
    </row>
    <row r="7749" spans="1:5">
      <c r="A7749" t="s">
        <v>8077</v>
      </c>
      <c r="B7749">
        <v>10114876373</v>
      </c>
      <c r="C7749" t="s">
        <v>103</v>
      </c>
      <c r="D7749" s="10">
        <v>37777</v>
      </c>
      <c r="E7749" t="s">
        <v>1217</v>
      </c>
    </row>
    <row r="7750" spans="1:5">
      <c r="A7750" t="s">
        <v>8156</v>
      </c>
      <c r="B7750">
        <v>10075988871</v>
      </c>
      <c r="C7750" t="s">
        <v>861</v>
      </c>
      <c r="D7750" s="10">
        <v>37737</v>
      </c>
      <c r="E7750" t="s">
        <v>1217</v>
      </c>
    </row>
    <row r="7751" spans="1:5">
      <c r="A7751" t="s">
        <v>8157</v>
      </c>
      <c r="B7751">
        <v>10078984454</v>
      </c>
      <c r="C7751" t="s">
        <v>43</v>
      </c>
      <c r="D7751" s="10">
        <v>37844</v>
      </c>
      <c r="E7751" t="s">
        <v>1217</v>
      </c>
    </row>
    <row r="7752" spans="1:5">
      <c r="A7752" t="s">
        <v>8158</v>
      </c>
      <c r="B7752">
        <v>10133201390</v>
      </c>
      <c r="C7752" t="s">
        <v>115</v>
      </c>
      <c r="D7752" s="10">
        <v>35453</v>
      </c>
      <c r="E7752" t="s">
        <v>1217</v>
      </c>
    </row>
    <row r="7753" spans="1:5">
      <c r="A7753" t="s">
        <v>8159</v>
      </c>
      <c r="B7753">
        <v>10018143630</v>
      </c>
      <c r="C7753" t="s">
        <v>112</v>
      </c>
      <c r="D7753" s="10">
        <v>31629</v>
      </c>
      <c r="E7753" t="s">
        <v>1217</v>
      </c>
    </row>
    <row r="7754" spans="1:5">
      <c r="A7754" t="s">
        <v>8160</v>
      </c>
      <c r="B7754">
        <v>10108209443</v>
      </c>
      <c r="C7754" t="s">
        <v>51</v>
      </c>
      <c r="D7754" s="10">
        <v>37905</v>
      </c>
      <c r="E7754" t="s">
        <v>1219</v>
      </c>
    </row>
    <row r="7755" spans="1:5">
      <c r="A7755" t="s">
        <v>8161</v>
      </c>
      <c r="B7755">
        <v>10121685571</v>
      </c>
      <c r="C7755" t="s">
        <v>223</v>
      </c>
      <c r="D7755" s="10">
        <v>38055</v>
      </c>
      <c r="E7755" t="s">
        <v>1219</v>
      </c>
    </row>
    <row r="7756" spans="1:5">
      <c r="A7756" t="s">
        <v>8162</v>
      </c>
      <c r="B7756">
        <v>10112820781</v>
      </c>
      <c r="C7756" t="s">
        <v>479</v>
      </c>
      <c r="D7756" s="10">
        <v>38160</v>
      </c>
      <c r="E7756" t="s">
        <v>1217</v>
      </c>
    </row>
    <row r="7757" spans="1:5">
      <c r="A7757" t="s">
        <v>8163</v>
      </c>
      <c r="B7757">
        <v>10108209140</v>
      </c>
      <c r="C7757" t="s">
        <v>51</v>
      </c>
      <c r="D7757" s="10">
        <v>37966</v>
      </c>
      <c r="E7757" t="s">
        <v>1219</v>
      </c>
    </row>
    <row r="7758" spans="1:5">
      <c r="A7758" t="s">
        <v>8164</v>
      </c>
      <c r="B7758">
        <v>10069732371</v>
      </c>
      <c r="C7758" t="s">
        <v>26</v>
      </c>
      <c r="D7758" s="10">
        <v>38464</v>
      </c>
      <c r="E7758" t="s">
        <v>1217</v>
      </c>
    </row>
    <row r="7759" spans="1:5">
      <c r="A7759" t="s">
        <v>8165</v>
      </c>
      <c r="B7759">
        <v>10119743854</v>
      </c>
      <c r="C7759" t="s">
        <v>163</v>
      </c>
      <c r="D7759" s="10">
        <v>26727</v>
      </c>
      <c r="E7759" t="s">
        <v>1219</v>
      </c>
    </row>
    <row r="7760" spans="1:5">
      <c r="A7760" t="s">
        <v>8166</v>
      </c>
      <c r="B7760">
        <v>10064155679</v>
      </c>
      <c r="C7760" t="s">
        <v>141</v>
      </c>
      <c r="D7760" s="10">
        <v>38166</v>
      </c>
      <c r="E7760" t="s">
        <v>1219</v>
      </c>
    </row>
    <row r="7761" spans="1:5">
      <c r="A7761" t="s">
        <v>8167</v>
      </c>
      <c r="B7761">
        <v>10121659101</v>
      </c>
      <c r="C7761" t="s">
        <v>223</v>
      </c>
      <c r="D7761" s="10">
        <v>32951</v>
      </c>
      <c r="E7761" t="s">
        <v>1219</v>
      </c>
    </row>
    <row r="7762" spans="1:5">
      <c r="A7762" t="s">
        <v>8168</v>
      </c>
      <c r="B7762">
        <v>10023323733</v>
      </c>
      <c r="C7762" t="s">
        <v>22</v>
      </c>
      <c r="D7762" s="10">
        <v>38125</v>
      </c>
      <c r="E7762" t="s">
        <v>1217</v>
      </c>
    </row>
    <row r="7763" spans="1:5">
      <c r="A7763" t="s">
        <v>8169</v>
      </c>
      <c r="B7763">
        <v>10063781019</v>
      </c>
      <c r="C7763" t="s">
        <v>141</v>
      </c>
      <c r="D7763" s="10">
        <v>37451</v>
      </c>
      <c r="E7763" t="s">
        <v>1217</v>
      </c>
    </row>
    <row r="7764" spans="1:5">
      <c r="A7764" t="s">
        <v>8170</v>
      </c>
      <c r="B7764">
        <v>10034778827</v>
      </c>
      <c r="C7764" t="s">
        <v>84</v>
      </c>
      <c r="D7764" s="10">
        <v>37934</v>
      </c>
      <c r="E7764" t="s">
        <v>1217</v>
      </c>
    </row>
    <row r="7765" spans="1:5">
      <c r="A7765" t="s">
        <v>8171</v>
      </c>
      <c r="B7765">
        <v>10056178037</v>
      </c>
      <c r="C7765" t="s">
        <v>84</v>
      </c>
      <c r="D7765" s="10">
        <v>37715</v>
      </c>
      <c r="E7765" t="s">
        <v>1217</v>
      </c>
    </row>
    <row r="7766" spans="1:5">
      <c r="A7766" t="s">
        <v>8172</v>
      </c>
      <c r="B7766">
        <v>10140624419</v>
      </c>
      <c r="C7766" t="s">
        <v>523</v>
      </c>
      <c r="D7766" s="10">
        <v>38356</v>
      </c>
      <c r="E7766" t="s">
        <v>1217</v>
      </c>
    </row>
    <row r="7767" spans="1:5">
      <c r="A7767" t="s">
        <v>8173</v>
      </c>
      <c r="B7767">
        <v>10071237689</v>
      </c>
      <c r="C7767" t="s">
        <v>26</v>
      </c>
      <c r="D7767" s="10">
        <v>37758</v>
      </c>
      <c r="E7767" t="s">
        <v>1217</v>
      </c>
    </row>
    <row r="7768" spans="1:5">
      <c r="A7768" t="s">
        <v>8174</v>
      </c>
      <c r="B7768">
        <v>10067469140</v>
      </c>
      <c r="C7768" t="s">
        <v>26</v>
      </c>
      <c r="D7768" s="10">
        <v>38259</v>
      </c>
      <c r="E7768" t="s">
        <v>1217</v>
      </c>
    </row>
    <row r="7769" spans="1:5">
      <c r="A7769" t="s">
        <v>8175</v>
      </c>
      <c r="B7769">
        <v>10064273796</v>
      </c>
      <c r="C7769" t="s">
        <v>62</v>
      </c>
      <c r="D7769" s="10">
        <v>37881</v>
      </c>
      <c r="E7769" t="s">
        <v>1226</v>
      </c>
    </row>
    <row r="7770" spans="1:5">
      <c r="A7770" t="s">
        <v>8176</v>
      </c>
      <c r="B7770">
        <v>10096374332</v>
      </c>
      <c r="C7770" t="s">
        <v>477</v>
      </c>
      <c r="D7770" s="10">
        <v>37967</v>
      </c>
      <c r="E7770" t="s">
        <v>1217</v>
      </c>
    </row>
    <row r="7771" spans="1:5">
      <c r="A7771" t="s">
        <v>8177</v>
      </c>
      <c r="B7771">
        <v>10095104440</v>
      </c>
      <c r="C7771" t="s">
        <v>62</v>
      </c>
      <c r="D7771" s="10">
        <v>37637</v>
      </c>
      <c r="E7771" t="s">
        <v>1219</v>
      </c>
    </row>
    <row r="7772" spans="1:5">
      <c r="A7772" t="s">
        <v>8178</v>
      </c>
      <c r="B7772">
        <v>10121700325</v>
      </c>
      <c r="C7772" t="s">
        <v>223</v>
      </c>
      <c r="D7772" s="10">
        <v>37582</v>
      </c>
      <c r="E7772" t="s">
        <v>1219</v>
      </c>
    </row>
    <row r="7773" spans="1:5">
      <c r="A7773" t="s">
        <v>8179</v>
      </c>
      <c r="B7773">
        <v>10022699192</v>
      </c>
      <c r="C7773" t="s">
        <v>22</v>
      </c>
      <c r="D7773" s="10">
        <v>37387</v>
      </c>
      <c r="E7773" t="s">
        <v>1219</v>
      </c>
    </row>
    <row r="7774" spans="1:5">
      <c r="A7774" t="s">
        <v>8180</v>
      </c>
      <c r="B7774">
        <v>10023283115</v>
      </c>
      <c r="C7774" t="s">
        <v>22</v>
      </c>
      <c r="D7774" s="10">
        <v>37499</v>
      </c>
      <c r="E7774" t="s">
        <v>1217</v>
      </c>
    </row>
    <row r="7775" spans="1:5">
      <c r="A7775" t="s">
        <v>8181</v>
      </c>
      <c r="B7775">
        <v>10089789648</v>
      </c>
      <c r="C7775" t="s">
        <v>62</v>
      </c>
      <c r="D7775" s="10">
        <v>35833</v>
      </c>
      <c r="E7775" t="s">
        <v>1219</v>
      </c>
    </row>
    <row r="7776" spans="1:5">
      <c r="A7776" t="s">
        <v>864</v>
      </c>
      <c r="B7776">
        <v>10053232671</v>
      </c>
      <c r="C7776" t="s">
        <v>51</v>
      </c>
      <c r="D7776" s="10">
        <v>36971</v>
      </c>
      <c r="E7776" t="s">
        <v>1219</v>
      </c>
    </row>
    <row r="7777" spans="1:5">
      <c r="A7777" t="s">
        <v>8182</v>
      </c>
      <c r="B7777">
        <v>10021444357</v>
      </c>
      <c r="C7777" t="s">
        <v>30</v>
      </c>
      <c r="D7777" s="10">
        <v>37101</v>
      </c>
      <c r="E7777" t="s">
        <v>1219</v>
      </c>
    </row>
    <row r="7778" spans="1:5">
      <c r="A7778" t="s">
        <v>8183</v>
      </c>
      <c r="B7778">
        <v>10095825573</v>
      </c>
      <c r="C7778" t="s">
        <v>30</v>
      </c>
      <c r="D7778" s="10">
        <v>37039</v>
      </c>
      <c r="E7778" t="s">
        <v>1219</v>
      </c>
    </row>
    <row r="7779" spans="1:5">
      <c r="B7779" s="132">
        <v>10022213283</v>
      </c>
    </row>
    <row r="7780" spans="1:5">
      <c r="B7780" s="133">
        <v>10021893688</v>
      </c>
    </row>
    <row r="7781" spans="1:5">
      <c r="B7781" s="133" t="s">
        <v>8208</v>
      </c>
    </row>
    <row r="7782" spans="1:5">
      <c r="B7782" s="133">
        <v>10006666596</v>
      </c>
    </row>
    <row r="7783" spans="1:5">
      <c r="B7783" s="133" t="s">
        <v>8209</v>
      </c>
    </row>
    <row r="7784" spans="1:5">
      <c r="B7784" s="134">
        <v>10009232662</v>
      </c>
    </row>
    <row r="7785" spans="1:5">
      <c r="B7785" s="132">
        <v>10003100120</v>
      </c>
    </row>
    <row r="7786" spans="1:5">
      <c r="B7786" s="134">
        <v>10029748163</v>
      </c>
    </row>
    <row r="7787" spans="1:5">
      <c r="B7787" s="133">
        <v>10081958819</v>
      </c>
    </row>
    <row r="7788" spans="1:5">
      <c r="B7788" s="132" t="s">
        <v>8210</v>
      </c>
    </row>
    <row r="7789" spans="1:5">
      <c r="B7789" s="132" t="s">
        <v>8211</v>
      </c>
    </row>
    <row r="7790" spans="1:5">
      <c r="B7790" s="133">
        <v>10006108083</v>
      </c>
    </row>
    <row r="7791" spans="1:5">
      <c r="B7791" s="132" t="s">
        <v>8212</v>
      </c>
    </row>
    <row r="7792" spans="1:5">
      <c r="B7792" s="133" t="s">
        <v>8213</v>
      </c>
    </row>
    <row r="7793" spans="2:2">
      <c r="B7793" s="133" t="s">
        <v>8214</v>
      </c>
    </row>
    <row r="7794" spans="2:2">
      <c r="B7794" s="133" t="s">
        <v>8215</v>
      </c>
    </row>
    <row r="7795" spans="2:2">
      <c r="B7795" s="132">
        <v>10021883584</v>
      </c>
    </row>
    <row r="7796" spans="2:2">
      <c r="B7796" s="132">
        <v>10021849030</v>
      </c>
    </row>
    <row r="7797" spans="2:2">
      <c r="B7797" s="133">
        <v>10021708277</v>
      </c>
    </row>
    <row r="7798" spans="2:2">
      <c r="B7798" s="132">
        <v>10075041204</v>
      </c>
    </row>
    <row r="7799" spans="2:2">
      <c r="B7799" s="132" t="s">
        <v>8216</v>
      </c>
    </row>
    <row r="7800" spans="2:2">
      <c r="B7800" s="133" t="s">
        <v>8217</v>
      </c>
    </row>
    <row r="7801" spans="2:2">
      <c r="B7801" s="133" t="s">
        <v>8218</v>
      </c>
    </row>
    <row r="7802" spans="2:2">
      <c r="B7802" s="133" t="s">
        <v>8219</v>
      </c>
    </row>
    <row r="7803" spans="2:2">
      <c r="B7803" s="133" t="s">
        <v>8220</v>
      </c>
    </row>
    <row r="7804" spans="2:2">
      <c r="B7804" s="132" t="s">
        <v>8221</v>
      </c>
    </row>
    <row r="7805" spans="2:2">
      <c r="B7805" s="133" t="s">
        <v>8222</v>
      </c>
    </row>
    <row r="7806" spans="2:2">
      <c r="B7806" s="132" t="s">
        <v>8223</v>
      </c>
    </row>
    <row r="7807" spans="2:2">
      <c r="B7807" s="132">
        <v>10021858225</v>
      </c>
    </row>
    <row r="7808" spans="2:2">
      <c r="B7808" s="133">
        <v>10067882301</v>
      </c>
    </row>
    <row r="7809" spans="2:2">
      <c r="B7809" s="132">
        <v>10021707772</v>
      </c>
    </row>
    <row r="7810" spans="2:2">
      <c r="B7810" s="132">
        <v>10022218337</v>
      </c>
    </row>
    <row r="7811" spans="2:2">
      <c r="B7811" s="133">
        <v>10073838202</v>
      </c>
    </row>
    <row r="7812" spans="2:2">
      <c r="B7812" s="132">
        <v>10022021812</v>
      </c>
    </row>
    <row r="7813" spans="2:2">
      <c r="B7813" s="133" t="s">
        <v>8224</v>
      </c>
    </row>
    <row r="7814" spans="2:2">
      <c r="B7814" s="133" t="s">
        <v>8225</v>
      </c>
    </row>
    <row r="7815" spans="2:2">
      <c r="B7815" s="133" t="s">
        <v>8226</v>
      </c>
    </row>
    <row r="7816" spans="2:2">
      <c r="B7816" s="132" t="s">
        <v>8227</v>
      </c>
    </row>
    <row r="7817" spans="2:2">
      <c r="B7817" s="133" t="s">
        <v>8228</v>
      </c>
    </row>
    <row r="7818" spans="2:2">
      <c r="B7818" s="132">
        <v>10103100120</v>
      </c>
    </row>
    <row r="7819" spans="2:2">
      <c r="B7819" s="133">
        <v>10109017243</v>
      </c>
    </row>
    <row r="7820" spans="2:2">
      <c r="B7820" s="132">
        <v>10152089586</v>
      </c>
    </row>
    <row r="7821" spans="2:2">
      <c r="B7821" s="133" t="s">
        <v>8229</v>
      </c>
    </row>
    <row r="7822" spans="2:2">
      <c r="B7822" s="133" t="s">
        <v>8230</v>
      </c>
    </row>
    <row r="7823" spans="2:2">
      <c r="B7823" s="133" t="s">
        <v>8231</v>
      </c>
    </row>
    <row r="7824" spans="2:2">
      <c r="B7824" s="133" t="s">
        <v>8232</v>
      </c>
    </row>
    <row r="7825" spans="2:2">
      <c r="B7825" s="132" t="s">
        <v>8233</v>
      </c>
    </row>
    <row r="7826" spans="2:2">
      <c r="B7826" s="132">
        <v>10059067223</v>
      </c>
    </row>
    <row r="7827" spans="2:2">
      <c r="B7827" s="133">
        <v>10110592310</v>
      </c>
    </row>
    <row r="7828" spans="2:2">
      <c r="B7828" s="132">
        <v>10086701210</v>
      </c>
    </row>
    <row r="7829" spans="2:2">
      <c r="B7829" s="132">
        <v>10069352758</v>
      </c>
    </row>
    <row r="7830" spans="2:2">
      <c r="B7830" s="135">
        <v>10111767727</v>
      </c>
    </row>
    <row r="7831" spans="2:2">
      <c r="B7831" s="133">
        <v>10109615943</v>
      </c>
    </row>
    <row r="7832" spans="2:2">
      <c r="B7832" s="132">
        <v>10097209542</v>
      </c>
    </row>
    <row r="7833" spans="2:2">
      <c r="B7833" s="132">
        <v>10086400611</v>
      </c>
    </row>
    <row r="7834" spans="2:2">
      <c r="B7834" s="133" t="s">
        <v>8234</v>
      </c>
    </row>
    <row r="7835" spans="2:2">
      <c r="B7835" s="133" t="s">
        <v>8235</v>
      </c>
    </row>
    <row r="7836" spans="2:2">
      <c r="B7836" s="132">
        <v>10111152354</v>
      </c>
    </row>
    <row r="7837" spans="2:2">
      <c r="B7837" s="132" t="s">
        <v>8236</v>
      </c>
    </row>
    <row r="7838" spans="2:2">
      <c r="B7838" s="133" t="s">
        <v>8237</v>
      </c>
    </row>
    <row r="7839" spans="2:2">
      <c r="B7839" s="132" t="s">
        <v>8238</v>
      </c>
    </row>
    <row r="7840" spans="2:2">
      <c r="B7840" s="133" t="s">
        <v>8239</v>
      </c>
    </row>
    <row r="7841" spans="2:2">
      <c r="B7841" s="133" t="s">
        <v>8240</v>
      </c>
    </row>
    <row r="7842" spans="2:2">
      <c r="B7842" s="132" t="s">
        <v>8241</v>
      </c>
    </row>
    <row r="7843" spans="2:2">
      <c r="B7843" s="133">
        <v>10163279447</v>
      </c>
    </row>
    <row r="7844" spans="2:2">
      <c r="B7844" s="133" t="s">
        <v>8242</v>
      </c>
    </row>
    <row r="7845" spans="2:2">
      <c r="B7845" s="132" t="s">
        <v>8243</v>
      </c>
    </row>
    <row r="7846" spans="2:2">
      <c r="B7846" s="133">
        <v>10084168092</v>
      </c>
    </row>
    <row r="7847" spans="2:2">
      <c r="B7847" s="132" t="s">
        <v>8244</v>
      </c>
    </row>
    <row r="7848" spans="2:2">
      <c r="B7848" s="132" t="s">
        <v>8245</v>
      </c>
    </row>
    <row r="7849" spans="2:2">
      <c r="B7849" s="132" t="s">
        <v>8246</v>
      </c>
    </row>
    <row r="7850" spans="2:2">
      <c r="B7850" s="132">
        <v>10085951478</v>
      </c>
    </row>
    <row r="7851" spans="2:2">
      <c r="B7851" s="132">
        <v>10083759480</v>
      </c>
    </row>
    <row r="7852" spans="2:2">
      <c r="B7852" s="132">
        <v>10084687852</v>
      </c>
    </row>
    <row r="7853" spans="2:2">
      <c r="B7853" s="133">
        <v>10069242220</v>
      </c>
    </row>
    <row r="7854" spans="2:2">
      <c r="B7854" s="133">
        <v>10109736282</v>
      </c>
    </row>
    <row r="7855" spans="2:2">
      <c r="B7855" s="133">
        <v>10098242388</v>
      </c>
    </row>
    <row r="7856" spans="2:2">
      <c r="B7856" s="132">
        <v>10109024445</v>
      </c>
    </row>
    <row r="7857" spans="2:2">
      <c r="B7857" s="132">
        <v>10123615669</v>
      </c>
    </row>
    <row r="7858" spans="2:2">
      <c r="B7858" s="132">
        <v>10112656588</v>
      </c>
    </row>
    <row r="7859" spans="2:2">
      <c r="B7859" s="133">
        <v>10021769713</v>
      </c>
    </row>
    <row r="7860" spans="2:2">
      <c r="B7860" s="132">
        <v>10087428003</v>
      </c>
    </row>
    <row r="7861" spans="2:2">
      <c r="B7861" s="133">
        <v>10022169029</v>
      </c>
    </row>
    <row r="7862" spans="2:2">
      <c r="B7862" s="132">
        <v>10115054007</v>
      </c>
    </row>
    <row r="7863" spans="2:2">
      <c r="B7863" s="133">
        <v>10107707467</v>
      </c>
    </row>
    <row r="7864" spans="2:2">
      <c r="B7864" s="133">
        <v>10099751952</v>
      </c>
    </row>
    <row r="7865" spans="2:2">
      <c r="B7865" s="132" t="s">
        <v>8247</v>
      </c>
    </row>
    <row r="7866" spans="2:2">
      <c r="B7866" s="133">
        <v>10099751245</v>
      </c>
    </row>
    <row r="7867" spans="2:2">
      <c r="B7867" s="133">
        <v>10108985544</v>
      </c>
    </row>
    <row r="7868" spans="2:2">
      <c r="B7868" s="132">
        <v>10022075968</v>
      </c>
    </row>
    <row r="7869" spans="2:2">
      <c r="B7869" s="132">
        <v>10050098500</v>
      </c>
    </row>
    <row r="7870" spans="2:2">
      <c r="B7870" s="132">
        <v>10127688255</v>
      </c>
    </row>
    <row r="7871" spans="2:2">
      <c r="B7871" s="132" t="s">
        <v>8248</v>
      </c>
    </row>
    <row r="7872" spans="2:2">
      <c r="B7872" s="133" t="s">
        <v>8249</v>
      </c>
    </row>
    <row r="7873" spans="2:2">
      <c r="B7873" s="132" t="s">
        <v>8250</v>
      </c>
    </row>
    <row r="7874" spans="2:2">
      <c r="B7874" s="133">
        <v>10112155929</v>
      </c>
    </row>
    <row r="7875" spans="2:2">
      <c r="B7875" s="133">
        <v>10123398734</v>
      </c>
    </row>
    <row r="7876" spans="2:2">
      <c r="B7876" s="133">
        <v>10099012934</v>
      </c>
    </row>
    <row r="7877" spans="2:2">
      <c r="B7877" s="133">
        <v>10109021516</v>
      </c>
    </row>
    <row r="7878" spans="2:2">
      <c r="B7878" s="133" t="s">
        <v>8251</v>
      </c>
    </row>
    <row r="7879" spans="2:2">
      <c r="B7879" s="132">
        <v>10101588383</v>
      </c>
    </row>
    <row r="7880" spans="2:2">
      <c r="B7880" s="132">
        <v>10098239661</v>
      </c>
    </row>
    <row r="7881" spans="2:2">
      <c r="B7881" s="133" t="s">
        <v>8252</v>
      </c>
    </row>
    <row r="7882" spans="2:2">
      <c r="B7882" s="133" t="s">
        <v>8253</v>
      </c>
    </row>
    <row r="7883" spans="2:2">
      <c r="B7883" s="132">
        <v>10109817118</v>
      </c>
    </row>
    <row r="7884" spans="2:2">
      <c r="B7884" s="133">
        <v>10122126923</v>
      </c>
    </row>
    <row r="7885" spans="2:2">
      <c r="B7885" s="132">
        <v>10097210552</v>
      </c>
    </row>
    <row r="7886" spans="2:2">
      <c r="B7886" s="132" t="s">
        <v>8254</v>
      </c>
    </row>
    <row r="7887" spans="2:2">
      <c r="B7887" s="132" t="s">
        <v>8255</v>
      </c>
    </row>
    <row r="7888" spans="2:2">
      <c r="B7888" s="133" t="s">
        <v>8256</v>
      </c>
    </row>
    <row r="7889" spans="2:2">
      <c r="B7889" s="133" t="s">
        <v>8257</v>
      </c>
    </row>
    <row r="7890" spans="2:2">
      <c r="B7890" s="132" t="s">
        <v>8258</v>
      </c>
    </row>
    <row r="7891" spans="2:2">
      <c r="B7891" s="133" t="s">
        <v>8259</v>
      </c>
    </row>
    <row r="7892" spans="2:2">
      <c r="B7892" s="133" t="s">
        <v>8260</v>
      </c>
    </row>
    <row r="7893" spans="2:2">
      <c r="B7893" s="132" t="s">
        <v>8261</v>
      </c>
    </row>
    <row r="7894" spans="2:2">
      <c r="B7894" s="133" t="s">
        <v>8262</v>
      </c>
    </row>
    <row r="7895" spans="2:2">
      <c r="B7895" s="132" t="s">
        <v>8263</v>
      </c>
    </row>
    <row r="7896" spans="2:2">
      <c r="B7896" s="132" t="s">
        <v>8264</v>
      </c>
    </row>
    <row r="7897" spans="2:2">
      <c r="B7897" s="132" t="s">
        <v>8265</v>
      </c>
    </row>
    <row r="7898" spans="2:2">
      <c r="B7898" s="133" t="s">
        <v>8266</v>
      </c>
    </row>
    <row r="7899" spans="2:2">
      <c r="B7899" s="133">
        <v>10097209138</v>
      </c>
    </row>
    <row r="7900" spans="2:2">
      <c r="B7900" s="132" t="s">
        <v>8267</v>
      </c>
    </row>
    <row r="7901" spans="2:2">
      <c r="B7901" s="132" t="s">
        <v>8268</v>
      </c>
    </row>
    <row r="7902" spans="2:2">
      <c r="B7902" s="133">
        <v>10123151988</v>
      </c>
    </row>
    <row r="7903" spans="2:2">
      <c r="B7903" s="133" t="s">
        <v>8269</v>
      </c>
    </row>
    <row r="7904" spans="2:2">
      <c r="B7904" s="133" t="s">
        <v>8270</v>
      </c>
    </row>
    <row r="7905" spans="2:2">
      <c r="B7905" s="133" t="s">
        <v>8271</v>
      </c>
    </row>
    <row r="7906" spans="2:2">
      <c r="B7906" s="133" t="s">
        <v>8272</v>
      </c>
    </row>
    <row r="7907" spans="2:2">
      <c r="B7907" s="133" t="s">
        <v>8273</v>
      </c>
    </row>
    <row r="7908" spans="2:2">
      <c r="B7908" s="132" t="s">
        <v>8274</v>
      </c>
    </row>
    <row r="7909" spans="2:2">
      <c r="B7909" s="133" t="s">
        <v>8275</v>
      </c>
    </row>
    <row r="7910" spans="2:2">
      <c r="B7910" s="132" t="s">
        <v>8276</v>
      </c>
    </row>
    <row r="7911" spans="2:2">
      <c r="B7911" s="133" t="s">
        <v>8277</v>
      </c>
    </row>
    <row r="7912" spans="2:2">
      <c r="B7912" s="133">
        <v>10129509229</v>
      </c>
    </row>
    <row r="7913" spans="2:2">
      <c r="B7913" s="133">
        <v>10136962768</v>
      </c>
    </row>
    <row r="7914" spans="2:2">
      <c r="B7914" s="133">
        <v>10135663372</v>
      </c>
    </row>
    <row r="7915" spans="2:2">
      <c r="B7915" s="133">
        <v>10128449909</v>
      </c>
    </row>
    <row r="7916" spans="2:2">
      <c r="B7916" s="133">
        <v>10135667315</v>
      </c>
    </row>
    <row r="7917" spans="2:2">
      <c r="B7917" s="132">
        <v>10136969135</v>
      </c>
    </row>
    <row r="7918" spans="2:2">
      <c r="B7918" s="132">
        <v>10136968529</v>
      </c>
    </row>
    <row r="7919" spans="2:2">
      <c r="B7919" s="133" t="s">
        <v>8278</v>
      </c>
    </row>
    <row r="7920" spans="2:2">
      <c r="B7920" s="133" t="s">
        <v>8279</v>
      </c>
    </row>
    <row r="7921" spans="2:2">
      <c r="B7921" s="133" t="s">
        <v>8280</v>
      </c>
    </row>
    <row r="7922" spans="2:2">
      <c r="B7922" s="132" t="s">
        <v>8281</v>
      </c>
    </row>
    <row r="7923" spans="2:2">
      <c r="B7923" s="133" t="s">
        <v>8282</v>
      </c>
    </row>
    <row r="7924" spans="2:2">
      <c r="B7924" s="132" t="s">
        <v>8283</v>
      </c>
    </row>
    <row r="7925" spans="2:2">
      <c r="B7925" s="132" t="s">
        <v>8284</v>
      </c>
    </row>
    <row r="7926" spans="2:2">
      <c r="B7926" s="132" t="s">
        <v>8285</v>
      </c>
    </row>
    <row r="7927" spans="2:2">
      <c r="B7927" s="132" t="s">
        <v>8286</v>
      </c>
    </row>
    <row r="7928" spans="2:2">
      <c r="B7928" s="136"/>
    </row>
  </sheetData>
  <sortState xmlns:xlrd2="http://schemas.microsoft.com/office/spreadsheetml/2017/richdata2" ref="B2:C364">
    <sortCondition ref="C2:C364"/>
  </sortState>
  <conditionalFormatting sqref="A1151">
    <cfRule type="expression" dxfId="92" priority="4">
      <formula>$E1151="R1"</formula>
    </cfRule>
    <cfRule type="expression" dxfId="91" priority="5">
      <formula>$E1151="F"</formula>
    </cfRule>
    <cfRule type="expression" dxfId="90" priority="6">
      <formula>$E1151="Q"</formula>
    </cfRule>
  </conditionalFormatting>
  <conditionalFormatting sqref="A4639">
    <cfRule type="expression" dxfId="89" priority="1">
      <formula>$E4639="R1"</formula>
    </cfRule>
    <cfRule type="expression" dxfId="88" priority="2">
      <formula>$E4639="F"</formula>
    </cfRule>
    <cfRule type="expression" dxfId="87"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224" activePane="bottomLeft" state="frozen"/>
      <selection pane="bottomLeft" activeCell="H247" sqref="H247"/>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c r="A32" s="1" t="s">
        <v>138</v>
      </c>
      <c r="B32" s="1">
        <v>2022</v>
      </c>
      <c r="C32" s="2">
        <v>44751</v>
      </c>
      <c r="D32" s="1" t="s">
        <v>65</v>
      </c>
      <c r="E32" s="1" t="s">
        <v>20</v>
      </c>
      <c r="F32" s="1" t="s">
        <v>679</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c r="A33" s="1" t="s">
        <v>138</v>
      </c>
      <c r="B33" s="1">
        <v>2022</v>
      </c>
      <c r="C33" s="2">
        <v>44751</v>
      </c>
      <c r="D33" s="1" t="s">
        <v>65</v>
      </c>
      <c r="E33" s="1" t="s">
        <v>20</v>
      </c>
      <c r="F33" s="1" t="s">
        <v>695</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c r="A34" s="1" t="s">
        <v>138</v>
      </c>
      <c r="B34" s="1">
        <v>2022</v>
      </c>
      <c r="C34" s="2">
        <v>44751</v>
      </c>
      <c r="D34" s="1" t="s">
        <v>65</v>
      </c>
      <c r="E34" s="1" t="s">
        <v>20</v>
      </c>
      <c r="F34" s="1" t="s">
        <v>700</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c r="A35" s="1" t="s">
        <v>138</v>
      </c>
      <c r="B35" s="1">
        <v>2022</v>
      </c>
      <c r="C35" s="2">
        <v>44751</v>
      </c>
      <c r="D35" s="1" t="s">
        <v>65</v>
      </c>
      <c r="E35" s="1" t="s">
        <v>20</v>
      </c>
      <c r="F35" s="1" t="s">
        <v>707</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c r="A36" s="1" t="s">
        <v>138</v>
      </c>
      <c r="B36" s="1">
        <v>2022</v>
      </c>
      <c r="C36" s="2">
        <v>44751</v>
      </c>
      <c r="D36" s="1" t="s">
        <v>65</v>
      </c>
      <c r="E36" s="1" t="s">
        <v>20</v>
      </c>
      <c r="F36" s="1" t="s">
        <v>711</v>
      </c>
      <c r="G36" s="1" t="s">
        <v>724</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c r="A39" s="1" t="s">
        <v>138</v>
      </c>
      <c r="B39" s="1">
        <v>2022</v>
      </c>
      <c r="C39" s="2">
        <v>44751</v>
      </c>
      <c r="D39" s="1" t="s">
        <v>65</v>
      </c>
      <c r="E39" s="1" t="s">
        <v>20</v>
      </c>
      <c r="F39" s="1" t="s">
        <v>628</v>
      </c>
      <c r="G39" s="1" t="s">
        <v>722</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c r="A42" s="1" t="s">
        <v>138</v>
      </c>
      <c r="B42" s="1">
        <v>2022</v>
      </c>
      <c r="C42" s="2">
        <v>44751</v>
      </c>
      <c r="D42" s="1" t="s">
        <v>65</v>
      </c>
      <c r="E42" s="1" t="s">
        <v>20</v>
      </c>
      <c r="F42" s="1" t="s">
        <v>690</v>
      </c>
      <c r="G42" s="1" t="s">
        <v>723</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c r="A43" s="1" t="s">
        <v>138</v>
      </c>
      <c r="B43" s="1">
        <v>2022</v>
      </c>
      <c r="C43" s="2">
        <v>44751</v>
      </c>
      <c r="D43" s="1" t="s">
        <v>65</v>
      </c>
      <c r="E43" s="1" t="s">
        <v>20</v>
      </c>
      <c r="F43" s="1" t="s">
        <v>716</v>
      </c>
      <c r="G43" s="1" t="s">
        <v>725</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c r="A45" s="4" t="s">
        <v>138</v>
      </c>
      <c r="B45" s="4">
        <v>2022</v>
      </c>
      <c r="C45" s="5">
        <v>44751</v>
      </c>
      <c r="D45" s="4" t="s">
        <v>65</v>
      </c>
      <c r="E45" s="4" t="s">
        <v>63</v>
      </c>
      <c r="F45" s="4" t="s">
        <v>679</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c r="A46" s="4" t="s">
        <v>138</v>
      </c>
      <c r="B46" s="4">
        <v>2022</v>
      </c>
      <c r="C46" s="5">
        <v>44751</v>
      </c>
      <c r="D46" s="4" t="s">
        <v>65</v>
      </c>
      <c r="E46" s="4" t="s">
        <v>63</v>
      </c>
      <c r="F46" s="4" t="s">
        <v>695</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c r="A47" s="4" t="s">
        <v>138</v>
      </c>
      <c r="B47" s="4">
        <v>2022</v>
      </c>
      <c r="C47" s="5">
        <v>44751</v>
      </c>
      <c r="D47" s="4" t="s">
        <v>65</v>
      </c>
      <c r="E47" s="4" t="s">
        <v>63</v>
      </c>
      <c r="F47" s="4" t="s">
        <v>700</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c r="A50" s="1" t="s">
        <v>161</v>
      </c>
      <c r="B50" s="1">
        <v>2022</v>
      </c>
      <c r="C50" s="2">
        <v>44695</v>
      </c>
      <c r="D50" s="1" t="s">
        <v>65</v>
      </c>
      <c r="E50" s="1" t="s">
        <v>20</v>
      </c>
      <c r="F50" s="1" t="s">
        <v>744</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c r="A51" s="1" t="s">
        <v>161</v>
      </c>
      <c r="B51" s="1">
        <v>2022</v>
      </c>
      <c r="C51" s="2">
        <v>44695</v>
      </c>
      <c r="D51" s="1" t="s">
        <v>65</v>
      </c>
      <c r="E51" s="1" t="s">
        <v>20</v>
      </c>
      <c r="F51" s="1" t="s">
        <v>635</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c r="A53" s="1" t="s">
        <v>161</v>
      </c>
      <c r="B53" s="1">
        <v>2022</v>
      </c>
      <c r="C53" s="2">
        <v>44695</v>
      </c>
      <c r="D53" s="1" t="s">
        <v>65</v>
      </c>
      <c r="E53" s="1" t="s">
        <v>20</v>
      </c>
      <c r="F53" s="1" t="s">
        <v>632</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c r="A54" s="1" t="s">
        <v>161</v>
      </c>
      <c r="B54" s="1">
        <v>2022</v>
      </c>
      <c r="C54" s="2">
        <v>44695</v>
      </c>
      <c r="D54" s="1" t="s">
        <v>65</v>
      </c>
      <c r="E54" s="1" t="s">
        <v>20</v>
      </c>
      <c r="F54" s="1" t="s">
        <v>679</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c r="A57" s="1" t="s">
        <v>161</v>
      </c>
      <c r="B57" s="1">
        <v>2022</v>
      </c>
      <c r="C57" s="2">
        <v>44695</v>
      </c>
      <c r="D57" s="1" t="s">
        <v>65</v>
      </c>
      <c r="E57" s="1" t="s">
        <v>20</v>
      </c>
      <c r="F57" s="1" t="s">
        <v>604</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c r="A58" s="1" t="s">
        <v>161</v>
      </c>
      <c r="B58" s="1">
        <v>2022</v>
      </c>
      <c r="C58" s="2">
        <v>44695</v>
      </c>
      <c r="D58" s="1" t="s">
        <v>65</v>
      </c>
      <c r="E58" s="1" t="s">
        <v>20</v>
      </c>
      <c r="F58" s="1" t="s">
        <v>695</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c r="A60" s="1" t="s">
        <v>161</v>
      </c>
      <c r="B60" s="1">
        <v>2022</v>
      </c>
      <c r="C60" s="2">
        <v>44695</v>
      </c>
      <c r="D60" s="1" t="s">
        <v>65</v>
      </c>
      <c r="E60" s="1" t="s">
        <v>20</v>
      </c>
      <c r="F60" s="1" t="s">
        <v>709</v>
      </c>
      <c r="G60" s="1" t="s">
        <v>724</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c r="A61" s="1" t="s">
        <v>161</v>
      </c>
      <c r="B61" s="1">
        <v>2022</v>
      </c>
      <c r="C61" s="2">
        <v>44695</v>
      </c>
      <c r="D61" s="1" t="s">
        <v>65</v>
      </c>
      <c r="E61" s="1" t="s">
        <v>20</v>
      </c>
      <c r="F61" s="1" t="s">
        <v>728</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c r="A62" s="1" t="s">
        <v>161</v>
      </c>
      <c r="B62" s="1">
        <v>2022</v>
      </c>
      <c r="C62" s="2">
        <v>44695</v>
      </c>
      <c r="D62" s="1" t="s">
        <v>65</v>
      </c>
      <c r="E62" s="1" t="s">
        <v>20</v>
      </c>
      <c r="F62" s="1" t="s">
        <v>711</v>
      </c>
      <c r="G62" s="1" t="s">
        <v>724</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c r="A63" s="1" t="s">
        <v>161</v>
      </c>
      <c r="B63" s="1">
        <v>2022</v>
      </c>
      <c r="C63" s="2">
        <v>44695</v>
      </c>
      <c r="D63" s="1" t="s">
        <v>65</v>
      </c>
      <c r="E63" s="1" t="s">
        <v>20</v>
      </c>
      <c r="F63" s="1" t="s">
        <v>628</v>
      </c>
      <c r="G63" s="1" t="s">
        <v>722</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c r="A64" s="1" t="s">
        <v>161</v>
      </c>
      <c r="B64" s="1">
        <v>2022</v>
      </c>
      <c r="C64" s="2">
        <v>44695</v>
      </c>
      <c r="D64" s="1" t="s">
        <v>65</v>
      </c>
      <c r="E64" s="1" t="s">
        <v>20</v>
      </c>
      <c r="F64" s="1" t="s">
        <v>666</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c r="A68" s="4" t="s">
        <v>161</v>
      </c>
      <c r="B68" s="4">
        <v>2022</v>
      </c>
      <c r="C68" s="5">
        <v>44695</v>
      </c>
      <c r="D68" s="4" t="s">
        <v>65</v>
      </c>
      <c r="E68" s="4" t="s">
        <v>63</v>
      </c>
      <c r="F68" s="4" t="s">
        <v>635</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c r="A69" s="4" t="s">
        <v>161</v>
      </c>
      <c r="B69" s="4">
        <v>2022</v>
      </c>
      <c r="C69" s="5">
        <v>44695</v>
      </c>
      <c r="D69" s="4" t="s">
        <v>65</v>
      </c>
      <c r="E69" s="4" t="s">
        <v>63</v>
      </c>
      <c r="F69" s="4" t="s">
        <v>744</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c r="A72" s="1" t="s">
        <v>64</v>
      </c>
      <c r="B72" s="1">
        <v>2022</v>
      </c>
      <c r="C72" s="2">
        <v>44673</v>
      </c>
      <c r="D72" s="1" t="s">
        <v>65</v>
      </c>
      <c r="E72" s="1" t="s">
        <v>20</v>
      </c>
      <c r="F72" s="1" t="s">
        <v>771</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c r="A74" s="1" t="s">
        <v>64</v>
      </c>
      <c r="B74" s="1">
        <v>2022</v>
      </c>
      <c r="C74" s="2">
        <v>44673</v>
      </c>
      <c r="D74" s="1" t="s">
        <v>65</v>
      </c>
      <c r="E74" s="1" t="s">
        <v>20</v>
      </c>
      <c r="F74" s="1" t="s">
        <v>770</v>
      </c>
      <c r="G74" s="1" t="s">
        <v>754</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c r="A76" s="1" t="s">
        <v>64</v>
      </c>
      <c r="B76" s="1">
        <v>2022</v>
      </c>
      <c r="C76" s="2">
        <v>44673</v>
      </c>
      <c r="D76" s="1" t="s">
        <v>65</v>
      </c>
      <c r="E76" s="1" t="s">
        <v>20</v>
      </c>
      <c r="F76" s="1" t="s">
        <v>765</v>
      </c>
      <c r="G76" s="1" t="s">
        <v>724</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c r="A77" s="1" t="s">
        <v>64</v>
      </c>
      <c r="B77" s="1">
        <v>2022</v>
      </c>
      <c r="C77" s="2">
        <v>44673</v>
      </c>
      <c r="D77" s="1" t="s">
        <v>65</v>
      </c>
      <c r="E77" s="1" t="s">
        <v>20</v>
      </c>
      <c r="F77" s="1" t="s">
        <v>651</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c r="A78" s="1" t="s">
        <v>64</v>
      </c>
      <c r="B78" s="1">
        <v>2022</v>
      </c>
      <c r="C78" s="2">
        <v>44673</v>
      </c>
      <c r="D78" s="1" t="s">
        <v>65</v>
      </c>
      <c r="E78" s="1" t="s">
        <v>20</v>
      </c>
      <c r="F78" s="1" t="s">
        <v>679</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c r="A79" s="1" t="s">
        <v>64</v>
      </c>
      <c r="B79" s="1">
        <v>2022</v>
      </c>
      <c r="C79" s="2">
        <v>44673</v>
      </c>
      <c r="D79" s="1" t="s">
        <v>65</v>
      </c>
      <c r="E79" s="1" t="s">
        <v>20</v>
      </c>
      <c r="F79" s="1" t="s">
        <v>653</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c r="A80" s="1" t="s">
        <v>64</v>
      </c>
      <c r="B80" s="1">
        <v>2022</v>
      </c>
      <c r="C80" s="2">
        <v>44673</v>
      </c>
      <c r="D80" s="1" t="s">
        <v>65</v>
      </c>
      <c r="E80" s="1" t="s">
        <v>20</v>
      </c>
      <c r="F80" s="1" t="s">
        <v>657</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c r="A81" s="1" t="s">
        <v>64</v>
      </c>
      <c r="B81" s="1">
        <v>2022</v>
      </c>
      <c r="C81" s="2">
        <v>44673</v>
      </c>
      <c r="D81" s="1" t="s">
        <v>65</v>
      </c>
      <c r="E81" s="1" t="s">
        <v>20</v>
      </c>
      <c r="F81" s="1" t="s">
        <v>605</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c r="A82" s="1" t="s">
        <v>64</v>
      </c>
      <c r="B82" s="1">
        <v>2022</v>
      </c>
      <c r="C82" s="2">
        <v>44673</v>
      </c>
      <c r="D82" s="1" t="s">
        <v>65</v>
      </c>
      <c r="E82" s="1" t="s">
        <v>20</v>
      </c>
      <c r="F82" s="1" t="s">
        <v>761</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c r="A83" s="1" t="s">
        <v>64</v>
      </c>
      <c r="B83" s="1">
        <v>2022</v>
      </c>
      <c r="C83" s="2">
        <v>44673</v>
      </c>
      <c r="D83" s="1" t="s">
        <v>65</v>
      </c>
      <c r="E83" s="1" t="s">
        <v>20</v>
      </c>
      <c r="F83" s="1" t="s">
        <v>764</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c r="A84" s="1" t="s">
        <v>64</v>
      </c>
      <c r="B84" s="1">
        <v>2022</v>
      </c>
      <c r="C84" s="2">
        <v>44673</v>
      </c>
      <c r="D84" s="1" t="s">
        <v>65</v>
      </c>
      <c r="E84" s="1" t="s">
        <v>20</v>
      </c>
      <c r="F84" s="1" t="s">
        <v>767</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c r="A85" s="1" t="s">
        <v>64</v>
      </c>
      <c r="B85" s="1">
        <v>2022</v>
      </c>
      <c r="C85" s="2">
        <v>44673</v>
      </c>
      <c r="D85" s="1" t="s">
        <v>65</v>
      </c>
      <c r="E85" s="1" t="s">
        <v>20</v>
      </c>
      <c r="F85" s="1" t="s">
        <v>762</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c r="A86" s="1" t="s">
        <v>64</v>
      </c>
      <c r="B86" s="1">
        <v>2022</v>
      </c>
      <c r="C86" s="2">
        <v>44673</v>
      </c>
      <c r="D86" s="1" t="s">
        <v>65</v>
      </c>
      <c r="E86" s="1" t="s">
        <v>20</v>
      </c>
      <c r="F86" s="1" t="s">
        <v>736</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c r="A87" s="1" t="s">
        <v>64</v>
      </c>
      <c r="B87" s="1">
        <v>2022</v>
      </c>
      <c r="C87" s="2">
        <v>44673</v>
      </c>
      <c r="D87" s="1" t="s">
        <v>65</v>
      </c>
      <c r="E87" s="1" t="s">
        <v>20</v>
      </c>
      <c r="F87" s="1" t="s">
        <v>593</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c r="A88" s="1" t="s">
        <v>64</v>
      </c>
      <c r="B88" s="1">
        <v>2022</v>
      </c>
      <c r="C88" s="2">
        <v>44673</v>
      </c>
      <c r="D88" s="1" t="s">
        <v>65</v>
      </c>
      <c r="E88" s="1" t="s">
        <v>20</v>
      </c>
      <c r="F88" s="1" t="s">
        <v>673</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c r="A89" s="1" t="s">
        <v>64</v>
      </c>
      <c r="B89" s="1">
        <v>2022</v>
      </c>
      <c r="C89" s="2">
        <v>44673</v>
      </c>
      <c r="D89" s="1" t="s">
        <v>65</v>
      </c>
      <c r="E89" s="1" t="s">
        <v>20</v>
      </c>
      <c r="F89" s="1" t="s">
        <v>766</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c r="A90" s="1" t="s">
        <v>64</v>
      </c>
      <c r="B90" s="1">
        <v>2022</v>
      </c>
      <c r="C90" s="2">
        <v>44673</v>
      </c>
      <c r="D90" s="1" t="s">
        <v>65</v>
      </c>
      <c r="E90" s="1" t="s">
        <v>20</v>
      </c>
      <c r="F90" s="1" t="s">
        <v>655</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c r="A91" s="1" t="s">
        <v>64</v>
      </c>
      <c r="B91" s="1">
        <v>2022</v>
      </c>
      <c r="C91" s="2">
        <v>44673</v>
      </c>
      <c r="D91" s="1" t="s">
        <v>65</v>
      </c>
      <c r="E91" s="1" t="s">
        <v>20</v>
      </c>
      <c r="F91" s="1" t="s">
        <v>620</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c r="A92" s="1" t="s">
        <v>64</v>
      </c>
      <c r="B92" s="1">
        <v>2022</v>
      </c>
      <c r="C92" s="2">
        <v>44673</v>
      </c>
      <c r="D92" s="1" t="s">
        <v>65</v>
      </c>
      <c r="E92" s="1" t="s">
        <v>20</v>
      </c>
      <c r="F92" s="1" t="s">
        <v>760</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c r="A93" s="1" t="s">
        <v>64</v>
      </c>
      <c r="B93" s="1">
        <v>2022</v>
      </c>
      <c r="C93" s="2">
        <v>44673</v>
      </c>
      <c r="D93" s="1" t="s">
        <v>65</v>
      </c>
      <c r="E93" s="1" t="s">
        <v>20</v>
      </c>
      <c r="F93" s="1" t="s">
        <v>666</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c r="A97" s="1" t="s">
        <v>64</v>
      </c>
      <c r="B97" s="1">
        <v>2022</v>
      </c>
      <c r="C97" s="2">
        <v>44673</v>
      </c>
      <c r="D97" s="1" t="s">
        <v>65</v>
      </c>
      <c r="E97" s="1" t="s">
        <v>20</v>
      </c>
      <c r="F97" s="1" t="s">
        <v>634</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c r="A98" s="1" t="s">
        <v>64</v>
      </c>
      <c r="B98" s="1">
        <v>2022</v>
      </c>
      <c r="C98" s="2">
        <v>44673</v>
      </c>
      <c r="D98" s="1" t="s">
        <v>65</v>
      </c>
      <c r="E98" s="1" t="s">
        <v>20</v>
      </c>
      <c r="F98" s="1" t="s">
        <v>768</v>
      </c>
      <c r="G98" s="1" t="s">
        <v>769</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c r="A99" s="1" t="s">
        <v>64</v>
      </c>
      <c r="B99" s="1">
        <v>2022</v>
      </c>
      <c r="C99" s="2">
        <v>44673</v>
      </c>
      <c r="D99" s="1" t="s">
        <v>65</v>
      </c>
      <c r="E99" s="1" t="s">
        <v>20</v>
      </c>
      <c r="F99" s="1" t="s">
        <v>763</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c r="A102" s="4" t="s">
        <v>64</v>
      </c>
      <c r="B102" s="4">
        <v>2022</v>
      </c>
      <c r="C102" s="5">
        <v>44673</v>
      </c>
      <c r="D102" s="4" t="s">
        <v>65</v>
      </c>
      <c r="E102" s="4" t="s">
        <v>63</v>
      </c>
      <c r="F102" s="4" t="s">
        <v>771</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c r="A104" s="1" t="s">
        <v>181</v>
      </c>
      <c r="B104" s="1">
        <v>2021</v>
      </c>
      <c r="C104" s="2">
        <v>44491</v>
      </c>
      <c r="D104" s="1" t="s">
        <v>19</v>
      </c>
      <c r="E104" s="1" t="s">
        <v>20</v>
      </c>
      <c r="F104" s="1" t="s">
        <v>836</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c r="A110" s="1" t="s">
        <v>181</v>
      </c>
      <c r="B110" s="1">
        <v>2021</v>
      </c>
      <c r="C110" s="2">
        <v>44491</v>
      </c>
      <c r="D110" s="1" t="s">
        <v>19</v>
      </c>
      <c r="E110" s="1" t="s">
        <v>20</v>
      </c>
      <c r="F110" s="1" t="s">
        <v>651</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c r="A111" s="1" t="s">
        <v>181</v>
      </c>
      <c r="B111" s="1">
        <v>2021</v>
      </c>
      <c r="C111" s="2">
        <v>44491</v>
      </c>
      <c r="D111" s="1" t="s">
        <v>19</v>
      </c>
      <c r="E111" s="1" t="s">
        <v>20</v>
      </c>
      <c r="F111" s="1" t="s">
        <v>771</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c r="A112" s="1" t="s">
        <v>181</v>
      </c>
      <c r="B112" s="1">
        <v>2021</v>
      </c>
      <c r="C112" s="2">
        <v>44491</v>
      </c>
      <c r="D112" s="1" t="s">
        <v>19</v>
      </c>
      <c r="E112" s="1" t="s">
        <v>20</v>
      </c>
      <c r="F112" s="1" t="s">
        <v>593</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c r="A114" s="1" t="s">
        <v>181</v>
      </c>
      <c r="B114" s="1">
        <v>2021</v>
      </c>
      <c r="C114" s="2">
        <v>44491</v>
      </c>
      <c r="D114" s="1" t="s">
        <v>19</v>
      </c>
      <c r="E114" s="1" t="s">
        <v>20</v>
      </c>
      <c r="F114" s="1" t="s">
        <v>822</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c r="A115" s="1" t="s">
        <v>181</v>
      </c>
      <c r="B115" s="1">
        <v>2021</v>
      </c>
      <c r="C115" s="2">
        <v>44491</v>
      </c>
      <c r="D115" s="1" t="s">
        <v>19</v>
      </c>
      <c r="E115" s="1" t="s">
        <v>20</v>
      </c>
      <c r="F115" s="1" t="s">
        <v>824</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c r="A118" s="1" t="s">
        <v>181</v>
      </c>
      <c r="B118" s="1">
        <v>2021</v>
      </c>
      <c r="C118" s="2">
        <v>44491</v>
      </c>
      <c r="D118" s="1" t="s">
        <v>19</v>
      </c>
      <c r="E118" s="1" t="s">
        <v>20</v>
      </c>
      <c r="F118" s="1" t="s">
        <v>782</v>
      </c>
      <c r="G118" s="1" t="s">
        <v>479</v>
      </c>
      <c r="H118" s="11" t="e">
        <f>(C118-VLOOKUP(F118,Riders!$A$2:$E$8000,4,FALSE))/365</f>
        <v>#N/A</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c r="A119" s="1" t="s">
        <v>181</v>
      </c>
      <c r="B119" s="1">
        <v>2021</v>
      </c>
      <c r="C119" s="2">
        <v>44491</v>
      </c>
      <c r="D119" s="1" t="s">
        <v>19</v>
      </c>
      <c r="E119" s="1" t="s">
        <v>20</v>
      </c>
      <c r="F119" s="1" t="s">
        <v>819</v>
      </c>
      <c r="G119" s="1" t="s">
        <v>479</v>
      </c>
      <c r="H119" s="11" t="e">
        <f>(C119-VLOOKUP(F119,Riders!$A$2:$E$8000,4,FALSE))/365</f>
        <v>#N/A</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c r="A120" s="1" t="s">
        <v>181</v>
      </c>
      <c r="B120" s="1">
        <v>2021</v>
      </c>
      <c r="C120" s="2">
        <v>44491</v>
      </c>
      <c r="D120" s="1" t="s">
        <v>19</v>
      </c>
      <c r="E120" s="1" t="s">
        <v>20</v>
      </c>
      <c r="F120" s="1" t="s">
        <v>708</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c r="A121" s="1" t="s">
        <v>181</v>
      </c>
      <c r="B121" s="1">
        <v>2021</v>
      </c>
      <c r="C121" s="2">
        <v>44491</v>
      </c>
      <c r="D121" s="1" t="s">
        <v>19</v>
      </c>
      <c r="E121" s="1" t="s">
        <v>20</v>
      </c>
      <c r="F121" s="1" t="s">
        <v>705</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c r="A122" s="1" t="s">
        <v>181</v>
      </c>
      <c r="B122" s="1">
        <v>2021</v>
      </c>
      <c r="C122" s="2">
        <v>44491</v>
      </c>
      <c r="D122" s="1" t="s">
        <v>19</v>
      </c>
      <c r="E122" s="1" t="s">
        <v>20</v>
      </c>
      <c r="F122" s="1" t="s">
        <v>801</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c r="A123" s="1" t="s">
        <v>181</v>
      </c>
      <c r="B123" s="1">
        <v>2021</v>
      </c>
      <c r="C123" s="2">
        <v>44491</v>
      </c>
      <c r="D123" s="1" t="s">
        <v>19</v>
      </c>
      <c r="E123" s="1" t="s">
        <v>20</v>
      </c>
      <c r="F123" s="1" t="s">
        <v>831</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c r="A124" s="1" t="s">
        <v>181</v>
      </c>
      <c r="B124" s="1">
        <v>2021</v>
      </c>
      <c r="C124" s="2">
        <v>44491</v>
      </c>
      <c r="D124" s="1" t="s">
        <v>19</v>
      </c>
      <c r="E124" s="1" t="s">
        <v>20</v>
      </c>
      <c r="F124" s="1" t="s">
        <v>817</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c r="A125" s="1" t="s">
        <v>181</v>
      </c>
      <c r="B125" s="1">
        <v>2021</v>
      </c>
      <c r="C125" s="2">
        <v>44491</v>
      </c>
      <c r="D125" s="1" t="s">
        <v>19</v>
      </c>
      <c r="E125" s="1" t="s">
        <v>20</v>
      </c>
      <c r="F125" s="1" t="s">
        <v>638</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c r="A126" s="4" t="s">
        <v>181</v>
      </c>
      <c r="B126" s="4">
        <v>2021</v>
      </c>
      <c r="C126" s="5">
        <v>44491</v>
      </c>
      <c r="D126" s="4" t="s">
        <v>19</v>
      </c>
      <c r="E126" s="4" t="s">
        <v>63</v>
      </c>
      <c r="F126" s="4" t="s">
        <v>836</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c r="A131" s="1" t="s">
        <v>138</v>
      </c>
      <c r="B131" s="1">
        <v>2021</v>
      </c>
      <c r="C131" s="2">
        <v>44450</v>
      </c>
      <c r="D131" s="1" t="s">
        <v>65</v>
      </c>
      <c r="E131" s="1" t="s">
        <v>20</v>
      </c>
      <c r="F131" s="1" t="s">
        <v>702</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c r="A132" s="1" t="s">
        <v>138</v>
      </c>
      <c r="B132" s="1">
        <v>2021</v>
      </c>
      <c r="C132" s="2">
        <v>44450</v>
      </c>
      <c r="D132" s="1" t="s">
        <v>65</v>
      </c>
      <c r="E132" s="1" t="s">
        <v>20</v>
      </c>
      <c r="F132" s="1" t="s">
        <v>709</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c r="A133" s="1" t="s">
        <v>138</v>
      </c>
      <c r="B133" s="1">
        <v>2021</v>
      </c>
      <c r="C133" s="2">
        <v>44450</v>
      </c>
      <c r="D133" s="1" t="s">
        <v>65</v>
      </c>
      <c r="E133" s="1" t="s">
        <v>20</v>
      </c>
      <c r="F133" s="1" t="s">
        <v>705</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c r="A134" s="1" t="s">
        <v>138</v>
      </c>
      <c r="B134" s="1">
        <v>2021</v>
      </c>
      <c r="C134" s="2">
        <v>44450</v>
      </c>
      <c r="D134" s="1" t="s">
        <v>65</v>
      </c>
      <c r="E134" s="1" t="s">
        <v>20</v>
      </c>
      <c r="F134" s="1" t="s">
        <v>604</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c r="A136" s="1" t="s">
        <v>138</v>
      </c>
      <c r="B136" s="1">
        <v>2021</v>
      </c>
      <c r="C136" s="2">
        <v>44450</v>
      </c>
      <c r="D136" s="1" t="s">
        <v>65</v>
      </c>
      <c r="E136" s="1" t="s">
        <v>20</v>
      </c>
      <c r="F136" s="1" t="s">
        <v>817</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c r="A137" s="1" t="s">
        <v>138</v>
      </c>
      <c r="B137" s="1">
        <v>2021</v>
      </c>
      <c r="C137" s="2">
        <v>44450</v>
      </c>
      <c r="D137" s="1" t="s">
        <v>65</v>
      </c>
      <c r="E137" s="1" t="s">
        <v>20</v>
      </c>
      <c r="F137" s="1" t="s">
        <v>5090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c r="A138" s="1" t="s">
        <v>138</v>
      </c>
      <c r="B138" s="1">
        <v>2021</v>
      </c>
      <c r="C138" s="2">
        <v>44450</v>
      </c>
      <c r="D138" s="1" t="s">
        <v>65</v>
      </c>
      <c r="E138" s="1" t="s">
        <v>20</v>
      </c>
      <c r="F138" s="1" t="s">
        <v>867</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c r="A139" s="1" t="s">
        <v>138</v>
      </c>
      <c r="B139" s="1">
        <v>2021</v>
      </c>
      <c r="C139" s="2">
        <v>44450</v>
      </c>
      <c r="D139" s="1" t="s">
        <v>65</v>
      </c>
      <c r="E139" s="1" t="s">
        <v>20</v>
      </c>
      <c r="F139" s="1" t="s">
        <v>868</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c r="A141" s="4" t="s">
        <v>138</v>
      </c>
      <c r="B141" s="4">
        <v>2021</v>
      </c>
      <c r="C141" s="5">
        <v>44450</v>
      </c>
      <c r="D141" s="4" t="s">
        <v>65</v>
      </c>
      <c r="E141" s="4" t="s">
        <v>63</v>
      </c>
      <c r="F141" s="4" t="s">
        <v>702</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c r="A142" s="4" t="s">
        <v>138</v>
      </c>
      <c r="B142" s="4">
        <v>2021</v>
      </c>
      <c r="C142" s="5">
        <v>44450</v>
      </c>
      <c r="D142" s="4" t="s">
        <v>65</v>
      </c>
      <c r="E142" s="4" t="s">
        <v>63</v>
      </c>
      <c r="F142" s="4" t="s">
        <v>705</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c r="A143" s="4" t="s">
        <v>138</v>
      </c>
      <c r="B143" s="4">
        <v>2021</v>
      </c>
      <c r="C143" s="5">
        <v>44450</v>
      </c>
      <c r="D143" s="4" t="s">
        <v>65</v>
      </c>
      <c r="E143" s="4" t="s">
        <v>63</v>
      </c>
      <c r="F143" s="4" t="s">
        <v>709</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c r="A144" s="1" t="s">
        <v>878</v>
      </c>
      <c r="B144" s="1">
        <v>2021</v>
      </c>
      <c r="C144" s="2">
        <v>44386</v>
      </c>
      <c r="D144" s="1" t="s">
        <v>65</v>
      </c>
      <c r="E144" s="1" t="s">
        <v>20</v>
      </c>
      <c r="F144" s="1" t="s">
        <v>770</v>
      </c>
      <c r="G144" s="1" t="s">
        <v>892</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c r="A145" s="1" t="s">
        <v>878</v>
      </c>
      <c r="B145" s="1">
        <v>2021</v>
      </c>
      <c r="C145" s="2">
        <v>44386</v>
      </c>
      <c r="D145" s="1" t="s">
        <v>65</v>
      </c>
      <c r="E145" s="1" t="s">
        <v>20</v>
      </c>
      <c r="F145" s="1" t="s">
        <v>827</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c r="A146" s="1" t="s">
        <v>878</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c r="A147" s="1" t="s">
        <v>878</v>
      </c>
      <c r="B147" s="1">
        <v>2021</v>
      </c>
      <c r="C147" s="2">
        <v>44386</v>
      </c>
      <c r="D147" s="1" t="s">
        <v>65</v>
      </c>
      <c r="E147" s="1" t="s">
        <v>20</v>
      </c>
      <c r="F147" s="1" t="s">
        <v>679</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c r="A148" s="1" t="s">
        <v>878</v>
      </c>
      <c r="B148" s="1">
        <v>2021</v>
      </c>
      <c r="C148" s="2">
        <v>44386</v>
      </c>
      <c r="D148" s="1" t="s">
        <v>65</v>
      </c>
      <c r="E148" s="1" t="s">
        <v>20</v>
      </c>
      <c r="F148" s="1" t="s">
        <v>893</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c r="A149" s="1" t="s">
        <v>878</v>
      </c>
      <c r="B149" s="1">
        <v>2021</v>
      </c>
      <c r="C149" s="2">
        <v>44386</v>
      </c>
      <c r="D149" s="1" t="s">
        <v>65</v>
      </c>
      <c r="E149" s="1" t="s">
        <v>20</v>
      </c>
      <c r="F149" s="1" t="s">
        <v>678</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c r="A150" s="1" t="s">
        <v>878</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c r="A151" s="1" t="s">
        <v>878</v>
      </c>
      <c r="B151" s="1">
        <v>2021</v>
      </c>
      <c r="C151" s="2">
        <v>44386</v>
      </c>
      <c r="D151" s="1" t="s">
        <v>65</v>
      </c>
      <c r="E151" s="1" t="s">
        <v>20</v>
      </c>
      <c r="F151" s="1" t="s">
        <v>819</v>
      </c>
      <c r="G151" s="1" t="s">
        <v>479</v>
      </c>
      <c r="H151" s="11" t="e">
        <f>(C151-VLOOKUP(F151,Riders!$A$2:$E$8000,4,FALSE))/365</f>
        <v>#N/A</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c r="A152" s="1" t="s">
        <v>878</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c r="A153" s="1" t="s">
        <v>878</v>
      </c>
      <c r="B153" s="1">
        <v>2021</v>
      </c>
      <c r="C153" s="2">
        <v>44386</v>
      </c>
      <c r="D153" s="1" t="s">
        <v>65</v>
      </c>
      <c r="E153" s="1" t="s">
        <v>20</v>
      </c>
      <c r="F153" s="1" t="s">
        <v>782</v>
      </c>
      <c r="G153" s="1" t="s">
        <v>479</v>
      </c>
      <c r="H153" s="11" t="e">
        <f>(C153-VLOOKUP(F153,Riders!$A$2:$E$8000,4,FALSE))/365</f>
        <v>#N/A</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c r="A154" s="1" t="s">
        <v>878</v>
      </c>
      <c r="B154" s="1">
        <v>2021</v>
      </c>
      <c r="C154" s="2">
        <v>44386</v>
      </c>
      <c r="D154" s="1" t="s">
        <v>65</v>
      </c>
      <c r="E154" s="1" t="s">
        <v>20</v>
      </c>
      <c r="F154" s="1" t="s">
        <v>894</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c r="A155" s="1" t="s">
        <v>878</v>
      </c>
      <c r="B155" s="1">
        <v>2021</v>
      </c>
      <c r="C155" s="2">
        <v>44386</v>
      </c>
      <c r="D155" s="1" t="s">
        <v>65</v>
      </c>
      <c r="E155" s="1" t="s">
        <v>20</v>
      </c>
      <c r="F155" s="1" t="s">
        <v>895</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c r="A156" s="1" t="s">
        <v>878</v>
      </c>
      <c r="B156" s="1">
        <v>2021</v>
      </c>
      <c r="C156" s="2">
        <v>44386</v>
      </c>
      <c r="D156" s="1" t="s">
        <v>65</v>
      </c>
      <c r="E156" s="1" t="s">
        <v>20</v>
      </c>
      <c r="F156" s="1" t="s">
        <v>896</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c r="A157" s="1" t="s">
        <v>878</v>
      </c>
      <c r="B157" s="1">
        <v>2021</v>
      </c>
      <c r="C157" s="2">
        <v>44386</v>
      </c>
      <c r="D157" s="1" t="s">
        <v>65</v>
      </c>
      <c r="E157" s="1" t="s">
        <v>20</v>
      </c>
      <c r="F157" s="1" t="s">
        <v>897</v>
      </c>
      <c r="G157" s="1" t="s">
        <v>886</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c r="A158" s="1" t="s">
        <v>878</v>
      </c>
      <c r="B158" s="1">
        <v>2021</v>
      </c>
      <c r="C158" s="2">
        <v>44386</v>
      </c>
      <c r="D158" s="1" t="s">
        <v>65</v>
      </c>
      <c r="E158" s="1" t="s">
        <v>20</v>
      </c>
      <c r="F158" s="1" t="s">
        <v>716</v>
      </c>
      <c r="G158" s="1" t="s">
        <v>725</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c r="A159" s="1" t="s">
        <v>878</v>
      </c>
      <c r="B159" s="1">
        <v>2021</v>
      </c>
      <c r="C159" s="2">
        <v>44386</v>
      </c>
      <c r="D159" s="1" t="s">
        <v>65</v>
      </c>
      <c r="E159" s="1" t="s">
        <v>20</v>
      </c>
      <c r="F159" s="1" t="s">
        <v>898</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c r="A160" s="1" t="s">
        <v>878</v>
      </c>
      <c r="B160" s="1">
        <v>2021</v>
      </c>
      <c r="C160" s="2">
        <v>44386</v>
      </c>
      <c r="D160" s="1" t="s">
        <v>65</v>
      </c>
      <c r="E160" s="1" t="s">
        <v>20</v>
      </c>
      <c r="F160" s="1" t="s">
        <v>899</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c r="A161" s="1" t="s">
        <v>878</v>
      </c>
      <c r="B161" s="1">
        <v>2021</v>
      </c>
      <c r="C161" s="2">
        <v>44386</v>
      </c>
      <c r="D161" s="1" t="s">
        <v>65</v>
      </c>
      <c r="E161" s="1" t="s">
        <v>20</v>
      </c>
      <c r="F161" s="1" t="s">
        <v>638</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c r="A162" s="35" t="s">
        <v>878</v>
      </c>
      <c r="B162" s="35">
        <v>2021</v>
      </c>
      <c r="C162" s="36">
        <v>44386</v>
      </c>
      <c r="D162" s="35" t="s">
        <v>65</v>
      </c>
      <c r="E162" s="4" t="s">
        <v>63</v>
      </c>
      <c r="F162" s="4" t="s">
        <v>827</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c r="A163" s="4" t="s">
        <v>878</v>
      </c>
      <c r="B163" s="4">
        <v>2021</v>
      </c>
      <c r="C163" s="5">
        <v>44386</v>
      </c>
      <c r="D163" s="4" t="s">
        <v>65</v>
      </c>
      <c r="E163" s="4" t="s">
        <v>63</v>
      </c>
      <c r="F163" s="4" t="s">
        <v>770</v>
      </c>
      <c r="G163" s="4" t="s">
        <v>892</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c r="A164" s="4" t="s">
        <v>878</v>
      </c>
      <c r="B164" s="4">
        <v>2021</v>
      </c>
      <c r="C164" s="5">
        <v>44386</v>
      </c>
      <c r="D164" s="4" t="s">
        <v>65</v>
      </c>
      <c r="E164" s="4" t="s">
        <v>63</v>
      </c>
      <c r="F164" s="4" t="s">
        <v>679</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c r="A165" s="34" t="s">
        <v>878</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c r="A166" s="1" t="s">
        <v>225</v>
      </c>
      <c r="B166" s="1">
        <v>2021</v>
      </c>
      <c r="C166" s="2">
        <v>44332</v>
      </c>
      <c r="D166" s="1" t="s">
        <v>65</v>
      </c>
      <c r="E166" s="1" t="s">
        <v>20</v>
      </c>
      <c r="F166" s="1" t="s">
        <v>836</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c r="A167" s="1" t="s">
        <v>225</v>
      </c>
      <c r="B167" s="1">
        <v>2021</v>
      </c>
      <c r="C167" s="2">
        <v>44332</v>
      </c>
      <c r="D167" s="1" t="s">
        <v>65</v>
      </c>
      <c r="E167" s="1" t="s">
        <v>20</v>
      </c>
      <c r="F167" s="1" t="s">
        <v>729</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c r="A170" s="1" t="s">
        <v>225</v>
      </c>
      <c r="B170" s="1">
        <v>2021</v>
      </c>
      <c r="C170" s="2">
        <v>44332</v>
      </c>
      <c r="D170" s="1" t="s">
        <v>65</v>
      </c>
      <c r="E170" s="1" t="s">
        <v>20</v>
      </c>
      <c r="F170" s="1" t="s">
        <v>593</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c r="A171" s="1" t="s">
        <v>225</v>
      </c>
      <c r="B171" s="1">
        <v>2021</v>
      </c>
      <c r="C171" s="2">
        <v>44332</v>
      </c>
      <c r="D171" s="1" t="s">
        <v>65</v>
      </c>
      <c r="E171" s="1" t="s">
        <v>20</v>
      </c>
      <c r="F171" s="1" t="s">
        <v>673</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c r="A172" s="1" t="s">
        <v>225</v>
      </c>
      <c r="B172" s="1">
        <v>2021</v>
      </c>
      <c r="C172" s="2">
        <v>44332</v>
      </c>
      <c r="D172" s="1" t="s">
        <v>65</v>
      </c>
      <c r="E172" s="1" t="s">
        <v>20</v>
      </c>
      <c r="F172" s="1" t="s">
        <v>800</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c r="A173" s="1" t="s">
        <v>225</v>
      </c>
      <c r="B173" s="1">
        <v>2021</v>
      </c>
      <c r="C173" s="2">
        <v>44332</v>
      </c>
      <c r="D173" s="1" t="s">
        <v>65</v>
      </c>
      <c r="E173" s="1" t="s">
        <v>20</v>
      </c>
      <c r="F173" s="1" t="s">
        <v>833</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c r="A174" s="1" t="s">
        <v>225</v>
      </c>
      <c r="B174" s="1">
        <v>2021</v>
      </c>
      <c r="C174" s="2">
        <v>44332</v>
      </c>
      <c r="D174" s="1" t="s">
        <v>65</v>
      </c>
      <c r="E174" s="1" t="s">
        <v>20</v>
      </c>
      <c r="F174" s="1" t="s">
        <v>716</v>
      </c>
      <c r="G174" s="1" t="s">
        <v>725</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c r="A175" s="4" t="s">
        <v>225</v>
      </c>
      <c r="B175" s="4">
        <v>2021</v>
      </c>
      <c r="C175" s="5">
        <v>44332</v>
      </c>
      <c r="D175" s="4" t="s">
        <v>65</v>
      </c>
      <c r="E175" s="4" t="s">
        <v>63</v>
      </c>
      <c r="F175" s="4" t="s">
        <v>836</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c r="A176" s="4" t="s">
        <v>225</v>
      </c>
      <c r="B176" s="4">
        <v>2021</v>
      </c>
      <c r="C176" s="5">
        <v>44332</v>
      </c>
      <c r="D176" s="4" t="s">
        <v>65</v>
      </c>
      <c r="E176" s="4" t="s">
        <v>63</v>
      </c>
      <c r="F176" s="4" t="s">
        <v>729</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c r="A180" s="22" t="s">
        <v>216</v>
      </c>
      <c r="B180" s="22">
        <v>2020</v>
      </c>
      <c r="C180" s="10">
        <v>43889</v>
      </c>
      <c r="D180" s="22" t="s">
        <v>19</v>
      </c>
      <c r="E180" s="22" t="s">
        <v>20</v>
      </c>
      <c r="F180" t="s">
        <v>836</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c r="A183" s="22" t="s">
        <v>216</v>
      </c>
      <c r="B183" s="22">
        <v>2020</v>
      </c>
      <c r="C183" s="10">
        <v>43889</v>
      </c>
      <c r="D183" s="22" t="s">
        <v>19</v>
      </c>
      <c r="E183" s="22" t="s">
        <v>20</v>
      </c>
      <c r="F183" t="s">
        <v>842</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c r="A184" s="22" t="s">
        <v>216</v>
      </c>
      <c r="B184" s="22">
        <v>2020</v>
      </c>
      <c r="C184" s="10">
        <v>43889</v>
      </c>
      <c r="D184" s="22" t="s">
        <v>19</v>
      </c>
      <c r="E184" s="22" t="s">
        <v>20</v>
      </c>
      <c r="F184" t="s">
        <v>918</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c r="A186" s="22" t="s">
        <v>216</v>
      </c>
      <c r="B186" s="22">
        <v>2020</v>
      </c>
      <c r="C186" s="10">
        <v>43889</v>
      </c>
      <c r="D186" s="22" t="s">
        <v>19</v>
      </c>
      <c r="E186" s="22" t="s">
        <v>20</v>
      </c>
      <c r="F186" t="s">
        <v>919</v>
      </c>
      <c r="G186" t="s">
        <v>479</v>
      </c>
      <c r="H186" s="11" t="e">
        <f>(C186-VLOOKUP(F186,Riders!$A$2:$E$8000,4,FALSE))/365</f>
        <v>#N/A</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c r="A187" s="22" t="s">
        <v>216</v>
      </c>
      <c r="B187" s="22">
        <v>2020</v>
      </c>
      <c r="C187" s="10">
        <v>43889</v>
      </c>
      <c r="D187" s="22" t="s">
        <v>19</v>
      </c>
      <c r="E187" s="22" t="s">
        <v>20</v>
      </c>
      <c r="F187" t="s">
        <v>729</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c r="A188" s="22" t="s">
        <v>216</v>
      </c>
      <c r="B188" s="22">
        <v>2020</v>
      </c>
      <c r="C188" s="10">
        <v>43889</v>
      </c>
      <c r="D188" s="22" t="s">
        <v>19</v>
      </c>
      <c r="E188" s="22" t="s">
        <v>20</v>
      </c>
      <c r="F188" t="s">
        <v>679</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c r="A189" s="22" t="s">
        <v>216</v>
      </c>
      <c r="B189" s="22">
        <v>2020</v>
      </c>
      <c r="C189" s="10">
        <v>43889</v>
      </c>
      <c r="D189" s="22" t="s">
        <v>19</v>
      </c>
      <c r="E189" s="22" t="s">
        <v>20</v>
      </c>
      <c r="F189" t="s">
        <v>893</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c r="A190" s="22" t="s">
        <v>216</v>
      </c>
      <c r="B190" s="22">
        <v>2020</v>
      </c>
      <c r="C190" s="10">
        <v>43889</v>
      </c>
      <c r="D190" s="22" t="s">
        <v>19</v>
      </c>
      <c r="E190" s="22" t="s">
        <v>20</v>
      </c>
      <c r="F190" t="s">
        <v>920</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c r="A191" s="22" t="s">
        <v>216</v>
      </c>
      <c r="B191" s="22">
        <v>2020</v>
      </c>
      <c r="C191" s="10">
        <v>43889</v>
      </c>
      <c r="D191" s="22" t="s">
        <v>19</v>
      </c>
      <c r="E191" s="22" t="s">
        <v>20</v>
      </c>
      <c r="F191" t="s">
        <v>732</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c r="A193" s="22" t="s">
        <v>216</v>
      </c>
      <c r="B193" s="22">
        <v>2020</v>
      </c>
      <c r="C193" s="10">
        <v>43889</v>
      </c>
      <c r="D193" s="22" t="s">
        <v>19</v>
      </c>
      <c r="E193" s="22" t="s">
        <v>20</v>
      </c>
      <c r="F193" t="s">
        <v>895</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c r="A194" s="22" t="s">
        <v>216</v>
      </c>
      <c r="B194" s="22">
        <v>2020</v>
      </c>
      <c r="C194" s="10">
        <v>43889</v>
      </c>
      <c r="D194" s="22" t="s">
        <v>19</v>
      </c>
      <c r="E194" s="22" t="s">
        <v>20</v>
      </c>
      <c r="F194" t="s">
        <v>921</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c r="A196" s="22" t="s">
        <v>216</v>
      </c>
      <c r="B196" s="22">
        <v>2020</v>
      </c>
      <c r="C196" s="10">
        <v>43889</v>
      </c>
      <c r="D196" s="22" t="s">
        <v>19</v>
      </c>
      <c r="E196" s="22" t="s">
        <v>20</v>
      </c>
      <c r="F196" t="s">
        <v>716</v>
      </c>
      <c r="G196" t="s">
        <v>725</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c r="A198" s="22" t="s">
        <v>216</v>
      </c>
      <c r="B198" s="22">
        <v>2020</v>
      </c>
      <c r="C198" s="10">
        <v>43889</v>
      </c>
      <c r="D198" s="22" t="s">
        <v>19</v>
      </c>
      <c r="E198" s="22" t="s">
        <v>63</v>
      </c>
      <c r="F198" t="s">
        <v>836</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c r="A202" s="1" t="s">
        <v>232</v>
      </c>
      <c r="B202" s="1">
        <v>2019</v>
      </c>
      <c r="C202" s="2">
        <v>43772</v>
      </c>
      <c r="D202" s="1" t="s">
        <v>65</v>
      </c>
      <c r="E202" s="1" t="s">
        <v>20</v>
      </c>
      <c r="F202" s="1" t="s">
        <v>975</v>
      </c>
      <c r="G202" s="1" t="s">
        <v>980</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c r="A203" s="1" t="s">
        <v>232</v>
      </c>
      <c r="B203" s="1">
        <v>2019</v>
      </c>
      <c r="C203" s="2">
        <v>43772</v>
      </c>
      <c r="D203" s="1" t="s">
        <v>65</v>
      </c>
      <c r="E203" s="1" t="s">
        <v>20</v>
      </c>
      <c r="F203" s="1" t="s">
        <v>918</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c r="A204" s="1" t="s">
        <v>232</v>
      </c>
      <c r="B204" s="1">
        <v>2019</v>
      </c>
      <c r="C204" s="2">
        <v>43772</v>
      </c>
      <c r="D204" s="1" t="s">
        <v>65</v>
      </c>
      <c r="E204" s="1" t="s">
        <v>20</v>
      </c>
      <c r="F204" s="1" t="s">
        <v>836</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c r="A205" s="1" t="s">
        <v>232</v>
      </c>
      <c r="B205" s="1">
        <v>2019</v>
      </c>
      <c r="C205" s="2">
        <v>43772</v>
      </c>
      <c r="D205" s="1" t="s">
        <v>65</v>
      </c>
      <c r="E205" s="1" t="s">
        <v>20</v>
      </c>
      <c r="F205" s="1" t="s">
        <v>893</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c r="A206" s="1" t="s">
        <v>232</v>
      </c>
      <c r="B206" s="1">
        <v>2019</v>
      </c>
      <c r="C206" s="2">
        <v>43772</v>
      </c>
      <c r="D206" s="1" t="s">
        <v>65</v>
      </c>
      <c r="E206" s="1" t="s">
        <v>20</v>
      </c>
      <c r="F206" s="1" t="s">
        <v>729</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c r="A208" s="1" t="s">
        <v>232</v>
      </c>
      <c r="B208" s="1">
        <v>2019</v>
      </c>
      <c r="C208" s="2">
        <v>43772</v>
      </c>
      <c r="D208" s="1" t="s">
        <v>65</v>
      </c>
      <c r="E208" s="1" t="s">
        <v>20</v>
      </c>
      <c r="F208" s="1" t="s">
        <v>1010</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c r="A209" s="1" t="s">
        <v>232</v>
      </c>
      <c r="B209" s="1">
        <v>2019</v>
      </c>
      <c r="C209" s="2">
        <v>43772</v>
      </c>
      <c r="D209" s="1" t="s">
        <v>65</v>
      </c>
      <c r="E209" s="1" t="s">
        <v>20</v>
      </c>
      <c r="F209" s="1" t="s">
        <v>895</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c r="A210" s="1" t="s">
        <v>232</v>
      </c>
      <c r="B210" s="1">
        <v>2019</v>
      </c>
      <c r="C210" s="2">
        <v>43772</v>
      </c>
      <c r="D210" s="1" t="s">
        <v>65</v>
      </c>
      <c r="E210" s="1" t="s">
        <v>20</v>
      </c>
      <c r="F210" s="1" t="s">
        <v>745</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c r="A213" s="1" t="s">
        <v>232</v>
      </c>
      <c r="B213" s="1">
        <v>2019</v>
      </c>
      <c r="C213" s="2">
        <v>43772</v>
      </c>
      <c r="D213" s="1" t="s">
        <v>65</v>
      </c>
      <c r="E213" s="1" t="s">
        <v>20</v>
      </c>
      <c r="F213" s="1" t="s">
        <v>831</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c r="A214" s="1" t="s">
        <v>232</v>
      </c>
      <c r="B214" s="1">
        <v>2019</v>
      </c>
      <c r="C214" s="2">
        <v>43772</v>
      </c>
      <c r="D214" s="1" t="s">
        <v>65</v>
      </c>
      <c r="E214" s="1" t="s">
        <v>20</v>
      </c>
      <c r="F214" s="1" t="s">
        <v>803</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c r="A215" s="1" t="s">
        <v>232</v>
      </c>
      <c r="B215" s="1">
        <v>2019</v>
      </c>
      <c r="C215" s="2">
        <v>43772</v>
      </c>
      <c r="D215" s="1" t="s">
        <v>65</v>
      </c>
      <c r="E215" s="1" t="s">
        <v>20</v>
      </c>
      <c r="F215" s="1" t="s">
        <v>834</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c r="A216" s="1" t="s">
        <v>232</v>
      </c>
      <c r="B216" s="1">
        <v>2019</v>
      </c>
      <c r="C216" s="2">
        <v>43772</v>
      </c>
      <c r="D216" s="1" t="s">
        <v>65</v>
      </c>
      <c r="E216" s="1" t="s">
        <v>20</v>
      </c>
      <c r="F216" s="1" t="s">
        <v>716</v>
      </c>
      <c r="G216" s="1" t="s">
        <v>725</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c r="A217" s="1" t="s">
        <v>232</v>
      </c>
      <c r="B217" s="1">
        <v>2019</v>
      </c>
      <c r="C217" s="2">
        <v>43772</v>
      </c>
      <c r="D217" s="1" t="s">
        <v>65</v>
      </c>
      <c r="E217" s="1" t="s">
        <v>20</v>
      </c>
      <c r="F217" s="1" t="s">
        <v>602</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c r="A218" s="1" t="s">
        <v>232</v>
      </c>
      <c r="B218" s="1">
        <v>2019</v>
      </c>
      <c r="C218" s="2">
        <v>43772</v>
      </c>
      <c r="D218" s="1" t="s">
        <v>65</v>
      </c>
      <c r="E218" s="1" t="s">
        <v>20</v>
      </c>
      <c r="F218" s="1" t="s">
        <v>1014</v>
      </c>
      <c r="G218" s="1" t="s">
        <v>880</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c r="A219" s="1" t="s">
        <v>232</v>
      </c>
      <c r="B219" s="1">
        <v>2019</v>
      </c>
      <c r="C219" s="2">
        <v>43772</v>
      </c>
      <c r="D219" s="1" t="s">
        <v>65</v>
      </c>
      <c r="E219" s="1" t="s">
        <v>20</v>
      </c>
      <c r="F219" s="1" t="s">
        <v>819</v>
      </c>
      <c r="G219" s="1" t="s">
        <v>479</v>
      </c>
      <c r="H219" s="11" t="e">
        <f>(C219-VLOOKUP(F219,Riders!$A$2:$E$8000,4,FALSE))/365</f>
        <v>#N/A</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c r="A221" s="4" t="s">
        <v>232</v>
      </c>
      <c r="B221" s="4">
        <v>2019</v>
      </c>
      <c r="C221" s="5">
        <v>43772</v>
      </c>
      <c r="D221" s="4" t="s">
        <v>65</v>
      </c>
      <c r="E221" s="4" t="s">
        <v>63</v>
      </c>
      <c r="F221" s="4" t="s">
        <v>975</v>
      </c>
      <c r="G221" s="4" t="s">
        <v>980</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c r="A222" s="4" t="s">
        <v>232</v>
      </c>
      <c r="B222" s="4">
        <v>2019</v>
      </c>
      <c r="C222" s="5">
        <v>43772</v>
      </c>
      <c r="D222" s="4" t="s">
        <v>65</v>
      </c>
      <c r="E222" s="4" t="s">
        <v>63</v>
      </c>
      <c r="F222" s="4" t="s">
        <v>836</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c r="A223" s="4" t="s">
        <v>232</v>
      </c>
      <c r="B223" s="4">
        <v>2019</v>
      </c>
      <c r="C223" s="5">
        <v>43772</v>
      </c>
      <c r="D223" s="4" t="s">
        <v>65</v>
      </c>
      <c r="E223" s="4" t="s">
        <v>63</v>
      </c>
      <c r="F223" s="4" t="s">
        <v>918</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c r="A225" s="1" t="s">
        <v>280</v>
      </c>
      <c r="B225" s="1">
        <v>2019</v>
      </c>
      <c r="C225" s="2">
        <v>43525</v>
      </c>
      <c r="D225" s="1" t="s">
        <v>19</v>
      </c>
      <c r="E225" s="22" t="s">
        <v>20</v>
      </c>
      <c r="F225" t="s">
        <v>729</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c r="A226" s="1" t="s">
        <v>280</v>
      </c>
      <c r="B226" s="1">
        <v>2019</v>
      </c>
      <c r="C226" s="2">
        <v>43525</v>
      </c>
      <c r="D226" s="1" t="s">
        <v>19</v>
      </c>
      <c r="E226" s="22" t="s">
        <v>20</v>
      </c>
      <c r="F226" t="s">
        <v>679</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c r="A227" s="1" t="s">
        <v>280</v>
      </c>
      <c r="B227" s="1">
        <v>2019</v>
      </c>
      <c r="C227" s="2">
        <v>43525</v>
      </c>
      <c r="D227" s="1" t="s">
        <v>19</v>
      </c>
      <c r="E227" s="22" t="s">
        <v>20</v>
      </c>
      <c r="F227" t="s">
        <v>893</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c r="A228" s="1" t="s">
        <v>280</v>
      </c>
      <c r="B228" s="1">
        <v>2019</v>
      </c>
      <c r="C228" s="2">
        <v>43525</v>
      </c>
      <c r="D228" s="1" t="s">
        <v>19</v>
      </c>
      <c r="E228" s="22" t="s">
        <v>20</v>
      </c>
      <c r="F228" t="s">
        <v>836</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c r="A229" s="1" t="s">
        <v>280</v>
      </c>
      <c r="B229" s="1">
        <v>2019</v>
      </c>
      <c r="C229" s="2">
        <v>43525</v>
      </c>
      <c r="D229" s="1" t="s">
        <v>19</v>
      </c>
      <c r="E229" s="22" t="s">
        <v>20</v>
      </c>
      <c r="F229" t="s">
        <v>919</v>
      </c>
      <c r="G229" t="s">
        <v>479</v>
      </c>
      <c r="H229" s="11" t="e">
        <f>(C229-VLOOKUP(F229,Riders!$A$2:$E$8000,4,FALSE))/365</f>
        <v>#N/A</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c r="A230" s="1" t="s">
        <v>280</v>
      </c>
      <c r="B230" s="1">
        <v>2019</v>
      </c>
      <c r="C230" s="2">
        <v>43525</v>
      </c>
      <c r="D230" s="1" t="s">
        <v>19</v>
      </c>
      <c r="E230" s="22" t="s">
        <v>20</v>
      </c>
      <c r="F230" t="s">
        <v>975</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c r="A232" s="1" t="s">
        <v>280</v>
      </c>
      <c r="B232" s="1">
        <v>2019</v>
      </c>
      <c r="C232" s="2">
        <v>43525</v>
      </c>
      <c r="D232" s="1" t="s">
        <v>19</v>
      </c>
      <c r="E232" s="22" t="s">
        <v>20</v>
      </c>
      <c r="F232" t="s">
        <v>918</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c r="A234" s="1" t="s">
        <v>280</v>
      </c>
      <c r="B234" s="1">
        <v>2019</v>
      </c>
      <c r="C234" s="2">
        <v>43525</v>
      </c>
      <c r="D234" s="1" t="s">
        <v>19</v>
      </c>
      <c r="E234" s="22" t="s">
        <v>20</v>
      </c>
      <c r="F234" t="s">
        <v>842</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c r="A235" s="1" t="s">
        <v>280</v>
      </c>
      <c r="B235" s="1">
        <v>2019</v>
      </c>
      <c r="C235" s="2">
        <v>43525</v>
      </c>
      <c r="D235" s="1" t="s">
        <v>19</v>
      </c>
      <c r="E235" s="22" t="s">
        <v>20</v>
      </c>
      <c r="F235" t="s">
        <v>895</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c r="A236" s="1" t="s">
        <v>280</v>
      </c>
      <c r="B236" s="1">
        <v>2019</v>
      </c>
      <c r="C236" s="2">
        <v>43525</v>
      </c>
      <c r="D236" s="1" t="s">
        <v>19</v>
      </c>
      <c r="E236" s="22" t="s">
        <v>20</v>
      </c>
      <c r="F236" t="s">
        <v>1029</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c r="A238" s="1" t="s">
        <v>280</v>
      </c>
      <c r="B238" s="1">
        <v>2019</v>
      </c>
      <c r="C238" s="2">
        <v>43525</v>
      </c>
      <c r="D238" s="1" t="s">
        <v>19</v>
      </c>
      <c r="E238" s="22" t="s">
        <v>20</v>
      </c>
      <c r="F238" t="s">
        <v>5667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c r="A239" s="1" t="s">
        <v>280</v>
      </c>
      <c r="B239" s="1">
        <v>2019</v>
      </c>
      <c r="C239" s="2">
        <v>43525</v>
      </c>
      <c r="D239" s="1" t="s">
        <v>19</v>
      </c>
      <c r="E239" s="22" t="s">
        <v>20</v>
      </c>
      <c r="F239" t="s">
        <v>915</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c r="A240" s="1" t="s">
        <v>280</v>
      </c>
      <c r="B240" s="1">
        <v>2019</v>
      </c>
      <c r="C240" s="2">
        <v>43525</v>
      </c>
      <c r="D240" s="1" t="s">
        <v>19</v>
      </c>
      <c r="E240" s="22" t="s">
        <v>20</v>
      </c>
      <c r="F240" t="s">
        <v>742</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c r="A241" s="1" t="s">
        <v>280</v>
      </c>
      <c r="B241" s="1">
        <v>2019</v>
      </c>
      <c r="C241" s="2">
        <v>43525</v>
      </c>
      <c r="D241" s="1" t="s">
        <v>19</v>
      </c>
      <c r="E241" s="22" t="s">
        <v>20</v>
      </c>
      <c r="F241" t="s">
        <v>803</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c r="A243" s="1" t="s">
        <v>280</v>
      </c>
      <c r="B243" s="1">
        <v>2019</v>
      </c>
      <c r="C243" s="2">
        <v>43525</v>
      </c>
      <c r="D243" s="1" t="s">
        <v>19</v>
      </c>
      <c r="E243" s="22" t="s">
        <v>20</v>
      </c>
      <c r="F243" t="s">
        <v>963</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c r="A244" s="1" t="s">
        <v>280</v>
      </c>
      <c r="B244" s="1">
        <v>2019</v>
      </c>
      <c r="C244" s="2">
        <v>43525</v>
      </c>
      <c r="D244" s="1" t="s">
        <v>19</v>
      </c>
      <c r="E244" s="22" t="s">
        <v>20</v>
      </c>
      <c r="F244" t="s">
        <v>1030</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c r="A245" s="1" t="s">
        <v>280</v>
      </c>
      <c r="B245" s="1">
        <v>2019</v>
      </c>
      <c r="C245" s="2">
        <v>43525</v>
      </c>
      <c r="D245" s="1" t="s">
        <v>19</v>
      </c>
      <c r="E245" s="22" t="s">
        <v>20</v>
      </c>
      <c r="F245" t="s">
        <v>1031</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c r="A246" s="1" t="s">
        <v>280</v>
      </c>
      <c r="B246" s="1">
        <v>2019</v>
      </c>
      <c r="C246" s="2">
        <v>43525</v>
      </c>
      <c r="D246" s="1" t="s">
        <v>19</v>
      </c>
      <c r="E246" s="22" t="s">
        <v>20</v>
      </c>
      <c r="F246" t="s">
        <v>1032</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c r="A248" s="1" t="s">
        <v>280</v>
      </c>
      <c r="B248" s="1">
        <v>2019</v>
      </c>
      <c r="C248" s="2">
        <v>43525</v>
      </c>
      <c r="D248" s="1" t="s">
        <v>19</v>
      </c>
      <c r="E248" s="22" t="s">
        <v>63</v>
      </c>
      <c r="F248" t="s">
        <v>729</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c r="A249" s="1" t="s">
        <v>280</v>
      </c>
      <c r="B249" s="1">
        <v>2019</v>
      </c>
      <c r="C249" s="2">
        <v>43525</v>
      </c>
      <c r="D249" s="1" t="s">
        <v>19</v>
      </c>
      <c r="E249" s="22" t="s">
        <v>63</v>
      </c>
      <c r="F249" t="s">
        <v>679</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c r="A250" s="1" t="s">
        <v>280</v>
      </c>
      <c r="B250" s="1">
        <v>2019</v>
      </c>
      <c r="C250" s="2">
        <v>43525</v>
      </c>
      <c r="D250" s="1" t="s">
        <v>19</v>
      </c>
      <c r="E250" s="22" t="s">
        <v>63</v>
      </c>
      <c r="F250" t="s">
        <v>893</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86" priority="8">
      <formula>$E2="Q"</formula>
    </cfRule>
    <cfRule type="expression" dxfId="85" priority="9">
      <formula>$E2="F"</formula>
    </cfRule>
  </conditionalFormatting>
  <conditionalFormatting sqref="A224:D250">
    <cfRule type="expression" dxfId="84" priority="6">
      <formula>$E224="F"</formula>
    </cfRule>
    <cfRule type="expression" dxfId="83"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82" priority="1">
      <formula>$E2="R1"</formula>
    </cfRule>
    <cfRule type="expression" dxfId="81" priority="2">
      <formula>$E2="F"</formula>
    </cfRule>
    <cfRule type="expression" dxfId="80"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200" activePane="bottomLeft" state="frozen"/>
      <selection activeCell="K55" sqref="K55"/>
      <selection pane="bottomLeft" activeCell="I214" sqref="I214"/>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88</v>
      </c>
      <c r="G1" t="s">
        <v>5</v>
      </c>
      <c r="H1" t="s">
        <v>7</v>
      </c>
      <c r="I1" t="s">
        <v>6</v>
      </c>
      <c r="J1" t="s">
        <v>8</v>
      </c>
      <c r="K1" t="s">
        <v>471</v>
      </c>
      <c r="L1" t="s">
        <v>17</v>
      </c>
    </row>
    <row r="2" spans="1:12">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c r="A3" s="4" t="s">
        <v>18</v>
      </c>
      <c r="B3" s="4">
        <v>2022</v>
      </c>
      <c r="C3" s="5">
        <v>44850</v>
      </c>
      <c r="D3" s="4" t="s">
        <v>19</v>
      </c>
      <c r="E3" s="4" t="s">
        <v>63</v>
      </c>
      <c r="F3" s="4" t="s">
        <v>63</v>
      </c>
      <c r="G3" s="4" t="s">
        <v>473</v>
      </c>
      <c r="H3" s="4" t="s">
        <v>34</v>
      </c>
      <c r="I3" s="11">
        <f>(C3-VLOOKUP(G3,Riders!$A$2:$E$8000,4,FALSE))/365</f>
        <v>22.476712328767125</v>
      </c>
      <c r="J3" s="4">
        <v>2</v>
      </c>
    </row>
    <row r="4" spans="1:12">
      <c r="A4" s="4" t="s">
        <v>18</v>
      </c>
      <c r="B4" s="4">
        <v>2022</v>
      </c>
      <c r="C4" s="5">
        <v>44850</v>
      </c>
      <c r="D4" s="4" t="s">
        <v>19</v>
      </c>
      <c r="E4" s="4" t="s">
        <v>63</v>
      </c>
      <c r="F4" s="4" t="s">
        <v>63</v>
      </c>
      <c r="G4" s="4" t="s">
        <v>474</v>
      </c>
      <c r="H4" s="4" t="s">
        <v>112</v>
      </c>
      <c r="I4" s="11">
        <f>(C4-VLOOKUP(G4,Riders!$A$2:$E$8000,4,FALSE))/365</f>
        <v>22.153424657534245</v>
      </c>
      <c r="J4" s="4">
        <v>3</v>
      </c>
    </row>
    <row r="5" spans="1:12">
      <c r="A5" s="4" t="s">
        <v>18</v>
      </c>
      <c r="B5" s="4">
        <v>2022</v>
      </c>
      <c r="C5" s="5">
        <v>44850</v>
      </c>
      <c r="D5" s="4" t="s">
        <v>19</v>
      </c>
      <c r="E5" s="4" t="s">
        <v>63</v>
      </c>
      <c r="F5" s="4" t="s">
        <v>63</v>
      </c>
      <c r="G5" s="4" t="s">
        <v>475</v>
      </c>
      <c r="H5" s="4" t="s">
        <v>77</v>
      </c>
      <c r="I5" s="11">
        <f>(C5-VLOOKUP(G5,Riders!$A$2:$E$8000,4,FALSE))/365</f>
        <v>23.945205479452056</v>
      </c>
      <c r="J5" s="4">
        <v>4</v>
      </c>
    </row>
    <row r="6" spans="1:12">
      <c r="A6" s="4" t="s">
        <v>18</v>
      </c>
      <c r="B6" s="4">
        <v>2022</v>
      </c>
      <c r="C6" s="5">
        <v>44850</v>
      </c>
      <c r="D6" s="4" t="s">
        <v>19</v>
      </c>
      <c r="E6" s="4" t="s">
        <v>63</v>
      </c>
      <c r="F6" s="4" t="s">
        <v>63</v>
      </c>
      <c r="G6" s="4" t="s">
        <v>476</v>
      </c>
      <c r="H6" s="4" t="s">
        <v>477</v>
      </c>
      <c r="I6" s="11">
        <f>(C6-VLOOKUP(G6,Riders!$A$2:$E$8000,4,FALSE))/365</f>
        <v>21.561643835616437</v>
      </c>
      <c r="J6" s="4">
        <v>5</v>
      </c>
    </row>
    <row r="7" spans="1:12">
      <c r="A7" s="4" t="s">
        <v>18</v>
      </c>
      <c r="B7" s="4">
        <v>2022</v>
      </c>
      <c r="C7" s="5">
        <v>44850</v>
      </c>
      <c r="D7" s="4" t="s">
        <v>19</v>
      </c>
      <c r="E7" s="4" t="s">
        <v>63</v>
      </c>
      <c r="F7" s="4" t="s">
        <v>63</v>
      </c>
      <c r="G7" s="4" t="s">
        <v>478</v>
      </c>
      <c r="H7" s="4" t="s">
        <v>479</v>
      </c>
      <c r="I7" s="11">
        <f>(C7-VLOOKUP(G7,Riders!$A$2:$E$8000,4,FALSE))/365</f>
        <v>31.413698630136988</v>
      </c>
      <c r="J7" s="4">
        <v>6</v>
      </c>
    </row>
    <row r="8" spans="1:12">
      <c r="A8" s="4" t="s">
        <v>18</v>
      </c>
      <c r="B8" s="4">
        <v>2022</v>
      </c>
      <c r="C8" s="5">
        <v>44850</v>
      </c>
      <c r="D8" s="4" t="s">
        <v>19</v>
      </c>
      <c r="E8" s="4" t="s">
        <v>63</v>
      </c>
      <c r="F8" s="4" t="s">
        <v>63</v>
      </c>
      <c r="G8" s="4" t="s">
        <v>480</v>
      </c>
      <c r="H8" s="4" t="s">
        <v>28</v>
      </c>
      <c r="I8" s="11">
        <f>(C8-VLOOKUP(G8,Riders!$A$2:$E$8000,4,FALSE))/365</f>
        <v>20.339726027397262</v>
      </c>
      <c r="J8" s="4">
        <v>7</v>
      </c>
    </row>
    <row r="9" spans="1:12">
      <c r="A9" s="4" t="s">
        <v>18</v>
      </c>
      <c r="B9" s="4">
        <v>2022</v>
      </c>
      <c r="C9" s="5">
        <v>44850</v>
      </c>
      <c r="D9" s="4" t="s">
        <v>19</v>
      </c>
      <c r="E9" s="4" t="s">
        <v>63</v>
      </c>
      <c r="F9" s="4" t="s">
        <v>63</v>
      </c>
      <c r="G9" s="4" t="s">
        <v>481</v>
      </c>
      <c r="H9" s="4" t="s">
        <v>22</v>
      </c>
      <c r="I9" s="11">
        <f>(C9-VLOOKUP(G9,Riders!$A$2:$E$8000,4,FALSE))/365</f>
        <v>22.408219178082192</v>
      </c>
      <c r="J9" s="4">
        <v>8</v>
      </c>
    </row>
    <row r="10" spans="1:12">
      <c r="A10" s="4" t="s">
        <v>18</v>
      </c>
      <c r="B10" s="4">
        <v>2022</v>
      </c>
      <c r="C10" s="5">
        <v>44850</v>
      </c>
      <c r="D10" s="4" t="s">
        <v>19</v>
      </c>
      <c r="E10" s="4" t="s">
        <v>63</v>
      </c>
      <c r="F10" s="4" t="s">
        <v>63</v>
      </c>
      <c r="G10" s="4" t="s">
        <v>482</v>
      </c>
      <c r="H10" s="4" t="s">
        <v>483</v>
      </c>
      <c r="I10" s="11">
        <f>(C10-VLOOKUP(G10,Riders!$A$2:$E$8000,4,FALSE))/365</f>
        <v>20.616438356164384</v>
      </c>
      <c r="J10" s="4">
        <v>9</v>
      </c>
    </row>
    <row r="11" spans="1:12">
      <c r="A11" s="4" t="s">
        <v>18</v>
      </c>
      <c r="B11" s="4">
        <v>2022</v>
      </c>
      <c r="C11" s="5">
        <v>44850</v>
      </c>
      <c r="D11" s="4" t="s">
        <v>19</v>
      </c>
      <c r="E11" s="4" t="s">
        <v>63</v>
      </c>
      <c r="F11" s="4" t="s">
        <v>63</v>
      </c>
      <c r="G11" s="4" t="s">
        <v>484</v>
      </c>
      <c r="H11" s="4" t="s">
        <v>45</v>
      </c>
      <c r="I11" s="11">
        <f>(C11-VLOOKUP(G11,Riders!$A$2:$E$8000,4,FALSE))/365</f>
        <v>22.197260273972603</v>
      </c>
      <c r="J11" s="4">
        <v>10</v>
      </c>
    </row>
    <row r="12" spans="1:12">
      <c r="A12" s="4" t="s">
        <v>18</v>
      </c>
      <c r="B12" s="4">
        <v>2022</v>
      </c>
      <c r="C12" s="5">
        <v>44850</v>
      </c>
      <c r="D12" s="4" t="s">
        <v>19</v>
      </c>
      <c r="E12" s="4" t="s">
        <v>63</v>
      </c>
      <c r="F12" s="4" t="s">
        <v>63</v>
      </c>
      <c r="G12" s="4" t="s">
        <v>485</v>
      </c>
      <c r="H12" s="4" t="s">
        <v>26</v>
      </c>
      <c r="I12" s="11">
        <f>(C12-VLOOKUP(G12,Riders!$A$2:$E$8000,4,FALSE))/365</f>
        <v>28.660273972602738</v>
      </c>
      <c r="J12" s="4">
        <v>11</v>
      </c>
    </row>
    <row r="13" spans="1:12">
      <c r="A13" s="4" t="s">
        <v>18</v>
      </c>
      <c r="B13" s="4">
        <v>2022</v>
      </c>
      <c r="C13" s="5">
        <v>44850</v>
      </c>
      <c r="D13" s="4" t="s">
        <v>19</v>
      </c>
      <c r="E13" s="4" t="s">
        <v>63</v>
      </c>
      <c r="F13" s="4" t="s">
        <v>63</v>
      </c>
      <c r="G13" s="4" t="s">
        <v>486</v>
      </c>
      <c r="H13" s="4" t="s">
        <v>163</v>
      </c>
      <c r="I13" s="11">
        <f>(C13-VLOOKUP(G13,Riders!$A$2:$E$8000,4,FALSE))/365</f>
        <v>25.279452054794522</v>
      </c>
      <c r="J13" s="4">
        <v>12</v>
      </c>
    </row>
    <row r="14" spans="1:12">
      <c r="A14" s="4" t="s">
        <v>18</v>
      </c>
      <c r="B14" s="4">
        <v>2022</v>
      </c>
      <c r="C14" s="5">
        <v>44850</v>
      </c>
      <c r="D14" s="4" t="s">
        <v>19</v>
      </c>
      <c r="E14" s="4" t="s">
        <v>63</v>
      </c>
      <c r="F14" s="4" t="s">
        <v>63</v>
      </c>
      <c r="G14" s="4" t="s">
        <v>487</v>
      </c>
      <c r="H14" s="4" t="s">
        <v>43</v>
      </c>
      <c r="I14" s="11">
        <f>(C14-VLOOKUP(G14,Riders!$A$2:$E$8000,4,FALSE))/365</f>
        <v>28.512328767123286</v>
      </c>
      <c r="J14" s="4">
        <v>13</v>
      </c>
    </row>
    <row r="15" spans="1:12">
      <c r="A15" s="4" t="s">
        <v>18</v>
      </c>
      <c r="B15" s="4">
        <v>2022</v>
      </c>
      <c r="C15" s="5">
        <v>44850</v>
      </c>
      <c r="D15" s="4" t="s">
        <v>19</v>
      </c>
      <c r="E15" s="4" t="s">
        <v>63</v>
      </c>
      <c r="F15" s="4" t="s">
        <v>63</v>
      </c>
      <c r="G15" s="4" t="s">
        <v>488</v>
      </c>
      <c r="H15" s="4" t="s">
        <v>101</v>
      </c>
      <c r="I15" s="11">
        <f>(C15-VLOOKUP(G15,Riders!$A$2:$E$8000,4,FALSE))/365</f>
        <v>22.326027397260273</v>
      </c>
      <c r="J15" s="4">
        <v>14</v>
      </c>
    </row>
    <row r="16" spans="1:12">
      <c r="A16" s="4" t="s">
        <v>18</v>
      </c>
      <c r="B16" s="4">
        <v>2022</v>
      </c>
      <c r="C16" s="5">
        <v>44850</v>
      </c>
      <c r="D16" s="4" t="s">
        <v>19</v>
      </c>
      <c r="E16" s="4" t="s">
        <v>63</v>
      </c>
      <c r="F16" s="4" t="s">
        <v>63</v>
      </c>
      <c r="G16" s="4" t="s">
        <v>489</v>
      </c>
      <c r="H16" s="4" t="s">
        <v>41</v>
      </c>
      <c r="I16" s="11">
        <f>(C16-VLOOKUP(G16,Riders!$A$2:$E$8000,4,FALSE))/365</f>
        <v>29.556164383561644</v>
      </c>
      <c r="J16" s="4">
        <v>15</v>
      </c>
    </row>
    <row r="17" spans="1:12">
      <c r="A17" s="4" t="s">
        <v>18</v>
      </c>
      <c r="B17" s="4">
        <v>2022</v>
      </c>
      <c r="C17" s="5">
        <v>44850</v>
      </c>
      <c r="D17" s="4" t="s">
        <v>19</v>
      </c>
      <c r="E17" s="4" t="s">
        <v>63</v>
      </c>
      <c r="F17" s="4" t="s">
        <v>63</v>
      </c>
      <c r="G17" s="4" t="s">
        <v>490</v>
      </c>
      <c r="H17" s="4" t="s">
        <v>491</v>
      </c>
      <c r="I17" s="11">
        <f>(C17-VLOOKUP(G17,Riders!$A$2:$E$8000,4,FALSE))/365</f>
        <v>26.931506849315067</v>
      </c>
      <c r="J17" s="4">
        <v>16</v>
      </c>
    </row>
    <row r="18" spans="1:12">
      <c r="A18" s="4" t="s">
        <v>18</v>
      </c>
      <c r="B18" s="4">
        <v>2022</v>
      </c>
      <c r="C18" s="5">
        <v>44850</v>
      </c>
      <c r="D18" s="4" t="s">
        <v>19</v>
      </c>
      <c r="E18" s="4" t="s">
        <v>63</v>
      </c>
      <c r="F18" s="4" t="s">
        <v>63</v>
      </c>
      <c r="G18" s="4" t="s">
        <v>492</v>
      </c>
      <c r="H18" s="4" t="s">
        <v>30</v>
      </c>
      <c r="I18" s="11">
        <f>(C18-VLOOKUP(G18,Riders!$A$2:$E$8000,4,FALSE))/365</f>
        <v>28.854794520547944</v>
      </c>
      <c r="J18" s="4">
        <v>17</v>
      </c>
    </row>
    <row r="19" spans="1:12">
      <c r="A19" s="4" t="s">
        <v>18</v>
      </c>
      <c r="B19" s="4">
        <v>2022</v>
      </c>
      <c r="C19" s="5">
        <v>44850</v>
      </c>
      <c r="D19" s="4" t="s">
        <v>19</v>
      </c>
      <c r="E19" s="4" t="s">
        <v>63</v>
      </c>
      <c r="F19" s="4" t="s">
        <v>63</v>
      </c>
      <c r="G19" s="4" t="s">
        <v>493</v>
      </c>
      <c r="H19" s="4" t="s">
        <v>36</v>
      </c>
      <c r="I19" s="11">
        <f>(C19-VLOOKUP(G19,Riders!$A$2:$E$8000,4,FALSE))/365</f>
        <v>24.323287671232876</v>
      </c>
      <c r="J19" s="4">
        <v>18</v>
      </c>
    </row>
    <row r="20" spans="1:12">
      <c r="A20" s="4" t="s">
        <v>18</v>
      </c>
      <c r="B20" s="4">
        <v>2022</v>
      </c>
      <c r="C20" s="5">
        <v>44850</v>
      </c>
      <c r="D20" s="4" t="s">
        <v>19</v>
      </c>
      <c r="E20" s="4" t="s">
        <v>63</v>
      </c>
      <c r="F20" s="4" t="s">
        <v>63</v>
      </c>
      <c r="G20" s="4" t="s">
        <v>494</v>
      </c>
      <c r="H20" s="4" t="s">
        <v>103</v>
      </c>
      <c r="I20" s="11">
        <f>(C20-VLOOKUP(G20,Riders!$A$2:$E$8000,4,FALSE))/365</f>
        <v>26.723287671232878</v>
      </c>
      <c r="J20" s="4">
        <v>19</v>
      </c>
    </row>
    <row r="21" spans="1:12">
      <c r="A21" s="4" t="s">
        <v>18</v>
      </c>
      <c r="B21" s="4">
        <v>2022</v>
      </c>
      <c r="C21" s="5">
        <v>44850</v>
      </c>
      <c r="D21" s="4" t="s">
        <v>19</v>
      </c>
      <c r="E21" s="4" t="s">
        <v>63</v>
      </c>
      <c r="F21" s="4" t="s">
        <v>63</v>
      </c>
      <c r="G21" s="4" t="s">
        <v>495</v>
      </c>
      <c r="H21" s="4" t="s">
        <v>84</v>
      </c>
      <c r="I21" s="11">
        <f>(C21-VLOOKUP(G21,Riders!$A$2:$E$8000,4,FALSE))/365</f>
        <v>27.758904109589039</v>
      </c>
      <c r="J21" s="4">
        <v>20</v>
      </c>
    </row>
    <row r="22" spans="1:12">
      <c r="A22" s="4" t="s">
        <v>18</v>
      </c>
      <c r="B22" s="4">
        <v>2022</v>
      </c>
      <c r="C22" s="5">
        <v>44850</v>
      </c>
      <c r="D22" s="4" t="s">
        <v>19</v>
      </c>
      <c r="E22" s="4" t="s">
        <v>63</v>
      </c>
      <c r="F22" s="4" t="s">
        <v>63</v>
      </c>
      <c r="G22" s="4" t="s">
        <v>496</v>
      </c>
      <c r="H22" s="4" t="s">
        <v>55</v>
      </c>
      <c r="I22" s="11">
        <f>(C22-VLOOKUP(G22,Riders!$A$2:$E$8000,4,FALSE))/365</f>
        <v>20.506849315068493</v>
      </c>
      <c r="J22" s="4">
        <v>21</v>
      </c>
    </row>
    <row r="23" spans="1:12">
      <c r="A23" s="4" t="s">
        <v>18</v>
      </c>
      <c r="B23" s="4">
        <v>2022</v>
      </c>
      <c r="C23" s="5">
        <v>44850</v>
      </c>
      <c r="D23" s="4" t="s">
        <v>19</v>
      </c>
      <c r="E23" s="4" t="s">
        <v>63</v>
      </c>
      <c r="F23" s="4" t="s">
        <v>63</v>
      </c>
      <c r="G23" s="4" t="s">
        <v>497</v>
      </c>
      <c r="H23" s="4" t="s">
        <v>38</v>
      </c>
      <c r="I23" s="11">
        <f>(C23-VLOOKUP(G23,Riders!$A$2:$E$8000,4,FALSE))/365</f>
        <v>22.512328767123286</v>
      </c>
      <c r="J23" s="4">
        <v>22</v>
      </c>
    </row>
    <row r="24" spans="1:12">
      <c r="A24" s="4" t="s">
        <v>18</v>
      </c>
      <c r="B24" s="4">
        <v>2022</v>
      </c>
      <c r="C24" s="5">
        <v>44850</v>
      </c>
      <c r="D24" s="4" t="s">
        <v>19</v>
      </c>
      <c r="E24" s="4" t="s">
        <v>63</v>
      </c>
      <c r="F24" s="4" t="s">
        <v>63</v>
      </c>
      <c r="G24" s="4" t="s">
        <v>498</v>
      </c>
      <c r="H24" s="4" t="s">
        <v>144</v>
      </c>
      <c r="I24" s="11">
        <f>(C24-VLOOKUP(G24,Riders!$A$2:$E$8000,4,FALSE))/365</f>
        <v>30.715068493150685</v>
      </c>
      <c r="J24" s="4">
        <v>23</v>
      </c>
    </row>
    <row r="25" spans="1:12">
      <c r="A25" s="4" t="s">
        <v>18</v>
      </c>
      <c r="B25" s="4">
        <v>2022</v>
      </c>
      <c r="C25" s="5">
        <v>44850</v>
      </c>
      <c r="D25" s="4" t="s">
        <v>19</v>
      </c>
      <c r="E25" s="4" t="s">
        <v>63</v>
      </c>
      <c r="F25" s="4" t="s">
        <v>63</v>
      </c>
      <c r="G25" s="4" t="s">
        <v>499</v>
      </c>
      <c r="H25" s="4" t="s">
        <v>32</v>
      </c>
      <c r="I25" s="11">
        <f>(C25-VLOOKUP(G25,Riders!$A$2:$E$8000,4,FALSE))/365</f>
        <v>19.216438356164385</v>
      </c>
      <c r="J25" s="4">
        <v>24</v>
      </c>
    </row>
    <row r="26" spans="1:12">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c r="A27" s="1" t="s">
        <v>138</v>
      </c>
      <c r="B27" s="1">
        <v>2022</v>
      </c>
      <c r="C27" s="2">
        <v>44750</v>
      </c>
      <c r="D27" s="1" t="s">
        <v>65</v>
      </c>
      <c r="E27" s="1" t="s">
        <v>63</v>
      </c>
      <c r="F27" s="1" t="s">
        <v>63</v>
      </c>
      <c r="G27" s="1" t="s">
        <v>589</v>
      </c>
      <c r="H27" s="1" t="s">
        <v>24</v>
      </c>
      <c r="I27" s="11">
        <f>(C27-VLOOKUP(G27,Riders!$A$2:$E$8000,4,FALSE))/365</f>
        <v>30.512328767123286</v>
      </c>
      <c r="J27" s="1">
        <v>2</v>
      </c>
    </row>
    <row r="28" spans="1:12">
      <c r="A28" s="1" t="s">
        <v>138</v>
      </c>
      <c r="B28" s="1">
        <v>2022</v>
      </c>
      <c r="C28" s="2">
        <v>44750</v>
      </c>
      <c r="D28" s="1" t="s">
        <v>65</v>
      </c>
      <c r="E28" s="1" t="s">
        <v>63</v>
      </c>
      <c r="F28" s="1" t="s">
        <v>63</v>
      </c>
      <c r="G28" s="1" t="s">
        <v>487</v>
      </c>
      <c r="H28" s="1" t="s">
        <v>43</v>
      </c>
      <c r="I28" s="11">
        <f>(C28-VLOOKUP(G28,Riders!$A$2:$E$8000,4,FALSE))/365</f>
        <v>28.238356164383561</v>
      </c>
      <c r="J28" s="1">
        <v>3</v>
      </c>
    </row>
    <row r="29" spans="1:12">
      <c r="A29" s="1" t="s">
        <v>138</v>
      </c>
      <c r="B29" s="1">
        <v>2022</v>
      </c>
      <c r="C29" s="2">
        <v>44750</v>
      </c>
      <c r="D29" s="1" t="s">
        <v>65</v>
      </c>
      <c r="E29" s="1" t="s">
        <v>63</v>
      </c>
      <c r="F29" s="1" t="s">
        <v>63</v>
      </c>
      <c r="G29" s="1" t="s">
        <v>692</v>
      </c>
      <c r="H29" s="1" t="s">
        <v>721</v>
      </c>
      <c r="I29" s="11">
        <f>(C29-VLOOKUP(G29,Riders!$A$2:$E$8000,4,FALSE))/365</f>
        <v>25.873972602739727</v>
      </c>
      <c r="J29" s="1">
        <v>4</v>
      </c>
    </row>
    <row r="30" spans="1:12">
      <c r="A30" s="1" t="s">
        <v>138</v>
      </c>
      <c r="B30" s="1">
        <v>2022</v>
      </c>
      <c r="C30" s="2">
        <v>44750</v>
      </c>
      <c r="D30" s="1" t="s">
        <v>65</v>
      </c>
      <c r="E30" s="1" t="s">
        <v>63</v>
      </c>
      <c r="F30" s="1" t="s">
        <v>63</v>
      </c>
      <c r="G30" s="1" t="s">
        <v>497</v>
      </c>
      <c r="H30" s="1" t="s">
        <v>38</v>
      </c>
      <c r="I30" s="11">
        <f>(C30-VLOOKUP(G30,Riders!$A$2:$E$8000,4,FALSE))/365</f>
        <v>22.238356164383561</v>
      </c>
      <c r="J30" s="1">
        <v>5</v>
      </c>
    </row>
    <row r="31" spans="1:12">
      <c r="A31" s="1" t="s">
        <v>138</v>
      </c>
      <c r="B31" s="1">
        <v>2022</v>
      </c>
      <c r="C31" s="2">
        <v>44750</v>
      </c>
      <c r="D31" s="1" t="s">
        <v>65</v>
      </c>
      <c r="E31" s="1" t="s">
        <v>63</v>
      </c>
      <c r="F31" s="1" t="s">
        <v>63</v>
      </c>
      <c r="G31" s="1" t="s">
        <v>493</v>
      </c>
      <c r="H31" s="1" t="s">
        <v>36</v>
      </c>
      <c r="I31" s="11">
        <f>(C31-VLOOKUP(G31,Riders!$A$2:$E$8000,4,FALSE))/365</f>
        <v>24.049315068493151</v>
      </c>
      <c r="J31" s="1">
        <v>6</v>
      </c>
    </row>
    <row r="32" spans="1:12">
      <c r="A32" s="1" t="s">
        <v>138</v>
      </c>
      <c r="B32" s="1">
        <v>2022</v>
      </c>
      <c r="C32" s="2">
        <v>44750</v>
      </c>
      <c r="D32" s="1" t="s">
        <v>65</v>
      </c>
      <c r="E32" s="1" t="s">
        <v>63</v>
      </c>
      <c r="F32" s="1" t="s">
        <v>63</v>
      </c>
      <c r="G32" s="1" t="s">
        <v>604</v>
      </c>
      <c r="H32" s="1" t="s">
        <v>32</v>
      </c>
      <c r="I32" s="11">
        <f>(C32-VLOOKUP(G32,Riders!$A$2:$E$8000,4,FALSE))/365</f>
        <v>20.493150684931507</v>
      </c>
      <c r="J32" s="1">
        <v>7</v>
      </c>
    </row>
    <row r="33" spans="1:12">
      <c r="A33" s="1" t="s">
        <v>138</v>
      </c>
      <c r="B33" s="1">
        <v>2022</v>
      </c>
      <c r="C33" s="2">
        <v>44750</v>
      </c>
      <c r="D33" s="1" t="s">
        <v>65</v>
      </c>
      <c r="E33" s="1" t="s">
        <v>63</v>
      </c>
      <c r="F33" s="1" t="s">
        <v>63</v>
      </c>
      <c r="G33" s="1" t="s">
        <v>611</v>
      </c>
      <c r="H33" s="1" t="s">
        <v>144</v>
      </c>
      <c r="I33" s="11">
        <f>(C33-VLOOKUP(G33,Riders!$A$2:$E$8000,4,FALSE))/365</f>
        <v>23.460273972602739</v>
      </c>
      <c r="J33" s="1">
        <v>8</v>
      </c>
    </row>
    <row r="34" spans="1:12">
      <c r="A34" s="1" t="s">
        <v>138</v>
      </c>
      <c r="B34" s="1">
        <v>2022</v>
      </c>
      <c r="C34" s="2">
        <v>44750</v>
      </c>
      <c r="D34" s="1" t="s">
        <v>65</v>
      </c>
      <c r="E34" s="1" t="s">
        <v>63</v>
      </c>
      <c r="F34" s="1" t="s">
        <v>63</v>
      </c>
      <c r="G34" s="1" t="s">
        <v>713</v>
      </c>
      <c r="H34" s="1" t="s">
        <v>151</v>
      </c>
      <c r="I34" s="11">
        <f>(C34-VLOOKUP(G34,Riders!$A$2:$E$8000,4,FALSE))/365</f>
        <v>28.482191780821918</v>
      </c>
      <c r="J34" s="1">
        <v>9</v>
      </c>
    </row>
    <row r="35" spans="1:12">
      <c r="A35" s="1" t="s">
        <v>138</v>
      </c>
      <c r="B35" s="1">
        <v>2022</v>
      </c>
      <c r="C35" s="2">
        <v>44750</v>
      </c>
      <c r="D35" s="1" t="s">
        <v>65</v>
      </c>
      <c r="E35" s="1" t="s">
        <v>63</v>
      </c>
      <c r="F35" s="1" t="s">
        <v>63</v>
      </c>
      <c r="G35" s="1" t="s">
        <v>661</v>
      </c>
      <c r="H35" s="1" t="s">
        <v>720</v>
      </c>
      <c r="I35" s="11">
        <f>(C35-VLOOKUP(G35,Riders!$A$2:$E$8000,4,FALSE))/365</f>
        <v>21.580821917808219</v>
      </c>
      <c r="J35" s="1">
        <v>10</v>
      </c>
    </row>
    <row r="36" spans="1:12">
      <c r="A36" s="1" t="s">
        <v>138</v>
      </c>
      <c r="B36" s="1">
        <v>2022</v>
      </c>
      <c r="C36" s="2">
        <v>44750</v>
      </c>
      <c r="D36" s="1" t="s">
        <v>65</v>
      </c>
      <c r="E36" s="1" t="s">
        <v>63</v>
      </c>
      <c r="F36" s="1" t="s">
        <v>63</v>
      </c>
      <c r="G36" s="1" t="s">
        <v>609</v>
      </c>
      <c r="H36" s="1" t="s">
        <v>163</v>
      </c>
      <c r="I36" s="11">
        <f>(C36-VLOOKUP(G36,Riders!$A$2:$E$8000,4,FALSE))/365</f>
        <v>20.158904109589042</v>
      </c>
      <c r="J36" s="1">
        <v>11</v>
      </c>
    </row>
    <row r="37" spans="1:12">
      <c r="A37" s="1" t="s">
        <v>138</v>
      </c>
      <c r="B37" s="1">
        <v>2022</v>
      </c>
      <c r="C37" s="2">
        <v>44750</v>
      </c>
      <c r="D37" s="1" t="s">
        <v>65</v>
      </c>
      <c r="E37" s="1" t="s">
        <v>63</v>
      </c>
      <c r="F37" s="1" t="s">
        <v>63</v>
      </c>
      <c r="G37" s="1" t="s">
        <v>628</v>
      </c>
      <c r="H37" s="1" t="s">
        <v>722</v>
      </c>
      <c r="I37" s="11">
        <f>(C37-VLOOKUP(G37,Riders!$A$2:$E$8000,4,FALSE))/365</f>
        <v>28.460273972602739</v>
      </c>
      <c r="J37" s="1">
        <v>12</v>
      </c>
    </row>
    <row r="38" spans="1:12">
      <c r="A38" s="1" t="s">
        <v>138</v>
      </c>
      <c r="B38" s="1">
        <v>2022</v>
      </c>
      <c r="C38" s="2">
        <v>44750</v>
      </c>
      <c r="D38" s="1" t="s">
        <v>65</v>
      </c>
      <c r="E38" s="1" t="s">
        <v>63</v>
      </c>
      <c r="F38" s="1" t="s">
        <v>63</v>
      </c>
      <c r="G38" s="1" t="s">
        <v>613</v>
      </c>
      <c r="H38" s="1" t="s">
        <v>55</v>
      </c>
      <c r="I38" s="11">
        <f>(C38-VLOOKUP(G38,Riders!$A$2:$E$8000,4,FALSE))/365</f>
        <v>19.715068493150685</v>
      </c>
      <c r="J38" s="1">
        <v>13</v>
      </c>
    </row>
    <row r="39" spans="1:12">
      <c r="A39" s="1" t="s">
        <v>138</v>
      </c>
      <c r="B39" s="1">
        <v>2022</v>
      </c>
      <c r="C39" s="2">
        <v>44750</v>
      </c>
      <c r="D39" s="1" t="s">
        <v>65</v>
      </c>
      <c r="E39" s="1" t="s">
        <v>63</v>
      </c>
      <c r="F39" s="1" t="s">
        <v>63</v>
      </c>
      <c r="G39" s="1" t="s">
        <v>712</v>
      </c>
      <c r="H39" s="1" t="s">
        <v>160</v>
      </c>
      <c r="I39" s="11">
        <f>(C39-VLOOKUP(G39,Riders!$A$2:$E$8000,4,FALSE))/365</f>
        <v>20.597260273972601</v>
      </c>
      <c r="J39" s="1">
        <v>14</v>
      </c>
    </row>
    <row r="40" spans="1:12">
      <c r="A40" s="1" t="s">
        <v>138</v>
      </c>
      <c r="B40" s="1">
        <v>2022</v>
      </c>
      <c r="C40" s="2">
        <v>44750</v>
      </c>
      <c r="D40" s="1" t="s">
        <v>65</v>
      </c>
      <c r="E40" s="1" t="s">
        <v>63</v>
      </c>
      <c r="F40" s="1" t="s">
        <v>63</v>
      </c>
      <c r="G40" s="1" t="s">
        <v>715</v>
      </c>
      <c r="H40" s="1" t="s">
        <v>618</v>
      </c>
      <c r="I40" s="11" t="e">
        <f>(C40-VLOOKUP(G40,Riders!$A$2:$E$8000,4,FALSE))/365</f>
        <v>#N/A</v>
      </c>
      <c r="J40" s="1">
        <v>15</v>
      </c>
    </row>
    <row r="41" spans="1:12">
      <c r="A41" s="1" t="s">
        <v>138</v>
      </c>
      <c r="B41" s="1">
        <v>2022</v>
      </c>
      <c r="C41" s="2">
        <v>44750</v>
      </c>
      <c r="D41" s="1" t="s">
        <v>65</v>
      </c>
      <c r="E41" s="1" t="s">
        <v>63</v>
      </c>
      <c r="F41" s="1" t="s">
        <v>63</v>
      </c>
      <c r="G41" s="1" t="s">
        <v>690</v>
      </c>
      <c r="H41" s="1" t="s">
        <v>723</v>
      </c>
      <c r="I41" s="11">
        <f>(C41-VLOOKUP(G41,Riders!$A$2:$E$8000,4,FALSE))/365</f>
        <v>28.301369863013697</v>
      </c>
      <c r="J41" s="1">
        <v>16</v>
      </c>
    </row>
    <row r="42" spans="1:12">
      <c r="A42" s="1" t="s">
        <v>138</v>
      </c>
      <c r="B42" s="1">
        <v>2022</v>
      </c>
      <c r="C42" s="2">
        <v>44750</v>
      </c>
      <c r="D42" s="1" t="s">
        <v>65</v>
      </c>
      <c r="E42" s="1" t="s">
        <v>63</v>
      </c>
      <c r="F42" s="1" t="s">
        <v>63</v>
      </c>
      <c r="G42" s="1" t="s">
        <v>709</v>
      </c>
      <c r="H42" s="1" t="s">
        <v>724</v>
      </c>
      <c r="I42" s="11">
        <f>(C42-VLOOKUP(G42,Riders!$A$2:$E$8000,4,FALSE))/365</f>
        <v>28.895890410958906</v>
      </c>
      <c r="J42" s="1">
        <v>17</v>
      </c>
    </row>
    <row r="43" spans="1:12">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c r="A44" s="4" t="s">
        <v>161</v>
      </c>
      <c r="B44" s="4">
        <v>2022</v>
      </c>
      <c r="C44" s="5">
        <v>44694</v>
      </c>
      <c r="D44" s="4" t="s">
        <v>65</v>
      </c>
      <c r="E44" s="4" t="s">
        <v>63</v>
      </c>
      <c r="F44" s="4" t="s">
        <v>63</v>
      </c>
      <c r="G44" s="4" t="s">
        <v>590</v>
      </c>
      <c r="H44" s="4" t="s">
        <v>22</v>
      </c>
      <c r="I44" s="11">
        <f>(C44-VLOOKUP(G44,Riders!$A$2:$E$8000,4,FALSE))/365</f>
        <v>31.24931506849315</v>
      </c>
      <c r="J44" s="4">
        <v>2</v>
      </c>
    </row>
    <row r="45" spans="1:12">
      <c r="A45" s="4" t="s">
        <v>161</v>
      </c>
      <c r="B45" s="4">
        <v>2022</v>
      </c>
      <c r="C45" s="5">
        <v>44694</v>
      </c>
      <c r="D45" s="4" t="s">
        <v>65</v>
      </c>
      <c r="E45" s="4" t="s">
        <v>63</v>
      </c>
      <c r="F45" s="4" t="s">
        <v>63</v>
      </c>
      <c r="G45" s="4" t="s">
        <v>486</v>
      </c>
      <c r="H45" s="4" t="s">
        <v>163</v>
      </c>
      <c r="I45" s="11">
        <f>(C45-VLOOKUP(G45,Riders!$A$2:$E$8000,4,FALSE))/365</f>
        <v>24.852054794520548</v>
      </c>
      <c r="J45" s="4">
        <v>3</v>
      </c>
    </row>
    <row r="46" spans="1:12">
      <c r="A46" s="4" t="s">
        <v>161</v>
      </c>
      <c r="B46" s="4">
        <v>2022</v>
      </c>
      <c r="C46" s="5">
        <v>44694</v>
      </c>
      <c r="D46" s="4" t="s">
        <v>65</v>
      </c>
      <c r="E46" s="4" t="s">
        <v>63</v>
      </c>
      <c r="F46" s="4" t="s">
        <v>63</v>
      </c>
      <c r="G46" s="4" t="s">
        <v>604</v>
      </c>
      <c r="H46" s="4" t="s">
        <v>32</v>
      </c>
      <c r="I46" s="11">
        <f>(C46-VLOOKUP(G46,Riders!$A$2:$E$8000,4,FALSE))/365</f>
        <v>20.339726027397262</v>
      </c>
      <c r="J46" s="4">
        <v>4</v>
      </c>
    </row>
    <row r="47" spans="1:12">
      <c r="A47" s="4" t="s">
        <v>161</v>
      </c>
      <c r="B47" s="4">
        <v>2022</v>
      </c>
      <c r="C47" s="5">
        <v>44694</v>
      </c>
      <c r="D47" s="4" t="s">
        <v>65</v>
      </c>
      <c r="E47" s="4" t="s">
        <v>63</v>
      </c>
      <c r="F47" s="4" t="s">
        <v>63</v>
      </c>
      <c r="G47" s="4" t="s">
        <v>480</v>
      </c>
      <c r="H47" s="4" t="s">
        <v>28</v>
      </c>
      <c r="I47" s="11">
        <f>(C47-VLOOKUP(G47,Riders!$A$2:$E$8000,4,FALSE))/365</f>
        <v>19.912328767123288</v>
      </c>
      <c r="J47" s="4">
        <v>5</v>
      </c>
    </row>
    <row r="48" spans="1:12">
      <c r="A48" s="4" t="s">
        <v>161</v>
      </c>
      <c r="B48" s="4">
        <v>2022</v>
      </c>
      <c r="C48" s="5">
        <v>44694</v>
      </c>
      <c r="D48" s="4" t="s">
        <v>65</v>
      </c>
      <c r="E48" s="4" t="s">
        <v>63</v>
      </c>
      <c r="F48" s="4" t="s">
        <v>63</v>
      </c>
      <c r="G48" s="4" t="s">
        <v>741</v>
      </c>
      <c r="H48" s="4" t="s">
        <v>24</v>
      </c>
      <c r="I48" s="11">
        <f>(C48-VLOOKUP(G48,Riders!$A$2:$E$8000,4,FALSE))/365</f>
        <v>24.567123287671233</v>
      </c>
      <c r="J48" s="4">
        <v>6</v>
      </c>
    </row>
    <row r="49" spans="1:12">
      <c r="A49" s="4" t="s">
        <v>161</v>
      </c>
      <c r="B49" s="4">
        <v>2022</v>
      </c>
      <c r="C49" s="5">
        <v>44694</v>
      </c>
      <c r="D49" s="4" t="s">
        <v>65</v>
      </c>
      <c r="E49" s="4" t="s">
        <v>63</v>
      </c>
      <c r="F49" s="4" t="s">
        <v>63</v>
      </c>
      <c r="G49" s="4" t="s">
        <v>492</v>
      </c>
      <c r="H49" s="4" t="s">
        <v>30</v>
      </c>
      <c r="I49" s="11">
        <f>(C49-VLOOKUP(G49,Riders!$A$2:$E$8000,4,FALSE))/365</f>
        <v>28.427397260273974</v>
      </c>
      <c r="J49" s="4">
        <v>7</v>
      </c>
    </row>
    <row r="50" spans="1:12">
      <c r="A50" s="4" t="s">
        <v>161</v>
      </c>
      <c r="B50" s="4">
        <v>2022</v>
      </c>
      <c r="C50" s="5">
        <v>44694</v>
      </c>
      <c r="D50" s="4" t="s">
        <v>65</v>
      </c>
      <c r="E50" s="4" t="s">
        <v>63</v>
      </c>
      <c r="F50" s="4" t="s">
        <v>63</v>
      </c>
      <c r="G50" s="4" t="s">
        <v>646</v>
      </c>
      <c r="H50" s="4" t="s">
        <v>112</v>
      </c>
      <c r="I50" s="11">
        <f>(C50-VLOOKUP(G50,Riders!$A$2:$E$8000,4,FALSE))/365</f>
        <v>23.016438356164382</v>
      </c>
      <c r="J50" s="4">
        <v>8</v>
      </c>
    </row>
    <row r="51" spans="1:12">
      <c r="A51" s="4" t="s">
        <v>161</v>
      </c>
      <c r="B51" s="4">
        <v>2022</v>
      </c>
      <c r="C51" s="5">
        <v>44694</v>
      </c>
      <c r="D51" s="4" t="s">
        <v>65</v>
      </c>
      <c r="E51" s="4" t="s">
        <v>63</v>
      </c>
      <c r="F51" s="4" t="s">
        <v>63</v>
      </c>
      <c r="G51" s="4" t="s">
        <v>489</v>
      </c>
      <c r="H51" s="4" t="s">
        <v>41</v>
      </c>
      <c r="I51" s="11">
        <f>(C51-VLOOKUP(G51,Riders!$A$2:$E$8000,4,FALSE))/365</f>
        <v>29.12876712328767</v>
      </c>
      <c r="J51" s="4">
        <v>9</v>
      </c>
    </row>
    <row r="52" spans="1:12">
      <c r="A52" s="4" t="s">
        <v>161</v>
      </c>
      <c r="B52" s="4">
        <v>2022</v>
      </c>
      <c r="C52" s="5">
        <v>44694</v>
      </c>
      <c r="D52" s="4" t="s">
        <v>65</v>
      </c>
      <c r="E52" s="4" t="s">
        <v>63</v>
      </c>
      <c r="F52" s="4" t="s">
        <v>63</v>
      </c>
      <c r="G52" s="4" t="s">
        <v>987</v>
      </c>
      <c r="H52" s="4" t="s">
        <v>34</v>
      </c>
      <c r="I52" s="11">
        <f>(C52-VLOOKUP(G52,Riders!$A$2:$E$8000,4,FALSE))/365</f>
        <v>22.241095890410961</v>
      </c>
      <c r="J52" s="4">
        <v>10</v>
      </c>
    </row>
    <row r="53" spans="1:12">
      <c r="A53" s="4" t="s">
        <v>161</v>
      </c>
      <c r="B53" s="4">
        <v>2022</v>
      </c>
      <c r="C53" s="5">
        <v>44694</v>
      </c>
      <c r="D53" s="4" t="s">
        <v>65</v>
      </c>
      <c r="E53" s="4" t="s">
        <v>63</v>
      </c>
      <c r="F53" s="4" t="s">
        <v>63</v>
      </c>
      <c r="G53" s="4" t="s">
        <v>696</v>
      </c>
      <c r="H53" s="4" t="s">
        <v>38</v>
      </c>
      <c r="I53" s="11">
        <f>(C53-VLOOKUP(G53,Riders!$A$2:$E$8000,4,FALSE))/365</f>
        <v>28.213698630136985</v>
      </c>
      <c r="J53" s="4">
        <v>11</v>
      </c>
    </row>
    <row r="54" spans="1:12">
      <c r="A54" s="4" t="s">
        <v>161</v>
      </c>
      <c r="B54" s="4">
        <v>2022</v>
      </c>
      <c r="C54" s="5">
        <v>44694</v>
      </c>
      <c r="D54" s="4" t="s">
        <v>65</v>
      </c>
      <c r="E54" s="4" t="s">
        <v>63</v>
      </c>
      <c r="F54" s="4" t="s">
        <v>63</v>
      </c>
      <c r="G54" s="4" t="s">
        <v>478</v>
      </c>
      <c r="H54" s="4" t="s">
        <v>479</v>
      </c>
      <c r="I54" s="11">
        <f>(C54-VLOOKUP(G54,Riders!$A$2:$E$8000,4,FALSE))/365</f>
        <v>30.986301369863014</v>
      </c>
      <c r="J54" s="4">
        <v>12</v>
      </c>
    </row>
    <row r="55" spans="1:12">
      <c r="A55" s="4" t="s">
        <v>161</v>
      </c>
      <c r="B55" s="4">
        <v>2022</v>
      </c>
      <c r="C55" s="5">
        <v>44694</v>
      </c>
      <c r="D55" s="4" t="s">
        <v>65</v>
      </c>
      <c r="E55" s="4" t="s">
        <v>63</v>
      </c>
      <c r="F55" s="4" t="s">
        <v>63</v>
      </c>
      <c r="G55" s="4" t="s">
        <v>731</v>
      </c>
      <c r="H55" s="4" t="s">
        <v>101</v>
      </c>
      <c r="I55" s="11">
        <f>(C55-VLOOKUP(G55,Riders!$A$2:$E$8000,4,FALSE))/365</f>
        <v>21.287671232876711</v>
      </c>
      <c r="J55" s="4">
        <v>13</v>
      </c>
    </row>
    <row r="56" spans="1:12">
      <c r="A56" s="4" t="s">
        <v>161</v>
      </c>
      <c r="B56" s="4">
        <v>2022</v>
      </c>
      <c r="C56" s="5">
        <v>44694</v>
      </c>
      <c r="D56" s="4" t="s">
        <v>65</v>
      </c>
      <c r="E56" s="4" t="s">
        <v>63</v>
      </c>
      <c r="F56" s="4" t="s">
        <v>63</v>
      </c>
      <c r="G56" s="4" t="s">
        <v>737</v>
      </c>
      <c r="H56" s="4" t="s">
        <v>149</v>
      </c>
      <c r="I56" s="11">
        <f>(C56-VLOOKUP(G56,Riders!$A$2:$E$8000,4,FALSE))/365</f>
        <v>19.539726027397261</v>
      </c>
      <c r="J56" s="4">
        <v>14</v>
      </c>
    </row>
    <row r="57" spans="1:12">
      <c r="A57" s="4" t="s">
        <v>161</v>
      </c>
      <c r="B57" s="4">
        <v>2022</v>
      </c>
      <c r="C57" s="5">
        <v>44694</v>
      </c>
      <c r="D57" s="4" t="s">
        <v>65</v>
      </c>
      <c r="E57" s="4" t="s">
        <v>63</v>
      </c>
      <c r="F57" s="4" t="s">
        <v>63</v>
      </c>
      <c r="G57" s="4" t="s">
        <v>495</v>
      </c>
      <c r="H57" s="4" t="s">
        <v>84</v>
      </c>
      <c r="I57" s="11">
        <f>(C57-VLOOKUP(G57,Riders!$A$2:$E$8000,4,FALSE))/365</f>
        <v>27.331506849315069</v>
      </c>
      <c r="J57" s="4">
        <v>15</v>
      </c>
    </row>
    <row r="58" spans="1:12">
      <c r="A58" s="4" t="s">
        <v>161</v>
      </c>
      <c r="B58" s="4">
        <v>2022</v>
      </c>
      <c r="C58" s="5">
        <v>44694</v>
      </c>
      <c r="D58" s="4" t="s">
        <v>65</v>
      </c>
      <c r="E58" s="4" t="s">
        <v>63</v>
      </c>
      <c r="F58" s="4" t="s">
        <v>63</v>
      </c>
      <c r="G58" s="4" t="s">
        <v>490</v>
      </c>
      <c r="H58" s="4" t="s">
        <v>491</v>
      </c>
      <c r="I58" s="11">
        <f>(C58-VLOOKUP(G58,Riders!$A$2:$E$8000,4,FALSE))/365</f>
        <v>26.504109589041096</v>
      </c>
      <c r="J58" s="4">
        <v>16</v>
      </c>
    </row>
    <row r="59" spans="1:12">
      <c r="A59" s="4" t="s">
        <v>161</v>
      </c>
      <c r="B59" s="4">
        <v>2022</v>
      </c>
      <c r="C59" s="5">
        <v>44694</v>
      </c>
      <c r="D59" s="4" t="s">
        <v>65</v>
      </c>
      <c r="E59" s="4" t="s">
        <v>63</v>
      </c>
      <c r="F59" s="4" t="s">
        <v>63</v>
      </c>
      <c r="G59" s="4" t="s">
        <v>692</v>
      </c>
      <c r="H59" s="4" t="s">
        <v>721</v>
      </c>
      <c r="I59" s="11">
        <f>(C59-VLOOKUP(G59,Riders!$A$2:$E$8000,4,FALSE))/365</f>
        <v>25.720547945205478</v>
      </c>
      <c r="J59" s="4">
        <v>17</v>
      </c>
    </row>
    <row r="60" spans="1:12">
      <c r="A60" s="4" t="s">
        <v>161</v>
      </c>
      <c r="B60" s="4">
        <v>2022</v>
      </c>
      <c r="C60" s="5">
        <v>44694</v>
      </c>
      <c r="D60" s="4" t="s">
        <v>65</v>
      </c>
      <c r="E60" s="4" t="s">
        <v>63</v>
      </c>
      <c r="F60" s="4" t="s">
        <v>63</v>
      </c>
      <c r="G60" s="4" t="s">
        <v>710</v>
      </c>
      <c r="H60" s="4" t="s">
        <v>724</v>
      </c>
      <c r="I60" s="11">
        <f>(C60-VLOOKUP(G60,Riders!$A$2:$E$8000,4,FALSE))/365</f>
        <v>27.172602739726027</v>
      </c>
      <c r="J60" s="4">
        <v>18</v>
      </c>
    </row>
    <row r="61" spans="1:12">
      <c r="A61" s="4" t="s">
        <v>161</v>
      </c>
      <c r="B61" s="4">
        <v>2022</v>
      </c>
      <c r="C61" s="5">
        <v>44694</v>
      </c>
      <c r="D61" s="4" t="s">
        <v>65</v>
      </c>
      <c r="E61" s="4" t="s">
        <v>63</v>
      </c>
      <c r="F61" s="4" t="s">
        <v>63</v>
      </c>
      <c r="G61" s="4" t="s">
        <v>668</v>
      </c>
      <c r="H61" s="4" t="s">
        <v>523</v>
      </c>
      <c r="I61" s="11">
        <f>(C61-VLOOKUP(G61,Riders!$A$2:$E$8000,4,FALSE))/365</f>
        <v>22.005479452054793</v>
      </c>
      <c r="J61" s="4">
        <v>19</v>
      </c>
    </row>
    <row r="62" spans="1:12">
      <c r="A62" s="4" t="s">
        <v>161</v>
      </c>
      <c r="B62" s="4">
        <v>2022</v>
      </c>
      <c r="C62" s="5">
        <v>44694</v>
      </c>
      <c r="D62" s="4" t="s">
        <v>65</v>
      </c>
      <c r="E62" s="4" t="s">
        <v>63</v>
      </c>
      <c r="F62" s="4" t="s">
        <v>63</v>
      </c>
      <c r="G62" s="4" t="s">
        <v>613</v>
      </c>
      <c r="H62" s="4" t="s">
        <v>55</v>
      </c>
      <c r="I62" s="11">
        <f>(C62-VLOOKUP(G62,Riders!$A$2:$E$8000,4,FALSE))/365</f>
        <v>19.561643835616437</v>
      </c>
      <c r="J62" s="4">
        <v>20</v>
      </c>
    </row>
    <row r="63" spans="1:12">
      <c r="A63" s="4" t="s">
        <v>161</v>
      </c>
      <c r="B63" s="4">
        <v>2022</v>
      </c>
      <c r="C63" s="5">
        <v>44694</v>
      </c>
      <c r="D63" s="4" t="s">
        <v>65</v>
      </c>
      <c r="E63" s="4" t="s">
        <v>63</v>
      </c>
      <c r="F63" s="4" t="s">
        <v>63</v>
      </c>
      <c r="G63" s="4" t="s">
        <v>493</v>
      </c>
      <c r="H63" s="4" t="s">
        <v>36</v>
      </c>
      <c r="I63" s="11">
        <f>(C63-VLOOKUP(G63,Riders!$A$2:$E$8000,4,FALSE))/365</f>
        <v>23.895890410958906</v>
      </c>
      <c r="J63" s="4">
        <v>21</v>
      </c>
    </row>
    <row r="64" spans="1:12">
      <c r="A64" s="22" t="s">
        <v>64</v>
      </c>
      <c r="B64" s="22">
        <v>2022</v>
      </c>
      <c r="C64" s="10">
        <v>44673</v>
      </c>
      <c r="D64" s="4" t="s">
        <v>65</v>
      </c>
      <c r="E64" s="22" t="s">
        <v>20</v>
      </c>
      <c r="F64" s="4">
        <v>1</v>
      </c>
      <c r="G64" t="s">
        <v>640</v>
      </c>
      <c r="H64" t="s">
        <v>22</v>
      </c>
      <c r="I64" s="11" t="e">
        <f>(C64-VLOOKUP(G64,Riders!$A$2:$E$8000,4,FALSE))/365</f>
        <v>#N/A</v>
      </c>
      <c r="J64" s="22">
        <v>1</v>
      </c>
      <c r="K64" s="6">
        <v>0.35416666666666669</v>
      </c>
      <c r="L64">
        <v>52.941000000000003</v>
      </c>
    </row>
    <row r="65" spans="1:12">
      <c r="A65" s="22" t="s">
        <v>64</v>
      </c>
      <c r="B65" s="4">
        <v>2022</v>
      </c>
      <c r="C65" s="10">
        <v>44673</v>
      </c>
      <c r="D65" s="4" t="s">
        <v>65</v>
      </c>
      <c r="E65" s="22" t="s">
        <v>20</v>
      </c>
      <c r="F65" s="4">
        <v>1</v>
      </c>
      <c r="G65" t="s">
        <v>492</v>
      </c>
      <c r="H65" t="s">
        <v>751</v>
      </c>
      <c r="I65" s="11">
        <f>(C65-VLOOKUP(G65,Riders!$A$2:$E$8000,4,FALSE))/365</f>
        <v>28.36986301369863</v>
      </c>
      <c r="J65" s="22">
        <v>2</v>
      </c>
    </row>
    <row r="66" spans="1:12">
      <c r="A66" s="22" t="s">
        <v>64</v>
      </c>
      <c r="B66" s="22">
        <v>2022</v>
      </c>
      <c r="C66" s="10">
        <v>44673</v>
      </c>
      <c r="D66" s="4" t="s">
        <v>65</v>
      </c>
      <c r="E66" s="22" t="s">
        <v>20</v>
      </c>
      <c r="F66" s="4">
        <v>1</v>
      </c>
      <c r="G66" t="s">
        <v>752</v>
      </c>
      <c r="H66" t="s">
        <v>81</v>
      </c>
      <c r="I66" s="11">
        <f>(C66-VLOOKUP(G66,Riders!$A$2:$E$8000,4,FALSE))/365</f>
        <v>25.580821917808219</v>
      </c>
      <c r="J66" s="22">
        <v>3</v>
      </c>
    </row>
    <row r="67" spans="1:12">
      <c r="A67" s="22" t="s">
        <v>64</v>
      </c>
      <c r="B67" s="4">
        <v>2022</v>
      </c>
      <c r="C67" s="10">
        <v>44673</v>
      </c>
      <c r="D67" s="4" t="s">
        <v>65</v>
      </c>
      <c r="E67" s="22" t="s">
        <v>20</v>
      </c>
      <c r="F67" s="4">
        <v>1</v>
      </c>
      <c r="G67" t="s">
        <v>472</v>
      </c>
      <c r="H67" t="s">
        <v>24</v>
      </c>
      <c r="I67" s="11">
        <f>(C67-VLOOKUP(G67,Riders!$A$2:$E$8000,4,FALSE))/365</f>
        <v>33.224657534246575</v>
      </c>
      <c r="J67" s="22">
        <v>4</v>
      </c>
    </row>
    <row r="68" spans="1:12">
      <c r="A68" s="22" t="s">
        <v>64</v>
      </c>
      <c r="B68" s="22">
        <v>2022</v>
      </c>
      <c r="C68" s="10">
        <v>44673</v>
      </c>
      <c r="D68" s="4" t="s">
        <v>65</v>
      </c>
      <c r="E68" s="22" t="s">
        <v>20</v>
      </c>
      <c r="F68" s="4">
        <v>1</v>
      </c>
      <c r="G68" t="s">
        <v>615</v>
      </c>
      <c r="H68" t="s">
        <v>45</v>
      </c>
      <c r="I68" s="11">
        <f>(C68-VLOOKUP(G68,Riders!$A$2:$E$8000,4,FALSE))/365</f>
        <v>24.493150684931507</v>
      </c>
      <c r="J68" s="22">
        <v>5</v>
      </c>
    </row>
    <row r="69" spans="1:12">
      <c r="A69" s="22" t="s">
        <v>64</v>
      </c>
      <c r="B69" s="4">
        <v>2022</v>
      </c>
      <c r="C69" s="10">
        <v>44673</v>
      </c>
      <c r="D69" s="4" t="s">
        <v>65</v>
      </c>
      <c r="E69" s="22" t="s">
        <v>20</v>
      </c>
      <c r="F69" s="4">
        <v>1</v>
      </c>
      <c r="G69" t="s">
        <v>600</v>
      </c>
      <c r="H69" t="s">
        <v>101</v>
      </c>
      <c r="I69" s="11">
        <f>(C69-VLOOKUP(G69,Riders!$A$2:$E$8000,4,FALSE))/365</f>
        <v>26.273972602739725</v>
      </c>
      <c r="J69" s="22">
        <v>6</v>
      </c>
    </row>
    <row r="70" spans="1:12">
      <c r="A70" s="22" t="s">
        <v>64</v>
      </c>
      <c r="B70" s="22">
        <v>2022</v>
      </c>
      <c r="C70" s="10">
        <v>44673</v>
      </c>
      <c r="D70" s="4" t="s">
        <v>65</v>
      </c>
      <c r="E70" s="22" t="s">
        <v>20</v>
      </c>
      <c r="F70" s="4">
        <v>1</v>
      </c>
      <c r="G70" t="s">
        <v>753</v>
      </c>
      <c r="H70" t="s">
        <v>74</v>
      </c>
      <c r="I70" s="11">
        <f>(C70-VLOOKUP(G70,Riders!$A$2:$E$8000,4,FALSE))/365</f>
        <v>22.013698630136986</v>
      </c>
      <c r="J70" s="22">
        <v>7</v>
      </c>
    </row>
    <row r="71" spans="1:12">
      <c r="A71" s="22" t="s">
        <v>64</v>
      </c>
      <c r="B71" s="4">
        <v>2022</v>
      </c>
      <c r="C71" s="10">
        <v>44673</v>
      </c>
      <c r="D71" s="4" t="s">
        <v>65</v>
      </c>
      <c r="E71" s="22" t="s">
        <v>20</v>
      </c>
      <c r="F71" s="4">
        <v>1</v>
      </c>
      <c r="G71" t="s">
        <v>627</v>
      </c>
      <c r="H71" t="s">
        <v>754</v>
      </c>
      <c r="I71" s="11">
        <f>(C71-VLOOKUP(G71,Riders!$A$2:$E$8000,4,FALSE))/365</f>
        <v>25.67945205479452</v>
      </c>
      <c r="J71" s="22">
        <v>8</v>
      </c>
    </row>
    <row r="72" spans="1:12">
      <c r="A72" s="22" t="s">
        <v>64</v>
      </c>
      <c r="B72" s="22">
        <v>2022</v>
      </c>
      <c r="C72" s="10">
        <v>44673</v>
      </c>
      <c r="D72" s="4" t="s">
        <v>65</v>
      </c>
      <c r="E72" s="22" t="s">
        <v>20</v>
      </c>
      <c r="F72" s="4">
        <v>1</v>
      </c>
      <c r="G72" t="s">
        <v>482</v>
      </c>
      <c r="H72" t="s">
        <v>483</v>
      </c>
      <c r="I72" s="11">
        <f>(C72-VLOOKUP(G72,Riders!$A$2:$E$8000,4,FALSE))/365</f>
        <v>20.13150684931507</v>
      </c>
      <c r="J72" s="22">
        <v>9</v>
      </c>
    </row>
    <row r="73" spans="1:12">
      <c r="A73" s="22" t="s">
        <v>64</v>
      </c>
      <c r="B73" s="4">
        <v>2022</v>
      </c>
      <c r="C73" s="10">
        <v>44673</v>
      </c>
      <c r="D73" s="4" t="s">
        <v>65</v>
      </c>
      <c r="E73" s="22" t="s">
        <v>20</v>
      </c>
      <c r="F73" s="4">
        <v>1</v>
      </c>
      <c r="G73" t="s">
        <v>495</v>
      </c>
      <c r="H73" t="s">
        <v>84</v>
      </c>
      <c r="I73" s="11">
        <f>(C73-VLOOKUP(G73,Riders!$A$2:$E$8000,4,FALSE))/365</f>
        <v>27.273972602739725</v>
      </c>
      <c r="J73" s="22">
        <v>10</v>
      </c>
    </row>
    <row r="74" spans="1:12">
      <c r="A74" s="22" t="s">
        <v>64</v>
      </c>
      <c r="B74" s="22">
        <v>2022</v>
      </c>
      <c r="C74" s="10">
        <v>44673</v>
      </c>
      <c r="D74" s="4" t="s">
        <v>65</v>
      </c>
      <c r="E74" s="22" t="s">
        <v>20</v>
      </c>
      <c r="F74" s="4">
        <v>1</v>
      </c>
      <c r="G74" t="s">
        <v>604</v>
      </c>
      <c r="H74" t="s">
        <v>32</v>
      </c>
      <c r="I74" s="11">
        <f>(C74-VLOOKUP(G74,Riders!$A$2:$E$8000,4,FALSE))/365</f>
        <v>20.282191780821918</v>
      </c>
      <c r="J74" s="22">
        <v>11</v>
      </c>
    </row>
    <row r="75" spans="1:12">
      <c r="A75" s="22" t="s">
        <v>64</v>
      </c>
      <c r="B75" s="4">
        <v>2022</v>
      </c>
      <c r="C75" s="10">
        <v>44673</v>
      </c>
      <c r="D75" s="4" t="s">
        <v>65</v>
      </c>
      <c r="E75" s="22" t="s">
        <v>20</v>
      </c>
      <c r="F75" s="4">
        <v>1</v>
      </c>
      <c r="G75" t="s">
        <v>480</v>
      </c>
      <c r="H75" t="s">
        <v>28</v>
      </c>
      <c r="I75" s="11">
        <f>(C75-VLOOKUP(G75,Riders!$A$2:$E$8000,4,FALSE))/365</f>
        <v>19.854794520547944</v>
      </c>
      <c r="J75" s="22">
        <v>12</v>
      </c>
    </row>
    <row r="76" spans="1:12">
      <c r="A76" s="22" t="s">
        <v>64</v>
      </c>
      <c r="B76" s="22">
        <v>2022</v>
      </c>
      <c r="C76" s="10">
        <v>44673</v>
      </c>
      <c r="D76" s="4" t="s">
        <v>65</v>
      </c>
      <c r="E76" s="22" t="s">
        <v>20</v>
      </c>
      <c r="F76" s="4">
        <v>1</v>
      </c>
      <c r="G76" t="s">
        <v>755</v>
      </c>
      <c r="H76" t="s">
        <v>62</v>
      </c>
      <c r="I76" s="11">
        <f>(C76-VLOOKUP(G76,Riders!$A$2:$E$8000,4,FALSE))/365</f>
        <v>23.536986301369861</v>
      </c>
      <c r="J76" s="22">
        <v>13</v>
      </c>
    </row>
    <row r="77" spans="1:12">
      <c r="A77" s="22" t="s">
        <v>64</v>
      </c>
      <c r="B77" s="4">
        <v>2022</v>
      </c>
      <c r="C77" s="10">
        <v>44673</v>
      </c>
      <c r="D77" s="4" t="s">
        <v>65</v>
      </c>
      <c r="E77" s="22" t="s">
        <v>20</v>
      </c>
      <c r="F77" s="4">
        <v>1</v>
      </c>
      <c r="G77" t="s">
        <v>756</v>
      </c>
      <c r="H77" t="s">
        <v>163</v>
      </c>
      <c r="I77" s="11">
        <f>(C77-VLOOKUP(G77,Riders!$A$2:$E$8000,4,FALSE))/365</f>
        <v>23.079452054794519</v>
      </c>
      <c r="J77" s="22">
        <v>14</v>
      </c>
    </row>
    <row r="78" spans="1:12">
      <c r="A78" s="22" t="s">
        <v>64</v>
      </c>
      <c r="B78" s="22">
        <v>2022</v>
      </c>
      <c r="C78" s="10">
        <v>44673</v>
      </c>
      <c r="D78" s="4" t="s">
        <v>65</v>
      </c>
      <c r="E78" s="22" t="s">
        <v>20</v>
      </c>
      <c r="F78" s="4">
        <v>1</v>
      </c>
      <c r="G78" t="s">
        <v>636</v>
      </c>
      <c r="H78" t="s">
        <v>637</v>
      </c>
      <c r="I78" s="11">
        <f>(C78-VLOOKUP(G78,Riders!$A$2:$E$8000,4,FALSE))/365</f>
        <v>22.972602739726028</v>
      </c>
      <c r="J78" s="22">
        <v>15</v>
      </c>
    </row>
    <row r="79" spans="1:12">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c r="A80" s="22" t="s">
        <v>64</v>
      </c>
      <c r="B80" s="22">
        <v>2022</v>
      </c>
      <c r="C80" s="10">
        <v>44673</v>
      </c>
      <c r="D80" s="4" t="s">
        <v>65</v>
      </c>
      <c r="E80" s="22" t="s">
        <v>20</v>
      </c>
      <c r="F80" s="22">
        <v>2</v>
      </c>
      <c r="G80" t="s">
        <v>474</v>
      </c>
      <c r="H80" t="s">
        <v>112</v>
      </c>
      <c r="I80" s="11">
        <f>(C80-VLOOKUP(G80,Riders!$A$2:$E$8000,4,FALSE))/365</f>
        <v>21.668493150684931</v>
      </c>
      <c r="J80" s="22">
        <v>2</v>
      </c>
    </row>
    <row r="81" spans="1:12">
      <c r="A81" s="22" t="s">
        <v>64</v>
      </c>
      <c r="B81" s="4">
        <v>2022</v>
      </c>
      <c r="C81" s="10">
        <v>44673</v>
      </c>
      <c r="D81" s="4" t="s">
        <v>65</v>
      </c>
      <c r="E81" s="22" t="s">
        <v>20</v>
      </c>
      <c r="F81" s="22">
        <v>2</v>
      </c>
      <c r="G81" t="s">
        <v>590</v>
      </c>
      <c r="H81" t="s">
        <v>227</v>
      </c>
      <c r="I81" s="11">
        <f>(C81-VLOOKUP(G81,Riders!$A$2:$E$8000,4,FALSE))/365</f>
        <v>31.19178082191781</v>
      </c>
      <c r="J81" s="22">
        <v>3</v>
      </c>
    </row>
    <row r="82" spans="1:12">
      <c r="A82" s="22" t="s">
        <v>64</v>
      </c>
      <c r="B82" s="22">
        <v>2022</v>
      </c>
      <c r="C82" s="10">
        <v>44673</v>
      </c>
      <c r="D82" s="4" t="s">
        <v>65</v>
      </c>
      <c r="E82" s="22" t="s">
        <v>20</v>
      </c>
      <c r="F82" s="22">
        <v>2</v>
      </c>
      <c r="G82" t="s">
        <v>641</v>
      </c>
      <c r="H82" t="s">
        <v>77</v>
      </c>
      <c r="I82" s="11">
        <f>(C82-VLOOKUP(G82,Riders!$A$2:$E$8000,4,FALSE))/365</f>
        <v>21.835616438356166</v>
      </c>
      <c r="J82" s="22">
        <v>4</v>
      </c>
    </row>
    <row r="83" spans="1:12">
      <c r="A83" s="22" t="s">
        <v>64</v>
      </c>
      <c r="B83" s="4">
        <v>2022</v>
      </c>
      <c r="C83" s="10">
        <v>44673</v>
      </c>
      <c r="D83" s="4" t="s">
        <v>65</v>
      </c>
      <c r="E83" s="22" t="s">
        <v>20</v>
      </c>
      <c r="F83" s="22">
        <v>2</v>
      </c>
      <c r="G83" t="s">
        <v>476</v>
      </c>
      <c r="H83" t="s">
        <v>477</v>
      </c>
      <c r="I83" s="11">
        <f>(C83-VLOOKUP(G83,Riders!$A$2:$E$8000,4,FALSE))/365</f>
        <v>21.076712328767123</v>
      </c>
      <c r="J83" s="22">
        <v>5</v>
      </c>
    </row>
    <row r="84" spans="1:12">
      <c r="A84" s="22" t="s">
        <v>64</v>
      </c>
      <c r="B84" s="22">
        <v>2022</v>
      </c>
      <c r="C84" s="10">
        <v>44673</v>
      </c>
      <c r="D84" s="4" t="s">
        <v>65</v>
      </c>
      <c r="E84" s="22" t="s">
        <v>20</v>
      </c>
      <c r="F84" s="22">
        <v>2</v>
      </c>
      <c r="G84" t="s">
        <v>616</v>
      </c>
      <c r="H84" t="s">
        <v>36</v>
      </c>
      <c r="I84" s="11">
        <f>(C84-VLOOKUP(G84,Riders!$A$2:$E$8000,4,FALSE))/365</f>
        <v>34.194520547945203</v>
      </c>
      <c r="J84" s="22">
        <v>6</v>
      </c>
    </row>
    <row r="85" spans="1:12">
      <c r="A85" s="22" t="s">
        <v>64</v>
      </c>
      <c r="B85" s="4">
        <v>2022</v>
      </c>
      <c r="C85" s="10">
        <v>44673</v>
      </c>
      <c r="D85" s="4" t="s">
        <v>65</v>
      </c>
      <c r="E85" s="22" t="s">
        <v>20</v>
      </c>
      <c r="F85" s="22">
        <v>2</v>
      </c>
      <c r="G85" t="s">
        <v>639</v>
      </c>
      <c r="H85" t="s">
        <v>41</v>
      </c>
      <c r="I85" s="11">
        <f>(C85-VLOOKUP(G85,Riders!$A$2:$E$8000,4,FALSE))/365</f>
        <v>21.323287671232876</v>
      </c>
      <c r="J85" s="22">
        <v>7</v>
      </c>
    </row>
    <row r="86" spans="1:12">
      <c r="A86" s="22" t="s">
        <v>64</v>
      </c>
      <c r="B86" s="22">
        <v>2022</v>
      </c>
      <c r="C86" s="10">
        <v>44673</v>
      </c>
      <c r="D86" s="4" t="s">
        <v>65</v>
      </c>
      <c r="E86" s="22" t="s">
        <v>20</v>
      </c>
      <c r="F86" s="22">
        <v>2</v>
      </c>
      <c r="G86" t="s">
        <v>757</v>
      </c>
      <c r="H86" t="s">
        <v>177</v>
      </c>
      <c r="I86" s="11">
        <f>(C86-VLOOKUP(G86,Riders!$A$2:$E$8000,4,FALSE))/365</f>
        <v>22.515068493150686</v>
      </c>
      <c r="J86" s="22">
        <v>8</v>
      </c>
    </row>
    <row r="87" spans="1:12">
      <c r="A87" s="22" t="s">
        <v>64</v>
      </c>
      <c r="B87" s="4">
        <v>2022</v>
      </c>
      <c r="C87" s="10">
        <v>44673</v>
      </c>
      <c r="D87" s="4" t="s">
        <v>65</v>
      </c>
      <c r="E87" s="22" t="s">
        <v>20</v>
      </c>
      <c r="F87" s="22">
        <v>2</v>
      </c>
      <c r="G87" t="s">
        <v>478</v>
      </c>
      <c r="H87" t="s">
        <v>479</v>
      </c>
      <c r="I87" s="11">
        <f>(C87-VLOOKUP(G87,Riders!$A$2:$E$8000,4,FALSE))/365</f>
        <v>30.92876712328767</v>
      </c>
      <c r="J87" s="22">
        <v>9</v>
      </c>
    </row>
    <row r="88" spans="1:12">
      <c r="A88" s="22" t="s">
        <v>64</v>
      </c>
      <c r="B88" s="22">
        <v>2022</v>
      </c>
      <c r="C88" s="10">
        <v>44673</v>
      </c>
      <c r="D88" s="4" t="s">
        <v>65</v>
      </c>
      <c r="E88" s="22" t="s">
        <v>20</v>
      </c>
      <c r="F88" s="22">
        <v>2</v>
      </c>
      <c r="G88" t="s">
        <v>594</v>
      </c>
      <c r="H88" t="s">
        <v>30</v>
      </c>
      <c r="I88" s="11">
        <f>(C88-VLOOKUP(G88,Riders!$A$2:$E$8000,4,FALSE))/365</f>
        <v>32.898630136986299</v>
      </c>
      <c r="J88" s="22">
        <v>10</v>
      </c>
    </row>
    <row r="89" spans="1:12">
      <c r="A89" s="22" t="s">
        <v>64</v>
      </c>
      <c r="B89" s="4">
        <v>2022</v>
      </c>
      <c r="C89" s="10">
        <v>44673</v>
      </c>
      <c r="D89" s="4" t="s">
        <v>65</v>
      </c>
      <c r="E89" s="22" t="s">
        <v>20</v>
      </c>
      <c r="F89" s="22">
        <v>2</v>
      </c>
      <c r="G89" t="s">
        <v>485</v>
      </c>
      <c r="H89" t="s">
        <v>26</v>
      </c>
      <c r="I89" s="11">
        <f>(C89-VLOOKUP(G89,Riders!$A$2:$E$8000,4,FALSE))/365</f>
        <v>28.175342465753424</v>
      </c>
      <c r="J89" s="22">
        <v>11</v>
      </c>
    </row>
    <row r="90" spans="1:12">
      <c r="A90" s="22" t="s">
        <v>64</v>
      </c>
      <c r="B90" s="22">
        <v>2022</v>
      </c>
      <c r="C90" s="10">
        <v>44673</v>
      </c>
      <c r="D90" s="4" t="s">
        <v>65</v>
      </c>
      <c r="E90" s="22" t="s">
        <v>20</v>
      </c>
      <c r="F90" s="22">
        <v>2</v>
      </c>
      <c r="G90" t="s">
        <v>668</v>
      </c>
      <c r="H90" t="s">
        <v>523</v>
      </c>
      <c r="I90" s="11">
        <f>(C90-VLOOKUP(G90,Riders!$A$2:$E$8000,4,FALSE))/365</f>
        <v>21.947945205479453</v>
      </c>
      <c r="J90" s="22">
        <v>12</v>
      </c>
    </row>
    <row r="91" spans="1:12">
      <c r="A91" s="22" t="s">
        <v>64</v>
      </c>
      <c r="B91" s="4">
        <v>2022</v>
      </c>
      <c r="C91" s="10">
        <v>44673</v>
      </c>
      <c r="D91" s="4" t="s">
        <v>65</v>
      </c>
      <c r="E91" s="22" t="s">
        <v>20</v>
      </c>
      <c r="F91" s="22">
        <v>2</v>
      </c>
      <c r="G91" t="s">
        <v>498</v>
      </c>
      <c r="H91" t="s">
        <v>144</v>
      </c>
      <c r="I91" s="11">
        <f>(C91-VLOOKUP(G91,Riders!$A$2:$E$8000,4,FALSE))/365</f>
        <v>30.230136986301371</v>
      </c>
      <c r="J91" s="22">
        <v>13</v>
      </c>
    </row>
    <row r="92" spans="1:12">
      <c r="A92" s="22" t="s">
        <v>64</v>
      </c>
      <c r="B92" s="22">
        <v>2022</v>
      </c>
      <c r="C92" s="10">
        <v>44673</v>
      </c>
      <c r="D92" s="4" t="s">
        <v>65</v>
      </c>
      <c r="E92" s="22" t="s">
        <v>20</v>
      </c>
      <c r="F92" s="22">
        <v>2</v>
      </c>
      <c r="G92" t="s">
        <v>758</v>
      </c>
      <c r="H92" t="s">
        <v>645</v>
      </c>
      <c r="I92" s="11">
        <f>(C92-VLOOKUP(G92,Riders!$A$2:$E$8000,4,FALSE))/365</f>
        <v>20.342465753424658</v>
      </c>
      <c r="J92" s="22">
        <v>14</v>
      </c>
    </row>
    <row r="93" spans="1:12">
      <c r="A93" s="22" t="s">
        <v>64</v>
      </c>
      <c r="B93" s="4">
        <v>2022</v>
      </c>
      <c r="C93" s="10">
        <v>44673</v>
      </c>
      <c r="D93" s="4" t="s">
        <v>65</v>
      </c>
      <c r="E93" s="22" t="s">
        <v>20</v>
      </c>
      <c r="F93" s="22">
        <v>2</v>
      </c>
      <c r="G93" t="s">
        <v>759</v>
      </c>
      <c r="H93" t="s">
        <v>724</v>
      </c>
      <c r="I93" s="11">
        <f>(C93-VLOOKUP(G93,Riders!$A$2:$E$8000,4,FALSE))/365</f>
        <v>32.123287671232873</v>
      </c>
      <c r="J93" s="22">
        <v>15</v>
      </c>
    </row>
    <row r="94" spans="1:12">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c r="A95" s="22" t="s">
        <v>64</v>
      </c>
      <c r="B95" s="4">
        <v>2022</v>
      </c>
      <c r="C95" s="10">
        <v>44673</v>
      </c>
      <c r="D95" s="4" t="s">
        <v>65</v>
      </c>
      <c r="E95" s="22" t="s">
        <v>63</v>
      </c>
      <c r="F95" t="s">
        <v>63</v>
      </c>
      <c r="G95" t="s">
        <v>590</v>
      </c>
      <c r="H95" t="s">
        <v>227</v>
      </c>
      <c r="I95" s="11">
        <f>(C95-VLOOKUP(G95,Riders!$A$2:$E$8000,4,FALSE))/365</f>
        <v>31.19178082191781</v>
      </c>
      <c r="J95" s="22">
        <v>2</v>
      </c>
    </row>
    <row r="96" spans="1:12">
      <c r="A96" s="22" t="s">
        <v>64</v>
      </c>
      <c r="B96" s="22">
        <v>2022</v>
      </c>
      <c r="C96" s="10">
        <v>44673</v>
      </c>
      <c r="D96" s="4" t="s">
        <v>65</v>
      </c>
      <c r="E96" s="22" t="s">
        <v>63</v>
      </c>
      <c r="F96" t="s">
        <v>63</v>
      </c>
      <c r="G96" t="s">
        <v>480</v>
      </c>
      <c r="H96" t="s">
        <v>28</v>
      </c>
      <c r="I96" s="11">
        <f>(C96-VLOOKUP(G96,Riders!$A$2:$E$8000,4,FALSE))/365</f>
        <v>19.854794520547944</v>
      </c>
      <c r="J96" s="22">
        <v>3</v>
      </c>
    </row>
    <row r="97" spans="1:10">
      <c r="A97" s="22" t="s">
        <v>64</v>
      </c>
      <c r="B97" s="4">
        <v>2022</v>
      </c>
      <c r="C97" s="10">
        <v>44673</v>
      </c>
      <c r="D97" s="4" t="s">
        <v>65</v>
      </c>
      <c r="E97" s="22" t="s">
        <v>63</v>
      </c>
      <c r="F97" t="s">
        <v>63</v>
      </c>
      <c r="G97" t="s">
        <v>594</v>
      </c>
      <c r="H97" t="s">
        <v>30</v>
      </c>
      <c r="I97" s="11">
        <f>(C97-VLOOKUP(G97,Riders!$A$2:$E$8000,4,FALSE))/365</f>
        <v>32.898630136986299</v>
      </c>
      <c r="J97" s="22">
        <v>4</v>
      </c>
    </row>
    <row r="98" spans="1:10">
      <c r="A98" s="22" t="s">
        <v>64</v>
      </c>
      <c r="B98" s="22">
        <v>2022</v>
      </c>
      <c r="C98" s="10">
        <v>44673</v>
      </c>
      <c r="D98" s="4" t="s">
        <v>65</v>
      </c>
      <c r="E98" s="22" t="s">
        <v>63</v>
      </c>
      <c r="F98" t="s">
        <v>63</v>
      </c>
      <c r="G98" t="s">
        <v>492</v>
      </c>
      <c r="H98" t="s">
        <v>751</v>
      </c>
      <c r="I98" s="11">
        <f>(C98-VLOOKUP(G98,Riders!$A$2:$E$8000,4,FALSE))/365</f>
        <v>28.36986301369863</v>
      </c>
      <c r="J98" s="22">
        <v>5</v>
      </c>
    </row>
    <row r="99" spans="1:10">
      <c r="A99" s="22" t="s">
        <v>64</v>
      </c>
      <c r="B99" s="4">
        <v>2022</v>
      </c>
      <c r="C99" s="10">
        <v>44673</v>
      </c>
      <c r="D99" s="4" t="s">
        <v>65</v>
      </c>
      <c r="E99" s="22" t="s">
        <v>63</v>
      </c>
      <c r="F99" t="s">
        <v>63</v>
      </c>
      <c r="G99" t="s">
        <v>600</v>
      </c>
      <c r="H99" t="s">
        <v>101</v>
      </c>
      <c r="I99" s="11">
        <f>(C99-VLOOKUP(G99,Riders!$A$2:$E$8000,4,FALSE))/365</f>
        <v>26.273972602739725</v>
      </c>
      <c r="J99" s="22">
        <v>6</v>
      </c>
    </row>
    <row r="100" spans="1:10">
      <c r="A100" s="22" t="s">
        <v>64</v>
      </c>
      <c r="B100" s="22">
        <v>2022</v>
      </c>
      <c r="C100" s="10">
        <v>44673</v>
      </c>
      <c r="D100" s="4" t="s">
        <v>65</v>
      </c>
      <c r="E100" s="22" t="s">
        <v>63</v>
      </c>
      <c r="F100" t="s">
        <v>63</v>
      </c>
      <c r="G100" t="s">
        <v>615</v>
      </c>
      <c r="H100" t="s">
        <v>45</v>
      </c>
      <c r="I100" s="11">
        <f>(C100-VLOOKUP(G100,Riders!$A$2:$E$8000,4,FALSE))/365</f>
        <v>24.493150684931507</v>
      </c>
      <c r="J100" s="22">
        <v>7</v>
      </c>
    </row>
    <row r="101" spans="1:10">
      <c r="A101" s="22" t="s">
        <v>64</v>
      </c>
      <c r="B101" s="4">
        <v>2022</v>
      </c>
      <c r="C101" s="10">
        <v>44673</v>
      </c>
      <c r="D101" s="4" t="s">
        <v>65</v>
      </c>
      <c r="E101" s="22" t="s">
        <v>63</v>
      </c>
      <c r="F101" t="s">
        <v>63</v>
      </c>
      <c r="G101" t="s">
        <v>627</v>
      </c>
      <c r="H101" t="s">
        <v>754</v>
      </c>
      <c r="I101" s="11">
        <f>(C101-VLOOKUP(G101,Riders!$A$2:$E$8000,4,FALSE))/365</f>
        <v>25.67945205479452</v>
      </c>
      <c r="J101" s="22">
        <v>8</v>
      </c>
    </row>
    <row r="102" spans="1:10">
      <c r="A102" s="22" t="s">
        <v>64</v>
      </c>
      <c r="B102" s="22">
        <v>2022</v>
      </c>
      <c r="C102" s="10">
        <v>44673</v>
      </c>
      <c r="D102" s="4" t="s">
        <v>65</v>
      </c>
      <c r="E102" s="22" t="s">
        <v>63</v>
      </c>
      <c r="F102" t="s">
        <v>63</v>
      </c>
      <c r="G102" t="s">
        <v>753</v>
      </c>
      <c r="H102" t="s">
        <v>74</v>
      </c>
      <c r="I102" s="11">
        <f>(C102-VLOOKUP(G102,Riders!$A$2:$E$8000,4,FALSE))/365</f>
        <v>22.013698630136986</v>
      </c>
      <c r="J102" s="22">
        <v>9</v>
      </c>
    </row>
    <row r="103" spans="1:10">
      <c r="A103" s="22" t="s">
        <v>64</v>
      </c>
      <c r="B103" s="4">
        <v>2022</v>
      </c>
      <c r="C103" s="10">
        <v>44673</v>
      </c>
      <c r="D103" s="4" t="s">
        <v>65</v>
      </c>
      <c r="E103" s="22" t="s">
        <v>63</v>
      </c>
      <c r="F103" t="s">
        <v>63</v>
      </c>
      <c r="G103" t="s">
        <v>639</v>
      </c>
      <c r="H103" t="s">
        <v>41</v>
      </c>
      <c r="I103" s="11">
        <f>(C103-VLOOKUP(G103,Riders!$A$2:$E$8000,4,FALSE))/365</f>
        <v>21.323287671232876</v>
      </c>
      <c r="J103" s="22">
        <v>10</v>
      </c>
    </row>
    <row r="104" spans="1:10">
      <c r="A104" s="22" t="s">
        <v>64</v>
      </c>
      <c r="B104" s="22">
        <v>2022</v>
      </c>
      <c r="C104" s="10">
        <v>44673</v>
      </c>
      <c r="D104" s="4" t="s">
        <v>65</v>
      </c>
      <c r="E104" s="22" t="s">
        <v>63</v>
      </c>
      <c r="F104" t="s">
        <v>63</v>
      </c>
      <c r="G104" t="s">
        <v>482</v>
      </c>
      <c r="H104" t="s">
        <v>483</v>
      </c>
      <c r="I104" s="11">
        <f>(C104-VLOOKUP(G104,Riders!$A$2:$E$8000,4,FALSE))/365</f>
        <v>20.13150684931507</v>
      </c>
      <c r="J104" s="22">
        <v>11</v>
      </c>
    </row>
    <row r="105" spans="1:10">
      <c r="A105" s="22" t="s">
        <v>64</v>
      </c>
      <c r="B105" s="4">
        <v>2022</v>
      </c>
      <c r="C105" s="10">
        <v>44673</v>
      </c>
      <c r="D105" s="4" t="s">
        <v>65</v>
      </c>
      <c r="E105" s="22" t="s">
        <v>63</v>
      </c>
      <c r="F105" t="s">
        <v>63</v>
      </c>
      <c r="G105" t="s">
        <v>757</v>
      </c>
      <c r="H105" t="s">
        <v>177</v>
      </c>
      <c r="I105" s="11">
        <f>(C105-VLOOKUP(G105,Riders!$A$2:$E$8000,4,FALSE))/365</f>
        <v>22.515068493150686</v>
      </c>
      <c r="J105" s="22">
        <v>12</v>
      </c>
    </row>
    <row r="106" spans="1:10">
      <c r="A106" s="22" t="s">
        <v>64</v>
      </c>
      <c r="B106" s="22">
        <v>2022</v>
      </c>
      <c r="C106" s="10">
        <v>44673</v>
      </c>
      <c r="D106" s="4" t="s">
        <v>65</v>
      </c>
      <c r="E106" s="22" t="s">
        <v>63</v>
      </c>
      <c r="F106" t="s">
        <v>63</v>
      </c>
      <c r="G106" t="s">
        <v>478</v>
      </c>
      <c r="H106" t="s">
        <v>479</v>
      </c>
      <c r="I106" s="11">
        <f>(C106-VLOOKUP(G106,Riders!$A$2:$E$8000,4,FALSE))/365</f>
        <v>30.92876712328767</v>
      </c>
      <c r="J106" s="22">
        <v>13</v>
      </c>
    </row>
    <row r="107" spans="1:10">
      <c r="A107" s="22" t="s">
        <v>64</v>
      </c>
      <c r="B107" s="4">
        <v>2022</v>
      </c>
      <c r="C107" s="10">
        <v>44673</v>
      </c>
      <c r="D107" s="4" t="s">
        <v>65</v>
      </c>
      <c r="E107" s="22" t="s">
        <v>63</v>
      </c>
      <c r="F107" t="s">
        <v>63</v>
      </c>
      <c r="G107" t="s">
        <v>474</v>
      </c>
      <c r="H107" t="s">
        <v>112</v>
      </c>
      <c r="I107" s="11">
        <f>(C107-VLOOKUP(G107,Riders!$A$2:$E$8000,4,FALSE))/365</f>
        <v>21.668493150684931</v>
      </c>
      <c r="J107" s="22">
        <v>14</v>
      </c>
    </row>
    <row r="108" spans="1:10">
      <c r="A108" s="22" t="s">
        <v>64</v>
      </c>
      <c r="B108" s="22">
        <v>2022</v>
      </c>
      <c r="C108" s="10">
        <v>44673</v>
      </c>
      <c r="D108" s="4" t="s">
        <v>65</v>
      </c>
      <c r="E108" s="22" t="s">
        <v>63</v>
      </c>
      <c r="F108" t="s">
        <v>63</v>
      </c>
      <c r="G108" t="s">
        <v>504</v>
      </c>
      <c r="H108" t="s">
        <v>34</v>
      </c>
      <c r="I108" s="11">
        <f>(C108-VLOOKUP(G108,Riders!$A$2:$E$8000,4,FALSE))/365</f>
        <v>23.438356164383563</v>
      </c>
      <c r="J108" s="22">
        <v>15</v>
      </c>
    </row>
    <row r="109" spans="1:10">
      <c r="A109" s="22" t="s">
        <v>64</v>
      </c>
      <c r="B109" s="4">
        <v>2022</v>
      </c>
      <c r="C109" s="10">
        <v>44673</v>
      </c>
      <c r="D109" s="4" t="s">
        <v>65</v>
      </c>
      <c r="E109" s="22" t="s">
        <v>63</v>
      </c>
      <c r="F109" t="s">
        <v>63</v>
      </c>
      <c r="G109" t="s">
        <v>641</v>
      </c>
      <c r="H109" t="s">
        <v>77</v>
      </c>
      <c r="I109" s="11">
        <f>(C109-VLOOKUP(G109,Riders!$A$2:$E$8000,4,FALSE))/365</f>
        <v>21.835616438356166</v>
      </c>
      <c r="J109" s="22">
        <v>16</v>
      </c>
    </row>
    <row r="110" spans="1:10">
      <c r="A110" s="22" t="s">
        <v>64</v>
      </c>
      <c r="B110" s="22">
        <v>2022</v>
      </c>
      <c r="C110" s="10">
        <v>44673</v>
      </c>
      <c r="D110" s="4" t="s">
        <v>65</v>
      </c>
      <c r="E110" s="22" t="s">
        <v>63</v>
      </c>
      <c r="F110" t="s">
        <v>63</v>
      </c>
      <c r="G110" t="s">
        <v>604</v>
      </c>
      <c r="H110" t="s">
        <v>32</v>
      </c>
      <c r="I110" s="11">
        <f>(C110-VLOOKUP(G110,Riders!$A$2:$E$8000,4,FALSE))/365</f>
        <v>20.282191780821918</v>
      </c>
      <c r="J110" s="22">
        <v>17</v>
      </c>
    </row>
    <row r="111" spans="1:10">
      <c r="A111" s="22" t="s">
        <v>64</v>
      </c>
      <c r="B111" s="4">
        <v>2022</v>
      </c>
      <c r="C111" s="10">
        <v>44673</v>
      </c>
      <c r="D111" s="4" t="s">
        <v>65</v>
      </c>
      <c r="E111" s="22" t="s">
        <v>63</v>
      </c>
      <c r="F111" t="s">
        <v>63</v>
      </c>
      <c r="G111" t="s">
        <v>495</v>
      </c>
      <c r="H111" t="s">
        <v>84</v>
      </c>
      <c r="I111" s="11">
        <f>(C111-VLOOKUP(G111,Riders!$A$2:$E$8000,4,FALSE))/365</f>
        <v>27.273972602739725</v>
      </c>
      <c r="J111" s="22">
        <v>18</v>
      </c>
    </row>
    <row r="112" spans="1:10">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c r="A113" s="22" t="s">
        <v>64</v>
      </c>
      <c r="B113" s="4">
        <v>2022</v>
      </c>
      <c r="C113" s="10">
        <v>44673</v>
      </c>
      <c r="D113" s="4" t="s">
        <v>65</v>
      </c>
      <c r="E113" s="22" t="s">
        <v>63</v>
      </c>
      <c r="F113" t="s">
        <v>63</v>
      </c>
      <c r="G113" t="s">
        <v>616</v>
      </c>
      <c r="H113" t="s">
        <v>36</v>
      </c>
      <c r="I113" s="11">
        <f>(C113-VLOOKUP(G113,Riders!$A$2:$E$8000,4,FALSE))/365</f>
        <v>34.194520547945203</v>
      </c>
      <c r="J113" s="22">
        <v>20</v>
      </c>
    </row>
    <row r="114" spans="1:12">
      <c r="A114" s="22" t="s">
        <v>64</v>
      </c>
      <c r="B114" s="22">
        <v>2022</v>
      </c>
      <c r="C114" s="10">
        <v>44673</v>
      </c>
      <c r="D114" s="4" t="s">
        <v>65</v>
      </c>
      <c r="E114" s="22" t="s">
        <v>63</v>
      </c>
      <c r="F114" t="s">
        <v>63</v>
      </c>
      <c r="G114" t="s">
        <v>668</v>
      </c>
      <c r="H114" t="s">
        <v>523</v>
      </c>
      <c r="I114" s="11">
        <f>(C114-VLOOKUP(G114,Riders!$A$2:$E$8000,4,FALSE))/365</f>
        <v>21.947945205479453</v>
      </c>
      <c r="J114" s="22">
        <v>21</v>
      </c>
    </row>
    <row r="115" spans="1:12">
      <c r="A115" s="22" t="s">
        <v>64</v>
      </c>
      <c r="B115" s="4">
        <v>2022</v>
      </c>
      <c r="C115" s="10">
        <v>44673</v>
      </c>
      <c r="D115" s="4" t="s">
        <v>65</v>
      </c>
      <c r="E115" s="22" t="s">
        <v>63</v>
      </c>
      <c r="F115" t="s">
        <v>63</v>
      </c>
      <c r="G115" t="s">
        <v>485</v>
      </c>
      <c r="H115" t="s">
        <v>26</v>
      </c>
      <c r="I115" s="11">
        <f>(C115-VLOOKUP(G115,Riders!$A$2:$E$8000,4,FALSE))/365</f>
        <v>28.175342465753424</v>
      </c>
      <c r="J115" s="22">
        <v>22</v>
      </c>
    </row>
    <row r="116" spans="1:12">
      <c r="A116" s="22" t="s">
        <v>64</v>
      </c>
      <c r="B116" s="22">
        <v>2022</v>
      </c>
      <c r="C116" s="10">
        <v>44673</v>
      </c>
      <c r="D116" s="4" t="s">
        <v>65</v>
      </c>
      <c r="E116" s="22" t="s">
        <v>63</v>
      </c>
      <c r="F116" t="s">
        <v>63</v>
      </c>
      <c r="G116" t="s">
        <v>752</v>
      </c>
      <c r="H116" t="s">
        <v>81</v>
      </c>
      <c r="I116" s="11">
        <f>(C116-VLOOKUP(G116,Riders!$A$2:$E$8000,4,FALSE))/365</f>
        <v>25.580821917808219</v>
      </c>
      <c r="J116" s="22">
        <v>23</v>
      </c>
    </row>
    <row r="117" spans="1:12">
      <c r="A117" s="22" t="s">
        <v>64</v>
      </c>
      <c r="B117" s="34">
        <v>2022</v>
      </c>
      <c r="C117" s="10">
        <v>44673</v>
      </c>
      <c r="D117" s="34" t="s">
        <v>65</v>
      </c>
      <c r="E117" s="22" t="s">
        <v>63</v>
      </c>
      <c r="F117" t="s">
        <v>63</v>
      </c>
      <c r="G117" t="s">
        <v>640</v>
      </c>
      <c r="H117" t="s">
        <v>22</v>
      </c>
      <c r="I117" s="11" t="e">
        <f>(C117-VLOOKUP(G117,Riders!$A$2:$E$8000,4,FALSE))/365</f>
        <v>#N/A</v>
      </c>
      <c r="J117" s="22">
        <v>24</v>
      </c>
      <c r="K117" s="6"/>
    </row>
    <row r="118" spans="1:12">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c r="A119" s="1" t="s">
        <v>181</v>
      </c>
      <c r="B119" s="1">
        <v>2021</v>
      </c>
      <c r="C119" s="2">
        <v>44493</v>
      </c>
      <c r="D119" s="1" t="s">
        <v>19</v>
      </c>
      <c r="E119" s="1" t="s">
        <v>63</v>
      </c>
      <c r="F119" s="1" t="s">
        <v>63</v>
      </c>
      <c r="G119" s="1" t="s">
        <v>819</v>
      </c>
      <c r="H119" s="1" t="s">
        <v>479</v>
      </c>
      <c r="I119" s="11" t="e">
        <f>(C119-VLOOKUP(G119,Riders!$A$2:$E$8000,4,FALSE))/365</f>
        <v>#N/A</v>
      </c>
      <c r="J119" s="1">
        <v>2</v>
      </c>
    </row>
    <row r="120" spans="1:12">
      <c r="A120" s="1" t="s">
        <v>181</v>
      </c>
      <c r="B120" s="1">
        <v>2021</v>
      </c>
      <c r="C120" s="2">
        <v>44493</v>
      </c>
      <c r="D120" s="1" t="s">
        <v>19</v>
      </c>
      <c r="E120" s="1" t="s">
        <v>63</v>
      </c>
      <c r="F120" s="1" t="s">
        <v>63</v>
      </c>
      <c r="G120" s="1" t="s">
        <v>825</v>
      </c>
      <c r="H120" s="1" t="s">
        <v>184</v>
      </c>
      <c r="I120" s="11">
        <f>(C120-VLOOKUP(G120,Riders!$A$2:$E$8000,4,FALSE))/365</f>
        <v>24.410958904109588</v>
      </c>
      <c r="J120" s="1">
        <v>3</v>
      </c>
    </row>
    <row r="121" spans="1:12">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c r="A128" s="1" t="s">
        <v>181</v>
      </c>
      <c r="B128" s="1">
        <v>2021</v>
      </c>
      <c r="C128" s="2">
        <v>44493</v>
      </c>
      <c r="D128" s="1" t="s">
        <v>19</v>
      </c>
      <c r="E128" s="1" t="s">
        <v>63</v>
      </c>
      <c r="F128" s="1" t="s">
        <v>63</v>
      </c>
      <c r="G128" s="1" t="s">
        <v>804</v>
      </c>
      <c r="H128" s="1" t="s">
        <v>41</v>
      </c>
      <c r="I128" s="11" t="e">
        <f>(C128-VLOOKUP(G128,Riders!$A$2:$E$8000,4,FALSE))/365</f>
        <v>#N/A</v>
      </c>
      <c r="J128" s="1">
        <v>11</v>
      </c>
    </row>
    <row r="129" spans="1:12">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c r="A130" s="1" t="s">
        <v>181</v>
      </c>
      <c r="B130" s="1">
        <v>2021</v>
      </c>
      <c r="C130" s="2">
        <v>44493</v>
      </c>
      <c r="D130" s="1" t="s">
        <v>19</v>
      </c>
      <c r="E130" s="1" t="s">
        <v>63</v>
      </c>
      <c r="F130" s="1" t="s">
        <v>63</v>
      </c>
      <c r="G130" s="1" t="s">
        <v>832</v>
      </c>
      <c r="H130" s="1" t="s">
        <v>206</v>
      </c>
      <c r="I130" s="11">
        <f>(C130-VLOOKUP(G130,Riders!$A$2:$E$8000,4,FALSE))/365</f>
        <v>26.052054794520547</v>
      </c>
      <c r="J130" s="1">
        <v>13</v>
      </c>
    </row>
    <row r="131" spans="1:12">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c r="A132" s="1" t="s">
        <v>181</v>
      </c>
      <c r="B132" s="1">
        <v>2021</v>
      </c>
      <c r="C132" s="2">
        <v>44493</v>
      </c>
      <c r="D132" s="1" t="s">
        <v>19</v>
      </c>
      <c r="E132" s="1" t="s">
        <v>63</v>
      </c>
      <c r="F132" s="1" t="s">
        <v>63</v>
      </c>
      <c r="G132" s="1" t="s">
        <v>799</v>
      </c>
      <c r="H132" s="1" t="s">
        <v>187</v>
      </c>
      <c r="I132" s="11">
        <f>(C132-VLOOKUP(G132,Riders!$A$2:$E$8000,4,FALSE))/365</f>
        <v>25.391780821917809</v>
      </c>
      <c r="J132" s="1">
        <v>15</v>
      </c>
    </row>
    <row r="133" spans="1:12">
      <c r="A133" s="1" t="s">
        <v>181</v>
      </c>
      <c r="B133" s="1">
        <v>2021</v>
      </c>
      <c r="C133" s="2">
        <v>44493</v>
      </c>
      <c r="D133" s="1" t="s">
        <v>19</v>
      </c>
      <c r="E133" s="1" t="s">
        <v>63</v>
      </c>
      <c r="F133" s="1" t="s">
        <v>63</v>
      </c>
      <c r="G133" s="1" t="s">
        <v>596</v>
      </c>
      <c r="H133" s="1" t="s">
        <v>28</v>
      </c>
      <c r="I133" s="11">
        <f>(C133-VLOOKUP(G133,Riders!$A$2:$E$8000,4,FALSE))/365</f>
        <v>31.123287671232877</v>
      </c>
      <c r="J133" s="1">
        <v>16</v>
      </c>
    </row>
    <row r="134" spans="1:12">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c r="A138" s="1" t="s">
        <v>181</v>
      </c>
      <c r="B138" s="1">
        <v>2021</v>
      </c>
      <c r="C138" s="2">
        <v>44493</v>
      </c>
      <c r="D138" s="1" t="s">
        <v>19</v>
      </c>
      <c r="E138" s="1" t="s">
        <v>63</v>
      </c>
      <c r="F138" s="1" t="s">
        <v>63</v>
      </c>
      <c r="G138" s="1" t="s">
        <v>758</v>
      </c>
      <c r="H138" s="1" t="s">
        <v>645</v>
      </c>
      <c r="I138" s="11">
        <f>(C138-VLOOKUP(G138,Riders!$A$2:$E$8000,4,FALSE))/365</f>
        <v>19.849315068493151</v>
      </c>
      <c r="J138" s="1">
        <v>21</v>
      </c>
    </row>
    <row r="139" spans="1:12">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c r="A141" s="4" t="s">
        <v>138</v>
      </c>
      <c r="B141" s="4">
        <v>2021</v>
      </c>
      <c r="C141" s="5">
        <v>44449</v>
      </c>
      <c r="D141" s="4" t="s">
        <v>65</v>
      </c>
      <c r="E141" s="4" t="s">
        <v>63</v>
      </c>
      <c r="F141" s="4" t="s">
        <v>63</v>
      </c>
      <c r="G141" s="4" t="s">
        <v>862</v>
      </c>
      <c r="H141" s="4" t="s">
        <v>77</v>
      </c>
      <c r="I141" s="11">
        <f>(C141-VLOOKUP(G141,Riders!$A$2:$E$8000,4,FALSE))/365</f>
        <v>36.290410958904111</v>
      </c>
      <c r="J141" s="4">
        <v>2</v>
      </c>
    </row>
    <row r="142" spans="1:12">
      <c r="A142" s="4" t="s">
        <v>138</v>
      </c>
      <c r="B142" s="4">
        <v>2021</v>
      </c>
      <c r="C142" s="5">
        <v>44449</v>
      </c>
      <c r="D142" s="4" t="s">
        <v>65</v>
      </c>
      <c r="E142" s="4" t="s">
        <v>63</v>
      </c>
      <c r="F142" s="4" t="s">
        <v>63</v>
      </c>
      <c r="G142" s="4" t="s">
        <v>737</v>
      </c>
      <c r="H142" s="4" t="s">
        <v>149</v>
      </c>
      <c r="I142" s="11">
        <f>(C142-VLOOKUP(G142,Riders!$A$2:$E$8000,4,FALSE))/365</f>
        <v>18.86849315068493</v>
      </c>
      <c r="J142" s="4">
        <v>3</v>
      </c>
    </row>
    <row r="143" spans="1:12">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c r="A144" s="4" t="s">
        <v>138</v>
      </c>
      <c r="B144" s="4">
        <v>2021</v>
      </c>
      <c r="C144" s="5">
        <v>44449</v>
      </c>
      <c r="D144" s="4" t="s">
        <v>65</v>
      </c>
      <c r="E144" s="4" t="s">
        <v>63</v>
      </c>
      <c r="F144" s="4" t="s">
        <v>63</v>
      </c>
      <c r="G144" s="4" t="s">
        <v>692</v>
      </c>
      <c r="H144" s="4" t="s">
        <v>721</v>
      </c>
      <c r="I144" s="11">
        <f>(C144-VLOOKUP(G144,Riders!$A$2:$E$8000,4,FALSE))/365</f>
        <v>25.049315068493151</v>
      </c>
      <c r="J144" s="4">
        <v>5</v>
      </c>
    </row>
    <row r="145" spans="1:12">
      <c r="A145" s="4" t="s">
        <v>138</v>
      </c>
      <c r="B145" s="4">
        <v>2021</v>
      </c>
      <c r="C145" s="5">
        <v>44449</v>
      </c>
      <c r="D145" s="4" t="s">
        <v>65</v>
      </c>
      <c r="E145" s="4" t="s">
        <v>63</v>
      </c>
      <c r="F145" s="4" t="s">
        <v>63</v>
      </c>
      <c r="G145" s="4" t="s">
        <v>863</v>
      </c>
      <c r="H145" s="4" t="s">
        <v>206</v>
      </c>
      <c r="I145" s="11">
        <f>(C145-VLOOKUP(G145,Riders!$A$2:$E$8000,4,FALSE))/365</f>
        <v>19.736986301369864</v>
      </c>
      <c r="J145" s="4">
        <v>6</v>
      </c>
    </row>
    <row r="146" spans="1:12">
      <c r="A146" s="4" t="s">
        <v>138</v>
      </c>
      <c r="B146" s="4">
        <v>2021</v>
      </c>
      <c r="C146" s="5">
        <v>44449</v>
      </c>
      <c r="D146" s="4" t="s">
        <v>65</v>
      </c>
      <c r="E146" s="4" t="s">
        <v>63</v>
      </c>
      <c r="F146" s="4" t="s">
        <v>63</v>
      </c>
      <c r="G146" s="4" t="s">
        <v>604</v>
      </c>
      <c r="H146" s="4" t="s">
        <v>32</v>
      </c>
      <c r="I146" s="11">
        <f>(C146-VLOOKUP(G146,Riders!$A$2:$E$8000,4,FALSE))/365</f>
        <v>19.668493150684931</v>
      </c>
      <c r="J146" s="4">
        <v>7</v>
      </c>
    </row>
    <row r="147" spans="1:12">
      <c r="A147" s="4" t="s">
        <v>138</v>
      </c>
      <c r="B147" s="4">
        <v>2021</v>
      </c>
      <c r="C147" s="5">
        <v>44449</v>
      </c>
      <c r="D147" s="4" t="s">
        <v>65</v>
      </c>
      <c r="E147" s="4" t="s">
        <v>63</v>
      </c>
      <c r="F147" s="4" t="s">
        <v>63</v>
      </c>
      <c r="G147" s="4" t="s">
        <v>709</v>
      </c>
      <c r="H147" s="4" t="s">
        <v>163</v>
      </c>
      <c r="I147" s="11">
        <f>(C147-VLOOKUP(G147,Riders!$A$2:$E$8000,4,FALSE))/365</f>
        <v>28.07123287671233</v>
      </c>
      <c r="J147" s="4">
        <v>8</v>
      </c>
    </row>
    <row r="148" spans="1:12">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c r="A149" s="4" t="s">
        <v>138</v>
      </c>
      <c r="B149" s="4">
        <v>2021</v>
      </c>
      <c r="C149" s="5">
        <v>44449</v>
      </c>
      <c r="D149" s="4" t="s">
        <v>65</v>
      </c>
      <c r="E149" s="4" t="s">
        <v>63</v>
      </c>
      <c r="F149" s="4" t="s">
        <v>63</v>
      </c>
      <c r="G149" s="4" t="s">
        <v>807</v>
      </c>
      <c r="H149" s="4" t="s">
        <v>165</v>
      </c>
      <c r="I149" s="11">
        <f>(C149-VLOOKUP(G149,Riders!$A$2:$E$8000,4,FALSE))/365</f>
        <v>31.580821917808219</v>
      </c>
      <c r="J149" s="4">
        <v>10</v>
      </c>
    </row>
    <row r="150" spans="1:12">
      <c r="A150" s="4" t="s">
        <v>138</v>
      </c>
      <c r="B150" s="4">
        <v>2021</v>
      </c>
      <c r="C150" s="5">
        <v>44449</v>
      </c>
      <c r="D150" s="4" t="s">
        <v>65</v>
      </c>
      <c r="E150" s="4" t="s">
        <v>63</v>
      </c>
      <c r="F150" s="4" t="s">
        <v>63</v>
      </c>
      <c r="G150" s="4" t="s">
        <v>668</v>
      </c>
      <c r="H150" s="4" t="s">
        <v>523</v>
      </c>
      <c r="I150" s="11">
        <f>(C150-VLOOKUP(G150,Riders!$A$2:$E$8000,4,FALSE))/365</f>
        <v>21.334246575342465</v>
      </c>
      <c r="J150" s="4">
        <v>11</v>
      </c>
    </row>
    <row r="151" spans="1:12">
      <c r="A151" s="4" t="s">
        <v>138</v>
      </c>
      <c r="B151" s="4">
        <v>2021</v>
      </c>
      <c r="C151" s="5">
        <v>44449</v>
      </c>
      <c r="D151" s="4" t="s">
        <v>65</v>
      </c>
      <c r="E151" s="4" t="s">
        <v>63</v>
      </c>
      <c r="F151" s="4" t="s">
        <v>63</v>
      </c>
      <c r="G151" s="4" t="s">
        <v>864</v>
      </c>
      <c r="H151" s="4" t="s">
        <v>51</v>
      </c>
      <c r="I151" s="11">
        <f>(C151-VLOOKUP(G151,Riders!$A$2:$E$8000,4,FALSE))/365</f>
        <v>20.487671232876714</v>
      </c>
      <c r="J151" s="4">
        <v>12</v>
      </c>
    </row>
    <row r="152" spans="1:12">
      <c r="A152" s="4" t="s">
        <v>138</v>
      </c>
      <c r="B152" s="4">
        <v>2021</v>
      </c>
      <c r="C152" s="5">
        <v>44449</v>
      </c>
      <c r="D152" s="4" t="s">
        <v>65</v>
      </c>
      <c r="E152" s="4" t="s">
        <v>63</v>
      </c>
      <c r="F152" s="4" t="s">
        <v>63</v>
      </c>
      <c r="G152" s="4" t="s">
        <v>865</v>
      </c>
      <c r="H152" s="4" t="s">
        <v>223</v>
      </c>
      <c r="I152" s="11">
        <f>(C152-VLOOKUP(G152,Riders!$A$2:$E$8000,4,FALSE))/365</f>
        <v>23.778082191780822</v>
      </c>
      <c r="J152" s="4">
        <v>13</v>
      </c>
    </row>
    <row r="153" spans="1:12">
      <c r="A153" s="4" t="s">
        <v>138</v>
      </c>
      <c r="B153" s="4">
        <v>2021</v>
      </c>
      <c r="C153" s="5">
        <v>44449</v>
      </c>
      <c r="D153" s="4" t="s">
        <v>65</v>
      </c>
      <c r="E153" s="4" t="s">
        <v>63</v>
      </c>
      <c r="F153" s="4" t="s">
        <v>63</v>
      </c>
      <c r="G153" s="4" t="s">
        <v>866</v>
      </c>
      <c r="H153" s="4" t="s">
        <v>62</v>
      </c>
      <c r="I153" s="11">
        <f>(C153-VLOOKUP(G153,Riders!$A$2:$E$8000,4,FALSE))/365</f>
        <v>22.641095890410959</v>
      </c>
      <c r="J153" s="4">
        <v>14</v>
      </c>
      <c r="K153" s="6"/>
    </row>
    <row r="154" spans="1:12">
      <c r="A154" s="1" t="s">
        <v>878</v>
      </c>
      <c r="B154" s="1">
        <v>2021</v>
      </c>
      <c r="C154" s="2">
        <v>44386</v>
      </c>
      <c r="D154" s="1" t="s">
        <v>65</v>
      </c>
      <c r="E154" s="1" t="s">
        <v>63</v>
      </c>
      <c r="F154" s="1" t="s">
        <v>63</v>
      </c>
      <c r="G154" s="1" t="s">
        <v>741</v>
      </c>
      <c r="H154" s="1" t="s">
        <v>24</v>
      </c>
      <c r="I154" s="11">
        <f>(C154-VLOOKUP(G154,Riders!$A$2:$E$8000,4,FALSE))/365</f>
        <v>23.723287671232878</v>
      </c>
      <c r="J154" s="1">
        <v>1</v>
      </c>
      <c r="K154" s="6">
        <v>0.44791666666666669</v>
      </c>
      <c r="L154">
        <v>40.459000000000003</v>
      </c>
    </row>
    <row r="155" spans="1:12">
      <c r="A155" s="1" t="s">
        <v>878</v>
      </c>
      <c r="B155" s="1">
        <v>2021</v>
      </c>
      <c r="C155" s="2">
        <v>44386</v>
      </c>
      <c r="D155" s="1" t="s">
        <v>65</v>
      </c>
      <c r="E155" s="1" t="s">
        <v>63</v>
      </c>
      <c r="F155" s="1" t="s">
        <v>63</v>
      </c>
      <c r="G155" s="1" t="s">
        <v>5080</v>
      </c>
      <c r="H155" s="1" t="s">
        <v>197</v>
      </c>
      <c r="I155" s="11">
        <f>(C155-VLOOKUP(G155,Riders!$A$2:$E$8000,4,FALSE))/365</f>
        <v>23.424657534246574</v>
      </c>
      <c r="J155" s="1">
        <v>2</v>
      </c>
    </row>
    <row r="156" spans="1:12">
      <c r="A156" s="1" t="s">
        <v>878</v>
      </c>
      <c r="B156" s="1">
        <v>2021</v>
      </c>
      <c r="C156" s="2">
        <v>44386</v>
      </c>
      <c r="D156" s="1" t="s">
        <v>65</v>
      </c>
      <c r="E156" s="1" t="s">
        <v>63</v>
      </c>
      <c r="F156" s="1" t="s">
        <v>63</v>
      </c>
      <c r="G156" s="1" t="s">
        <v>339</v>
      </c>
      <c r="H156" s="1" t="s">
        <v>141</v>
      </c>
      <c r="I156" s="11">
        <f>(C156-VLOOKUP(G156,Riders!$A$2:$E$8000,4,FALSE))/365</f>
        <v>33.31232876712329</v>
      </c>
      <c r="J156" s="1">
        <v>3</v>
      </c>
    </row>
    <row r="157" spans="1:12">
      <c r="A157" s="1" t="s">
        <v>878</v>
      </c>
      <c r="B157" s="1">
        <v>2021</v>
      </c>
      <c r="C157" s="2">
        <v>44386</v>
      </c>
      <c r="D157" s="1" t="s">
        <v>65</v>
      </c>
      <c r="E157" s="1" t="s">
        <v>63</v>
      </c>
      <c r="F157" s="1" t="s">
        <v>63</v>
      </c>
      <c r="G157" s="1" t="s">
        <v>799</v>
      </c>
      <c r="H157" s="1" t="s">
        <v>187</v>
      </c>
      <c r="I157" s="11">
        <f>(C157-VLOOKUP(G157,Riders!$A$2:$E$8000,4,FALSE))/365</f>
        <v>25.098630136986301</v>
      </c>
      <c r="J157" s="1">
        <v>4</v>
      </c>
    </row>
    <row r="158" spans="1:12">
      <c r="A158" s="1" t="s">
        <v>878</v>
      </c>
      <c r="B158" s="1">
        <v>2021</v>
      </c>
      <c r="C158" s="2">
        <v>44386</v>
      </c>
      <c r="D158" s="1" t="s">
        <v>65</v>
      </c>
      <c r="E158" s="1" t="s">
        <v>63</v>
      </c>
      <c r="F158" s="1" t="s">
        <v>63</v>
      </c>
      <c r="G158" s="1" t="s">
        <v>489</v>
      </c>
      <c r="H158" s="1" t="s">
        <v>41</v>
      </c>
      <c r="I158" s="11">
        <f>(C158-VLOOKUP(G158,Riders!$A$2:$E$8000,4,FALSE))/365</f>
        <v>28.284931506849315</v>
      </c>
      <c r="J158" s="1">
        <v>5</v>
      </c>
    </row>
    <row r="159" spans="1:12">
      <c r="A159" s="1" t="s">
        <v>878</v>
      </c>
      <c r="B159" s="1">
        <v>2021</v>
      </c>
      <c r="C159" s="2">
        <v>44386</v>
      </c>
      <c r="D159" s="1" t="s">
        <v>65</v>
      </c>
      <c r="E159" s="1" t="s">
        <v>63</v>
      </c>
      <c r="F159" s="1" t="s">
        <v>63</v>
      </c>
      <c r="G159" s="1" t="s">
        <v>47</v>
      </c>
      <c r="H159" s="1" t="s">
        <v>26</v>
      </c>
      <c r="I159" s="11">
        <f>(C159-VLOOKUP(G159,Riders!$A$2:$E$8000,4,FALSE))/365</f>
        <v>30.663013698630138</v>
      </c>
      <c r="J159" s="1">
        <v>6</v>
      </c>
    </row>
    <row r="160" spans="1:12">
      <c r="A160" s="1" t="s">
        <v>878</v>
      </c>
      <c r="B160" s="1">
        <v>2021</v>
      </c>
      <c r="C160" s="2">
        <v>44386</v>
      </c>
      <c r="D160" s="1" t="s">
        <v>65</v>
      </c>
      <c r="E160" s="1" t="s">
        <v>63</v>
      </c>
      <c r="F160" s="1" t="s">
        <v>63</v>
      </c>
      <c r="G160" s="1" t="s">
        <v>490</v>
      </c>
      <c r="H160" s="1" t="s">
        <v>491</v>
      </c>
      <c r="I160" s="11">
        <f>(C160-VLOOKUP(G160,Riders!$A$2:$E$8000,4,FALSE))/365</f>
        <v>25.660273972602738</v>
      </c>
      <c r="J160" s="1">
        <v>7</v>
      </c>
    </row>
    <row r="161" spans="1:10">
      <c r="A161" s="1" t="s">
        <v>878</v>
      </c>
      <c r="B161" s="1">
        <v>2021</v>
      </c>
      <c r="C161" s="2">
        <v>44386</v>
      </c>
      <c r="D161" s="1" t="s">
        <v>65</v>
      </c>
      <c r="E161" s="1" t="s">
        <v>63</v>
      </c>
      <c r="F161" s="1" t="s">
        <v>63</v>
      </c>
      <c r="G161" s="1" t="s">
        <v>782</v>
      </c>
      <c r="H161" s="1" t="s">
        <v>479</v>
      </c>
      <c r="I161" s="11" t="e">
        <f>(C161-VLOOKUP(G161,Riders!$A$2:$E$8000,4,FALSE))/365</f>
        <v>#N/A</v>
      </c>
      <c r="J161" s="1">
        <v>8</v>
      </c>
    </row>
    <row r="162" spans="1:10">
      <c r="A162" s="1" t="s">
        <v>878</v>
      </c>
      <c r="B162" s="1">
        <v>2021</v>
      </c>
      <c r="C162" s="2">
        <v>44386</v>
      </c>
      <c r="D162" s="1" t="s">
        <v>65</v>
      </c>
      <c r="E162" s="1" t="s">
        <v>63</v>
      </c>
      <c r="F162" s="1" t="s">
        <v>63</v>
      </c>
      <c r="G162" s="1" t="s">
        <v>887</v>
      </c>
      <c r="H162" s="1" t="s">
        <v>886</v>
      </c>
      <c r="I162" s="11">
        <f>(C162-VLOOKUP(G162,Riders!$A$2:$E$8000,4,FALSE))/365</f>
        <v>23.92876712328767</v>
      </c>
      <c r="J162" s="1">
        <v>9</v>
      </c>
    </row>
    <row r="163" spans="1:10">
      <c r="A163" s="1" t="s">
        <v>878</v>
      </c>
      <c r="B163" s="1">
        <v>2021</v>
      </c>
      <c r="C163" s="2">
        <v>44386</v>
      </c>
      <c r="D163" s="1" t="s">
        <v>65</v>
      </c>
      <c r="E163" s="1" t="s">
        <v>63</v>
      </c>
      <c r="F163" s="1" t="s">
        <v>63</v>
      </c>
      <c r="G163" s="1" t="s">
        <v>888</v>
      </c>
      <c r="H163" s="1" t="s">
        <v>368</v>
      </c>
      <c r="I163" s="11">
        <f>(C163-VLOOKUP(G163,Riders!$A$2:$E$8000,4,FALSE))/365</f>
        <v>22.350684931506848</v>
      </c>
      <c r="J163" s="1">
        <v>10</v>
      </c>
    </row>
    <row r="164" spans="1:10">
      <c r="A164" s="1" t="s">
        <v>878</v>
      </c>
      <c r="B164" s="1">
        <v>2021</v>
      </c>
      <c r="C164" s="2">
        <v>44386</v>
      </c>
      <c r="D164" s="1" t="s">
        <v>65</v>
      </c>
      <c r="E164" s="1" t="s">
        <v>63</v>
      </c>
      <c r="F164" s="1" t="s">
        <v>63</v>
      </c>
      <c r="G164" s="1" t="s">
        <v>851</v>
      </c>
      <c r="H164" s="1" t="s">
        <v>84</v>
      </c>
      <c r="I164" s="11">
        <f>(C164-VLOOKUP(G164,Riders!$A$2:$E$8000,4,FALSE))/365</f>
        <v>20.515068493150686</v>
      </c>
      <c r="J164" s="1">
        <v>11</v>
      </c>
    </row>
    <row r="165" spans="1:10">
      <c r="A165" s="1" t="s">
        <v>878</v>
      </c>
      <c r="B165" s="1">
        <v>2021</v>
      </c>
      <c r="C165" s="2">
        <v>44386</v>
      </c>
      <c r="D165" s="1" t="s">
        <v>65</v>
      </c>
      <c r="E165" s="1" t="s">
        <v>63</v>
      </c>
      <c r="F165" s="1" t="s">
        <v>63</v>
      </c>
      <c r="G165" s="1" t="s">
        <v>831</v>
      </c>
      <c r="H165" s="1" t="s">
        <v>206</v>
      </c>
      <c r="I165" s="11">
        <f>(C165-VLOOKUP(G165,Riders!$A$2:$E$8000,4,FALSE))/365</f>
        <v>28.063013698630137</v>
      </c>
      <c r="J165" s="1">
        <v>12</v>
      </c>
    </row>
    <row r="166" spans="1:10">
      <c r="A166" s="1" t="s">
        <v>878</v>
      </c>
      <c r="B166" s="1">
        <v>2021</v>
      </c>
      <c r="C166" s="2">
        <v>44386</v>
      </c>
      <c r="D166" s="1" t="s">
        <v>65</v>
      </c>
      <c r="E166" s="1" t="s">
        <v>63</v>
      </c>
      <c r="F166" s="1" t="s">
        <v>63</v>
      </c>
      <c r="G166" s="1" t="s">
        <v>845</v>
      </c>
      <c r="H166" s="1" t="s">
        <v>177</v>
      </c>
      <c r="I166" s="11" t="e">
        <f>(C166-VLOOKUP(G166,Riders!$A$2:$E$8000,4,FALSE))/365</f>
        <v>#N/A</v>
      </c>
      <c r="J166" s="1">
        <v>13</v>
      </c>
    </row>
    <row r="167" spans="1:10">
      <c r="A167" s="1" t="s">
        <v>878</v>
      </c>
      <c r="B167" s="1">
        <v>2021</v>
      </c>
      <c r="C167" s="2">
        <v>44386</v>
      </c>
      <c r="D167" s="1" t="s">
        <v>65</v>
      </c>
      <c r="E167" s="1" t="s">
        <v>63</v>
      </c>
      <c r="F167" s="1" t="s">
        <v>63</v>
      </c>
      <c r="G167" s="1" t="s">
        <v>889</v>
      </c>
      <c r="H167" s="1" t="s">
        <v>57</v>
      </c>
      <c r="I167" s="11">
        <f>(C167-VLOOKUP(G167,Riders!$A$2:$E$8000,4,FALSE))/365</f>
        <v>22.301369863013697</v>
      </c>
      <c r="J167" s="1">
        <v>14</v>
      </c>
    </row>
    <row r="168" spans="1:10">
      <c r="A168" s="1" t="s">
        <v>878</v>
      </c>
      <c r="B168" s="1">
        <v>2021</v>
      </c>
      <c r="C168" s="2">
        <v>44386</v>
      </c>
      <c r="D168" s="1" t="s">
        <v>65</v>
      </c>
      <c r="E168" s="1" t="s">
        <v>63</v>
      </c>
      <c r="F168" s="1" t="s">
        <v>63</v>
      </c>
      <c r="G168" s="1" t="s">
        <v>890</v>
      </c>
      <c r="H168" s="1" t="s">
        <v>645</v>
      </c>
      <c r="I168" s="11">
        <f>(C168-VLOOKUP(G168,Riders!$A$2:$E$8000,4,FALSE))/365</f>
        <v>28.227397260273971</v>
      </c>
      <c r="J168" s="1">
        <v>15</v>
      </c>
    </row>
    <row r="169" spans="1:10">
      <c r="A169" s="1" t="s">
        <v>878</v>
      </c>
      <c r="B169" s="1">
        <v>2021</v>
      </c>
      <c r="C169" s="2">
        <v>44386</v>
      </c>
      <c r="D169" s="1" t="s">
        <v>65</v>
      </c>
      <c r="E169" s="1" t="s">
        <v>63</v>
      </c>
      <c r="F169" s="1" t="s">
        <v>63</v>
      </c>
      <c r="G169" s="1" t="s">
        <v>825</v>
      </c>
      <c r="H169" s="1" t="s">
        <v>880</v>
      </c>
      <c r="I169" s="11">
        <f>(C169-VLOOKUP(G169,Riders!$A$2:$E$8000,4,FALSE))/365</f>
        <v>24.117808219178084</v>
      </c>
      <c r="J169" s="1" t="s">
        <v>891</v>
      </c>
    </row>
    <row r="170" spans="1:10">
      <c r="A170" s="4" t="s">
        <v>1100</v>
      </c>
      <c r="B170" s="4">
        <v>2023</v>
      </c>
      <c r="C170" s="5">
        <v>44981</v>
      </c>
      <c r="D170" s="4" t="s">
        <v>65</v>
      </c>
      <c r="E170" s="4" t="s">
        <v>63</v>
      </c>
      <c r="F170" s="4" t="s">
        <v>63</v>
      </c>
      <c r="G170" s="4" t="s">
        <v>492</v>
      </c>
      <c r="H170" s="4" t="s">
        <v>751</v>
      </c>
      <c r="I170" s="11">
        <f>(C170-VLOOKUP(G170,Riders!$A$2:$E$8000,4,FALSE))/365</f>
        <v>29.213698630136985</v>
      </c>
      <c r="J170" s="4">
        <v>1</v>
      </c>
    </row>
    <row r="171" spans="1:10">
      <c r="A171" s="4" t="s">
        <v>1100</v>
      </c>
      <c r="B171" s="4">
        <v>2023</v>
      </c>
      <c r="C171" s="5">
        <v>44981</v>
      </c>
      <c r="D171" s="4" t="s">
        <v>65</v>
      </c>
      <c r="E171" s="4" t="s">
        <v>63</v>
      </c>
      <c r="F171" s="4" t="s">
        <v>63</v>
      </c>
      <c r="G171" s="4" t="s">
        <v>475</v>
      </c>
      <c r="H171" s="4" t="s">
        <v>77</v>
      </c>
      <c r="I171" s="11">
        <f>(C171-VLOOKUP(G171,Riders!$A$2:$E$8000,4,FALSE))/365</f>
        <v>24.304109589041097</v>
      </c>
      <c r="J171" s="4">
        <v>2</v>
      </c>
    </row>
    <row r="172" spans="1:10">
      <c r="A172" s="4" t="s">
        <v>1100</v>
      </c>
      <c r="B172" s="4">
        <v>2023</v>
      </c>
      <c r="C172" s="5">
        <v>44981</v>
      </c>
      <c r="D172" s="4" t="s">
        <v>65</v>
      </c>
      <c r="E172" s="4" t="s">
        <v>63</v>
      </c>
      <c r="F172" s="4" t="s">
        <v>63</v>
      </c>
      <c r="G172" s="4" t="s">
        <v>590</v>
      </c>
      <c r="H172" s="4" t="s">
        <v>22</v>
      </c>
      <c r="I172" s="11">
        <f>(C172-VLOOKUP(G172,Riders!$A$2:$E$8000,4,FALSE))/365</f>
        <v>32.035616438356165</v>
      </c>
      <c r="J172" s="4">
        <v>3</v>
      </c>
    </row>
    <row r="173" spans="1:10">
      <c r="A173" s="4" t="s">
        <v>1100</v>
      </c>
      <c r="B173" s="4">
        <v>2023</v>
      </c>
      <c r="C173" s="5">
        <v>44981</v>
      </c>
      <c r="D173" s="4" t="s">
        <v>65</v>
      </c>
      <c r="E173" s="4" t="s">
        <v>63</v>
      </c>
      <c r="F173" s="4" t="s">
        <v>63</v>
      </c>
      <c r="G173" s="4" t="s">
        <v>594</v>
      </c>
      <c r="H173" s="4" t="s">
        <v>30</v>
      </c>
      <c r="I173" s="11">
        <f>(C173-VLOOKUP(G173,Riders!$A$2:$E$8000,4,FALSE))/365</f>
        <v>33.742465753424661</v>
      </c>
      <c r="J173" s="4">
        <v>4</v>
      </c>
    </row>
    <row r="174" spans="1:10">
      <c r="A174" s="4" t="s">
        <v>1100</v>
      </c>
      <c r="B174" s="4">
        <v>2023</v>
      </c>
      <c r="C174" s="5">
        <v>44981</v>
      </c>
      <c r="D174" s="4" t="s">
        <v>65</v>
      </c>
      <c r="E174" s="4" t="s">
        <v>63</v>
      </c>
      <c r="F174" s="4" t="s">
        <v>63</v>
      </c>
      <c r="G174" s="4" t="s">
        <v>485</v>
      </c>
      <c r="H174" s="4" t="s">
        <v>26</v>
      </c>
      <c r="I174" s="11">
        <f>(C174-VLOOKUP(G174,Riders!$A$2:$E$8000,4,FALSE))/365</f>
        <v>29.019178082191782</v>
      </c>
      <c r="J174" s="4">
        <v>5</v>
      </c>
    </row>
    <row r="175" spans="1:10">
      <c r="A175" s="4" t="s">
        <v>1100</v>
      </c>
      <c r="B175" s="4">
        <v>2023</v>
      </c>
      <c r="C175" s="5">
        <v>44981</v>
      </c>
      <c r="D175" s="4" t="s">
        <v>65</v>
      </c>
      <c r="E175" s="4" t="s">
        <v>63</v>
      </c>
      <c r="F175" s="4" t="s">
        <v>63</v>
      </c>
      <c r="G175" s="4" t="s">
        <v>987</v>
      </c>
      <c r="H175" s="4" t="s">
        <v>34</v>
      </c>
      <c r="I175" s="11">
        <f>(C175-VLOOKUP(G175,Riders!$A$2:$E$8000,4,FALSE))/365</f>
        <v>23.027397260273972</v>
      </c>
      <c r="J175" s="4">
        <v>6</v>
      </c>
    </row>
    <row r="176" spans="1:10">
      <c r="A176" s="4" t="s">
        <v>1100</v>
      </c>
      <c r="B176" s="4">
        <v>2023</v>
      </c>
      <c r="C176" s="5">
        <v>44981</v>
      </c>
      <c r="D176" s="4" t="s">
        <v>65</v>
      </c>
      <c r="E176" s="4" t="s">
        <v>63</v>
      </c>
      <c r="F176" s="4" t="s">
        <v>63</v>
      </c>
      <c r="G176" s="4" t="s">
        <v>596</v>
      </c>
      <c r="H176" s="4" t="s">
        <v>28</v>
      </c>
      <c r="I176" s="11">
        <f>(C176-VLOOKUP(G176,Riders!$A$2:$E$8000,4,FALSE))/365</f>
        <v>32.460273972602742</v>
      </c>
      <c r="J176" s="4">
        <v>7</v>
      </c>
    </row>
    <row r="177" spans="1:10">
      <c r="A177" s="4" t="s">
        <v>1100</v>
      </c>
      <c r="B177" s="4">
        <v>2023</v>
      </c>
      <c r="C177" s="5">
        <v>44981</v>
      </c>
      <c r="D177" s="4" t="s">
        <v>65</v>
      </c>
      <c r="E177" s="4" t="s">
        <v>63</v>
      </c>
      <c r="F177" s="4" t="s">
        <v>63</v>
      </c>
      <c r="G177" s="4" t="s">
        <v>478</v>
      </c>
      <c r="H177" s="4" t="s">
        <v>479</v>
      </c>
      <c r="I177" s="11">
        <f>(C177-VLOOKUP(G177,Riders!$A$2:$E$8000,4,FALSE))/365</f>
        <v>31.772602739726029</v>
      </c>
      <c r="J177" s="4">
        <v>8</v>
      </c>
    </row>
    <row r="178" spans="1:10">
      <c r="A178" s="4" t="s">
        <v>1100</v>
      </c>
      <c r="B178" s="4">
        <v>2023</v>
      </c>
      <c r="C178" s="5">
        <v>44981</v>
      </c>
      <c r="D178" s="4" t="s">
        <v>65</v>
      </c>
      <c r="E178" s="4" t="s">
        <v>63</v>
      </c>
      <c r="F178" s="4" t="s">
        <v>63</v>
      </c>
      <c r="G178" s="4" t="s">
        <v>476</v>
      </c>
      <c r="H178" s="4" t="s">
        <v>477</v>
      </c>
      <c r="I178" s="11">
        <f>(C178-VLOOKUP(G178,Riders!$A$2:$E$8000,4,FALSE))/365</f>
        <v>21.920547945205481</v>
      </c>
      <c r="J178" s="4">
        <v>9</v>
      </c>
    </row>
    <row r="179" spans="1:10">
      <c r="A179" s="4" t="s">
        <v>1100</v>
      </c>
      <c r="B179" s="4">
        <v>2023</v>
      </c>
      <c r="C179" s="5">
        <v>44981</v>
      </c>
      <c r="D179" s="4" t="s">
        <v>65</v>
      </c>
      <c r="E179" s="4" t="s">
        <v>63</v>
      </c>
      <c r="F179" s="4" t="s">
        <v>63</v>
      </c>
      <c r="G179" s="4" t="s">
        <v>482</v>
      </c>
      <c r="H179" s="4" t="s">
        <v>483</v>
      </c>
      <c r="I179" s="11">
        <f>(C179-VLOOKUP(G179,Riders!$A$2:$E$8000,4,FALSE))/365</f>
        <v>20.975342465753425</v>
      </c>
      <c r="J179" s="4">
        <v>10</v>
      </c>
    </row>
    <row r="180" spans="1:10">
      <c r="A180" s="4" t="s">
        <v>1100</v>
      </c>
      <c r="B180" s="4">
        <v>2023</v>
      </c>
      <c r="C180" s="5">
        <v>44981</v>
      </c>
      <c r="D180" s="4" t="s">
        <v>65</v>
      </c>
      <c r="E180" s="4" t="s">
        <v>63</v>
      </c>
      <c r="F180" s="4" t="s">
        <v>63</v>
      </c>
      <c r="G180" s="4" t="s">
        <v>639</v>
      </c>
      <c r="H180" s="4" t="s">
        <v>41</v>
      </c>
      <c r="I180" s="11">
        <f>(C180-VLOOKUP(G180,Riders!$A$2:$E$8000,4,FALSE))/365</f>
        <v>22.167123287671235</v>
      </c>
      <c r="J180" s="4">
        <v>11</v>
      </c>
    </row>
    <row r="181" spans="1:10">
      <c r="A181" s="4" t="s">
        <v>1100</v>
      </c>
      <c r="B181" s="4">
        <v>2023</v>
      </c>
      <c r="C181" s="5">
        <v>44981</v>
      </c>
      <c r="D181" s="4" t="s">
        <v>65</v>
      </c>
      <c r="E181" s="4" t="s">
        <v>63</v>
      </c>
      <c r="F181" s="4" t="s">
        <v>63</v>
      </c>
      <c r="G181" s="4" t="s">
        <v>589</v>
      </c>
      <c r="H181" s="4" t="s">
        <v>24</v>
      </c>
      <c r="I181" s="11">
        <f>(C181-VLOOKUP(G181,Riders!$A$2:$E$8000,4,FALSE))/365</f>
        <v>31.145205479452056</v>
      </c>
      <c r="J181" s="4">
        <v>12</v>
      </c>
    </row>
    <row r="182" spans="1:10">
      <c r="A182" s="4" t="s">
        <v>1100</v>
      </c>
      <c r="B182" s="4">
        <v>2023</v>
      </c>
      <c r="C182" s="5">
        <v>44981</v>
      </c>
      <c r="D182" s="4" t="s">
        <v>65</v>
      </c>
      <c r="E182" s="4" t="s">
        <v>63</v>
      </c>
      <c r="F182" s="4" t="s">
        <v>63</v>
      </c>
      <c r="G182" s="4" t="s">
        <v>339</v>
      </c>
      <c r="H182" s="4" t="s">
        <v>141</v>
      </c>
      <c r="I182" s="11">
        <f>(C182-VLOOKUP(G182,Riders!$A$2:$E$8000,4,FALSE))/365</f>
        <v>34.942465753424656</v>
      </c>
      <c r="J182" s="4">
        <v>13</v>
      </c>
    </row>
    <row r="183" spans="1:10">
      <c r="A183" s="4" t="s">
        <v>1100</v>
      </c>
      <c r="B183" s="4">
        <v>2023</v>
      </c>
      <c r="C183" s="5">
        <v>44981</v>
      </c>
      <c r="D183" s="4" t="s">
        <v>65</v>
      </c>
      <c r="E183" s="4" t="s">
        <v>63</v>
      </c>
      <c r="F183" s="4" t="s">
        <v>63</v>
      </c>
      <c r="G183" s="4" t="s">
        <v>493</v>
      </c>
      <c r="H183" s="4" t="s">
        <v>36</v>
      </c>
      <c r="I183" s="11">
        <f>(C183-VLOOKUP(G183,Riders!$A$2:$E$8000,4,FALSE))/365</f>
        <v>24.682191780821917</v>
      </c>
      <c r="J183" s="4">
        <v>14</v>
      </c>
    </row>
    <row r="184" spans="1:10">
      <c r="A184" s="4" t="s">
        <v>1100</v>
      </c>
      <c r="B184" s="4">
        <v>2023</v>
      </c>
      <c r="C184" s="5">
        <v>44981</v>
      </c>
      <c r="D184" s="4" t="s">
        <v>65</v>
      </c>
      <c r="E184" s="4" t="s">
        <v>63</v>
      </c>
      <c r="F184" s="4" t="s">
        <v>63</v>
      </c>
      <c r="G184" s="4" t="s">
        <v>1101</v>
      </c>
      <c r="H184" s="4" t="s">
        <v>101</v>
      </c>
      <c r="I184" s="11">
        <f>(C184-VLOOKUP(G184,Riders!$A$2:$E$8000,4,FALSE))/365</f>
        <v>20.358904109589041</v>
      </c>
      <c r="J184" s="4">
        <v>15</v>
      </c>
    </row>
    <row r="185" spans="1:10">
      <c r="A185" s="4" t="s">
        <v>1100</v>
      </c>
      <c r="B185" s="4">
        <v>2023</v>
      </c>
      <c r="C185" s="5">
        <v>44981</v>
      </c>
      <c r="D185" s="4" t="s">
        <v>65</v>
      </c>
      <c r="E185" s="4" t="s">
        <v>63</v>
      </c>
      <c r="F185" s="4" t="s">
        <v>63</v>
      </c>
      <c r="G185" s="4" t="s">
        <v>756</v>
      </c>
      <c r="H185" s="4" t="s">
        <v>724</v>
      </c>
      <c r="I185" s="11">
        <f>(C185-VLOOKUP(G185,Riders!$A$2:$E$8000,4,FALSE))/365</f>
        <v>23.923287671232877</v>
      </c>
      <c r="J185" s="4">
        <v>16</v>
      </c>
    </row>
    <row r="186" spans="1:10">
      <c r="A186" s="4" t="s">
        <v>1100</v>
      </c>
      <c r="B186" s="4">
        <v>2023</v>
      </c>
      <c r="C186" s="5">
        <v>44981</v>
      </c>
      <c r="D186" s="4" t="s">
        <v>65</v>
      </c>
      <c r="E186" s="4" t="s">
        <v>63</v>
      </c>
      <c r="F186" s="4" t="s">
        <v>63</v>
      </c>
      <c r="G186" s="4" t="s">
        <v>609</v>
      </c>
      <c r="H186" s="4" t="s">
        <v>163</v>
      </c>
      <c r="I186" s="11">
        <f>(C186-VLOOKUP(G186,Riders!$A$2:$E$8000,4,FALSE))/365</f>
        <v>20.791780821917808</v>
      </c>
      <c r="J186" s="4">
        <v>17</v>
      </c>
    </row>
    <row r="187" spans="1:10">
      <c r="A187" s="4" t="s">
        <v>1100</v>
      </c>
      <c r="B187" s="4">
        <v>2023</v>
      </c>
      <c r="C187" s="5">
        <v>44981</v>
      </c>
      <c r="D187" s="4" t="s">
        <v>65</v>
      </c>
      <c r="E187" s="4" t="s">
        <v>63</v>
      </c>
      <c r="F187" s="4" t="s">
        <v>63</v>
      </c>
      <c r="G187" s="4" t="s">
        <v>604</v>
      </c>
      <c r="H187" s="4" t="s">
        <v>32</v>
      </c>
      <c r="I187" s="11">
        <f>(C187-VLOOKUP(G187,Riders!$A$2:$E$8000,4,FALSE))/365</f>
        <v>21.126027397260273</v>
      </c>
      <c r="J187" s="4">
        <v>18</v>
      </c>
    </row>
    <row r="188" spans="1:10">
      <c r="A188" s="4" t="s">
        <v>1100</v>
      </c>
      <c r="B188" s="4">
        <v>2023</v>
      </c>
      <c r="C188" s="5">
        <v>44981</v>
      </c>
      <c r="D188" s="4" t="s">
        <v>65</v>
      </c>
      <c r="E188" s="4" t="s">
        <v>63</v>
      </c>
      <c r="F188" s="4" t="s">
        <v>63</v>
      </c>
      <c r="G188" s="4" t="s">
        <v>484</v>
      </c>
      <c r="H188" s="4" t="s">
        <v>45</v>
      </c>
      <c r="I188" s="11">
        <f>(C188-VLOOKUP(G188,Riders!$A$2:$E$8000,4,FALSE))/365</f>
        <v>22.556164383561644</v>
      </c>
      <c r="J188" s="4">
        <v>19</v>
      </c>
    </row>
    <row r="189" spans="1:10">
      <c r="A189" s="4" t="s">
        <v>1100</v>
      </c>
      <c r="B189" s="4">
        <v>2023</v>
      </c>
      <c r="C189" s="5">
        <v>44981</v>
      </c>
      <c r="D189" s="4" t="s">
        <v>65</v>
      </c>
      <c r="E189" s="4" t="s">
        <v>63</v>
      </c>
      <c r="F189" s="4" t="s">
        <v>63</v>
      </c>
      <c r="G189" s="4" t="s">
        <v>668</v>
      </c>
      <c r="H189" s="4" t="s">
        <v>523</v>
      </c>
      <c r="I189" s="11">
        <f>(C189-VLOOKUP(G189,Riders!$A$2:$E$8000,4,FALSE))/365</f>
        <v>22.791780821917808</v>
      </c>
      <c r="J189" s="4">
        <v>20</v>
      </c>
    </row>
    <row r="190" spans="1:10">
      <c r="A190" s="4" t="s">
        <v>1100</v>
      </c>
      <c r="B190" s="4">
        <v>2023</v>
      </c>
      <c r="C190" s="5">
        <v>44981</v>
      </c>
      <c r="D190" s="4" t="s">
        <v>65</v>
      </c>
      <c r="E190" s="4" t="s">
        <v>63</v>
      </c>
      <c r="F190" s="4" t="s">
        <v>63</v>
      </c>
      <c r="G190" s="4" t="s">
        <v>646</v>
      </c>
      <c r="H190" s="4" t="s">
        <v>112</v>
      </c>
      <c r="I190" s="11">
        <f>(C190-VLOOKUP(G190,Riders!$A$2:$E$8000,4,FALSE))/365</f>
        <v>23.802739726027397</v>
      </c>
      <c r="J190" s="4">
        <v>21</v>
      </c>
    </row>
    <row r="191" spans="1:10">
      <c r="A191" s="4" t="s">
        <v>1100</v>
      </c>
      <c r="B191" s="4">
        <v>2023</v>
      </c>
      <c r="C191" s="5">
        <v>44981</v>
      </c>
      <c r="D191" s="4" t="s">
        <v>65</v>
      </c>
      <c r="E191" s="4" t="s">
        <v>63</v>
      </c>
      <c r="F191" s="4" t="s">
        <v>63</v>
      </c>
      <c r="G191" s="4" t="s">
        <v>1102</v>
      </c>
      <c r="H191" s="4" t="s">
        <v>84</v>
      </c>
      <c r="I191" s="11">
        <f>(C191-VLOOKUP(G191,Riders!$A$2:$E$8000,4,FALSE))/365</f>
        <v>20.115068493150684</v>
      </c>
      <c r="J191" s="4">
        <v>22</v>
      </c>
    </row>
    <row r="192" spans="1:10">
      <c r="A192" s="4" t="s">
        <v>1100</v>
      </c>
      <c r="B192" s="4">
        <v>2023</v>
      </c>
      <c r="C192" s="5">
        <v>44981</v>
      </c>
      <c r="D192" s="4" t="s">
        <v>65</v>
      </c>
      <c r="E192" s="4" t="s">
        <v>63</v>
      </c>
      <c r="F192" s="4" t="s">
        <v>63</v>
      </c>
      <c r="G192" s="4" t="s">
        <v>1103</v>
      </c>
      <c r="H192" s="4" t="s">
        <v>160</v>
      </c>
      <c r="I192" s="11">
        <f>(C192-VLOOKUP(G192,Riders!$A$2:$E$8000,4,FALSE))/365</f>
        <v>20.824657534246576</v>
      </c>
      <c r="J192" s="4">
        <v>23</v>
      </c>
    </row>
    <row r="193" spans="1:12">
      <c r="A193" s="4" t="s">
        <v>1100</v>
      </c>
      <c r="B193" s="4">
        <v>2023</v>
      </c>
      <c r="C193" s="5">
        <v>44981</v>
      </c>
      <c r="D193" s="4" t="s">
        <v>65</v>
      </c>
      <c r="E193" s="4" t="s">
        <v>63</v>
      </c>
      <c r="F193" s="4" t="s">
        <v>63</v>
      </c>
      <c r="G193" s="4" t="s">
        <v>1104</v>
      </c>
      <c r="H193" s="4" t="s">
        <v>618</v>
      </c>
      <c r="I193" s="11">
        <f>(C193-VLOOKUP(G193,Riders!$A$2:$E$8000,4,FALSE))/365</f>
        <v>23.967123287671232</v>
      </c>
      <c r="J193" s="4">
        <v>24</v>
      </c>
    </row>
    <row r="194" spans="1:12">
      <c r="A194" s="1" t="s">
        <v>1164</v>
      </c>
      <c r="B194" s="1">
        <v>2023</v>
      </c>
      <c r="C194" s="2">
        <v>45000</v>
      </c>
      <c r="D194" s="1" t="s">
        <v>65</v>
      </c>
      <c r="E194" s="1" t="s">
        <v>63</v>
      </c>
      <c r="F194" s="1" t="s">
        <v>63</v>
      </c>
      <c r="G194" s="1" t="s">
        <v>753</v>
      </c>
      <c r="H194" s="1" t="s">
        <v>112</v>
      </c>
      <c r="I194" s="11">
        <f>(C194-VLOOKUP(G194,Riders!$A$2:$E$8000,4,FALSE))/365</f>
        <v>22.909589041095892</v>
      </c>
      <c r="J194" s="1">
        <v>1</v>
      </c>
      <c r="K194" s="6">
        <v>0.59861111111111109</v>
      </c>
      <c r="L194">
        <v>57.424999999999997</v>
      </c>
    </row>
    <row r="195" spans="1:12">
      <c r="A195" s="1" t="s">
        <v>1164</v>
      </c>
      <c r="B195" s="1">
        <v>2023</v>
      </c>
      <c r="C195" s="2">
        <v>45000</v>
      </c>
      <c r="D195" s="1" t="s">
        <v>65</v>
      </c>
      <c r="E195" s="1" t="s">
        <v>63</v>
      </c>
      <c r="F195" s="1" t="s">
        <v>63</v>
      </c>
      <c r="G195" s="1" t="s">
        <v>590</v>
      </c>
      <c r="H195" s="1" t="s">
        <v>227</v>
      </c>
      <c r="I195" s="11">
        <f>(C195-VLOOKUP(G195,Riders!$A$2:$E$8000,4,FALSE))/365</f>
        <v>32.087671232876716</v>
      </c>
      <c r="J195" s="1">
        <v>2</v>
      </c>
    </row>
    <row r="196" spans="1:12">
      <c r="A196" s="1" t="s">
        <v>1164</v>
      </c>
      <c r="B196" s="1">
        <v>2023</v>
      </c>
      <c r="C196" s="2">
        <v>45000</v>
      </c>
      <c r="D196" s="1" t="s">
        <v>65</v>
      </c>
      <c r="E196" s="1" t="s">
        <v>63</v>
      </c>
      <c r="F196" s="1" t="s">
        <v>63</v>
      </c>
      <c r="G196" s="1" t="s">
        <v>589</v>
      </c>
      <c r="H196" s="1" t="s">
        <v>24</v>
      </c>
      <c r="I196" s="11">
        <f>(C196-VLOOKUP(G196,Riders!$A$2:$E$8000,4,FALSE))/365</f>
        <v>31.197260273972603</v>
      </c>
      <c r="J196" s="1">
        <v>3</v>
      </c>
    </row>
    <row r="197" spans="1:12">
      <c r="A197" s="1" t="s">
        <v>1164</v>
      </c>
      <c r="B197" s="1">
        <v>2023</v>
      </c>
      <c r="C197" s="2">
        <v>45000</v>
      </c>
      <c r="D197" s="1" t="s">
        <v>65</v>
      </c>
      <c r="E197" s="1" t="s">
        <v>63</v>
      </c>
      <c r="F197" s="1" t="s">
        <v>63</v>
      </c>
      <c r="G197" s="1" t="s">
        <v>1163</v>
      </c>
      <c r="H197" s="1" t="s">
        <v>22</v>
      </c>
      <c r="I197" s="11">
        <f>(C197-VLOOKUP(G197,Riders!$A$2:$E$8000,4,FALSE))/365</f>
        <v>22.509589041095889</v>
      </c>
      <c r="J197" s="1">
        <v>4</v>
      </c>
    </row>
    <row r="198" spans="1:12">
      <c r="A198" s="1" t="s">
        <v>1164</v>
      </c>
      <c r="B198" s="1">
        <v>2023</v>
      </c>
      <c r="C198" s="2">
        <v>45000</v>
      </c>
      <c r="D198" s="1" t="s">
        <v>65</v>
      </c>
      <c r="E198" s="1" t="s">
        <v>63</v>
      </c>
      <c r="F198" s="1" t="s">
        <v>63</v>
      </c>
      <c r="G198" s="1" t="s">
        <v>639</v>
      </c>
      <c r="H198" s="1" t="s">
        <v>41</v>
      </c>
      <c r="I198" s="11">
        <f>(C198-VLOOKUP(G198,Riders!$A$2:$E$8000,4,FALSE))/365</f>
        <v>22.219178082191782</v>
      </c>
      <c r="J198" s="1">
        <v>5</v>
      </c>
    </row>
    <row r="199" spans="1:12">
      <c r="A199" s="1" t="s">
        <v>1164</v>
      </c>
      <c r="B199" s="1">
        <v>2023</v>
      </c>
      <c r="C199" s="2">
        <v>45000</v>
      </c>
      <c r="D199" s="1" t="s">
        <v>65</v>
      </c>
      <c r="E199" s="1" t="s">
        <v>63</v>
      </c>
      <c r="F199" s="1" t="s">
        <v>63</v>
      </c>
      <c r="G199" s="1" t="s">
        <v>594</v>
      </c>
      <c r="H199" s="1" t="s">
        <v>30</v>
      </c>
      <c r="I199" s="11">
        <f>(C199-VLOOKUP(G199,Riders!$A$2:$E$8000,4,FALSE))/365</f>
        <v>33.794520547945204</v>
      </c>
      <c r="J199" s="1">
        <v>6</v>
      </c>
    </row>
    <row r="200" spans="1:12">
      <c r="A200" s="1" t="s">
        <v>1164</v>
      </c>
      <c r="B200" s="1">
        <v>2023</v>
      </c>
      <c r="C200" s="2">
        <v>45000</v>
      </c>
      <c r="D200" s="1" t="s">
        <v>65</v>
      </c>
      <c r="E200" s="1" t="s">
        <v>63</v>
      </c>
      <c r="F200" s="1" t="s">
        <v>63</v>
      </c>
      <c r="G200" s="1" t="s">
        <v>596</v>
      </c>
      <c r="H200" s="1" t="s">
        <v>28</v>
      </c>
      <c r="I200" s="11">
        <f>(C200-VLOOKUP(G200,Riders!$A$2:$E$8000,4,FALSE))/365</f>
        <v>32.512328767123286</v>
      </c>
      <c r="J200" s="1">
        <v>7</v>
      </c>
    </row>
    <row r="201" spans="1:12">
      <c r="A201" s="1" t="s">
        <v>1164</v>
      </c>
      <c r="B201" s="1">
        <v>2023</v>
      </c>
      <c r="C201" s="2">
        <v>45000</v>
      </c>
      <c r="D201" s="1" t="s">
        <v>65</v>
      </c>
      <c r="E201" s="1" t="s">
        <v>63</v>
      </c>
      <c r="F201" s="1" t="s">
        <v>63</v>
      </c>
      <c r="G201" s="1" t="s">
        <v>492</v>
      </c>
      <c r="H201" s="1" t="s">
        <v>751</v>
      </c>
      <c r="I201" s="11">
        <f>(C201-VLOOKUP(G201,Riders!$A$2:$E$8000,4,FALSE))/365</f>
        <v>29.265753424657536</v>
      </c>
      <c r="J201" s="1">
        <v>8</v>
      </c>
    </row>
    <row r="202" spans="1:12">
      <c r="A202" s="1" t="s">
        <v>1164</v>
      </c>
      <c r="B202" s="1">
        <v>2023</v>
      </c>
      <c r="C202" s="2">
        <v>45000</v>
      </c>
      <c r="D202" s="1" t="s">
        <v>65</v>
      </c>
      <c r="E202" s="1" t="s">
        <v>63</v>
      </c>
      <c r="F202" s="1" t="s">
        <v>63</v>
      </c>
      <c r="G202" s="1" t="s">
        <v>987</v>
      </c>
      <c r="H202" s="1" t="s">
        <v>34</v>
      </c>
      <c r="I202" s="11">
        <f>(C202-VLOOKUP(G202,Riders!$A$2:$E$8000,4,FALSE))/365</f>
        <v>23.079452054794519</v>
      </c>
      <c r="J202" s="1">
        <v>9</v>
      </c>
    </row>
    <row r="203" spans="1:12">
      <c r="A203" s="1" t="s">
        <v>1164</v>
      </c>
      <c r="B203" s="1">
        <v>2023</v>
      </c>
      <c r="C203" s="2">
        <v>45000</v>
      </c>
      <c r="D203" s="1" t="s">
        <v>65</v>
      </c>
      <c r="E203" s="1" t="s">
        <v>63</v>
      </c>
      <c r="F203" s="1" t="s">
        <v>63</v>
      </c>
      <c r="G203" s="1" t="s">
        <v>1104</v>
      </c>
      <c r="H203" s="1" t="s">
        <v>618</v>
      </c>
      <c r="I203" s="11">
        <f>(C203-VLOOKUP(G203,Riders!$A$2:$E$8000,4,FALSE))/365</f>
        <v>24.019178082191782</v>
      </c>
      <c r="J203" s="1">
        <v>10</v>
      </c>
    </row>
    <row r="204" spans="1:12">
      <c r="A204" s="1" t="s">
        <v>1164</v>
      </c>
      <c r="B204" s="1">
        <v>2023</v>
      </c>
      <c r="C204" s="2">
        <v>45000</v>
      </c>
      <c r="D204" s="1" t="s">
        <v>65</v>
      </c>
      <c r="E204" s="1" t="s">
        <v>63</v>
      </c>
      <c r="F204" s="1" t="s">
        <v>63</v>
      </c>
      <c r="G204" s="1" t="s">
        <v>756</v>
      </c>
      <c r="H204" s="1" t="s">
        <v>724</v>
      </c>
      <c r="I204" s="11">
        <f>(C204-VLOOKUP(G204,Riders!$A$2:$E$8000,4,FALSE))/365</f>
        <v>23.975342465753425</v>
      </c>
      <c r="J204" s="1">
        <v>11</v>
      </c>
    </row>
    <row r="205" spans="1:12">
      <c r="A205" s="1" t="s">
        <v>1164</v>
      </c>
      <c r="B205" s="1">
        <v>2023</v>
      </c>
      <c r="C205" s="2">
        <v>45000</v>
      </c>
      <c r="D205" s="1" t="s">
        <v>65</v>
      </c>
      <c r="E205" s="1" t="s">
        <v>63</v>
      </c>
      <c r="F205" s="1" t="s">
        <v>63</v>
      </c>
      <c r="G205" s="1" t="s">
        <v>494</v>
      </c>
      <c r="H205" s="1" t="s">
        <v>103</v>
      </c>
      <c r="I205" s="11">
        <f>(C205-VLOOKUP(G205,Riders!$A$2:$E$8000,4,FALSE))/365</f>
        <v>27.134246575342466</v>
      </c>
      <c r="J205" s="1">
        <v>12</v>
      </c>
    </row>
    <row r="206" spans="1:12">
      <c r="A206" s="1" t="s">
        <v>1164</v>
      </c>
      <c r="B206" s="1">
        <v>2023</v>
      </c>
      <c r="C206" s="2">
        <v>45000</v>
      </c>
      <c r="D206" s="1" t="s">
        <v>65</v>
      </c>
      <c r="E206" s="1" t="s">
        <v>63</v>
      </c>
      <c r="F206" s="1" t="s">
        <v>63</v>
      </c>
      <c r="G206" s="1" t="s">
        <v>603</v>
      </c>
      <c r="H206" s="1" t="s">
        <v>84</v>
      </c>
      <c r="I206" s="11">
        <f>(C206-VLOOKUP(G206,Riders!$A$2:$E$8000,4,FALSE))/365</f>
        <v>26.528767123287672</v>
      </c>
      <c r="J206" s="1">
        <v>13</v>
      </c>
    </row>
    <row r="207" spans="1:12">
      <c r="A207" s="1" t="s">
        <v>1164</v>
      </c>
      <c r="B207" s="1">
        <v>2023</v>
      </c>
      <c r="C207" s="2">
        <v>45000</v>
      </c>
      <c r="D207" s="1" t="s">
        <v>65</v>
      </c>
      <c r="E207" s="1" t="s">
        <v>63</v>
      </c>
      <c r="F207" s="1" t="s">
        <v>63</v>
      </c>
      <c r="G207" s="1" t="s">
        <v>668</v>
      </c>
      <c r="H207" s="1" t="s">
        <v>523</v>
      </c>
      <c r="I207" s="11">
        <f>(C207-VLOOKUP(G207,Riders!$A$2:$E$8000,4,FALSE))/365</f>
        <v>22.843835616438355</v>
      </c>
      <c r="J207" s="1">
        <v>14</v>
      </c>
    </row>
    <row r="208" spans="1:12">
      <c r="A208" s="1" t="s">
        <v>1164</v>
      </c>
      <c r="B208" s="1">
        <v>2023</v>
      </c>
      <c r="C208" s="2">
        <v>45000</v>
      </c>
      <c r="D208" s="1" t="s">
        <v>65</v>
      </c>
      <c r="E208" s="1" t="s">
        <v>63</v>
      </c>
      <c r="F208" s="1" t="s">
        <v>63</v>
      </c>
      <c r="G208" s="1" t="s">
        <v>757</v>
      </c>
      <c r="H208" s="1" t="s">
        <v>177</v>
      </c>
      <c r="I208" s="11">
        <f>(C208-VLOOKUP(G208,Riders!$A$2:$E$8000,4,FALSE))/365</f>
        <v>23.410958904109588</v>
      </c>
      <c r="J208" s="1">
        <v>15</v>
      </c>
    </row>
    <row r="209" spans="1:10">
      <c r="A209" s="1" t="s">
        <v>1164</v>
      </c>
      <c r="B209" s="1">
        <v>2023</v>
      </c>
      <c r="C209" s="2">
        <v>45000</v>
      </c>
      <c r="D209" s="1" t="s">
        <v>65</v>
      </c>
      <c r="E209" s="1" t="s">
        <v>63</v>
      </c>
      <c r="F209" s="1" t="s">
        <v>63</v>
      </c>
      <c r="G209" s="1" t="s">
        <v>755</v>
      </c>
      <c r="H209" s="1" t="s">
        <v>62</v>
      </c>
      <c r="I209" s="11">
        <f>(C209-VLOOKUP(G209,Riders!$A$2:$E$8000,4,FALSE))/365</f>
        <v>24.432876712328767</v>
      </c>
      <c r="J209" s="1">
        <v>16</v>
      </c>
    </row>
    <row r="210" spans="1:10">
      <c r="A210" s="1" t="s">
        <v>1164</v>
      </c>
      <c r="B210" s="1">
        <v>2023</v>
      </c>
      <c r="C210" s="2">
        <v>45000</v>
      </c>
      <c r="D210" s="1" t="s">
        <v>65</v>
      </c>
      <c r="E210" s="1" t="s">
        <v>63</v>
      </c>
      <c r="F210" s="1" t="s">
        <v>63</v>
      </c>
      <c r="G210" s="1" t="s">
        <v>611</v>
      </c>
      <c r="H210" s="1" t="s">
        <v>144</v>
      </c>
      <c r="I210" s="11">
        <f>(C210-VLOOKUP(G210,Riders!$A$2:$E$8000,4,FALSE))/365</f>
        <v>24.145205479452056</v>
      </c>
      <c r="J210" s="1">
        <v>17</v>
      </c>
    </row>
    <row r="211" spans="1:10">
      <c r="A211" s="1" t="s">
        <v>1164</v>
      </c>
      <c r="B211" s="1">
        <v>2023</v>
      </c>
      <c r="C211" s="2">
        <v>45000</v>
      </c>
      <c r="D211" s="1" t="s">
        <v>65</v>
      </c>
      <c r="E211" s="1" t="s">
        <v>63</v>
      </c>
      <c r="F211" s="1" t="s">
        <v>63</v>
      </c>
      <c r="G211" s="1" t="s">
        <v>1103</v>
      </c>
      <c r="H211" s="1" t="s">
        <v>160</v>
      </c>
      <c r="I211" s="11">
        <f>(C211-VLOOKUP(G211,Riders!$A$2:$E$8000,4,FALSE))/365</f>
        <v>20.876712328767123</v>
      </c>
      <c r="J211" s="1">
        <v>18</v>
      </c>
    </row>
    <row r="212" spans="1:10">
      <c r="A212" s="1" t="s">
        <v>1164</v>
      </c>
      <c r="B212" s="1">
        <v>2023</v>
      </c>
      <c r="C212" s="2">
        <v>45000</v>
      </c>
      <c r="D212" s="1" t="s">
        <v>65</v>
      </c>
      <c r="E212" s="1" t="s">
        <v>63</v>
      </c>
      <c r="F212" s="1" t="s">
        <v>63</v>
      </c>
      <c r="G212" s="1" t="s">
        <v>497</v>
      </c>
      <c r="H212" s="1" t="s">
        <v>38</v>
      </c>
      <c r="I212" s="11">
        <f>(C212-VLOOKUP(G212,Riders!$A$2:$E$8000,4,FALSE))/365</f>
        <v>22.923287671232877</v>
      </c>
      <c r="J212" s="1">
        <v>19</v>
      </c>
    </row>
    <row r="213" spans="1:10">
      <c r="A213" s="1" t="s">
        <v>1164</v>
      </c>
      <c r="B213" s="1">
        <v>2023</v>
      </c>
      <c r="C213" s="2">
        <v>45000</v>
      </c>
      <c r="D213" s="1" t="s">
        <v>65</v>
      </c>
      <c r="E213" s="1" t="s">
        <v>63</v>
      </c>
      <c r="F213" s="1" t="s">
        <v>63</v>
      </c>
      <c r="G213" s="1" t="s">
        <v>692</v>
      </c>
      <c r="H213" s="1" t="s">
        <v>721</v>
      </c>
      <c r="I213" s="11">
        <f>(C213-VLOOKUP(G213,Riders!$A$2:$E$8000,4,FALSE))/365</f>
        <v>26.55890410958904</v>
      </c>
      <c r="J213" s="1">
        <v>20</v>
      </c>
    </row>
    <row r="214" spans="1:10">
      <c r="A214" s="1" t="s">
        <v>1164</v>
      </c>
      <c r="B214" s="1">
        <v>2023</v>
      </c>
      <c r="C214" s="2">
        <v>45000</v>
      </c>
      <c r="D214" s="1" t="s">
        <v>65</v>
      </c>
      <c r="E214" s="1" t="s">
        <v>63</v>
      </c>
      <c r="F214" s="1" t="s">
        <v>63</v>
      </c>
      <c r="G214" s="1" t="s">
        <v>713</v>
      </c>
      <c r="H214" s="1" t="s">
        <v>151</v>
      </c>
      <c r="I214" s="11">
        <f>(C214-VLOOKUP(G214,Riders!$A$2:$E$8000,4,FALSE))/365</f>
        <v>29.167123287671235</v>
      </c>
      <c r="J214" s="1">
        <v>21</v>
      </c>
    </row>
    <row r="215" spans="1:10">
      <c r="A215" s="1" t="s">
        <v>1164</v>
      </c>
      <c r="B215" s="1">
        <v>2023</v>
      </c>
      <c r="C215" s="2">
        <v>45000</v>
      </c>
      <c r="D215" s="1" t="s">
        <v>65</v>
      </c>
      <c r="E215" s="1" t="s">
        <v>63</v>
      </c>
      <c r="F215" s="1" t="s">
        <v>63</v>
      </c>
      <c r="G215" s="1" t="s">
        <v>484</v>
      </c>
      <c r="H215" s="1" t="s">
        <v>45</v>
      </c>
      <c r="I215" s="11">
        <f>(C215-VLOOKUP(G215,Riders!$A$2:$E$8000,4,FALSE))/365</f>
        <v>22.608219178082191</v>
      </c>
      <c r="J215" s="1">
        <v>22</v>
      </c>
    </row>
    <row r="216" spans="1:10">
      <c r="A216" s="1" t="s">
        <v>1164</v>
      </c>
      <c r="B216" s="1">
        <v>2023</v>
      </c>
      <c r="C216" s="2">
        <v>45000</v>
      </c>
      <c r="D216" s="1" t="s">
        <v>65</v>
      </c>
      <c r="E216" s="1" t="s">
        <v>63</v>
      </c>
      <c r="F216" s="1" t="s">
        <v>63</v>
      </c>
      <c r="G216" s="1" t="s">
        <v>628</v>
      </c>
      <c r="H216" s="1" t="s">
        <v>163</v>
      </c>
      <c r="I216" s="11">
        <f>(C216-VLOOKUP(G216,Riders!$A$2:$E$8000,4,FALSE))/365</f>
        <v>29.145205479452056</v>
      </c>
      <c r="J216" s="1">
        <v>23</v>
      </c>
    </row>
    <row r="217" spans="1:10">
      <c r="A217" s="1" t="s">
        <v>1164</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79" priority="1">
      <formula>$E2="R1"</formula>
    </cfRule>
    <cfRule type="expression" dxfId="78" priority="2">
      <formula>$E2="F"</formula>
    </cfRule>
    <cfRule type="expression" dxfId="77"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G105" sqref="G105"/>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c r="A3" s="4" t="s">
        <v>18</v>
      </c>
      <c r="B3" s="4">
        <v>2022</v>
      </c>
      <c r="C3" s="5">
        <v>44848</v>
      </c>
      <c r="D3" s="4" t="s">
        <v>19</v>
      </c>
      <c r="E3" s="4" t="s">
        <v>595</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18</v>
      </c>
      <c r="B6" s="4">
        <v>2022</v>
      </c>
      <c r="C6" s="5">
        <v>44848</v>
      </c>
      <c r="D6" s="4" t="s">
        <v>19</v>
      </c>
      <c r="E6" s="4" t="s">
        <v>627</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18</v>
      </c>
      <c r="B7" s="4">
        <v>2022</v>
      </c>
      <c r="C7" s="5">
        <v>44848</v>
      </c>
      <c r="D7" s="4" t="s">
        <v>19</v>
      </c>
      <c r="E7" s="4" t="s">
        <v>628</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c r="A8" s="4" t="s">
        <v>18</v>
      </c>
      <c r="B8" s="4">
        <v>2022</v>
      </c>
      <c r="C8" s="5">
        <v>44848</v>
      </c>
      <c r="D8" s="4" t="s">
        <v>19</v>
      </c>
      <c r="E8" s="4" t="s">
        <v>629</v>
      </c>
      <c r="F8" s="4" t="s">
        <v>630</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c r="A9" s="4" t="s">
        <v>18</v>
      </c>
      <c r="B9" s="4">
        <v>2022</v>
      </c>
      <c r="C9" s="5">
        <v>44848</v>
      </c>
      <c r="D9" s="4" t="s">
        <v>19</v>
      </c>
      <c r="E9" s="4" t="s">
        <v>631</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18</v>
      </c>
      <c r="B11" s="4">
        <v>2022</v>
      </c>
      <c r="C11" s="5">
        <v>44848</v>
      </c>
      <c r="D11" s="4" t="s">
        <v>19</v>
      </c>
      <c r="E11" s="4" t="s">
        <v>632</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18</v>
      </c>
      <c r="B12" s="4">
        <v>2022</v>
      </c>
      <c r="C12" s="5">
        <v>44848</v>
      </c>
      <c r="D12" s="4" t="s">
        <v>19</v>
      </c>
      <c r="E12" s="4" t="s">
        <v>633</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18</v>
      </c>
      <c r="B13" s="4">
        <v>2022</v>
      </c>
      <c r="C13" s="5">
        <v>44848</v>
      </c>
      <c r="D13" s="4" t="s">
        <v>19</v>
      </c>
      <c r="E13" s="4" t="s">
        <v>634</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18</v>
      </c>
      <c r="B14" s="4">
        <v>2022</v>
      </c>
      <c r="C14" s="5">
        <v>44848</v>
      </c>
      <c r="D14" s="4" t="s">
        <v>19</v>
      </c>
      <c r="E14" s="4" t="s">
        <v>604</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18</v>
      </c>
      <c r="B17" s="4">
        <v>2022</v>
      </c>
      <c r="C17" s="5">
        <v>44848</v>
      </c>
      <c r="D17" s="4" t="s">
        <v>19</v>
      </c>
      <c r="E17" s="4" t="s">
        <v>611</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18</v>
      </c>
      <c r="B18" s="4">
        <v>2022</v>
      </c>
      <c r="C18" s="5">
        <v>44848</v>
      </c>
      <c r="D18" s="4" t="s">
        <v>19</v>
      </c>
      <c r="E18" s="4" t="s">
        <v>635</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18</v>
      </c>
      <c r="B20" s="4">
        <v>2022</v>
      </c>
      <c r="C20" s="5">
        <v>44848</v>
      </c>
      <c r="D20" s="4" t="s">
        <v>19</v>
      </c>
      <c r="E20" s="4" t="s">
        <v>636</v>
      </c>
      <c r="F20" s="4" t="s">
        <v>637</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18</v>
      </c>
      <c r="B21" s="4">
        <v>2022</v>
      </c>
      <c r="C21" s="5">
        <v>44848</v>
      </c>
      <c r="D21" s="4" t="s">
        <v>19</v>
      </c>
      <c r="E21" s="4" t="s">
        <v>638</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606</v>
      </c>
    </row>
    <row r="22" spans="1:29">
      <c r="A22" s="4" t="s">
        <v>18</v>
      </c>
      <c r="B22" s="4">
        <v>2022</v>
      </c>
      <c r="C22" s="5">
        <v>44848</v>
      </c>
      <c r="D22" s="4" t="s">
        <v>19</v>
      </c>
      <c r="E22" s="4" t="s">
        <v>639</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606</v>
      </c>
    </row>
    <row r="23" spans="1:29">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c r="A24" s="1" t="s">
        <v>181</v>
      </c>
      <c r="B24" s="1">
        <v>2021</v>
      </c>
      <c r="C24" s="2">
        <v>44491</v>
      </c>
      <c r="D24" s="1" t="s">
        <v>19</v>
      </c>
      <c r="E24" s="1" t="s">
        <v>797</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181</v>
      </c>
      <c r="B25" s="1">
        <v>2021</v>
      </c>
      <c r="C25" s="2">
        <v>44491</v>
      </c>
      <c r="D25" s="1" t="s">
        <v>19</v>
      </c>
      <c r="E25" s="1" t="s">
        <v>614</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181</v>
      </c>
      <c r="B26" s="1">
        <v>2021</v>
      </c>
      <c r="C26" s="2">
        <v>44491</v>
      </c>
      <c r="D26" s="1" t="s">
        <v>19</v>
      </c>
      <c r="E26" s="1" t="s">
        <v>616</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181</v>
      </c>
      <c r="B28" s="1">
        <v>2021</v>
      </c>
      <c r="C28" s="2">
        <v>44491</v>
      </c>
      <c r="D28" s="1" t="s">
        <v>19</v>
      </c>
      <c r="E28" s="1" t="s">
        <v>632</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181</v>
      </c>
      <c r="B31" s="1">
        <v>2021</v>
      </c>
      <c r="C31" s="2">
        <v>44491</v>
      </c>
      <c r="D31" s="1" t="s">
        <v>19</v>
      </c>
      <c r="E31" s="1" t="s">
        <v>596</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181</v>
      </c>
      <c r="B32" s="1">
        <v>2021</v>
      </c>
      <c r="C32" s="2">
        <v>44491</v>
      </c>
      <c r="D32" s="1" t="s">
        <v>19</v>
      </c>
      <c r="E32" s="1" t="s">
        <v>826</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181</v>
      </c>
      <c r="B33" s="1">
        <v>2021</v>
      </c>
      <c r="C33" s="2">
        <v>44491</v>
      </c>
      <c r="D33" s="1" t="s">
        <v>19</v>
      </c>
      <c r="E33" s="1" t="s">
        <v>833</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181</v>
      </c>
      <c r="B35" s="1">
        <v>2021</v>
      </c>
      <c r="C35" s="2">
        <v>44491</v>
      </c>
      <c r="D35" s="1" t="s">
        <v>19</v>
      </c>
      <c r="E35" s="1" t="s">
        <v>631</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181</v>
      </c>
      <c r="B37" s="1">
        <v>2021</v>
      </c>
      <c r="C37" s="2">
        <v>44491</v>
      </c>
      <c r="D37" s="1" t="s">
        <v>19</v>
      </c>
      <c r="E37" s="1" t="s">
        <v>636</v>
      </c>
      <c r="F37" s="1" t="s">
        <v>637</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181</v>
      </c>
      <c r="B39" s="1">
        <v>2021</v>
      </c>
      <c r="C39" s="2">
        <v>44491</v>
      </c>
      <c r="D39" s="1" t="s">
        <v>19</v>
      </c>
      <c r="E39" s="1" t="s">
        <v>803</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c r="A41" s="1" t="s">
        <v>181</v>
      </c>
      <c r="B41" s="1">
        <v>2021</v>
      </c>
      <c r="C41" s="2">
        <v>44491</v>
      </c>
      <c r="D41" s="1" t="s">
        <v>19</v>
      </c>
      <c r="E41" s="1" t="s">
        <v>800</v>
      </c>
      <c r="F41" s="1" t="s">
        <v>187</v>
      </c>
      <c r="G41" s="11">
        <f>(C41-VLOOKUP(E41,Riders!$A$2:$E$8000,4,FALSE))/365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c r="A42" s="1" t="s">
        <v>181</v>
      </c>
      <c r="B42" s="1">
        <v>2021</v>
      </c>
      <c r="C42" s="2">
        <v>44491</v>
      </c>
      <c r="D42" s="1" t="s">
        <v>19</v>
      </c>
      <c r="E42" s="1" t="s">
        <v>638</v>
      </c>
      <c r="F42" s="1" t="s">
        <v>491</v>
      </c>
      <c r="G42" s="11">
        <f>(C42-VLOOKUP(E42,Riders!$A$2:$E$8000,4,FALSE))/365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c r="A43" s="1" t="s">
        <v>181</v>
      </c>
      <c r="B43" s="1">
        <v>2021</v>
      </c>
      <c r="C43" s="2">
        <v>44491</v>
      </c>
      <c r="D43" s="1" t="s">
        <v>19</v>
      </c>
      <c r="E43" s="1" t="s">
        <v>702</v>
      </c>
      <c r="F43" s="1" t="s">
        <v>43</v>
      </c>
      <c r="G43" s="11">
        <f>(C43-VLOOKUP(E43,Riders!$A$2:$E$8000,4,FALSE))/365</f>
        <v>26.942465753424656</v>
      </c>
      <c r="H43" s="1" t="s">
        <v>606</v>
      </c>
      <c r="I43" s="3"/>
      <c r="J43" s="3"/>
      <c r="K43" s="3"/>
      <c r="L43" s="3"/>
      <c r="M43" s="3"/>
      <c r="N43" s="3"/>
      <c r="O43" s="3"/>
      <c r="P43" s="3"/>
      <c r="Q43" s="3"/>
      <c r="R43" s="3"/>
      <c r="S43" s="3"/>
      <c r="T43" s="3"/>
      <c r="U43" s="3"/>
      <c r="V43" s="3"/>
      <c r="W43" s="3"/>
      <c r="X43" s="3"/>
      <c r="Y43" s="3"/>
      <c r="Z43" s="3">
        <v>60</v>
      </c>
      <c r="AA43" s="3" t="s">
        <v>606</v>
      </c>
    </row>
    <row r="44" spans="1:29">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c r="A45" s="4" t="s">
        <v>216</v>
      </c>
      <c r="B45" s="4">
        <v>2020</v>
      </c>
      <c r="C45" s="5">
        <v>43889</v>
      </c>
      <c r="D45" s="4" t="s">
        <v>19</v>
      </c>
      <c r="E45" s="4" t="s">
        <v>616</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216</v>
      </c>
      <c r="B46" s="4">
        <v>2020</v>
      </c>
      <c r="C46" s="5">
        <v>43889</v>
      </c>
      <c r="D46" s="4" t="s">
        <v>19</v>
      </c>
      <c r="E46" s="4" t="s">
        <v>640</v>
      </c>
      <c r="F46" s="4" t="s">
        <v>22</v>
      </c>
      <c r="G46" s="11" t="e">
        <f>(C46-VLOOKUP(E46,Riders!$A$2:$E$8000,4,FALSE))/365</f>
        <v>#N/A</v>
      </c>
      <c r="H46" s="4">
        <v>3</v>
      </c>
      <c r="I46" s="4"/>
      <c r="J46" s="4"/>
      <c r="K46" s="4"/>
      <c r="L46" s="4">
        <v>5</v>
      </c>
      <c r="M46" s="4"/>
      <c r="N46" s="4"/>
      <c r="O46" s="4"/>
      <c r="P46" s="4"/>
      <c r="Q46" s="4"/>
      <c r="R46" s="4"/>
      <c r="S46" s="4"/>
      <c r="T46" s="4"/>
      <c r="U46" s="4">
        <v>5</v>
      </c>
      <c r="V46" s="4"/>
      <c r="W46" s="4"/>
      <c r="X46" s="4">
        <v>6</v>
      </c>
      <c r="Y46" s="4">
        <v>20</v>
      </c>
      <c r="Z46" s="4"/>
      <c r="AA46" s="4">
        <v>36</v>
      </c>
    </row>
    <row r="47" spans="1:29">
      <c r="A47" s="4" t="s">
        <v>216</v>
      </c>
      <c r="B47" s="4">
        <v>2020</v>
      </c>
      <c r="C47" s="5">
        <v>43889</v>
      </c>
      <c r="D47" s="4" t="s">
        <v>19</v>
      </c>
      <c r="E47" s="4" t="s">
        <v>631</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216</v>
      </c>
      <c r="B48" s="4">
        <v>2020</v>
      </c>
      <c r="C48" s="5">
        <v>43889</v>
      </c>
      <c r="D48" s="4" t="s">
        <v>19</v>
      </c>
      <c r="E48" s="4" t="s">
        <v>935</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c r="A49" s="4" t="s">
        <v>216</v>
      </c>
      <c r="B49" s="4">
        <v>2020</v>
      </c>
      <c r="C49" s="5">
        <v>43889</v>
      </c>
      <c r="D49" s="4" t="s">
        <v>19</v>
      </c>
      <c r="E49" s="4" t="s">
        <v>936</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c r="A50" s="4" t="s">
        <v>216</v>
      </c>
      <c r="B50" s="4">
        <v>2020</v>
      </c>
      <c r="C50" s="5">
        <v>43889</v>
      </c>
      <c r="D50" s="4" t="s">
        <v>19</v>
      </c>
      <c r="E50" s="4" t="s">
        <v>797</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216</v>
      </c>
      <c r="B51" s="4">
        <v>2020</v>
      </c>
      <c r="C51" s="5">
        <v>43889</v>
      </c>
      <c r="D51" s="4" t="s">
        <v>19</v>
      </c>
      <c r="E51" s="4" t="s">
        <v>937</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216</v>
      </c>
      <c r="B53" s="4">
        <v>2020</v>
      </c>
      <c r="C53" s="5">
        <v>43889</v>
      </c>
      <c r="D53" s="4" t="s">
        <v>19</v>
      </c>
      <c r="E53" s="4" t="s">
        <v>5229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c r="A54" s="4" t="s">
        <v>216</v>
      </c>
      <c r="B54" s="4">
        <v>2020</v>
      </c>
      <c r="C54" s="5">
        <v>43889</v>
      </c>
      <c r="D54" s="4" t="s">
        <v>19</v>
      </c>
      <c r="E54" s="4" t="s">
        <v>938</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c r="A55" s="4" t="s">
        <v>216</v>
      </c>
      <c r="B55" s="4">
        <v>2020</v>
      </c>
      <c r="C55" s="5">
        <v>43889</v>
      </c>
      <c r="D55" s="4" t="s">
        <v>19</v>
      </c>
      <c r="E55" s="4" t="s">
        <v>939</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c r="A56" s="4" t="s">
        <v>216</v>
      </c>
      <c r="B56" s="4">
        <v>2020</v>
      </c>
      <c r="C56" s="5">
        <v>43889</v>
      </c>
      <c r="D56" s="4" t="s">
        <v>19</v>
      </c>
      <c r="E56" s="4" t="s">
        <v>647</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c r="A57" s="4" t="s">
        <v>216</v>
      </c>
      <c r="B57" s="4">
        <v>2020</v>
      </c>
      <c r="C57" s="5">
        <v>43889</v>
      </c>
      <c r="D57" s="4" t="s">
        <v>19</v>
      </c>
      <c r="E57" s="4" t="s">
        <v>810</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c r="A58" s="4" t="s">
        <v>216</v>
      </c>
      <c r="B58" s="4">
        <v>2020</v>
      </c>
      <c r="C58" s="5">
        <v>43889</v>
      </c>
      <c r="D58" s="4" t="s">
        <v>19</v>
      </c>
      <c r="E58" s="4" t="s">
        <v>833</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c r="A60" s="4" t="s">
        <v>216</v>
      </c>
      <c r="B60" s="4">
        <v>2020</v>
      </c>
      <c r="C60" s="5">
        <v>43889</v>
      </c>
      <c r="D60" s="4" t="s">
        <v>19</v>
      </c>
      <c r="E60" s="4" t="s">
        <v>929</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c r="A61" s="4" t="s">
        <v>216</v>
      </c>
      <c r="B61" s="4">
        <v>2020</v>
      </c>
      <c r="C61" s="5">
        <v>43889</v>
      </c>
      <c r="D61" s="4" t="s">
        <v>19</v>
      </c>
      <c r="E61" s="4" t="s">
        <v>926</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c r="A62" s="4" t="s">
        <v>216</v>
      </c>
      <c r="B62" s="4">
        <v>2020</v>
      </c>
      <c r="C62" s="5">
        <v>43889</v>
      </c>
      <c r="D62" s="4" t="s">
        <v>19</v>
      </c>
      <c r="E62" s="4" t="s">
        <v>940</v>
      </c>
      <c r="F62" s="4" t="s">
        <v>645</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c r="A63" s="4" t="s">
        <v>216</v>
      </c>
      <c r="B63" s="4">
        <v>2020</v>
      </c>
      <c r="C63" s="5">
        <v>43889</v>
      </c>
      <c r="D63" s="4" t="s">
        <v>19</v>
      </c>
      <c r="E63" s="4" t="s">
        <v>693</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c r="A64" s="4" t="s">
        <v>216</v>
      </c>
      <c r="B64" s="4">
        <v>2020</v>
      </c>
      <c r="C64" s="5">
        <v>43889</v>
      </c>
      <c r="D64" s="4" t="s">
        <v>19</v>
      </c>
      <c r="E64" s="4" t="s">
        <v>941</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c r="A66" s="4" t="s">
        <v>216</v>
      </c>
      <c r="B66" s="4">
        <v>2020</v>
      </c>
      <c r="C66" s="5">
        <v>43889</v>
      </c>
      <c r="D66" s="4" t="s">
        <v>19</v>
      </c>
      <c r="E66" s="4" t="s">
        <v>803</v>
      </c>
      <c r="F66" s="4" t="s">
        <v>41</v>
      </c>
      <c r="G66" s="11">
        <f>(C66-VLOOKUP(E66,Riders!$A$2:$E$8000,4,FALSE))/365</f>
        <v>24.583561643835615</v>
      </c>
      <c r="H66" s="4" t="s">
        <v>606</v>
      </c>
      <c r="I66" s="4"/>
      <c r="J66" s="4">
        <v>2</v>
      </c>
      <c r="K66" s="4"/>
      <c r="L66" s="4"/>
      <c r="M66" s="4"/>
      <c r="N66" s="4"/>
      <c r="O66" s="4"/>
      <c r="P66" s="4"/>
      <c r="Q66" s="4"/>
      <c r="R66" s="4"/>
      <c r="S66" s="4"/>
      <c r="T66" s="4"/>
      <c r="U66" s="4"/>
      <c r="V66" s="4"/>
      <c r="W66" s="4"/>
      <c r="X66" s="4"/>
      <c r="Y66" s="4"/>
      <c r="Z66" s="4">
        <v>40</v>
      </c>
      <c r="AA66" s="4" t="s">
        <v>606</v>
      </c>
    </row>
    <row r="67" spans="1:29">
      <c r="A67" s="1" t="s">
        <v>232</v>
      </c>
      <c r="B67" s="1">
        <v>2019</v>
      </c>
      <c r="C67" s="2">
        <v>43770</v>
      </c>
      <c r="D67" s="1" t="s">
        <v>65</v>
      </c>
      <c r="E67" s="1" t="s">
        <v>939</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c r="A68" s="1" t="s">
        <v>232</v>
      </c>
      <c r="B68" s="1">
        <v>2019</v>
      </c>
      <c r="C68" s="2">
        <v>43770</v>
      </c>
      <c r="D68" s="1" t="s">
        <v>65</v>
      </c>
      <c r="E68" s="1" t="s">
        <v>616</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232</v>
      </c>
      <c r="B69" s="1">
        <v>2019</v>
      </c>
      <c r="C69" s="2">
        <v>43770</v>
      </c>
      <c r="D69" s="1" t="s">
        <v>65</v>
      </c>
      <c r="E69" s="1" t="s">
        <v>796</v>
      </c>
      <c r="F69" s="1" t="s">
        <v>645</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232</v>
      </c>
      <c r="B70" s="1">
        <v>2019</v>
      </c>
      <c r="C70" s="2">
        <v>43770</v>
      </c>
      <c r="D70" s="1" t="s">
        <v>65</v>
      </c>
      <c r="E70" s="1" t="s">
        <v>862</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232</v>
      </c>
      <c r="B71" s="1">
        <v>2019</v>
      </c>
      <c r="C71" s="2">
        <v>43770</v>
      </c>
      <c r="D71" s="1" t="s">
        <v>65</v>
      </c>
      <c r="E71" s="1" t="s">
        <v>1001</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232</v>
      </c>
      <c r="B72" s="1">
        <v>2019</v>
      </c>
      <c r="C72" s="2">
        <v>43770</v>
      </c>
      <c r="D72" s="1" t="s">
        <v>65</v>
      </c>
      <c r="E72" s="1" t="s">
        <v>936</v>
      </c>
      <c r="F72" s="1" t="s">
        <v>1013</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c r="A73" s="1" t="s">
        <v>232</v>
      </c>
      <c r="B73" s="1">
        <v>2019</v>
      </c>
      <c r="C73" s="2">
        <v>43770</v>
      </c>
      <c r="D73" s="1" t="s">
        <v>65</v>
      </c>
      <c r="E73" s="1" t="s">
        <v>647</v>
      </c>
      <c r="F73" s="1" t="s">
        <v>1004</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c r="A74" s="1" t="s">
        <v>232</v>
      </c>
      <c r="B74" s="1">
        <v>2019</v>
      </c>
      <c r="C74" s="2">
        <v>43770</v>
      </c>
      <c r="D74" s="1" t="s">
        <v>65</v>
      </c>
      <c r="E74" s="1" t="s">
        <v>833</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232</v>
      </c>
      <c r="B76" s="1">
        <v>2019</v>
      </c>
      <c r="C76" s="2">
        <v>43770</v>
      </c>
      <c r="D76" s="1" t="s">
        <v>65</v>
      </c>
      <c r="E76" s="1" t="s">
        <v>825</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232</v>
      </c>
      <c r="B77" s="1">
        <v>2019</v>
      </c>
      <c r="C77" s="2">
        <v>43770</v>
      </c>
      <c r="D77" s="1" t="s">
        <v>65</v>
      </c>
      <c r="E77" s="1" t="s">
        <v>974</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c r="A78" s="1" t="s">
        <v>232</v>
      </c>
      <c r="B78" s="1">
        <v>2019</v>
      </c>
      <c r="C78" s="2">
        <v>43770</v>
      </c>
      <c r="D78" s="1" t="s">
        <v>65</v>
      </c>
      <c r="E78" s="1" t="s">
        <v>1018</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c r="A79" s="1" t="s">
        <v>232</v>
      </c>
      <c r="B79" s="1">
        <v>2019</v>
      </c>
      <c r="C79" s="2">
        <v>43770</v>
      </c>
      <c r="D79" s="1" t="s">
        <v>65</v>
      </c>
      <c r="E79" s="1" t="s">
        <v>1019</v>
      </c>
      <c r="F79" s="1" t="s">
        <v>1020</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c r="A80" s="1" t="s">
        <v>232</v>
      </c>
      <c r="B80" s="1">
        <v>2019</v>
      </c>
      <c r="C80" s="2">
        <v>43770</v>
      </c>
      <c r="D80" s="1" t="s">
        <v>65</v>
      </c>
      <c r="E80" s="1" t="s">
        <v>943</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c r="A81" s="1" t="s">
        <v>232</v>
      </c>
      <c r="B81" s="1">
        <v>2019</v>
      </c>
      <c r="C81" s="2">
        <v>43770</v>
      </c>
      <c r="D81" s="1" t="s">
        <v>65</v>
      </c>
      <c r="E81" s="1" t="s">
        <v>632</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c r="A82" s="1" t="s">
        <v>232</v>
      </c>
      <c r="B82" s="1">
        <v>2019</v>
      </c>
      <c r="C82" s="2">
        <v>43770</v>
      </c>
      <c r="D82" s="1" t="s">
        <v>65</v>
      </c>
      <c r="E82" s="1" t="s">
        <v>956</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c r="A83" s="1" t="s">
        <v>232</v>
      </c>
      <c r="B83" s="1">
        <v>2019</v>
      </c>
      <c r="C83" s="2">
        <v>43770</v>
      </c>
      <c r="D83" s="1" t="s">
        <v>65</v>
      </c>
      <c r="E83" s="1" t="s">
        <v>686</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c r="A84" s="1" t="s">
        <v>232</v>
      </c>
      <c r="B84" s="1">
        <v>2019</v>
      </c>
      <c r="C84" s="2">
        <v>43770</v>
      </c>
      <c r="D84" s="1" t="s">
        <v>65</v>
      </c>
      <c r="E84" s="1" t="s">
        <v>810</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c r="A85" s="1" t="s">
        <v>232</v>
      </c>
      <c r="B85" s="1">
        <v>2019</v>
      </c>
      <c r="C85" s="2">
        <v>43770</v>
      </c>
      <c r="D85" s="1" t="s">
        <v>65</v>
      </c>
      <c r="E85" s="1" t="s">
        <v>819</v>
      </c>
      <c r="F85" s="1" t="s">
        <v>479</v>
      </c>
      <c r="G85" s="11" t="e">
        <f>(C85-VLOOKUP(E85,Riders!$A$2:$E$8000,4,FALSE))/365</f>
        <v>#N/A</v>
      </c>
      <c r="H85" s="1">
        <v>19</v>
      </c>
      <c r="I85" s="1"/>
      <c r="J85" s="1"/>
      <c r="K85" s="1"/>
      <c r="L85" s="1"/>
      <c r="M85" s="1">
        <v>1</v>
      </c>
      <c r="N85" s="1"/>
      <c r="O85" s="1"/>
      <c r="P85" s="1"/>
      <c r="Q85" s="1"/>
      <c r="R85" s="1"/>
      <c r="S85" s="1"/>
      <c r="T85" s="1"/>
      <c r="U85" s="1"/>
      <c r="V85" s="1"/>
      <c r="W85" s="1"/>
      <c r="X85" s="1"/>
      <c r="Y85" s="1"/>
      <c r="Z85" s="1"/>
      <c r="AA85" s="1">
        <v>1</v>
      </c>
    </row>
    <row r="86" spans="1:29">
      <c r="A86" s="1" t="s">
        <v>232</v>
      </c>
      <c r="B86" s="1">
        <v>2019</v>
      </c>
      <c r="C86" s="2">
        <v>43770</v>
      </c>
      <c r="D86" s="1" t="s">
        <v>65</v>
      </c>
      <c r="E86" s="1" t="s">
        <v>848</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c r="A87" s="4" t="s">
        <v>280</v>
      </c>
      <c r="B87" s="4">
        <v>2019</v>
      </c>
      <c r="C87" s="5">
        <v>43525</v>
      </c>
      <c r="D87" s="4" t="s">
        <v>19</v>
      </c>
      <c r="E87" s="4" t="s">
        <v>748</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c r="A88" s="4" t="s">
        <v>280</v>
      </c>
      <c r="B88" s="4">
        <v>2019</v>
      </c>
      <c r="C88" s="5">
        <v>43525</v>
      </c>
      <c r="D88" s="4" t="s">
        <v>19</v>
      </c>
      <c r="E88" s="4" t="s">
        <v>616</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280</v>
      </c>
      <c r="B89" s="4">
        <v>2019</v>
      </c>
      <c r="C89" s="5">
        <v>43525</v>
      </c>
      <c r="D89" s="4" t="s">
        <v>19</v>
      </c>
      <c r="E89" s="4" t="s">
        <v>926</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c r="A90" s="4" t="s">
        <v>280</v>
      </c>
      <c r="B90" s="4">
        <v>2019</v>
      </c>
      <c r="C90" s="5">
        <v>43525</v>
      </c>
      <c r="D90" s="4" t="s">
        <v>19</v>
      </c>
      <c r="E90" s="4" t="s">
        <v>631</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280</v>
      </c>
      <c r="B91" s="4">
        <v>2019</v>
      </c>
      <c r="C91" s="5">
        <v>43525</v>
      </c>
      <c r="D91" s="4" t="s">
        <v>19</v>
      </c>
      <c r="E91" s="4" t="s">
        <v>686</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280</v>
      </c>
      <c r="B92" s="4">
        <v>2019</v>
      </c>
      <c r="C92" s="5">
        <v>43525</v>
      </c>
      <c r="D92" s="4" t="s">
        <v>19</v>
      </c>
      <c r="E92" s="4" t="s">
        <v>833</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280</v>
      </c>
      <c r="B93" s="4">
        <v>2019</v>
      </c>
      <c r="C93" s="5">
        <v>43525</v>
      </c>
      <c r="D93" s="4" t="s">
        <v>19</v>
      </c>
      <c r="E93" s="4" t="s">
        <v>599</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280</v>
      </c>
      <c r="B94" s="4">
        <v>2019</v>
      </c>
      <c r="C94" s="5">
        <v>43525</v>
      </c>
      <c r="D94" s="4" t="s">
        <v>19</v>
      </c>
      <c r="E94" s="4" t="s">
        <v>939</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c r="A95" s="4" t="s">
        <v>280</v>
      </c>
      <c r="B95" s="4">
        <v>2019</v>
      </c>
      <c r="C95" s="5">
        <v>43525</v>
      </c>
      <c r="D95" s="4" t="s">
        <v>19</v>
      </c>
      <c r="E95" s="4" t="s">
        <v>862</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280</v>
      </c>
      <c r="B96" s="4">
        <v>2019</v>
      </c>
      <c r="C96" s="5">
        <v>43525</v>
      </c>
      <c r="D96" s="4" t="s">
        <v>19</v>
      </c>
      <c r="E96" s="4" t="s">
        <v>983</v>
      </c>
      <c r="F96" s="4" t="s">
        <v>149</v>
      </c>
      <c r="G96" s="11" t="e">
        <f>(C96-VLOOKUP(E96,Riders!$A$2:$E$8000,4,FALSE))/365</f>
        <v>#N/A</v>
      </c>
      <c r="H96" s="4">
        <v>10</v>
      </c>
      <c r="I96" s="4">
        <v>5</v>
      </c>
      <c r="J96" s="4"/>
      <c r="K96" s="4"/>
      <c r="L96" s="4"/>
      <c r="M96" s="4"/>
      <c r="N96" s="4">
        <v>3</v>
      </c>
      <c r="O96" s="4"/>
      <c r="P96" s="4"/>
      <c r="Q96" s="4"/>
      <c r="R96" s="4"/>
      <c r="S96" s="4"/>
      <c r="T96" s="4"/>
      <c r="U96" s="4"/>
      <c r="V96" s="4"/>
      <c r="W96" s="4"/>
      <c r="X96" s="4"/>
      <c r="Y96" s="4">
        <v>40</v>
      </c>
      <c r="Z96" s="4"/>
      <c r="AA96" s="4">
        <v>48</v>
      </c>
    </row>
    <row r="97" spans="1:27">
      <c r="A97" s="4" t="s">
        <v>280</v>
      </c>
      <c r="B97" s="4">
        <v>2019</v>
      </c>
      <c r="C97" s="5">
        <v>43525</v>
      </c>
      <c r="D97" s="4" t="s">
        <v>19</v>
      </c>
      <c r="E97" s="4" t="s">
        <v>936</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c r="A98" s="4" t="s">
        <v>280</v>
      </c>
      <c r="B98" s="4">
        <v>2019</v>
      </c>
      <c r="C98" s="5">
        <v>43525</v>
      </c>
      <c r="D98" s="4" t="s">
        <v>19</v>
      </c>
      <c r="E98" s="4" t="s">
        <v>1001</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c r="A99" s="4" t="s">
        <v>280</v>
      </c>
      <c r="B99" s="4">
        <v>2019</v>
      </c>
      <c r="C99" s="5">
        <v>43525</v>
      </c>
      <c r="D99" s="4" t="s">
        <v>19</v>
      </c>
      <c r="E99" s="4" t="s">
        <v>974</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c r="A100" s="4" t="s">
        <v>280</v>
      </c>
      <c r="B100" s="4">
        <v>2019</v>
      </c>
      <c r="C100" s="5">
        <v>43525</v>
      </c>
      <c r="D100" s="4" t="s">
        <v>19</v>
      </c>
      <c r="E100" s="4" t="s">
        <v>5229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280</v>
      </c>
      <c r="B101" s="4">
        <v>2019</v>
      </c>
      <c r="C101" s="5">
        <v>43525</v>
      </c>
      <c r="D101" s="4" t="s">
        <v>19</v>
      </c>
      <c r="E101" s="4" t="s">
        <v>890</v>
      </c>
      <c r="F101" s="4" t="s">
        <v>645</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280</v>
      </c>
      <c r="B102" s="4">
        <v>2019</v>
      </c>
      <c r="C102" s="5">
        <v>43525</v>
      </c>
      <c r="D102" s="4" t="s">
        <v>19</v>
      </c>
      <c r="E102" s="4" t="s">
        <v>978</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280</v>
      </c>
      <c r="B103" s="4">
        <v>2019</v>
      </c>
      <c r="C103" s="5">
        <v>43525</v>
      </c>
      <c r="D103" s="4" t="s">
        <v>19</v>
      </c>
      <c r="E103" s="4" t="s">
        <v>714</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280</v>
      </c>
      <c r="B105" s="4">
        <v>2019</v>
      </c>
      <c r="C105" s="5">
        <v>43525</v>
      </c>
      <c r="D105" s="4" t="s">
        <v>19</v>
      </c>
      <c r="E105" s="4" t="s">
        <v>803</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280</v>
      </c>
      <c r="B106" s="4">
        <v>2019</v>
      </c>
      <c r="C106" s="5">
        <v>43525</v>
      </c>
      <c r="D106" s="4" t="s">
        <v>19</v>
      </c>
      <c r="E106" s="4" t="s">
        <v>810</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280</v>
      </c>
      <c r="B107" s="4">
        <v>2019</v>
      </c>
      <c r="C107" s="5">
        <v>43525</v>
      </c>
      <c r="D107" s="4" t="s">
        <v>19</v>
      </c>
      <c r="E107" s="4" t="s">
        <v>1036</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280</v>
      </c>
      <c r="B109" s="4">
        <v>2019</v>
      </c>
      <c r="C109" s="5">
        <v>43525</v>
      </c>
      <c r="D109" s="4" t="s">
        <v>19</v>
      </c>
      <c r="E109" s="4" t="s">
        <v>887</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1039</v>
      </c>
      <c r="F313" s="4" t="s">
        <v>1040</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76" priority="10" operator="between">
      <formula>1</formula>
      <formula>1</formula>
    </cfRule>
    <cfRule type="cellIs" dxfId="75" priority="11" operator="between">
      <formula>2</formula>
      <formula>2</formula>
    </cfRule>
    <cfRule type="cellIs" dxfId="74" priority="12" operator="between">
      <formula>3</formula>
      <formula>3</formula>
    </cfRule>
    <cfRule type="cellIs" dxfId="73" priority="13" operator="between">
      <formula>5</formula>
      <formula>5</formula>
    </cfRule>
  </conditionalFormatting>
  <conditionalFormatting sqref="X2:X2000">
    <cfRule type="cellIs" dxfId="72" priority="6" operator="between">
      <formula>2</formula>
      <formula>2</formula>
    </cfRule>
    <cfRule type="cellIs" dxfId="71" priority="7" operator="between">
      <formula>4</formula>
      <formula>4</formula>
    </cfRule>
    <cfRule type="cellIs" dxfId="70" priority="8" operator="between">
      <formula>6</formula>
      <formula>6</formula>
    </cfRule>
    <cfRule type="cellIs" dxfId="69" priority="9" operator="between">
      <formula>10</formula>
      <formula>10</formula>
    </cfRule>
  </conditionalFormatting>
  <conditionalFormatting sqref="A87:D109">
    <cfRule type="expression" dxfId="68" priority="4">
      <formula>$E87="F"</formula>
    </cfRule>
    <cfRule type="expression" dxfId="67" priority="5">
      <formula>$E87="Q"</formula>
    </cfRule>
  </conditionalFormatting>
  <conditionalFormatting sqref="G2:G109">
    <cfRule type="expression" dxfId="66" priority="1">
      <formula>$E2="R1"</formula>
    </cfRule>
    <cfRule type="expression" dxfId="65" priority="2">
      <formula>$E2="F"</formula>
    </cfRule>
    <cfRule type="expression" dxfId="64"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24" activePane="bottomLeft" state="frozen"/>
      <selection pane="bottomLeft" activeCell="G238" sqref="G238"/>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7</v>
      </c>
      <c r="G1" t="s">
        <v>6</v>
      </c>
      <c r="H1" t="s">
        <v>8</v>
      </c>
      <c r="I1" t="s">
        <v>471</v>
      </c>
      <c r="J1" t="s">
        <v>17</v>
      </c>
    </row>
    <row r="2" spans="1:10">
      <c r="A2" s="4" t="s">
        <v>18</v>
      </c>
      <c r="B2" s="4">
        <v>2022</v>
      </c>
      <c r="C2" s="5">
        <v>44847</v>
      </c>
      <c r="D2" s="4" t="s">
        <v>19</v>
      </c>
      <c r="E2" s="4" t="s">
        <v>499</v>
      </c>
      <c r="F2" s="4" t="s">
        <v>32</v>
      </c>
      <c r="G2" s="11">
        <f>(C2-VLOOKUP(E2,Riders!$A$2:$E$8000,4,FALSE))/365</f>
        <v>19.208219178082192</v>
      </c>
      <c r="H2" s="4">
        <v>1</v>
      </c>
    </row>
    <row r="3" spans="1:10">
      <c r="A3" s="4" t="s">
        <v>18</v>
      </c>
      <c r="B3" s="4">
        <v>2022</v>
      </c>
      <c r="C3" s="5">
        <v>44847</v>
      </c>
      <c r="D3" s="4" t="s">
        <v>19</v>
      </c>
      <c r="E3" s="4" t="s">
        <v>594</v>
      </c>
      <c r="F3" s="4" t="s">
        <v>30</v>
      </c>
      <c r="G3" s="11">
        <f>(C3-VLOOKUP(E3,Riders!$A$2:$E$8000,4,FALSE))/365</f>
        <v>33.375342465753427</v>
      </c>
      <c r="H3" s="4">
        <v>2</v>
      </c>
    </row>
    <row r="4" spans="1:10">
      <c r="A4" s="4" t="s">
        <v>18</v>
      </c>
      <c r="B4" s="4">
        <v>2022</v>
      </c>
      <c r="C4" s="5">
        <v>44847</v>
      </c>
      <c r="D4" s="4" t="s">
        <v>19</v>
      </c>
      <c r="E4" s="4" t="s">
        <v>640</v>
      </c>
      <c r="F4" s="4" t="s">
        <v>22</v>
      </c>
      <c r="G4" s="11" t="e">
        <f>(C4-VLOOKUP(E4,Riders!$A$2:$E$8000,4,FALSE))/365</f>
        <v>#N/A</v>
      </c>
      <c r="H4" s="4">
        <v>3</v>
      </c>
    </row>
    <row r="5" spans="1:10">
      <c r="A5" s="4" t="s">
        <v>18</v>
      </c>
      <c r="B5" s="4">
        <v>2022</v>
      </c>
      <c r="C5" s="5">
        <v>44847</v>
      </c>
      <c r="D5" s="4" t="s">
        <v>19</v>
      </c>
      <c r="E5" s="4" t="s">
        <v>641</v>
      </c>
      <c r="F5" s="4" t="s">
        <v>77</v>
      </c>
      <c r="G5" s="11">
        <f>(C5-VLOOKUP(E5,Riders!$A$2:$E$8000,4,FALSE))/365</f>
        <v>22.312328767123287</v>
      </c>
      <c r="H5" s="4">
        <v>4</v>
      </c>
    </row>
    <row r="6" spans="1:10">
      <c r="A6" s="4" t="s">
        <v>18</v>
      </c>
      <c r="B6" s="4">
        <v>2022</v>
      </c>
      <c r="C6" s="5">
        <v>44847</v>
      </c>
      <c r="D6" s="4" t="s">
        <v>19</v>
      </c>
      <c r="E6" s="4" t="s">
        <v>582</v>
      </c>
      <c r="F6" s="4" t="s">
        <v>26</v>
      </c>
      <c r="G6" s="11">
        <f>(C6-VLOOKUP(E6,Riders!$A$2:$E$8000,4,FALSE))/365</f>
        <v>22.06027397260274</v>
      </c>
      <c r="H6" s="4">
        <v>5</v>
      </c>
    </row>
    <row r="7" spans="1:10">
      <c r="A7" s="4" t="s">
        <v>18</v>
      </c>
      <c r="B7" s="4">
        <v>2022</v>
      </c>
      <c r="C7" s="5">
        <v>44847</v>
      </c>
      <c r="D7" s="4" t="s">
        <v>19</v>
      </c>
      <c r="E7" s="4" t="s">
        <v>616</v>
      </c>
      <c r="F7" s="4" t="s">
        <v>36</v>
      </c>
      <c r="G7" s="11">
        <f>(C7-VLOOKUP(E7,Riders!$A$2:$E$8000,4,FALSE))/365</f>
        <v>34.671232876712331</v>
      </c>
      <c r="H7" s="4">
        <v>6</v>
      </c>
    </row>
    <row r="8" spans="1:10">
      <c r="A8" s="4" t="s">
        <v>18</v>
      </c>
      <c r="B8" s="4">
        <v>2022</v>
      </c>
      <c r="C8" s="5">
        <v>44847</v>
      </c>
      <c r="D8" s="4" t="s">
        <v>19</v>
      </c>
      <c r="E8" s="4" t="s">
        <v>484</v>
      </c>
      <c r="F8" s="4" t="s">
        <v>45</v>
      </c>
      <c r="G8" s="11">
        <f>(C8-VLOOKUP(E8,Riders!$A$2:$E$8000,4,FALSE))/365</f>
        <v>22.18904109589041</v>
      </c>
      <c r="H8" s="4">
        <v>7</v>
      </c>
    </row>
    <row r="9" spans="1:10">
      <c r="A9" s="4" t="s">
        <v>18</v>
      </c>
      <c r="B9" s="4">
        <v>2022</v>
      </c>
      <c r="C9" s="5">
        <v>44847</v>
      </c>
      <c r="D9" s="4" t="s">
        <v>19</v>
      </c>
      <c r="E9" s="4" t="s">
        <v>486</v>
      </c>
      <c r="F9" s="4" t="s">
        <v>163</v>
      </c>
      <c r="G9" s="11">
        <f>(C9-VLOOKUP(E9,Riders!$A$2:$E$8000,4,FALSE))/365</f>
        <v>25.271232876712329</v>
      </c>
      <c r="H9" s="4">
        <v>8</v>
      </c>
    </row>
    <row r="10" spans="1:10">
      <c r="A10" s="4" t="s">
        <v>18</v>
      </c>
      <c r="B10" s="4">
        <v>2022</v>
      </c>
      <c r="C10" s="5">
        <v>44847</v>
      </c>
      <c r="D10" s="4" t="s">
        <v>19</v>
      </c>
      <c r="E10" s="4" t="s">
        <v>592</v>
      </c>
      <c r="F10" s="4" t="s">
        <v>479</v>
      </c>
      <c r="G10" s="11" t="e">
        <f>(C10-VLOOKUP(E10,Riders!$A$2:$E$8000,4,FALSE))/365</f>
        <v>#N/A</v>
      </c>
      <c r="H10" s="4">
        <v>9</v>
      </c>
    </row>
    <row r="11" spans="1:10">
      <c r="A11" s="4" t="s">
        <v>18</v>
      </c>
      <c r="B11" s="4">
        <v>2022</v>
      </c>
      <c r="C11" s="5">
        <v>44847</v>
      </c>
      <c r="D11" s="4" t="s">
        <v>19</v>
      </c>
      <c r="E11" s="4" t="s">
        <v>598</v>
      </c>
      <c r="F11" s="4" t="s">
        <v>34</v>
      </c>
      <c r="G11" s="11">
        <f>(C11-VLOOKUP(E11,Riders!$A$2:$E$8000,4,FALSE))/365</f>
        <v>31.901369863013699</v>
      </c>
      <c r="H11" s="4">
        <v>10</v>
      </c>
    </row>
    <row r="12" spans="1:10">
      <c r="A12" s="4" t="s">
        <v>18</v>
      </c>
      <c r="B12" s="4">
        <v>2022</v>
      </c>
      <c r="C12" s="5">
        <v>44847</v>
      </c>
      <c r="D12" s="4" t="s">
        <v>19</v>
      </c>
      <c r="E12" s="4" t="s">
        <v>642</v>
      </c>
      <c r="F12" s="4" t="s">
        <v>24</v>
      </c>
      <c r="G12" s="11">
        <f>(C12-VLOOKUP(E12,Riders!$A$2:$E$8000,4,FALSE))/365</f>
        <v>21.539726027397261</v>
      </c>
      <c r="H12" s="4">
        <v>11</v>
      </c>
    </row>
    <row r="13" spans="1:10">
      <c r="A13" s="4" t="s">
        <v>18</v>
      </c>
      <c r="B13" s="4">
        <v>2022</v>
      </c>
      <c r="C13" s="5">
        <v>44847</v>
      </c>
      <c r="D13" s="4" t="s">
        <v>19</v>
      </c>
      <c r="E13" s="4" t="s">
        <v>643</v>
      </c>
      <c r="F13" s="4" t="s">
        <v>483</v>
      </c>
      <c r="G13" s="11">
        <f>(C13-VLOOKUP(E13,Riders!$A$2:$E$8000,4,FALSE))/365</f>
        <v>24.279452054794522</v>
      </c>
      <c r="H13" s="4">
        <v>12</v>
      </c>
    </row>
    <row r="14" spans="1:10">
      <c r="A14" s="4" t="s">
        <v>18</v>
      </c>
      <c r="B14" s="4">
        <v>2022</v>
      </c>
      <c r="C14" s="5">
        <v>44847</v>
      </c>
      <c r="D14" s="4" t="s">
        <v>19</v>
      </c>
      <c r="E14" s="4" t="s">
        <v>644</v>
      </c>
      <c r="F14" s="4" t="s">
        <v>645</v>
      </c>
      <c r="G14" s="11">
        <f>(C14-VLOOKUP(E14,Riders!$A$2:$E$8000,4,FALSE))/365</f>
        <v>20.720547945205478</v>
      </c>
      <c r="H14" s="4">
        <v>13</v>
      </c>
    </row>
    <row r="15" spans="1:10">
      <c r="A15" s="4" t="s">
        <v>18</v>
      </c>
      <c r="B15" s="4">
        <v>2022</v>
      </c>
      <c r="C15" s="5">
        <v>44847</v>
      </c>
      <c r="D15" s="4" t="s">
        <v>19</v>
      </c>
      <c r="E15" s="4" t="s">
        <v>646</v>
      </c>
      <c r="F15" s="4" t="s">
        <v>112</v>
      </c>
      <c r="G15" s="11">
        <f>(C15-VLOOKUP(E15,Riders!$A$2:$E$8000,4,FALSE))/365</f>
        <v>23.435616438356163</v>
      </c>
      <c r="H15" s="4">
        <v>14</v>
      </c>
    </row>
    <row r="16" spans="1:10">
      <c r="A16" s="4" t="s">
        <v>18</v>
      </c>
      <c r="B16" s="4">
        <v>2022</v>
      </c>
      <c r="C16" s="5">
        <v>44847</v>
      </c>
      <c r="D16" s="4" t="s">
        <v>19</v>
      </c>
      <c r="E16" s="4" t="s">
        <v>610</v>
      </c>
      <c r="F16" s="4" t="s">
        <v>41</v>
      </c>
      <c r="G16" s="11">
        <f>(C16-VLOOKUP(E16,Riders!$A$2:$E$8000,4,FALSE))/365</f>
        <v>22.991780821917807</v>
      </c>
      <c r="H16" s="4">
        <v>15</v>
      </c>
    </row>
    <row r="17" spans="1:10">
      <c r="A17" s="4" t="s">
        <v>18</v>
      </c>
      <c r="B17" s="4">
        <v>2022</v>
      </c>
      <c r="C17" s="5">
        <v>44847</v>
      </c>
      <c r="D17" s="4" t="s">
        <v>19</v>
      </c>
      <c r="E17" s="4" t="s">
        <v>647</v>
      </c>
      <c r="F17" s="4" t="s">
        <v>28</v>
      </c>
      <c r="G17" s="11">
        <f>(C17-VLOOKUP(E17,Riders!$A$2:$E$8000,4,FALSE))/365</f>
        <v>25.224657534246575</v>
      </c>
      <c r="H17" s="4">
        <v>16</v>
      </c>
    </row>
    <row r="18" spans="1:10">
      <c r="A18" s="4" t="s">
        <v>18</v>
      </c>
      <c r="B18" s="4">
        <v>2022</v>
      </c>
      <c r="C18" s="5">
        <v>44847</v>
      </c>
      <c r="D18" s="4" t="s">
        <v>19</v>
      </c>
      <c r="E18" s="4" t="s">
        <v>476</v>
      </c>
      <c r="F18" s="4" t="s">
        <v>477</v>
      </c>
      <c r="G18" s="11">
        <f>(C18-VLOOKUP(E18,Riders!$A$2:$E$8000,4,FALSE))/365</f>
        <v>21.553424657534247</v>
      </c>
      <c r="H18" s="4">
        <v>17</v>
      </c>
    </row>
    <row r="19" spans="1:10">
      <c r="A19" s="4" t="s">
        <v>18</v>
      </c>
      <c r="B19" s="4">
        <v>2022</v>
      </c>
      <c r="C19" s="5">
        <v>44847</v>
      </c>
      <c r="D19" s="4" t="s">
        <v>19</v>
      </c>
      <c r="E19" s="4" t="s">
        <v>498</v>
      </c>
      <c r="F19" s="4" t="s">
        <v>144</v>
      </c>
      <c r="G19" s="11">
        <f>(C19-VLOOKUP(E19,Riders!$A$2:$E$8000,4,FALSE))/365</f>
        <v>30.706849315068492</v>
      </c>
      <c r="H19" s="4">
        <v>18</v>
      </c>
    </row>
    <row r="20" spans="1:10">
      <c r="A20" s="4" t="s">
        <v>18</v>
      </c>
      <c r="B20" s="4">
        <v>2022</v>
      </c>
      <c r="C20" s="5">
        <v>44847</v>
      </c>
      <c r="D20" s="4" t="s">
        <v>19</v>
      </c>
      <c r="E20" s="4" t="s">
        <v>648</v>
      </c>
      <c r="F20" s="4" t="s">
        <v>84</v>
      </c>
      <c r="G20" s="11">
        <f>(C20-VLOOKUP(E20,Riders!$A$2:$E$8000,4,FALSE))/365</f>
        <v>23.221917808219178</v>
      </c>
      <c r="H20" s="4">
        <v>19</v>
      </c>
    </row>
    <row r="21" spans="1:10">
      <c r="A21" s="4" t="s">
        <v>18</v>
      </c>
      <c r="B21" s="4">
        <v>2022</v>
      </c>
      <c r="C21" s="5">
        <v>44847</v>
      </c>
      <c r="D21" s="4" t="s">
        <v>19</v>
      </c>
      <c r="E21" s="4" t="s">
        <v>490</v>
      </c>
      <c r="F21" s="4" t="s">
        <v>491</v>
      </c>
      <c r="G21" s="11">
        <f>(C21-VLOOKUP(E21,Riders!$A$2:$E$8000,4,FALSE))/365</f>
        <v>26.923287671232877</v>
      </c>
      <c r="H21" s="4" t="s">
        <v>606</v>
      </c>
    </row>
    <row r="22" spans="1:10">
      <c r="A22" s="4" t="s">
        <v>18</v>
      </c>
      <c r="B22" s="4">
        <v>2022</v>
      </c>
      <c r="C22" s="5">
        <v>44847</v>
      </c>
      <c r="D22" s="4" t="s">
        <v>19</v>
      </c>
      <c r="E22" s="4" t="s">
        <v>494</v>
      </c>
      <c r="F22" s="4" t="s">
        <v>103</v>
      </c>
      <c r="G22" s="11">
        <f>(C22-VLOOKUP(E22,Riders!$A$2:$E$8000,4,FALSE))/365</f>
        <v>26.715068493150685</v>
      </c>
      <c r="H22" s="4" t="s">
        <v>606</v>
      </c>
    </row>
    <row r="23" spans="1:10">
      <c r="A23" s="4" t="s">
        <v>18</v>
      </c>
      <c r="B23" s="4">
        <v>2022</v>
      </c>
      <c r="C23" s="5">
        <v>44847</v>
      </c>
      <c r="D23" s="4" t="s">
        <v>19</v>
      </c>
      <c r="E23" s="4" t="s">
        <v>488</v>
      </c>
      <c r="F23" s="4" t="s">
        <v>101</v>
      </c>
      <c r="G23" s="11">
        <f>(C23-VLOOKUP(E23,Riders!$A$2:$E$8000,4,FALSE))/365</f>
        <v>22.317808219178083</v>
      </c>
      <c r="H23" s="4" t="s">
        <v>606</v>
      </c>
    </row>
    <row r="24" spans="1:10">
      <c r="A24" s="4" t="s">
        <v>18</v>
      </c>
      <c r="B24" s="4">
        <v>2022</v>
      </c>
      <c r="C24" s="5">
        <v>44847</v>
      </c>
      <c r="D24" s="4" t="s">
        <v>19</v>
      </c>
      <c r="E24" s="4" t="s">
        <v>636</v>
      </c>
      <c r="F24" s="4" t="s">
        <v>637</v>
      </c>
      <c r="G24" s="11">
        <f>(C24-VLOOKUP(E24,Riders!$A$2:$E$8000,4,FALSE))/365</f>
        <v>23.449315068493149</v>
      </c>
      <c r="H24" s="4" t="s">
        <v>606</v>
      </c>
    </row>
    <row r="25" spans="1:10">
      <c r="A25" s="1" t="s">
        <v>161</v>
      </c>
      <c r="B25" s="1">
        <v>2022</v>
      </c>
      <c r="C25" s="2">
        <v>44694</v>
      </c>
      <c r="D25" s="1" t="s">
        <v>65</v>
      </c>
      <c r="E25" s="1" t="s">
        <v>646</v>
      </c>
      <c r="F25" s="1" t="s">
        <v>112</v>
      </c>
      <c r="G25" s="11">
        <f>(C25-VLOOKUP(E25,Riders!$A$2:$E$8000,4,FALSE))/365</f>
        <v>23.016438356164382</v>
      </c>
      <c r="H25" s="1">
        <v>1</v>
      </c>
      <c r="I25" s="6">
        <v>0.68819444444444444</v>
      </c>
      <c r="J25">
        <v>54.49</v>
      </c>
    </row>
    <row r="26" spans="1:10">
      <c r="A26" s="1" t="s">
        <v>161</v>
      </c>
      <c r="B26" s="1">
        <v>2022</v>
      </c>
      <c r="C26" s="2">
        <v>44694</v>
      </c>
      <c r="D26" s="1" t="s">
        <v>65</v>
      </c>
      <c r="E26" s="1" t="s">
        <v>493</v>
      </c>
      <c r="F26" s="1" t="s">
        <v>36</v>
      </c>
      <c r="G26" s="11">
        <f>(C26-VLOOKUP(E26,Riders!$A$2:$E$8000,4,FALSE))/365</f>
        <v>23.895890410958906</v>
      </c>
      <c r="H26" s="1">
        <v>2</v>
      </c>
    </row>
    <row r="27" spans="1:10">
      <c r="A27" s="1" t="s">
        <v>161</v>
      </c>
      <c r="B27" s="1">
        <v>2022</v>
      </c>
      <c r="C27" s="2">
        <v>44694</v>
      </c>
      <c r="D27" s="1" t="s">
        <v>65</v>
      </c>
      <c r="E27" s="1" t="s">
        <v>642</v>
      </c>
      <c r="F27" s="1" t="s">
        <v>24</v>
      </c>
      <c r="G27" s="11">
        <f>(C27-VLOOKUP(E27,Riders!$A$2:$E$8000,4,FALSE))/365</f>
        <v>21.12054794520548</v>
      </c>
      <c r="H27" s="1">
        <v>3</v>
      </c>
    </row>
    <row r="28" spans="1:10">
      <c r="A28" s="1" t="s">
        <v>161</v>
      </c>
      <c r="B28" s="1">
        <v>2022</v>
      </c>
      <c r="C28" s="2">
        <v>44694</v>
      </c>
      <c r="D28" s="1" t="s">
        <v>65</v>
      </c>
      <c r="E28" s="1" t="s">
        <v>641</v>
      </c>
      <c r="F28" s="1" t="s">
        <v>77</v>
      </c>
      <c r="G28" s="11">
        <f>(C28-VLOOKUP(E28,Riders!$A$2:$E$8000,4,FALSE))/365</f>
        <v>21.893150684931506</v>
      </c>
      <c r="H28" s="1">
        <v>4</v>
      </c>
    </row>
    <row r="29" spans="1:10">
      <c r="A29" s="1" t="s">
        <v>161</v>
      </c>
      <c r="B29" s="1">
        <v>2022</v>
      </c>
      <c r="C29" s="2">
        <v>44694</v>
      </c>
      <c r="D29" s="1" t="s">
        <v>65</v>
      </c>
      <c r="E29" s="1" t="s">
        <v>613</v>
      </c>
      <c r="F29" s="1" t="s">
        <v>55</v>
      </c>
      <c r="G29" s="11">
        <f>(C29-VLOOKUP(E29,Riders!$A$2:$E$8000,4,FALSE))/365</f>
        <v>19.561643835616437</v>
      </c>
      <c r="H29" s="1">
        <v>5</v>
      </c>
    </row>
    <row r="30" spans="1:10">
      <c r="A30" s="1" t="s">
        <v>161</v>
      </c>
      <c r="B30" s="1">
        <v>2022</v>
      </c>
      <c r="C30" s="2">
        <v>44694</v>
      </c>
      <c r="D30" s="1" t="s">
        <v>65</v>
      </c>
      <c r="E30" s="1" t="s">
        <v>610</v>
      </c>
      <c r="F30" s="1" t="s">
        <v>41</v>
      </c>
      <c r="G30" s="11">
        <f>(C30-VLOOKUP(E30,Riders!$A$2:$E$8000,4,FALSE))/365</f>
        <v>22.572602739726026</v>
      </c>
      <c r="H30" s="1">
        <v>6</v>
      </c>
    </row>
    <row r="31" spans="1:10">
      <c r="A31" s="1" t="s">
        <v>161</v>
      </c>
      <c r="B31" s="1">
        <v>2022</v>
      </c>
      <c r="C31" s="2">
        <v>44694</v>
      </c>
      <c r="D31" s="1" t="s">
        <v>65</v>
      </c>
      <c r="E31" s="1" t="s">
        <v>640</v>
      </c>
      <c r="F31" s="1" t="s">
        <v>22</v>
      </c>
      <c r="G31" s="11" t="e">
        <f>(C31-VLOOKUP(E31,Riders!$A$2:$E$8000,4,FALSE))/365</f>
        <v>#N/A</v>
      </c>
      <c r="H31" s="1">
        <v>7</v>
      </c>
    </row>
    <row r="32" spans="1:10">
      <c r="A32" s="1" t="s">
        <v>161</v>
      </c>
      <c r="B32" s="1">
        <v>2022</v>
      </c>
      <c r="C32" s="2">
        <v>44694</v>
      </c>
      <c r="D32" s="1" t="s">
        <v>65</v>
      </c>
      <c r="E32" s="1" t="s">
        <v>745</v>
      </c>
      <c r="F32" s="1" t="s">
        <v>45</v>
      </c>
      <c r="G32" s="11">
        <f>(C32-VLOOKUP(E32,Riders!$A$2:$E$8000,4,FALSE))/365</f>
        <v>25.038356164383561</v>
      </c>
      <c r="H32" s="1">
        <v>8</v>
      </c>
    </row>
    <row r="33" spans="1:8">
      <c r="A33" s="1" t="s">
        <v>161</v>
      </c>
      <c r="B33" s="1">
        <v>2022</v>
      </c>
      <c r="C33" s="2">
        <v>44694</v>
      </c>
      <c r="D33" s="1" t="s">
        <v>65</v>
      </c>
      <c r="E33" s="1" t="s">
        <v>488</v>
      </c>
      <c r="F33" s="1" t="s">
        <v>101</v>
      </c>
      <c r="G33" s="11">
        <f>(C33-VLOOKUP(E33,Riders!$A$2:$E$8000,4,FALSE))/365</f>
        <v>21.898630136986302</v>
      </c>
      <c r="H33" s="1">
        <v>9</v>
      </c>
    </row>
    <row r="34" spans="1:8">
      <c r="A34" s="1" t="s">
        <v>161</v>
      </c>
      <c r="B34" s="1">
        <v>2022</v>
      </c>
      <c r="C34" s="2">
        <v>44694</v>
      </c>
      <c r="D34" s="1" t="s">
        <v>65</v>
      </c>
      <c r="E34" s="1" t="s">
        <v>736</v>
      </c>
      <c r="F34" s="1" t="s">
        <v>32</v>
      </c>
      <c r="G34" s="11">
        <f>(C34-VLOOKUP(E34,Riders!$A$2:$E$8000,4,FALSE))/365</f>
        <v>21.227397260273971</v>
      </c>
      <c r="H34" s="1">
        <v>10</v>
      </c>
    </row>
    <row r="35" spans="1:8">
      <c r="A35" s="1" t="s">
        <v>161</v>
      </c>
      <c r="B35" s="1">
        <v>2022</v>
      </c>
      <c r="C35" s="2">
        <v>44694</v>
      </c>
      <c r="D35" s="1" t="s">
        <v>65</v>
      </c>
      <c r="E35" s="1" t="s">
        <v>486</v>
      </c>
      <c r="F35" s="1" t="s">
        <v>163</v>
      </c>
      <c r="G35" s="11">
        <f>(C35-VLOOKUP(E35,Riders!$A$2:$E$8000,4,FALSE))/365</f>
        <v>24.852054794520548</v>
      </c>
      <c r="H35" s="1">
        <v>11</v>
      </c>
    </row>
    <row r="36" spans="1:8">
      <c r="A36" s="1" t="s">
        <v>161</v>
      </c>
      <c r="B36" s="1">
        <v>2022</v>
      </c>
      <c r="C36" s="2">
        <v>44694</v>
      </c>
      <c r="D36" s="1" t="s">
        <v>65</v>
      </c>
      <c r="E36" s="1" t="s">
        <v>746</v>
      </c>
      <c r="F36" s="1" t="s">
        <v>479</v>
      </c>
      <c r="G36" s="11">
        <f>(C36-VLOOKUP(E36,Riders!$A$2:$E$8000,4,FALSE))/365</f>
        <v>21.528767123287672</v>
      </c>
      <c r="H36" s="1">
        <v>12</v>
      </c>
    </row>
    <row r="37" spans="1:8">
      <c r="A37" s="1" t="s">
        <v>161</v>
      </c>
      <c r="B37" s="1">
        <v>2022</v>
      </c>
      <c r="C37" s="2">
        <v>44694</v>
      </c>
      <c r="D37" s="1" t="s">
        <v>65</v>
      </c>
      <c r="E37" s="1" t="s">
        <v>614</v>
      </c>
      <c r="F37" s="1" t="s">
        <v>227</v>
      </c>
      <c r="G37" s="11">
        <f>(C37-VLOOKUP(E37,Riders!$A$2:$E$8000,4,FALSE))/365</f>
        <v>23.290410958904111</v>
      </c>
      <c r="H37" s="1">
        <v>13</v>
      </c>
    </row>
    <row r="38" spans="1:8">
      <c r="A38" s="1" t="s">
        <v>161</v>
      </c>
      <c r="B38" s="1">
        <v>2022</v>
      </c>
      <c r="C38" s="2">
        <v>44694</v>
      </c>
      <c r="D38" s="1" t="s">
        <v>65</v>
      </c>
      <c r="E38" s="1" t="s">
        <v>710</v>
      </c>
      <c r="F38" s="1" t="s">
        <v>724</v>
      </c>
      <c r="G38" s="11">
        <f>(C38-VLOOKUP(E38,Riders!$A$2:$E$8000,4,FALSE))/365</f>
        <v>27.172602739726027</v>
      </c>
      <c r="H38" s="1">
        <v>14</v>
      </c>
    </row>
    <row r="39" spans="1:8">
      <c r="A39" s="1" t="s">
        <v>161</v>
      </c>
      <c r="B39" s="1">
        <v>2022</v>
      </c>
      <c r="C39" s="2">
        <v>44694</v>
      </c>
      <c r="D39" s="1" t="s">
        <v>65</v>
      </c>
      <c r="E39" s="1" t="s">
        <v>742</v>
      </c>
      <c r="F39" s="1" t="s">
        <v>749</v>
      </c>
      <c r="G39" s="11">
        <f>(C39-VLOOKUP(E39,Riders!$A$2:$E$8000,4,FALSE))/365</f>
        <v>30.704109589041096</v>
      </c>
      <c r="H39" s="1">
        <v>15</v>
      </c>
    </row>
    <row r="40" spans="1:8">
      <c r="A40" s="1" t="s">
        <v>161</v>
      </c>
      <c r="B40" s="1">
        <v>2022</v>
      </c>
      <c r="C40" s="2">
        <v>44694</v>
      </c>
      <c r="D40" s="1" t="s">
        <v>65</v>
      </c>
      <c r="E40" s="1" t="s">
        <v>603</v>
      </c>
      <c r="F40" s="1" t="s">
        <v>84</v>
      </c>
      <c r="G40" s="11">
        <f>(C40-VLOOKUP(E40,Riders!$A$2:$E$8000,4,FALSE))/365</f>
        <v>25.69041095890411</v>
      </c>
      <c r="H40" s="1">
        <v>16</v>
      </c>
    </row>
    <row r="41" spans="1:8">
      <c r="A41" s="1" t="s">
        <v>161</v>
      </c>
      <c r="B41" s="1">
        <v>2022</v>
      </c>
      <c r="C41" s="2">
        <v>44694</v>
      </c>
      <c r="D41" s="1" t="s">
        <v>65</v>
      </c>
      <c r="E41" s="1" t="s">
        <v>596</v>
      </c>
      <c r="F41" s="1" t="s">
        <v>28</v>
      </c>
      <c r="G41" s="11">
        <f>(C41-VLOOKUP(E41,Riders!$A$2:$E$8000,4,FALSE))/365</f>
        <v>31.673972602739727</v>
      </c>
      <c r="H41" s="1">
        <v>17</v>
      </c>
    </row>
    <row r="42" spans="1:8">
      <c r="A42" s="1" t="s">
        <v>161</v>
      </c>
      <c r="B42" s="1">
        <v>2022</v>
      </c>
      <c r="C42" s="2">
        <v>44694</v>
      </c>
      <c r="D42" s="1" t="s">
        <v>65</v>
      </c>
      <c r="E42" s="1" t="s">
        <v>743</v>
      </c>
      <c r="F42" s="1" t="s">
        <v>34</v>
      </c>
      <c r="G42" s="11">
        <f>(C42-VLOOKUP(E42,Riders!$A$2:$E$8000,4,FALSE))/365</f>
        <v>26.731506849315068</v>
      </c>
      <c r="H42" s="1">
        <v>18</v>
      </c>
    </row>
    <row r="43" spans="1:8">
      <c r="A43" s="1" t="s">
        <v>161</v>
      </c>
      <c r="B43" s="1">
        <v>2022</v>
      </c>
      <c r="C43" s="2">
        <v>44694</v>
      </c>
      <c r="D43" s="1" t="s">
        <v>65</v>
      </c>
      <c r="E43" s="1" t="s">
        <v>518</v>
      </c>
      <c r="F43" s="1" t="s">
        <v>249</v>
      </c>
      <c r="G43" s="11">
        <f>(C43-VLOOKUP(E43,Riders!$A$2:$E$8000,4,FALSE))/365</f>
        <v>31.334246575342465</v>
      </c>
      <c r="H43" s="1">
        <v>19</v>
      </c>
    </row>
    <row r="44" spans="1:8">
      <c r="A44" s="1" t="s">
        <v>161</v>
      </c>
      <c r="B44" s="1">
        <v>2022</v>
      </c>
      <c r="C44" s="2">
        <v>44694</v>
      </c>
      <c r="D44" s="1" t="s">
        <v>65</v>
      </c>
      <c r="E44" s="1" t="s">
        <v>594</v>
      </c>
      <c r="F44" s="1" t="s">
        <v>30</v>
      </c>
      <c r="G44" s="11">
        <f>(C44-VLOOKUP(E44,Riders!$A$2:$E$8000,4,FALSE))/365</f>
        <v>32.956164383561642</v>
      </c>
      <c r="H44" s="1">
        <v>20</v>
      </c>
    </row>
    <row r="45" spans="1:8">
      <c r="A45" s="1" t="s">
        <v>161</v>
      </c>
      <c r="B45" s="1">
        <v>2022</v>
      </c>
      <c r="C45" s="2">
        <v>44694</v>
      </c>
      <c r="D45" s="1" t="s">
        <v>65</v>
      </c>
      <c r="E45" s="1" t="s">
        <v>497</v>
      </c>
      <c r="F45" s="1" t="s">
        <v>38</v>
      </c>
      <c r="G45" s="11">
        <f>(C45-VLOOKUP(E45,Riders!$A$2:$E$8000,4,FALSE))/365</f>
        <v>22.084931506849315</v>
      </c>
      <c r="H45" s="1">
        <v>21</v>
      </c>
    </row>
    <row r="46" spans="1:8">
      <c r="A46" s="1" t="s">
        <v>161</v>
      </c>
      <c r="B46" s="1">
        <v>2022</v>
      </c>
      <c r="C46" s="2">
        <v>44694</v>
      </c>
      <c r="D46" s="1" t="s">
        <v>65</v>
      </c>
      <c r="E46" s="1" t="s">
        <v>490</v>
      </c>
      <c r="F46" s="1" t="s">
        <v>491</v>
      </c>
      <c r="G46" s="11">
        <f>(C46-VLOOKUP(E46,Riders!$A$2:$E$8000,4,FALSE))/365</f>
        <v>26.504109589041096</v>
      </c>
      <c r="H46" s="1" t="s">
        <v>606</v>
      </c>
    </row>
    <row r="47" spans="1:8">
      <c r="A47" s="1" t="s">
        <v>161</v>
      </c>
      <c r="B47" s="1">
        <v>2022</v>
      </c>
      <c r="C47" s="2">
        <v>44694</v>
      </c>
      <c r="D47" s="1" t="s">
        <v>65</v>
      </c>
      <c r="E47" s="1" t="s">
        <v>691</v>
      </c>
      <c r="F47" s="1" t="s">
        <v>721</v>
      </c>
      <c r="G47" s="11">
        <f>(C47-VLOOKUP(E47,Riders!$A$2:$E$8000,4,FALSE))/365</f>
        <v>28.882191780821916</v>
      </c>
      <c r="H47" s="1" t="s">
        <v>606</v>
      </c>
    </row>
    <row r="48" spans="1:8">
      <c r="A48" s="1" t="s">
        <v>161</v>
      </c>
      <c r="B48" s="1">
        <v>2022</v>
      </c>
      <c r="C48" s="2">
        <v>44694</v>
      </c>
      <c r="D48" s="1" t="s">
        <v>65</v>
      </c>
      <c r="E48" s="1" t="s">
        <v>747</v>
      </c>
      <c r="F48" s="1" t="s">
        <v>523</v>
      </c>
      <c r="G48" s="11">
        <f>(C48-VLOOKUP(E48,Riders!$A$2:$E$8000,4,FALSE))/365</f>
        <v>21.208219178082192</v>
      </c>
      <c r="H48" s="1" t="s">
        <v>606</v>
      </c>
    </row>
    <row r="49" spans="1:10">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c r="A50" s="4" t="s">
        <v>181</v>
      </c>
      <c r="B50" s="4">
        <v>2021</v>
      </c>
      <c r="C50" s="5">
        <v>44490</v>
      </c>
      <c r="D50" s="4" t="s">
        <v>19</v>
      </c>
      <c r="E50" s="4" t="s">
        <v>641</v>
      </c>
      <c r="F50" s="4" t="s">
        <v>77</v>
      </c>
      <c r="G50" s="11">
        <f>(C50-VLOOKUP(E50,Riders!$A$2:$E$8000,4,FALSE))/365</f>
        <v>21.334246575342465</v>
      </c>
      <c r="H50" s="4">
        <v>2</v>
      </c>
    </row>
    <row r="51" spans="1:10">
      <c r="A51" s="4" t="s">
        <v>181</v>
      </c>
      <c r="B51" s="4">
        <v>2021</v>
      </c>
      <c r="C51" s="5">
        <v>44490</v>
      </c>
      <c r="D51" s="4" t="s">
        <v>19</v>
      </c>
      <c r="E51" s="4" t="s">
        <v>646</v>
      </c>
      <c r="F51" s="4" t="s">
        <v>112</v>
      </c>
      <c r="G51" s="11">
        <f>(C51-VLOOKUP(E51,Riders!$A$2:$E$8000,4,FALSE))/365</f>
        <v>22.457534246575342</v>
      </c>
      <c r="H51" s="4">
        <v>3</v>
      </c>
    </row>
    <row r="52" spans="1:10">
      <c r="A52" s="4" t="s">
        <v>181</v>
      </c>
      <c r="B52" s="4">
        <v>2021</v>
      </c>
      <c r="C52" s="5">
        <v>44490</v>
      </c>
      <c r="D52" s="4" t="s">
        <v>19</v>
      </c>
      <c r="E52" s="4" t="s">
        <v>640</v>
      </c>
      <c r="F52" s="4" t="s">
        <v>22</v>
      </c>
      <c r="G52" s="11" t="e">
        <f>(C52-VLOOKUP(E52,Riders!$A$2:$E$8000,4,FALSE))/365</f>
        <v>#N/A</v>
      </c>
      <c r="H52" s="4">
        <v>4</v>
      </c>
    </row>
    <row r="53" spans="1:10">
      <c r="A53" s="4" t="s">
        <v>181</v>
      </c>
      <c r="B53" s="4">
        <v>2021</v>
      </c>
      <c r="C53" s="5">
        <v>44490</v>
      </c>
      <c r="D53" s="4" t="s">
        <v>19</v>
      </c>
      <c r="E53" s="4" t="s">
        <v>594</v>
      </c>
      <c r="F53" s="4" t="s">
        <v>30</v>
      </c>
      <c r="G53" s="11">
        <f>(C53-VLOOKUP(E53,Riders!$A$2:$E$8000,4,FALSE))/365</f>
        <v>32.397260273972606</v>
      </c>
      <c r="H53" s="4">
        <v>5</v>
      </c>
    </row>
    <row r="54" spans="1:10">
      <c r="A54" s="4" t="s">
        <v>181</v>
      </c>
      <c r="B54" s="4">
        <v>2021</v>
      </c>
      <c r="C54" s="5">
        <v>44490</v>
      </c>
      <c r="D54" s="4" t="s">
        <v>19</v>
      </c>
      <c r="E54" s="4" t="s">
        <v>610</v>
      </c>
      <c r="F54" s="4" t="s">
        <v>41</v>
      </c>
      <c r="G54" s="11">
        <f>(C54-VLOOKUP(E54,Riders!$A$2:$E$8000,4,FALSE))/365</f>
        <v>22.013698630136986</v>
      </c>
      <c r="H54" s="4">
        <v>6</v>
      </c>
    </row>
    <row r="55" spans="1:10">
      <c r="A55" s="4" t="s">
        <v>181</v>
      </c>
      <c r="B55" s="4">
        <v>2021</v>
      </c>
      <c r="C55" s="5">
        <v>44490</v>
      </c>
      <c r="D55" s="4" t="s">
        <v>19</v>
      </c>
      <c r="E55" s="4" t="s">
        <v>480</v>
      </c>
      <c r="F55" s="4" t="s">
        <v>28</v>
      </c>
      <c r="G55" s="11">
        <f>(C55-VLOOKUP(E55,Riders!$A$2:$E$8000,4,FALSE))/365</f>
        <v>19.353424657534248</v>
      </c>
      <c r="H55" s="4">
        <v>7</v>
      </c>
    </row>
    <row r="56" spans="1:10">
      <c r="A56" s="4" t="s">
        <v>181</v>
      </c>
      <c r="B56" s="4">
        <v>2021</v>
      </c>
      <c r="C56" s="5">
        <v>44490</v>
      </c>
      <c r="D56" s="4" t="s">
        <v>19</v>
      </c>
      <c r="E56" s="4" t="s">
        <v>482</v>
      </c>
      <c r="F56" s="4" t="s">
        <v>483</v>
      </c>
      <c r="G56" s="11">
        <f>(C56-VLOOKUP(E56,Riders!$A$2:$E$8000,4,FALSE))/365</f>
        <v>19.63013698630137</v>
      </c>
      <c r="H56" s="4">
        <v>8</v>
      </c>
    </row>
    <row r="57" spans="1:10">
      <c r="A57" s="4" t="s">
        <v>181</v>
      </c>
      <c r="B57" s="4">
        <v>2021</v>
      </c>
      <c r="C57" s="5">
        <v>44490</v>
      </c>
      <c r="D57" s="4" t="s">
        <v>19</v>
      </c>
      <c r="E57" s="4" t="s">
        <v>472</v>
      </c>
      <c r="F57" s="4" t="s">
        <v>24</v>
      </c>
      <c r="G57" s="11">
        <f>(C57-VLOOKUP(E57,Riders!$A$2:$E$8000,4,FALSE))/365</f>
        <v>32.723287671232875</v>
      </c>
      <c r="H57" s="4">
        <v>9</v>
      </c>
    </row>
    <row r="58" spans="1:10">
      <c r="A58" s="4" t="s">
        <v>181</v>
      </c>
      <c r="B58" s="4">
        <v>2021</v>
      </c>
      <c r="C58" s="5">
        <v>44490</v>
      </c>
      <c r="D58" s="4" t="s">
        <v>19</v>
      </c>
      <c r="E58" s="4" t="s">
        <v>820</v>
      </c>
      <c r="F58" s="4" t="s">
        <v>479</v>
      </c>
      <c r="G58" s="11" t="e">
        <f>(C58-VLOOKUP(E58,Riders!$A$2:$E$8000,4,FALSE))/365</f>
        <v>#N/A</v>
      </c>
      <c r="H58" s="4">
        <v>10</v>
      </c>
    </row>
    <row r="59" spans="1:10">
      <c r="A59" s="4" t="s">
        <v>181</v>
      </c>
      <c r="B59" s="4">
        <v>2021</v>
      </c>
      <c r="C59" s="5">
        <v>44490</v>
      </c>
      <c r="D59" s="4" t="s">
        <v>19</v>
      </c>
      <c r="E59" s="4" t="s">
        <v>616</v>
      </c>
      <c r="F59" s="4" t="s">
        <v>36</v>
      </c>
      <c r="G59" s="11">
        <f>(C59-VLOOKUP(E59,Riders!$A$2:$E$8000,4,FALSE))/365</f>
        <v>33.69315068493151</v>
      </c>
      <c r="H59" s="4">
        <v>11</v>
      </c>
    </row>
    <row r="60" spans="1:10">
      <c r="A60" s="4" t="s">
        <v>181</v>
      </c>
      <c r="B60" s="4">
        <v>2021</v>
      </c>
      <c r="C60" s="5">
        <v>44490</v>
      </c>
      <c r="D60" s="4" t="s">
        <v>19</v>
      </c>
      <c r="E60" s="4" t="s">
        <v>829</v>
      </c>
      <c r="F60" s="4" t="s">
        <v>84</v>
      </c>
      <c r="G60" s="11">
        <f>(C60-VLOOKUP(E60,Riders!$A$2:$E$8000,4,FALSE))/365</f>
        <v>23.027397260273972</v>
      </c>
      <c r="H60" s="4">
        <v>12</v>
      </c>
    </row>
    <row r="61" spans="1:10">
      <c r="A61" s="4" t="s">
        <v>181</v>
      </c>
      <c r="B61" s="4">
        <v>2021</v>
      </c>
      <c r="C61" s="5">
        <v>44490</v>
      </c>
      <c r="D61" s="4" t="s">
        <v>19</v>
      </c>
      <c r="E61" s="4" t="s">
        <v>825</v>
      </c>
      <c r="F61" s="4" t="s">
        <v>184</v>
      </c>
      <c r="G61" s="11">
        <f>(C61-VLOOKUP(E61,Riders!$A$2:$E$8000,4,FALSE))/365</f>
        <v>24.402739726027399</v>
      </c>
      <c r="H61" s="4">
        <v>13</v>
      </c>
    </row>
    <row r="62" spans="1:10">
      <c r="A62" s="4" t="s">
        <v>181</v>
      </c>
      <c r="B62" s="4">
        <v>2021</v>
      </c>
      <c r="C62" s="5">
        <v>44490</v>
      </c>
      <c r="D62" s="4" t="s">
        <v>19</v>
      </c>
      <c r="E62" s="4" t="s">
        <v>799</v>
      </c>
      <c r="F62" s="4" t="s">
        <v>187</v>
      </c>
      <c r="G62" s="11">
        <f>(C62-VLOOKUP(E62,Riders!$A$2:$E$8000,4,FALSE))/365</f>
        <v>25.383561643835616</v>
      </c>
      <c r="H62" s="4">
        <v>14</v>
      </c>
    </row>
    <row r="63" spans="1:10">
      <c r="A63" s="4" t="s">
        <v>181</v>
      </c>
      <c r="B63" s="4">
        <v>2021</v>
      </c>
      <c r="C63" s="5">
        <v>44490</v>
      </c>
      <c r="D63" s="4" t="s">
        <v>19</v>
      </c>
      <c r="E63" s="4" t="s">
        <v>832</v>
      </c>
      <c r="F63" s="4" t="s">
        <v>206</v>
      </c>
      <c r="G63" s="11">
        <f>(C63-VLOOKUP(E63,Riders!$A$2:$E$8000,4,FALSE))/365</f>
        <v>26.043835616438358</v>
      </c>
      <c r="H63" s="4">
        <v>15</v>
      </c>
    </row>
    <row r="64" spans="1:10">
      <c r="A64" s="4" t="s">
        <v>181</v>
      </c>
      <c r="B64" s="4">
        <v>2021</v>
      </c>
      <c r="C64" s="5">
        <v>44490</v>
      </c>
      <c r="D64" s="4" t="s">
        <v>19</v>
      </c>
      <c r="E64" s="4" t="s">
        <v>605</v>
      </c>
      <c r="F64" s="4" t="s">
        <v>45</v>
      </c>
      <c r="G64" s="11">
        <f>(C64-VLOOKUP(E64,Riders!$A$2:$E$8000,4,FALSE))/365</f>
        <v>23.106849315068494</v>
      </c>
      <c r="H64" s="4">
        <v>16</v>
      </c>
    </row>
    <row r="65" spans="1:10">
      <c r="A65" s="4" t="s">
        <v>181</v>
      </c>
      <c r="B65" s="4">
        <v>2021</v>
      </c>
      <c r="C65" s="5">
        <v>44490</v>
      </c>
      <c r="D65" s="4" t="s">
        <v>19</v>
      </c>
      <c r="E65" s="4" t="s">
        <v>811</v>
      </c>
      <c r="F65" s="4" t="s">
        <v>81</v>
      </c>
      <c r="G65" s="11" t="e">
        <f>(C65-VLOOKUP(E65,Riders!$A$2:$E$8000,4,FALSE))/365</f>
        <v>#N/A</v>
      </c>
      <c r="H65" s="4">
        <v>17</v>
      </c>
    </row>
    <row r="66" spans="1:10">
      <c r="A66" s="4" t="s">
        <v>181</v>
      </c>
      <c r="B66" s="4">
        <v>2021</v>
      </c>
      <c r="C66" s="5">
        <v>44490</v>
      </c>
      <c r="D66" s="4" t="s">
        <v>19</v>
      </c>
      <c r="E66" s="4" t="s">
        <v>758</v>
      </c>
      <c r="F66" s="4" t="s">
        <v>645</v>
      </c>
      <c r="G66" s="11">
        <f>(C66-VLOOKUP(E66,Riders!$A$2:$E$8000,4,FALSE))/365</f>
        <v>19.841095890410958</v>
      </c>
      <c r="H66" s="4">
        <v>18</v>
      </c>
    </row>
    <row r="67" spans="1:10">
      <c r="A67" s="4" t="s">
        <v>181</v>
      </c>
      <c r="B67" s="4">
        <v>2021</v>
      </c>
      <c r="C67" s="5">
        <v>44490</v>
      </c>
      <c r="D67" s="4" t="s">
        <v>19</v>
      </c>
      <c r="E67" s="4" t="s">
        <v>486</v>
      </c>
      <c r="F67" s="4" t="s">
        <v>163</v>
      </c>
      <c r="G67" s="11">
        <f>(C67-VLOOKUP(E67,Riders!$A$2:$E$8000,4,FALSE))/365</f>
        <v>24.293150684931508</v>
      </c>
      <c r="H67" s="4">
        <v>19</v>
      </c>
    </row>
    <row r="68" spans="1:10">
      <c r="A68" s="4" t="s">
        <v>181</v>
      </c>
      <c r="B68" s="4">
        <v>2021</v>
      </c>
      <c r="C68" s="5">
        <v>44490</v>
      </c>
      <c r="D68" s="4" t="s">
        <v>19</v>
      </c>
      <c r="E68" s="4" t="s">
        <v>490</v>
      </c>
      <c r="F68" s="4" t="s">
        <v>491</v>
      </c>
      <c r="G68" s="11">
        <f>(C68-VLOOKUP(E68,Riders!$A$2:$E$8000,4,FALSE))/365</f>
        <v>25.945205479452056</v>
      </c>
      <c r="H68" s="4">
        <v>20</v>
      </c>
    </row>
    <row r="69" spans="1:10">
      <c r="A69" s="4" t="s">
        <v>181</v>
      </c>
      <c r="B69" s="4">
        <v>2021</v>
      </c>
      <c r="C69" s="5">
        <v>44490</v>
      </c>
      <c r="D69" s="4" t="s">
        <v>19</v>
      </c>
      <c r="E69" s="4" t="s">
        <v>494</v>
      </c>
      <c r="F69" s="4" t="s">
        <v>103</v>
      </c>
      <c r="G69" s="11">
        <f>(C69-VLOOKUP(E69,Riders!$A$2:$E$8000,4,FALSE))/365</f>
        <v>25.736986301369864</v>
      </c>
      <c r="H69" s="4">
        <v>21</v>
      </c>
    </row>
    <row r="70" spans="1:10">
      <c r="A70" s="4" t="s">
        <v>181</v>
      </c>
      <c r="B70" s="4">
        <v>2021</v>
      </c>
      <c r="C70" s="5">
        <v>44490</v>
      </c>
      <c r="D70" s="4" t="s">
        <v>19</v>
      </c>
      <c r="E70" s="4" t="s">
        <v>636</v>
      </c>
      <c r="F70" s="4" t="s">
        <v>637</v>
      </c>
      <c r="G70" s="11">
        <f>(C70-VLOOKUP(E70,Riders!$A$2:$E$8000,4,FALSE))/365</f>
        <v>22.471232876712328</v>
      </c>
      <c r="H70" s="4">
        <v>22</v>
      </c>
    </row>
    <row r="71" spans="1:10">
      <c r="A71" s="1" t="s">
        <v>216</v>
      </c>
      <c r="B71" s="1">
        <v>2020</v>
      </c>
      <c r="C71" s="2">
        <v>43888</v>
      </c>
      <c r="D71" s="1" t="s">
        <v>19</v>
      </c>
      <c r="E71" s="1" t="s">
        <v>799</v>
      </c>
      <c r="F71" s="1" t="s">
        <v>187</v>
      </c>
      <c r="G71" s="11">
        <f>(C71-VLOOKUP(E71,Riders!$A$2:$E$8000,4,FALSE))/365</f>
        <v>23.734246575342464</v>
      </c>
      <c r="H71" s="1">
        <v>1</v>
      </c>
      <c r="I71" s="6">
        <v>0.70763888888888893</v>
      </c>
      <c r="J71">
        <v>52.985999999999997</v>
      </c>
    </row>
    <row r="72" spans="1:10">
      <c r="A72" s="1" t="s">
        <v>216</v>
      </c>
      <c r="B72" s="1">
        <v>2020</v>
      </c>
      <c r="C72" s="2">
        <v>43888</v>
      </c>
      <c r="D72" s="1" t="s">
        <v>19</v>
      </c>
      <c r="E72" s="1" t="s">
        <v>588</v>
      </c>
      <c r="F72" s="1" t="s">
        <v>24</v>
      </c>
      <c r="G72" s="11">
        <f>(C72-VLOOKUP(E72,Riders!$A$2:$E$8000,4,FALSE))/365</f>
        <v>25.476712328767125</v>
      </c>
      <c r="H72" s="1">
        <v>2</v>
      </c>
    </row>
    <row r="73" spans="1:10">
      <c r="A73" s="1" t="s">
        <v>216</v>
      </c>
      <c r="B73" s="1">
        <v>2020</v>
      </c>
      <c r="C73" s="2">
        <v>43888</v>
      </c>
      <c r="D73" s="1" t="s">
        <v>19</v>
      </c>
      <c r="E73" s="1" t="s">
        <v>616</v>
      </c>
      <c r="F73" s="1" t="s">
        <v>36</v>
      </c>
      <c r="G73" s="11">
        <f>(C73-VLOOKUP(E73,Riders!$A$2:$E$8000,4,FALSE))/365</f>
        <v>32.043835616438358</v>
      </c>
      <c r="H73" s="1">
        <v>3</v>
      </c>
    </row>
    <row r="74" spans="1:10">
      <c r="A74" s="1" t="s">
        <v>216</v>
      </c>
      <c r="B74" s="1">
        <v>2020</v>
      </c>
      <c r="C74" s="2">
        <v>43888</v>
      </c>
      <c r="D74" s="1" t="s">
        <v>19</v>
      </c>
      <c r="E74" s="1" t="s">
        <v>778</v>
      </c>
      <c r="F74" s="1" t="s">
        <v>112</v>
      </c>
      <c r="G74" s="11">
        <f>(C74-VLOOKUP(E74,Riders!$A$2:$E$8000,4,FALSE))/365</f>
        <v>21.87123287671233</v>
      </c>
      <c r="H74" s="1">
        <v>4</v>
      </c>
    </row>
    <row r="75" spans="1:10">
      <c r="A75" s="1" t="s">
        <v>216</v>
      </c>
      <c r="B75" s="1">
        <v>2020</v>
      </c>
      <c r="C75" s="2">
        <v>43888</v>
      </c>
      <c r="D75" s="1" t="s">
        <v>19</v>
      </c>
      <c r="E75" s="1" t="s">
        <v>640</v>
      </c>
      <c r="F75" s="1" t="s">
        <v>22</v>
      </c>
      <c r="G75" s="11" t="e">
        <f>(C75-VLOOKUP(E75,Riders!$A$2:$E$8000,4,FALSE))/365</f>
        <v>#N/A</v>
      </c>
      <c r="H75" s="1">
        <v>5</v>
      </c>
    </row>
    <row r="76" spans="1:10">
      <c r="A76" s="1" t="s">
        <v>216</v>
      </c>
      <c r="B76" s="1">
        <v>2020</v>
      </c>
      <c r="C76" s="2">
        <v>43888</v>
      </c>
      <c r="D76" s="1" t="s">
        <v>19</v>
      </c>
      <c r="E76" s="1" t="s">
        <v>930</v>
      </c>
      <c r="F76" s="1" t="s">
        <v>163</v>
      </c>
      <c r="G76" s="11">
        <f>(C76-VLOOKUP(E76,Riders!$A$2:$E$8000,4,FALSE))/365</f>
        <v>36.169863013698631</v>
      </c>
      <c r="H76" s="1">
        <v>6</v>
      </c>
    </row>
    <row r="77" spans="1:10">
      <c r="A77" s="1" t="s">
        <v>216</v>
      </c>
      <c r="B77" s="1">
        <v>2020</v>
      </c>
      <c r="C77" s="2">
        <v>43888</v>
      </c>
      <c r="D77" s="1" t="s">
        <v>19</v>
      </c>
      <c r="E77" s="1" t="s">
        <v>942</v>
      </c>
      <c r="F77" s="1" t="s">
        <v>28</v>
      </c>
      <c r="G77" s="11">
        <f>(C77-VLOOKUP(E77,Riders!$A$2:$E$8000,4,FALSE))/365</f>
        <v>26.183561643835617</v>
      </c>
      <c r="H77" s="1">
        <v>7</v>
      </c>
    </row>
    <row r="78" spans="1:10">
      <c r="A78" s="1" t="s">
        <v>216</v>
      </c>
      <c r="B78" s="1">
        <v>2020</v>
      </c>
      <c r="C78" s="2">
        <v>43888</v>
      </c>
      <c r="D78" s="1" t="s">
        <v>19</v>
      </c>
      <c r="E78" s="1" t="s">
        <v>932</v>
      </c>
      <c r="F78" s="1" t="s">
        <v>55</v>
      </c>
      <c r="G78" s="11" t="e">
        <f>(C78-VLOOKUP(E78,Riders!$A$2:$E$8000,4,FALSE))/365</f>
        <v>#N/A</v>
      </c>
      <c r="H78" s="1">
        <v>8</v>
      </c>
    </row>
    <row r="79" spans="1:10">
      <c r="A79" s="1" t="s">
        <v>216</v>
      </c>
      <c r="B79" s="1">
        <v>2020</v>
      </c>
      <c r="C79" s="2">
        <v>43888</v>
      </c>
      <c r="D79" s="1" t="s">
        <v>19</v>
      </c>
      <c r="E79" s="1" t="s">
        <v>819</v>
      </c>
      <c r="F79" s="1" t="s">
        <v>479</v>
      </c>
      <c r="G79" s="11" t="e">
        <f>(C79-VLOOKUP(E79,Riders!$A$2:$E$8000,4,FALSE))/365</f>
        <v>#N/A</v>
      </c>
      <c r="H79" s="1">
        <v>9</v>
      </c>
    </row>
    <row r="80" spans="1:10">
      <c r="A80" s="1" t="s">
        <v>216</v>
      </c>
      <c r="B80" s="1">
        <v>2020</v>
      </c>
      <c r="C80" s="2">
        <v>43888</v>
      </c>
      <c r="D80" s="1" t="s">
        <v>19</v>
      </c>
      <c r="E80" s="1" t="s">
        <v>934</v>
      </c>
      <c r="F80" s="1" t="s">
        <v>38</v>
      </c>
      <c r="G80" s="11">
        <f>(C80-VLOOKUP(E80,Riders!$A$2:$E$8000,4,FALSE))/365</f>
        <v>21.19178082191781</v>
      </c>
      <c r="H80" s="1">
        <v>10</v>
      </c>
    </row>
    <row r="81" spans="1:10">
      <c r="A81" s="1" t="s">
        <v>216</v>
      </c>
      <c r="B81" s="1">
        <v>2020</v>
      </c>
      <c r="C81" s="2">
        <v>43888</v>
      </c>
      <c r="D81" s="1" t="s">
        <v>19</v>
      </c>
      <c r="E81" s="1" t="s">
        <v>927</v>
      </c>
      <c r="F81" s="1" t="s">
        <v>177</v>
      </c>
      <c r="G81" s="11">
        <f>(C81-VLOOKUP(E81,Riders!$A$2:$E$8000,4,FALSE))/365</f>
        <v>27.397260273972602</v>
      </c>
      <c r="H81" s="1">
        <v>11</v>
      </c>
    </row>
    <row r="82" spans="1:10">
      <c r="A82" s="1" t="s">
        <v>216</v>
      </c>
      <c r="B82" s="1">
        <v>2020</v>
      </c>
      <c r="C82" s="2">
        <v>43888</v>
      </c>
      <c r="D82" s="1" t="s">
        <v>19</v>
      </c>
      <c r="E82" s="1" t="s">
        <v>600</v>
      </c>
      <c r="F82" s="1" t="s">
        <v>101</v>
      </c>
      <c r="G82" s="11">
        <f>(C82-VLOOKUP(E82,Riders!$A$2:$E$8000,4,FALSE))/365</f>
        <v>24.123287671232877</v>
      </c>
      <c r="H82" s="1">
        <v>12</v>
      </c>
    </row>
    <row r="83" spans="1:10">
      <c r="A83" s="1" t="s">
        <v>216</v>
      </c>
      <c r="B83" s="1">
        <v>2020</v>
      </c>
      <c r="C83" s="2">
        <v>43888</v>
      </c>
      <c r="D83" s="1" t="s">
        <v>19</v>
      </c>
      <c r="E83" s="1" t="s">
        <v>339</v>
      </c>
      <c r="F83" s="1" t="s">
        <v>141</v>
      </c>
      <c r="G83" s="11">
        <f>(C83-VLOOKUP(E83,Riders!$A$2:$E$8000,4,FALSE))/365</f>
        <v>31.947945205479453</v>
      </c>
      <c r="H83" s="1">
        <v>13</v>
      </c>
    </row>
    <row r="84" spans="1:10">
      <c r="A84" s="1" t="s">
        <v>216</v>
      </c>
      <c r="B84" s="1">
        <v>2020</v>
      </c>
      <c r="C84" s="2">
        <v>43888</v>
      </c>
      <c r="D84" s="1" t="s">
        <v>19</v>
      </c>
      <c r="E84" s="1" t="s">
        <v>811</v>
      </c>
      <c r="F84" s="1" t="s">
        <v>81</v>
      </c>
      <c r="G84" s="11" t="e">
        <f>(C84-VLOOKUP(E84,Riders!$A$2:$E$8000,4,FALSE))/365</f>
        <v>#N/A</v>
      </c>
      <c r="H84" s="1">
        <v>14</v>
      </c>
    </row>
    <row r="85" spans="1:10">
      <c r="A85" s="1" t="s">
        <v>216</v>
      </c>
      <c r="B85" s="1">
        <v>2020</v>
      </c>
      <c r="C85" s="2">
        <v>43888</v>
      </c>
      <c r="D85" s="1" t="s">
        <v>19</v>
      </c>
      <c r="E85" s="1" t="s">
        <v>610</v>
      </c>
      <c r="F85" s="1" t="s">
        <v>41</v>
      </c>
      <c r="G85" s="11">
        <f>(C85-VLOOKUP(E85,Riders!$A$2:$E$8000,4,FALSE))/365</f>
        <v>20.364383561643837</v>
      </c>
      <c r="H85" s="1">
        <v>15</v>
      </c>
    </row>
    <row r="86" spans="1:10">
      <c r="A86" s="1" t="s">
        <v>216</v>
      </c>
      <c r="B86" s="1">
        <v>2020</v>
      </c>
      <c r="C86" s="2">
        <v>43888</v>
      </c>
      <c r="D86" s="1" t="s">
        <v>19</v>
      </c>
      <c r="E86" s="1" t="s">
        <v>832</v>
      </c>
      <c r="F86" s="1" t="s">
        <v>206</v>
      </c>
      <c r="G86" s="11">
        <f>(C86-VLOOKUP(E86,Riders!$A$2:$E$8000,4,FALSE))/365</f>
        <v>24.394520547945206</v>
      </c>
      <c r="H86" s="1">
        <v>16</v>
      </c>
    </row>
    <row r="87" spans="1:10">
      <c r="A87" s="1" t="s">
        <v>216</v>
      </c>
      <c r="B87" s="1">
        <v>2020</v>
      </c>
      <c r="C87" s="2">
        <v>43888</v>
      </c>
      <c r="D87" s="1" t="s">
        <v>19</v>
      </c>
      <c r="E87" s="1" t="s">
        <v>490</v>
      </c>
      <c r="F87" s="1" t="s">
        <v>491</v>
      </c>
      <c r="G87" s="11">
        <f>(C87-VLOOKUP(E87,Riders!$A$2:$E$8000,4,FALSE))/365</f>
        <v>24.295890410958904</v>
      </c>
      <c r="H87" s="1">
        <v>17</v>
      </c>
    </row>
    <row r="88" spans="1:10">
      <c r="A88" s="1" t="s">
        <v>216</v>
      </c>
      <c r="B88" s="1">
        <v>2020</v>
      </c>
      <c r="C88" s="2">
        <v>43888</v>
      </c>
      <c r="D88" s="1" t="s">
        <v>19</v>
      </c>
      <c r="E88" s="1" t="s">
        <v>484</v>
      </c>
      <c r="F88" s="1" t="s">
        <v>45</v>
      </c>
      <c r="G88" s="11">
        <f>(C88-VLOOKUP(E88,Riders!$A$2:$E$8000,4,FALSE))/365</f>
        <v>19.561643835616437</v>
      </c>
      <c r="H88" s="1">
        <v>18</v>
      </c>
    </row>
    <row r="89" spans="1:10">
      <c r="A89" s="1" t="s">
        <v>216</v>
      </c>
      <c r="B89" s="1">
        <v>2020</v>
      </c>
      <c r="C89" s="2">
        <v>43888</v>
      </c>
      <c r="D89" s="1" t="s">
        <v>19</v>
      </c>
      <c r="E89" s="1" t="s">
        <v>943</v>
      </c>
      <c r="F89" s="1" t="s">
        <v>151</v>
      </c>
      <c r="G89" s="11">
        <f>(C89-VLOOKUP(E89,Riders!$A$2:$E$8000,4,FALSE))/365</f>
        <v>24.747945205479454</v>
      </c>
      <c r="H89" s="1">
        <v>19</v>
      </c>
    </row>
    <row r="90" spans="1:10">
      <c r="A90" s="1" t="s">
        <v>216</v>
      </c>
      <c r="B90" s="1">
        <v>2020</v>
      </c>
      <c r="C90" s="2">
        <v>43888</v>
      </c>
      <c r="D90" s="1" t="s">
        <v>19</v>
      </c>
      <c r="E90" s="1" t="s">
        <v>944</v>
      </c>
      <c r="F90" s="1" t="s">
        <v>84</v>
      </c>
      <c r="G90" s="11">
        <f>(C90-VLOOKUP(E90,Riders!$A$2:$E$8000,4,FALSE))/365</f>
        <v>20.246575342465754</v>
      </c>
      <c r="H90" s="1">
        <v>20</v>
      </c>
    </row>
    <row r="91" spans="1:10">
      <c r="A91" s="1" t="s">
        <v>216</v>
      </c>
      <c r="B91" s="1">
        <v>2020</v>
      </c>
      <c r="C91" s="2">
        <v>43888</v>
      </c>
      <c r="D91" s="1" t="s">
        <v>19</v>
      </c>
      <c r="E91" s="1" t="s">
        <v>520</v>
      </c>
      <c r="F91" s="1" t="s">
        <v>57</v>
      </c>
      <c r="G91" s="11">
        <f>(C91-VLOOKUP(E91,Riders!$A$2:$E$8000,4,FALSE))/365</f>
        <v>23.126027397260273</v>
      </c>
      <c r="H91" s="1">
        <v>21</v>
      </c>
    </row>
    <row r="92" spans="1:10">
      <c r="A92" s="1" t="s">
        <v>216</v>
      </c>
      <c r="B92" s="1">
        <v>2020</v>
      </c>
      <c r="C92" s="2">
        <v>43888</v>
      </c>
      <c r="D92" s="1" t="s">
        <v>19</v>
      </c>
      <c r="E92" s="1" t="s">
        <v>890</v>
      </c>
      <c r="F92" s="1" t="s">
        <v>645</v>
      </c>
      <c r="G92" s="11">
        <f>(C92-VLOOKUP(E92,Riders!$A$2:$E$8000,4,FALSE))/365</f>
        <v>26.863013698630137</v>
      </c>
      <c r="H92" s="1">
        <v>22</v>
      </c>
    </row>
    <row r="93" spans="1:10">
      <c r="A93" s="1" t="s">
        <v>216</v>
      </c>
      <c r="B93" s="1">
        <v>2020</v>
      </c>
      <c r="C93" s="2">
        <v>43888</v>
      </c>
      <c r="D93" s="1" t="s">
        <v>19</v>
      </c>
      <c r="E93" s="1" t="s">
        <v>914</v>
      </c>
      <c r="F93" s="1" t="s">
        <v>34</v>
      </c>
      <c r="G93" s="11">
        <f>(C93-VLOOKUP(E93,Riders!$A$2:$E$8000,4,FALSE))/365</f>
        <v>23.846575342465755</v>
      </c>
      <c r="H93" s="1">
        <v>23</v>
      </c>
    </row>
    <row r="94" spans="1:10">
      <c r="A94" s="1" t="s">
        <v>216</v>
      </c>
      <c r="B94" s="1">
        <v>2020</v>
      </c>
      <c r="C94" s="2">
        <v>43888</v>
      </c>
      <c r="D94" s="1" t="s">
        <v>19</v>
      </c>
      <c r="E94" s="1" t="s">
        <v>945</v>
      </c>
      <c r="F94" s="1" t="s">
        <v>197</v>
      </c>
      <c r="G94" s="11">
        <f>(C94-VLOOKUP(E94,Riders!$A$2:$E$8000,4,FALSE))/365</f>
        <v>26.106849315068494</v>
      </c>
      <c r="H94" s="1">
        <v>24</v>
      </c>
    </row>
    <row r="95" spans="1:10">
      <c r="A95" s="4" t="s">
        <v>224</v>
      </c>
      <c r="B95" s="4">
        <v>2019</v>
      </c>
      <c r="C95" s="5">
        <v>43807</v>
      </c>
      <c r="D95" s="4" t="s">
        <v>65</v>
      </c>
      <c r="E95" s="4" t="s">
        <v>832</v>
      </c>
      <c r="F95" s="4" t="s">
        <v>206</v>
      </c>
      <c r="G95" s="11">
        <f>(C95-VLOOKUP(E95,Riders!$A$2:$E$8000,4,FALSE))/365</f>
        <v>24.172602739726027</v>
      </c>
      <c r="H95" s="4">
        <v>1</v>
      </c>
      <c r="I95" s="6">
        <v>0.71736111111111101</v>
      </c>
      <c r="J95">
        <v>52.258000000000003</v>
      </c>
    </row>
    <row r="96" spans="1:10">
      <c r="A96" s="4" t="s">
        <v>224</v>
      </c>
      <c r="B96" s="4">
        <v>2019</v>
      </c>
      <c r="C96" s="5">
        <v>43807</v>
      </c>
      <c r="D96" s="4" t="s">
        <v>65</v>
      </c>
      <c r="E96" s="4" t="s">
        <v>640</v>
      </c>
      <c r="F96" s="4" t="s">
        <v>22</v>
      </c>
      <c r="G96" s="11" t="e">
        <f>(C96-VLOOKUP(E96,Riders!$A$2:$E$8000,4,FALSE))/365</f>
        <v>#N/A</v>
      </c>
      <c r="H96" s="4">
        <v>2</v>
      </c>
    </row>
    <row r="97" spans="1:8">
      <c r="A97" s="4" t="s">
        <v>224</v>
      </c>
      <c r="B97" s="4">
        <v>2019</v>
      </c>
      <c r="C97" s="5">
        <v>43807</v>
      </c>
      <c r="D97" s="4" t="s">
        <v>65</v>
      </c>
      <c r="E97" s="4" t="s">
        <v>339</v>
      </c>
      <c r="F97" s="4" t="s">
        <v>141</v>
      </c>
      <c r="G97" s="11">
        <f>(C97-VLOOKUP(E97,Riders!$A$2:$E$8000,4,FALSE))/365</f>
        <v>31.726027397260275</v>
      </c>
      <c r="H97" s="4">
        <v>3</v>
      </c>
    </row>
    <row r="98" spans="1:8">
      <c r="A98" s="4" t="s">
        <v>224</v>
      </c>
      <c r="B98" s="4">
        <v>2019</v>
      </c>
      <c r="C98" s="5">
        <v>43807</v>
      </c>
      <c r="D98" s="4" t="s">
        <v>65</v>
      </c>
      <c r="E98" s="4" t="s">
        <v>799</v>
      </c>
      <c r="F98" s="4" t="s">
        <v>187</v>
      </c>
      <c r="G98" s="11">
        <f>(C98-VLOOKUP(E98,Riders!$A$2:$E$8000,4,FALSE))/365</f>
        <v>23.512328767123286</v>
      </c>
      <c r="H98" s="4">
        <v>4</v>
      </c>
    </row>
    <row r="99" spans="1:8">
      <c r="A99" s="4" t="s">
        <v>224</v>
      </c>
      <c r="B99" s="4">
        <v>2019</v>
      </c>
      <c r="C99" s="5">
        <v>43807</v>
      </c>
      <c r="D99" s="4" t="s">
        <v>65</v>
      </c>
      <c r="E99" s="4" t="s">
        <v>741</v>
      </c>
      <c r="F99" s="4" t="s">
        <v>24</v>
      </c>
      <c r="G99" s="11">
        <f>(C99-VLOOKUP(E99,Riders!$A$2:$E$8000,4,FALSE))/365</f>
        <v>22.136986301369863</v>
      </c>
      <c r="H99" s="4">
        <v>5</v>
      </c>
    </row>
    <row r="100" spans="1:8">
      <c r="A100" s="4" t="s">
        <v>224</v>
      </c>
      <c r="B100" s="4">
        <v>2019</v>
      </c>
      <c r="C100" s="5">
        <v>43807</v>
      </c>
      <c r="D100" s="4" t="s">
        <v>65</v>
      </c>
      <c r="E100" s="4" t="s">
        <v>987</v>
      </c>
      <c r="F100" s="4" t="s">
        <v>986</v>
      </c>
      <c r="G100" s="11">
        <f>(C100-VLOOKUP(E100,Riders!$A$2:$E$8000,4,FALSE))/365</f>
        <v>19.81095890410959</v>
      </c>
      <c r="H100" s="4">
        <v>6</v>
      </c>
    </row>
    <row r="101" spans="1:8">
      <c r="A101" s="4" t="s">
        <v>224</v>
      </c>
      <c r="B101" s="4">
        <v>2019</v>
      </c>
      <c r="C101" s="5">
        <v>43807</v>
      </c>
      <c r="D101" s="4" t="s">
        <v>65</v>
      </c>
      <c r="E101" s="4" t="s">
        <v>605</v>
      </c>
      <c r="F101" s="4" t="s">
        <v>45</v>
      </c>
      <c r="G101" s="11">
        <f>(C101-VLOOKUP(E101,Riders!$A$2:$E$8000,4,FALSE))/365</f>
        <v>21.235616438356164</v>
      </c>
      <c r="H101" s="4">
        <v>7</v>
      </c>
    </row>
    <row r="102" spans="1:8">
      <c r="A102" s="4" t="s">
        <v>224</v>
      </c>
      <c r="B102" s="4">
        <v>2019</v>
      </c>
      <c r="C102" s="5">
        <v>43807</v>
      </c>
      <c r="D102" s="4" t="s">
        <v>65</v>
      </c>
      <c r="E102" s="4" t="s">
        <v>521</v>
      </c>
      <c r="F102" s="4" t="s">
        <v>57</v>
      </c>
      <c r="G102" s="11">
        <f>(C102-VLOOKUP(E102,Riders!$A$2:$E$8000,4,FALSE))/365</f>
        <v>28.134246575342466</v>
      </c>
      <c r="H102" s="4">
        <v>8</v>
      </c>
    </row>
    <row r="103" spans="1:8">
      <c r="A103" s="4" t="s">
        <v>224</v>
      </c>
      <c r="B103" s="4">
        <v>2019</v>
      </c>
      <c r="C103" s="5">
        <v>43807</v>
      </c>
      <c r="D103" s="4" t="s">
        <v>65</v>
      </c>
      <c r="E103" s="4" t="s">
        <v>934</v>
      </c>
      <c r="F103" s="4" t="s">
        <v>38</v>
      </c>
      <c r="G103" s="11">
        <f>(C103-VLOOKUP(E103,Riders!$A$2:$E$8000,4,FALSE))/365</f>
        <v>20.969863013698632</v>
      </c>
      <c r="H103" s="4">
        <v>9</v>
      </c>
    </row>
    <row r="104" spans="1:8">
      <c r="A104" s="4" t="s">
        <v>224</v>
      </c>
      <c r="B104" s="4">
        <v>2019</v>
      </c>
      <c r="C104" s="5">
        <v>43807</v>
      </c>
      <c r="D104" s="4" t="s">
        <v>65</v>
      </c>
      <c r="E104" s="4" t="s">
        <v>944</v>
      </c>
      <c r="F104" s="4" t="s">
        <v>84</v>
      </c>
      <c r="G104" s="11">
        <f>(C104-VLOOKUP(E104,Riders!$A$2:$E$8000,4,FALSE))/365</f>
        <v>20.024657534246575</v>
      </c>
      <c r="H104" s="4">
        <v>10</v>
      </c>
    </row>
    <row r="105" spans="1:8">
      <c r="A105" s="4" t="s">
        <v>224</v>
      </c>
      <c r="B105" s="4">
        <v>2019</v>
      </c>
      <c r="C105" s="5">
        <v>43807</v>
      </c>
      <c r="D105" s="4" t="s">
        <v>65</v>
      </c>
      <c r="E105" s="4" t="s">
        <v>959</v>
      </c>
      <c r="F105" s="4" t="s">
        <v>177</v>
      </c>
      <c r="G105" s="11">
        <f>(C105-VLOOKUP(E105,Riders!$A$2:$E$8000,4,FALSE))/365</f>
        <v>23.219178082191782</v>
      </c>
      <c r="H105" s="4">
        <v>11</v>
      </c>
    </row>
    <row r="106" spans="1:8">
      <c r="A106" s="4" t="s">
        <v>224</v>
      </c>
      <c r="B106" s="4">
        <v>2019</v>
      </c>
      <c r="C106" s="5">
        <v>43807</v>
      </c>
      <c r="D106" s="4" t="s">
        <v>65</v>
      </c>
      <c r="E106" s="4" t="s">
        <v>782</v>
      </c>
      <c r="F106" s="4" t="s">
        <v>479</v>
      </c>
      <c r="G106" s="11" t="e">
        <f>(C106-VLOOKUP(E106,Riders!$A$2:$E$8000,4,FALSE))/365</f>
        <v>#N/A</v>
      </c>
      <c r="H106" s="4">
        <v>12</v>
      </c>
    </row>
    <row r="107" spans="1:8">
      <c r="A107" s="4" t="s">
        <v>224</v>
      </c>
      <c r="B107" s="4">
        <v>2019</v>
      </c>
      <c r="C107" s="5">
        <v>43807</v>
      </c>
      <c r="D107" s="4" t="s">
        <v>65</v>
      </c>
      <c r="E107" s="4" t="s">
        <v>810</v>
      </c>
      <c r="F107" s="4" t="s">
        <v>81</v>
      </c>
      <c r="G107" s="11" t="e">
        <f>(C107-VLOOKUP(E107,Riders!$A$2:$E$8000,4,FALSE))/365</f>
        <v>#N/A</v>
      </c>
      <c r="H107" s="4">
        <v>13</v>
      </c>
    </row>
    <row r="108" spans="1:8">
      <c r="A108" s="4" t="s">
        <v>224</v>
      </c>
      <c r="B108" s="4">
        <v>2019</v>
      </c>
      <c r="C108" s="5">
        <v>43807</v>
      </c>
      <c r="D108" s="4" t="s">
        <v>65</v>
      </c>
      <c r="E108" s="4" t="s">
        <v>932</v>
      </c>
      <c r="F108" s="4" t="s">
        <v>55</v>
      </c>
      <c r="G108" s="11" t="e">
        <f>(C108-VLOOKUP(E108,Riders!$A$2:$E$8000,4,FALSE))/365</f>
        <v>#N/A</v>
      </c>
      <c r="H108" s="4">
        <v>14</v>
      </c>
    </row>
    <row r="109" spans="1:8">
      <c r="A109" s="4" t="s">
        <v>224</v>
      </c>
      <c r="B109" s="4">
        <v>2019</v>
      </c>
      <c r="C109" s="5">
        <v>43807</v>
      </c>
      <c r="D109" s="4" t="s">
        <v>65</v>
      </c>
      <c r="E109" s="4" t="s">
        <v>940</v>
      </c>
      <c r="F109" s="4" t="s">
        <v>645</v>
      </c>
      <c r="G109" s="11">
        <f>(C109-VLOOKUP(E109,Riders!$A$2:$E$8000,4,FALSE))/365</f>
        <v>24.687671232876713</v>
      </c>
      <c r="H109" s="4">
        <v>15</v>
      </c>
    </row>
    <row r="110" spans="1:8">
      <c r="A110" s="4" t="s">
        <v>224</v>
      </c>
      <c r="B110" s="4">
        <v>2019</v>
      </c>
      <c r="C110" s="5">
        <v>43807</v>
      </c>
      <c r="D110" s="4" t="s">
        <v>65</v>
      </c>
      <c r="E110" s="4" t="s">
        <v>963</v>
      </c>
      <c r="F110" s="4" t="s">
        <v>211</v>
      </c>
      <c r="G110" s="11">
        <f>(C110-VLOOKUP(E110,Riders!$A$2:$E$8000,4,FALSE))/365</f>
        <v>21.252054794520546</v>
      </c>
      <c r="H110" s="4">
        <v>16</v>
      </c>
    </row>
    <row r="111" spans="1:8">
      <c r="A111" s="4" t="s">
        <v>224</v>
      </c>
      <c r="B111" s="4">
        <v>2019</v>
      </c>
      <c r="C111" s="5">
        <v>43807</v>
      </c>
      <c r="D111" s="4" t="s">
        <v>65</v>
      </c>
      <c r="E111" s="4" t="s">
        <v>982</v>
      </c>
      <c r="F111" s="4" t="s">
        <v>149</v>
      </c>
      <c r="G111" s="11" t="e">
        <f>(C111-VLOOKUP(E111,Riders!$A$2:$E$8000,4,FALSE))/365</f>
        <v>#N/A</v>
      </c>
      <c r="H111" s="4">
        <v>17</v>
      </c>
    </row>
    <row r="112" spans="1:8">
      <c r="A112" s="4" t="s">
        <v>224</v>
      </c>
      <c r="B112" s="4">
        <v>2019</v>
      </c>
      <c r="C112" s="5">
        <v>43807</v>
      </c>
      <c r="D112" s="4" t="s">
        <v>65</v>
      </c>
      <c r="E112" s="4" t="s">
        <v>930</v>
      </c>
      <c r="F112" s="4" t="s">
        <v>163</v>
      </c>
      <c r="G112" s="11">
        <f>(C112-VLOOKUP(E112,Riders!$A$2:$E$8000,4,FALSE))/365</f>
        <v>35.947945205479449</v>
      </c>
      <c r="H112" s="4">
        <v>18</v>
      </c>
    </row>
    <row r="113" spans="1:10">
      <c r="A113" s="4" t="s">
        <v>224</v>
      </c>
      <c r="B113" s="4">
        <v>2019</v>
      </c>
      <c r="C113" s="5">
        <v>43807</v>
      </c>
      <c r="D113" s="4" t="s">
        <v>65</v>
      </c>
      <c r="E113" s="4" t="s">
        <v>914</v>
      </c>
      <c r="F113" s="4" t="s">
        <v>34</v>
      </c>
      <c r="G113" s="11">
        <f>(C113-VLOOKUP(E113,Riders!$A$2:$E$8000,4,FALSE))/365</f>
        <v>23.624657534246577</v>
      </c>
      <c r="H113" s="4">
        <v>19</v>
      </c>
    </row>
    <row r="114" spans="1:10">
      <c r="A114" s="4" t="s">
        <v>224</v>
      </c>
      <c r="B114" s="4">
        <v>2019</v>
      </c>
      <c r="C114" s="5">
        <v>43807</v>
      </c>
      <c r="D114" s="4" t="s">
        <v>65</v>
      </c>
      <c r="E114" s="4" t="s">
        <v>943</v>
      </c>
      <c r="F114" s="4" t="s">
        <v>151</v>
      </c>
      <c r="G114" s="11">
        <f>(C114-VLOOKUP(E114,Riders!$A$2:$E$8000,4,FALSE))/365</f>
        <v>24.526027397260275</v>
      </c>
      <c r="H114" s="4">
        <v>20</v>
      </c>
    </row>
    <row r="115" spans="1:10">
      <c r="A115" s="4" t="s">
        <v>224</v>
      </c>
      <c r="B115" s="4">
        <v>2019</v>
      </c>
      <c r="C115" s="5">
        <v>43807</v>
      </c>
      <c r="D115" s="4" t="s">
        <v>65</v>
      </c>
      <c r="E115" s="4" t="s">
        <v>974</v>
      </c>
      <c r="F115" s="4" t="s">
        <v>523</v>
      </c>
      <c r="G115" s="11">
        <f>(C115-VLOOKUP(E115,Riders!$A$2:$E$8000,4,FALSE))/365</f>
        <v>37.517808219178079</v>
      </c>
      <c r="H115" s="4">
        <v>21</v>
      </c>
    </row>
    <row r="116" spans="1:10">
      <c r="A116" s="4" t="s">
        <v>224</v>
      </c>
      <c r="B116" s="4">
        <v>2019</v>
      </c>
      <c r="C116" s="5">
        <v>43807</v>
      </c>
      <c r="D116" s="4" t="s">
        <v>65</v>
      </c>
      <c r="E116" s="4" t="s">
        <v>953</v>
      </c>
      <c r="F116" s="4" t="s">
        <v>30</v>
      </c>
      <c r="G116" s="11">
        <f>(C116-VLOOKUP(E116,Riders!$A$2:$E$8000,4,FALSE))/365</f>
        <v>21.893150684931506</v>
      </c>
      <c r="H116" s="4" t="s">
        <v>606</v>
      </c>
    </row>
    <row r="117" spans="1:10">
      <c r="A117" s="1" t="s">
        <v>225</v>
      </c>
      <c r="B117" s="1">
        <v>2019</v>
      </c>
      <c r="C117" s="2">
        <v>43800</v>
      </c>
      <c r="D117" s="1" t="s">
        <v>65</v>
      </c>
      <c r="E117" s="1" t="s">
        <v>640</v>
      </c>
      <c r="F117" s="1" t="s">
        <v>22</v>
      </c>
      <c r="G117" s="11" t="e">
        <f>(C117-VLOOKUP(E117,Riders!$A$2:$E$8000,4,FALSE))/365</f>
        <v>#N/A</v>
      </c>
      <c r="H117" s="1">
        <v>1</v>
      </c>
      <c r="I117" s="6">
        <v>0.71666666666666667</v>
      </c>
      <c r="J117">
        <v>52.305</v>
      </c>
    </row>
    <row r="118" spans="1:10">
      <c r="A118" s="1" t="s">
        <v>225</v>
      </c>
      <c r="B118" s="1">
        <v>2019</v>
      </c>
      <c r="C118" s="2">
        <v>43800</v>
      </c>
      <c r="D118" s="1" t="s">
        <v>65</v>
      </c>
      <c r="E118" s="1" t="s">
        <v>339</v>
      </c>
      <c r="F118" s="1" t="s">
        <v>141</v>
      </c>
      <c r="G118" s="11">
        <f>(C118-VLOOKUP(E118,Riders!$A$2:$E$8000,4,FALSE))/365</f>
        <v>31.706849315068492</v>
      </c>
      <c r="H118" s="1">
        <v>2</v>
      </c>
    </row>
    <row r="119" spans="1:10">
      <c r="A119" s="1" t="s">
        <v>225</v>
      </c>
      <c r="B119" s="1">
        <v>2019</v>
      </c>
      <c r="C119" s="2">
        <v>43800</v>
      </c>
      <c r="D119" s="1" t="s">
        <v>65</v>
      </c>
      <c r="E119" s="1" t="s">
        <v>473</v>
      </c>
      <c r="F119" s="1" t="s">
        <v>34</v>
      </c>
      <c r="G119" s="11">
        <f>(C119-VLOOKUP(E119,Riders!$A$2:$E$8000,4,FALSE))/365</f>
        <v>19.600000000000001</v>
      </c>
      <c r="H119" s="1">
        <v>3</v>
      </c>
    </row>
    <row r="120" spans="1:10">
      <c r="A120" s="1" t="s">
        <v>225</v>
      </c>
      <c r="B120" s="1">
        <v>2019</v>
      </c>
      <c r="C120" s="2">
        <v>43800</v>
      </c>
      <c r="D120" s="1" t="s">
        <v>65</v>
      </c>
      <c r="E120" s="1" t="s">
        <v>741</v>
      </c>
      <c r="F120" s="1" t="s">
        <v>24</v>
      </c>
      <c r="G120" s="11">
        <f>(C120-VLOOKUP(E120,Riders!$A$2:$E$8000,4,FALSE))/365</f>
        <v>22.117808219178084</v>
      </c>
      <c r="H120" s="1">
        <v>4</v>
      </c>
    </row>
    <row r="121" spans="1:10">
      <c r="A121" s="1" t="s">
        <v>225</v>
      </c>
      <c r="B121" s="1">
        <v>2019</v>
      </c>
      <c r="C121" s="2">
        <v>43800</v>
      </c>
      <c r="D121" s="1" t="s">
        <v>65</v>
      </c>
      <c r="E121" s="1" t="s">
        <v>648</v>
      </c>
      <c r="F121" s="1" t="s">
        <v>84</v>
      </c>
      <c r="G121" s="11">
        <f>(C121-VLOOKUP(E121,Riders!$A$2:$E$8000,4,FALSE))/365</f>
        <v>20.353424657534248</v>
      </c>
      <c r="H121" s="1">
        <v>5</v>
      </c>
    </row>
    <row r="122" spans="1:10">
      <c r="A122" s="1" t="s">
        <v>225</v>
      </c>
      <c r="B122" s="1">
        <v>2019</v>
      </c>
      <c r="C122" s="2">
        <v>43800</v>
      </c>
      <c r="D122" s="1" t="s">
        <v>65</v>
      </c>
      <c r="E122" s="1" t="s">
        <v>932</v>
      </c>
      <c r="F122" s="1" t="s">
        <v>55</v>
      </c>
      <c r="G122" s="11" t="e">
        <f>(C122-VLOOKUP(E122,Riders!$A$2:$E$8000,4,FALSE))/365</f>
        <v>#N/A</v>
      </c>
      <c r="H122" s="1">
        <v>6</v>
      </c>
    </row>
    <row r="123" spans="1:10">
      <c r="A123" s="1" t="s">
        <v>225</v>
      </c>
      <c r="B123" s="1">
        <v>2019</v>
      </c>
      <c r="C123" s="2">
        <v>43800</v>
      </c>
      <c r="D123" s="1" t="s">
        <v>65</v>
      </c>
      <c r="E123" s="1" t="s">
        <v>805</v>
      </c>
      <c r="F123" s="1" t="s">
        <v>483</v>
      </c>
      <c r="G123" s="11">
        <f>(C123-VLOOKUP(E123,Riders!$A$2:$E$8000,4,FALSE))/365</f>
        <v>19.263013698630136</v>
      </c>
      <c r="H123" s="1">
        <v>7</v>
      </c>
    </row>
    <row r="124" spans="1:10">
      <c r="A124" s="1" t="s">
        <v>225</v>
      </c>
      <c r="B124" s="1">
        <v>2019</v>
      </c>
      <c r="C124" s="2">
        <v>43800</v>
      </c>
      <c r="D124" s="1" t="s">
        <v>65</v>
      </c>
      <c r="E124" s="1" t="s">
        <v>934</v>
      </c>
      <c r="F124" s="1" t="s">
        <v>38</v>
      </c>
      <c r="G124" s="11">
        <f>(C124-VLOOKUP(E124,Riders!$A$2:$E$8000,4,FALSE))/365</f>
        <v>20.950684931506849</v>
      </c>
      <c r="H124" s="1">
        <v>8</v>
      </c>
    </row>
    <row r="125" spans="1:10">
      <c r="A125" s="1" t="s">
        <v>225</v>
      </c>
      <c r="B125" s="1">
        <v>2019</v>
      </c>
      <c r="C125" s="2">
        <v>43800</v>
      </c>
      <c r="D125" s="1" t="s">
        <v>65</v>
      </c>
      <c r="E125" s="1" t="s">
        <v>850</v>
      </c>
      <c r="F125" s="1" t="s">
        <v>45</v>
      </c>
      <c r="G125" s="11">
        <f>(C125-VLOOKUP(E125,Riders!$A$2:$E$8000,4,FALSE))/365</f>
        <v>22.517808219178082</v>
      </c>
      <c r="H125" s="1">
        <v>9</v>
      </c>
    </row>
    <row r="126" spans="1:10">
      <c r="A126" s="1" t="s">
        <v>225</v>
      </c>
      <c r="B126" s="1">
        <v>2019</v>
      </c>
      <c r="C126" s="2">
        <v>43800</v>
      </c>
      <c r="D126" s="1" t="s">
        <v>65</v>
      </c>
      <c r="E126" s="1" t="s">
        <v>953</v>
      </c>
      <c r="F126" s="1" t="s">
        <v>751</v>
      </c>
      <c r="G126" s="11">
        <f>(C126-VLOOKUP(E126,Riders!$A$2:$E$8000,4,FALSE))/365</f>
        <v>21.873972602739727</v>
      </c>
      <c r="H126" s="1">
        <v>10</v>
      </c>
    </row>
    <row r="127" spans="1:10">
      <c r="A127" s="1" t="s">
        <v>225</v>
      </c>
      <c r="B127" s="1">
        <v>2019</v>
      </c>
      <c r="C127" s="2">
        <v>43800</v>
      </c>
      <c r="D127" s="1" t="s">
        <v>65</v>
      </c>
      <c r="E127" s="1" t="s">
        <v>927</v>
      </c>
      <c r="F127" s="1" t="s">
        <v>177</v>
      </c>
      <c r="G127" s="11">
        <f>(C127-VLOOKUP(E127,Riders!$A$2:$E$8000,4,FALSE))/365</f>
        <v>27.156164383561645</v>
      </c>
      <c r="H127" s="1">
        <v>11</v>
      </c>
    </row>
    <row r="128" spans="1:10">
      <c r="A128" s="1" t="s">
        <v>225</v>
      </c>
      <c r="B128" s="1">
        <v>2019</v>
      </c>
      <c r="C128" s="2">
        <v>43800</v>
      </c>
      <c r="D128" s="1" t="s">
        <v>65</v>
      </c>
      <c r="E128" s="1" t="s">
        <v>943</v>
      </c>
      <c r="F128" s="1" t="s">
        <v>151</v>
      </c>
      <c r="G128" s="11">
        <f>(C128-VLOOKUP(E128,Riders!$A$2:$E$8000,4,FALSE))/365</f>
        <v>24.506849315068493</v>
      </c>
      <c r="H128" s="1">
        <v>12</v>
      </c>
    </row>
    <row r="129" spans="1:10">
      <c r="A129" s="1" t="s">
        <v>225</v>
      </c>
      <c r="B129" s="1">
        <v>2019</v>
      </c>
      <c r="C129" s="2">
        <v>43800</v>
      </c>
      <c r="D129" s="1" t="s">
        <v>65</v>
      </c>
      <c r="E129" s="1" t="s">
        <v>799</v>
      </c>
      <c r="F129" s="1" t="s">
        <v>187</v>
      </c>
      <c r="G129" s="11">
        <f>(C129-VLOOKUP(E129,Riders!$A$2:$E$8000,4,FALSE))/365</f>
        <v>23.493150684931507</v>
      </c>
      <c r="H129" s="1">
        <v>13</v>
      </c>
    </row>
    <row r="130" spans="1:10">
      <c r="A130" s="1" t="s">
        <v>225</v>
      </c>
      <c r="B130" s="1">
        <v>2019</v>
      </c>
      <c r="C130" s="2">
        <v>43800</v>
      </c>
      <c r="D130" s="1" t="s">
        <v>65</v>
      </c>
      <c r="E130" s="1" t="s">
        <v>810</v>
      </c>
      <c r="F130" s="1" t="s">
        <v>81</v>
      </c>
      <c r="G130" s="11" t="e">
        <f>(C130-VLOOKUP(E130,Riders!$A$2:$E$8000,4,FALSE))/365</f>
        <v>#N/A</v>
      </c>
      <c r="H130" s="1">
        <v>14</v>
      </c>
    </row>
    <row r="131" spans="1:10">
      <c r="A131" s="1" t="s">
        <v>225</v>
      </c>
      <c r="B131" s="1">
        <v>2019</v>
      </c>
      <c r="C131" s="2">
        <v>43800</v>
      </c>
      <c r="D131" s="1" t="s">
        <v>65</v>
      </c>
      <c r="E131" s="1" t="s">
        <v>940</v>
      </c>
      <c r="F131" s="1" t="s">
        <v>645</v>
      </c>
      <c r="G131" s="11">
        <f>(C131-VLOOKUP(E131,Riders!$A$2:$E$8000,4,FALSE))/365</f>
        <v>24.668493150684931</v>
      </c>
      <c r="H131" s="1">
        <v>15</v>
      </c>
    </row>
    <row r="132" spans="1:10">
      <c r="A132" s="1" t="s">
        <v>225</v>
      </c>
      <c r="B132" s="1">
        <v>2019</v>
      </c>
      <c r="C132" s="2">
        <v>43800</v>
      </c>
      <c r="D132" s="1" t="s">
        <v>65</v>
      </c>
      <c r="E132" s="1" t="s">
        <v>963</v>
      </c>
      <c r="F132" s="1" t="s">
        <v>211</v>
      </c>
      <c r="G132" s="11">
        <f>(C132-VLOOKUP(E132,Riders!$A$2:$E$8000,4,FALSE))/365</f>
        <v>21.232876712328768</v>
      </c>
      <c r="H132" s="1">
        <v>16</v>
      </c>
    </row>
    <row r="133" spans="1:10">
      <c r="A133" s="1" t="s">
        <v>225</v>
      </c>
      <c r="B133" s="1">
        <v>2019</v>
      </c>
      <c r="C133" s="2">
        <v>43800</v>
      </c>
      <c r="D133" s="1" t="s">
        <v>65</v>
      </c>
      <c r="E133" s="1" t="s">
        <v>982</v>
      </c>
      <c r="F133" s="1" t="s">
        <v>149</v>
      </c>
      <c r="G133" s="11" t="e">
        <f>(C133-VLOOKUP(E133,Riders!$A$2:$E$8000,4,FALSE))/365</f>
        <v>#N/A</v>
      </c>
      <c r="H133" s="1">
        <v>17</v>
      </c>
    </row>
    <row r="134" spans="1:10">
      <c r="A134" s="1" t="s">
        <v>225</v>
      </c>
      <c r="B134" s="1">
        <v>2019</v>
      </c>
      <c r="C134" s="2">
        <v>43800</v>
      </c>
      <c r="D134" s="1" t="s">
        <v>65</v>
      </c>
      <c r="E134" s="1" t="s">
        <v>520</v>
      </c>
      <c r="F134" s="1" t="s">
        <v>57</v>
      </c>
      <c r="G134" s="11">
        <f>(C134-VLOOKUP(E134,Riders!$A$2:$E$8000,4,FALSE))/365</f>
        <v>22.884931506849316</v>
      </c>
      <c r="H134" s="1">
        <v>18</v>
      </c>
    </row>
    <row r="135" spans="1:10">
      <c r="A135" s="1" t="s">
        <v>225</v>
      </c>
      <c r="B135" s="1">
        <v>2019</v>
      </c>
      <c r="C135" s="2">
        <v>43800</v>
      </c>
      <c r="D135" s="1" t="s">
        <v>65</v>
      </c>
      <c r="E135" s="1" t="s">
        <v>994</v>
      </c>
      <c r="F135" s="1" t="s">
        <v>995</v>
      </c>
      <c r="G135" s="11">
        <f>(C135-VLOOKUP(E135,Riders!$A$2:$E$8000,4,FALSE))/365</f>
        <v>24.841095890410958</v>
      </c>
      <c r="H135" s="1">
        <v>19</v>
      </c>
    </row>
    <row r="136" spans="1:10">
      <c r="A136" s="1" t="s">
        <v>225</v>
      </c>
      <c r="B136" s="1">
        <v>2019</v>
      </c>
      <c r="C136" s="2">
        <v>43800</v>
      </c>
      <c r="D136" s="1" t="s">
        <v>65</v>
      </c>
      <c r="E136" s="1" t="s">
        <v>616</v>
      </c>
      <c r="F136" s="1" t="s">
        <v>36</v>
      </c>
      <c r="G136" s="11">
        <f>(C136-VLOOKUP(E136,Riders!$A$2:$E$8000,4,FALSE))/365</f>
        <v>31.802739726027397</v>
      </c>
      <c r="H136" s="1">
        <v>20</v>
      </c>
    </row>
    <row r="137" spans="1:10">
      <c r="A137" s="1" t="s">
        <v>225</v>
      </c>
      <c r="B137" s="1">
        <v>2019</v>
      </c>
      <c r="C137" s="2">
        <v>43800</v>
      </c>
      <c r="D137" s="1" t="s">
        <v>65</v>
      </c>
      <c r="E137" s="1" t="s">
        <v>945</v>
      </c>
      <c r="F137" s="1" t="s">
        <v>880</v>
      </c>
      <c r="G137" s="11">
        <f>(C137-VLOOKUP(E137,Riders!$A$2:$E$8000,4,FALSE))/365</f>
        <v>25.865753424657534</v>
      </c>
      <c r="H137" s="1">
        <v>21</v>
      </c>
    </row>
    <row r="138" spans="1:10">
      <c r="A138" s="1" t="s">
        <v>225</v>
      </c>
      <c r="B138" s="1">
        <v>2019</v>
      </c>
      <c r="C138" s="2">
        <v>43800</v>
      </c>
      <c r="D138" s="1" t="s">
        <v>65</v>
      </c>
      <c r="E138" s="1" t="s">
        <v>782</v>
      </c>
      <c r="F138" s="1" t="s">
        <v>479</v>
      </c>
      <c r="G138" s="11" t="e">
        <f>(C138-VLOOKUP(E138,Riders!$A$2:$E$8000,4,FALSE))/365</f>
        <v>#N/A</v>
      </c>
      <c r="H138" s="1">
        <v>22</v>
      </c>
    </row>
    <row r="139" spans="1:10">
      <c r="A139" s="1" t="s">
        <v>225</v>
      </c>
      <c r="B139" s="1">
        <v>2019</v>
      </c>
      <c r="C139" s="2">
        <v>43800</v>
      </c>
      <c r="D139" s="1" t="s">
        <v>65</v>
      </c>
      <c r="E139" s="1" t="s">
        <v>996</v>
      </c>
      <c r="F139" s="1" t="s">
        <v>32</v>
      </c>
      <c r="G139" s="11">
        <f>(C139-VLOOKUP(E139,Riders!$A$2:$E$8000,4,FALSE))/365</f>
        <v>24.926027397260274</v>
      </c>
      <c r="H139" s="1">
        <v>23</v>
      </c>
    </row>
    <row r="140" spans="1:10">
      <c r="A140" s="4" t="s">
        <v>64</v>
      </c>
      <c r="B140" s="4">
        <v>2019</v>
      </c>
      <c r="C140" s="5">
        <v>43779</v>
      </c>
      <c r="D140" s="4" t="s">
        <v>65</v>
      </c>
      <c r="E140" s="4" t="s">
        <v>927</v>
      </c>
      <c r="F140" s="4" t="s">
        <v>177</v>
      </c>
      <c r="G140" s="11">
        <f>(C140-VLOOKUP(E140,Riders!$A$2:$E$8000,4,FALSE))/365</f>
        <v>27.098630136986301</v>
      </c>
      <c r="H140" s="4">
        <v>1</v>
      </c>
      <c r="I140" s="6">
        <v>0.68472222222222223</v>
      </c>
      <c r="J140">
        <v>54.720999999999997</v>
      </c>
    </row>
    <row r="141" spans="1:10">
      <c r="A141" s="4" t="s">
        <v>64</v>
      </c>
      <c r="B141" s="4">
        <v>2019</v>
      </c>
      <c r="C141" s="5">
        <v>43779</v>
      </c>
      <c r="D141" s="4" t="s">
        <v>65</v>
      </c>
      <c r="E141" s="4" t="s">
        <v>616</v>
      </c>
      <c r="F141" s="4" t="s">
        <v>36</v>
      </c>
      <c r="G141" s="11">
        <f>(C141-VLOOKUP(E141,Riders!$A$2:$E$8000,4,FALSE))/365</f>
        <v>31.745205479452054</v>
      </c>
      <c r="H141" s="4">
        <v>2</v>
      </c>
    </row>
    <row r="142" spans="1:10">
      <c r="A142" s="4" t="s">
        <v>64</v>
      </c>
      <c r="B142" s="4">
        <v>2019</v>
      </c>
      <c r="C142" s="5">
        <v>43779</v>
      </c>
      <c r="D142" s="4" t="s">
        <v>65</v>
      </c>
      <c r="E142" s="4" t="s">
        <v>942</v>
      </c>
      <c r="F142" s="4" t="s">
        <v>28</v>
      </c>
      <c r="G142" s="11">
        <f>(C142-VLOOKUP(E142,Riders!$A$2:$E$8000,4,FALSE))/365</f>
        <v>25.884931506849316</v>
      </c>
      <c r="H142" s="4">
        <v>3</v>
      </c>
    </row>
    <row r="143" spans="1:10">
      <c r="A143" s="4" t="s">
        <v>64</v>
      </c>
      <c r="B143" s="4">
        <v>2019</v>
      </c>
      <c r="C143" s="5">
        <v>43779</v>
      </c>
      <c r="D143" s="4" t="s">
        <v>65</v>
      </c>
      <c r="E143" s="4" t="s">
        <v>585</v>
      </c>
      <c r="F143" s="4" t="s">
        <v>112</v>
      </c>
      <c r="G143" s="11">
        <f>(C143-VLOOKUP(E143,Riders!$A$2:$E$8000,4,FALSE))/365</f>
        <v>23.972602739726028</v>
      </c>
      <c r="H143" s="4">
        <v>4</v>
      </c>
    </row>
    <row r="144" spans="1:10">
      <c r="A144" s="4" t="s">
        <v>64</v>
      </c>
      <c r="B144" s="4">
        <v>2019</v>
      </c>
      <c r="C144" s="5">
        <v>43779</v>
      </c>
      <c r="D144" s="4" t="s">
        <v>65</v>
      </c>
      <c r="E144" s="4" t="s">
        <v>949</v>
      </c>
      <c r="F144" s="4" t="s">
        <v>101</v>
      </c>
      <c r="G144" s="11">
        <f>(C144-VLOOKUP(E144,Riders!$A$2:$E$8000,4,FALSE))/365</f>
        <v>30.082191780821919</v>
      </c>
      <c r="H144" s="4">
        <v>5</v>
      </c>
    </row>
    <row r="145" spans="1:10">
      <c r="A145" s="4" t="s">
        <v>64</v>
      </c>
      <c r="B145" s="4">
        <v>2019</v>
      </c>
      <c r="C145" s="5">
        <v>43779</v>
      </c>
      <c r="D145" s="4" t="s">
        <v>65</v>
      </c>
      <c r="E145" s="4" t="s">
        <v>1001</v>
      </c>
      <c r="F145" s="4" t="s">
        <v>26</v>
      </c>
      <c r="G145" s="11">
        <f>(C145-VLOOKUP(E145,Riders!$A$2:$E$8000,4,FALSE))/365</f>
        <v>23.2</v>
      </c>
      <c r="H145" s="4">
        <v>6</v>
      </c>
    </row>
    <row r="146" spans="1:10">
      <c r="A146" s="4" t="s">
        <v>64</v>
      </c>
      <c r="B146" s="4">
        <v>2019</v>
      </c>
      <c r="C146" s="5">
        <v>43779</v>
      </c>
      <c r="D146" s="4" t="s">
        <v>65</v>
      </c>
      <c r="E146" s="4" t="s">
        <v>819</v>
      </c>
      <c r="F146" s="4" t="s">
        <v>479</v>
      </c>
      <c r="G146" s="11" t="e">
        <f>(C146-VLOOKUP(E146,Riders!$A$2:$E$8000,4,FALSE))/365</f>
        <v>#N/A</v>
      </c>
      <c r="H146" s="4">
        <v>7</v>
      </c>
    </row>
    <row r="147" spans="1:10">
      <c r="A147" s="4" t="s">
        <v>64</v>
      </c>
      <c r="B147" s="4">
        <v>2019</v>
      </c>
      <c r="C147" s="5">
        <v>43779</v>
      </c>
      <c r="D147" s="4" t="s">
        <v>65</v>
      </c>
      <c r="E147" s="4" t="s">
        <v>1002</v>
      </c>
      <c r="F147" s="4" t="s">
        <v>163</v>
      </c>
      <c r="G147" s="11">
        <f>(C147-VLOOKUP(E147,Riders!$A$2:$E$8000,4,FALSE))/365</f>
        <v>30.723287671232878</v>
      </c>
      <c r="H147" s="4">
        <v>8</v>
      </c>
    </row>
    <row r="148" spans="1:10">
      <c r="A148" s="4" t="s">
        <v>64</v>
      </c>
      <c r="B148" s="4">
        <v>2019</v>
      </c>
      <c r="C148" s="5">
        <v>43779</v>
      </c>
      <c r="D148" s="4" t="s">
        <v>65</v>
      </c>
      <c r="E148" s="4" t="s">
        <v>339</v>
      </c>
      <c r="F148" s="4" t="s">
        <v>141</v>
      </c>
      <c r="G148" s="11">
        <f>(C148-VLOOKUP(E148,Riders!$A$2:$E$8000,4,FALSE))/365</f>
        <v>31.649315068493152</v>
      </c>
      <c r="H148" s="4">
        <v>9</v>
      </c>
    </row>
    <row r="149" spans="1:10">
      <c r="A149" s="4" t="s">
        <v>64</v>
      </c>
      <c r="B149" s="4">
        <v>2019</v>
      </c>
      <c r="C149" s="5">
        <v>43779</v>
      </c>
      <c r="D149" s="4" t="s">
        <v>65</v>
      </c>
      <c r="E149" s="4" t="s">
        <v>586</v>
      </c>
      <c r="F149" s="4" t="s">
        <v>77</v>
      </c>
      <c r="G149" s="11">
        <f>(C149-VLOOKUP(E149,Riders!$A$2:$E$8000,4,FALSE))/365</f>
        <v>19.147945205479452</v>
      </c>
      <c r="H149" s="4">
        <v>10</v>
      </c>
    </row>
    <row r="150" spans="1:10">
      <c r="A150" s="4" t="s">
        <v>64</v>
      </c>
      <c r="B150" s="4">
        <v>2019</v>
      </c>
      <c r="C150" s="5">
        <v>43779</v>
      </c>
      <c r="D150" s="4" t="s">
        <v>65</v>
      </c>
      <c r="E150" s="4" t="s">
        <v>853</v>
      </c>
      <c r="F150" s="4" t="s">
        <v>84</v>
      </c>
      <c r="G150" s="11">
        <f>(C150-VLOOKUP(E150,Riders!$A$2:$E$8000,4,FALSE))/365</f>
        <v>23.295890410958904</v>
      </c>
      <c r="H150" s="4">
        <v>11</v>
      </c>
    </row>
    <row r="151" spans="1:10">
      <c r="A151" s="4" t="s">
        <v>64</v>
      </c>
      <c r="B151" s="4">
        <v>2019</v>
      </c>
      <c r="C151" s="5">
        <v>43779</v>
      </c>
      <c r="D151" s="4" t="s">
        <v>65</v>
      </c>
      <c r="E151" s="4" t="s">
        <v>1003</v>
      </c>
      <c r="F151" s="4" t="s">
        <v>197</v>
      </c>
      <c r="G151" s="11" t="e">
        <f>(C151-VLOOKUP(E151,Riders!$A$2:$E$8000,4,FALSE))/365</f>
        <v>#N/A</v>
      </c>
      <c r="H151" s="4">
        <v>12</v>
      </c>
    </row>
    <row r="152" spans="1:10">
      <c r="A152" s="4" t="s">
        <v>64</v>
      </c>
      <c r="B152" s="4">
        <v>2019</v>
      </c>
      <c r="C152" s="5">
        <v>43779</v>
      </c>
      <c r="D152" s="4" t="s">
        <v>65</v>
      </c>
      <c r="E152" s="4" t="s">
        <v>943</v>
      </c>
      <c r="F152" s="4" t="s">
        <v>151</v>
      </c>
      <c r="G152" s="11">
        <f>(C152-VLOOKUP(E152,Riders!$A$2:$E$8000,4,FALSE))/365</f>
        <v>24.449315068493149</v>
      </c>
      <c r="H152" s="4">
        <v>13</v>
      </c>
    </row>
    <row r="153" spans="1:10">
      <c r="A153" s="4" t="s">
        <v>64</v>
      </c>
      <c r="B153" s="4">
        <v>2019</v>
      </c>
      <c r="C153" s="5">
        <v>43779</v>
      </c>
      <c r="D153" s="4" t="s">
        <v>65</v>
      </c>
      <c r="E153" s="4" t="s">
        <v>589</v>
      </c>
      <c r="F153" s="4" t="s">
        <v>24</v>
      </c>
      <c r="G153" s="11">
        <f>(C153-VLOOKUP(E153,Riders!$A$2:$E$8000,4,FALSE))/365</f>
        <v>27.852054794520548</v>
      </c>
      <c r="H153" s="4">
        <v>14</v>
      </c>
    </row>
    <row r="154" spans="1:10">
      <c r="A154" s="4" t="s">
        <v>64</v>
      </c>
      <c r="B154" s="4">
        <v>2019</v>
      </c>
      <c r="C154" s="5">
        <v>43779</v>
      </c>
      <c r="D154" s="4" t="s">
        <v>65</v>
      </c>
      <c r="E154" s="4" t="s">
        <v>520</v>
      </c>
      <c r="F154" s="4" t="s">
        <v>57</v>
      </c>
      <c r="G154" s="11">
        <f>(C154-VLOOKUP(E154,Riders!$A$2:$E$8000,4,FALSE))/365</f>
        <v>22.827397260273973</v>
      </c>
      <c r="H154" s="4">
        <v>15</v>
      </c>
    </row>
    <row r="155" spans="1:10">
      <c r="A155" s="4" t="s">
        <v>64</v>
      </c>
      <c r="B155" s="4">
        <v>2019</v>
      </c>
      <c r="C155" s="5">
        <v>43779</v>
      </c>
      <c r="D155" s="4" t="s">
        <v>65</v>
      </c>
      <c r="E155" s="4" t="s">
        <v>940</v>
      </c>
      <c r="F155" s="4" t="s">
        <v>645</v>
      </c>
      <c r="G155" s="11">
        <f>(C155-VLOOKUP(E155,Riders!$A$2:$E$8000,4,FALSE))/365</f>
        <v>24.610958904109587</v>
      </c>
      <c r="H155" s="4">
        <v>16</v>
      </c>
    </row>
    <row r="156" spans="1:10">
      <c r="A156" s="4" t="s">
        <v>64</v>
      </c>
      <c r="B156" s="4">
        <v>2019</v>
      </c>
      <c r="C156" s="5">
        <v>43779</v>
      </c>
      <c r="D156" s="4" t="s">
        <v>65</v>
      </c>
      <c r="E156" s="4" t="s">
        <v>832</v>
      </c>
      <c r="F156" s="4" t="s">
        <v>206</v>
      </c>
      <c r="G156" s="11">
        <f>(C156-VLOOKUP(E156,Riders!$A$2:$E$8000,4,FALSE))/365</f>
        <v>24.095890410958905</v>
      </c>
      <c r="H156" s="4">
        <v>17</v>
      </c>
    </row>
    <row r="157" spans="1:10">
      <c r="A157" s="4" t="s">
        <v>64</v>
      </c>
      <c r="B157" s="4">
        <v>2019</v>
      </c>
      <c r="C157" s="5">
        <v>43779</v>
      </c>
      <c r="D157" s="4" t="s">
        <v>65</v>
      </c>
      <c r="E157" s="4" t="s">
        <v>811</v>
      </c>
      <c r="F157" s="4" t="s">
        <v>81</v>
      </c>
      <c r="G157" s="11" t="e">
        <f>(C157-VLOOKUP(E157,Riders!$A$2:$E$8000,4,FALSE))/365</f>
        <v>#N/A</v>
      </c>
      <c r="H157" s="4">
        <v>18</v>
      </c>
    </row>
    <row r="158" spans="1:10">
      <c r="A158" s="4" t="s">
        <v>64</v>
      </c>
      <c r="B158" s="4">
        <v>2019</v>
      </c>
      <c r="C158" s="5">
        <v>43779</v>
      </c>
      <c r="D158" s="4" t="s">
        <v>65</v>
      </c>
      <c r="E158" s="4" t="s">
        <v>490</v>
      </c>
      <c r="F158" s="4" t="s">
        <v>491</v>
      </c>
      <c r="G158" s="11">
        <f>(C158-VLOOKUP(E158,Riders!$A$2:$E$8000,4,FALSE))/365</f>
        <v>23.997260273972604</v>
      </c>
      <c r="H158" s="4">
        <v>19</v>
      </c>
    </row>
    <row r="159" spans="1:10">
      <c r="A159" s="4" t="s">
        <v>64</v>
      </c>
      <c r="B159" s="4">
        <v>2019</v>
      </c>
      <c r="C159" s="5">
        <v>43779</v>
      </c>
      <c r="D159" s="4" t="s">
        <v>65</v>
      </c>
      <c r="E159" s="4" t="s">
        <v>807</v>
      </c>
      <c r="F159" s="4" t="s">
        <v>165</v>
      </c>
      <c r="G159" s="11">
        <f>(C159-VLOOKUP(E159,Riders!$A$2:$E$8000,4,FALSE))/365</f>
        <v>29.745205479452054</v>
      </c>
      <c r="H159" s="4">
        <v>20</v>
      </c>
    </row>
    <row r="160" spans="1:10">
      <c r="A160" s="1" t="s">
        <v>232</v>
      </c>
      <c r="B160" s="1">
        <v>2019</v>
      </c>
      <c r="C160" s="2">
        <v>43771</v>
      </c>
      <c r="D160" s="1" t="s">
        <v>65</v>
      </c>
      <c r="E160" s="1" t="s">
        <v>799</v>
      </c>
      <c r="F160" s="1" t="s">
        <v>187</v>
      </c>
      <c r="G160" s="11">
        <f>(C160-VLOOKUP(E160,Riders!$A$2:$E$8000,4,FALSE))/365</f>
        <v>23.413698630136988</v>
      </c>
      <c r="H160" s="1">
        <v>1</v>
      </c>
      <c r="I160" s="6">
        <v>0.70486111111111116</v>
      </c>
      <c r="J160">
        <v>53.177</v>
      </c>
    </row>
    <row r="161" spans="1:8">
      <c r="A161" s="1" t="s">
        <v>232</v>
      </c>
      <c r="B161" s="1">
        <v>2019</v>
      </c>
      <c r="C161" s="2">
        <v>43771</v>
      </c>
      <c r="D161" s="1" t="s">
        <v>65</v>
      </c>
      <c r="E161" s="1" t="s">
        <v>616</v>
      </c>
      <c r="F161" s="1" t="s">
        <v>36</v>
      </c>
      <c r="G161" s="11">
        <f>(C161-VLOOKUP(E161,Riders!$A$2:$E$8000,4,FALSE))/365</f>
        <v>31.723287671232878</v>
      </c>
      <c r="H161" s="1">
        <v>2</v>
      </c>
    </row>
    <row r="162" spans="1:8">
      <c r="A162" s="1" t="s">
        <v>232</v>
      </c>
      <c r="B162" s="1">
        <v>2019</v>
      </c>
      <c r="C162" s="2">
        <v>43771</v>
      </c>
      <c r="D162" s="1" t="s">
        <v>65</v>
      </c>
      <c r="E162" s="1" t="s">
        <v>1002</v>
      </c>
      <c r="F162" s="1" t="s">
        <v>163</v>
      </c>
      <c r="G162" s="11">
        <f>(C162-VLOOKUP(E162,Riders!$A$2:$E$8000,4,FALSE))/365</f>
        <v>30.701369863013699</v>
      </c>
      <c r="H162" s="1">
        <v>3</v>
      </c>
    </row>
    <row r="163" spans="1:8">
      <c r="A163" s="1" t="s">
        <v>232</v>
      </c>
      <c r="B163" s="1">
        <v>2019</v>
      </c>
      <c r="C163" s="2">
        <v>43771</v>
      </c>
      <c r="D163" s="1" t="s">
        <v>65</v>
      </c>
      <c r="E163" s="1" t="s">
        <v>776</v>
      </c>
      <c r="F163" s="1" t="s">
        <v>77</v>
      </c>
      <c r="G163" s="11">
        <f>(C163-VLOOKUP(E163,Riders!$A$2:$E$8000,4,FALSE))/365</f>
        <v>22.82191780821918</v>
      </c>
      <c r="H163" s="1">
        <v>4</v>
      </c>
    </row>
    <row r="164" spans="1:8">
      <c r="A164" s="1" t="s">
        <v>232</v>
      </c>
      <c r="B164" s="1">
        <v>2019</v>
      </c>
      <c r="C164" s="2">
        <v>43771</v>
      </c>
      <c r="D164" s="1" t="s">
        <v>65</v>
      </c>
      <c r="E164" s="1" t="s">
        <v>589</v>
      </c>
      <c r="F164" s="1" t="s">
        <v>24</v>
      </c>
      <c r="G164" s="11">
        <f>(C164-VLOOKUP(E164,Riders!$A$2:$E$8000,4,FALSE))/365</f>
        <v>27.830136986301369</v>
      </c>
      <c r="H164" s="1">
        <v>5</v>
      </c>
    </row>
    <row r="165" spans="1:8">
      <c r="A165" s="1" t="s">
        <v>232</v>
      </c>
      <c r="B165" s="1">
        <v>2019</v>
      </c>
      <c r="C165" s="2">
        <v>43771</v>
      </c>
      <c r="D165" s="1" t="s">
        <v>65</v>
      </c>
      <c r="E165" s="1" t="s">
        <v>819</v>
      </c>
      <c r="F165" s="1" t="s">
        <v>479</v>
      </c>
      <c r="G165" s="11" t="e">
        <f>(C165-VLOOKUP(E165,Riders!$A$2:$E$8000,4,FALSE))/365</f>
        <v>#N/A</v>
      </c>
      <c r="H165" s="1">
        <v>6</v>
      </c>
    </row>
    <row r="166" spans="1:8">
      <c r="A166" s="1" t="s">
        <v>232</v>
      </c>
      <c r="B166" s="1">
        <v>2019</v>
      </c>
      <c r="C166" s="2">
        <v>43771</v>
      </c>
      <c r="D166" s="1" t="s">
        <v>65</v>
      </c>
      <c r="E166" s="1" t="s">
        <v>810</v>
      </c>
      <c r="F166" s="1" t="s">
        <v>81</v>
      </c>
      <c r="G166" s="11" t="e">
        <f>(C166-VLOOKUP(E166,Riders!$A$2:$E$8000,4,FALSE))/365</f>
        <v>#N/A</v>
      </c>
      <c r="H166" s="1">
        <v>7</v>
      </c>
    </row>
    <row r="167" spans="1:8">
      <c r="A167" s="1" t="s">
        <v>232</v>
      </c>
      <c r="B167" s="1">
        <v>2019</v>
      </c>
      <c r="C167" s="2">
        <v>43771</v>
      </c>
      <c r="D167" s="1" t="s">
        <v>65</v>
      </c>
      <c r="E167" s="1" t="s">
        <v>832</v>
      </c>
      <c r="F167" s="1" t="s">
        <v>206</v>
      </c>
      <c r="G167" s="11">
        <f>(C167-VLOOKUP(E167,Riders!$A$2:$E$8000,4,FALSE))/365</f>
        <v>24.073972602739726</v>
      </c>
      <c r="H167" s="1">
        <v>8</v>
      </c>
    </row>
    <row r="168" spans="1:8">
      <c r="A168" s="1" t="s">
        <v>232</v>
      </c>
      <c r="B168" s="1">
        <v>2019</v>
      </c>
      <c r="C168" s="2">
        <v>43771</v>
      </c>
      <c r="D168" s="1" t="s">
        <v>65</v>
      </c>
      <c r="E168" s="1" t="s">
        <v>945</v>
      </c>
      <c r="F168" s="1" t="s">
        <v>880</v>
      </c>
      <c r="G168" s="11">
        <f>(C168-VLOOKUP(E168,Riders!$A$2:$E$8000,4,FALSE))/365</f>
        <v>25.786301369863015</v>
      </c>
      <c r="H168" s="1">
        <v>9</v>
      </c>
    </row>
    <row r="169" spans="1:8">
      <c r="A169" s="1" t="s">
        <v>232</v>
      </c>
      <c r="B169" s="1">
        <v>2019</v>
      </c>
      <c r="C169" s="2">
        <v>43771</v>
      </c>
      <c r="D169" s="1" t="s">
        <v>65</v>
      </c>
      <c r="E169" s="1" t="s">
        <v>937</v>
      </c>
      <c r="F169" s="1" t="s">
        <v>26</v>
      </c>
      <c r="G169" s="11">
        <f>(C169-VLOOKUP(E169,Riders!$A$2:$E$8000,4,FALSE))/365</f>
        <v>27.539726027397261</v>
      </c>
      <c r="H169" s="1">
        <v>10</v>
      </c>
    </row>
    <row r="170" spans="1:8">
      <c r="A170" s="1" t="s">
        <v>232</v>
      </c>
      <c r="B170" s="1">
        <v>2019</v>
      </c>
      <c r="C170" s="2">
        <v>43771</v>
      </c>
      <c r="D170" s="1" t="s">
        <v>65</v>
      </c>
      <c r="E170" s="1" t="s">
        <v>474</v>
      </c>
      <c r="F170" s="1" t="s">
        <v>112</v>
      </c>
      <c r="G170" s="11">
        <f>(C170-VLOOKUP(E170,Riders!$A$2:$E$8000,4,FALSE))/365</f>
        <v>19.197260273972603</v>
      </c>
      <c r="H170" s="1">
        <v>11</v>
      </c>
    </row>
    <row r="171" spans="1:8">
      <c r="A171" s="1" t="s">
        <v>232</v>
      </c>
      <c r="B171" s="1">
        <v>2019</v>
      </c>
      <c r="C171" s="2">
        <v>43771</v>
      </c>
      <c r="D171" s="1" t="s">
        <v>65</v>
      </c>
      <c r="E171" s="1" t="s">
        <v>610</v>
      </c>
      <c r="F171" s="1" t="s">
        <v>41</v>
      </c>
      <c r="G171" s="11">
        <f>(C171-VLOOKUP(E171,Riders!$A$2:$E$8000,4,FALSE))/365</f>
        <v>20.043835616438358</v>
      </c>
      <c r="H171" s="1">
        <v>12</v>
      </c>
    </row>
    <row r="172" spans="1:8">
      <c r="A172" s="1" t="s">
        <v>232</v>
      </c>
      <c r="B172" s="1">
        <v>2019</v>
      </c>
      <c r="C172" s="2">
        <v>43771</v>
      </c>
      <c r="D172" s="1" t="s">
        <v>65</v>
      </c>
      <c r="E172" s="1" t="s">
        <v>1015</v>
      </c>
      <c r="F172" s="1" t="s">
        <v>197</v>
      </c>
      <c r="G172" s="11" t="e">
        <f>(C172-VLOOKUP(E172,Riders!$A$2:$E$8000,4,FALSE))/365</f>
        <v>#N/A</v>
      </c>
      <c r="H172" s="1">
        <v>13</v>
      </c>
    </row>
    <row r="173" spans="1:8">
      <c r="A173" s="1" t="s">
        <v>232</v>
      </c>
      <c r="B173" s="1">
        <v>2019</v>
      </c>
      <c r="C173" s="2">
        <v>43771</v>
      </c>
      <c r="D173" s="1" t="s">
        <v>65</v>
      </c>
      <c r="E173" s="1" t="s">
        <v>360</v>
      </c>
      <c r="F173" s="1" t="s">
        <v>141</v>
      </c>
      <c r="G173" s="11">
        <f>(C173-VLOOKUP(E173,Riders!$A$2:$E$8000,4,FALSE))/365</f>
        <v>30.389041095890413</v>
      </c>
      <c r="H173" s="1">
        <v>14</v>
      </c>
    </row>
    <row r="174" spans="1:8">
      <c r="A174" s="1" t="s">
        <v>232</v>
      </c>
      <c r="B174" s="1">
        <v>2019</v>
      </c>
      <c r="C174" s="2">
        <v>43771</v>
      </c>
      <c r="D174" s="1" t="s">
        <v>65</v>
      </c>
      <c r="E174" s="1" t="s">
        <v>484</v>
      </c>
      <c r="F174" s="1" t="s">
        <v>45</v>
      </c>
      <c r="G174" s="11">
        <f>(C174-VLOOKUP(E174,Riders!$A$2:$E$8000,4,FALSE))/365</f>
        <v>19.241095890410961</v>
      </c>
      <c r="H174" s="1">
        <v>15</v>
      </c>
    </row>
    <row r="175" spans="1:8">
      <c r="A175" s="1" t="s">
        <v>232</v>
      </c>
      <c r="B175" s="1">
        <v>2019</v>
      </c>
      <c r="C175" s="2">
        <v>43771</v>
      </c>
      <c r="D175" s="1" t="s">
        <v>65</v>
      </c>
      <c r="E175" s="1" t="s">
        <v>768</v>
      </c>
      <c r="F175" s="1" t="s">
        <v>1016</v>
      </c>
      <c r="G175" s="11">
        <f>(C175-VLOOKUP(E175,Riders!$A$2:$E$8000,4,FALSE))/365</f>
        <v>22.205479452054796</v>
      </c>
      <c r="H175" s="1">
        <v>16</v>
      </c>
    </row>
    <row r="176" spans="1:8">
      <c r="A176" s="1" t="s">
        <v>232</v>
      </c>
      <c r="B176" s="1">
        <v>2019</v>
      </c>
      <c r="C176" s="2">
        <v>43771</v>
      </c>
      <c r="D176" s="1" t="s">
        <v>65</v>
      </c>
      <c r="E176" s="1" t="s">
        <v>647</v>
      </c>
      <c r="F176" s="1" t="s">
        <v>1004</v>
      </c>
      <c r="G176" s="11">
        <f>(C176-VLOOKUP(E176,Riders!$A$2:$E$8000,4,FALSE))/365</f>
        <v>22.276712328767122</v>
      </c>
      <c r="H176" s="1">
        <v>17</v>
      </c>
    </row>
    <row r="177" spans="1:10">
      <c r="A177" s="1" t="s">
        <v>232</v>
      </c>
      <c r="B177" s="1">
        <v>2019</v>
      </c>
      <c r="C177" s="2">
        <v>43771</v>
      </c>
      <c r="D177" s="1" t="s">
        <v>65</v>
      </c>
      <c r="E177" s="1" t="s">
        <v>890</v>
      </c>
      <c r="F177" s="1" t="s">
        <v>645</v>
      </c>
      <c r="G177" s="11">
        <f>(C177-VLOOKUP(E177,Riders!$A$2:$E$8000,4,FALSE))/365</f>
        <v>26.542465753424658</v>
      </c>
      <c r="H177" s="1">
        <v>18</v>
      </c>
    </row>
    <row r="178" spans="1:10">
      <c r="A178" s="1" t="s">
        <v>232</v>
      </c>
      <c r="B178" s="1">
        <v>2019</v>
      </c>
      <c r="C178" s="2">
        <v>43771</v>
      </c>
      <c r="D178" s="1" t="s">
        <v>65</v>
      </c>
      <c r="E178" s="1" t="s">
        <v>1017</v>
      </c>
      <c r="F178" s="1" t="s">
        <v>980</v>
      </c>
      <c r="G178" s="11">
        <f>(C178-VLOOKUP(E178,Riders!$A$2:$E$8000,4,FALSE))/365</f>
        <v>27.936986301369863</v>
      </c>
      <c r="H178" s="1">
        <v>19</v>
      </c>
    </row>
    <row r="179" spans="1:10">
      <c r="A179" s="1" t="s">
        <v>232</v>
      </c>
      <c r="B179" s="1">
        <v>2019</v>
      </c>
      <c r="C179" s="2">
        <v>43771</v>
      </c>
      <c r="D179" s="1" t="s">
        <v>65</v>
      </c>
      <c r="E179" s="1" t="s">
        <v>520</v>
      </c>
      <c r="F179" s="1" t="s">
        <v>57</v>
      </c>
      <c r="G179" s="11">
        <f>(C179-VLOOKUP(E179,Riders!$A$2:$E$8000,4,FALSE))/365</f>
        <v>22.805479452054794</v>
      </c>
      <c r="H179" s="1">
        <v>20</v>
      </c>
    </row>
    <row r="180" spans="1:10">
      <c r="A180" s="4" t="s">
        <v>280</v>
      </c>
      <c r="B180" s="4">
        <v>2019</v>
      </c>
      <c r="C180" s="5">
        <v>43524</v>
      </c>
      <c r="D180" s="4" t="s">
        <v>19</v>
      </c>
      <c r="E180" s="4" t="s">
        <v>600</v>
      </c>
      <c r="F180" s="4" t="s">
        <v>101</v>
      </c>
      <c r="G180" s="11">
        <f>(C180-VLOOKUP(E180,Riders!$A$2:$E$8000,4,FALSE))/365</f>
        <v>23.126027397260273</v>
      </c>
      <c r="H180" s="4">
        <v>1</v>
      </c>
      <c r="I180" s="6">
        <v>0.71666666666666667</v>
      </c>
      <c r="J180">
        <v>52.302</v>
      </c>
    </row>
    <row r="181" spans="1:10">
      <c r="A181" s="4" t="s">
        <v>280</v>
      </c>
      <c r="B181" s="4">
        <v>2019</v>
      </c>
      <c r="C181" s="5">
        <v>43524</v>
      </c>
      <c r="D181" s="4" t="s">
        <v>19</v>
      </c>
      <c r="E181" s="4" t="s">
        <v>640</v>
      </c>
      <c r="F181" s="4" t="s">
        <v>22</v>
      </c>
      <c r="G181" s="11" t="e">
        <f>(C181-VLOOKUP(E181,Riders!$A$2:$E$8000,4,FALSE))/365</f>
        <v>#N/A</v>
      </c>
      <c r="H181" s="4">
        <v>2</v>
      </c>
    </row>
    <row r="182" spans="1:10">
      <c r="A182" s="4" t="s">
        <v>280</v>
      </c>
      <c r="B182" s="4">
        <v>2019</v>
      </c>
      <c r="C182" s="5">
        <v>43524</v>
      </c>
      <c r="D182" s="4" t="s">
        <v>19</v>
      </c>
      <c r="E182" s="4" t="s">
        <v>504</v>
      </c>
      <c r="F182" s="4" t="s">
        <v>34</v>
      </c>
      <c r="G182" s="11">
        <f>(C182-VLOOKUP(E182,Riders!$A$2:$E$8000,4,FALSE))/365</f>
        <v>20.290410958904111</v>
      </c>
      <c r="H182" s="4">
        <v>3</v>
      </c>
    </row>
    <row r="183" spans="1:10">
      <c r="A183" s="4" t="s">
        <v>280</v>
      </c>
      <c r="B183" s="4">
        <v>2019</v>
      </c>
      <c r="C183" s="5">
        <v>43524</v>
      </c>
      <c r="D183" s="4" t="s">
        <v>19</v>
      </c>
      <c r="E183" s="4" t="s">
        <v>339</v>
      </c>
      <c r="F183" s="4" t="s">
        <v>141</v>
      </c>
      <c r="G183" s="11">
        <f>(C183-VLOOKUP(E183,Riders!$A$2:$E$8000,4,FALSE))/365</f>
        <v>30.950684931506849</v>
      </c>
      <c r="H183" s="4">
        <v>4</v>
      </c>
    </row>
    <row r="184" spans="1:10">
      <c r="A184" s="4" t="s">
        <v>280</v>
      </c>
      <c r="B184" s="4">
        <v>2019</v>
      </c>
      <c r="C184" s="5">
        <v>43524</v>
      </c>
      <c r="D184" s="4" t="s">
        <v>19</v>
      </c>
      <c r="E184" s="4" t="s">
        <v>820</v>
      </c>
      <c r="F184" s="4" t="s">
        <v>479</v>
      </c>
      <c r="G184" s="11" t="e">
        <f>(C184-VLOOKUP(E184,Riders!$A$2:$E$8000,4,FALSE))/365</f>
        <v>#N/A</v>
      </c>
      <c r="H184" s="4">
        <v>5</v>
      </c>
    </row>
    <row r="185" spans="1:10">
      <c r="A185" s="4" t="s">
        <v>280</v>
      </c>
      <c r="B185" s="4">
        <v>2019</v>
      </c>
      <c r="C185" s="5">
        <v>43524</v>
      </c>
      <c r="D185" s="4" t="s">
        <v>19</v>
      </c>
      <c r="E185" s="4" t="s">
        <v>778</v>
      </c>
      <c r="F185" s="4" t="s">
        <v>112</v>
      </c>
      <c r="G185" s="11">
        <f>(C185-VLOOKUP(E185,Riders!$A$2:$E$8000,4,FALSE))/365</f>
        <v>20.873972602739727</v>
      </c>
      <c r="H185" s="4">
        <v>6</v>
      </c>
    </row>
    <row r="186" spans="1:10">
      <c r="A186" s="4" t="s">
        <v>280</v>
      </c>
      <c r="B186" s="4">
        <v>2019</v>
      </c>
      <c r="C186" s="5">
        <v>43524</v>
      </c>
      <c r="D186" s="4" t="s">
        <v>19</v>
      </c>
      <c r="E186" s="4" t="s">
        <v>944</v>
      </c>
      <c r="F186" s="4" t="s">
        <v>84</v>
      </c>
      <c r="G186" s="11">
        <f>(C186-VLOOKUP(E186,Riders!$A$2:$E$8000,4,FALSE))/365</f>
        <v>19.24931506849315</v>
      </c>
      <c r="H186" s="4">
        <v>7</v>
      </c>
    </row>
    <row r="187" spans="1:10">
      <c r="A187" s="4" t="s">
        <v>280</v>
      </c>
      <c r="B187" s="4">
        <v>2019</v>
      </c>
      <c r="C187" s="5">
        <v>43524</v>
      </c>
      <c r="D187" s="4" t="s">
        <v>19</v>
      </c>
      <c r="E187" s="4" t="s">
        <v>934</v>
      </c>
      <c r="F187" s="4" t="s">
        <v>38</v>
      </c>
      <c r="G187" s="11">
        <f>(C187-VLOOKUP(E187,Riders!$A$2:$E$8000,4,FALSE))/365</f>
        <v>20.194520547945206</v>
      </c>
      <c r="H187" s="4">
        <v>8</v>
      </c>
    </row>
    <row r="188" spans="1:10">
      <c r="A188" s="4" t="s">
        <v>280</v>
      </c>
      <c r="B188" s="4">
        <v>2019</v>
      </c>
      <c r="C188" s="5">
        <v>43524</v>
      </c>
      <c r="D188" s="4" t="s">
        <v>19</v>
      </c>
      <c r="E188" s="4" t="s">
        <v>453</v>
      </c>
      <c r="F188" s="4" t="s">
        <v>45</v>
      </c>
      <c r="G188" s="11">
        <f>(C188-VLOOKUP(E188,Riders!$A$2:$E$8000,4,FALSE))/365</f>
        <v>29.339726027397262</v>
      </c>
      <c r="H188" s="4">
        <v>9</v>
      </c>
    </row>
    <row r="189" spans="1:10">
      <c r="A189" s="4" t="s">
        <v>280</v>
      </c>
      <c r="B189" s="4">
        <v>2019</v>
      </c>
      <c r="C189" s="5">
        <v>43524</v>
      </c>
      <c r="D189" s="4" t="s">
        <v>19</v>
      </c>
      <c r="E189" s="4" t="s">
        <v>589</v>
      </c>
      <c r="F189" s="4" t="s">
        <v>24</v>
      </c>
      <c r="G189" s="11">
        <f>(C189-VLOOKUP(E189,Riders!$A$2:$E$8000,4,FALSE))/365</f>
        <v>27.153424657534245</v>
      </c>
      <c r="H189" s="4">
        <v>10</v>
      </c>
    </row>
    <row r="190" spans="1:10">
      <c r="A190" s="4" t="s">
        <v>280</v>
      </c>
      <c r="B190" s="4">
        <v>2019</v>
      </c>
      <c r="C190" s="5">
        <v>43524</v>
      </c>
      <c r="D190" s="4" t="s">
        <v>19</v>
      </c>
      <c r="E190" s="4" t="s">
        <v>1033</v>
      </c>
      <c r="F190" s="4" t="s">
        <v>77</v>
      </c>
      <c r="G190" s="11">
        <f>(C190-VLOOKUP(E190,Riders!$A$2:$E$8000,4,FALSE))/365</f>
        <v>27.567123287671233</v>
      </c>
      <c r="H190" s="4">
        <v>11</v>
      </c>
    </row>
    <row r="191" spans="1:10">
      <c r="A191" s="4" t="s">
        <v>280</v>
      </c>
      <c r="B191" s="4">
        <v>2019</v>
      </c>
      <c r="C191" s="5">
        <v>43524</v>
      </c>
      <c r="D191" s="4" t="s">
        <v>19</v>
      </c>
      <c r="E191" s="4" t="s">
        <v>832</v>
      </c>
      <c r="F191" s="4" t="s">
        <v>206</v>
      </c>
      <c r="G191" s="11">
        <f>(C191-VLOOKUP(E191,Riders!$A$2:$E$8000,4,FALSE))/365</f>
        <v>23.397260273972602</v>
      </c>
      <c r="H191" s="4">
        <v>12</v>
      </c>
    </row>
    <row r="192" spans="1:10">
      <c r="A192" s="4" t="s">
        <v>280</v>
      </c>
      <c r="B192" s="4">
        <v>2019</v>
      </c>
      <c r="C192" s="5">
        <v>43524</v>
      </c>
      <c r="D192" s="4" t="s">
        <v>19</v>
      </c>
      <c r="E192" s="4" t="s">
        <v>786</v>
      </c>
      <c r="F192" s="4" t="s">
        <v>26</v>
      </c>
      <c r="G192" s="11">
        <f>(C192-VLOOKUP(E192,Riders!$A$2:$E$8000,4,FALSE))/365</f>
        <v>22.980821917808218</v>
      </c>
      <c r="H192" s="4">
        <v>13</v>
      </c>
    </row>
    <row r="193" spans="1:10">
      <c r="A193" s="4" t="s">
        <v>280</v>
      </c>
      <c r="B193" s="4">
        <v>2019</v>
      </c>
      <c r="C193" s="5">
        <v>43524</v>
      </c>
      <c r="D193" s="4" t="s">
        <v>19</v>
      </c>
      <c r="E193" s="4" t="s">
        <v>930</v>
      </c>
      <c r="F193" s="4" t="s">
        <v>163</v>
      </c>
      <c r="G193" s="11">
        <f>(C193-VLOOKUP(E193,Riders!$A$2:$E$8000,4,FALSE))/365</f>
        <v>35.172602739726024</v>
      </c>
      <c r="H193" s="4">
        <v>14</v>
      </c>
    </row>
    <row r="194" spans="1:10">
      <c r="A194" s="4" t="s">
        <v>280</v>
      </c>
      <c r="B194" s="4">
        <v>2019</v>
      </c>
      <c r="C194" s="5">
        <v>43524</v>
      </c>
      <c r="D194" s="4" t="s">
        <v>19</v>
      </c>
      <c r="E194" s="4" t="s">
        <v>1034</v>
      </c>
      <c r="F194" s="4" t="s">
        <v>57</v>
      </c>
      <c r="G194" s="11">
        <f>(C194-VLOOKUP(E194,Riders!$A$2:$E$8000,4,FALSE))/365</f>
        <v>24.687671232876713</v>
      </c>
      <c r="H194" s="4">
        <v>15</v>
      </c>
    </row>
    <row r="195" spans="1:10">
      <c r="A195" s="4" t="s">
        <v>280</v>
      </c>
      <c r="B195" s="4">
        <v>2019</v>
      </c>
      <c r="C195" s="5">
        <v>43524</v>
      </c>
      <c r="D195" s="4" t="s">
        <v>19</v>
      </c>
      <c r="E195" s="4" t="s">
        <v>1015</v>
      </c>
      <c r="F195" s="4" t="s">
        <v>197</v>
      </c>
      <c r="G195" s="11" t="e">
        <f>(C195-VLOOKUP(E195,Riders!$A$2:$E$8000,4,FALSE))/365</f>
        <v>#N/A</v>
      </c>
      <c r="H195" s="4">
        <v>16</v>
      </c>
    </row>
    <row r="196" spans="1:10">
      <c r="A196" s="4" t="s">
        <v>280</v>
      </c>
      <c r="B196" s="4">
        <v>2019</v>
      </c>
      <c r="C196" s="5">
        <v>43524</v>
      </c>
      <c r="D196" s="4" t="s">
        <v>19</v>
      </c>
      <c r="E196" s="4" t="s">
        <v>1035</v>
      </c>
      <c r="F196" s="4" t="s">
        <v>115</v>
      </c>
      <c r="G196" s="11">
        <f>(C196-VLOOKUP(E196,Riders!$A$2:$E$8000,4,FALSE))/365</f>
        <v>21.701369863013699</v>
      </c>
      <c r="H196" s="4">
        <v>17</v>
      </c>
    </row>
    <row r="197" spans="1:10">
      <c r="A197" s="4" t="s">
        <v>280</v>
      </c>
      <c r="B197" s="4">
        <v>2019</v>
      </c>
      <c r="C197" s="5">
        <v>43524</v>
      </c>
      <c r="D197" s="4" t="s">
        <v>19</v>
      </c>
      <c r="E197" s="4" t="s">
        <v>927</v>
      </c>
      <c r="F197" s="4" t="s">
        <v>177</v>
      </c>
      <c r="G197" s="11">
        <f>(C197-VLOOKUP(E197,Riders!$A$2:$E$8000,4,FALSE))/365</f>
        <v>26.4</v>
      </c>
      <c r="H197" s="4">
        <v>18</v>
      </c>
    </row>
    <row r="198" spans="1:10">
      <c r="A198" s="4" t="s">
        <v>280</v>
      </c>
      <c r="B198" s="4">
        <v>2019</v>
      </c>
      <c r="C198" s="5">
        <v>43524</v>
      </c>
      <c r="D198" s="4" t="s">
        <v>19</v>
      </c>
      <c r="E198" s="4" t="s">
        <v>490</v>
      </c>
      <c r="F198" s="4" t="s">
        <v>491</v>
      </c>
      <c r="G198" s="11">
        <f>(C198-VLOOKUP(E198,Riders!$A$2:$E$8000,4,FALSE))/365</f>
        <v>23.298630136986301</v>
      </c>
      <c r="H198" s="4">
        <v>19</v>
      </c>
    </row>
    <row r="199" spans="1:10">
      <c r="A199" s="4" t="s">
        <v>280</v>
      </c>
      <c r="B199" s="4">
        <v>2019</v>
      </c>
      <c r="C199" s="5">
        <v>43524</v>
      </c>
      <c r="D199" s="4" t="s">
        <v>19</v>
      </c>
      <c r="E199" s="4" t="s">
        <v>890</v>
      </c>
      <c r="F199" s="4" t="s">
        <v>645</v>
      </c>
      <c r="G199" s="11">
        <f>(C199-VLOOKUP(E199,Riders!$A$2:$E$8000,4,FALSE))/365</f>
        <v>25.865753424657534</v>
      </c>
      <c r="H199" s="4">
        <v>20</v>
      </c>
    </row>
    <row r="200" spans="1:10">
      <c r="A200" s="4" t="s">
        <v>280</v>
      </c>
      <c r="B200" s="4">
        <v>2019</v>
      </c>
      <c r="C200" s="5">
        <v>43524</v>
      </c>
      <c r="D200" s="4" t="s">
        <v>19</v>
      </c>
      <c r="E200" s="4" t="s">
        <v>799</v>
      </c>
      <c r="F200" s="4" t="s">
        <v>187</v>
      </c>
      <c r="G200" s="11">
        <f>(C200-VLOOKUP(E200,Riders!$A$2:$E$8000,4,FALSE))/365</f>
        <v>22.736986301369864</v>
      </c>
      <c r="H200" s="4">
        <v>21</v>
      </c>
    </row>
    <row r="201" spans="1:10">
      <c r="A201" s="4" t="s">
        <v>280</v>
      </c>
      <c r="B201" s="4">
        <v>2019</v>
      </c>
      <c r="C201" s="5">
        <v>43524</v>
      </c>
      <c r="D201" s="4" t="s">
        <v>19</v>
      </c>
      <c r="E201" s="4" t="s">
        <v>811</v>
      </c>
      <c r="F201" s="4" t="s">
        <v>81</v>
      </c>
      <c r="G201" s="11" t="e">
        <f>(C201-VLOOKUP(E201,Riders!$A$2:$E$8000,4,FALSE))/365</f>
        <v>#N/A</v>
      </c>
      <c r="H201" s="4">
        <v>22</v>
      </c>
    </row>
    <row r="202" spans="1:10">
      <c r="A202" s="4" t="s">
        <v>280</v>
      </c>
      <c r="B202" s="4">
        <v>2019</v>
      </c>
      <c r="C202" s="5">
        <v>43524</v>
      </c>
      <c r="D202" s="4" t="s">
        <v>19</v>
      </c>
      <c r="E202" s="4" t="s">
        <v>714</v>
      </c>
      <c r="F202" s="4" t="s">
        <v>151</v>
      </c>
      <c r="G202" s="11">
        <f>(C202-VLOOKUP(E202,Riders!$A$2:$E$8000,4,FALSE))/365</f>
        <v>22.769863013698629</v>
      </c>
      <c r="H202" s="4" t="s">
        <v>606</v>
      </c>
    </row>
    <row r="203" spans="1:10">
      <c r="A203" s="4" t="s">
        <v>280</v>
      </c>
      <c r="B203" s="4">
        <v>2019</v>
      </c>
      <c r="C203" s="5">
        <v>43524</v>
      </c>
      <c r="D203" s="4" t="s">
        <v>19</v>
      </c>
      <c r="E203" s="4" t="s">
        <v>803</v>
      </c>
      <c r="F203" s="4" t="s">
        <v>41</v>
      </c>
      <c r="G203" s="11">
        <f>(C203-VLOOKUP(E203,Riders!$A$2:$E$8000,4,FALSE))/365</f>
        <v>23.583561643835615</v>
      </c>
      <c r="H203" s="4" t="s">
        <v>606</v>
      </c>
    </row>
    <row r="204" spans="1:10">
      <c r="A204" s="1" t="s">
        <v>225</v>
      </c>
      <c r="B204" s="1">
        <v>2019</v>
      </c>
      <c r="C204" s="2">
        <v>43491</v>
      </c>
      <c r="D204" s="1" t="s">
        <v>65</v>
      </c>
      <c r="E204" s="1" t="s">
        <v>934</v>
      </c>
      <c r="F204" s="1" t="s">
        <v>38</v>
      </c>
      <c r="G204" s="11">
        <f>(C204-VLOOKUP(E204,Riders!$A$2:$E$8000,4,FALSE))/365</f>
        <v>20.104109589041094</v>
      </c>
      <c r="H204" s="1">
        <v>1</v>
      </c>
      <c r="I204" s="6">
        <v>0.70347222222222217</v>
      </c>
      <c r="J204">
        <v>53.271000000000001</v>
      </c>
    </row>
    <row r="205" spans="1:10">
      <c r="A205" s="1" t="s">
        <v>225</v>
      </c>
      <c r="B205" s="1">
        <v>2019</v>
      </c>
      <c r="C205" s="2">
        <v>43491</v>
      </c>
      <c r="D205" s="1" t="s">
        <v>65</v>
      </c>
      <c r="E205" s="1" t="s">
        <v>930</v>
      </c>
      <c r="F205" s="1" t="s">
        <v>163</v>
      </c>
      <c r="G205" s="11">
        <f>(C205-VLOOKUP(E205,Riders!$A$2:$E$8000,4,FALSE))/365</f>
        <v>35.082191780821915</v>
      </c>
      <c r="H205" s="1">
        <v>2</v>
      </c>
    </row>
    <row r="206" spans="1:10">
      <c r="A206" s="1" t="s">
        <v>225</v>
      </c>
      <c r="B206" s="1">
        <v>2019</v>
      </c>
      <c r="C206" s="2">
        <v>43491</v>
      </c>
      <c r="D206" s="1" t="s">
        <v>65</v>
      </c>
      <c r="E206" s="1" t="s">
        <v>5667</v>
      </c>
      <c r="F206" s="1" t="s">
        <v>26</v>
      </c>
      <c r="G206" s="11">
        <f>(C206-VLOOKUP(E206,Riders!$A$2:$E$8000,4,FALSE))/365</f>
        <v>20.542465753424658</v>
      </c>
      <c r="H206" s="1">
        <v>3</v>
      </c>
    </row>
    <row r="207" spans="1:10">
      <c r="A207" s="1" t="s">
        <v>225</v>
      </c>
      <c r="B207" s="1">
        <v>2019</v>
      </c>
      <c r="C207" s="2">
        <v>43491</v>
      </c>
      <c r="D207" s="1" t="s">
        <v>65</v>
      </c>
      <c r="E207" s="1" t="s">
        <v>799</v>
      </c>
      <c r="F207" s="1" t="s">
        <v>187</v>
      </c>
      <c r="G207" s="11">
        <f>(C207-VLOOKUP(E207,Riders!$A$2:$E$8000,4,FALSE))/365</f>
        <v>22.646575342465752</v>
      </c>
      <c r="H207" s="1">
        <v>4</v>
      </c>
    </row>
    <row r="208" spans="1:10">
      <c r="A208" s="1" t="s">
        <v>225</v>
      </c>
      <c r="B208" s="1">
        <v>2019</v>
      </c>
      <c r="C208" s="2">
        <v>43491</v>
      </c>
      <c r="D208" s="1" t="s">
        <v>65</v>
      </c>
      <c r="E208" s="1" t="s">
        <v>589</v>
      </c>
      <c r="F208" s="1" t="s">
        <v>24</v>
      </c>
      <c r="G208" s="11">
        <f>(C208-VLOOKUP(E208,Riders!$A$2:$E$8000,4,FALSE))/365</f>
        <v>27.063013698630137</v>
      </c>
      <c r="H208" s="1">
        <v>5</v>
      </c>
    </row>
    <row r="209" spans="1:10">
      <c r="A209" s="1" t="s">
        <v>225</v>
      </c>
      <c r="B209" s="1">
        <v>2019</v>
      </c>
      <c r="C209" s="2">
        <v>43491</v>
      </c>
      <c r="D209" s="1" t="s">
        <v>65</v>
      </c>
      <c r="E209" s="1" t="s">
        <v>782</v>
      </c>
      <c r="F209" s="1" t="s">
        <v>479</v>
      </c>
      <c r="G209" s="11" t="e">
        <f>(C209-VLOOKUP(E209,Riders!$A$2:$E$8000,4,FALSE))/365</f>
        <v>#N/A</v>
      </c>
      <c r="H209" s="1">
        <v>6</v>
      </c>
    </row>
    <row r="210" spans="1:10">
      <c r="A210" s="1" t="s">
        <v>225</v>
      </c>
      <c r="B210" s="1">
        <v>2019</v>
      </c>
      <c r="C210" s="2">
        <v>43491</v>
      </c>
      <c r="D210" s="1" t="s">
        <v>65</v>
      </c>
      <c r="E210" s="1" t="s">
        <v>504</v>
      </c>
      <c r="F210" s="1" t="s">
        <v>34</v>
      </c>
      <c r="G210" s="11">
        <f>(C210-VLOOKUP(E210,Riders!$A$2:$E$8000,4,FALSE))/365</f>
        <v>20.2</v>
      </c>
      <c r="H210" s="1">
        <v>7</v>
      </c>
    </row>
    <row r="211" spans="1:10">
      <c r="A211" s="1" t="s">
        <v>225</v>
      </c>
      <c r="B211" s="1">
        <v>2019</v>
      </c>
      <c r="C211" s="2">
        <v>43491</v>
      </c>
      <c r="D211" s="1" t="s">
        <v>65</v>
      </c>
      <c r="E211" s="1" t="s">
        <v>360</v>
      </c>
      <c r="F211" s="1" t="s">
        <v>141</v>
      </c>
      <c r="G211" s="11">
        <f>(C211-VLOOKUP(E211,Riders!$A$2:$E$8000,4,FALSE))/365</f>
        <v>29.621917808219177</v>
      </c>
      <c r="H211" s="1">
        <v>8</v>
      </c>
    </row>
    <row r="212" spans="1:10">
      <c r="A212" s="1" t="s">
        <v>225</v>
      </c>
      <c r="B212" s="1">
        <v>2019</v>
      </c>
      <c r="C212" s="2">
        <v>43491</v>
      </c>
      <c r="D212" s="1" t="s">
        <v>65</v>
      </c>
      <c r="E212" s="1" t="s">
        <v>811</v>
      </c>
      <c r="F212" s="1" t="s">
        <v>81</v>
      </c>
      <c r="G212" s="11" t="e">
        <f>(C212-VLOOKUP(E212,Riders!$A$2:$E$8000,4,FALSE))/365</f>
        <v>#N/A</v>
      </c>
      <c r="H212" s="1">
        <v>9</v>
      </c>
    </row>
    <row r="213" spans="1:10">
      <c r="A213" s="1" t="s">
        <v>225</v>
      </c>
      <c r="B213" s="1">
        <v>2019</v>
      </c>
      <c r="C213" s="2">
        <v>43491</v>
      </c>
      <c r="D213" s="1" t="s">
        <v>65</v>
      </c>
      <c r="E213" s="1" t="s">
        <v>890</v>
      </c>
      <c r="F213" s="1" t="s">
        <v>645</v>
      </c>
      <c r="G213" s="11">
        <f>(C213-VLOOKUP(E213,Riders!$A$2:$E$8000,4,FALSE))/365</f>
        <v>25.775342465753425</v>
      </c>
      <c r="H213" s="1">
        <v>10</v>
      </c>
    </row>
    <row r="214" spans="1:10">
      <c r="A214" s="1" t="s">
        <v>225</v>
      </c>
      <c r="B214" s="1">
        <v>2019</v>
      </c>
      <c r="C214" s="2">
        <v>43491</v>
      </c>
      <c r="D214" s="1" t="s">
        <v>65</v>
      </c>
      <c r="E214" s="1" t="s">
        <v>833</v>
      </c>
      <c r="F214" s="1" t="s">
        <v>206</v>
      </c>
      <c r="G214" s="11">
        <f>(C214-VLOOKUP(E214,Riders!$A$2:$E$8000,4,FALSE))/365</f>
        <v>23.827397260273973</v>
      </c>
      <c r="H214" s="1">
        <v>11</v>
      </c>
    </row>
    <row r="215" spans="1:10">
      <c r="A215" s="1" t="s">
        <v>225</v>
      </c>
      <c r="B215" s="1">
        <v>2019</v>
      </c>
      <c r="C215" s="2">
        <v>43491</v>
      </c>
      <c r="D215" s="1" t="s">
        <v>65</v>
      </c>
      <c r="E215" s="1" t="s">
        <v>648</v>
      </c>
      <c r="F215" s="1" t="s">
        <v>84</v>
      </c>
      <c r="G215" s="11">
        <f>(C215-VLOOKUP(E215,Riders!$A$2:$E$8000,4,FALSE))/365</f>
        <v>19.506849315068493</v>
      </c>
      <c r="H215" s="1">
        <v>12</v>
      </c>
    </row>
    <row r="216" spans="1:10">
      <c r="A216" s="1" t="s">
        <v>225</v>
      </c>
      <c r="B216" s="1">
        <v>2019</v>
      </c>
      <c r="C216" s="2">
        <v>43491</v>
      </c>
      <c r="D216" s="1" t="s">
        <v>65</v>
      </c>
      <c r="E216" s="1" t="s">
        <v>1005</v>
      </c>
      <c r="F216" s="1" t="s">
        <v>101</v>
      </c>
      <c r="G216" s="11">
        <f>(C216-VLOOKUP(E216,Riders!$A$2:$E$8000,4,FALSE))/365</f>
        <v>19.794520547945204</v>
      </c>
      <c r="H216" s="1">
        <v>13</v>
      </c>
    </row>
    <row r="217" spans="1:10">
      <c r="A217" s="1" t="s">
        <v>225</v>
      </c>
      <c r="B217" s="1">
        <v>2019</v>
      </c>
      <c r="C217" s="2">
        <v>43491</v>
      </c>
      <c r="D217" s="1" t="s">
        <v>65</v>
      </c>
      <c r="E217" s="1" t="s">
        <v>453</v>
      </c>
      <c r="F217" s="1" t="s">
        <v>45</v>
      </c>
      <c r="G217" s="11">
        <f>(C217-VLOOKUP(E217,Riders!$A$2:$E$8000,4,FALSE))/365</f>
        <v>29.24931506849315</v>
      </c>
      <c r="H217" s="1">
        <v>14</v>
      </c>
    </row>
    <row r="218" spans="1:10">
      <c r="A218" s="1" t="s">
        <v>225</v>
      </c>
      <c r="B218" s="1">
        <v>2019</v>
      </c>
      <c r="C218" s="2">
        <v>43491</v>
      </c>
      <c r="D218" s="1" t="s">
        <v>65</v>
      </c>
      <c r="E218" s="1" t="s">
        <v>1034</v>
      </c>
      <c r="F218" s="1" t="s">
        <v>57</v>
      </c>
      <c r="G218" s="11">
        <f>(C218-VLOOKUP(E218,Riders!$A$2:$E$8000,4,FALSE))/365</f>
        <v>24.597260273972601</v>
      </c>
      <c r="H218" s="1">
        <v>15</v>
      </c>
    </row>
    <row r="219" spans="1:10">
      <c r="A219" s="1" t="s">
        <v>225</v>
      </c>
      <c r="B219" s="1">
        <v>2019</v>
      </c>
      <c r="C219" s="2">
        <v>43491</v>
      </c>
      <c r="D219" s="1" t="s">
        <v>65</v>
      </c>
      <c r="E219" s="1" t="s">
        <v>647</v>
      </c>
      <c r="F219" s="1" t="s">
        <v>28</v>
      </c>
      <c r="G219" s="11">
        <f>(C219-VLOOKUP(E219,Riders!$A$2:$E$8000,4,FALSE))/365</f>
        <v>21.509589041095889</v>
      </c>
      <c r="H219" s="1">
        <v>16</v>
      </c>
    </row>
    <row r="220" spans="1:10">
      <c r="A220" s="1" t="s">
        <v>225</v>
      </c>
      <c r="B220" s="1">
        <v>2019</v>
      </c>
      <c r="C220" s="2">
        <v>43491</v>
      </c>
      <c r="D220" s="1" t="s">
        <v>65</v>
      </c>
      <c r="E220" s="1" t="s">
        <v>807</v>
      </c>
      <c r="F220" s="1" t="s">
        <v>36</v>
      </c>
      <c r="G220" s="11">
        <f>(C220-VLOOKUP(E220,Riders!$A$2:$E$8000,4,FALSE))/365</f>
        <v>28.956164383561642</v>
      </c>
      <c r="H220" s="1" t="s">
        <v>606</v>
      </c>
    </row>
    <row r="221" spans="1:10">
      <c r="A221" s="1" t="s">
        <v>225</v>
      </c>
      <c r="B221" s="1">
        <v>2019</v>
      </c>
      <c r="C221" s="2">
        <v>43491</v>
      </c>
      <c r="D221" s="1" t="s">
        <v>65</v>
      </c>
      <c r="E221" s="1" t="s">
        <v>1045</v>
      </c>
      <c r="F221" s="1" t="s">
        <v>1046</v>
      </c>
      <c r="G221" s="11">
        <f>(C221-VLOOKUP(E221,Riders!$A$2:$E$8000,4,FALSE))/365</f>
        <v>20.153424657534245</v>
      </c>
      <c r="H221" s="1" t="s">
        <v>606</v>
      </c>
    </row>
    <row r="222" spans="1:10">
      <c r="A222" s="1" t="s">
        <v>225</v>
      </c>
      <c r="B222" s="1">
        <v>2019</v>
      </c>
      <c r="C222" s="2">
        <v>43491</v>
      </c>
      <c r="D222" s="1" t="s">
        <v>65</v>
      </c>
      <c r="E222" s="1" t="s">
        <v>1047</v>
      </c>
      <c r="F222" s="1" t="s">
        <v>197</v>
      </c>
      <c r="G222" s="11">
        <f>(C222-VLOOKUP(E222,Riders!$A$2:$E$8000,4,FALSE))/365</f>
        <v>25.747945205479454</v>
      </c>
      <c r="H222" s="1" t="s">
        <v>606</v>
      </c>
    </row>
    <row r="223" spans="1:10">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c r="A224" s="4" t="s">
        <v>224</v>
      </c>
      <c r="B224" s="4">
        <v>2019</v>
      </c>
      <c r="C224" s="5">
        <v>43485</v>
      </c>
      <c r="D224" s="4" t="s">
        <v>65</v>
      </c>
      <c r="E224" s="4" t="s">
        <v>924</v>
      </c>
      <c r="F224" s="4" t="s">
        <v>84</v>
      </c>
      <c r="G224" s="11">
        <f>(C224-VLOOKUP(E224,Riders!$A$2:$E$8000,4,FALSE))/365</f>
        <v>25.936986301369863</v>
      </c>
      <c r="H224" s="4">
        <v>2</v>
      </c>
    </row>
    <row r="225" spans="1:8">
      <c r="A225" s="4" t="s">
        <v>224</v>
      </c>
      <c r="B225" s="4">
        <v>2019</v>
      </c>
      <c r="C225" s="5">
        <v>43485</v>
      </c>
      <c r="D225" s="4" t="s">
        <v>65</v>
      </c>
      <c r="E225" s="4" t="s">
        <v>890</v>
      </c>
      <c r="F225" s="4" t="s">
        <v>645</v>
      </c>
      <c r="G225" s="11">
        <f>(C225-VLOOKUP(E225,Riders!$A$2:$E$8000,4,FALSE))/365</f>
        <v>25.758904109589039</v>
      </c>
      <c r="H225" s="4">
        <v>3</v>
      </c>
    </row>
    <row r="226" spans="1:8">
      <c r="A226" s="4" t="s">
        <v>224</v>
      </c>
      <c r="B226" s="4">
        <v>2019</v>
      </c>
      <c r="C226" s="5">
        <v>43485</v>
      </c>
      <c r="D226" s="4" t="s">
        <v>65</v>
      </c>
      <c r="E226" s="4" t="s">
        <v>1055</v>
      </c>
      <c r="F226" s="4" t="s">
        <v>101</v>
      </c>
      <c r="G226" s="11">
        <f>(C226-VLOOKUP(E226,Riders!$A$2:$E$8000,4,FALSE))/365</f>
        <v>19.654794520547945</v>
      </c>
      <c r="H226" s="4">
        <v>4</v>
      </c>
    </row>
    <row r="227" spans="1:8">
      <c r="A227" s="4" t="s">
        <v>224</v>
      </c>
      <c r="B227" s="4">
        <v>2019</v>
      </c>
      <c r="C227" s="5">
        <v>43485</v>
      </c>
      <c r="D227" s="4" t="s">
        <v>65</v>
      </c>
      <c r="E227" s="4" t="s">
        <v>833</v>
      </c>
      <c r="F227" s="4" t="s">
        <v>206</v>
      </c>
      <c r="G227" s="11">
        <f>(C227-VLOOKUP(E227,Riders!$A$2:$E$8000,4,FALSE))/365</f>
        <v>23.81095890410959</v>
      </c>
      <c r="H227" s="4">
        <v>5</v>
      </c>
    </row>
    <row r="228" spans="1:8">
      <c r="A228" s="4" t="s">
        <v>224</v>
      </c>
      <c r="B228" s="4">
        <v>2019</v>
      </c>
      <c r="C228" s="5">
        <v>43485</v>
      </c>
      <c r="D228" s="4" t="s">
        <v>65</v>
      </c>
      <c r="E228" s="4" t="s">
        <v>678</v>
      </c>
      <c r="F228" s="4" t="s">
        <v>24</v>
      </c>
      <c r="G228" s="11">
        <f>(C228-VLOOKUP(E228,Riders!$A$2:$E$8000,4,FALSE))/365</f>
        <v>21.594520547945205</v>
      </c>
      <c r="H228" s="4">
        <v>6</v>
      </c>
    </row>
    <row r="229" spans="1:8">
      <c r="A229" s="4" t="s">
        <v>224</v>
      </c>
      <c r="B229" s="4">
        <v>2019</v>
      </c>
      <c r="C229" s="5">
        <v>43485</v>
      </c>
      <c r="D229" s="4" t="s">
        <v>65</v>
      </c>
      <c r="E229" s="4" t="s">
        <v>914</v>
      </c>
      <c r="F229" s="4" t="s">
        <v>34</v>
      </c>
      <c r="G229" s="11">
        <f>(C229-VLOOKUP(E229,Riders!$A$2:$E$8000,4,FALSE))/365</f>
        <v>22.742465753424657</v>
      </c>
      <c r="H229" s="4">
        <v>7</v>
      </c>
    </row>
    <row r="230" spans="1:8">
      <c r="A230" s="4" t="s">
        <v>224</v>
      </c>
      <c r="B230" s="4">
        <v>2019</v>
      </c>
      <c r="C230" s="5">
        <v>43485</v>
      </c>
      <c r="D230" s="4" t="s">
        <v>65</v>
      </c>
      <c r="E230" s="4" t="s">
        <v>934</v>
      </c>
      <c r="F230" s="4" t="s">
        <v>38</v>
      </c>
      <c r="G230" s="11">
        <f>(C230-VLOOKUP(E230,Riders!$A$2:$E$8000,4,FALSE))/365</f>
        <v>20.087671232876712</v>
      </c>
      <c r="H230" s="4">
        <v>8</v>
      </c>
    </row>
    <row r="231" spans="1:8">
      <c r="A231" s="4" t="s">
        <v>224</v>
      </c>
      <c r="B231" s="4">
        <v>2019</v>
      </c>
      <c r="C231" s="5">
        <v>43485</v>
      </c>
      <c r="D231" s="4" t="s">
        <v>65</v>
      </c>
      <c r="E231" s="4" t="s">
        <v>782</v>
      </c>
      <c r="F231" s="4" t="s">
        <v>479</v>
      </c>
      <c r="G231" s="11" t="e">
        <f>(C231-VLOOKUP(E231,Riders!$A$2:$E$8000,4,FALSE))/365</f>
        <v>#N/A</v>
      </c>
      <c r="H231" s="4">
        <v>9</v>
      </c>
    </row>
    <row r="232" spans="1:8">
      <c r="A232" s="4" t="s">
        <v>224</v>
      </c>
      <c r="B232" s="4">
        <v>2019</v>
      </c>
      <c r="C232" s="5">
        <v>43485</v>
      </c>
      <c r="D232" s="4" t="s">
        <v>65</v>
      </c>
      <c r="E232" s="4" t="s">
        <v>930</v>
      </c>
      <c r="F232" s="4" t="s">
        <v>163</v>
      </c>
      <c r="G232" s="11">
        <f>(C232-VLOOKUP(E232,Riders!$A$2:$E$8000,4,FALSE))/365</f>
        <v>35.065753424657537</v>
      </c>
      <c r="H232" s="4">
        <v>10</v>
      </c>
    </row>
    <row r="233" spans="1:8">
      <c r="A233" s="4" t="s">
        <v>224</v>
      </c>
      <c r="B233" s="4">
        <v>2019</v>
      </c>
      <c r="C233" s="5">
        <v>43485</v>
      </c>
      <c r="D233" s="4" t="s">
        <v>65</v>
      </c>
      <c r="E233" s="4" t="s">
        <v>640</v>
      </c>
      <c r="F233" s="4" t="s">
        <v>22</v>
      </c>
      <c r="G233" s="11" t="e">
        <f>(C233-VLOOKUP(E233,Riders!$A$2:$E$8000,4,FALSE))/365</f>
        <v>#N/A</v>
      </c>
      <c r="H233" s="4">
        <v>11</v>
      </c>
    </row>
    <row r="234" spans="1:8">
      <c r="A234" s="4" t="s">
        <v>224</v>
      </c>
      <c r="B234" s="4">
        <v>2019</v>
      </c>
      <c r="C234" s="5">
        <v>43485</v>
      </c>
      <c r="D234" s="4" t="s">
        <v>65</v>
      </c>
      <c r="E234" s="4" t="s">
        <v>799</v>
      </c>
      <c r="F234" s="4" t="s">
        <v>187</v>
      </c>
      <c r="G234" s="11">
        <f>(C234-VLOOKUP(E234,Riders!$A$2:$E$8000,4,FALSE))/365</f>
        <v>22.63013698630137</v>
      </c>
      <c r="H234" s="4">
        <v>12</v>
      </c>
    </row>
    <row r="235" spans="1:8">
      <c r="A235" s="4" t="s">
        <v>224</v>
      </c>
      <c r="B235" s="4">
        <v>2019</v>
      </c>
      <c r="C235" s="5">
        <v>43485</v>
      </c>
      <c r="D235" s="4" t="s">
        <v>65</v>
      </c>
      <c r="E235" s="4" t="s">
        <v>1062</v>
      </c>
      <c r="F235" s="4" t="s">
        <v>36</v>
      </c>
      <c r="G235" s="11" t="e">
        <f>(C235-VLOOKUP(E235,Riders!$A$2:$E$8000,4,FALSE))/365</f>
        <v>#N/A</v>
      </c>
      <c r="H235" s="4">
        <v>13</v>
      </c>
    </row>
    <row r="236" spans="1:8">
      <c r="A236" s="4" t="s">
        <v>224</v>
      </c>
      <c r="B236" s="4">
        <v>2019</v>
      </c>
      <c r="C236" s="5">
        <v>43485</v>
      </c>
      <c r="D236" s="4" t="s">
        <v>65</v>
      </c>
      <c r="E236" s="4" t="s">
        <v>811</v>
      </c>
      <c r="F236" s="4" t="s">
        <v>81</v>
      </c>
      <c r="G236" s="11" t="e">
        <f>(C236-VLOOKUP(E236,Riders!$A$2:$E$8000,4,FALSE))/365</f>
        <v>#N/A</v>
      </c>
      <c r="H236" s="4" t="s">
        <v>606</v>
      </c>
    </row>
    <row r="237" spans="1:8">
      <c r="A237" s="4" t="s">
        <v>224</v>
      </c>
      <c r="B237" s="4">
        <v>2019</v>
      </c>
      <c r="C237" s="5">
        <v>43485</v>
      </c>
      <c r="D237" s="4" t="s">
        <v>65</v>
      </c>
      <c r="E237" s="4" t="s">
        <v>1045</v>
      </c>
      <c r="F237" s="4" t="s">
        <v>1046</v>
      </c>
      <c r="G237" s="11">
        <f>(C237-VLOOKUP(E237,Riders!$A$2:$E$8000,4,FALSE))/365</f>
        <v>20.136986301369863</v>
      </c>
      <c r="H237" s="4" t="s">
        <v>606</v>
      </c>
    </row>
    <row r="238" spans="1:8">
      <c r="A238" s="4" t="s">
        <v>224</v>
      </c>
      <c r="B238" s="4">
        <v>2019</v>
      </c>
      <c r="C238" s="5">
        <v>43485</v>
      </c>
      <c r="D238" s="4" t="s">
        <v>65</v>
      </c>
      <c r="E238" s="4" t="s">
        <v>1047</v>
      </c>
      <c r="F238" s="4" t="s">
        <v>197</v>
      </c>
      <c r="G238" s="11">
        <f>(C238-VLOOKUP(E238,Riders!$A$2:$E$8000,4,FALSE))/365</f>
        <v>25.731506849315068</v>
      </c>
      <c r="H238" s="4" t="s">
        <v>606</v>
      </c>
    </row>
  </sheetData>
  <conditionalFormatting sqref="A180:D203">
    <cfRule type="expression" dxfId="63" priority="10">
      <formula>$E180="F"</formula>
    </cfRule>
    <cfRule type="expression" dxfId="62" priority="11">
      <formula>$E180="Q"</formula>
    </cfRule>
  </conditionalFormatting>
  <conditionalFormatting sqref="A204:B222 D204:D222">
    <cfRule type="expression" dxfId="61" priority="8">
      <formula>$E204="F"</formula>
    </cfRule>
    <cfRule type="expression" dxfId="60" priority="9">
      <formula>$E204="Q"</formula>
    </cfRule>
  </conditionalFormatting>
  <conditionalFormatting sqref="A223:B223 D223:D238 A225:B225 A227:B227 A229:B229 A231:B231 A233:B233 A235:B235 A237:B237">
    <cfRule type="expression" dxfId="59" priority="6">
      <formula>$E223="F"</formula>
    </cfRule>
    <cfRule type="expression" dxfId="58" priority="7">
      <formula>$E223="Q"</formula>
    </cfRule>
  </conditionalFormatting>
  <conditionalFormatting sqref="A224:B224 A226:B226 A228:B228 A230:B230 A232:B232 A234:B234 A236:B236 A238:B238">
    <cfRule type="expression" dxfId="57" priority="4">
      <formula>$E224="F"</formula>
    </cfRule>
    <cfRule type="expression" dxfId="56" priority="5">
      <formula>$E224="Q"</formula>
    </cfRule>
  </conditionalFormatting>
  <conditionalFormatting sqref="G2:G238">
    <cfRule type="expression" dxfId="55" priority="1">
      <formula>$E2="R1"</formula>
    </cfRule>
    <cfRule type="expression" dxfId="54" priority="2">
      <formula>$E2="F"</formula>
    </cfRule>
    <cfRule type="expression" dxfId="53"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22">
        <f>SUM(J2:Q2)</f>
        <v>58.29399999999999</v>
      </c>
      <c r="S2" s="63">
        <v>61.756</v>
      </c>
    </row>
    <row r="3" spans="1:19">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22">
        <f t="shared" ref="R3:R66" si="0">SUM(J3:Q3)</f>
        <v>59.459999999999994</v>
      </c>
      <c r="S3" s="64">
        <v>60.545000000000002</v>
      </c>
    </row>
    <row r="4" spans="1:19">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22">
        <f t="shared" si="0"/>
        <v>59.548999999999992</v>
      </c>
      <c r="S4" s="63">
        <v>60.454000000000001</v>
      </c>
    </row>
    <row r="5" spans="1:19">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22">
        <f t="shared" si="0"/>
        <v>59.749999999999993</v>
      </c>
      <c r="S5" s="64">
        <v>60.250999999999998</v>
      </c>
    </row>
    <row r="6" spans="1:19">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22">
        <f t="shared" si="0"/>
        <v>59.795999999999999</v>
      </c>
      <c r="S6" s="63">
        <v>60.204999999999998</v>
      </c>
    </row>
    <row r="7" spans="1:19">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22">
        <f t="shared" si="0"/>
        <v>59.88</v>
      </c>
      <c r="S7" s="64">
        <v>60.12</v>
      </c>
    </row>
    <row r="8" spans="1:19">
      <c r="A8" s="60" t="s">
        <v>18</v>
      </c>
      <c r="B8" s="60">
        <v>2022</v>
      </c>
      <c r="C8" s="61">
        <v>44848</v>
      </c>
      <c r="D8" s="60" t="s">
        <v>19</v>
      </c>
      <c r="E8" s="60" t="s">
        <v>20</v>
      </c>
      <c r="F8" s="62" t="s">
        <v>914</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22">
        <f t="shared" si="0"/>
        <v>59.93</v>
      </c>
      <c r="S8" s="63">
        <v>60.07</v>
      </c>
    </row>
    <row r="9" spans="1:19">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22">
        <f t="shared" si="0"/>
        <v>59.938000000000009</v>
      </c>
      <c r="S9" s="64">
        <v>60.061999999999998</v>
      </c>
    </row>
    <row r="10" spans="1:19">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22">
        <f t="shared" si="0"/>
        <v>60.1</v>
      </c>
      <c r="S10" s="63">
        <v>59.856999999999999</v>
      </c>
    </row>
    <row r="11" spans="1:19">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22">
        <f t="shared" si="0"/>
        <v>60.4</v>
      </c>
      <c r="S11" s="64">
        <v>59.616</v>
      </c>
    </row>
    <row r="12" spans="1:19">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22">
        <f t="shared" si="0"/>
        <v>60.5</v>
      </c>
      <c r="S12" s="63">
        <v>59.47</v>
      </c>
    </row>
    <row r="13" spans="1:19">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22">
        <f t="shared" si="0"/>
        <v>60.6</v>
      </c>
      <c r="S13" s="64">
        <v>59.411000000000001</v>
      </c>
    </row>
    <row r="14" spans="1:19">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22">
        <f t="shared" si="0"/>
        <v>60.6</v>
      </c>
      <c r="S14" s="63">
        <v>59.408000000000001</v>
      </c>
    </row>
    <row r="15" spans="1:19">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22">
        <f t="shared" si="0"/>
        <v>60.800000000000004</v>
      </c>
      <c r="S15" s="64">
        <v>59.23</v>
      </c>
    </row>
    <row r="16" spans="1:19">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22">
        <f t="shared" si="0"/>
        <v>60.999999999999993</v>
      </c>
      <c r="S16" s="63">
        <v>59.045999999999999</v>
      </c>
    </row>
    <row r="17" spans="1:19">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22">
        <f t="shared" si="0"/>
        <v>61.099999999999994</v>
      </c>
      <c r="S17" s="64">
        <v>58.957999999999998</v>
      </c>
    </row>
    <row r="18" spans="1:19">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22">
        <f t="shared" si="0"/>
        <v>61.099999999999994</v>
      </c>
      <c r="S18" s="63">
        <v>58.957000000000001</v>
      </c>
    </row>
    <row r="19" spans="1:19">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22">
        <f t="shared" si="0"/>
        <v>61.2</v>
      </c>
      <c r="S19" s="64">
        <v>58.813000000000002</v>
      </c>
    </row>
    <row r="20" spans="1:19">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22">
        <f t="shared" si="0"/>
        <v>61.3</v>
      </c>
      <c r="S20" s="63">
        <v>58.750999999999998</v>
      </c>
    </row>
    <row r="21" spans="1:19">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22">
        <f t="shared" si="0"/>
        <v>61.6</v>
      </c>
      <c r="S21" s="64">
        <v>58.439</v>
      </c>
    </row>
    <row r="22" spans="1:19">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22">
        <f t="shared" si="0"/>
        <v>61.699999999999989</v>
      </c>
      <c r="S22" s="63">
        <v>58.375999999999998</v>
      </c>
    </row>
    <row r="23" spans="1:19">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22">
        <f t="shared" si="0"/>
        <v>61.800000000000004</v>
      </c>
      <c r="S23" s="64">
        <v>58.247999999999998</v>
      </c>
    </row>
    <row r="24" spans="1:19">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22">
        <f t="shared" si="0"/>
        <v>62.099999999999987</v>
      </c>
      <c r="S24" s="63">
        <v>58.014000000000003</v>
      </c>
    </row>
    <row r="25" spans="1:19">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22">
        <f t="shared" si="0"/>
        <v>62.600000000000009</v>
      </c>
      <c r="S25" s="64">
        <v>57.491</v>
      </c>
    </row>
    <row r="26" spans="1:19">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22">
        <f t="shared" si="0"/>
        <v>62.7</v>
      </c>
      <c r="S26" s="63">
        <v>57.372999999999998</v>
      </c>
    </row>
    <row r="27" spans="1:19">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22">
        <f t="shared" si="0"/>
        <v>58.106000000000009</v>
      </c>
      <c r="S27" s="67">
        <v>61.955736068564342</v>
      </c>
    </row>
    <row r="28" spans="1:19">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22">
        <f t="shared" si="0"/>
        <v>59.567999999999998</v>
      </c>
      <c r="S28" s="68">
        <v>60.43513295729251</v>
      </c>
    </row>
    <row r="29" spans="1:19">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22">
        <f t="shared" si="0"/>
        <v>59.871000000000002</v>
      </c>
      <c r="S29" s="67">
        <v>60.129277947587312</v>
      </c>
    </row>
    <row r="30" spans="1:19">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22">
        <f t="shared" si="0"/>
        <v>59.984000000000009</v>
      </c>
      <c r="S30" s="68">
        <v>60.016004267804739</v>
      </c>
    </row>
    <row r="31" spans="1:19">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22">
        <f t="shared" si="0"/>
        <v>60.012000000000008</v>
      </c>
      <c r="S31" s="67">
        <v>59.988002399520092</v>
      </c>
    </row>
    <row r="32" spans="1:19">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22">
        <f t="shared" si="0"/>
        <v>60.174999999999997</v>
      </c>
      <c r="S32" s="68">
        <v>59.825508932280847</v>
      </c>
    </row>
    <row r="33" spans="1:19">
      <c r="A33" s="65" t="s">
        <v>18</v>
      </c>
      <c r="B33" s="65">
        <v>2022</v>
      </c>
      <c r="C33" s="66">
        <v>44848</v>
      </c>
      <c r="D33" s="65" t="s">
        <v>19</v>
      </c>
      <c r="E33" s="65" t="s">
        <v>63</v>
      </c>
      <c r="F33" s="65" t="s">
        <v>914</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22">
        <f t="shared" si="0"/>
        <v>60.34</v>
      </c>
      <c r="S33" s="67">
        <v>59.661915810407685</v>
      </c>
    </row>
    <row r="34" spans="1:19">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22">
        <f t="shared" si="0"/>
        <v>60.363</v>
      </c>
      <c r="S34" s="68">
        <v>59.639182943193681</v>
      </c>
    </row>
    <row r="35" spans="1:19">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22">
        <f t="shared" si="0"/>
        <v>59.185000000000002</v>
      </c>
      <c r="S35" s="67">
        <v>60.826222860522087</v>
      </c>
    </row>
    <row r="36" spans="1:19">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22">
        <f t="shared" si="0"/>
        <v>59.593000000000004</v>
      </c>
      <c r="S36" s="68">
        <v>60.409779672109138</v>
      </c>
    </row>
    <row r="37" spans="1:19">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22">
        <f t="shared" si="0"/>
        <v>59.618000000000009</v>
      </c>
      <c r="S37" s="67">
        <v>60.384447650038567</v>
      </c>
    </row>
    <row r="38" spans="1:19">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22">
        <f t="shared" si="0"/>
        <v>59.838000000000001</v>
      </c>
      <c r="S38" s="68">
        <v>60.162438584177281</v>
      </c>
    </row>
    <row r="39" spans="1:19">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22">
        <f t="shared" si="0"/>
        <v>60.716000000000008</v>
      </c>
      <c r="S39" s="67">
        <v>59.292443507477429</v>
      </c>
    </row>
    <row r="40" spans="1:19">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22">
        <f t="shared" si="0"/>
        <v>60.843999999999994</v>
      </c>
      <c r="S40" s="68">
        <v>59.167707580040769</v>
      </c>
    </row>
    <row r="41" spans="1:19">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22">
        <f t="shared" si="0"/>
        <v>60.993999999999993</v>
      </c>
      <c r="S41" s="67">
        <v>59.022198904810317</v>
      </c>
    </row>
    <row r="42" spans="1:19">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22">
        <f t="shared" si="0"/>
        <v>61.381</v>
      </c>
      <c r="S42" s="68">
        <v>58.650070868835634</v>
      </c>
    </row>
    <row r="43" spans="1:19">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22">
        <f t="shared" si="0"/>
        <v>61.837999999999994</v>
      </c>
      <c r="S43" s="67">
        <v>58.216630550794015</v>
      </c>
    </row>
    <row r="44" spans="1:19">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22">
        <f t="shared" si="0"/>
        <v>61.989000000000004</v>
      </c>
      <c r="S44" s="68">
        <v>58.074819726080428</v>
      </c>
    </row>
    <row r="45" spans="1:19">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22">
        <f t="shared" si="0"/>
        <v>62.329000000000008</v>
      </c>
      <c r="S45" s="67">
        <v>57.758025959023882</v>
      </c>
    </row>
    <row r="46" spans="1:19">
      <c r="A46" s="60" t="s">
        <v>138</v>
      </c>
      <c r="B46" s="60">
        <v>2022</v>
      </c>
      <c r="C46" s="61">
        <v>44750</v>
      </c>
      <c r="D46" s="60" t="s">
        <v>65</v>
      </c>
      <c r="E46" s="60" t="s">
        <v>20</v>
      </c>
      <c r="F46" s="60" t="s">
        <v>671</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22">
        <f t="shared" si="0"/>
        <v>62.728000000000009</v>
      </c>
      <c r="S46" s="68">
        <v>57.390638949113622</v>
      </c>
    </row>
    <row r="47" spans="1:19">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22">
        <f t="shared" si="0"/>
        <v>62.986999999999995</v>
      </c>
      <c r="S47" s="67">
        <v>57.154650959721849</v>
      </c>
    </row>
    <row r="48" spans="1:19">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22">
        <f t="shared" si="0"/>
        <v>63.014000000000003</v>
      </c>
      <c r="S48" s="68">
        <v>57.130161551401272</v>
      </c>
    </row>
    <row r="49" spans="1:19">
      <c r="A49" s="60" t="s">
        <v>138</v>
      </c>
      <c r="B49" s="60">
        <v>2022</v>
      </c>
      <c r="C49" s="61">
        <v>44750</v>
      </c>
      <c r="D49" s="60" t="s">
        <v>65</v>
      </c>
      <c r="E49" s="60" t="s">
        <v>20</v>
      </c>
      <c r="F49" s="60" t="s">
        <v>687</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22">
        <f t="shared" si="0"/>
        <v>63.631000000000007</v>
      </c>
      <c r="S49" s="67">
        <v>56.576197136615797</v>
      </c>
    </row>
    <row r="50" spans="1:19">
      <c r="A50" s="60" t="s">
        <v>138</v>
      </c>
      <c r="B50" s="60">
        <v>2022</v>
      </c>
      <c r="C50" s="61">
        <v>44750</v>
      </c>
      <c r="D50" s="60" t="s">
        <v>65</v>
      </c>
      <c r="E50" s="60" t="s">
        <v>20</v>
      </c>
      <c r="F50" s="60" t="s">
        <v>686</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22">
        <f t="shared" si="0"/>
        <v>64.203000000000003</v>
      </c>
      <c r="S50" s="68">
        <v>56.072146161394322</v>
      </c>
    </row>
    <row r="51" spans="1:19">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22">
        <f t="shared" si="0"/>
        <v>64.474999999999994</v>
      </c>
      <c r="S51" s="67">
        <v>55.835595191934864</v>
      </c>
    </row>
    <row r="52" spans="1:19">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22">
        <f t="shared" si="0"/>
        <v>64.849000000000004</v>
      </c>
      <c r="S52" s="68">
        <v>55.513577695878112</v>
      </c>
    </row>
    <row r="53" spans="1:19">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22">
        <f t="shared" si="0"/>
        <v>65.800999999999988</v>
      </c>
      <c r="S53" s="67">
        <v>54.710414735338382</v>
      </c>
    </row>
    <row r="54" spans="1:19">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22">
        <f t="shared" si="0"/>
        <v>66.248000000000005</v>
      </c>
      <c r="S54" s="68">
        <v>54.341263132471923</v>
      </c>
    </row>
    <row r="55" spans="1:19">
      <c r="A55" s="60" t="s">
        <v>138</v>
      </c>
      <c r="B55" s="60">
        <v>2022</v>
      </c>
      <c r="C55" s="61">
        <v>44750</v>
      </c>
      <c r="D55" s="60" t="s">
        <v>65</v>
      </c>
      <c r="E55" s="60" t="s">
        <v>20</v>
      </c>
      <c r="F55" s="60" t="s">
        <v>660</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22">
        <f t="shared" si="0"/>
        <v>67.084000000000003</v>
      </c>
      <c r="S55" s="67">
        <v>53.664062965833878</v>
      </c>
    </row>
    <row r="56" spans="1:19">
      <c r="A56" s="60" t="s">
        <v>138</v>
      </c>
      <c r="B56" s="60">
        <v>2022</v>
      </c>
      <c r="C56" s="61">
        <v>44750</v>
      </c>
      <c r="D56" s="60" t="s">
        <v>65</v>
      </c>
      <c r="E56" s="60" t="s">
        <v>20</v>
      </c>
      <c r="F56" s="60" t="s">
        <v>685</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22">
        <f t="shared" si="0"/>
        <v>69.174999999999983</v>
      </c>
      <c r="S56" s="68">
        <v>52.041922659920502</v>
      </c>
    </row>
    <row r="57" spans="1:19">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22">
        <f t="shared" si="0"/>
        <v>59.414000000000001</v>
      </c>
      <c r="S57" s="67">
        <v>60.591779715218635</v>
      </c>
    </row>
    <row r="58" spans="1:19">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22">
        <f t="shared" si="0"/>
        <v>59.581000000000003</v>
      </c>
      <c r="S58" s="68">
        <v>60.421946593712761</v>
      </c>
    </row>
    <row r="59" spans="1:19">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22">
        <f t="shared" si="0"/>
        <v>59.995000000000005</v>
      </c>
      <c r="S59" s="67">
        <v>60.005000416701385</v>
      </c>
    </row>
    <row r="60" spans="1:19">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22">
        <f t="shared" si="0"/>
        <v>60.346000000000004</v>
      </c>
      <c r="S60" s="68">
        <v>59.655983826599936</v>
      </c>
    </row>
    <row r="61" spans="1:19">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22">
        <f t="shared" si="0"/>
        <v>60.372000000000007</v>
      </c>
      <c r="S61" s="67">
        <v>59.630292188431717</v>
      </c>
    </row>
    <row r="62" spans="1:19">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22">
        <f t="shared" si="0"/>
        <v>60.698</v>
      </c>
      <c r="S62" s="68">
        <v>59.310026689512007</v>
      </c>
    </row>
    <row r="63" spans="1:19">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22">
        <f t="shared" si="0"/>
        <v>60.929000000000002</v>
      </c>
      <c r="S63" s="67">
        <v>59.085164699896602</v>
      </c>
    </row>
    <row r="64" spans="1:19">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22">
        <f t="shared" si="0"/>
        <v>61.457000000000001</v>
      </c>
      <c r="S64" s="68">
        <v>58.577542021250629</v>
      </c>
    </row>
    <row r="65" spans="1:19">
      <c r="A65" s="60" t="s">
        <v>161</v>
      </c>
      <c r="B65" s="60">
        <v>2022</v>
      </c>
      <c r="C65" s="61">
        <v>44694</v>
      </c>
      <c r="D65" s="60" t="s">
        <v>65</v>
      </c>
      <c r="E65" s="60" t="s">
        <v>20</v>
      </c>
      <c r="F65" s="60" t="s">
        <v>730</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22">
        <f t="shared" si="0"/>
        <v>60.450999999999993</v>
      </c>
      <c r="S65" s="67">
        <v>59.552364725149303</v>
      </c>
    </row>
    <row r="66" spans="1:19">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22">
        <f t="shared" si="0"/>
        <v>60.835000000000001</v>
      </c>
      <c r="S66" s="68">
        <v>59.176460918878931</v>
      </c>
    </row>
    <row r="67" spans="1:19">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22">
        <f t="shared" ref="R67:R130" si="1">SUM(J67:Q67)</f>
        <v>61.068999999999996</v>
      </c>
      <c r="S67" s="67">
        <v>58.949712620150983</v>
      </c>
    </row>
    <row r="68" spans="1:19">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22">
        <f t="shared" si="1"/>
        <v>61.906999999999996</v>
      </c>
      <c r="S68" s="68">
        <v>58.151743744649238</v>
      </c>
    </row>
    <row r="69" spans="1:19">
      <c r="A69" s="60" t="s">
        <v>161</v>
      </c>
      <c r="B69" s="60">
        <v>2022</v>
      </c>
      <c r="C69" s="61">
        <v>44694</v>
      </c>
      <c r="D69" s="60" t="s">
        <v>65</v>
      </c>
      <c r="E69" s="60" t="s">
        <v>20</v>
      </c>
      <c r="F69" s="60" t="s">
        <v>672</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22">
        <f t="shared" si="1"/>
        <v>61.995000000000005</v>
      </c>
      <c r="S69" s="67">
        <v>58.069199128962012</v>
      </c>
    </row>
    <row r="70" spans="1:19">
      <c r="A70" s="60" t="s">
        <v>161</v>
      </c>
      <c r="B70" s="60">
        <v>2022</v>
      </c>
      <c r="C70" s="61">
        <v>44694</v>
      </c>
      <c r="D70" s="60" t="s">
        <v>65</v>
      </c>
      <c r="E70" s="60" t="s">
        <v>20</v>
      </c>
      <c r="F70" s="60" t="s">
        <v>914</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22">
        <f t="shared" si="1"/>
        <v>62.093999999999987</v>
      </c>
      <c r="S70" s="68">
        <v>57.97661609817375</v>
      </c>
    </row>
    <row r="71" spans="1:19">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22">
        <f t="shared" si="1"/>
        <v>62.126999999999995</v>
      </c>
      <c r="S71" s="67">
        <v>57.945820657685069</v>
      </c>
    </row>
    <row r="72" spans="1:19">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22">
        <f t="shared" si="1"/>
        <v>62.862999999999992</v>
      </c>
      <c r="S72" s="68">
        <v>57.267390993112009</v>
      </c>
    </row>
    <row r="73" spans="1:19">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22">
        <f t="shared" si="1"/>
        <v>63.106999999999992</v>
      </c>
      <c r="S73" s="67">
        <v>57.045969543790711</v>
      </c>
    </row>
    <row r="74" spans="1:19">
      <c r="A74" s="60" t="s">
        <v>161</v>
      </c>
      <c r="B74" s="60">
        <v>2022</v>
      </c>
      <c r="C74" s="61">
        <v>44694</v>
      </c>
      <c r="D74" s="60" t="s">
        <v>65</v>
      </c>
      <c r="E74" s="60" t="s">
        <v>20</v>
      </c>
      <c r="F74" s="60" t="s">
        <v>728</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22">
        <f t="shared" si="1"/>
        <v>63.637000000000008</v>
      </c>
      <c r="S74" s="68">
        <v>56.570862862799935</v>
      </c>
    </row>
    <row r="75" spans="1:19">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22">
        <f t="shared" si="1"/>
        <v>64.221000000000004</v>
      </c>
      <c r="S75" s="67">
        <v>56.056430139673935</v>
      </c>
    </row>
    <row r="76" spans="1:19">
      <c r="A76" s="60" t="s">
        <v>161</v>
      </c>
      <c r="B76" s="60">
        <v>2022</v>
      </c>
      <c r="C76" s="61">
        <v>44694</v>
      </c>
      <c r="D76" s="60" t="s">
        <v>65</v>
      </c>
      <c r="E76" s="60" t="s">
        <v>20</v>
      </c>
      <c r="F76" s="60" t="s">
        <v>729</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22">
        <f t="shared" si="1"/>
        <v>64.63900000000001</v>
      </c>
      <c r="S76" s="68">
        <v>55.693930908584591</v>
      </c>
    </row>
    <row r="77" spans="1:19">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22">
        <f t="shared" si="1"/>
        <v>64.639999999999986</v>
      </c>
      <c r="S77" s="67">
        <v>55.693069306930703</v>
      </c>
    </row>
    <row r="78" spans="1:19">
      <c r="A78" s="60" t="s">
        <v>161</v>
      </c>
      <c r="B78" s="60">
        <v>2022</v>
      </c>
      <c r="C78" s="61">
        <v>44694</v>
      </c>
      <c r="D78" s="60" t="s">
        <v>65</v>
      </c>
      <c r="E78" s="60" t="s">
        <v>20</v>
      </c>
      <c r="F78" s="60" t="s">
        <v>717</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22">
        <f t="shared" si="1"/>
        <v>66.561000000000007</v>
      </c>
      <c r="S78" s="68">
        <v>54.085725875512679</v>
      </c>
    </row>
    <row r="79" spans="1:19">
      <c r="A79" s="65" t="s">
        <v>161</v>
      </c>
      <c r="B79" s="65">
        <v>2022</v>
      </c>
      <c r="C79" s="66">
        <v>44694</v>
      </c>
      <c r="D79" s="65" t="s">
        <v>65</v>
      </c>
      <c r="E79" s="65" t="s">
        <v>63</v>
      </c>
      <c r="F79" s="65" t="s">
        <v>730</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22">
        <f t="shared" si="1"/>
        <v>60.753999999999998</v>
      </c>
      <c r="S79" s="67">
        <v>59.255357671922837</v>
      </c>
    </row>
    <row r="80" spans="1:19">
      <c r="A80" s="65" t="s">
        <v>161</v>
      </c>
      <c r="B80" s="65">
        <v>2022</v>
      </c>
      <c r="C80" s="66">
        <v>44694</v>
      </c>
      <c r="D80" s="65" t="s">
        <v>65</v>
      </c>
      <c r="E80" s="65" t="s">
        <v>63</v>
      </c>
      <c r="F80" s="65" t="s">
        <v>914</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22">
        <f t="shared" si="1"/>
        <v>61.013000000000005</v>
      </c>
      <c r="S80" s="68">
        <v>59.003818858276098</v>
      </c>
    </row>
    <row r="81" spans="1:19">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22">
        <f t="shared" si="1"/>
        <v>61.105000000000011</v>
      </c>
      <c r="S81" s="67">
        <v>58.914982407331628</v>
      </c>
    </row>
    <row r="82" spans="1:19">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22">
        <f t="shared" si="1"/>
        <v>61.133000000000003</v>
      </c>
      <c r="S82" s="68">
        <v>58.88799829879116</v>
      </c>
    </row>
    <row r="83" spans="1:19">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22">
        <f t="shared" si="1"/>
        <v>61.722000000000008</v>
      </c>
      <c r="S83" s="67">
        <v>58.326042578011077</v>
      </c>
    </row>
    <row r="84" spans="1:19">
      <c r="A84" s="65" t="s">
        <v>161</v>
      </c>
      <c r="B84" s="65">
        <v>2022</v>
      </c>
      <c r="C84" s="66">
        <v>44694</v>
      </c>
      <c r="D84" s="65" t="s">
        <v>65</v>
      </c>
      <c r="E84" s="65" t="s">
        <v>63</v>
      </c>
      <c r="F84" s="65" t="s">
        <v>672</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22">
        <f t="shared" si="1"/>
        <v>61.807000000000002</v>
      </c>
      <c r="S84" s="68">
        <v>58.245829760383124</v>
      </c>
    </row>
    <row r="85" spans="1:19">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22">
        <f t="shared" si="1"/>
        <v>62.137</v>
      </c>
      <c r="S85" s="67">
        <v>57.936495163911999</v>
      </c>
    </row>
    <row r="86" spans="1:19">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22">
        <f t="shared" si="1"/>
        <v>63.283999999999992</v>
      </c>
      <c r="S86" s="68">
        <v>56.886416787813673</v>
      </c>
    </row>
    <row r="87" spans="1:19">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22">
        <f t="shared" si="1"/>
        <v>60.240999999999985</v>
      </c>
      <c r="S87" s="69">
        <v>59.759964144021531</v>
      </c>
    </row>
    <row r="88" spans="1:19">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22">
        <f t="shared" si="1"/>
        <v>60.382000000000005</v>
      </c>
      <c r="S88" s="70">
        <v>59.620416680467685</v>
      </c>
    </row>
    <row r="89" spans="1:19">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22">
        <f t="shared" si="1"/>
        <v>60.513999999999996</v>
      </c>
      <c r="S89" s="71">
        <v>59.490365865750078</v>
      </c>
    </row>
    <row r="90" spans="1:19">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22">
        <f t="shared" si="1"/>
        <v>60.753999999999998</v>
      </c>
      <c r="S90" s="70">
        <v>59.255357671922837</v>
      </c>
    </row>
    <row r="91" spans="1:19">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22">
        <f t="shared" si="1"/>
        <v>60.942999999999998</v>
      </c>
      <c r="S91" s="71">
        <v>59.071591487127321</v>
      </c>
    </row>
    <row r="92" spans="1:19">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22">
        <f t="shared" si="1"/>
        <v>60.973000000000006</v>
      </c>
      <c r="S92" s="70">
        <v>59.042527020156456</v>
      </c>
    </row>
    <row r="93" spans="1:19">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22">
        <f t="shared" si="1"/>
        <v>60.988</v>
      </c>
      <c r="S93" s="71">
        <v>59.028005509280511</v>
      </c>
    </row>
    <row r="94" spans="1:19">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22">
        <f t="shared" si="1"/>
        <v>61.201000000000001</v>
      </c>
      <c r="S94" s="70">
        <v>58.822568258688584</v>
      </c>
    </row>
    <row r="95" spans="1:19">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22">
        <f t="shared" si="1"/>
        <v>61.204000000000001</v>
      </c>
      <c r="S95" s="71">
        <v>58.819684987909284</v>
      </c>
    </row>
    <row r="96" spans="1:19">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22">
        <f t="shared" si="1"/>
        <v>61.68</v>
      </c>
      <c r="S96" s="70">
        <v>58.365758754863812</v>
      </c>
    </row>
    <row r="97" spans="1:19">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22">
        <f t="shared" si="1"/>
        <v>61.698</v>
      </c>
      <c r="S97" s="71">
        <v>58.3487309151026</v>
      </c>
    </row>
    <row r="98" spans="1:19">
      <c r="A98" s="60" t="s">
        <v>64</v>
      </c>
      <c r="B98" s="60">
        <v>2022</v>
      </c>
      <c r="C98" s="61">
        <v>44673</v>
      </c>
      <c r="D98" s="60" t="s">
        <v>65</v>
      </c>
      <c r="E98" s="60" t="s">
        <v>20</v>
      </c>
      <c r="F98" s="60" t="s">
        <v>984</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22">
        <f t="shared" si="1"/>
        <v>61.723999999999997</v>
      </c>
      <c r="S98" s="70">
        <v>58.324152679670796</v>
      </c>
    </row>
    <row r="99" spans="1:19">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22">
        <f t="shared" si="1"/>
        <v>61.811</v>
      </c>
      <c r="S99" s="71">
        <v>58.24206047467279</v>
      </c>
    </row>
    <row r="100" spans="1:19">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22">
        <f t="shared" si="1"/>
        <v>62.581999999999994</v>
      </c>
      <c r="S100" s="70">
        <v>57.524527819500818</v>
      </c>
    </row>
    <row r="101" spans="1:19">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22">
        <f t="shared" si="1"/>
        <v>62.588999999999999</v>
      </c>
      <c r="S101" s="71">
        <v>57.518094233811055</v>
      </c>
    </row>
    <row r="102" spans="1:19">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22">
        <f t="shared" si="1"/>
        <v>62.761000000000003</v>
      </c>
      <c r="S102" s="70">
        <v>57.360462707732509</v>
      </c>
    </row>
    <row r="103" spans="1:19">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22">
        <f t="shared" si="1"/>
        <v>62.783999999999999</v>
      </c>
      <c r="S103" s="71">
        <v>57.339449541284402</v>
      </c>
    </row>
    <row r="104" spans="1:19">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22">
        <f t="shared" si="1"/>
        <v>62.876000000000005</v>
      </c>
      <c r="S104" s="70">
        <v>57.255550607545004</v>
      </c>
    </row>
    <row r="105" spans="1:19">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22">
        <f t="shared" si="1"/>
        <v>63.311999999999983</v>
      </c>
      <c r="S105" s="71">
        <v>56.861258529188795</v>
      </c>
    </row>
    <row r="106" spans="1:19">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22">
        <f t="shared" si="1"/>
        <v>63.464000000000006</v>
      </c>
      <c r="S106" s="70">
        <v>56.725072482037056</v>
      </c>
    </row>
    <row r="107" spans="1:19">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22">
        <f t="shared" si="1"/>
        <v>63.641000000000005</v>
      </c>
      <c r="S107" s="71">
        <v>56.567307239044005</v>
      </c>
    </row>
    <row r="108" spans="1:19">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22">
        <f t="shared" si="1"/>
        <v>63.854000000000006</v>
      </c>
      <c r="S108" s="70">
        <v>56.37861371253171</v>
      </c>
    </row>
    <row r="109" spans="1:19">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22">
        <f t="shared" si="1"/>
        <v>63.895999999999987</v>
      </c>
      <c r="S109" s="71">
        <v>56.341555026918755</v>
      </c>
    </row>
    <row r="110" spans="1:19">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22">
        <f t="shared" si="1"/>
        <v>64.021999999999991</v>
      </c>
      <c r="S110" s="70">
        <v>56.230670706944494</v>
      </c>
    </row>
    <row r="111" spans="1:19">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22">
        <f t="shared" si="1"/>
        <v>64.301000000000002</v>
      </c>
      <c r="S111" s="71">
        <v>55.986687609834995</v>
      </c>
    </row>
    <row r="112" spans="1:19">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22">
        <f t="shared" si="1"/>
        <v>65.123000000000005</v>
      </c>
      <c r="S112" s="70">
        <v>55.280008599112442</v>
      </c>
    </row>
    <row r="113" spans="1:19">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22">
        <f t="shared" si="1"/>
        <v>68.291999999999987</v>
      </c>
      <c r="S113" s="71">
        <v>52.714812862414348</v>
      </c>
    </row>
    <row r="114" spans="1:19">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22">
        <f t="shared" si="1"/>
        <v>60.29999999999999</v>
      </c>
      <c r="S114" s="70">
        <v>59.701492537313442</v>
      </c>
    </row>
    <row r="115" spans="1:19">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22">
        <f t="shared" si="1"/>
        <v>60.699999999999996</v>
      </c>
      <c r="S115" s="71">
        <v>59.308072487644154</v>
      </c>
    </row>
    <row r="116" spans="1:19">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22">
        <f t="shared" si="1"/>
        <v>60.800000000000004</v>
      </c>
      <c r="S116" s="70">
        <v>59.210526315789473</v>
      </c>
    </row>
    <row r="117" spans="1:19">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22">
        <f t="shared" si="1"/>
        <v>60.9</v>
      </c>
      <c r="S117" s="71">
        <v>59.11330049261084</v>
      </c>
    </row>
    <row r="118" spans="1:19">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22">
        <f t="shared" si="1"/>
        <v>60.999999999999993</v>
      </c>
      <c r="S118" s="70">
        <v>59.016393442622956</v>
      </c>
    </row>
    <row r="119" spans="1:19">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22">
        <f t="shared" si="1"/>
        <v>61.099999999999994</v>
      </c>
      <c r="S119" s="71">
        <v>58.919803600654667</v>
      </c>
    </row>
    <row r="120" spans="1:19">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22">
        <f t="shared" si="1"/>
        <v>61.2</v>
      </c>
      <c r="S120" s="70">
        <v>58.823529411764703</v>
      </c>
    </row>
    <row r="121" spans="1:19">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22">
        <f t="shared" si="1"/>
        <v>61.499999999999993</v>
      </c>
      <c r="S121" s="71">
        <v>58.536585365853668</v>
      </c>
    </row>
    <row r="122" spans="1:19">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22">
        <f t="shared" si="1"/>
        <v>58.746000000000002</v>
      </c>
      <c r="S122" s="70">
        <v>61.28076805229292</v>
      </c>
    </row>
    <row r="123" spans="1:19">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22">
        <f t="shared" si="1"/>
        <v>59.269000000000013</v>
      </c>
      <c r="S123" s="71">
        <v>60.74001585989302</v>
      </c>
    </row>
    <row r="124" spans="1:19">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22">
        <f t="shared" si="1"/>
        <v>60.23299999999999</v>
      </c>
      <c r="S124" s="70">
        <v>59.76790131655406</v>
      </c>
    </row>
    <row r="125" spans="1:19">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22">
        <f t="shared" si="1"/>
        <v>60.44100000000001</v>
      </c>
      <c r="S125" s="71">
        <v>59.56221769990568</v>
      </c>
    </row>
    <row r="126" spans="1:19">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22">
        <f t="shared" si="1"/>
        <v>60.509999999999991</v>
      </c>
      <c r="S126" s="70">
        <v>59.494298463063963</v>
      </c>
    </row>
    <row r="127" spans="1:19">
      <c r="A127" s="60" t="s">
        <v>181</v>
      </c>
      <c r="B127" s="60">
        <v>2021</v>
      </c>
      <c r="C127" s="61">
        <v>44491</v>
      </c>
      <c r="D127" s="60" t="s">
        <v>19</v>
      </c>
      <c r="E127" s="60" t="s">
        <v>20</v>
      </c>
      <c r="F127" s="60" t="s">
        <v>792</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22">
        <f t="shared" si="1"/>
        <v>60.749000000000009</v>
      </c>
      <c r="S127" s="71">
        <v>59.260234736374251</v>
      </c>
    </row>
    <row r="128" spans="1:19">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22">
        <f t="shared" si="1"/>
        <v>60.898000000000003</v>
      </c>
      <c r="S128" s="70">
        <v>59.115241879864691</v>
      </c>
    </row>
    <row r="129" spans="1:19">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22">
        <f t="shared" si="1"/>
        <v>60.999999999999993</v>
      </c>
      <c r="S129" s="71">
        <v>59.016393442622956</v>
      </c>
    </row>
    <row r="130" spans="1:19">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22">
        <f t="shared" si="1"/>
        <v>61.280999999999999</v>
      </c>
      <c r="S130" s="70">
        <v>58.745777647231606</v>
      </c>
    </row>
    <row r="131" spans="1:19">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22">
        <f t="shared" ref="R131:R194" si="2">SUM(J131:Q131)</f>
        <v>61.292000000000009</v>
      </c>
      <c r="S131" s="71">
        <v>58.735234614631594</v>
      </c>
    </row>
    <row r="132" spans="1:19">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22">
        <f t="shared" si="2"/>
        <v>61.339000000000006</v>
      </c>
      <c r="S132" s="70">
        <v>58.690229707037929</v>
      </c>
    </row>
    <row r="133" spans="1:19">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22">
        <f t="shared" si="2"/>
        <v>61.43099999999999</v>
      </c>
      <c r="S133" s="71">
        <v>58.60233432631734</v>
      </c>
    </row>
    <row r="134" spans="1:19">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22">
        <f t="shared" si="2"/>
        <v>61.440000000000005</v>
      </c>
      <c r="S134" s="70">
        <v>58.593749999999993</v>
      </c>
    </row>
    <row r="135" spans="1:19">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22">
        <f t="shared" si="2"/>
        <v>61.589000000000006</v>
      </c>
      <c r="S135" s="71">
        <v>58.451996298040228</v>
      </c>
    </row>
    <row r="136" spans="1:19">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22">
        <f t="shared" si="2"/>
        <v>61.835000000000008</v>
      </c>
      <c r="S136" s="70">
        <v>58.2194550012129</v>
      </c>
    </row>
    <row r="137" spans="1:19">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22">
        <f t="shared" si="2"/>
        <v>62.231999999999992</v>
      </c>
      <c r="S137" s="71">
        <v>57.848052448900894</v>
      </c>
    </row>
    <row r="138" spans="1:19">
      <c r="A138" s="60" t="s">
        <v>181</v>
      </c>
      <c r="B138" s="60">
        <v>2021</v>
      </c>
      <c r="C138" s="61">
        <v>44491</v>
      </c>
      <c r="D138" s="60" t="s">
        <v>19</v>
      </c>
      <c r="E138" s="60" t="s">
        <v>20</v>
      </c>
      <c r="F138" s="60" t="s">
        <v>739</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22">
        <f t="shared" si="2"/>
        <v>62.648999999999987</v>
      </c>
      <c r="S138" s="70">
        <v>57.463008188478682</v>
      </c>
    </row>
    <row r="139" spans="1:19">
      <c r="A139" s="60" t="s">
        <v>181</v>
      </c>
      <c r="B139" s="60">
        <v>2021</v>
      </c>
      <c r="C139" s="61">
        <v>44491</v>
      </c>
      <c r="D139" s="60" t="s">
        <v>19</v>
      </c>
      <c r="E139" s="60" t="s">
        <v>20</v>
      </c>
      <c r="F139" s="60" t="s">
        <v>984</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22">
        <f t="shared" si="2"/>
        <v>62.655999999999999</v>
      </c>
      <c r="S139" s="71">
        <v>57.45658835546476</v>
      </c>
    </row>
    <row r="140" spans="1:19">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22">
        <f t="shared" si="2"/>
        <v>62.833999999999996</v>
      </c>
      <c r="S140" s="70">
        <v>57.293821816214155</v>
      </c>
    </row>
    <row r="141" spans="1:19">
      <c r="A141" s="60" t="s">
        <v>181</v>
      </c>
      <c r="B141" s="60">
        <v>2021</v>
      </c>
      <c r="C141" s="61">
        <v>44491</v>
      </c>
      <c r="D141" s="60" t="s">
        <v>19</v>
      </c>
      <c r="E141" s="60" t="s">
        <v>20</v>
      </c>
      <c r="F141" s="60" t="s">
        <v>793</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22">
        <f t="shared" si="2"/>
        <v>64.074000000000012</v>
      </c>
      <c r="S141" s="71">
        <v>56.185036052064788</v>
      </c>
    </row>
    <row r="142" spans="1:19">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22">
        <f t="shared" si="2"/>
        <v>64.326999999999998</v>
      </c>
      <c r="S142" s="70">
        <v>55.964058637896997</v>
      </c>
    </row>
    <row r="143" spans="1:19">
      <c r="A143" s="60" t="s">
        <v>181</v>
      </c>
      <c r="B143" s="60">
        <v>2021</v>
      </c>
      <c r="C143" s="61">
        <v>44491</v>
      </c>
      <c r="D143" s="60" t="s">
        <v>19</v>
      </c>
      <c r="E143" s="60" t="s">
        <v>20</v>
      </c>
      <c r="F143" s="60" t="s">
        <v>794</v>
      </c>
      <c r="G143" s="60" t="s">
        <v>795</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22">
        <f t="shared" si="2"/>
        <v>64.37</v>
      </c>
      <c r="S143" s="71">
        <v>55.92667391642069</v>
      </c>
    </row>
    <row r="144" spans="1:19">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22">
        <f t="shared" si="2"/>
        <v>64.444999999999993</v>
      </c>
      <c r="S144" s="70">
        <v>55.861587400108625</v>
      </c>
    </row>
    <row r="145" spans="1:19">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22">
        <f t="shared" si="2"/>
        <v>58.417999999999999</v>
      </c>
      <c r="S145" s="71">
        <v>61.62484165839296</v>
      </c>
    </row>
    <row r="146" spans="1:19">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22">
        <f t="shared" si="2"/>
        <v>59.79099999999999</v>
      </c>
      <c r="S146" s="70">
        <v>60.20973056145575</v>
      </c>
    </row>
    <row r="147" spans="1:19">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22">
        <f t="shared" si="2"/>
        <v>60.007999999999996</v>
      </c>
      <c r="S147" s="71">
        <v>59.992001066524466</v>
      </c>
    </row>
    <row r="148" spans="1:19">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22">
        <f t="shared" si="2"/>
        <v>60.624000000000009</v>
      </c>
      <c r="S148" s="70">
        <v>59.38242280285035</v>
      </c>
    </row>
    <row r="149" spans="1:19">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22">
        <f t="shared" si="2"/>
        <v>60.669000000000004</v>
      </c>
      <c r="S149" s="71">
        <v>59.338377095386434</v>
      </c>
    </row>
    <row r="150" spans="1:19">
      <c r="A150" s="65" t="s">
        <v>181</v>
      </c>
      <c r="B150" s="65">
        <v>2021</v>
      </c>
      <c r="C150" s="66">
        <v>44491</v>
      </c>
      <c r="D150" s="65" t="s">
        <v>19</v>
      </c>
      <c r="E150" s="65" t="s">
        <v>63</v>
      </c>
      <c r="F150" s="65" t="s">
        <v>792</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22">
        <f t="shared" si="2"/>
        <v>60.928000000000011</v>
      </c>
      <c r="S150" s="70">
        <v>59.086134453781504</v>
      </c>
    </row>
    <row r="151" spans="1:19">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22">
        <f t="shared" si="2"/>
        <v>61.213000000000008</v>
      </c>
      <c r="S151" s="71">
        <v>58.811036871252831</v>
      </c>
    </row>
    <row r="152" spans="1:19">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22">
        <f t="shared" si="2"/>
        <v>61.385000000000005</v>
      </c>
      <c r="S152" s="70">
        <v>58.64624908365235</v>
      </c>
    </row>
    <row r="153" spans="1:19">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22">
        <f t="shared" si="2"/>
        <v>59.377999999999993</v>
      </c>
      <c r="S153" s="71">
        <v>60.628515611842779</v>
      </c>
    </row>
    <row r="154" spans="1:19">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22">
        <f t="shared" si="2"/>
        <v>59.96</v>
      </c>
      <c r="S154" s="70">
        <v>60.040026684456301</v>
      </c>
    </row>
    <row r="155" spans="1:19">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22">
        <f t="shared" si="2"/>
        <v>60.576999999999998</v>
      </c>
      <c r="S155" s="71">
        <v>59.428495963814647</v>
      </c>
    </row>
    <row r="156" spans="1:19">
      <c r="A156" s="60" t="s">
        <v>138</v>
      </c>
      <c r="B156" s="60">
        <v>2021</v>
      </c>
      <c r="C156" s="61">
        <v>44449</v>
      </c>
      <c r="D156" s="60" t="s">
        <v>65</v>
      </c>
      <c r="E156" s="60" t="s">
        <v>20</v>
      </c>
      <c r="F156" s="60" t="s">
        <v>739</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22">
        <f t="shared" si="2"/>
        <v>61.654999999999994</v>
      </c>
      <c r="S156" s="70">
        <v>58.389425026356342</v>
      </c>
    </row>
    <row r="157" spans="1:19">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22">
        <f t="shared" si="2"/>
        <v>62.225999999999992</v>
      </c>
      <c r="S157" s="71">
        <v>57.85363031530229</v>
      </c>
    </row>
    <row r="158" spans="1:19">
      <c r="A158" s="60" t="s">
        <v>138</v>
      </c>
      <c r="B158" s="60">
        <v>2021</v>
      </c>
      <c r="C158" s="61">
        <v>44449</v>
      </c>
      <c r="D158" s="60" t="s">
        <v>65</v>
      </c>
      <c r="E158" s="60" t="s">
        <v>20</v>
      </c>
      <c r="F158" s="60" t="s">
        <v>984</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22">
        <f t="shared" si="2"/>
        <v>62.302</v>
      </c>
      <c r="S158" s="70">
        <v>57.783056723700682</v>
      </c>
    </row>
    <row r="159" spans="1:19">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22">
        <f t="shared" si="2"/>
        <v>62.527999999999999</v>
      </c>
      <c r="S159" s="71">
        <v>57.574206755373595</v>
      </c>
    </row>
    <row r="160" spans="1:19">
      <c r="A160" s="60" t="s">
        <v>138</v>
      </c>
      <c r="B160" s="60">
        <v>2021</v>
      </c>
      <c r="C160" s="61">
        <v>44449</v>
      </c>
      <c r="D160" s="60" t="s">
        <v>65</v>
      </c>
      <c r="E160" s="60" t="s">
        <v>20</v>
      </c>
      <c r="F160" s="60" t="s">
        <v>760</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22">
        <f t="shared" si="2"/>
        <v>62.829999999999991</v>
      </c>
      <c r="S160" s="70">
        <v>57.297469361769863</v>
      </c>
    </row>
    <row r="161" spans="1:19">
      <c r="A161" s="60" t="s">
        <v>138</v>
      </c>
      <c r="B161" s="60">
        <v>2021</v>
      </c>
      <c r="C161" s="61">
        <v>44449</v>
      </c>
      <c r="D161" s="60" t="s">
        <v>65</v>
      </c>
      <c r="E161" s="60" t="s">
        <v>20</v>
      </c>
      <c r="F161" s="60" t="s">
        <v>641</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22">
        <f t="shared" si="2"/>
        <v>62.872999999999998</v>
      </c>
      <c r="S161" s="71">
        <v>57.258282569624484</v>
      </c>
    </row>
    <row r="162" spans="1:19">
      <c r="A162" s="60" t="s">
        <v>138</v>
      </c>
      <c r="B162" s="60">
        <v>2021</v>
      </c>
      <c r="C162" s="61">
        <v>44449</v>
      </c>
      <c r="D162" s="60" t="s">
        <v>65</v>
      </c>
      <c r="E162" s="60" t="s">
        <v>20</v>
      </c>
      <c r="F162" s="60" t="s">
        <v>704</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22">
        <f t="shared" si="2"/>
        <v>62.958999999999996</v>
      </c>
      <c r="S162" s="70">
        <v>57.180069569084644</v>
      </c>
    </row>
    <row r="163" spans="1:19">
      <c r="A163" s="60" t="s">
        <v>138</v>
      </c>
      <c r="B163" s="60">
        <v>2021</v>
      </c>
      <c r="C163" s="61">
        <v>44449</v>
      </c>
      <c r="D163" s="60" t="s">
        <v>65</v>
      </c>
      <c r="E163" s="60" t="s">
        <v>20</v>
      </c>
      <c r="F163" s="60" t="s">
        <v>818</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22">
        <f t="shared" si="2"/>
        <v>63.169999999999995</v>
      </c>
      <c r="S163" s="71">
        <v>56.989077093557071</v>
      </c>
    </row>
    <row r="164" spans="1:19">
      <c r="A164" s="60" t="s">
        <v>138</v>
      </c>
      <c r="B164" s="60">
        <v>2021</v>
      </c>
      <c r="C164" s="61">
        <v>44449</v>
      </c>
      <c r="D164" s="60" t="s">
        <v>65</v>
      </c>
      <c r="E164" s="60" t="s">
        <v>20</v>
      </c>
      <c r="F164" s="60" t="s">
        <v>857</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22">
        <f t="shared" si="2"/>
        <v>63.190999999999995</v>
      </c>
      <c r="S164" s="70">
        <v>56.970138152585022</v>
      </c>
    </row>
    <row r="165" spans="1:19">
      <c r="A165" s="60" t="s">
        <v>138</v>
      </c>
      <c r="B165" s="60">
        <v>2021</v>
      </c>
      <c r="C165" s="61">
        <v>44449</v>
      </c>
      <c r="D165" s="60" t="s">
        <v>65</v>
      </c>
      <c r="E165" s="60" t="s">
        <v>20</v>
      </c>
      <c r="F165" s="60" t="s">
        <v>856</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22">
        <f t="shared" si="2"/>
        <v>63.655999999999992</v>
      </c>
      <c r="S165" s="71">
        <v>56.55397762975997</v>
      </c>
    </row>
    <row r="166" spans="1:19">
      <c r="A166" s="60" t="s">
        <v>138</v>
      </c>
      <c r="B166" s="60">
        <v>2021</v>
      </c>
      <c r="C166" s="61">
        <v>44449</v>
      </c>
      <c r="D166" s="60" t="s">
        <v>65</v>
      </c>
      <c r="E166" s="60" t="s">
        <v>20</v>
      </c>
      <c r="F166" s="60" t="s">
        <v>855</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22">
        <f t="shared" si="2"/>
        <v>64.068000000000012</v>
      </c>
      <c r="S166" s="70">
        <v>56.190297808578372</v>
      </c>
    </row>
    <row r="167" spans="1:19">
      <c r="A167" s="60" t="s">
        <v>138</v>
      </c>
      <c r="B167" s="60">
        <v>2021</v>
      </c>
      <c r="C167" s="61">
        <v>44449</v>
      </c>
      <c r="D167" s="60" t="s">
        <v>65</v>
      </c>
      <c r="E167" s="60" t="s">
        <v>20</v>
      </c>
      <c r="F167" s="60" t="s">
        <v>830</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22">
        <f t="shared" si="2"/>
        <v>64.088999999999999</v>
      </c>
      <c r="S167" s="71">
        <v>56.171885971071482</v>
      </c>
    </row>
    <row r="168" spans="1:19">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22">
        <f t="shared" si="2"/>
        <v>64.845999999999989</v>
      </c>
      <c r="S168" s="70">
        <v>55.516145945779243</v>
      </c>
    </row>
    <row r="169" spans="1:19">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22">
        <f t="shared" si="2"/>
        <v>65.804000000000002</v>
      </c>
      <c r="S169" s="71">
        <v>54.707920491155548</v>
      </c>
    </row>
    <row r="170" spans="1:19">
      <c r="A170" s="60" t="s">
        <v>138</v>
      </c>
      <c r="B170" s="60">
        <v>2021</v>
      </c>
      <c r="C170" s="61">
        <v>44449</v>
      </c>
      <c r="D170" s="60" t="s">
        <v>65</v>
      </c>
      <c r="E170" s="60" t="s">
        <v>20</v>
      </c>
      <c r="F170" s="60" t="s">
        <v>858</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22">
        <f t="shared" si="2"/>
        <v>67.352999999999994</v>
      </c>
      <c r="S170" s="70">
        <v>53.449734978397402</v>
      </c>
    </row>
    <row r="171" spans="1:19">
      <c r="A171" s="60" t="s">
        <v>138</v>
      </c>
      <c r="B171" s="60">
        <v>2021</v>
      </c>
      <c r="C171" s="61">
        <v>44449</v>
      </c>
      <c r="D171" s="60" t="s">
        <v>65</v>
      </c>
      <c r="E171" s="60" t="s">
        <v>20</v>
      </c>
      <c r="F171" s="60" t="s">
        <v>1866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22">
        <f t="shared" si="2"/>
        <v>68.296999999999997</v>
      </c>
      <c r="S171" s="71">
        <v>52.710953629002738</v>
      </c>
    </row>
    <row r="172" spans="1:19">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22">
        <f t="shared" si="2"/>
        <v>59.994</v>
      </c>
      <c r="S172" s="70">
        <v>60.006000600060005</v>
      </c>
    </row>
    <row r="173" spans="1:19">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22">
        <f t="shared" si="2"/>
        <v>60.24</v>
      </c>
      <c r="S173" s="71">
        <v>59.760956175298801</v>
      </c>
    </row>
    <row r="174" spans="1:19">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22">
        <f t="shared" si="2"/>
        <v>60.464000000000006</v>
      </c>
      <c r="S174" s="70">
        <v>59.539560730351937</v>
      </c>
    </row>
    <row r="175" spans="1:19">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22">
        <f t="shared" si="2"/>
        <v>61.465000000000011</v>
      </c>
      <c r="S175" s="71">
        <v>58.569917839420796</v>
      </c>
    </row>
    <row r="176" spans="1:19">
      <c r="A176" s="65" t="s">
        <v>138</v>
      </c>
      <c r="B176" s="65">
        <v>2021</v>
      </c>
      <c r="C176" s="66">
        <v>44449</v>
      </c>
      <c r="D176" s="65" t="s">
        <v>65</v>
      </c>
      <c r="E176" s="65" t="s">
        <v>63</v>
      </c>
      <c r="F176" s="65" t="s">
        <v>739</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22">
        <f t="shared" si="2"/>
        <v>61.83</v>
      </c>
      <c r="S176" s="70">
        <v>58.224163027656481</v>
      </c>
    </row>
    <row r="177" spans="1:19">
      <c r="A177" s="65" t="s">
        <v>138</v>
      </c>
      <c r="B177" s="65">
        <v>2021</v>
      </c>
      <c r="C177" s="66">
        <v>44449</v>
      </c>
      <c r="D177" s="65" t="s">
        <v>65</v>
      </c>
      <c r="E177" s="65" t="s">
        <v>63</v>
      </c>
      <c r="F177" s="65" t="s">
        <v>984</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22">
        <f t="shared" si="2"/>
        <v>62.256</v>
      </c>
      <c r="S177" s="71">
        <v>57.825751734772552</v>
      </c>
    </row>
    <row r="178" spans="1:19">
      <c r="A178" s="65" t="s">
        <v>138</v>
      </c>
      <c r="B178" s="65">
        <v>2021</v>
      </c>
      <c r="C178" s="66">
        <v>44449</v>
      </c>
      <c r="D178" s="65" t="s">
        <v>65</v>
      </c>
      <c r="E178" s="65" t="s">
        <v>63</v>
      </c>
      <c r="F178" s="65" t="s">
        <v>760</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22">
        <f t="shared" si="2"/>
        <v>62.886999999999993</v>
      </c>
      <c r="S178" s="70">
        <v>57.245535643296712</v>
      </c>
    </row>
    <row r="179" spans="1:19">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22">
        <f t="shared" si="2"/>
        <v>63.065000000000005</v>
      </c>
      <c r="S179" s="71">
        <v>57.08396099262665</v>
      </c>
    </row>
    <row r="180" spans="1:19">
      <c r="A180" s="65" t="s">
        <v>878</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22">
        <f t="shared" si="2"/>
        <v>60.346000000000004</v>
      </c>
      <c r="S180" s="70">
        <v>59.655983826599936</v>
      </c>
    </row>
    <row r="181" spans="1:19">
      <c r="A181" s="75" t="s">
        <v>878</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22">
        <f t="shared" si="2"/>
        <v>60.739000000000011</v>
      </c>
      <c r="S181" s="71">
        <v>59.26999127414016</v>
      </c>
    </row>
    <row r="182" spans="1:19">
      <c r="A182" s="75" t="s">
        <v>878</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22">
        <f t="shared" si="2"/>
        <v>61.326000000000008</v>
      </c>
      <c r="S182" s="70">
        <v>58.702670971529194</v>
      </c>
    </row>
    <row r="183" spans="1:19">
      <c r="A183" s="75" t="s">
        <v>878</v>
      </c>
      <c r="B183" s="75">
        <v>2021</v>
      </c>
      <c r="C183" s="76">
        <v>44386</v>
      </c>
      <c r="D183" s="75" t="s">
        <v>65</v>
      </c>
      <c r="E183" s="75" t="s">
        <v>20</v>
      </c>
      <c r="F183" s="77" t="s">
        <v>792</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22">
        <f t="shared" si="2"/>
        <v>61.499999999999993</v>
      </c>
      <c r="S183" s="71">
        <v>58.536585365853668</v>
      </c>
    </row>
    <row r="184" spans="1:19">
      <c r="A184" s="75" t="s">
        <v>878</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22">
        <f t="shared" si="2"/>
        <v>61.621999999999993</v>
      </c>
      <c r="S184" s="70">
        <v>58.420693908019871</v>
      </c>
    </row>
    <row r="185" spans="1:19">
      <c r="A185" s="75" t="s">
        <v>878</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22">
        <f t="shared" si="2"/>
        <v>61.711999999999996</v>
      </c>
      <c r="S185" s="71">
        <v>58.33549390718175</v>
      </c>
    </row>
    <row r="186" spans="1:19">
      <c r="A186" s="75" t="s">
        <v>878</v>
      </c>
      <c r="B186" s="75">
        <v>2021</v>
      </c>
      <c r="C186" s="79">
        <v>44386</v>
      </c>
      <c r="D186" s="75" t="s">
        <v>65</v>
      </c>
      <c r="E186" s="75" t="s">
        <v>20</v>
      </c>
      <c r="F186" s="80" t="s">
        <v>879</v>
      </c>
      <c r="G186" s="81" t="s">
        <v>880</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22">
        <f t="shared" si="2"/>
        <v>62.034999999999997</v>
      </c>
      <c r="S186" s="70">
        <v>58.031756266623681</v>
      </c>
    </row>
    <row r="187" spans="1:19">
      <c r="A187" s="75" t="s">
        <v>878</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22">
        <f t="shared" si="2"/>
        <v>62.056999999999995</v>
      </c>
      <c r="S187" s="71">
        <v>58.011183266996476</v>
      </c>
    </row>
    <row r="188" spans="1:19">
      <c r="A188" s="75" t="s">
        <v>878</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22">
        <f t="shared" si="2"/>
        <v>62.225999999999992</v>
      </c>
      <c r="S188" s="70">
        <v>57.85363031530229</v>
      </c>
    </row>
    <row r="189" spans="1:19">
      <c r="A189" s="75" t="s">
        <v>878</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22">
        <f t="shared" si="2"/>
        <v>63.102999999999994</v>
      </c>
      <c r="S189" s="71">
        <v>57.049585598149065</v>
      </c>
    </row>
    <row r="190" spans="1:19">
      <c r="A190" s="75" t="s">
        <v>878</v>
      </c>
      <c r="B190" s="75">
        <v>2021</v>
      </c>
      <c r="C190" s="79">
        <v>44386</v>
      </c>
      <c r="D190" s="75" t="s">
        <v>65</v>
      </c>
      <c r="E190" s="75" t="s">
        <v>20</v>
      </c>
      <c r="F190" s="80" t="s">
        <v>984</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22">
        <f t="shared" si="2"/>
        <v>63.244999999999997</v>
      </c>
      <c r="S190" s="70">
        <v>56.921495770416634</v>
      </c>
    </row>
    <row r="191" spans="1:19">
      <c r="A191" s="75" t="s">
        <v>878</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22">
        <f t="shared" si="2"/>
        <v>63.350999999999999</v>
      </c>
      <c r="S191" s="71">
        <v>56.826253729222898</v>
      </c>
    </row>
    <row r="192" spans="1:19">
      <c r="A192" s="75" t="s">
        <v>878</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22">
        <f t="shared" si="2"/>
        <v>63.366</v>
      </c>
      <c r="S192" s="70">
        <v>56.81280181800966</v>
      </c>
    </row>
    <row r="193" spans="1:19">
      <c r="A193" s="75" t="s">
        <v>878</v>
      </c>
      <c r="B193" s="75">
        <v>2021</v>
      </c>
      <c r="C193" s="76">
        <v>44386</v>
      </c>
      <c r="D193" s="75" t="s">
        <v>65</v>
      </c>
      <c r="E193" s="75" t="s">
        <v>20</v>
      </c>
      <c r="F193" s="77" t="s">
        <v>881</v>
      </c>
      <c r="G193" s="78" t="s">
        <v>880</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22">
        <f t="shared" si="2"/>
        <v>63.825000000000003</v>
      </c>
      <c r="S193" s="71">
        <v>56.404230317273793</v>
      </c>
    </row>
    <row r="194" spans="1:19">
      <c r="A194" s="75" t="s">
        <v>878</v>
      </c>
      <c r="B194" s="75">
        <v>2021</v>
      </c>
      <c r="C194" s="79">
        <v>44386</v>
      </c>
      <c r="D194" s="75" t="s">
        <v>65</v>
      </c>
      <c r="E194" s="75" t="s">
        <v>20</v>
      </c>
      <c r="F194" s="80" t="s">
        <v>851</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22">
        <f t="shared" si="2"/>
        <v>64.66</v>
      </c>
      <c r="S194" s="70">
        <v>55.675842870399016</v>
      </c>
    </row>
    <row r="195" spans="1:19">
      <c r="A195" s="75" t="s">
        <v>878</v>
      </c>
      <c r="B195" s="75">
        <v>2021</v>
      </c>
      <c r="C195" s="76">
        <v>44386</v>
      </c>
      <c r="D195" s="75" t="s">
        <v>65</v>
      </c>
      <c r="E195" s="75" t="s">
        <v>20</v>
      </c>
      <c r="F195" s="77" t="s">
        <v>793</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22">
        <f t="shared" ref="R195:R258" si="3">SUM(J195:Q195)</f>
        <v>66.422000000000011</v>
      </c>
      <c r="S195" s="71">
        <v>54.198909999698884</v>
      </c>
    </row>
    <row r="196" spans="1:19">
      <c r="A196" s="75" t="s">
        <v>878</v>
      </c>
      <c r="B196" s="75">
        <v>2021</v>
      </c>
      <c r="C196" s="79">
        <v>44386</v>
      </c>
      <c r="D196" s="75" t="s">
        <v>65</v>
      </c>
      <c r="E196" s="75" t="s">
        <v>20</v>
      </c>
      <c r="F196" s="80" t="s">
        <v>812</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22">
        <f t="shared" si="3"/>
        <v>66.772999999999996</v>
      </c>
      <c r="S196" s="70">
        <v>53.914007158582066</v>
      </c>
    </row>
    <row r="197" spans="1:19">
      <c r="A197" s="75" t="s">
        <v>878</v>
      </c>
      <c r="B197" s="75">
        <v>2021</v>
      </c>
      <c r="C197" s="76">
        <v>44386</v>
      </c>
      <c r="D197" s="75" t="s">
        <v>65</v>
      </c>
      <c r="E197" s="75" t="s">
        <v>20</v>
      </c>
      <c r="F197" s="77" t="s">
        <v>882</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22">
        <f t="shared" si="3"/>
        <v>66.975999999999999</v>
      </c>
      <c r="S197" s="71">
        <v>53.750597228858098</v>
      </c>
    </row>
    <row r="198" spans="1:19">
      <c r="A198" s="75" t="s">
        <v>878</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22">
        <f t="shared" si="3"/>
        <v>60.552</v>
      </c>
      <c r="S198" s="70">
        <v>59.453032104637337</v>
      </c>
    </row>
    <row r="199" spans="1:19">
      <c r="A199" s="75" t="s">
        <v>878</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22">
        <f t="shared" si="3"/>
        <v>60.826999999999998</v>
      </c>
      <c r="S199" s="71">
        <v>59.184243839084616</v>
      </c>
    </row>
    <row r="200" spans="1:19">
      <c r="A200" s="75" t="s">
        <v>878</v>
      </c>
      <c r="B200" s="75">
        <v>2021</v>
      </c>
      <c r="C200" s="79">
        <v>44386</v>
      </c>
      <c r="D200" s="75" t="s">
        <v>65</v>
      </c>
      <c r="E200" s="75" t="s">
        <v>63</v>
      </c>
      <c r="F200" s="80" t="s">
        <v>792</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22">
        <f t="shared" si="3"/>
        <v>60.958999999999996</v>
      </c>
      <c r="S200" s="70">
        <v>59.056086878065592</v>
      </c>
    </row>
    <row r="201" spans="1:19">
      <c r="A201" s="75" t="s">
        <v>878</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22">
        <f t="shared" si="3"/>
        <v>61.533000000000001</v>
      </c>
      <c r="S201" s="71">
        <v>58.5051923358198</v>
      </c>
    </row>
    <row r="202" spans="1:19">
      <c r="A202" s="75" t="s">
        <v>878</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22">
        <f t="shared" si="3"/>
        <v>61.606999999999999</v>
      </c>
      <c r="S202" s="70">
        <v>58.434918109955035</v>
      </c>
    </row>
    <row r="203" spans="1:19">
      <c r="A203" s="75" t="s">
        <v>878</v>
      </c>
      <c r="B203" s="75">
        <v>2021</v>
      </c>
      <c r="C203" s="76">
        <v>44386</v>
      </c>
      <c r="D203" s="75" t="s">
        <v>65</v>
      </c>
      <c r="E203" s="75" t="s">
        <v>63</v>
      </c>
      <c r="F203" s="77" t="s">
        <v>879</v>
      </c>
      <c r="G203" s="78" t="s">
        <v>880</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22">
        <f t="shared" si="3"/>
        <v>61.676000000000002</v>
      </c>
      <c r="S203" s="71">
        <v>58.369544069005769</v>
      </c>
    </row>
    <row r="204" spans="1:19">
      <c r="A204" s="75" t="s">
        <v>878</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22">
        <f t="shared" si="3"/>
        <v>61.72</v>
      </c>
      <c r="S204" s="70">
        <v>58.327932598833442</v>
      </c>
    </row>
    <row r="205" spans="1:19">
      <c r="A205" s="75" t="s">
        <v>878</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22">
        <f t="shared" si="3"/>
        <v>62.266999999999996</v>
      </c>
      <c r="S205" s="71">
        <v>57.815536319398724</v>
      </c>
    </row>
    <row r="206" spans="1:19">
      <c r="A206" s="75" t="s">
        <v>225</v>
      </c>
      <c r="B206" s="75">
        <v>2021</v>
      </c>
      <c r="C206" s="79">
        <v>44330</v>
      </c>
      <c r="D206" s="75" t="s">
        <v>65</v>
      </c>
      <c r="E206" s="75" t="s">
        <v>20</v>
      </c>
      <c r="F206" s="80" t="s">
        <v>50</v>
      </c>
      <c r="G206" s="81" t="s">
        <v>909</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22">
        <f t="shared" si="3"/>
        <v>61.116999999999997</v>
      </c>
      <c r="S206" s="70">
        <v>58.903414761850222</v>
      </c>
    </row>
    <row r="207" spans="1:19">
      <c r="A207" s="75" t="s">
        <v>225</v>
      </c>
      <c r="B207" s="75">
        <v>2021</v>
      </c>
      <c r="C207" s="76">
        <v>44330</v>
      </c>
      <c r="D207" s="75" t="s">
        <v>65</v>
      </c>
      <c r="E207" s="75" t="s">
        <v>20</v>
      </c>
      <c r="F207" s="77" t="s">
        <v>842</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22">
        <f t="shared" si="3"/>
        <v>61.12</v>
      </c>
      <c r="S207" s="71">
        <v>58.900523560209429</v>
      </c>
    </row>
    <row r="208" spans="1:19">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22">
        <f t="shared" si="3"/>
        <v>62.351000000000006</v>
      </c>
      <c r="S208" s="70">
        <v>57.7376465493737</v>
      </c>
    </row>
    <row r="209" spans="1:19">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22">
        <f t="shared" si="3"/>
        <v>63.08400000000001</v>
      </c>
      <c r="S209" s="71">
        <v>57.066768118698867</v>
      </c>
    </row>
    <row r="210" spans="1:19">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22">
        <f t="shared" si="3"/>
        <v>63.332999999999998</v>
      </c>
      <c r="S210" s="70">
        <v>56.84240443370755</v>
      </c>
    </row>
    <row r="211" spans="1:19">
      <c r="A211" s="75" t="s">
        <v>225</v>
      </c>
      <c r="B211" s="75">
        <v>2021</v>
      </c>
      <c r="C211" s="76">
        <v>44330</v>
      </c>
      <c r="D211" s="75" t="s">
        <v>65</v>
      </c>
      <c r="E211" s="75" t="s">
        <v>20</v>
      </c>
      <c r="F211" s="77" t="s">
        <v>594</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22">
        <f t="shared" si="3"/>
        <v>63.758000000000003</v>
      </c>
      <c r="S211" s="71">
        <v>56.463502619279147</v>
      </c>
    </row>
    <row r="212" spans="1:19">
      <c r="A212" s="75" t="s">
        <v>225</v>
      </c>
      <c r="B212" s="75">
        <v>2021</v>
      </c>
      <c r="C212" s="79">
        <v>44330</v>
      </c>
      <c r="D212" s="75" t="s">
        <v>65</v>
      </c>
      <c r="E212" s="75" t="s">
        <v>20</v>
      </c>
      <c r="F212" s="80" t="s">
        <v>910</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22">
        <f t="shared" si="3"/>
        <v>63.779000000000003</v>
      </c>
      <c r="S212" s="70">
        <v>56.444911334451774</v>
      </c>
    </row>
    <row r="213" spans="1:19">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22">
        <f t="shared" si="3"/>
        <v>64.049999999999983</v>
      </c>
      <c r="S213" s="71">
        <v>56.206088992974252</v>
      </c>
    </row>
    <row r="214" spans="1:19">
      <c r="A214" s="75" t="s">
        <v>225</v>
      </c>
      <c r="B214" s="75">
        <v>2021</v>
      </c>
      <c r="C214" s="79">
        <v>44330</v>
      </c>
      <c r="D214" s="75" t="s">
        <v>65</v>
      </c>
      <c r="E214" s="75" t="s">
        <v>20</v>
      </c>
      <c r="F214" s="80" t="s">
        <v>857</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22">
        <f t="shared" si="3"/>
        <v>64.554999999999993</v>
      </c>
      <c r="S214" s="70">
        <v>55.766400743552019</v>
      </c>
    </row>
    <row r="215" spans="1:19">
      <c r="A215" s="75" t="s">
        <v>225</v>
      </c>
      <c r="B215" s="75">
        <v>2021</v>
      </c>
      <c r="C215" s="76">
        <v>44330</v>
      </c>
      <c r="D215" s="75" t="s">
        <v>65</v>
      </c>
      <c r="E215" s="75" t="s">
        <v>20</v>
      </c>
      <c r="F215" s="77" t="s">
        <v>793</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22">
        <f t="shared" si="3"/>
        <v>65.593000000000004</v>
      </c>
      <c r="S215" s="71">
        <v>54.883905294772305</v>
      </c>
    </row>
    <row r="216" spans="1:19">
      <c r="A216" s="75" t="s">
        <v>225</v>
      </c>
      <c r="B216" s="75">
        <v>2021</v>
      </c>
      <c r="C216" s="79">
        <v>44330</v>
      </c>
      <c r="D216" s="75" t="s">
        <v>65</v>
      </c>
      <c r="E216" s="75" t="s">
        <v>20</v>
      </c>
      <c r="F216" s="80" t="s">
        <v>794</v>
      </c>
      <c r="G216" s="81" t="s">
        <v>795</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22">
        <f t="shared" si="3"/>
        <v>65.654000000000011</v>
      </c>
      <c r="S216" s="70">
        <v>54.83291193225088</v>
      </c>
    </row>
    <row r="217" spans="1:19">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22">
        <f t="shared" si="3"/>
        <v>66.544000000000011</v>
      </c>
      <c r="S217" s="71">
        <v>54.099543159413308</v>
      </c>
    </row>
    <row r="218" spans="1:19">
      <c r="A218" s="75" t="s">
        <v>225</v>
      </c>
      <c r="B218" s="75">
        <v>2021</v>
      </c>
      <c r="C218" s="79">
        <v>44330</v>
      </c>
      <c r="D218" s="75" t="s">
        <v>65</v>
      </c>
      <c r="E218" s="75" t="s">
        <v>20</v>
      </c>
      <c r="F218" s="80" t="s">
        <v>854</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22">
        <f t="shared" si="3"/>
        <v>66.935999999999993</v>
      </c>
      <c r="S218" s="70">
        <v>53.782717820007178</v>
      </c>
    </row>
    <row r="219" spans="1:19">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22">
        <f t="shared" si="3"/>
        <v>67.484999999999999</v>
      </c>
      <c r="S219" s="71">
        <v>53.345187819515445</v>
      </c>
    </row>
    <row r="220" spans="1:19">
      <c r="A220" s="75" t="s">
        <v>225</v>
      </c>
      <c r="B220" s="75">
        <v>2021</v>
      </c>
      <c r="C220" s="79">
        <v>44330</v>
      </c>
      <c r="D220" s="75" t="s">
        <v>65</v>
      </c>
      <c r="E220" s="75" t="s">
        <v>63</v>
      </c>
      <c r="F220" s="80" t="s">
        <v>842</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22">
        <f t="shared" si="3"/>
        <v>60.773999999999994</v>
      </c>
      <c r="S220" s="70">
        <v>59.235857439036437</v>
      </c>
    </row>
    <row r="221" spans="1:19">
      <c r="A221" s="75" t="s">
        <v>225</v>
      </c>
      <c r="B221" s="75">
        <v>2021</v>
      </c>
      <c r="C221" s="76">
        <v>44330</v>
      </c>
      <c r="D221" s="75" t="s">
        <v>65</v>
      </c>
      <c r="E221" s="75" t="s">
        <v>63</v>
      </c>
      <c r="F221" s="77" t="s">
        <v>50</v>
      </c>
      <c r="G221" s="78" t="s">
        <v>909</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22">
        <f t="shared" si="3"/>
        <v>61.772000000000006</v>
      </c>
      <c r="S221" s="71">
        <v>58.278831833193024</v>
      </c>
    </row>
    <row r="222" spans="1:19">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22">
        <f t="shared" si="3"/>
        <v>62.173000000000002</v>
      </c>
      <c r="S222" s="70">
        <v>57.902948225113796</v>
      </c>
    </row>
    <row r="223" spans="1:19">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22">
        <f t="shared" si="3"/>
        <v>62.898000000000003</v>
      </c>
      <c r="S223" s="71">
        <v>57.235524182008966</v>
      </c>
    </row>
    <row r="224" spans="1:19">
      <c r="A224" s="75" t="s">
        <v>225</v>
      </c>
      <c r="B224" s="75">
        <v>2021</v>
      </c>
      <c r="C224" s="79">
        <v>44330</v>
      </c>
      <c r="D224" s="75" t="s">
        <v>65</v>
      </c>
      <c r="E224" s="75" t="s">
        <v>63</v>
      </c>
      <c r="F224" s="80" t="s">
        <v>594</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22">
        <f t="shared" si="3"/>
        <v>63.244000000000007</v>
      </c>
      <c r="S224" s="70">
        <v>56.922395800392124</v>
      </c>
    </row>
    <row r="225" spans="1:19">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22">
        <f t="shared" si="3"/>
        <v>63.515999999999998</v>
      </c>
      <c r="S225" s="71">
        <v>56.678632155677313</v>
      </c>
    </row>
    <row r="226" spans="1:19">
      <c r="A226" s="75" t="s">
        <v>225</v>
      </c>
      <c r="B226" s="75">
        <v>2021</v>
      </c>
      <c r="C226" s="79">
        <v>44330</v>
      </c>
      <c r="D226" s="75" t="s">
        <v>65</v>
      </c>
      <c r="E226" s="75" t="s">
        <v>63</v>
      </c>
      <c r="F226" s="80" t="s">
        <v>910</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22">
        <f t="shared" si="3"/>
        <v>64.119000000000014</v>
      </c>
      <c r="S226" s="70">
        <v>56.145604267065913</v>
      </c>
    </row>
    <row r="227" spans="1:19">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22">
        <f t="shared" si="3"/>
        <v>64.16</v>
      </c>
      <c r="S227" s="71">
        <v>56.109725685785541</v>
      </c>
    </row>
    <row r="228" spans="1:19">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22">
        <f t="shared" si="3"/>
        <v>59.324000000000005</v>
      </c>
      <c r="S228" s="70">
        <v>60.683703054413051</v>
      </c>
    </row>
    <row r="229" spans="1:19">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22">
        <f t="shared" si="3"/>
        <v>59.590000000000018</v>
      </c>
      <c r="S229" s="71">
        <v>60.412820943111242</v>
      </c>
    </row>
    <row r="230" spans="1:19">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22">
        <f t="shared" si="3"/>
        <v>59.97399999999999</v>
      </c>
      <c r="S230" s="70">
        <v>60.026011271551013</v>
      </c>
    </row>
    <row r="231" spans="1:19">
      <c r="A231" s="75" t="s">
        <v>216</v>
      </c>
      <c r="B231" s="75">
        <v>2020</v>
      </c>
      <c r="C231" s="76">
        <v>43889</v>
      </c>
      <c r="D231" s="75" t="s">
        <v>19</v>
      </c>
      <c r="E231" s="75" t="s">
        <v>20</v>
      </c>
      <c r="F231" s="77" t="s">
        <v>913</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22">
        <f t="shared" si="3"/>
        <v>60.017999999999986</v>
      </c>
      <c r="S231" s="71">
        <v>59.982005398380501</v>
      </c>
    </row>
    <row r="232" spans="1:19">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22">
        <f t="shared" si="3"/>
        <v>60.033000000000001</v>
      </c>
      <c r="S232" s="70">
        <v>59.967018140022986</v>
      </c>
    </row>
    <row r="233" spans="1:19">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22">
        <f t="shared" si="3"/>
        <v>60.231999999999992</v>
      </c>
      <c r="S233" s="71">
        <v>59.768893611369379</v>
      </c>
    </row>
    <row r="234" spans="1:19">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22">
        <f t="shared" si="3"/>
        <v>60.304999999999993</v>
      </c>
      <c r="S234" s="70">
        <v>59.696542575242525</v>
      </c>
    </row>
    <row r="235" spans="1:19">
      <c r="A235" s="75" t="s">
        <v>216</v>
      </c>
      <c r="B235" s="75">
        <v>2020</v>
      </c>
      <c r="C235" s="76">
        <v>43889</v>
      </c>
      <c r="D235" s="75" t="s">
        <v>19</v>
      </c>
      <c r="E235" s="75" t="s">
        <v>20</v>
      </c>
      <c r="F235" s="77" t="s">
        <v>914</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22">
        <f t="shared" si="3"/>
        <v>60.311</v>
      </c>
      <c r="S235" s="71">
        <v>59.690603704133572</v>
      </c>
    </row>
    <row r="236" spans="1:19">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22">
        <f t="shared" si="3"/>
        <v>60.45</v>
      </c>
      <c r="S236" s="70">
        <v>59.553349875930522</v>
      </c>
    </row>
    <row r="237" spans="1:19">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22">
        <f t="shared" si="3"/>
        <v>60.670999999999992</v>
      </c>
      <c r="S237" s="71">
        <v>59.336421024871861</v>
      </c>
    </row>
    <row r="238" spans="1:19">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22">
        <f t="shared" si="3"/>
        <v>60.761000000000003</v>
      </c>
      <c r="S238" s="70">
        <v>59.24853113016573</v>
      </c>
    </row>
    <row r="239" spans="1:19">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22">
        <f t="shared" si="3"/>
        <v>60.826000000000001</v>
      </c>
      <c r="S239" s="71">
        <v>59.185216848058396</v>
      </c>
    </row>
    <row r="240" spans="1:19">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22">
        <f t="shared" si="3"/>
        <v>60.876999999999995</v>
      </c>
      <c r="S240" s="70">
        <v>59.135634147543414</v>
      </c>
    </row>
    <row r="241" spans="1:19">
      <c r="A241" s="75" t="s">
        <v>216</v>
      </c>
      <c r="B241" s="75">
        <v>2020</v>
      </c>
      <c r="C241" s="76">
        <v>43889</v>
      </c>
      <c r="D241" s="75" t="s">
        <v>19</v>
      </c>
      <c r="E241" s="75" t="s">
        <v>20</v>
      </c>
      <c r="F241" s="77" t="s">
        <v>915</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22">
        <f t="shared" si="3"/>
        <v>60.960000000000008</v>
      </c>
      <c r="S241" s="71">
        <v>59.055118110236215</v>
      </c>
    </row>
    <row r="242" spans="1:19">
      <c r="A242" s="75" t="s">
        <v>216</v>
      </c>
      <c r="B242" s="75">
        <v>2020</v>
      </c>
      <c r="C242" s="79">
        <v>43889</v>
      </c>
      <c r="D242" s="75" t="s">
        <v>19</v>
      </c>
      <c r="E242" s="75" t="s">
        <v>20</v>
      </c>
      <c r="F242" s="80" t="s">
        <v>916</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22">
        <f t="shared" si="3"/>
        <v>61.056999999999995</v>
      </c>
      <c r="S242" s="70">
        <v>58.961298458817176</v>
      </c>
    </row>
    <row r="243" spans="1:19">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22">
        <f t="shared" si="3"/>
        <v>61.204000000000001</v>
      </c>
      <c r="S243" s="71">
        <v>58.819684987909284</v>
      </c>
    </row>
    <row r="244" spans="1:19">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22">
        <f t="shared" si="3"/>
        <v>61.331000000000003</v>
      </c>
      <c r="S244" s="70">
        <v>58.697885245634339</v>
      </c>
    </row>
    <row r="245" spans="1:19">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22">
        <f t="shared" si="3"/>
        <v>61.659000000000006</v>
      </c>
      <c r="S245" s="71">
        <v>58.385637133265213</v>
      </c>
    </row>
    <row r="246" spans="1:19">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22">
        <f t="shared" si="3"/>
        <v>62.000000000000007</v>
      </c>
      <c r="S246" s="70">
        <v>58.064516129032249</v>
      </c>
    </row>
    <row r="247" spans="1:19">
      <c r="A247" s="75" t="s">
        <v>216</v>
      </c>
      <c r="B247" s="75">
        <v>2020</v>
      </c>
      <c r="C247" s="76">
        <v>43889</v>
      </c>
      <c r="D247" s="75" t="s">
        <v>19</v>
      </c>
      <c r="E247" s="75" t="s">
        <v>20</v>
      </c>
      <c r="F247" s="77" t="s">
        <v>698</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22">
        <f t="shared" si="3"/>
        <v>62.63</v>
      </c>
      <c r="S247" s="71">
        <v>57.480440683378568</v>
      </c>
    </row>
    <row r="248" spans="1:19">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22">
        <f t="shared" si="3"/>
        <v>62.731000000000002</v>
      </c>
      <c r="S248" s="70">
        <v>57.38789434251008</v>
      </c>
    </row>
    <row r="249" spans="1:19">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22">
        <f t="shared" si="3"/>
        <v>63.104999999999997</v>
      </c>
      <c r="S249" s="71">
        <v>57.047777513667697</v>
      </c>
    </row>
    <row r="250" spans="1:19">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22">
        <f t="shared" si="3"/>
        <v>59.494999999999997</v>
      </c>
      <c r="S250" s="70">
        <v>60.509286494663421</v>
      </c>
    </row>
    <row r="251" spans="1:19">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22">
        <f t="shared" si="3"/>
        <v>59.749000000000009</v>
      </c>
      <c r="S251" s="71">
        <v>60.25205442768916</v>
      </c>
    </row>
    <row r="252" spans="1:19">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22">
        <f t="shared" si="3"/>
        <v>60.103000000000002</v>
      </c>
      <c r="S252" s="70">
        <v>59.897176513651566</v>
      </c>
    </row>
    <row r="253" spans="1:19">
      <c r="A253" s="75" t="s">
        <v>216</v>
      </c>
      <c r="B253" s="75">
        <v>2020</v>
      </c>
      <c r="C253" s="76">
        <v>43889</v>
      </c>
      <c r="D253" s="75" t="s">
        <v>19</v>
      </c>
      <c r="E253" s="75" t="s">
        <v>63</v>
      </c>
      <c r="F253" s="77" t="s">
        <v>913</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22">
        <f t="shared" si="3"/>
        <v>60.118999999999993</v>
      </c>
      <c r="S253" s="71">
        <v>59.88123554949351</v>
      </c>
    </row>
    <row r="254" spans="1:19">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22">
        <f t="shared" si="3"/>
        <v>60.33</v>
      </c>
      <c r="S254" s="70">
        <v>59.671805072103432</v>
      </c>
    </row>
    <row r="255" spans="1:19">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22">
        <f t="shared" si="3"/>
        <v>60.6</v>
      </c>
      <c r="S255" s="71">
        <v>59.405940594059402</v>
      </c>
    </row>
    <row r="256" spans="1:19">
      <c r="A256" s="75" t="s">
        <v>216</v>
      </c>
      <c r="B256" s="75">
        <v>2020</v>
      </c>
      <c r="C256" s="79">
        <v>43889</v>
      </c>
      <c r="D256" s="75" t="s">
        <v>19</v>
      </c>
      <c r="E256" s="75" t="s">
        <v>63</v>
      </c>
      <c r="F256" s="80" t="s">
        <v>914</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22">
        <f t="shared" si="3"/>
        <v>60.706999999999994</v>
      </c>
      <c r="S256" s="70">
        <v>59.301233795114243</v>
      </c>
    </row>
    <row r="257" spans="1:19">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22">
        <f t="shared" si="3"/>
        <v>60.895000000000003</v>
      </c>
      <c r="S257" s="71">
        <v>59.118154199852199</v>
      </c>
    </row>
    <row r="258" spans="1:19">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22">
        <f t="shared" si="3"/>
        <v>59.844999999999999</v>
      </c>
      <c r="S258" s="70">
        <v>60.155401453755537</v>
      </c>
    </row>
    <row r="259" spans="1:19">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22">
        <f t="shared" ref="R259:R309" si="4">SUM(J259:Q259)</f>
        <v>60.13300000000001</v>
      </c>
      <c r="S259" s="71">
        <v>59.867294164601788</v>
      </c>
    </row>
    <row r="260" spans="1:19">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22">
        <f t="shared" si="4"/>
        <v>60.379000000000012</v>
      </c>
      <c r="S260" s="70">
        <v>59.623378989383717</v>
      </c>
    </row>
    <row r="261" spans="1:19">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22">
        <f t="shared" si="4"/>
        <v>60.550000000000011</v>
      </c>
      <c r="S261" s="71">
        <v>59.454995871180834</v>
      </c>
    </row>
    <row r="262" spans="1:19">
      <c r="A262" s="75" t="s">
        <v>280</v>
      </c>
      <c r="B262" s="75">
        <v>2019</v>
      </c>
      <c r="C262" s="79">
        <v>43525</v>
      </c>
      <c r="D262" s="75" t="s">
        <v>19</v>
      </c>
      <c r="E262" s="75" t="s">
        <v>20</v>
      </c>
      <c r="F262" s="80" t="s">
        <v>916</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22">
        <f t="shared" si="4"/>
        <v>60.790000000000006</v>
      </c>
      <c r="S262" s="70">
        <v>59.220266491199204</v>
      </c>
    </row>
    <row r="263" spans="1:19">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22">
        <f t="shared" si="4"/>
        <v>61.001999999999988</v>
      </c>
      <c r="S263" s="71">
        <v>59.014458542342886</v>
      </c>
    </row>
    <row r="264" spans="1:19">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22">
        <f t="shared" si="4"/>
        <v>61.061999999999998</v>
      </c>
      <c r="S264" s="70">
        <v>58.956470472634372</v>
      </c>
    </row>
    <row r="265" spans="1:19">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22">
        <f t="shared" si="4"/>
        <v>61.091999999999999</v>
      </c>
      <c r="S265" s="71">
        <v>58.927519151443725</v>
      </c>
    </row>
    <row r="266" spans="1:19">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22">
        <f t="shared" si="4"/>
        <v>61.195</v>
      </c>
      <c r="S266" s="70">
        <v>58.82833564833728</v>
      </c>
    </row>
    <row r="267" spans="1:19">
      <c r="A267" s="75" t="s">
        <v>280</v>
      </c>
      <c r="B267" s="75">
        <v>2019</v>
      </c>
      <c r="C267" s="76">
        <v>43525</v>
      </c>
      <c r="D267" s="75" t="s">
        <v>19</v>
      </c>
      <c r="E267" s="75" t="s">
        <v>20</v>
      </c>
      <c r="F267" s="77" t="s">
        <v>914</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22">
        <f t="shared" si="4"/>
        <v>61.436000000000007</v>
      </c>
      <c r="S267" s="71">
        <v>58.597564945634474</v>
      </c>
    </row>
    <row r="268" spans="1:19">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22">
        <f t="shared" si="4"/>
        <v>61.544999999999987</v>
      </c>
      <c r="S268" s="70">
        <v>58.493785035340004</v>
      </c>
    </row>
    <row r="269" spans="1:19">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22">
        <f t="shared" si="4"/>
        <v>61.591000000000008</v>
      </c>
      <c r="S269" s="71">
        <v>58.450098228637295</v>
      </c>
    </row>
    <row r="270" spans="1:19">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22">
        <f t="shared" si="4"/>
        <v>61.731000000000002</v>
      </c>
      <c r="S270" s="70">
        <v>58.317538999854207</v>
      </c>
    </row>
    <row r="271" spans="1:19">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22">
        <f t="shared" si="4"/>
        <v>62.05</v>
      </c>
      <c r="S271" s="71">
        <v>58.01772763900081</v>
      </c>
    </row>
    <row r="272" spans="1:19">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22">
        <f t="shared" si="4"/>
        <v>62.608000000000011</v>
      </c>
      <c r="S272" s="70">
        <v>57.50063889598772</v>
      </c>
    </row>
    <row r="273" spans="1:19">
      <c r="A273" s="75" t="s">
        <v>280</v>
      </c>
      <c r="B273" s="75">
        <v>2019</v>
      </c>
      <c r="C273" s="76">
        <v>43525</v>
      </c>
      <c r="D273" s="75" t="s">
        <v>19</v>
      </c>
      <c r="E273" s="75" t="s">
        <v>20</v>
      </c>
      <c r="F273" s="77" t="s">
        <v>996</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22">
        <f t="shared" si="4"/>
        <v>62.811999999999998</v>
      </c>
      <c r="S273" s="71">
        <v>57.313889065783613</v>
      </c>
    </row>
    <row r="274" spans="1:19">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22">
        <f t="shared" si="4"/>
        <v>62.821000000000012</v>
      </c>
      <c r="S274" s="70">
        <v>57.305678037598881</v>
      </c>
    </row>
    <row r="275" spans="1:19">
      <c r="A275" s="75" t="s">
        <v>280</v>
      </c>
      <c r="B275" s="75">
        <v>2019</v>
      </c>
      <c r="C275" s="76">
        <v>43525</v>
      </c>
      <c r="D275" s="75" t="s">
        <v>19</v>
      </c>
      <c r="E275" s="75" t="s">
        <v>20</v>
      </c>
      <c r="F275" s="77" t="s">
        <v>792</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22">
        <f t="shared" si="4"/>
        <v>63.169999999999995</v>
      </c>
      <c r="S275" s="71">
        <v>56.989077093557071</v>
      </c>
    </row>
    <row r="276" spans="1:19">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22">
        <f t="shared" si="4"/>
        <v>63.494000000000007</v>
      </c>
      <c r="S276" s="70">
        <v>56.698270702743557</v>
      </c>
    </row>
    <row r="277" spans="1:19">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22">
        <f t="shared" si="4"/>
        <v>60.029000000000003</v>
      </c>
      <c r="S277" s="70">
        <f t="shared" ref="S277:S283" si="5">IF(COUNT(J277:Q277)=8,1000*3.6/SUM(J277:Q277),"")</f>
        <v>59.971014009895214</v>
      </c>
    </row>
    <row r="278" spans="1:19">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22">
        <f t="shared" si="4"/>
        <v>60.387999999999998</v>
      </c>
      <c r="S278" s="70">
        <f t="shared" si="5"/>
        <v>59.614492945618338</v>
      </c>
    </row>
    <row r="279" spans="1:19">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22">
        <f t="shared" si="4"/>
        <v>60.826000000000001</v>
      </c>
      <c r="S279" s="70">
        <f t="shared" si="5"/>
        <v>59.185216848058396</v>
      </c>
    </row>
    <row r="280" spans="1:19">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22">
        <f t="shared" si="4"/>
        <v>60.958000000000006</v>
      </c>
      <c r="S280" s="70">
        <f t="shared" si="5"/>
        <v>59.057055677679706</v>
      </c>
    </row>
    <row r="281" spans="1:19">
      <c r="A281" s="75" t="s">
        <v>280</v>
      </c>
      <c r="B281" s="75">
        <v>2019</v>
      </c>
      <c r="C281" s="76">
        <v>43525</v>
      </c>
      <c r="D281" s="75" t="s">
        <v>19</v>
      </c>
      <c r="E281" s="75" t="s">
        <v>63</v>
      </c>
      <c r="F281" s="77" t="s">
        <v>916</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22">
        <f t="shared" si="4"/>
        <v>61.048000000000009</v>
      </c>
      <c r="S281" s="70">
        <f t="shared" si="5"/>
        <v>58.96999082689031</v>
      </c>
    </row>
    <row r="282" spans="1:19">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22">
        <f t="shared" si="4"/>
        <v>61.186</v>
      </c>
      <c r="S282" s="70">
        <f t="shared" si="5"/>
        <v>58.836988853659335</v>
      </c>
    </row>
    <row r="283" spans="1:19">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22">
        <f t="shared" si="4"/>
        <v>61.204999999999998</v>
      </c>
      <c r="S283" s="70">
        <f t="shared" si="5"/>
        <v>58.818723960460751</v>
      </c>
    </row>
    <row r="284" spans="1:19">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22">
        <f t="shared" si="4"/>
        <v>61.568999999999996</v>
      </c>
      <c r="S284" s="70">
        <f>IF(COUNT(J284:Q284)=8,1000*3.6/SUM(J284:Q284),"")</f>
        <v>58.470983774302006</v>
      </c>
    </row>
    <row r="285" spans="1:19">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22">
        <f t="shared" si="4"/>
        <v>62.132000000000005</v>
      </c>
      <c r="S285" s="70">
        <f>IF(COUNT(J285:Q285)=8,1000*3.6/SUM(J285:Q285),"")</f>
        <v>57.941157535569431</v>
      </c>
    </row>
    <row r="286" spans="1:19">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22">
        <f t="shared" si="4"/>
        <v>61.066999999999993</v>
      </c>
      <c r="S286" s="70">
        <f t="shared" ref="S286:S309" si="6">IF(COUNT(J286:Q286)=8,1000*3.6/SUM(J286:Q286),"")</f>
        <v>58.951643277056355</v>
      </c>
    </row>
    <row r="287" spans="1:19">
      <c r="A287" s="75" t="s">
        <v>216</v>
      </c>
      <c r="B287" s="75">
        <v>2018</v>
      </c>
      <c r="C287" s="61">
        <v>43435</v>
      </c>
      <c r="D287" s="75" t="s">
        <v>65</v>
      </c>
      <c r="E287" s="75" t="s">
        <v>20</v>
      </c>
      <c r="F287" s="83" t="s">
        <v>353</v>
      </c>
      <c r="G287" s="84" t="s">
        <v>1004</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22">
        <f t="shared" si="4"/>
        <v>61.579999999999991</v>
      </c>
      <c r="S287" s="70">
        <f t="shared" si="6"/>
        <v>58.460539136083149</v>
      </c>
    </row>
    <row r="288" spans="1:19">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22">
        <f t="shared" si="4"/>
        <v>61.72</v>
      </c>
      <c r="S288" s="70">
        <f t="shared" si="6"/>
        <v>58.327932598833442</v>
      </c>
    </row>
    <row r="289" spans="1:19">
      <c r="A289" s="75" t="s">
        <v>216</v>
      </c>
      <c r="B289" s="75">
        <v>2018</v>
      </c>
      <c r="C289" s="61">
        <v>43435</v>
      </c>
      <c r="D289" s="75" t="s">
        <v>65</v>
      </c>
      <c r="E289" s="75" t="s">
        <v>20</v>
      </c>
      <c r="F289" s="83" t="s">
        <v>643</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22">
        <f t="shared" si="4"/>
        <v>63.275000000000006</v>
      </c>
      <c r="S289" s="70">
        <f t="shared" si="6"/>
        <v>56.894508099565385</v>
      </c>
    </row>
    <row r="290" spans="1:19">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22">
        <f t="shared" si="4"/>
        <v>60.908999999999999</v>
      </c>
      <c r="S290" s="70">
        <f t="shared" si="6"/>
        <v>59.104565827710189</v>
      </c>
    </row>
    <row r="291" spans="1:19">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22">
        <f t="shared" si="4"/>
        <v>77.7</v>
      </c>
      <c r="S291" s="70">
        <f t="shared" si="6"/>
        <v>46.332046332046332</v>
      </c>
    </row>
    <row r="292" spans="1:19">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22">
        <f t="shared" si="4"/>
        <v>62.951000000000001</v>
      </c>
      <c r="S292" s="70">
        <f t="shared" si="6"/>
        <v>57.187336182109895</v>
      </c>
    </row>
    <row r="293" spans="1:19">
      <c r="A293" s="75" t="s">
        <v>216</v>
      </c>
      <c r="B293" s="75">
        <v>2018</v>
      </c>
      <c r="C293" s="61">
        <v>43435</v>
      </c>
      <c r="D293" s="75" t="s">
        <v>65</v>
      </c>
      <c r="E293" s="75" t="s">
        <v>20</v>
      </c>
      <c r="F293" s="83" t="s">
        <v>765</v>
      </c>
      <c r="G293" s="84" t="s">
        <v>980</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22">
        <f t="shared" si="4"/>
        <v>60.657000000000004</v>
      </c>
      <c r="S293" s="70">
        <f t="shared" si="6"/>
        <v>59.350116227310941</v>
      </c>
    </row>
    <row r="294" spans="1:19">
      <c r="A294" s="75" t="s">
        <v>216</v>
      </c>
      <c r="B294" s="75">
        <v>2018</v>
      </c>
      <c r="C294" s="61">
        <v>43435</v>
      </c>
      <c r="D294" s="75" t="s">
        <v>65</v>
      </c>
      <c r="E294" s="75" t="s">
        <v>20</v>
      </c>
      <c r="F294" s="85" t="s">
        <v>996</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22">
        <f t="shared" si="4"/>
        <v>62.809000000000005</v>
      </c>
      <c r="S294" s="70">
        <f t="shared" si="6"/>
        <v>57.316626598098992</v>
      </c>
    </row>
    <row r="295" spans="1:19">
      <c r="A295" s="75" t="s">
        <v>216</v>
      </c>
      <c r="B295" s="75">
        <v>2018</v>
      </c>
      <c r="C295" s="61">
        <v>43435</v>
      </c>
      <c r="D295" s="75" t="s">
        <v>65</v>
      </c>
      <c r="E295" s="75" t="s">
        <v>20</v>
      </c>
      <c r="F295" s="83" t="s">
        <v>949</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22">
        <f t="shared" si="4"/>
        <v>61.977999999999994</v>
      </c>
      <c r="S295" s="70">
        <f t="shared" si="6"/>
        <v>58.085126980541489</v>
      </c>
    </row>
    <row r="296" spans="1:19">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22">
        <f t="shared" si="4"/>
        <v>61.957000000000008</v>
      </c>
      <c r="S296" s="70">
        <f t="shared" si="6"/>
        <v>58.104814629501099</v>
      </c>
    </row>
    <row r="297" spans="1:19">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22">
        <f t="shared" si="4"/>
        <v>62.837000000000003</v>
      </c>
      <c r="S297" s="70">
        <f t="shared" si="6"/>
        <v>57.291086461797981</v>
      </c>
    </row>
    <row r="298" spans="1:19">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22">
        <f t="shared" si="4"/>
        <v>62.595999999999997</v>
      </c>
      <c r="S298" s="70">
        <f t="shared" si="6"/>
        <v>57.511662087034317</v>
      </c>
    </row>
    <row r="299" spans="1:19">
      <c r="A299" s="75" t="s">
        <v>216</v>
      </c>
      <c r="B299" s="75">
        <v>2018</v>
      </c>
      <c r="C299" s="61">
        <v>43435</v>
      </c>
      <c r="D299" s="75" t="s">
        <v>65</v>
      </c>
      <c r="E299" s="75" t="s">
        <v>20</v>
      </c>
      <c r="F299" s="83" t="s">
        <v>1099</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22">
        <f t="shared" si="4"/>
        <v>60.745000000000012</v>
      </c>
      <c r="S299" s="70">
        <f t="shared" si="6"/>
        <v>59.264136966005424</v>
      </c>
    </row>
    <row r="300" spans="1:19">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22">
        <f t="shared" si="4"/>
        <v>61.042999999999999</v>
      </c>
      <c r="S300" s="70">
        <f t="shared" si="6"/>
        <v>58.974821027800076</v>
      </c>
    </row>
    <row r="301" spans="1:19">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22">
        <f t="shared" si="4"/>
        <v>61.339000000000006</v>
      </c>
      <c r="S301" s="70">
        <f t="shared" si="6"/>
        <v>58.690229707037929</v>
      </c>
    </row>
    <row r="302" spans="1:19">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22">
        <f t="shared" si="4"/>
        <v>62.020999999999994</v>
      </c>
      <c r="S302" s="70">
        <f t="shared" si="6"/>
        <v>58.04485577465698</v>
      </c>
    </row>
    <row r="303" spans="1:19">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22">
        <f t="shared" si="4"/>
        <v>61.233000000000004</v>
      </c>
      <c r="S303" s="70">
        <f t="shared" si="6"/>
        <v>58.791827935916906</v>
      </c>
    </row>
    <row r="304" spans="1:19">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22">
        <f t="shared" si="4"/>
        <v>60.868000000000002</v>
      </c>
      <c r="S304" s="70">
        <f t="shared" si="6"/>
        <v>59.144377998291382</v>
      </c>
    </row>
    <row r="305" spans="1:19">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22">
        <f t="shared" si="4"/>
        <v>60.645000000000003</v>
      </c>
      <c r="S305" s="70">
        <f t="shared" si="6"/>
        <v>59.36186000494682</v>
      </c>
    </row>
    <row r="306" spans="1:19">
      <c r="A306" s="75" t="s">
        <v>216</v>
      </c>
      <c r="B306" s="75">
        <v>2018</v>
      </c>
      <c r="C306" s="61">
        <v>43435</v>
      </c>
      <c r="D306" s="75" t="s">
        <v>65</v>
      </c>
      <c r="E306" s="75" t="s">
        <v>63</v>
      </c>
      <c r="F306" s="75" t="s">
        <v>353</v>
      </c>
      <c r="G306" s="80" t="s">
        <v>1004</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22">
        <f t="shared" si="4"/>
        <v>61.625999999999998</v>
      </c>
      <c r="S306" s="70">
        <f t="shared" si="6"/>
        <v>58.416901956966221</v>
      </c>
    </row>
    <row r="307" spans="1:19">
      <c r="A307" s="75" t="s">
        <v>216</v>
      </c>
      <c r="B307" s="75">
        <v>2018</v>
      </c>
      <c r="C307" s="61">
        <v>43435</v>
      </c>
      <c r="D307" s="75" t="s">
        <v>65</v>
      </c>
      <c r="E307" s="75" t="s">
        <v>63</v>
      </c>
      <c r="F307" s="75" t="s">
        <v>643</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22">
        <f t="shared" si="4"/>
        <v>61.410000000000004</v>
      </c>
      <c r="S307" s="70">
        <f t="shared" si="6"/>
        <v>58.622374206155342</v>
      </c>
    </row>
    <row r="308" spans="1:19">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22">
        <f t="shared" si="4"/>
        <v>61.333000000000006</v>
      </c>
      <c r="S308" s="70">
        <f t="shared" si="6"/>
        <v>58.695971173756377</v>
      </c>
    </row>
    <row r="309" spans="1:19">
      <c r="A309" s="75" t="s">
        <v>216</v>
      </c>
      <c r="B309" s="75">
        <v>2018</v>
      </c>
      <c r="C309" s="61">
        <v>43435</v>
      </c>
      <c r="D309" s="75" t="s">
        <v>65</v>
      </c>
      <c r="E309" s="75" t="s">
        <v>63</v>
      </c>
      <c r="F309" s="82" t="s">
        <v>53</v>
      </c>
      <c r="G309" s="82" t="s">
        <v>41</v>
      </c>
      <c r="H309" s="11">
        <f>(C309-VLOOKUP(F309,Riders!$A$2:$E$8000,4,FALSE))/365</f>
        <v>31.515068493150686</v>
      </c>
      <c r="I309" s="82">
        <v>8</v>
      </c>
      <c r="J309" s="120">
        <v>11.577999999999999</v>
      </c>
      <c r="K309" s="121">
        <v>6.958000000000002</v>
      </c>
      <c r="L309" s="121">
        <v>6.5649999999999977</v>
      </c>
      <c r="M309" s="121">
        <v>6.5730000000000004</v>
      </c>
      <c r="N309" s="121">
        <v>6.7839999999999989</v>
      </c>
      <c r="O309" s="121">
        <v>7.0680000000000049</v>
      </c>
      <c r="P309" s="121">
        <v>7.394999999999996</v>
      </c>
      <c r="Q309" s="121">
        <v>7.7389999999999901</v>
      </c>
      <c r="R309" s="122">
        <f t="shared" si="4"/>
        <v>60.659999999999989</v>
      </c>
      <c r="S309" s="70">
        <f t="shared" si="6"/>
        <v>59.347181008902091</v>
      </c>
    </row>
    <row r="310" spans="1:19">
      <c r="K310" s="21"/>
    </row>
    <row r="318" spans="1:19">
      <c r="K318" s="32"/>
    </row>
    <row r="319" spans="1:19">
      <c r="P319" s="21"/>
      <c r="Q319" s="21"/>
      <c r="R319" s="21"/>
    </row>
    <row r="320" spans="1:19">
      <c r="P320" s="21"/>
      <c r="Q320" s="21"/>
      <c r="R320" s="21"/>
    </row>
    <row r="321" spans="16:18">
      <c r="P321" s="32"/>
    </row>
    <row r="322" spans="16:18">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52" priority="10">
      <formula>$E2="F"</formula>
    </cfRule>
    <cfRule type="expression" dxfId="51" priority="11">
      <formula>$E2="Q"</formula>
    </cfRule>
  </conditionalFormatting>
  <conditionalFormatting sqref="D285:D309">
    <cfRule type="expression" dxfId="50" priority="8">
      <formula>#REF!="F"</formula>
    </cfRule>
    <cfRule type="expression" dxfId="49" priority="9">
      <formula>#REF!="Q"</formula>
    </cfRule>
  </conditionalFormatting>
  <conditionalFormatting sqref="A286:B286 A288:B288 A290:B290 A292:B292 A294:B294 A296:B296 A298:B298 A300:B300 A302:B302 A304:B304 A306:B306 A308:B308">
    <cfRule type="expression" dxfId="48" priority="6">
      <formula>#REF!="F"</formula>
    </cfRule>
    <cfRule type="expression" dxfId="47" priority="7">
      <formula>#REF!="Q"</formula>
    </cfRule>
  </conditionalFormatting>
  <conditionalFormatting sqref="A285:B285 A287:B287 A289:B289 A291:B291 A293:B293 A295:B295 A297:B297 A299:B299 A301:B301 A303:B303 A305:B305 A307:B307 A309:B309">
    <cfRule type="expression" dxfId="46" priority="4">
      <formula>#REF!="F"</formula>
    </cfRule>
    <cfRule type="expression" dxfId="45" priority="5">
      <formula>#REF!="Q"</formula>
    </cfRule>
  </conditionalFormatting>
  <conditionalFormatting sqref="F295:G309 I302:I309">
    <cfRule type="expression" dxfId="44" priority="1526">
      <formula>$F295="F"</formula>
    </cfRule>
    <cfRule type="expression" dxfId="43" priority="1527">
      <formula>$F295="Q"</formula>
    </cfRule>
  </conditionalFormatting>
  <conditionalFormatting sqref="H2:H309">
    <cfRule type="expression" dxfId="42" priority="1">
      <formula>$E2="R1"</formula>
    </cfRule>
    <cfRule type="expression" dxfId="41" priority="2">
      <formula>$E2="F"</formula>
    </cfRule>
    <cfRule type="expression" dxfId="40"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c r="A1" t="s">
        <v>0</v>
      </c>
      <c r="B1" t="s">
        <v>1</v>
      </c>
      <c r="C1" t="s">
        <v>2</v>
      </c>
      <c r="D1" t="s">
        <v>3</v>
      </c>
      <c r="E1" t="s">
        <v>87</v>
      </c>
      <c r="F1" t="s">
        <v>88</v>
      </c>
      <c r="G1" t="s">
        <v>8</v>
      </c>
      <c r="H1" t="s">
        <v>5</v>
      </c>
      <c r="I1" t="s">
        <v>7</v>
      </c>
      <c r="J1" t="s">
        <v>89</v>
      </c>
      <c r="K1" s="16" t="s">
        <v>6</v>
      </c>
    </row>
    <row r="2" spans="1:11">
      <c r="A2" s="42" t="s">
        <v>1164</v>
      </c>
      <c r="B2" s="42">
        <v>2023</v>
      </c>
      <c r="C2" s="56">
        <v>45001</v>
      </c>
      <c r="D2" s="42" t="s">
        <v>65</v>
      </c>
      <c r="E2" t="s">
        <v>90</v>
      </c>
      <c r="F2">
        <v>1</v>
      </c>
      <c r="G2">
        <v>1</v>
      </c>
      <c r="H2" t="s">
        <v>91</v>
      </c>
      <c r="I2" t="s">
        <v>22</v>
      </c>
      <c r="J2">
        <v>10009535686</v>
      </c>
      <c r="K2" s="11">
        <f>(C2-VLOOKUP(H2,Riders!$A$2:$E$8000,4,FALSE))/365</f>
        <v>26.021917808219179</v>
      </c>
    </row>
    <row r="3" spans="1:11">
      <c r="A3" s="42" t="s">
        <v>1164</v>
      </c>
      <c r="B3" s="42">
        <v>2023</v>
      </c>
      <c r="C3" s="56">
        <v>45001</v>
      </c>
      <c r="D3" s="42" t="s">
        <v>65</v>
      </c>
      <c r="E3" t="s">
        <v>90</v>
      </c>
      <c r="F3">
        <v>1</v>
      </c>
      <c r="G3">
        <v>2</v>
      </c>
      <c r="H3" t="s">
        <v>98</v>
      </c>
      <c r="I3" t="s">
        <v>26</v>
      </c>
      <c r="J3">
        <v>10010678569</v>
      </c>
      <c r="K3" s="11">
        <f>(C3-VLOOKUP(H3,Riders!$A$2:$E$8000,4,FALSE))/365</f>
        <v>25.926027397260274</v>
      </c>
    </row>
    <row r="4" spans="1:11">
      <c r="A4" s="42" t="s">
        <v>1164</v>
      </c>
      <c r="B4" s="42">
        <v>2023</v>
      </c>
      <c r="C4" s="56">
        <v>45001</v>
      </c>
      <c r="D4" s="42" t="s">
        <v>65</v>
      </c>
      <c r="E4" t="s">
        <v>90</v>
      </c>
      <c r="F4">
        <v>1</v>
      </c>
      <c r="G4">
        <v>3</v>
      </c>
      <c r="H4" t="s">
        <v>61</v>
      </c>
      <c r="I4" t="s">
        <v>62</v>
      </c>
      <c r="J4">
        <v>10007351671</v>
      </c>
      <c r="K4" s="11">
        <f>(C4-VLOOKUP(H4,Riders!$A$2:$E$8000,4,FALSE))/365</f>
        <v>33.320547945205476</v>
      </c>
    </row>
    <row r="5" spans="1:11">
      <c r="A5" s="42" t="s">
        <v>1164</v>
      </c>
      <c r="B5" s="42">
        <v>2023</v>
      </c>
      <c r="C5" s="56">
        <v>45001</v>
      </c>
      <c r="D5" s="42" t="s">
        <v>65</v>
      </c>
      <c r="E5" t="s">
        <v>90</v>
      </c>
      <c r="F5">
        <v>1</v>
      </c>
      <c r="G5">
        <v>4</v>
      </c>
      <c r="H5" t="s">
        <v>143</v>
      </c>
      <c r="I5" t="s">
        <v>144</v>
      </c>
      <c r="J5">
        <v>10050089669</v>
      </c>
      <c r="K5" s="11">
        <f>(C5-VLOOKUP(H5,Riders!$A$2:$E$8000,4,FALSE))/365</f>
        <v>22.652054794520549</v>
      </c>
    </row>
    <row r="6" spans="1:11">
      <c r="A6" s="42" t="s">
        <v>1164</v>
      </c>
      <c r="B6" s="42">
        <v>2023</v>
      </c>
      <c r="C6" s="56">
        <v>45001</v>
      </c>
      <c r="D6" s="42" t="s">
        <v>65</v>
      </c>
      <c r="E6" t="s">
        <v>90</v>
      </c>
      <c r="F6">
        <v>1</v>
      </c>
      <c r="G6">
        <v>5</v>
      </c>
      <c r="H6" t="s">
        <v>59</v>
      </c>
      <c r="I6" t="s">
        <v>60</v>
      </c>
      <c r="J6">
        <v>10095274996</v>
      </c>
      <c r="K6" s="11">
        <f>(C6-VLOOKUP(H6,Riders!$A$2:$E$8000,4,FALSE))/365</f>
        <v>19.4986301369863</v>
      </c>
    </row>
    <row r="7" spans="1:11">
      <c r="A7" s="42" t="s">
        <v>1164</v>
      </c>
      <c r="B7" s="42">
        <v>2023</v>
      </c>
      <c r="C7" s="56">
        <v>45001</v>
      </c>
      <c r="D7" s="42" t="s">
        <v>65</v>
      </c>
      <c r="E7" t="s">
        <v>90</v>
      </c>
      <c r="F7">
        <v>2</v>
      </c>
      <c r="G7">
        <v>1</v>
      </c>
      <c r="H7" t="s">
        <v>168</v>
      </c>
      <c r="I7" t="s">
        <v>30</v>
      </c>
      <c r="J7">
        <v>10021114658</v>
      </c>
      <c r="K7" s="11">
        <f>(C7-VLOOKUP(H7,Riders!$A$2:$E$8000,4,FALSE))/365</f>
        <v>23.786301369863015</v>
      </c>
    </row>
    <row r="8" spans="1:11">
      <c r="A8" s="42" t="s">
        <v>1164</v>
      </c>
      <c r="B8" s="42">
        <v>2023</v>
      </c>
      <c r="C8" s="56">
        <v>45001</v>
      </c>
      <c r="D8" s="42" t="s">
        <v>65</v>
      </c>
      <c r="E8" t="s">
        <v>90</v>
      </c>
      <c r="F8">
        <v>2</v>
      </c>
      <c r="G8">
        <v>2</v>
      </c>
      <c r="H8" t="s">
        <v>123</v>
      </c>
      <c r="I8" t="s">
        <v>34</v>
      </c>
      <c r="J8">
        <v>10009012391</v>
      </c>
      <c r="K8" s="11">
        <f>(C8-VLOOKUP(H8,Riders!$A$2:$E$8000,4,FALSE))/365</f>
        <v>27.432876712328767</v>
      </c>
    </row>
    <row r="9" spans="1:11">
      <c r="A9" s="42" t="s">
        <v>1164</v>
      </c>
      <c r="B9" s="42">
        <v>2023</v>
      </c>
      <c r="C9" s="56">
        <v>45001</v>
      </c>
      <c r="D9" s="42" t="s">
        <v>65</v>
      </c>
      <c r="E9" t="s">
        <v>90</v>
      </c>
      <c r="F9">
        <v>2</v>
      </c>
      <c r="G9">
        <v>3</v>
      </c>
      <c r="H9" t="s">
        <v>470</v>
      </c>
      <c r="I9" t="s">
        <v>41</v>
      </c>
      <c r="J9">
        <v>10010166590</v>
      </c>
      <c r="K9" s="11">
        <f>(C9-VLOOKUP(H9,Riders!$A$2:$E$8000,4,FALSE))/365</f>
        <v>24.419178082191781</v>
      </c>
    </row>
    <row r="10" spans="1:11">
      <c r="A10" s="42" t="s">
        <v>1164</v>
      </c>
      <c r="B10" s="42">
        <v>2023</v>
      </c>
      <c r="C10" s="56">
        <v>45001</v>
      </c>
      <c r="D10" s="42" t="s">
        <v>65</v>
      </c>
      <c r="E10" t="s">
        <v>90</v>
      </c>
      <c r="F10">
        <v>2</v>
      </c>
      <c r="G10">
        <v>4</v>
      </c>
      <c r="H10" t="s">
        <v>1168</v>
      </c>
      <c r="I10" t="s">
        <v>211</v>
      </c>
      <c r="J10">
        <v>10010608447</v>
      </c>
      <c r="K10" s="11" t="e">
        <f>(C10-VLOOKUP(H10,Riders!$A$2:$E$8000,4,FALSE))/365</f>
        <v>#N/A</v>
      </c>
    </row>
    <row r="11" spans="1:11">
      <c r="A11" s="42" t="s">
        <v>1164</v>
      </c>
      <c r="B11" s="42">
        <v>2023</v>
      </c>
      <c r="C11" s="56">
        <v>45001</v>
      </c>
      <c r="D11" s="42" t="s">
        <v>65</v>
      </c>
      <c r="E11" t="s">
        <v>90</v>
      </c>
      <c r="F11">
        <v>2</v>
      </c>
      <c r="G11">
        <v>5</v>
      </c>
      <c r="H11" t="s">
        <v>99</v>
      </c>
      <c r="I11" t="s">
        <v>43</v>
      </c>
      <c r="J11">
        <v>10010830840</v>
      </c>
      <c r="K11" s="11">
        <f>(C11-VLOOKUP(H11,Riders!$A$2:$E$8000,4,FALSE))/365</f>
        <v>24.397260273972602</v>
      </c>
    </row>
    <row r="12" spans="1:11">
      <c r="A12" s="42" t="s">
        <v>1164</v>
      </c>
      <c r="B12" s="42">
        <v>2023</v>
      </c>
      <c r="C12" s="56">
        <v>45001</v>
      </c>
      <c r="D12" s="42" t="s">
        <v>65</v>
      </c>
      <c r="E12" t="s">
        <v>90</v>
      </c>
      <c r="F12">
        <v>3</v>
      </c>
      <c r="G12">
        <v>1</v>
      </c>
      <c r="H12" t="s">
        <v>468</v>
      </c>
      <c r="I12" t="s">
        <v>30</v>
      </c>
      <c r="J12">
        <v>10122775712</v>
      </c>
      <c r="K12" s="11">
        <f>(C12-VLOOKUP(H12,Riders!$A$2:$E$8000,4,FALSE))/365</f>
        <v>23.652054794520549</v>
      </c>
    </row>
    <row r="13" spans="1:11">
      <c r="A13" s="42" t="s">
        <v>1164</v>
      </c>
      <c r="B13" s="42">
        <v>2023</v>
      </c>
      <c r="C13" s="56">
        <v>45001</v>
      </c>
      <c r="D13" s="42" t="s">
        <v>65</v>
      </c>
      <c r="E13" t="s">
        <v>90</v>
      </c>
      <c r="F13">
        <v>3</v>
      </c>
      <c r="G13">
        <v>2</v>
      </c>
      <c r="H13" t="s">
        <v>469</v>
      </c>
      <c r="I13" t="s">
        <v>26</v>
      </c>
      <c r="J13">
        <v>10026071156</v>
      </c>
      <c r="K13" s="11">
        <f>(C13-VLOOKUP(H13,Riders!$A$2:$E$8000,4,FALSE))/365</f>
        <v>24.142465753424659</v>
      </c>
    </row>
    <row r="14" spans="1:11">
      <c r="A14" s="42" t="s">
        <v>1164</v>
      </c>
      <c r="B14" s="42">
        <v>2023</v>
      </c>
      <c r="C14" s="56">
        <v>45001</v>
      </c>
      <c r="D14" s="42" t="s">
        <v>65</v>
      </c>
      <c r="E14" t="s">
        <v>90</v>
      </c>
      <c r="F14">
        <v>3</v>
      </c>
      <c r="G14">
        <v>3</v>
      </c>
      <c r="H14" t="s">
        <v>49</v>
      </c>
      <c r="I14" t="s">
        <v>43</v>
      </c>
      <c r="J14">
        <v>10009039774</v>
      </c>
      <c r="K14" s="11">
        <f>(C14-VLOOKUP(H14,Riders!$A$2:$E$8000,4,FALSE))/365</f>
        <v>28.673972602739727</v>
      </c>
    </row>
    <row r="15" spans="1:11">
      <c r="A15" s="42" t="s">
        <v>1164</v>
      </c>
      <c r="B15" s="42">
        <v>2023</v>
      </c>
      <c r="C15" s="56">
        <v>45001</v>
      </c>
      <c r="D15" s="42" t="s">
        <v>65</v>
      </c>
      <c r="E15" t="s">
        <v>90</v>
      </c>
      <c r="F15">
        <v>3</v>
      </c>
      <c r="G15">
        <v>4</v>
      </c>
      <c r="H15" t="s">
        <v>830</v>
      </c>
      <c r="I15" t="s">
        <v>206</v>
      </c>
      <c r="J15">
        <v>10088729419</v>
      </c>
      <c r="K15" s="11">
        <f>(C15-VLOOKUP(H15,Riders!$A$2:$E$8000,4,FALSE))/365</f>
        <v>20.832876712328765</v>
      </c>
    </row>
    <row r="16" spans="1:11">
      <c r="A16" s="42" t="s">
        <v>1164</v>
      </c>
      <c r="B16" s="42">
        <v>2023</v>
      </c>
      <c r="C16" s="56">
        <v>45001</v>
      </c>
      <c r="D16" s="42" t="s">
        <v>65</v>
      </c>
      <c r="E16" t="s">
        <v>90</v>
      </c>
      <c r="F16">
        <v>3</v>
      </c>
      <c r="G16">
        <v>5</v>
      </c>
      <c r="H16" t="s">
        <v>44</v>
      </c>
      <c r="I16" t="s">
        <v>45</v>
      </c>
      <c r="J16">
        <v>10009176281</v>
      </c>
      <c r="K16" s="11">
        <f>(C16-VLOOKUP(H16,Riders!$A$2:$E$8000,4,FALSE))/365</f>
        <v>27.079452054794519</v>
      </c>
    </row>
    <row r="17" spans="1:11">
      <c r="A17" s="42" t="s">
        <v>1164</v>
      </c>
      <c r="B17" s="42">
        <v>2023</v>
      </c>
      <c r="C17" s="56">
        <v>45001</v>
      </c>
      <c r="D17" s="42" t="s">
        <v>65</v>
      </c>
      <c r="E17" t="s">
        <v>90</v>
      </c>
      <c r="F17">
        <v>4</v>
      </c>
      <c r="G17">
        <v>1</v>
      </c>
      <c r="H17" t="s">
        <v>114</v>
      </c>
      <c r="I17" t="s">
        <v>115</v>
      </c>
      <c r="J17">
        <v>10009009159</v>
      </c>
      <c r="K17" s="11">
        <f>(C17-VLOOKUP(H17,Riders!$A$2:$E$8000,4,FALSE))/365</f>
        <v>28.095890410958905</v>
      </c>
    </row>
    <row r="18" spans="1:11">
      <c r="A18" s="42" t="s">
        <v>1164</v>
      </c>
      <c r="B18" s="42">
        <v>2023</v>
      </c>
      <c r="C18" s="56">
        <v>45001</v>
      </c>
      <c r="D18" s="42" t="s">
        <v>65</v>
      </c>
      <c r="E18" t="s">
        <v>90</v>
      </c>
      <c r="F18">
        <v>4</v>
      </c>
      <c r="G18">
        <v>2</v>
      </c>
      <c r="H18" t="s">
        <v>166</v>
      </c>
      <c r="I18" t="s">
        <v>45</v>
      </c>
      <c r="J18">
        <v>10005953154</v>
      </c>
      <c r="K18" s="11">
        <f>(C18-VLOOKUP(H18,Riders!$A$2:$E$8000,4,FALSE))/365</f>
        <v>33.205479452054796</v>
      </c>
    </row>
    <row r="19" spans="1:11">
      <c r="A19" s="42" t="s">
        <v>1164</v>
      </c>
      <c r="B19" s="42">
        <v>2023</v>
      </c>
      <c r="C19" s="56">
        <v>45001</v>
      </c>
      <c r="D19" s="42" t="s">
        <v>65</v>
      </c>
      <c r="E19" t="s">
        <v>90</v>
      </c>
      <c r="F19">
        <v>4</v>
      </c>
      <c r="G19">
        <v>3</v>
      </c>
      <c r="H19" t="s">
        <v>107</v>
      </c>
      <c r="I19" t="s">
        <v>108</v>
      </c>
      <c r="J19">
        <v>10117936018</v>
      </c>
      <c r="K19" s="11">
        <f>(C19-VLOOKUP(H19,Riders!$A$2:$E$8000,4,FALSE))/365</f>
        <v>29.424657534246574</v>
      </c>
    </row>
    <row r="20" spans="1:11">
      <c r="A20" s="42" t="s">
        <v>1164</v>
      </c>
      <c r="B20" s="42">
        <v>2023</v>
      </c>
      <c r="C20" s="56">
        <v>45001</v>
      </c>
      <c r="D20" s="42" t="s">
        <v>65</v>
      </c>
      <c r="E20" t="s">
        <v>90</v>
      </c>
      <c r="F20">
        <v>4</v>
      </c>
      <c r="G20">
        <v>4</v>
      </c>
      <c r="H20" t="s">
        <v>170</v>
      </c>
      <c r="I20" t="s">
        <v>81</v>
      </c>
      <c r="J20">
        <v>10007073506</v>
      </c>
      <c r="K20" s="11">
        <f>(C20-VLOOKUP(H20,Riders!$A$2:$E$8000,4,FALSE))/365</f>
        <v>32.723287671232875</v>
      </c>
    </row>
    <row r="21" spans="1:11">
      <c r="A21" s="42" t="s">
        <v>1164</v>
      </c>
      <c r="B21" s="42">
        <v>2023</v>
      </c>
      <c r="C21" s="56">
        <v>45001</v>
      </c>
      <c r="D21" s="42" t="s">
        <v>65</v>
      </c>
      <c r="E21" t="s">
        <v>90</v>
      </c>
      <c r="F21">
        <v>4</v>
      </c>
      <c r="G21">
        <v>5</v>
      </c>
      <c r="H21" t="s">
        <v>150</v>
      </c>
      <c r="I21" t="s">
        <v>151</v>
      </c>
      <c r="J21">
        <v>10063279447</v>
      </c>
      <c r="K21" s="11">
        <f>(C21-VLOOKUP(H21,Riders!$A$2:$E$8000,4,FALSE))/365</f>
        <v>23.67945205479452</v>
      </c>
    </row>
    <row r="22" spans="1:11">
      <c r="A22" s="42" t="s">
        <v>1164</v>
      </c>
      <c r="B22" s="42">
        <v>2023</v>
      </c>
      <c r="C22" s="56">
        <v>45001</v>
      </c>
      <c r="D22" s="42" t="s">
        <v>65</v>
      </c>
      <c r="E22" t="s">
        <v>90</v>
      </c>
      <c r="F22">
        <v>5</v>
      </c>
      <c r="G22">
        <v>1</v>
      </c>
      <c r="H22" t="s">
        <v>131</v>
      </c>
      <c r="I22" t="s">
        <v>112</v>
      </c>
      <c r="J22">
        <v>10015483305</v>
      </c>
      <c r="K22" s="11">
        <f>(C22-VLOOKUP(H22,Riders!$A$2:$E$8000,4,FALSE))/365</f>
        <v>23.69041095890411</v>
      </c>
    </row>
    <row r="23" spans="1:11">
      <c r="A23" s="42" t="s">
        <v>1164</v>
      </c>
      <c r="B23" s="42">
        <v>2023</v>
      </c>
      <c r="C23" s="56">
        <v>45001</v>
      </c>
      <c r="D23" s="42" t="s">
        <v>65</v>
      </c>
      <c r="E23" t="s">
        <v>90</v>
      </c>
      <c r="F23">
        <v>5</v>
      </c>
      <c r="G23">
        <v>2</v>
      </c>
      <c r="H23" t="s">
        <v>27</v>
      </c>
      <c r="I23" t="s">
        <v>28</v>
      </c>
      <c r="J23">
        <v>10007779683</v>
      </c>
      <c r="K23" s="11">
        <f>(C23-VLOOKUP(H23,Riders!$A$2:$E$8000,4,FALSE))/365</f>
        <v>27.243835616438357</v>
      </c>
    </row>
    <row r="24" spans="1:11">
      <c r="A24" s="42" t="s">
        <v>1164</v>
      </c>
      <c r="B24" s="42">
        <v>2023</v>
      </c>
      <c r="C24" s="56">
        <v>45001</v>
      </c>
      <c r="D24" s="42" t="s">
        <v>65</v>
      </c>
      <c r="E24" t="s">
        <v>90</v>
      </c>
      <c r="F24">
        <v>5</v>
      </c>
      <c r="G24">
        <v>3</v>
      </c>
      <c r="H24" t="s">
        <v>37</v>
      </c>
      <c r="I24" t="s">
        <v>38</v>
      </c>
      <c r="J24">
        <v>10129788610</v>
      </c>
      <c r="K24" s="11">
        <f>(C24-VLOOKUP(H24,Riders!$A$2:$E$8000,4,FALSE))/365</f>
        <v>22.145205479452056</v>
      </c>
    </row>
    <row r="25" spans="1:11">
      <c r="A25" s="42" t="s">
        <v>1164</v>
      </c>
      <c r="B25" s="42">
        <v>2023</v>
      </c>
      <c r="C25" s="56">
        <v>45001</v>
      </c>
      <c r="D25" s="42" t="s">
        <v>65</v>
      </c>
      <c r="E25" t="s">
        <v>90</v>
      </c>
      <c r="F25">
        <v>5</v>
      </c>
      <c r="G25">
        <v>4</v>
      </c>
      <c r="H25" t="s">
        <v>56</v>
      </c>
      <c r="I25" t="s">
        <v>57</v>
      </c>
      <c r="J25">
        <v>10023551075</v>
      </c>
      <c r="K25" s="11">
        <f>(C25-VLOOKUP(H25,Riders!$A$2:$E$8000,4,FALSE))/365</f>
        <v>23.175342465753424</v>
      </c>
    </row>
    <row r="26" spans="1:11">
      <c r="A26" s="42" t="s">
        <v>1164</v>
      </c>
      <c r="B26" s="42">
        <v>2023</v>
      </c>
      <c r="C26" s="56">
        <v>45001</v>
      </c>
      <c r="D26" s="42" t="s">
        <v>65</v>
      </c>
      <c r="E26" t="s">
        <v>90</v>
      </c>
      <c r="F26">
        <v>5</v>
      </c>
      <c r="G26">
        <v>5</v>
      </c>
      <c r="H26" t="s">
        <v>162</v>
      </c>
      <c r="I26" t="s">
        <v>163</v>
      </c>
      <c r="J26">
        <v>10072398356</v>
      </c>
      <c r="K26" s="11">
        <f>(C26-VLOOKUP(H26,Riders!$A$2:$E$8000,4,FALSE))/365</f>
        <v>22.802739726027397</v>
      </c>
    </row>
    <row r="27" spans="1:11">
      <c r="A27" s="42" t="s">
        <v>1164</v>
      </c>
      <c r="B27" s="42">
        <v>2023</v>
      </c>
      <c r="C27" s="56">
        <v>45001</v>
      </c>
      <c r="D27" s="42" t="s">
        <v>65</v>
      </c>
      <c r="E27" t="s">
        <v>90</v>
      </c>
      <c r="F27">
        <v>6</v>
      </c>
      <c r="G27">
        <v>1</v>
      </c>
      <c r="H27" t="s">
        <v>39</v>
      </c>
      <c r="I27" t="s">
        <v>28</v>
      </c>
      <c r="J27">
        <v>10009178002</v>
      </c>
      <c r="K27" s="11">
        <f>(C27-VLOOKUP(H27,Riders!$A$2:$E$8000,4,FALSE))/365</f>
        <v>27.167123287671235</v>
      </c>
    </row>
    <row r="28" spans="1:11">
      <c r="A28" s="42" t="s">
        <v>1164</v>
      </c>
      <c r="B28" s="42">
        <v>2023</v>
      </c>
      <c r="C28" s="56">
        <v>45001</v>
      </c>
      <c r="D28" s="42" t="s">
        <v>65</v>
      </c>
      <c r="E28" t="s">
        <v>90</v>
      </c>
      <c r="F28">
        <v>6</v>
      </c>
      <c r="G28">
        <v>2</v>
      </c>
      <c r="H28" t="s">
        <v>109</v>
      </c>
      <c r="I28" t="s">
        <v>57</v>
      </c>
      <c r="J28">
        <v>10010797292</v>
      </c>
      <c r="K28" s="11">
        <f>(C28-VLOOKUP(H28,Riders!$A$2:$E$8000,4,FALSE))/365</f>
        <v>24.934246575342467</v>
      </c>
    </row>
    <row r="29" spans="1:11">
      <c r="A29" s="42" t="s">
        <v>1164</v>
      </c>
      <c r="B29" s="42">
        <v>2023</v>
      </c>
      <c r="C29" s="56">
        <v>45001</v>
      </c>
      <c r="D29" s="42" t="s">
        <v>65</v>
      </c>
      <c r="E29" t="s">
        <v>90</v>
      </c>
      <c r="F29">
        <v>6</v>
      </c>
      <c r="G29">
        <v>3</v>
      </c>
      <c r="H29" t="s">
        <v>50</v>
      </c>
      <c r="I29" t="s">
        <v>51</v>
      </c>
      <c r="J29">
        <v>10010645732</v>
      </c>
      <c r="K29" s="11">
        <f>(C29-VLOOKUP(H29,Riders!$A$2:$E$8000,4,FALSE))/365</f>
        <v>25.298630136986301</v>
      </c>
    </row>
    <row r="30" spans="1:11">
      <c r="A30" s="42" t="s">
        <v>1164</v>
      </c>
      <c r="B30" s="42">
        <v>2023</v>
      </c>
      <c r="C30" s="56">
        <v>45001</v>
      </c>
      <c r="D30" s="42" t="s">
        <v>65</v>
      </c>
      <c r="E30" t="s">
        <v>90</v>
      </c>
      <c r="F30">
        <v>6</v>
      </c>
      <c r="G30">
        <v>4</v>
      </c>
      <c r="H30" t="s">
        <v>180</v>
      </c>
      <c r="I30" t="s">
        <v>41</v>
      </c>
      <c r="J30">
        <v>10009903983</v>
      </c>
      <c r="K30" s="11">
        <f>(C30-VLOOKUP(H30,Riders!$A$2:$E$8000,4,FALSE))/365</f>
        <v>24.621917808219177</v>
      </c>
    </row>
    <row r="31" spans="1:11">
      <c r="A31" s="42" t="s">
        <v>1164</v>
      </c>
      <c r="B31" s="42">
        <v>2023</v>
      </c>
      <c r="C31" s="56">
        <v>45001</v>
      </c>
      <c r="D31" s="42" t="s">
        <v>65</v>
      </c>
      <c r="E31" t="s">
        <v>90</v>
      </c>
      <c r="F31">
        <v>6</v>
      </c>
      <c r="G31">
        <v>5</v>
      </c>
      <c r="H31" t="s">
        <v>793</v>
      </c>
      <c r="I31" t="s">
        <v>206</v>
      </c>
      <c r="J31">
        <v>10088726789</v>
      </c>
      <c r="K31" s="11">
        <f>(C31-VLOOKUP(H31,Riders!$A$2:$E$8000,4,FALSE))/365</f>
        <v>22.241095890410961</v>
      </c>
    </row>
    <row r="32" spans="1:11">
      <c r="A32" s="42" t="s">
        <v>1164</v>
      </c>
      <c r="B32" s="42">
        <v>2023</v>
      </c>
      <c r="C32" s="56">
        <v>45001</v>
      </c>
      <c r="D32" s="42" t="s">
        <v>65</v>
      </c>
      <c r="E32" t="s">
        <v>90</v>
      </c>
      <c r="F32">
        <v>6</v>
      </c>
      <c r="G32">
        <v>6</v>
      </c>
      <c r="H32" t="s">
        <v>1167</v>
      </c>
      <c r="I32" t="s">
        <v>160</v>
      </c>
      <c r="J32">
        <v>10122266258</v>
      </c>
      <c r="K32" s="11">
        <f>(C32-VLOOKUP(H32,Riders!$A$2:$E$8000,4,FALSE))/365</f>
        <v>22.005479452054793</v>
      </c>
    </row>
    <row r="33" spans="1:11">
      <c r="A33" s="42" t="s">
        <v>1164</v>
      </c>
      <c r="B33" s="42">
        <v>2023</v>
      </c>
      <c r="C33" s="56">
        <v>45001</v>
      </c>
      <c r="D33" s="42" t="s">
        <v>65</v>
      </c>
      <c r="E33" t="s">
        <v>90</v>
      </c>
      <c r="F33">
        <v>7</v>
      </c>
      <c r="G33">
        <v>1</v>
      </c>
      <c r="H33" t="s">
        <v>127</v>
      </c>
      <c r="I33" t="s">
        <v>103</v>
      </c>
      <c r="J33">
        <v>10010821241</v>
      </c>
      <c r="K33" s="11">
        <f>(C33-VLOOKUP(H33,Riders!$A$2:$E$8000,4,FALSE))/365</f>
        <v>24.493150684931507</v>
      </c>
    </row>
    <row r="34" spans="1:11">
      <c r="A34" s="42" t="s">
        <v>1164</v>
      </c>
      <c r="B34" s="42">
        <v>2023</v>
      </c>
      <c r="C34" s="56">
        <v>45001</v>
      </c>
      <c r="D34" s="42" t="s">
        <v>65</v>
      </c>
      <c r="E34" t="s">
        <v>90</v>
      </c>
      <c r="F34">
        <v>7</v>
      </c>
      <c r="G34">
        <v>2</v>
      </c>
      <c r="H34" t="s">
        <v>35</v>
      </c>
      <c r="I34" t="s">
        <v>36</v>
      </c>
      <c r="J34">
        <v>10011152354</v>
      </c>
      <c r="K34" s="11">
        <f>(C34-VLOOKUP(H34,Riders!$A$2:$E$8000,4,FALSE))/365</f>
        <v>24.816438356164383</v>
      </c>
    </row>
    <row r="35" spans="1:11">
      <c r="A35" s="42" t="s">
        <v>1164</v>
      </c>
      <c r="B35" s="42">
        <v>2023</v>
      </c>
      <c r="C35" s="56">
        <v>45001</v>
      </c>
      <c r="D35" s="42" t="s">
        <v>65</v>
      </c>
      <c r="E35" t="s">
        <v>90</v>
      </c>
      <c r="F35">
        <v>7</v>
      </c>
      <c r="G35">
        <v>3</v>
      </c>
      <c r="H35" t="s">
        <v>147</v>
      </c>
      <c r="I35" t="s">
        <v>55</v>
      </c>
      <c r="J35">
        <v>10007890932</v>
      </c>
      <c r="K35" s="11">
        <f>(C35-VLOOKUP(H35,Riders!$A$2:$E$8000,4,FALSE))/365</f>
        <v>28.758904109589039</v>
      </c>
    </row>
    <row r="36" spans="1:11">
      <c r="A36" s="42" t="s">
        <v>1164</v>
      </c>
      <c r="B36" s="42">
        <v>2023</v>
      </c>
      <c r="C36" s="56">
        <v>45001</v>
      </c>
      <c r="D36" s="42" t="s">
        <v>65</v>
      </c>
      <c r="E36" t="s">
        <v>90</v>
      </c>
      <c r="F36">
        <v>7</v>
      </c>
      <c r="G36">
        <v>4</v>
      </c>
      <c r="H36" t="s">
        <v>92</v>
      </c>
      <c r="I36" t="s">
        <v>51</v>
      </c>
      <c r="J36">
        <v>10009150215</v>
      </c>
      <c r="K36" s="11">
        <f>(C36-VLOOKUP(H36,Riders!$A$2:$E$8000,4,FALSE))/365</f>
        <v>27.32054794520548</v>
      </c>
    </row>
    <row r="37" spans="1:11">
      <c r="A37" s="42" t="s">
        <v>1164</v>
      </c>
      <c r="B37" s="42">
        <v>2023</v>
      </c>
      <c r="C37" s="56">
        <v>45001</v>
      </c>
      <c r="D37" s="42" t="s">
        <v>65</v>
      </c>
      <c r="E37" t="s">
        <v>90</v>
      </c>
      <c r="F37">
        <v>7</v>
      </c>
      <c r="G37">
        <v>5</v>
      </c>
      <c r="H37" t="s">
        <v>685</v>
      </c>
      <c r="I37" t="s">
        <v>160</v>
      </c>
      <c r="J37">
        <v>10092163118</v>
      </c>
      <c r="K37" s="11">
        <f>(C37-VLOOKUP(H37,Riders!$A$2:$E$8000,4,FALSE))/365</f>
        <v>20.580821917808219</v>
      </c>
    </row>
    <row r="38" spans="1:11">
      <c r="A38" s="42" t="s">
        <v>1164</v>
      </c>
      <c r="B38" s="42">
        <v>2023</v>
      </c>
      <c r="C38" s="56">
        <v>45001</v>
      </c>
      <c r="D38" s="42" t="s">
        <v>65</v>
      </c>
      <c r="E38" t="s">
        <v>90</v>
      </c>
      <c r="F38">
        <v>7</v>
      </c>
      <c r="G38">
        <v>6</v>
      </c>
      <c r="H38" t="s">
        <v>152</v>
      </c>
      <c r="I38" t="s">
        <v>153</v>
      </c>
      <c r="J38">
        <v>10004717719</v>
      </c>
      <c r="K38" s="11">
        <f>(C38-VLOOKUP(H38,Riders!$A$2:$E$8000,4,FALSE))/365</f>
        <v>34.290410958904111</v>
      </c>
    </row>
    <row r="39" spans="1:11">
      <c r="A39" s="42" t="s">
        <v>1164</v>
      </c>
      <c r="B39" s="42">
        <v>2023</v>
      </c>
      <c r="C39" s="56">
        <v>45001</v>
      </c>
      <c r="D39" s="42" t="s">
        <v>65</v>
      </c>
      <c r="E39" t="s">
        <v>90</v>
      </c>
      <c r="F39">
        <v>8</v>
      </c>
      <c r="G39">
        <v>1</v>
      </c>
      <c r="H39" t="s">
        <v>97</v>
      </c>
      <c r="I39" t="s">
        <v>167</v>
      </c>
      <c r="J39">
        <v>10010592279</v>
      </c>
      <c r="K39" s="11">
        <f>(C39-VLOOKUP(H39,Riders!$A$2:$E$8000,4,FALSE))/365</f>
        <v>29.213698630136985</v>
      </c>
    </row>
    <row r="40" spans="1:11">
      <c r="A40" s="42" t="s">
        <v>1164</v>
      </c>
      <c r="B40" s="42">
        <v>2023</v>
      </c>
      <c r="C40" s="56">
        <v>45001</v>
      </c>
      <c r="D40" s="42" t="s">
        <v>65</v>
      </c>
      <c r="E40" t="s">
        <v>90</v>
      </c>
      <c r="F40">
        <v>8</v>
      </c>
      <c r="G40">
        <v>2</v>
      </c>
      <c r="H40" t="s">
        <v>681</v>
      </c>
      <c r="I40" t="s">
        <v>94</v>
      </c>
      <c r="J40">
        <v>10010170331</v>
      </c>
      <c r="K40" s="11">
        <f>(C40-VLOOKUP(H40,Riders!$A$2:$E$8000,4,FALSE))/365</f>
        <v>25.339726027397262</v>
      </c>
    </row>
    <row r="41" spans="1:11">
      <c r="A41" s="42" t="s">
        <v>1164</v>
      </c>
      <c r="B41" s="42">
        <v>2023</v>
      </c>
      <c r="C41" s="56">
        <v>45001</v>
      </c>
      <c r="D41" s="42" t="s">
        <v>65</v>
      </c>
      <c r="E41" t="s">
        <v>90</v>
      </c>
      <c r="F41">
        <v>8</v>
      </c>
      <c r="G41">
        <v>3</v>
      </c>
      <c r="H41" t="s">
        <v>58</v>
      </c>
      <c r="I41" t="s">
        <v>36</v>
      </c>
      <c r="J41">
        <v>10007502427</v>
      </c>
      <c r="K41" s="11">
        <f>(C41-VLOOKUP(H41,Riders!$A$2:$E$8000,4,FALSE))/365</f>
        <v>29.342465753424658</v>
      </c>
    </row>
    <row r="42" spans="1:11">
      <c r="A42" s="42" t="s">
        <v>1164</v>
      </c>
      <c r="B42" s="42">
        <v>2023</v>
      </c>
      <c r="C42" s="56">
        <v>45001</v>
      </c>
      <c r="D42" s="42" t="s">
        <v>65</v>
      </c>
      <c r="E42" t="s">
        <v>90</v>
      </c>
      <c r="F42">
        <v>8</v>
      </c>
      <c r="G42">
        <v>4</v>
      </c>
      <c r="H42" t="s">
        <v>1169</v>
      </c>
      <c r="I42" t="s">
        <v>62</v>
      </c>
      <c r="J42">
        <v>10089127018</v>
      </c>
      <c r="K42" s="11">
        <f>(C42-VLOOKUP(H42,Riders!$A$2:$E$8000,4,FALSE))/365</f>
        <v>19.394520547945206</v>
      </c>
    </row>
    <row r="43" spans="1:11">
      <c r="A43" s="42" t="s">
        <v>1164</v>
      </c>
      <c r="B43" s="42">
        <v>2023</v>
      </c>
      <c r="C43" s="56">
        <v>45001</v>
      </c>
      <c r="D43" s="42" t="s">
        <v>65</v>
      </c>
      <c r="E43" t="s">
        <v>90</v>
      </c>
      <c r="F43">
        <v>8</v>
      </c>
      <c r="G43">
        <v>5</v>
      </c>
      <c r="H43" t="s">
        <v>102</v>
      </c>
      <c r="I43" t="s">
        <v>103</v>
      </c>
      <c r="J43">
        <v>10009010876</v>
      </c>
      <c r="K43" s="11">
        <f>(C43-VLOOKUP(H43,Riders!$A$2:$E$8000,4,FALSE))/365</f>
        <v>29.139726027397259</v>
      </c>
    </row>
    <row r="44" spans="1:11">
      <c r="A44" s="42" t="s">
        <v>1164</v>
      </c>
      <c r="B44" s="42">
        <v>2023</v>
      </c>
      <c r="C44" s="56">
        <v>45001</v>
      </c>
      <c r="D44" s="42" t="s">
        <v>65</v>
      </c>
      <c r="E44" t="s">
        <v>90</v>
      </c>
      <c r="F44">
        <v>8</v>
      </c>
      <c r="G44">
        <v>6</v>
      </c>
      <c r="H44" t="s">
        <v>156</v>
      </c>
      <c r="I44" t="s">
        <v>141</v>
      </c>
      <c r="J44">
        <v>10006063086</v>
      </c>
      <c r="K44" s="11">
        <f>(C44-VLOOKUP(H44,Riders!$A$2:$E$8000,4,FALSE))/365</f>
        <v>33.032876712328765</v>
      </c>
    </row>
    <row r="45" spans="1:11">
      <c r="A45" s="42" t="s">
        <v>1164</v>
      </c>
      <c r="B45" s="42">
        <v>2023</v>
      </c>
      <c r="C45" s="56">
        <v>45001</v>
      </c>
      <c r="D45" s="42" t="s">
        <v>65</v>
      </c>
      <c r="E45" t="s">
        <v>90</v>
      </c>
      <c r="F45">
        <v>9</v>
      </c>
      <c r="G45">
        <v>1</v>
      </c>
      <c r="H45" t="s">
        <v>111</v>
      </c>
      <c r="I45" t="s">
        <v>112</v>
      </c>
      <c r="J45">
        <v>10009967641</v>
      </c>
      <c r="K45" s="11">
        <f>(C45-VLOOKUP(H45,Riders!$A$2:$E$8000,4,FALSE))/365</f>
        <v>25.912328767123288</v>
      </c>
    </row>
    <row r="46" spans="1:11">
      <c r="A46" s="42" t="s">
        <v>1164</v>
      </c>
      <c r="B46" s="42">
        <v>2023</v>
      </c>
      <c r="C46" s="56">
        <v>45001</v>
      </c>
      <c r="D46" s="42" t="s">
        <v>65</v>
      </c>
      <c r="E46" t="s">
        <v>90</v>
      </c>
      <c r="F46">
        <v>9</v>
      </c>
      <c r="G46">
        <v>2</v>
      </c>
      <c r="H46" t="s">
        <v>23</v>
      </c>
      <c r="I46" t="s">
        <v>24</v>
      </c>
      <c r="J46">
        <v>10028995102</v>
      </c>
      <c r="K46" s="11">
        <f>(C46-VLOOKUP(H46,Riders!$A$2:$E$8000,4,FALSE))/365</f>
        <v>21.413698630136988</v>
      </c>
    </row>
    <row r="47" spans="1:11">
      <c r="A47" s="42" t="s">
        <v>1164</v>
      </c>
      <c r="B47" s="42">
        <v>2023</v>
      </c>
      <c r="C47" s="56">
        <v>45001</v>
      </c>
      <c r="D47" s="42" t="s">
        <v>65</v>
      </c>
      <c r="E47" t="s">
        <v>90</v>
      </c>
      <c r="F47">
        <v>9</v>
      </c>
      <c r="G47">
        <v>3</v>
      </c>
      <c r="H47" t="s">
        <v>142</v>
      </c>
      <c r="I47" t="s">
        <v>94</v>
      </c>
      <c r="J47">
        <v>10009181234</v>
      </c>
      <c r="K47" s="11">
        <f>(C47-VLOOKUP(H47,Riders!$A$2:$E$8000,4,FALSE))/365</f>
        <v>27.953424657534246</v>
      </c>
    </row>
    <row r="48" spans="1:11">
      <c r="A48" s="42" t="s">
        <v>1164</v>
      </c>
      <c r="B48" s="42">
        <v>2023</v>
      </c>
      <c r="C48" s="56">
        <v>45001</v>
      </c>
      <c r="D48" s="42" t="s">
        <v>65</v>
      </c>
      <c r="E48" t="s">
        <v>90</v>
      </c>
      <c r="F48">
        <v>9</v>
      </c>
      <c r="G48">
        <v>4</v>
      </c>
      <c r="H48" t="s">
        <v>183</v>
      </c>
      <c r="I48" t="s">
        <v>477</v>
      </c>
      <c r="J48">
        <v>10034964036</v>
      </c>
      <c r="K48" s="11">
        <f>(C48-VLOOKUP(H48,Riders!$A$2:$E$8000,4,FALSE))/365</f>
        <v>22.550684931506851</v>
      </c>
    </row>
    <row r="49" spans="1:11">
      <c r="A49" s="42" t="s">
        <v>1164</v>
      </c>
      <c r="B49" s="42">
        <v>2023</v>
      </c>
      <c r="C49" s="56">
        <v>45001</v>
      </c>
      <c r="D49" s="42" t="s">
        <v>65</v>
      </c>
      <c r="E49" t="s">
        <v>90</v>
      </c>
      <c r="F49">
        <v>9</v>
      </c>
      <c r="G49">
        <v>5</v>
      </c>
      <c r="H49" t="s">
        <v>140</v>
      </c>
      <c r="I49" t="s">
        <v>141</v>
      </c>
      <c r="J49">
        <v>10009073524</v>
      </c>
      <c r="K49" s="11">
        <f>(C49-VLOOKUP(H49,Riders!$A$2:$E$8000,4,FALSE))/365</f>
        <v>29.194520547945206</v>
      </c>
    </row>
    <row r="50" spans="1:11">
      <c r="A50" s="42" t="s">
        <v>1164</v>
      </c>
      <c r="B50" s="42">
        <v>2023</v>
      </c>
      <c r="C50" s="56">
        <v>45001</v>
      </c>
      <c r="D50" s="42" t="s">
        <v>65</v>
      </c>
      <c r="E50" t="s">
        <v>90</v>
      </c>
      <c r="F50">
        <v>9</v>
      </c>
      <c r="G50">
        <v>6</v>
      </c>
      <c r="H50" t="s">
        <v>75</v>
      </c>
      <c r="I50" t="s">
        <v>1105</v>
      </c>
      <c r="J50">
        <v>10049101683</v>
      </c>
      <c r="K50" s="11">
        <f>(C50-VLOOKUP(H50,Riders!$A$2:$E$8000,4,FALSE))/365</f>
        <v>22.041095890410958</v>
      </c>
    </row>
    <row r="51" spans="1:11">
      <c r="A51" s="42" t="s">
        <v>1164</v>
      </c>
      <c r="B51" s="42">
        <v>2023</v>
      </c>
      <c r="C51" s="56">
        <v>45001</v>
      </c>
      <c r="D51" s="42" t="s">
        <v>65</v>
      </c>
      <c r="E51" t="s">
        <v>90</v>
      </c>
      <c r="F51">
        <v>10</v>
      </c>
      <c r="G51">
        <v>1</v>
      </c>
      <c r="H51" t="s">
        <v>106</v>
      </c>
      <c r="I51" t="s">
        <v>167</v>
      </c>
      <c r="J51">
        <v>10020900955</v>
      </c>
      <c r="K51" s="11">
        <f>(C51-VLOOKUP(H51,Riders!$A$2:$E$8000,4,FALSE))/365</f>
        <v>30.263013698630136</v>
      </c>
    </row>
    <row r="52" spans="1:11">
      <c r="A52" s="42" t="s">
        <v>1164</v>
      </c>
      <c r="B52" s="42">
        <v>2023</v>
      </c>
      <c r="C52" s="56">
        <v>45001</v>
      </c>
      <c r="D52" s="42" t="s">
        <v>65</v>
      </c>
      <c r="E52" t="s">
        <v>90</v>
      </c>
      <c r="F52">
        <v>10</v>
      </c>
      <c r="G52">
        <v>2</v>
      </c>
      <c r="H52" t="s">
        <v>1165</v>
      </c>
      <c r="I52" t="s">
        <v>24</v>
      </c>
      <c r="J52">
        <v>10034048600</v>
      </c>
      <c r="K52" s="11">
        <f>(C52-VLOOKUP(H52,Riders!$A$2:$E$8000,4,FALSE))/365</f>
        <v>18.600000000000001</v>
      </c>
    </row>
    <row r="53" spans="1:11">
      <c r="A53" s="42" t="s">
        <v>1164</v>
      </c>
      <c r="B53" s="42">
        <v>2023</v>
      </c>
      <c r="C53" s="56">
        <v>45001</v>
      </c>
      <c r="D53" s="42" t="s">
        <v>65</v>
      </c>
      <c r="E53" t="s">
        <v>90</v>
      </c>
      <c r="F53">
        <v>10</v>
      </c>
      <c r="G53">
        <v>3</v>
      </c>
      <c r="H53" t="s">
        <v>110</v>
      </c>
      <c r="I53" t="s">
        <v>60</v>
      </c>
      <c r="J53">
        <v>10050873046</v>
      </c>
      <c r="K53" s="11">
        <f>(C53-VLOOKUP(H53,Riders!$A$2:$E$8000,4,FALSE))/365</f>
        <v>22.030136986301368</v>
      </c>
    </row>
    <row r="54" spans="1:11">
      <c r="A54" s="42" t="s">
        <v>1164</v>
      </c>
      <c r="B54" s="42">
        <v>2023</v>
      </c>
      <c r="C54" s="56">
        <v>45001</v>
      </c>
      <c r="D54" s="42" t="s">
        <v>65</v>
      </c>
      <c r="E54" t="s">
        <v>90</v>
      </c>
      <c r="F54">
        <v>10</v>
      </c>
      <c r="G54">
        <v>4</v>
      </c>
      <c r="H54" t="s">
        <v>54</v>
      </c>
      <c r="I54" t="s">
        <v>55</v>
      </c>
      <c r="J54">
        <v>10064034229</v>
      </c>
      <c r="K54" s="11">
        <f>(C54-VLOOKUP(H54,Riders!$A$2:$E$8000,4,FALSE))/365</f>
        <v>22.443835616438356</v>
      </c>
    </row>
    <row r="55" spans="1:11">
      <c r="A55" s="42" t="s">
        <v>1164</v>
      </c>
      <c r="B55" s="42">
        <v>2023</v>
      </c>
      <c r="C55" s="56">
        <v>45001</v>
      </c>
      <c r="D55" s="42" t="s">
        <v>65</v>
      </c>
      <c r="E55" t="s">
        <v>90</v>
      </c>
      <c r="F55">
        <v>10</v>
      </c>
      <c r="G55">
        <v>5</v>
      </c>
      <c r="H55" t="s">
        <v>124</v>
      </c>
      <c r="I55" t="s">
        <v>74</v>
      </c>
      <c r="J55">
        <v>10017950943</v>
      </c>
      <c r="K55" s="11">
        <f>(C55-VLOOKUP(H55,Riders!$A$2:$E$8000,4,FALSE))/365</f>
        <v>26.098630136986301</v>
      </c>
    </row>
    <row r="56" spans="1:11">
      <c r="A56" s="42" t="s">
        <v>1164</v>
      </c>
      <c r="B56" s="42">
        <v>2023</v>
      </c>
      <c r="C56" s="56">
        <v>45001</v>
      </c>
      <c r="D56" s="42" t="s">
        <v>65</v>
      </c>
      <c r="E56" t="s">
        <v>90</v>
      </c>
      <c r="F56">
        <v>10</v>
      </c>
      <c r="G56">
        <v>6</v>
      </c>
      <c r="H56" t="s">
        <v>129</v>
      </c>
      <c r="I56" t="s">
        <v>130</v>
      </c>
      <c r="J56">
        <v>10057795513</v>
      </c>
      <c r="K56" s="11">
        <f>(C56-VLOOKUP(H56,Riders!$A$2:$E$8000,4,FALSE))/365</f>
        <v>21.019178082191782</v>
      </c>
    </row>
    <row r="57" spans="1:11">
      <c r="A57" s="42" t="s">
        <v>1164</v>
      </c>
      <c r="B57" s="42">
        <v>2023</v>
      </c>
      <c r="C57" s="56">
        <v>45001</v>
      </c>
      <c r="D57" s="42" t="s">
        <v>65</v>
      </c>
      <c r="E57" t="s">
        <v>116</v>
      </c>
      <c r="F57">
        <v>1</v>
      </c>
      <c r="G57">
        <v>1</v>
      </c>
      <c r="H57" t="s">
        <v>98</v>
      </c>
      <c r="I57" t="s">
        <v>26</v>
      </c>
      <c r="J57">
        <v>10010678569</v>
      </c>
      <c r="K57" s="11">
        <f>(C57-VLOOKUP(H57,Riders!$A$2:$E$8000,4,FALSE))/365</f>
        <v>25.926027397260274</v>
      </c>
    </row>
    <row r="58" spans="1:11">
      <c r="A58" s="42" t="s">
        <v>1164</v>
      </c>
      <c r="B58" s="42">
        <v>2023</v>
      </c>
      <c r="C58" s="56">
        <v>45001</v>
      </c>
      <c r="D58" s="42" t="s">
        <v>65</v>
      </c>
      <c r="E58" t="s">
        <v>116</v>
      </c>
      <c r="F58">
        <v>1</v>
      </c>
      <c r="G58">
        <v>2</v>
      </c>
      <c r="H58" t="s">
        <v>27</v>
      </c>
      <c r="I58" t="s">
        <v>28</v>
      </c>
      <c r="J58">
        <v>10007779683</v>
      </c>
      <c r="K58" s="11">
        <f>(C58-VLOOKUP(H58,Riders!$A$2:$E$8000,4,FALSE))/365</f>
        <v>27.243835616438357</v>
      </c>
    </row>
    <row r="59" spans="1:11">
      <c r="A59" s="42" t="s">
        <v>1164</v>
      </c>
      <c r="B59" s="42">
        <v>2023</v>
      </c>
      <c r="C59" s="56">
        <v>45001</v>
      </c>
      <c r="D59" s="42" t="s">
        <v>65</v>
      </c>
      <c r="E59" t="s">
        <v>116</v>
      </c>
      <c r="F59">
        <v>1</v>
      </c>
      <c r="G59">
        <v>3</v>
      </c>
      <c r="H59" t="s">
        <v>1165</v>
      </c>
      <c r="I59" t="s">
        <v>24</v>
      </c>
      <c r="J59">
        <v>10034048600</v>
      </c>
      <c r="K59" s="11">
        <f>(C59-VLOOKUP(H59,Riders!$A$2:$E$8000,4,FALSE))/365</f>
        <v>18.600000000000001</v>
      </c>
    </row>
    <row r="60" spans="1:11">
      <c r="A60" s="42" t="s">
        <v>1164</v>
      </c>
      <c r="B60" s="42">
        <v>2023</v>
      </c>
      <c r="C60" s="56">
        <v>45001</v>
      </c>
      <c r="D60" s="42" t="s">
        <v>65</v>
      </c>
      <c r="E60" t="s">
        <v>116</v>
      </c>
      <c r="F60">
        <v>1</v>
      </c>
      <c r="G60">
        <v>4</v>
      </c>
      <c r="H60" t="s">
        <v>150</v>
      </c>
      <c r="I60" t="s">
        <v>151</v>
      </c>
      <c r="J60">
        <v>10063279447</v>
      </c>
      <c r="K60" s="11">
        <f>(C60-VLOOKUP(H60,Riders!$A$2:$E$8000,4,FALSE))/365</f>
        <v>23.67945205479452</v>
      </c>
    </row>
    <row r="61" spans="1:11">
      <c r="A61" s="42" t="s">
        <v>1164</v>
      </c>
      <c r="B61" s="42">
        <v>2023</v>
      </c>
      <c r="C61" s="56">
        <v>45001</v>
      </c>
      <c r="D61" s="42" t="s">
        <v>65</v>
      </c>
      <c r="E61" t="s">
        <v>116</v>
      </c>
      <c r="F61">
        <v>1</v>
      </c>
      <c r="G61">
        <v>5</v>
      </c>
      <c r="H61" t="s">
        <v>1169</v>
      </c>
      <c r="I61" t="s">
        <v>62</v>
      </c>
      <c r="J61">
        <v>10089127018</v>
      </c>
      <c r="K61" s="11">
        <f>(C61-VLOOKUP(H61,Riders!$A$2:$E$8000,4,FALSE))/365</f>
        <v>19.394520547945206</v>
      </c>
    </row>
    <row r="62" spans="1:11">
      <c r="A62" s="42" t="s">
        <v>1164</v>
      </c>
      <c r="B62" s="42">
        <v>2023</v>
      </c>
      <c r="C62" s="56">
        <v>45001</v>
      </c>
      <c r="D62" s="42" t="s">
        <v>65</v>
      </c>
      <c r="E62" t="s">
        <v>116</v>
      </c>
      <c r="F62">
        <v>1</v>
      </c>
      <c r="G62">
        <v>6</v>
      </c>
      <c r="H62" t="s">
        <v>1167</v>
      </c>
      <c r="I62" t="s">
        <v>160</v>
      </c>
      <c r="J62">
        <v>10122266258</v>
      </c>
      <c r="K62" s="11">
        <f>(C62-VLOOKUP(H62,Riders!$A$2:$E$8000,4,FALSE))/365</f>
        <v>22.005479452054793</v>
      </c>
    </row>
    <row r="63" spans="1:11">
      <c r="A63" s="42" t="s">
        <v>1164</v>
      </c>
      <c r="B63" s="42">
        <v>2023</v>
      </c>
      <c r="C63" s="56">
        <v>45001</v>
      </c>
      <c r="D63" s="42" t="s">
        <v>65</v>
      </c>
      <c r="E63" t="s">
        <v>116</v>
      </c>
      <c r="F63">
        <v>2</v>
      </c>
      <c r="G63">
        <v>1</v>
      </c>
      <c r="H63" t="s">
        <v>170</v>
      </c>
      <c r="I63" t="s">
        <v>81</v>
      </c>
      <c r="J63">
        <v>10007073506</v>
      </c>
      <c r="K63" s="11">
        <f>(C63-VLOOKUP(H63,Riders!$A$2:$E$8000,4,FALSE))/365</f>
        <v>32.723287671232875</v>
      </c>
    </row>
    <row r="64" spans="1:11">
      <c r="A64" s="42" t="s">
        <v>1164</v>
      </c>
      <c r="B64" s="42">
        <v>2023</v>
      </c>
      <c r="C64" s="56">
        <v>45001</v>
      </c>
      <c r="D64" s="42" t="s">
        <v>65</v>
      </c>
      <c r="E64" t="s">
        <v>116</v>
      </c>
      <c r="F64">
        <v>2</v>
      </c>
      <c r="G64">
        <v>2</v>
      </c>
      <c r="H64" t="s">
        <v>35</v>
      </c>
      <c r="I64" t="s">
        <v>36</v>
      </c>
      <c r="J64">
        <v>10011152354</v>
      </c>
      <c r="K64" s="11">
        <f>(C64-VLOOKUP(H64,Riders!$A$2:$E$8000,4,FALSE))/365</f>
        <v>24.816438356164383</v>
      </c>
    </row>
    <row r="65" spans="1:11">
      <c r="A65" s="42" t="s">
        <v>1164</v>
      </c>
      <c r="B65" s="42">
        <v>2023</v>
      </c>
      <c r="C65" s="56">
        <v>45001</v>
      </c>
      <c r="D65" s="42" t="s">
        <v>65</v>
      </c>
      <c r="E65" t="s">
        <v>116</v>
      </c>
      <c r="F65">
        <v>2</v>
      </c>
      <c r="G65">
        <v>3</v>
      </c>
      <c r="H65" t="s">
        <v>102</v>
      </c>
      <c r="I65" t="s">
        <v>103</v>
      </c>
      <c r="J65">
        <v>10009010876</v>
      </c>
      <c r="K65" s="11">
        <f>(C65-VLOOKUP(H65,Riders!$A$2:$E$8000,4,FALSE))/365</f>
        <v>29.139726027397259</v>
      </c>
    </row>
    <row r="66" spans="1:11">
      <c r="A66" s="42" t="s">
        <v>1164</v>
      </c>
      <c r="B66" s="42">
        <v>2023</v>
      </c>
      <c r="C66" s="56">
        <v>45001</v>
      </c>
      <c r="D66" s="42" t="s">
        <v>65</v>
      </c>
      <c r="E66" t="s">
        <v>116</v>
      </c>
      <c r="F66">
        <v>2</v>
      </c>
      <c r="G66">
        <v>4</v>
      </c>
      <c r="H66" t="s">
        <v>37</v>
      </c>
      <c r="I66" t="s">
        <v>38</v>
      </c>
      <c r="J66">
        <v>10129788610</v>
      </c>
      <c r="K66" s="11">
        <f>(C66-VLOOKUP(H66,Riders!$A$2:$E$8000,4,FALSE))/365</f>
        <v>22.145205479452056</v>
      </c>
    </row>
    <row r="67" spans="1:11">
      <c r="A67" s="42" t="s">
        <v>1164</v>
      </c>
      <c r="B67" s="42">
        <v>2023</v>
      </c>
      <c r="C67" s="56">
        <v>45001</v>
      </c>
      <c r="D67" s="42" t="s">
        <v>65</v>
      </c>
      <c r="E67" t="s">
        <v>116</v>
      </c>
      <c r="F67">
        <v>2</v>
      </c>
      <c r="G67">
        <v>5</v>
      </c>
      <c r="H67" t="s">
        <v>61</v>
      </c>
      <c r="I67" t="s">
        <v>62</v>
      </c>
      <c r="J67">
        <v>10007351671</v>
      </c>
      <c r="K67" s="11">
        <f>(C67-VLOOKUP(H67,Riders!$A$2:$E$8000,4,FALSE))/365</f>
        <v>33.320547945205476</v>
      </c>
    </row>
    <row r="68" spans="1:11">
      <c r="A68" s="42" t="s">
        <v>1164</v>
      </c>
      <c r="B68" s="42">
        <v>2023</v>
      </c>
      <c r="C68" s="56">
        <v>45001</v>
      </c>
      <c r="D68" s="42" t="s">
        <v>65</v>
      </c>
      <c r="E68" t="s">
        <v>116</v>
      </c>
      <c r="F68">
        <v>2</v>
      </c>
      <c r="G68">
        <v>6</v>
      </c>
      <c r="H68" t="s">
        <v>110</v>
      </c>
      <c r="I68" t="s">
        <v>60</v>
      </c>
      <c r="J68">
        <v>10050873046</v>
      </c>
      <c r="K68" s="11">
        <f>(C68-VLOOKUP(H68,Riders!$A$2:$E$8000,4,FALSE))/365</f>
        <v>22.030136986301368</v>
      </c>
    </row>
    <row r="69" spans="1:11">
      <c r="A69" s="42" t="s">
        <v>1164</v>
      </c>
      <c r="B69" s="42">
        <v>2023</v>
      </c>
      <c r="C69" s="56">
        <v>45001</v>
      </c>
      <c r="D69" s="42" t="s">
        <v>65</v>
      </c>
      <c r="E69" t="s">
        <v>116</v>
      </c>
      <c r="F69">
        <v>3</v>
      </c>
      <c r="G69">
        <v>1</v>
      </c>
      <c r="H69" t="s">
        <v>107</v>
      </c>
      <c r="I69" t="s">
        <v>108</v>
      </c>
      <c r="J69">
        <v>10117936018</v>
      </c>
      <c r="K69" s="11">
        <f>(C69-VLOOKUP(H69,Riders!$A$2:$E$8000,4,FALSE))/365</f>
        <v>29.424657534246574</v>
      </c>
    </row>
    <row r="70" spans="1:11">
      <c r="A70" s="42" t="s">
        <v>1164</v>
      </c>
      <c r="B70" s="42">
        <v>2023</v>
      </c>
      <c r="C70" s="56">
        <v>45001</v>
      </c>
      <c r="D70" s="42" t="s">
        <v>65</v>
      </c>
      <c r="E70" t="s">
        <v>116</v>
      </c>
      <c r="F70">
        <v>3</v>
      </c>
      <c r="G70">
        <v>2</v>
      </c>
      <c r="H70" t="s">
        <v>56</v>
      </c>
      <c r="I70" t="s">
        <v>57</v>
      </c>
      <c r="J70">
        <v>10023551075</v>
      </c>
      <c r="K70" s="11">
        <f>(C70-VLOOKUP(H70,Riders!$A$2:$E$8000,4,FALSE))/365</f>
        <v>23.175342465753424</v>
      </c>
    </row>
    <row r="71" spans="1:11">
      <c r="A71" s="42" t="s">
        <v>1164</v>
      </c>
      <c r="B71" s="42">
        <v>2023</v>
      </c>
      <c r="C71" s="56">
        <v>45001</v>
      </c>
      <c r="D71" s="42" t="s">
        <v>65</v>
      </c>
      <c r="E71" t="s">
        <v>116</v>
      </c>
      <c r="F71">
        <v>3</v>
      </c>
      <c r="G71">
        <v>3</v>
      </c>
      <c r="H71" t="s">
        <v>147</v>
      </c>
      <c r="I71" t="s">
        <v>55</v>
      </c>
      <c r="J71">
        <v>10007890932</v>
      </c>
      <c r="K71" s="11">
        <f>(C71-VLOOKUP(H71,Riders!$A$2:$E$8000,4,FALSE))/365</f>
        <v>28.758904109589039</v>
      </c>
    </row>
    <row r="72" spans="1:11">
      <c r="A72" s="42" t="s">
        <v>1164</v>
      </c>
      <c r="B72" s="42">
        <v>2023</v>
      </c>
      <c r="C72" s="56">
        <v>45001</v>
      </c>
      <c r="D72" s="42" t="s">
        <v>65</v>
      </c>
      <c r="E72" t="s">
        <v>116</v>
      </c>
      <c r="F72">
        <v>3</v>
      </c>
      <c r="G72">
        <v>4</v>
      </c>
      <c r="H72" t="s">
        <v>143</v>
      </c>
      <c r="I72" t="s">
        <v>144</v>
      </c>
      <c r="J72">
        <v>10050089669</v>
      </c>
      <c r="K72" s="11">
        <f>(C72-VLOOKUP(H72,Riders!$A$2:$E$8000,4,FALSE))/365</f>
        <v>22.652054794520549</v>
      </c>
    </row>
    <row r="73" spans="1:11">
      <c r="A73" s="42" t="s">
        <v>1164</v>
      </c>
      <c r="B73" s="42">
        <v>2023</v>
      </c>
      <c r="C73" s="56">
        <v>45001</v>
      </c>
      <c r="D73" s="42" t="s">
        <v>65</v>
      </c>
      <c r="E73" t="s">
        <v>116</v>
      </c>
      <c r="F73">
        <v>3</v>
      </c>
      <c r="G73">
        <v>5</v>
      </c>
      <c r="H73" t="s">
        <v>156</v>
      </c>
      <c r="I73" t="s">
        <v>141</v>
      </c>
      <c r="J73">
        <v>10006063086</v>
      </c>
      <c r="K73" s="11">
        <f>(C73-VLOOKUP(H73,Riders!$A$2:$E$8000,4,FALSE))/365</f>
        <v>33.032876712328765</v>
      </c>
    </row>
    <row r="74" spans="1:11">
      <c r="A74" s="42" t="s">
        <v>1164</v>
      </c>
      <c r="B74" s="42">
        <v>2023</v>
      </c>
      <c r="C74" s="56">
        <v>45001</v>
      </c>
      <c r="D74" s="42" t="s">
        <v>65</v>
      </c>
      <c r="E74" t="s">
        <v>116</v>
      </c>
      <c r="F74">
        <v>3</v>
      </c>
      <c r="G74" t="s">
        <v>750</v>
      </c>
      <c r="H74" t="s">
        <v>124</v>
      </c>
      <c r="I74" t="s">
        <v>74</v>
      </c>
      <c r="J74">
        <v>10017950943</v>
      </c>
      <c r="K74" s="11">
        <f>(C74-VLOOKUP(H74,Riders!$A$2:$E$8000,4,FALSE))/365</f>
        <v>26.098630136986301</v>
      </c>
    </row>
    <row r="75" spans="1:11">
      <c r="A75" s="42" t="s">
        <v>1164</v>
      </c>
      <c r="B75" s="42">
        <v>2023</v>
      </c>
      <c r="C75" s="56">
        <v>45001</v>
      </c>
      <c r="D75" s="42" t="s">
        <v>65</v>
      </c>
      <c r="E75" t="s">
        <v>116</v>
      </c>
      <c r="F75">
        <v>4</v>
      </c>
      <c r="G75">
        <v>1</v>
      </c>
      <c r="H75" t="s">
        <v>92</v>
      </c>
      <c r="I75" t="s">
        <v>51</v>
      </c>
      <c r="J75">
        <v>10009150215</v>
      </c>
      <c r="K75" s="11">
        <f>(C75-VLOOKUP(H75,Riders!$A$2:$E$8000,4,FALSE))/365</f>
        <v>27.32054794520548</v>
      </c>
    </row>
    <row r="76" spans="1:11">
      <c r="A76" s="42" t="s">
        <v>1164</v>
      </c>
      <c r="B76" s="42">
        <v>2023</v>
      </c>
      <c r="C76" s="56">
        <v>45001</v>
      </c>
      <c r="D76" s="42" t="s">
        <v>65</v>
      </c>
      <c r="E76" t="s">
        <v>116</v>
      </c>
      <c r="F76">
        <v>4</v>
      </c>
      <c r="G76">
        <v>2</v>
      </c>
      <c r="H76" t="s">
        <v>166</v>
      </c>
      <c r="I76" t="s">
        <v>45</v>
      </c>
      <c r="J76">
        <v>10005953154</v>
      </c>
      <c r="K76" s="11">
        <f>(C76-VLOOKUP(H76,Riders!$A$2:$E$8000,4,FALSE))/365</f>
        <v>33.205479452054796</v>
      </c>
    </row>
    <row r="77" spans="1:11">
      <c r="A77" s="42" t="s">
        <v>1164</v>
      </c>
      <c r="B77" s="42">
        <v>2023</v>
      </c>
      <c r="C77" s="56">
        <v>45001</v>
      </c>
      <c r="D77" s="42" t="s">
        <v>65</v>
      </c>
      <c r="E77" t="s">
        <v>116</v>
      </c>
      <c r="F77">
        <v>4</v>
      </c>
      <c r="G77">
        <v>3</v>
      </c>
      <c r="H77" t="s">
        <v>54</v>
      </c>
      <c r="I77" t="s">
        <v>55</v>
      </c>
      <c r="J77">
        <v>10064034229</v>
      </c>
      <c r="K77" s="11">
        <f>(C77-VLOOKUP(H77,Riders!$A$2:$E$8000,4,FALSE))/365</f>
        <v>22.443835616438356</v>
      </c>
    </row>
    <row r="78" spans="1:11">
      <c r="A78" s="42" t="s">
        <v>1164</v>
      </c>
      <c r="B78" s="42">
        <v>2023</v>
      </c>
      <c r="C78" s="56">
        <v>45001</v>
      </c>
      <c r="D78" s="42" t="s">
        <v>65</v>
      </c>
      <c r="E78" t="s">
        <v>116</v>
      </c>
      <c r="F78">
        <v>4</v>
      </c>
      <c r="G78">
        <v>4</v>
      </c>
      <c r="H78" t="s">
        <v>162</v>
      </c>
      <c r="I78" t="s">
        <v>163</v>
      </c>
      <c r="J78">
        <v>10072398356</v>
      </c>
      <c r="K78" s="11">
        <f>(C78-VLOOKUP(H78,Riders!$A$2:$E$8000,4,FALSE))/365</f>
        <v>22.802739726027397</v>
      </c>
    </row>
    <row r="79" spans="1:11">
      <c r="A79" s="42" t="s">
        <v>1164</v>
      </c>
      <c r="B79" s="42">
        <v>2023</v>
      </c>
      <c r="C79" s="56">
        <v>45001</v>
      </c>
      <c r="D79" s="42" t="s">
        <v>65</v>
      </c>
      <c r="E79" t="s">
        <v>116</v>
      </c>
      <c r="F79">
        <v>4</v>
      </c>
      <c r="G79">
        <v>5</v>
      </c>
      <c r="H79" t="s">
        <v>59</v>
      </c>
      <c r="I79" t="s">
        <v>60</v>
      </c>
      <c r="J79">
        <v>10095274996</v>
      </c>
      <c r="K79" s="11">
        <f>(C79-VLOOKUP(H79,Riders!$A$2:$E$8000,4,FALSE))/365</f>
        <v>19.4986301369863</v>
      </c>
    </row>
    <row r="80" spans="1:11">
      <c r="A80" s="42" t="s">
        <v>1164</v>
      </c>
      <c r="B80" s="42">
        <v>2023</v>
      </c>
      <c r="C80" s="56">
        <v>45001</v>
      </c>
      <c r="D80" s="42" t="s">
        <v>65</v>
      </c>
      <c r="E80" t="s">
        <v>116</v>
      </c>
      <c r="F80">
        <v>4</v>
      </c>
      <c r="G80">
        <v>6</v>
      </c>
      <c r="H80" t="s">
        <v>23</v>
      </c>
      <c r="I80" t="s">
        <v>24</v>
      </c>
      <c r="J80">
        <v>10028995102</v>
      </c>
      <c r="K80" s="11">
        <f>(C80-VLOOKUP(H80,Riders!$A$2:$E$8000,4,FALSE))/365</f>
        <v>21.413698630136988</v>
      </c>
    </row>
    <row r="81" spans="1:11">
      <c r="A81" s="42" t="s">
        <v>1164</v>
      </c>
      <c r="B81" s="42">
        <v>2023</v>
      </c>
      <c r="C81" s="56">
        <v>45001</v>
      </c>
      <c r="D81" s="42" t="s">
        <v>65</v>
      </c>
      <c r="E81" t="s">
        <v>116</v>
      </c>
      <c r="F81">
        <v>5</v>
      </c>
      <c r="G81">
        <v>1</v>
      </c>
      <c r="H81" t="s">
        <v>123</v>
      </c>
      <c r="I81" t="s">
        <v>34</v>
      </c>
      <c r="J81">
        <v>10009012391</v>
      </c>
      <c r="K81" s="11">
        <f>(C81-VLOOKUP(H81,Riders!$A$2:$E$8000,4,FALSE))/365</f>
        <v>27.432876712328767</v>
      </c>
    </row>
    <row r="82" spans="1:11">
      <c r="A82" s="42" t="s">
        <v>1164</v>
      </c>
      <c r="B82" s="42">
        <v>2023</v>
      </c>
      <c r="C82" s="56">
        <v>45001</v>
      </c>
      <c r="D82" s="42" t="s">
        <v>65</v>
      </c>
      <c r="E82" t="s">
        <v>116</v>
      </c>
      <c r="F82">
        <v>5</v>
      </c>
      <c r="G82">
        <v>2</v>
      </c>
      <c r="H82" t="s">
        <v>142</v>
      </c>
      <c r="I82" t="s">
        <v>94</v>
      </c>
      <c r="J82">
        <v>10009181234</v>
      </c>
      <c r="K82" s="11">
        <f>(C82-VLOOKUP(H82,Riders!$A$2:$E$8000,4,FALSE))/365</f>
        <v>27.953424657534246</v>
      </c>
    </row>
    <row r="83" spans="1:11">
      <c r="A83" s="42" t="s">
        <v>1164</v>
      </c>
      <c r="B83" s="42">
        <v>2023</v>
      </c>
      <c r="C83" s="56">
        <v>45001</v>
      </c>
      <c r="D83" s="42" t="s">
        <v>65</v>
      </c>
      <c r="E83" t="s">
        <v>116</v>
      </c>
      <c r="F83">
        <v>5</v>
      </c>
      <c r="G83">
        <v>3</v>
      </c>
      <c r="H83" t="s">
        <v>109</v>
      </c>
      <c r="I83" t="s">
        <v>57</v>
      </c>
      <c r="J83">
        <v>10010797292</v>
      </c>
      <c r="K83" s="11">
        <f>(C83-VLOOKUP(H83,Riders!$A$2:$E$8000,4,FALSE))/365</f>
        <v>24.934246575342467</v>
      </c>
    </row>
    <row r="84" spans="1:11">
      <c r="A84" s="42" t="s">
        <v>1164</v>
      </c>
      <c r="B84" s="42">
        <v>2023</v>
      </c>
      <c r="C84" s="56">
        <v>45001</v>
      </c>
      <c r="D84" s="42" t="s">
        <v>65</v>
      </c>
      <c r="E84" t="s">
        <v>116</v>
      </c>
      <c r="F84">
        <v>5</v>
      </c>
      <c r="G84">
        <v>4</v>
      </c>
      <c r="H84" t="s">
        <v>44</v>
      </c>
      <c r="I84" t="s">
        <v>45</v>
      </c>
      <c r="J84">
        <v>10009176281</v>
      </c>
      <c r="K84" s="11">
        <f>(C84-VLOOKUP(H84,Riders!$A$2:$E$8000,4,FALSE))/365</f>
        <v>27.079452054794519</v>
      </c>
    </row>
    <row r="85" spans="1:11">
      <c r="A85" s="42" t="s">
        <v>1164</v>
      </c>
      <c r="B85" s="42">
        <v>2023</v>
      </c>
      <c r="C85" s="56">
        <v>45001</v>
      </c>
      <c r="D85" s="42" t="s">
        <v>65</v>
      </c>
      <c r="E85" t="s">
        <v>116</v>
      </c>
      <c r="F85">
        <v>5</v>
      </c>
      <c r="G85">
        <v>5</v>
      </c>
      <c r="H85" t="s">
        <v>129</v>
      </c>
      <c r="I85" t="s">
        <v>130</v>
      </c>
      <c r="J85">
        <v>10057795513</v>
      </c>
      <c r="K85" s="11">
        <f>(C85-VLOOKUP(H85,Riders!$A$2:$E$8000,4,FALSE))/365</f>
        <v>21.019178082191782</v>
      </c>
    </row>
    <row r="86" spans="1:11">
      <c r="A86" s="42" t="s">
        <v>1164</v>
      </c>
      <c r="B86" s="42">
        <v>2023</v>
      </c>
      <c r="C86" s="56">
        <v>45001</v>
      </c>
      <c r="D86" s="42" t="s">
        <v>65</v>
      </c>
      <c r="E86" t="s">
        <v>116</v>
      </c>
      <c r="F86">
        <v>5</v>
      </c>
      <c r="G86">
        <v>6</v>
      </c>
      <c r="H86" t="s">
        <v>685</v>
      </c>
      <c r="I86" t="s">
        <v>160</v>
      </c>
      <c r="J86">
        <v>10092163118</v>
      </c>
      <c r="K86" s="11">
        <f>(C86-VLOOKUP(H86,Riders!$A$2:$E$8000,4,FALSE))/365</f>
        <v>20.580821917808219</v>
      </c>
    </row>
    <row r="87" spans="1:11">
      <c r="A87" s="42" t="s">
        <v>1164</v>
      </c>
      <c r="B87" s="42">
        <v>2023</v>
      </c>
      <c r="C87" s="56">
        <v>45001</v>
      </c>
      <c r="D87" s="42" t="s">
        <v>65</v>
      </c>
      <c r="E87" t="s">
        <v>116</v>
      </c>
      <c r="F87">
        <v>6</v>
      </c>
      <c r="G87">
        <v>1</v>
      </c>
      <c r="H87" t="s">
        <v>183</v>
      </c>
      <c r="I87" t="s">
        <v>477</v>
      </c>
      <c r="J87">
        <v>10034964036</v>
      </c>
      <c r="K87" s="11">
        <f>(C87-VLOOKUP(H87,Riders!$A$2:$E$8000,4,FALSE))/365</f>
        <v>22.550684931506851</v>
      </c>
    </row>
    <row r="88" spans="1:11">
      <c r="A88" s="42" t="s">
        <v>1164</v>
      </c>
      <c r="B88" s="42">
        <v>2023</v>
      </c>
      <c r="C88" s="56">
        <v>45001</v>
      </c>
      <c r="D88" s="42" t="s">
        <v>65</v>
      </c>
      <c r="E88" t="s">
        <v>116</v>
      </c>
      <c r="F88">
        <v>6</v>
      </c>
      <c r="G88">
        <v>2</v>
      </c>
      <c r="H88" t="s">
        <v>50</v>
      </c>
      <c r="I88" t="s">
        <v>51</v>
      </c>
      <c r="J88">
        <v>10010645732</v>
      </c>
      <c r="K88" s="11">
        <f>(C88-VLOOKUP(H88,Riders!$A$2:$E$8000,4,FALSE))/365</f>
        <v>25.298630136986301</v>
      </c>
    </row>
    <row r="89" spans="1:11">
      <c r="A89" s="42" t="s">
        <v>1164</v>
      </c>
      <c r="B89" s="42">
        <v>2023</v>
      </c>
      <c r="C89" s="56">
        <v>45001</v>
      </c>
      <c r="D89" s="42" t="s">
        <v>65</v>
      </c>
      <c r="E89" t="s">
        <v>116</v>
      </c>
      <c r="F89">
        <v>6</v>
      </c>
      <c r="G89">
        <v>3</v>
      </c>
      <c r="H89" t="s">
        <v>470</v>
      </c>
      <c r="I89" t="s">
        <v>41</v>
      </c>
      <c r="J89">
        <v>10010166590</v>
      </c>
      <c r="K89" s="11">
        <f>(C89-VLOOKUP(H89,Riders!$A$2:$E$8000,4,FALSE))/365</f>
        <v>24.419178082191781</v>
      </c>
    </row>
    <row r="90" spans="1:11">
      <c r="A90" s="42" t="s">
        <v>1164</v>
      </c>
      <c r="B90" s="42">
        <v>2023</v>
      </c>
      <c r="C90" s="56">
        <v>45001</v>
      </c>
      <c r="D90" s="42" t="s">
        <v>65</v>
      </c>
      <c r="E90" t="s">
        <v>116</v>
      </c>
      <c r="F90">
        <v>6</v>
      </c>
      <c r="G90">
        <v>4</v>
      </c>
      <c r="H90" t="s">
        <v>830</v>
      </c>
      <c r="I90" t="s">
        <v>206</v>
      </c>
      <c r="J90">
        <v>10088729419</v>
      </c>
      <c r="K90" s="11">
        <f>(C90-VLOOKUP(H90,Riders!$A$2:$E$8000,4,FALSE))/365</f>
        <v>20.832876712328765</v>
      </c>
    </row>
    <row r="91" spans="1:11">
      <c r="A91" s="42" t="s">
        <v>1164</v>
      </c>
      <c r="B91" s="42">
        <v>2023</v>
      </c>
      <c r="C91" s="56">
        <v>45001</v>
      </c>
      <c r="D91" s="42" t="s">
        <v>65</v>
      </c>
      <c r="E91" t="s">
        <v>116</v>
      </c>
      <c r="F91">
        <v>6</v>
      </c>
      <c r="G91" t="s">
        <v>750</v>
      </c>
      <c r="H91" t="s">
        <v>152</v>
      </c>
      <c r="I91" t="s">
        <v>153</v>
      </c>
      <c r="J91">
        <v>10004717719</v>
      </c>
      <c r="K91" s="11">
        <f>(C91-VLOOKUP(H91,Riders!$A$2:$E$8000,4,FALSE))/365</f>
        <v>34.290410958904111</v>
      </c>
    </row>
    <row r="92" spans="1:11">
      <c r="A92" s="42" t="s">
        <v>1164</v>
      </c>
      <c r="B92" s="42">
        <v>2023</v>
      </c>
      <c r="C92" s="56">
        <v>45001</v>
      </c>
      <c r="D92" s="42" t="s">
        <v>65</v>
      </c>
      <c r="E92" t="s">
        <v>116</v>
      </c>
      <c r="F92">
        <v>7</v>
      </c>
      <c r="G92">
        <v>1</v>
      </c>
      <c r="H92" t="s">
        <v>1168</v>
      </c>
      <c r="I92" t="s">
        <v>211</v>
      </c>
      <c r="J92">
        <v>10010608447</v>
      </c>
      <c r="K92" s="11" t="e">
        <f>(C92-VLOOKUP(H92,Riders!$A$2:$E$8000,4,FALSE))/365</f>
        <v>#N/A</v>
      </c>
    </row>
    <row r="93" spans="1:11">
      <c r="A93" s="42" t="s">
        <v>1164</v>
      </c>
      <c r="B93" s="42">
        <v>2023</v>
      </c>
      <c r="C93" s="56">
        <v>45001</v>
      </c>
      <c r="D93" s="42" t="s">
        <v>65</v>
      </c>
      <c r="E93" t="s">
        <v>116</v>
      </c>
      <c r="F93">
        <v>7</v>
      </c>
      <c r="G93">
        <v>2</v>
      </c>
      <c r="H93" t="s">
        <v>49</v>
      </c>
      <c r="I93" t="s">
        <v>43</v>
      </c>
      <c r="J93">
        <v>10009039774</v>
      </c>
      <c r="K93" s="11">
        <f>(C93-VLOOKUP(H93,Riders!$A$2:$E$8000,4,FALSE))/365</f>
        <v>28.673972602739727</v>
      </c>
    </row>
    <row r="94" spans="1:11">
      <c r="A94" s="42" t="s">
        <v>1164</v>
      </c>
      <c r="B94" s="42">
        <v>2023</v>
      </c>
      <c r="C94" s="56">
        <v>45001</v>
      </c>
      <c r="D94" s="42" t="s">
        <v>65</v>
      </c>
      <c r="E94" t="s">
        <v>116</v>
      </c>
      <c r="F94">
        <v>7</v>
      </c>
      <c r="G94">
        <v>3</v>
      </c>
      <c r="H94" t="s">
        <v>681</v>
      </c>
      <c r="I94" t="s">
        <v>94</v>
      </c>
      <c r="J94">
        <v>10010170331</v>
      </c>
      <c r="K94" s="11">
        <f>(C94-VLOOKUP(H94,Riders!$A$2:$E$8000,4,FALSE))/365</f>
        <v>25.339726027397262</v>
      </c>
    </row>
    <row r="95" spans="1:11">
      <c r="A95" s="42" t="s">
        <v>1164</v>
      </c>
      <c r="B95" s="42">
        <v>2023</v>
      </c>
      <c r="C95" s="56">
        <v>45001</v>
      </c>
      <c r="D95" s="42" t="s">
        <v>65</v>
      </c>
      <c r="E95" t="s">
        <v>116</v>
      </c>
      <c r="F95">
        <v>7</v>
      </c>
      <c r="G95">
        <v>4</v>
      </c>
      <c r="H95" t="s">
        <v>140</v>
      </c>
      <c r="I95" t="s">
        <v>141</v>
      </c>
      <c r="J95">
        <v>10009073524</v>
      </c>
      <c r="K95" s="11">
        <f>(C95-VLOOKUP(H95,Riders!$A$2:$E$8000,4,FALSE))/365</f>
        <v>29.194520547945206</v>
      </c>
    </row>
    <row r="96" spans="1:11">
      <c r="A96" s="42" t="s">
        <v>1164</v>
      </c>
      <c r="B96" s="42">
        <v>2023</v>
      </c>
      <c r="C96" s="56">
        <v>45001</v>
      </c>
      <c r="D96" s="42" t="s">
        <v>65</v>
      </c>
      <c r="E96" t="s">
        <v>116</v>
      </c>
      <c r="F96">
        <v>7</v>
      </c>
      <c r="G96">
        <v>5</v>
      </c>
      <c r="H96" t="s">
        <v>180</v>
      </c>
      <c r="I96" t="s">
        <v>41</v>
      </c>
      <c r="J96">
        <v>10009903983</v>
      </c>
      <c r="K96" s="11">
        <f>(C96-VLOOKUP(H96,Riders!$A$2:$E$8000,4,FALSE))/365</f>
        <v>24.621917808219177</v>
      </c>
    </row>
    <row r="97" spans="1:11">
      <c r="A97" s="42" t="s">
        <v>1164</v>
      </c>
      <c r="B97" s="42">
        <v>2023</v>
      </c>
      <c r="C97" s="56">
        <v>45001</v>
      </c>
      <c r="D97" s="42" t="s">
        <v>65</v>
      </c>
      <c r="E97" t="s">
        <v>116</v>
      </c>
      <c r="F97">
        <v>8</v>
      </c>
      <c r="G97">
        <v>1</v>
      </c>
      <c r="H97" t="s">
        <v>99</v>
      </c>
      <c r="I97" t="s">
        <v>43</v>
      </c>
      <c r="J97">
        <v>10010830840</v>
      </c>
      <c r="K97" s="11">
        <f>(C97-VLOOKUP(H97,Riders!$A$2:$E$8000,4,FALSE))/365</f>
        <v>24.397260273972602</v>
      </c>
    </row>
    <row r="98" spans="1:11">
      <c r="A98" s="42" t="s">
        <v>1164</v>
      </c>
      <c r="B98" s="42">
        <v>2023</v>
      </c>
      <c r="C98" s="56">
        <v>45001</v>
      </c>
      <c r="D98" s="42" t="s">
        <v>65</v>
      </c>
      <c r="E98" t="s">
        <v>116</v>
      </c>
      <c r="F98">
        <v>8</v>
      </c>
      <c r="G98">
        <v>2</v>
      </c>
      <c r="H98" t="s">
        <v>75</v>
      </c>
      <c r="I98" t="s">
        <v>1105</v>
      </c>
      <c r="J98">
        <v>10049101683</v>
      </c>
      <c r="K98" s="11">
        <f>(C98-VLOOKUP(H98,Riders!$A$2:$E$8000,4,FALSE))/365</f>
        <v>22.041095890410958</v>
      </c>
    </row>
    <row r="99" spans="1:11">
      <c r="A99" s="42" t="s">
        <v>1164</v>
      </c>
      <c r="B99" s="42">
        <v>2023</v>
      </c>
      <c r="C99" s="56">
        <v>45001</v>
      </c>
      <c r="D99" s="42" t="s">
        <v>65</v>
      </c>
      <c r="E99" t="s">
        <v>116</v>
      </c>
      <c r="F99">
        <v>8</v>
      </c>
      <c r="G99">
        <v>3</v>
      </c>
      <c r="H99" t="s">
        <v>793</v>
      </c>
      <c r="I99" t="s">
        <v>206</v>
      </c>
      <c r="J99">
        <v>10088726789</v>
      </c>
      <c r="K99" s="11">
        <f>(C99-VLOOKUP(H99,Riders!$A$2:$E$8000,4,FALSE))/365</f>
        <v>22.241095890410961</v>
      </c>
    </row>
    <row r="100" spans="1:11">
      <c r="A100" s="42" t="s">
        <v>1164</v>
      </c>
      <c r="B100" s="42">
        <v>2023</v>
      </c>
      <c r="C100" s="56">
        <v>45001</v>
      </c>
      <c r="D100" s="42" t="s">
        <v>65</v>
      </c>
      <c r="E100" t="s">
        <v>116</v>
      </c>
      <c r="F100">
        <v>8</v>
      </c>
      <c r="G100" t="s">
        <v>606</v>
      </c>
      <c r="H100" t="s">
        <v>58</v>
      </c>
      <c r="I100" t="s">
        <v>36</v>
      </c>
      <c r="J100">
        <v>10007502427</v>
      </c>
      <c r="K100" s="11">
        <f>(C100-VLOOKUP(H100,Riders!$A$2:$E$8000,4,FALSE))/365</f>
        <v>29.342465753424658</v>
      </c>
    </row>
    <row r="101" spans="1:11">
      <c r="A101" s="42" t="s">
        <v>1164</v>
      </c>
      <c r="B101" s="42">
        <v>2023</v>
      </c>
      <c r="C101" s="56">
        <v>45001</v>
      </c>
      <c r="D101" s="42" t="s">
        <v>65</v>
      </c>
      <c r="E101" t="s">
        <v>116</v>
      </c>
      <c r="F101">
        <v>8</v>
      </c>
      <c r="G101" t="s">
        <v>606</v>
      </c>
      <c r="H101" t="s">
        <v>469</v>
      </c>
      <c r="I101" t="s">
        <v>26</v>
      </c>
      <c r="J101">
        <v>10026071156</v>
      </c>
      <c r="K101" s="11">
        <f>(C101-VLOOKUP(H101,Riders!$A$2:$E$8000,4,FALSE))/365</f>
        <v>24.142465753424659</v>
      </c>
    </row>
    <row r="102" spans="1:11">
      <c r="A102" s="42" t="s">
        <v>1164</v>
      </c>
      <c r="B102" s="42">
        <v>2023</v>
      </c>
      <c r="C102" s="56">
        <v>45001</v>
      </c>
      <c r="D102" s="42" t="s">
        <v>65</v>
      </c>
      <c r="E102" t="s">
        <v>118</v>
      </c>
      <c r="F102">
        <v>1</v>
      </c>
      <c r="G102">
        <v>1</v>
      </c>
      <c r="H102" t="s">
        <v>106</v>
      </c>
      <c r="I102" t="s">
        <v>167</v>
      </c>
      <c r="J102">
        <v>10020900955</v>
      </c>
      <c r="K102" s="11">
        <f>(C102-VLOOKUP(H102,Riders!$A$2:$E$8000,4,FALSE))/365</f>
        <v>30.263013698630136</v>
      </c>
    </row>
    <row r="103" spans="1:11">
      <c r="A103" s="42" t="s">
        <v>1164</v>
      </c>
      <c r="B103" s="42">
        <v>2023</v>
      </c>
      <c r="C103" s="56">
        <v>45001</v>
      </c>
      <c r="D103" s="42" t="s">
        <v>65</v>
      </c>
      <c r="E103" t="s">
        <v>118</v>
      </c>
      <c r="F103">
        <v>1</v>
      </c>
      <c r="G103">
        <v>2</v>
      </c>
      <c r="H103" t="s">
        <v>107</v>
      </c>
      <c r="I103" t="s">
        <v>108</v>
      </c>
      <c r="J103">
        <v>10117936018</v>
      </c>
      <c r="K103" s="11">
        <f>(C103-VLOOKUP(H103,Riders!$A$2:$E$8000,4,FALSE))/365</f>
        <v>29.424657534246574</v>
      </c>
    </row>
    <row r="104" spans="1:11">
      <c r="A104" s="42" t="s">
        <v>1164</v>
      </c>
      <c r="B104" s="42">
        <v>2023</v>
      </c>
      <c r="C104" s="56">
        <v>45001</v>
      </c>
      <c r="D104" s="42" t="s">
        <v>65</v>
      </c>
      <c r="E104" t="s">
        <v>118</v>
      </c>
      <c r="F104">
        <v>1</v>
      </c>
      <c r="G104">
        <v>3</v>
      </c>
      <c r="H104" t="s">
        <v>170</v>
      </c>
      <c r="I104" t="s">
        <v>81</v>
      </c>
      <c r="J104">
        <v>10007073506</v>
      </c>
      <c r="K104" s="11">
        <f>(C104-VLOOKUP(H104,Riders!$A$2:$E$8000,4,FALSE))/365</f>
        <v>32.723287671232875</v>
      </c>
    </row>
    <row r="105" spans="1:11">
      <c r="A105" s="42" t="s">
        <v>1164</v>
      </c>
      <c r="B105" s="42">
        <v>2023</v>
      </c>
      <c r="C105" s="56">
        <v>45001</v>
      </c>
      <c r="D105" s="42" t="s">
        <v>65</v>
      </c>
      <c r="E105" t="s">
        <v>118</v>
      </c>
      <c r="F105">
        <v>1</v>
      </c>
      <c r="G105">
        <v>4</v>
      </c>
      <c r="H105" t="s">
        <v>99</v>
      </c>
      <c r="I105" t="s">
        <v>43</v>
      </c>
      <c r="J105">
        <v>10010830840</v>
      </c>
      <c r="K105" s="11">
        <f>(C105-VLOOKUP(H105,Riders!$A$2:$E$8000,4,FALSE))/365</f>
        <v>24.397260273972602</v>
      </c>
    </row>
    <row r="106" spans="1:11">
      <c r="A106" s="42" t="s">
        <v>1164</v>
      </c>
      <c r="B106" s="42">
        <v>2023</v>
      </c>
      <c r="C106" s="56">
        <v>45001</v>
      </c>
      <c r="D106" s="42" t="s">
        <v>65</v>
      </c>
      <c r="E106" t="s">
        <v>118</v>
      </c>
      <c r="F106">
        <v>1</v>
      </c>
      <c r="G106">
        <v>5</v>
      </c>
      <c r="H106" t="s">
        <v>91</v>
      </c>
      <c r="I106" t="s">
        <v>22</v>
      </c>
      <c r="J106">
        <v>10009535686</v>
      </c>
      <c r="K106" s="11">
        <f>(C106-VLOOKUP(H106,Riders!$A$2:$E$8000,4,FALSE))/365</f>
        <v>26.021917808219179</v>
      </c>
    </row>
    <row r="107" spans="1:11">
      <c r="A107" s="42" t="s">
        <v>1164</v>
      </c>
      <c r="B107" s="42">
        <v>2023</v>
      </c>
      <c r="C107" s="56">
        <v>45001</v>
      </c>
      <c r="D107" s="42" t="s">
        <v>65</v>
      </c>
      <c r="E107" t="s">
        <v>118</v>
      </c>
      <c r="F107">
        <v>1</v>
      </c>
      <c r="G107">
        <v>6</v>
      </c>
      <c r="H107" t="s">
        <v>39</v>
      </c>
      <c r="I107" t="s">
        <v>28</v>
      </c>
      <c r="J107">
        <v>10009178002</v>
      </c>
      <c r="K107" s="11">
        <f>(C107-VLOOKUP(H107,Riders!$A$2:$E$8000,4,FALSE))/365</f>
        <v>27.167123287671235</v>
      </c>
    </row>
    <row r="108" spans="1:11">
      <c r="A108" s="42" t="s">
        <v>1164</v>
      </c>
      <c r="B108" s="42">
        <v>2023</v>
      </c>
      <c r="C108" s="56">
        <v>45001</v>
      </c>
      <c r="D108" s="42" t="s">
        <v>65</v>
      </c>
      <c r="E108" t="s">
        <v>118</v>
      </c>
      <c r="F108">
        <v>2</v>
      </c>
      <c r="G108">
        <v>1</v>
      </c>
      <c r="H108" t="s">
        <v>168</v>
      </c>
      <c r="I108" t="s">
        <v>30</v>
      </c>
      <c r="J108">
        <v>10021114658</v>
      </c>
      <c r="K108" s="11">
        <f>(C108-VLOOKUP(H108,Riders!$A$2:$E$8000,4,FALSE))/365</f>
        <v>23.786301369863015</v>
      </c>
    </row>
    <row r="109" spans="1:11">
      <c r="A109" s="42" t="s">
        <v>1164</v>
      </c>
      <c r="B109" s="42">
        <v>2023</v>
      </c>
      <c r="C109" s="56">
        <v>45001</v>
      </c>
      <c r="D109" s="42" t="s">
        <v>65</v>
      </c>
      <c r="E109" t="s">
        <v>118</v>
      </c>
      <c r="F109">
        <v>2</v>
      </c>
      <c r="G109">
        <v>2</v>
      </c>
      <c r="H109" t="s">
        <v>98</v>
      </c>
      <c r="I109" t="s">
        <v>26</v>
      </c>
      <c r="J109">
        <v>10010678569</v>
      </c>
      <c r="K109" s="11">
        <f>(C109-VLOOKUP(H109,Riders!$A$2:$E$8000,4,FALSE))/365</f>
        <v>25.926027397260274</v>
      </c>
    </row>
    <row r="110" spans="1:11">
      <c r="A110" s="42" t="s">
        <v>1164</v>
      </c>
      <c r="B110" s="42">
        <v>2023</v>
      </c>
      <c r="C110" s="56">
        <v>45001</v>
      </c>
      <c r="D110" s="42" t="s">
        <v>65</v>
      </c>
      <c r="E110" t="s">
        <v>118</v>
      </c>
      <c r="F110">
        <v>2</v>
      </c>
      <c r="G110">
        <v>3</v>
      </c>
      <c r="H110" t="s">
        <v>92</v>
      </c>
      <c r="I110" t="s">
        <v>51</v>
      </c>
      <c r="J110">
        <v>10009150215</v>
      </c>
      <c r="K110" s="11">
        <f>(C110-VLOOKUP(H110,Riders!$A$2:$E$8000,4,FALSE))/365</f>
        <v>27.32054794520548</v>
      </c>
    </row>
    <row r="111" spans="1:11">
      <c r="A111" s="42" t="s">
        <v>1164</v>
      </c>
      <c r="B111" s="42">
        <v>2023</v>
      </c>
      <c r="C111" s="56">
        <v>45001</v>
      </c>
      <c r="D111" s="42" t="s">
        <v>65</v>
      </c>
      <c r="E111" t="s">
        <v>118</v>
      </c>
      <c r="F111">
        <v>2</v>
      </c>
      <c r="G111">
        <v>4</v>
      </c>
      <c r="H111" t="s">
        <v>1168</v>
      </c>
      <c r="I111" t="s">
        <v>211</v>
      </c>
      <c r="J111">
        <v>10010608447</v>
      </c>
      <c r="K111" s="11" t="e">
        <f>(C111-VLOOKUP(H111,Riders!$A$2:$E$8000,4,FALSE))/365</f>
        <v>#N/A</v>
      </c>
    </row>
    <row r="112" spans="1:11">
      <c r="A112" s="42" t="s">
        <v>1164</v>
      </c>
      <c r="B112" s="42">
        <v>2023</v>
      </c>
      <c r="C112" s="56">
        <v>45001</v>
      </c>
      <c r="D112" s="42" t="s">
        <v>65</v>
      </c>
      <c r="E112" t="s">
        <v>118</v>
      </c>
      <c r="F112">
        <v>2</v>
      </c>
      <c r="G112">
        <v>5</v>
      </c>
      <c r="H112" t="s">
        <v>131</v>
      </c>
      <c r="I112" t="s">
        <v>112</v>
      </c>
      <c r="J112">
        <v>10015483305</v>
      </c>
      <c r="K112" s="11">
        <f>(C112-VLOOKUP(H112,Riders!$A$2:$E$8000,4,FALSE))/365</f>
        <v>23.69041095890411</v>
      </c>
    </row>
    <row r="113" spans="1:11">
      <c r="A113" s="42" t="s">
        <v>1164</v>
      </c>
      <c r="B113" s="42">
        <v>2023</v>
      </c>
      <c r="C113" s="56">
        <v>45001</v>
      </c>
      <c r="D113" s="42" t="s">
        <v>65</v>
      </c>
      <c r="E113" t="s">
        <v>118</v>
      </c>
      <c r="F113">
        <v>2</v>
      </c>
      <c r="G113">
        <v>6</v>
      </c>
      <c r="H113" t="s">
        <v>127</v>
      </c>
      <c r="I113" t="s">
        <v>103</v>
      </c>
      <c r="J113">
        <v>10010821241</v>
      </c>
      <c r="K113" s="11">
        <f>(C113-VLOOKUP(H113,Riders!$A$2:$E$8000,4,FALSE))/365</f>
        <v>24.493150684931507</v>
      </c>
    </row>
    <row r="114" spans="1:11">
      <c r="A114" s="42" t="s">
        <v>1164</v>
      </c>
      <c r="B114" s="42">
        <v>2023</v>
      </c>
      <c r="C114" s="56">
        <v>45001</v>
      </c>
      <c r="D114" s="42" t="s">
        <v>65</v>
      </c>
      <c r="E114" t="s">
        <v>118</v>
      </c>
      <c r="F114">
        <v>3</v>
      </c>
      <c r="G114">
        <v>1</v>
      </c>
      <c r="H114" t="s">
        <v>468</v>
      </c>
      <c r="I114" t="s">
        <v>30</v>
      </c>
      <c r="J114">
        <v>10122775712</v>
      </c>
      <c r="K114" s="11">
        <f>(C114-VLOOKUP(H114,Riders!$A$2:$E$8000,4,FALSE))/365</f>
        <v>23.652054794520549</v>
      </c>
    </row>
    <row r="115" spans="1:11">
      <c r="A115" s="42" t="s">
        <v>1164</v>
      </c>
      <c r="B115" s="42">
        <v>2023</v>
      </c>
      <c r="C115" s="56">
        <v>45001</v>
      </c>
      <c r="D115" s="42" t="s">
        <v>65</v>
      </c>
      <c r="E115" t="s">
        <v>118</v>
      </c>
      <c r="F115">
        <v>3</v>
      </c>
      <c r="G115">
        <v>2</v>
      </c>
      <c r="H115" t="s">
        <v>123</v>
      </c>
      <c r="I115" t="s">
        <v>34</v>
      </c>
      <c r="J115">
        <v>10009012391</v>
      </c>
      <c r="K115" s="11">
        <f>(C115-VLOOKUP(H115,Riders!$A$2:$E$8000,4,FALSE))/365</f>
        <v>27.432876712328767</v>
      </c>
    </row>
    <row r="116" spans="1:11">
      <c r="A116" s="42" t="s">
        <v>1164</v>
      </c>
      <c r="B116" s="42">
        <v>2023</v>
      </c>
      <c r="C116" s="56">
        <v>45001</v>
      </c>
      <c r="D116" s="42" t="s">
        <v>65</v>
      </c>
      <c r="E116" t="s">
        <v>118</v>
      </c>
      <c r="F116">
        <v>3</v>
      </c>
      <c r="G116">
        <v>3</v>
      </c>
      <c r="H116" t="s">
        <v>111</v>
      </c>
      <c r="I116" t="s">
        <v>112</v>
      </c>
      <c r="J116">
        <v>10009967641</v>
      </c>
      <c r="K116" s="11">
        <f>(C116-VLOOKUP(H116,Riders!$A$2:$E$8000,4,FALSE))/365</f>
        <v>25.912328767123288</v>
      </c>
    </row>
    <row r="117" spans="1:11">
      <c r="A117" s="42" t="s">
        <v>1164</v>
      </c>
      <c r="B117" s="42">
        <v>2023</v>
      </c>
      <c r="C117" s="56">
        <v>45001</v>
      </c>
      <c r="D117" s="42" t="s">
        <v>65</v>
      </c>
      <c r="E117" t="s">
        <v>118</v>
      </c>
      <c r="F117">
        <v>3</v>
      </c>
      <c r="G117">
        <v>4</v>
      </c>
      <c r="H117" t="s">
        <v>97</v>
      </c>
      <c r="I117" t="s">
        <v>167</v>
      </c>
      <c r="J117">
        <v>10010592279</v>
      </c>
      <c r="K117" s="11">
        <f>(C117-VLOOKUP(H117,Riders!$A$2:$E$8000,4,FALSE))/365</f>
        <v>29.213698630136985</v>
      </c>
    </row>
    <row r="118" spans="1:11">
      <c r="A118" s="42" t="s">
        <v>1164</v>
      </c>
      <c r="B118" s="42">
        <v>2023</v>
      </c>
      <c r="C118" s="56">
        <v>45001</v>
      </c>
      <c r="D118" s="42" t="s">
        <v>65</v>
      </c>
      <c r="E118" t="s">
        <v>118</v>
      </c>
      <c r="F118">
        <v>3</v>
      </c>
      <c r="G118">
        <v>5</v>
      </c>
      <c r="H118" t="s">
        <v>183</v>
      </c>
      <c r="I118" t="s">
        <v>477</v>
      </c>
      <c r="J118">
        <v>10034964036</v>
      </c>
      <c r="K118" s="11">
        <f>(C118-VLOOKUP(H118,Riders!$A$2:$E$8000,4,FALSE))/365</f>
        <v>22.550684931506851</v>
      </c>
    </row>
    <row r="119" spans="1:11">
      <c r="A119" s="42" t="s">
        <v>1164</v>
      </c>
      <c r="B119" s="42">
        <v>2023</v>
      </c>
      <c r="C119" s="56">
        <v>45001</v>
      </c>
      <c r="D119" s="42" t="s">
        <v>65</v>
      </c>
      <c r="E119" t="s">
        <v>118</v>
      </c>
      <c r="F119">
        <v>3</v>
      </c>
      <c r="G119">
        <v>6</v>
      </c>
      <c r="H119" t="s">
        <v>114</v>
      </c>
      <c r="I119" t="s">
        <v>115</v>
      </c>
      <c r="J119">
        <v>10009009159</v>
      </c>
      <c r="K119" s="11">
        <f>(C119-VLOOKUP(H119,Riders!$A$2:$E$8000,4,FALSE))/365</f>
        <v>28.095890410958905</v>
      </c>
    </row>
    <row r="120" spans="1:11">
      <c r="A120" s="42" t="s">
        <v>1164</v>
      </c>
      <c r="B120" s="42">
        <v>2023</v>
      </c>
      <c r="C120" s="56">
        <v>45001</v>
      </c>
      <c r="D120" s="42" t="s">
        <v>65</v>
      </c>
      <c r="E120" t="s">
        <v>119</v>
      </c>
      <c r="F120">
        <v>1</v>
      </c>
      <c r="G120">
        <v>1</v>
      </c>
      <c r="H120" t="s">
        <v>98</v>
      </c>
      <c r="I120" t="s">
        <v>26</v>
      </c>
      <c r="J120">
        <v>10010678569</v>
      </c>
      <c r="K120" s="11">
        <f>(C120-VLOOKUP(H120,Riders!$A$2:$E$8000,4,FALSE))/365</f>
        <v>25.926027397260274</v>
      </c>
    </row>
    <row r="121" spans="1:11">
      <c r="A121" s="42" t="s">
        <v>1164</v>
      </c>
      <c r="B121" s="42">
        <v>2023</v>
      </c>
      <c r="C121" s="56">
        <v>45001</v>
      </c>
      <c r="D121" s="42" t="s">
        <v>65</v>
      </c>
      <c r="E121" t="s">
        <v>119</v>
      </c>
      <c r="F121">
        <v>1</v>
      </c>
      <c r="G121">
        <v>2</v>
      </c>
      <c r="H121" t="s">
        <v>92</v>
      </c>
      <c r="I121" t="s">
        <v>51</v>
      </c>
      <c r="J121">
        <v>10009150215</v>
      </c>
      <c r="K121" s="11">
        <f>(C121-VLOOKUP(H121,Riders!$A$2:$E$8000,4,FALSE))/365</f>
        <v>27.32054794520548</v>
      </c>
    </row>
    <row r="122" spans="1:11">
      <c r="A122" s="42" t="s">
        <v>1164</v>
      </c>
      <c r="B122" s="42">
        <v>2023</v>
      </c>
      <c r="C122" s="56">
        <v>45001</v>
      </c>
      <c r="D122" s="42" t="s">
        <v>65</v>
      </c>
      <c r="E122" t="s">
        <v>119</v>
      </c>
      <c r="F122">
        <v>1</v>
      </c>
      <c r="G122">
        <v>3</v>
      </c>
      <c r="H122" t="s">
        <v>468</v>
      </c>
      <c r="I122" t="s">
        <v>30</v>
      </c>
      <c r="J122">
        <v>10122775712</v>
      </c>
      <c r="K122" s="11">
        <f>(C122-VLOOKUP(H122,Riders!$A$2:$E$8000,4,FALSE))/365</f>
        <v>23.652054794520549</v>
      </c>
    </row>
    <row r="123" spans="1:11">
      <c r="A123" s="42" t="s">
        <v>1164</v>
      </c>
      <c r="B123" s="42">
        <v>2023</v>
      </c>
      <c r="C123" s="56">
        <v>45001</v>
      </c>
      <c r="D123" s="42" t="s">
        <v>65</v>
      </c>
      <c r="E123" t="s">
        <v>119</v>
      </c>
      <c r="F123">
        <v>1</v>
      </c>
      <c r="G123">
        <v>4</v>
      </c>
      <c r="H123" t="s">
        <v>99</v>
      </c>
      <c r="I123" t="s">
        <v>43</v>
      </c>
      <c r="J123">
        <v>10010830840</v>
      </c>
      <c r="K123" s="11">
        <f>(C123-VLOOKUP(H123,Riders!$A$2:$E$8000,4,FALSE))/365</f>
        <v>24.397260273972602</v>
      </c>
    </row>
    <row r="124" spans="1:11">
      <c r="A124" s="42" t="s">
        <v>1164</v>
      </c>
      <c r="B124" s="42">
        <v>2023</v>
      </c>
      <c r="C124" s="56">
        <v>45001</v>
      </c>
      <c r="D124" s="42" t="s">
        <v>65</v>
      </c>
      <c r="E124" t="s">
        <v>119</v>
      </c>
      <c r="F124">
        <v>1</v>
      </c>
      <c r="G124" t="s">
        <v>535</v>
      </c>
      <c r="H124" t="s">
        <v>111</v>
      </c>
      <c r="I124" t="s">
        <v>112</v>
      </c>
      <c r="J124">
        <v>10009967641</v>
      </c>
      <c r="K124" s="11">
        <f>(C124-VLOOKUP(H124,Riders!$A$2:$E$8000,4,FALSE))/365</f>
        <v>25.912328767123288</v>
      </c>
    </row>
    <row r="125" spans="1:11">
      <c r="A125" s="42" t="s">
        <v>1164</v>
      </c>
      <c r="B125" s="42">
        <v>2023</v>
      </c>
      <c r="C125" s="56">
        <v>45001</v>
      </c>
      <c r="D125" s="42" t="s">
        <v>65</v>
      </c>
      <c r="E125" t="s">
        <v>119</v>
      </c>
      <c r="F125">
        <v>1</v>
      </c>
      <c r="G125" t="s">
        <v>606</v>
      </c>
      <c r="H125" t="s">
        <v>106</v>
      </c>
      <c r="I125" t="s">
        <v>167</v>
      </c>
      <c r="J125">
        <v>10020900955</v>
      </c>
      <c r="K125" s="11">
        <f>(C125-VLOOKUP(H125,Riders!$A$2:$E$8000,4,FALSE))/365</f>
        <v>30.263013698630136</v>
      </c>
    </row>
    <row r="126" spans="1:11">
      <c r="A126" s="42" t="s">
        <v>1164</v>
      </c>
      <c r="B126" s="42">
        <v>2023</v>
      </c>
      <c r="C126" s="56">
        <v>45001</v>
      </c>
      <c r="D126" s="42" t="s">
        <v>65</v>
      </c>
      <c r="E126" t="s">
        <v>119</v>
      </c>
      <c r="F126">
        <v>2</v>
      </c>
      <c r="G126">
        <v>1</v>
      </c>
      <c r="H126" t="s">
        <v>168</v>
      </c>
      <c r="I126" t="s">
        <v>30</v>
      </c>
      <c r="J126">
        <v>10021114658</v>
      </c>
      <c r="K126" s="11">
        <f>(C126-VLOOKUP(H126,Riders!$A$2:$E$8000,4,FALSE))/365</f>
        <v>23.786301369863015</v>
      </c>
    </row>
    <row r="127" spans="1:11">
      <c r="A127" s="42" t="s">
        <v>1164</v>
      </c>
      <c r="B127" s="42">
        <v>2023</v>
      </c>
      <c r="C127" s="56">
        <v>45001</v>
      </c>
      <c r="D127" s="42" t="s">
        <v>65</v>
      </c>
      <c r="E127" t="s">
        <v>119</v>
      </c>
      <c r="F127">
        <v>2</v>
      </c>
      <c r="G127">
        <v>2</v>
      </c>
      <c r="H127" t="s">
        <v>107</v>
      </c>
      <c r="I127" t="s">
        <v>108</v>
      </c>
      <c r="J127">
        <v>10117936018</v>
      </c>
      <c r="K127" s="11">
        <f>(C127-VLOOKUP(H127,Riders!$A$2:$E$8000,4,FALSE))/365</f>
        <v>29.424657534246574</v>
      </c>
    </row>
    <row r="128" spans="1:11">
      <c r="A128" s="42" t="s">
        <v>1164</v>
      </c>
      <c r="B128" s="42">
        <v>2023</v>
      </c>
      <c r="C128" s="56">
        <v>45001</v>
      </c>
      <c r="D128" s="42" t="s">
        <v>65</v>
      </c>
      <c r="E128" t="s">
        <v>119</v>
      </c>
      <c r="F128">
        <v>2</v>
      </c>
      <c r="G128">
        <v>3</v>
      </c>
      <c r="H128" t="s">
        <v>97</v>
      </c>
      <c r="I128" t="s">
        <v>167</v>
      </c>
      <c r="J128">
        <v>10010592279</v>
      </c>
      <c r="K128" s="11">
        <f>(C128-VLOOKUP(H128,Riders!$A$2:$E$8000,4,FALSE))/365</f>
        <v>29.213698630136985</v>
      </c>
    </row>
    <row r="129" spans="1:11">
      <c r="A129" s="42" t="s">
        <v>1164</v>
      </c>
      <c r="B129" s="42">
        <v>2023</v>
      </c>
      <c r="C129" s="56">
        <v>45001</v>
      </c>
      <c r="D129" s="42" t="s">
        <v>65</v>
      </c>
      <c r="E129" t="s">
        <v>119</v>
      </c>
      <c r="F129">
        <v>2</v>
      </c>
      <c r="G129">
        <v>4</v>
      </c>
      <c r="H129" t="s">
        <v>123</v>
      </c>
      <c r="I129" t="s">
        <v>34</v>
      </c>
      <c r="J129">
        <v>10009012391</v>
      </c>
      <c r="K129" s="11">
        <f>(C129-VLOOKUP(H129,Riders!$A$2:$E$8000,4,FALSE))/365</f>
        <v>27.432876712328767</v>
      </c>
    </row>
    <row r="130" spans="1:11">
      <c r="A130" s="42" t="s">
        <v>1164</v>
      </c>
      <c r="B130" s="42">
        <v>2023</v>
      </c>
      <c r="C130" s="56">
        <v>45001</v>
      </c>
      <c r="D130" s="42" t="s">
        <v>65</v>
      </c>
      <c r="E130" t="s">
        <v>119</v>
      </c>
      <c r="F130">
        <v>2</v>
      </c>
      <c r="G130">
        <v>5</v>
      </c>
      <c r="H130" t="s">
        <v>1168</v>
      </c>
      <c r="I130" t="s">
        <v>211</v>
      </c>
      <c r="J130">
        <v>10010608447</v>
      </c>
      <c r="K130" s="11" t="e">
        <f>(C130-VLOOKUP(H130,Riders!$A$2:$E$8000,4,FALSE))/365</f>
        <v>#N/A</v>
      </c>
    </row>
    <row r="131" spans="1:11">
      <c r="A131" s="42" t="s">
        <v>1164</v>
      </c>
      <c r="B131" s="42">
        <v>2023</v>
      </c>
      <c r="C131" s="56">
        <v>45001</v>
      </c>
      <c r="D131" s="42" t="s">
        <v>65</v>
      </c>
      <c r="E131" t="s">
        <v>119</v>
      </c>
      <c r="F131">
        <v>2</v>
      </c>
      <c r="G131">
        <v>6</v>
      </c>
      <c r="H131" t="s">
        <v>170</v>
      </c>
      <c r="I131" t="s">
        <v>81</v>
      </c>
      <c r="J131">
        <v>10007073506</v>
      </c>
      <c r="K131" s="11">
        <f>(C131-VLOOKUP(H131,Riders!$A$2:$E$8000,4,FALSE))/365</f>
        <v>32.723287671232875</v>
      </c>
    </row>
    <row r="132" spans="1:11">
      <c r="A132" s="42" t="s">
        <v>1164</v>
      </c>
      <c r="B132" s="42">
        <v>2023</v>
      </c>
      <c r="C132" s="56">
        <v>45001</v>
      </c>
      <c r="D132" s="42" t="s">
        <v>65</v>
      </c>
      <c r="E132" t="s">
        <v>120</v>
      </c>
      <c r="F132">
        <v>1</v>
      </c>
      <c r="G132">
        <v>1</v>
      </c>
      <c r="H132" t="s">
        <v>168</v>
      </c>
      <c r="I132" t="s">
        <v>30</v>
      </c>
      <c r="J132">
        <v>10021114658</v>
      </c>
      <c r="K132" s="11">
        <f>(C132-VLOOKUP(H132,Riders!$A$2:$E$8000,4,FALSE))/365</f>
        <v>23.786301369863015</v>
      </c>
    </row>
    <row r="133" spans="1:11">
      <c r="A133" s="42" t="s">
        <v>1164</v>
      </c>
      <c r="B133" s="42">
        <v>2023</v>
      </c>
      <c r="C133" s="56">
        <v>45001</v>
      </c>
      <c r="D133" s="42" t="s">
        <v>65</v>
      </c>
      <c r="E133" t="s">
        <v>120</v>
      </c>
      <c r="F133">
        <v>1</v>
      </c>
      <c r="G133">
        <v>2</v>
      </c>
      <c r="H133" t="s">
        <v>92</v>
      </c>
      <c r="I133" t="s">
        <v>51</v>
      </c>
      <c r="J133">
        <v>10009150215</v>
      </c>
      <c r="K133" s="11">
        <f>(C133-VLOOKUP(H133,Riders!$A$2:$E$8000,4,FALSE))/365</f>
        <v>27.32054794520548</v>
      </c>
    </row>
    <row r="134" spans="1:11">
      <c r="A134" s="42" t="s">
        <v>1164</v>
      </c>
      <c r="B134" s="42">
        <v>2023</v>
      </c>
      <c r="C134" s="56">
        <v>45001</v>
      </c>
      <c r="D134" s="42" t="s">
        <v>65</v>
      </c>
      <c r="E134" t="s">
        <v>120</v>
      </c>
      <c r="F134">
        <v>1</v>
      </c>
      <c r="G134">
        <v>3</v>
      </c>
      <c r="H134" t="s">
        <v>468</v>
      </c>
      <c r="I134" t="s">
        <v>30</v>
      </c>
      <c r="J134">
        <v>10122775712</v>
      </c>
      <c r="K134" s="11">
        <f>(C134-VLOOKUP(H134,Riders!$A$2:$E$8000,4,FALSE))/365</f>
        <v>23.652054794520549</v>
      </c>
    </row>
    <row r="135" spans="1:11">
      <c r="A135" s="42" t="s">
        <v>1164</v>
      </c>
      <c r="B135" s="42">
        <v>2023</v>
      </c>
      <c r="C135" s="56">
        <v>45001</v>
      </c>
      <c r="D135" s="42" t="s">
        <v>65</v>
      </c>
      <c r="E135" t="s">
        <v>120</v>
      </c>
      <c r="F135">
        <v>1</v>
      </c>
      <c r="G135">
        <v>4</v>
      </c>
      <c r="H135" t="s">
        <v>97</v>
      </c>
      <c r="I135" t="s">
        <v>167</v>
      </c>
      <c r="J135">
        <v>10010592279</v>
      </c>
      <c r="K135" s="11">
        <f>(C135-VLOOKUP(H135,Riders!$A$2:$E$8000,4,FALSE))/365</f>
        <v>29.213698630136985</v>
      </c>
    </row>
    <row r="136" spans="1:11">
      <c r="A136" s="42" t="s">
        <v>1164</v>
      </c>
      <c r="B136" s="42">
        <v>2023</v>
      </c>
      <c r="C136" s="56">
        <v>45001</v>
      </c>
      <c r="D136" s="42" t="s">
        <v>65</v>
      </c>
      <c r="E136" t="s">
        <v>120</v>
      </c>
      <c r="F136">
        <v>1</v>
      </c>
      <c r="G136">
        <v>5</v>
      </c>
      <c r="H136" t="s">
        <v>107</v>
      </c>
      <c r="I136" t="s">
        <v>108</v>
      </c>
      <c r="J136">
        <v>10117936018</v>
      </c>
      <c r="K136" s="11">
        <f>(C136-VLOOKUP(H136,Riders!$A$2:$E$8000,4,FALSE))/365</f>
        <v>29.424657534246574</v>
      </c>
    </row>
    <row r="137" spans="1:11">
      <c r="A137" s="42" t="s">
        <v>1164</v>
      </c>
      <c r="B137" s="42">
        <v>2023</v>
      </c>
      <c r="C137" s="56">
        <v>45001</v>
      </c>
      <c r="D137" s="42" t="s">
        <v>65</v>
      </c>
      <c r="E137" t="s">
        <v>120</v>
      </c>
      <c r="F137">
        <v>1</v>
      </c>
      <c r="G137">
        <v>6</v>
      </c>
      <c r="H137" t="s">
        <v>98</v>
      </c>
      <c r="I137" t="s">
        <v>26</v>
      </c>
      <c r="J137">
        <v>10010678569</v>
      </c>
      <c r="K137" s="11">
        <f>(C137-VLOOKUP(H137,Riders!$A$2:$E$8000,4,FALSE))/365</f>
        <v>25.926027397260274</v>
      </c>
    </row>
    <row r="138" spans="1:11">
      <c r="A138" s="42" t="s">
        <v>1164</v>
      </c>
      <c r="B138" s="42">
        <v>2023</v>
      </c>
      <c r="C138" s="56">
        <v>45001</v>
      </c>
      <c r="D138" s="42" t="s">
        <v>65</v>
      </c>
      <c r="E138" t="s">
        <v>120</v>
      </c>
      <c r="F138">
        <v>2</v>
      </c>
      <c r="G138">
        <v>7</v>
      </c>
      <c r="H138" t="s">
        <v>99</v>
      </c>
      <c r="I138" t="s">
        <v>43</v>
      </c>
      <c r="J138">
        <v>10010830840</v>
      </c>
      <c r="K138" s="11">
        <f>(C138-VLOOKUP(H138,Riders!$A$2:$E$8000,4,FALSE))/365</f>
        <v>24.397260273972602</v>
      </c>
    </row>
    <row r="139" spans="1:11">
      <c r="A139" s="42" t="s">
        <v>1164</v>
      </c>
      <c r="B139" s="42">
        <v>2023</v>
      </c>
      <c r="C139" s="56">
        <v>45001</v>
      </c>
      <c r="D139" s="42" t="s">
        <v>65</v>
      </c>
      <c r="E139" t="s">
        <v>120</v>
      </c>
      <c r="F139">
        <v>2</v>
      </c>
      <c r="G139">
        <v>8</v>
      </c>
      <c r="H139" t="s">
        <v>111</v>
      </c>
      <c r="I139" t="s">
        <v>112</v>
      </c>
      <c r="J139">
        <v>10009967641</v>
      </c>
      <c r="K139" s="11">
        <f>(C139-VLOOKUP(H139,Riders!$A$2:$E$8000,4,FALSE))/365</f>
        <v>25.912328767123288</v>
      </c>
    </row>
    <row r="140" spans="1:11">
      <c r="A140" s="42" t="s">
        <v>1164</v>
      </c>
      <c r="B140" s="42">
        <v>2023</v>
      </c>
      <c r="C140" s="56">
        <v>45001</v>
      </c>
      <c r="D140" s="42" t="s">
        <v>65</v>
      </c>
      <c r="E140" t="s">
        <v>120</v>
      </c>
      <c r="F140">
        <v>2</v>
      </c>
      <c r="G140">
        <v>9</v>
      </c>
      <c r="H140" t="s">
        <v>1168</v>
      </c>
      <c r="I140" t="s">
        <v>211</v>
      </c>
      <c r="J140">
        <v>10010608447</v>
      </c>
      <c r="K140" s="11" t="e">
        <f>(C140-VLOOKUP(H140,Riders!$A$2:$E$8000,4,FALSE))/365</f>
        <v>#N/A</v>
      </c>
    </row>
    <row r="141" spans="1:11">
      <c r="A141" s="42" t="s">
        <v>1164</v>
      </c>
      <c r="B141" s="42">
        <v>2023</v>
      </c>
      <c r="C141" s="56">
        <v>45001</v>
      </c>
      <c r="D141" s="42" t="s">
        <v>65</v>
      </c>
      <c r="E141" t="s">
        <v>120</v>
      </c>
      <c r="F141">
        <v>2</v>
      </c>
      <c r="G141">
        <v>10</v>
      </c>
      <c r="H141" t="s">
        <v>106</v>
      </c>
      <c r="I141" t="s">
        <v>167</v>
      </c>
      <c r="J141">
        <v>10020900955</v>
      </c>
      <c r="K141" s="11">
        <f>(C141-VLOOKUP(H141,Riders!$A$2:$E$8000,4,FALSE))/365</f>
        <v>30.263013698630136</v>
      </c>
    </row>
    <row r="142" spans="1:11">
      <c r="A142" s="42" t="s">
        <v>1164</v>
      </c>
      <c r="B142" s="42">
        <v>2023</v>
      </c>
      <c r="C142" s="56">
        <v>45001</v>
      </c>
      <c r="D142" s="42" t="s">
        <v>65</v>
      </c>
      <c r="E142" t="s">
        <v>120</v>
      </c>
      <c r="F142">
        <v>2</v>
      </c>
      <c r="G142">
        <v>11</v>
      </c>
      <c r="H142" t="s">
        <v>123</v>
      </c>
      <c r="I142" t="s">
        <v>34</v>
      </c>
      <c r="J142">
        <v>10009012391</v>
      </c>
      <c r="K142" s="11">
        <f>(C142-VLOOKUP(H142,Riders!$A$2:$E$8000,4,FALSE))/365</f>
        <v>27.432876712328767</v>
      </c>
    </row>
    <row r="143" spans="1:11">
      <c r="A143" s="42" t="s">
        <v>1164</v>
      </c>
      <c r="B143" s="42">
        <v>2023</v>
      </c>
      <c r="C143" s="56">
        <v>45001</v>
      </c>
      <c r="D143" s="42" t="s">
        <v>65</v>
      </c>
      <c r="E143" t="s">
        <v>120</v>
      </c>
      <c r="F143">
        <v>2</v>
      </c>
      <c r="G143">
        <v>12</v>
      </c>
      <c r="H143" t="s">
        <v>170</v>
      </c>
      <c r="I143" t="s">
        <v>81</v>
      </c>
      <c r="J143">
        <v>10007073506</v>
      </c>
      <c r="K143" s="11">
        <f>(C143-VLOOKUP(H143,Riders!$A$2:$E$8000,4,FALSE))/365</f>
        <v>32.723287671232875</v>
      </c>
    </row>
    <row r="144" spans="1:11">
      <c r="A144" s="44" t="s">
        <v>1100</v>
      </c>
      <c r="B144" s="44">
        <v>2023</v>
      </c>
      <c r="C144" s="87">
        <v>44982</v>
      </c>
      <c r="D144" s="44" t="s">
        <v>65</v>
      </c>
      <c r="E144" t="s">
        <v>90</v>
      </c>
      <c r="F144">
        <v>1</v>
      </c>
      <c r="G144">
        <v>1</v>
      </c>
      <c r="H144" t="s">
        <v>91</v>
      </c>
      <c r="I144" t="s">
        <v>22</v>
      </c>
      <c r="K144" s="11">
        <f>(C144-VLOOKUP(H144,Riders!$A$2:$E$8000,4,FALSE))/365</f>
        <v>25.969863013698632</v>
      </c>
    </row>
    <row r="145" spans="1:11">
      <c r="A145" s="44" t="s">
        <v>1100</v>
      </c>
      <c r="B145" s="44">
        <v>2023</v>
      </c>
      <c r="C145" s="87">
        <v>44982</v>
      </c>
      <c r="D145" s="44" t="s">
        <v>65</v>
      </c>
      <c r="E145" t="s">
        <v>90</v>
      </c>
      <c r="F145">
        <v>1</v>
      </c>
      <c r="G145">
        <v>2</v>
      </c>
      <c r="H145" t="s">
        <v>98</v>
      </c>
      <c r="I145" t="s">
        <v>26</v>
      </c>
      <c r="K145" s="11">
        <f>(C145-VLOOKUP(H145,Riders!$A$2:$E$8000,4,FALSE))/365</f>
        <v>25.873972602739727</v>
      </c>
    </row>
    <row r="146" spans="1:11">
      <c r="A146" s="44" t="s">
        <v>1100</v>
      </c>
      <c r="B146" s="44">
        <v>2023</v>
      </c>
      <c r="C146" s="87">
        <v>44982</v>
      </c>
      <c r="D146" s="44" t="s">
        <v>65</v>
      </c>
      <c r="E146" t="s">
        <v>90</v>
      </c>
      <c r="F146">
        <v>1</v>
      </c>
      <c r="G146">
        <v>3</v>
      </c>
      <c r="H146" t="s">
        <v>830</v>
      </c>
      <c r="I146" t="s">
        <v>206</v>
      </c>
      <c r="K146" s="11">
        <f>(C146-VLOOKUP(H146,Riders!$A$2:$E$8000,4,FALSE))/365</f>
        <v>20.780821917808218</v>
      </c>
    </row>
    <row r="147" spans="1:11">
      <c r="A147" s="44" t="s">
        <v>1100</v>
      </c>
      <c r="B147" s="44">
        <v>2023</v>
      </c>
      <c r="C147" s="87">
        <v>44982</v>
      </c>
      <c r="D147" s="44" t="s">
        <v>65</v>
      </c>
      <c r="E147" t="s">
        <v>90</v>
      </c>
      <c r="F147">
        <v>1</v>
      </c>
      <c r="G147">
        <v>4</v>
      </c>
      <c r="H147" t="s">
        <v>131</v>
      </c>
      <c r="I147" t="s">
        <v>112</v>
      </c>
      <c r="K147" s="11">
        <f>(C147-VLOOKUP(H147,Riders!$A$2:$E$8000,4,FALSE))/365</f>
        <v>23.638356164383563</v>
      </c>
    </row>
    <row r="148" spans="1:11">
      <c r="A148" s="44" t="s">
        <v>1100</v>
      </c>
      <c r="B148" s="44">
        <v>2023</v>
      </c>
      <c r="C148" s="87">
        <v>44982</v>
      </c>
      <c r="D148" s="44" t="s">
        <v>65</v>
      </c>
      <c r="E148" t="s">
        <v>90</v>
      </c>
      <c r="F148">
        <v>1</v>
      </c>
      <c r="G148" t="s">
        <v>535</v>
      </c>
      <c r="H148" t="s">
        <v>168</v>
      </c>
      <c r="I148" t="s">
        <v>30</v>
      </c>
      <c r="K148" s="11">
        <f>(C148-VLOOKUP(H148,Riders!$A$2:$E$8000,4,FALSE))/365</f>
        <v>23.734246575342464</v>
      </c>
    </row>
    <row r="149" spans="1:11">
      <c r="A149" s="44" t="s">
        <v>1100</v>
      </c>
      <c r="B149" s="44">
        <v>2023</v>
      </c>
      <c r="C149" s="87">
        <v>44982</v>
      </c>
      <c r="D149" s="44" t="s">
        <v>65</v>
      </c>
      <c r="E149" t="s">
        <v>90</v>
      </c>
      <c r="F149">
        <v>1</v>
      </c>
      <c r="G149" t="s">
        <v>535</v>
      </c>
      <c r="H149" t="s">
        <v>195</v>
      </c>
      <c r="I149" t="s">
        <v>51</v>
      </c>
      <c r="K149" s="11">
        <f>(C149-VLOOKUP(H149,Riders!$A$2:$E$8000,4,FALSE))/365</f>
        <v>35.164383561643838</v>
      </c>
    </row>
    <row r="150" spans="1:11">
      <c r="A150" s="44" t="s">
        <v>1100</v>
      </c>
      <c r="B150" s="44">
        <v>2023</v>
      </c>
      <c r="C150" s="87">
        <v>44982</v>
      </c>
      <c r="D150" s="44" t="s">
        <v>65</v>
      </c>
      <c r="E150" t="s">
        <v>90</v>
      </c>
      <c r="F150">
        <v>2</v>
      </c>
      <c r="G150">
        <v>1</v>
      </c>
      <c r="H150" t="s">
        <v>106</v>
      </c>
      <c r="I150" t="s">
        <v>167</v>
      </c>
      <c r="K150" s="11">
        <f>(C150-VLOOKUP(H150,Riders!$A$2:$E$8000,4,FALSE))/365</f>
        <v>30.210958904109589</v>
      </c>
    </row>
    <row r="151" spans="1:11">
      <c r="A151" s="44" t="s">
        <v>1100</v>
      </c>
      <c r="B151" s="44">
        <v>2023</v>
      </c>
      <c r="C151" s="87">
        <v>44982</v>
      </c>
      <c r="D151" s="44" t="s">
        <v>65</v>
      </c>
      <c r="E151" t="s">
        <v>90</v>
      </c>
      <c r="F151">
        <v>2</v>
      </c>
      <c r="G151">
        <v>2</v>
      </c>
      <c r="H151" t="s">
        <v>469</v>
      </c>
      <c r="I151" t="s">
        <v>26</v>
      </c>
      <c r="K151" s="11">
        <f>(C151-VLOOKUP(H151,Riders!$A$2:$E$8000,4,FALSE))/365</f>
        <v>24.090410958904108</v>
      </c>
    </row>
    <row r="152" spans="1:11">
      <c r="A152" s="44" t="s">
        <v>1100</v>
      </c>
      <c r="B152" s="44">
        <v>2023</v>
      </c>
      <c r="C152" s="87">
        <v>44982</v>
      </c>
      <c r="D152" s="44" t="s">
        <v>65</v>
      </c>
      <c r="E152" t="s">
        <v>90</v>
      </c>
      <c r="F152">
        <v>2</v>
      </c>
      <c r="G152">
        <v>3</v>
      </c>
      <c r="H152" t="s">
        <v>100</v>
      </c>
      <c r="I152" t="s">
        <v>101</v>
      </c>
      <c r="K152" s="11">
        <f>(C152-VLOOKUP(H152,Riders!$A$2:$E$8000,4,FALSE))/365</f>
        <v>23.876712328767123</v>
      </c>
    </row>
    <row r="153" spans="1:11">
      <c r="A153" s="44" t="s">
        <v>1100</v>
      </c>
      <c r="B153" s="44">
        <v>2023</v>
      </c>
      <c r="C153" s="87">
        <v>44982</v>
      </c>
      <c r="D153" s="44" t="s">
        <v>65</v>
      </c>
      <c r="E153" t="s">
        <v>90</v>
      </c>
      <c r="F153">
        <v>2</v>
      </c>
      <c r="G153">
        <v>4</v>
      </c>
      <c r="H153" t="s">
        <v>107</v>
      </c>
      <c r="I153" t="s">
        <v>108</v>
      </c>
      <c r="K153" s="11">
        <f>(C153-VLOOKUP(H153,Riders!$A$2:$E$8000,4,FALSE))/365</f>
        <v>29.372602739726027</v>
      </c>
    </row>
    <row r="154" spans="1:11">
      <c r="A154" s="44" t="s">
        <v>1100</v>
      </c>
      <c r="B154" s="44">
        <v>2023</v>
      </c>
      <c r="C154" s="87">
        <v>44982</v>
      </c>
      <c r="D154" s="44" t="s">
        <v>65</v>
      </c>
      <c r="E154" t="s">
        <v>90</v>
      </c>
      <c r="F154">
        <v>2</v>
      </c>
      <c r="G154">
        <v>5</v>
      </c>
      <c r="H154" t="s">
        <v>58</v>
      </c>
      <c r="I154" t="s">
        <v>36</v>
      </c>
      <c r="K154" s="11">
        <f>(C154-VLOOKUP(H154,Riders!$A$2:$E$8000,4,FALSE))/365</f>
        <v>29.290410958904111</v>
      </c>
    </row>
    <row r="155" spans="1:11">
      <c r="A155" s="44" t="s">
        <v>1100</v>
      </c>
      <c r="B155" s="44">
        <v>2023</v>
      </c>
      <c r="C155" s="87">
        <v>44982</v>
      </c>
      <c r="D155" s="44" t="s">
        <v>65</v>
      </c>
      <c r="E155" t="s">
        <v>90</v>
      </c>
      <c r="F155">
        <v>2</v>
      </c>
      <c r="G155" t="s">
        <v>606</v>
      </c>
      <c r="H155" t="s">
        <v>678</v>
      </c>
      <c r="I155" t="s">
        <v>24</v>
      </c>
      <c r="K155" s="11">
        <f>(C155-VLOOKUP(H155,Riders!$A$2:$E$8000,4,FALSE))/365</f>
        <v>25.695890410958903</v>
      </c>
    </row>
    <row r="156" spans="1:11">
      <c r="A156" s="44" t="s">
        <v>1100</v>
      </c>
      <c r="B156" s="44">
        <v>2023</v>
      </c>
      <c r="C156" s="87">
        <v>44982</v>
      </c>
      <c r="D156" s="44" t="s">
        <v>65</v>
      </c>
      <c r="E156" t="s">
        <v>90</v>
      </c>
      <c r="F156">
        <v>3</v>
      </c>
      <c r="G156">
        <v>1</v>
      </c>
      <c r="H156" t="s">
        <v>29</v>
      </c>
      <c r="I156" t="s">
        <v>30</v>
      </c>
      <c r="K156" s="11">
        <f>(C156-VLOOKUP(H156,Riders!$A$2:$E$8000,4,FALSE))/365</f>
        <v>27.008219178082193</v>
      </c>
    </row>
    <row r="157" spans="1:11">
      <c r="A157" s="44" t="s">
        <v>1100</v>
      </c>
      <c r="B157" s="44">
        <v>2023</v>
      </c>
      <c r="C157" s="87">
        <v>44982</v>
      </c>
      <c r="D157" s="44" t="s">
        <v>65</v>
      </c>
      <c r="E157" t="s">
        <v>90</v>
      </c>
      <c r="F157">
        <v>3</v>
      </c>
      <c r="G157">
        <v>2</v>
      </c>
      <c r="H157" t="s">
        <v>44</v>
      </c>
      <c r="I157" t="s">
        <v>45</v>
      </c>
      <c r="K157" s="11">
        <f>(C157-VLOOKUP(H157,Riders!$A$2:$E$8000,4,FALSE))/365</f>
        <v>27.027397260273972</v>
      </c>
    </row>
    <row r="158" spans="1:11">
      <c r="A158" s="44" t="s">
        <v>1100</v>
      </c>
      <c r="B158" s="44">
        <v>2023</v>
      </c>
      <c r="C158" s="87">
        <v>44982</v>
      </c>
      <c r="D158" s="44" t="s">
        <v>65</v>
      </c>
      <c r="E158" t="s">
        <v>90</v>
      </c>
      <c r="F158">
        <v>3</v>
      </c>
      <c r="G158">
        <v>3</v>
      </c>
      <c r="H158" t="s">
        <v>183</v>
      </c>
      <c r="I158" t="s">
        <v>477</v>
      </c>
      <c r="K158" s="11">
        <f>(C158-VLOOKUP(H158,Riders!$A$2:$E$8000,4,FALSE))/365</f>
        <v>22.4986301369863</v>
      </c>
    </row>
    <row r="159" spans="1:11">
      <c r="A159" s="44" t="s">
        <v>1100</v>
      </c>
      <c r="B159" s="44">
        <v>2023</v>
      </c>
      <c r="C159" s="87">
        <v>44982</v>
      </c>
      <c r="D159" s="44" t="s">
        <v>65</v>
      </c>
      <c r="E159" t="s">
        <v>90</v>
      </c>
      <c r="F159">
        <v>3</v>
      </c>
      <c r="G159">
        <v>4</v>
      </c>
      <c r="H159" t="s">
        <v>110</v>
      </c>
      <c r="I159" t="s">
        <v>60</v>
      </c>
      <c r="K159" s="11">
        <f>(C159-VLOOKUP(H159,Riders!$A$2:$E$8000,4,FALSE))/365</f>
        <v>21.978082191780821</v>
      </c>
    </row>
    <row r="160" spans="1:11">
      <c r="A160" s="44" t="s">
        <v>1100</v>
      </c>
      <c r="B160" s="44">
        <v>2023</v>
      </c>
      <c r="C160" s="87">
        <v>44982</v>
      </c>
      <c r="D160" s="44" t="s">
        <v>65</v>
      </c>
      <c r="E160" t="s">
        <v>90</v>
      </c>
      <c r="F160">
        <v>3</v>
      </c>
      <c r="G160">
        <v>5</v>
      </c>
      <c r="H160" t="s">
        <v>99</v>
      </c>
      <c r="I160" t="s">
        <v>43</v>
      </c>
      <c r="K160" s="11">
        <f>(C160-VLOOKUP(H160,Riders!$A$2:$E$8000,4,FALSE))/365</f>
        <v>24.345205479452055</v>
      </c>
    </row>
    <row r="161" spans="1:11">
      <c r="A161" s="44" t="s">
        <v>1100</v>
      </c>
      <c r="B161" s="44">
        <v>2023</v>
      </c>
      <c r="C161" s="87">
        <v>44982</v>
      </c>
      <c r="D161" s="44" t="s">
        <v>65</v>
      </c>
      <c r="E161" t="s">
        <v>90</v>
      </c>
      <c r="F161">
        <v>3</v>
      </c>
      <c r="G161">
        <v>6</v>
      </c>
      <c r="H161" t="s">
        <v>552</v>
      </c>
      <c r="I161" t="s">
        <v>24</v>
      </c>
      <c r="K161" s="11">
        <f>(C161-VLOOKUP(H161,Riders!$A$2:$E$8000,4,FALSE))/365</f>
        <v>20.150684931506849</v>
      </c>
    </row>
    <row r="162" spans="1:11">
      <c r="A162" s="44" t="s">
        <v>1100</v>
      </c>
      <c r="B162" s="44">
        <v>2023</v>
      </c>
      <c r="C162" s="87">
        <v>44982</v>
      </c>
      <c r="D162" s="44" t="s">
        <v>65</v>
      </c>
      <c r="E162" t="s">
        <v>90</v>
      </c>
      <c r="F162">
        <v>4</v>
      </c>
      <c r="G162">
        <v>1</v>
      </c>
      <c r="H162" t="s">
        <v>21</v>
      </c>
      <c r="I162" t="s">
        <v>22</v>
      </c>
      <c r="K162" s="11">
        <f>(C162-VLOOKUP(H162,Riders!$A$2:$E$8000,4,FALSE))/365</f>
        <v>29.967123287671232</v>
      </c>
    </row>
    <row r="163" spans="1:11">
      <c r="A163" s="44" t="s">
        <v>1100</v>
      </c>
      <c r="B163" s="44">
        <v>2023</v>
      </c>
      <c r="C163" s="87">
        <v>44982</v>
      </c>
      <c r="D163" s="44" t="s">
        <v>65</v>
      </c>
      <c r="E163" t="s">
        <v>90</v>
      </c>
      <c r="F163">
        <v>4</v>
      </c>
      <c r="G163">
        <v>2</v>
      </c>
      <c r="H163" t="s">
        <v>257</v>
      </c>
      <c r="I163" t="s">
        <v>255</v>
      </c>
      <c r="K163" s="11">
        <f>(C163-VLOOKUP(H163,Riders!$A$2:$E$8000,4,FALSE))/365</f>
        <v>25.454794520547946</v>
      </c>
    </row>
    <row r="164" spans="1:11">
      <c r="A164" s="44" t="s">
        <v>1100</v>
      </c>
      <c r="B164" s="44">
        <v>2023</v>
      </c>
      <c r="C164" s="87">
        <v>44982</v>
      </c>
      <c r="D164" s="44" t="s">
        <v>65</v>
      </c>
      <c r="E164" t="s">
        <v>90</v>
      </c>
      <c r="F164">
        <v>4</v>
      </c>
      <c r="G164">
        <v>3</v>
      </c>
      <c r="H164" t="s">
        <v>470</v>
      </c>
      <c r="I164" t="s">
        <v>41</v>
      </c>
      <c r="K164" s="11">
        <f>(C164-VLOOKUP(H164,Riders!$A$2:$E$8000,4,FALSE))/365</f>
        <v>24.367123287671234</v>
      </c>
    </row>
    <row r="165" spans="1:11">
      <c r="A165" s="44" t="s">
        <v>1100</v>
      </c>
      <c r="B165" s="44">
        <v>2023</v>
      </c>
      <c r="C165" s="87">
        <v>44982</v>
      </c>
      <c r="D165" s="44" t="s">
        <v>65</v>
      </c>
      <c r="E165" t="s">
        <v>90</v>
      </c>
      <c r="F165">
        <v>4</v>
      </c>
      <c r="G165">
        <v>4</v>
      </c>
      <c r="H165" t="s">
        <v>75</v>
      </c>
      <c r="I165" t="s">
        <v>1105</v>
      </c>
      <c r="K165" s="11">
        <f>(C165-VLOOKUP(H165,Riders!$A$2:$E$8000,4,FALSE))/365</f>
        <v>21.989041095890411</v>
      </c>
    </row>
    <row r="166" spans="1:11">
      <c r="A166" s="44" t="s">
        <v>1100</v>
      </c>
      <c r="B166" s="44">
        <v>2023</v>
      </c>
      <c r="C166" s="87">
        <v>44982</v>
      </c>
      <c r="D166" s="44" t="s">
        <v>65</v>
      </c>
      <c r="E166" t="s">
        <v>90</v>
      </c>
      <c r="F166">
        <v>4</v>
      </c>
      <c r="G166">
        <v>5</v>
      </c>
      <c r="H166" t="s">
        <v>162</v>
      </c>
      <c r="I166" t="s">
        <v>163</v>
      </c>
      <c r="K166" s="11">
        <f>(C166-VLOOKUP(H166,Riders!$A$2:$E$8000,4,FALSE))/365</f>
        <v>22.75068493150685</v>
      </c>
    </row>
    <row r="167" spans="1:11">
      <c r="A167" s="44" t="s">
        <v>1100</v>
      </c>
      <c r="B167" s="44">
        <v>2023</v>
      </c>
      <c r="C167" s="87">
        <v>44982</v>
      </c>
      <c r="D167" s="44" t="s">
        <v>65</v>
      </c>
      <c r="E167" t="s">
        <v>90</v>
      </c>
      <c r="F167">
        <v>4</v>
      </c>
      <c r="G167">
        <v>6</v>
      </c>
      <c r="H167" t="s">
        <v>31</v>
      </c>
      <c r="I167" t="s">
        <v>1106</v>
      </c>
      <c r="K167" s="11">
        <f>(C167-VLOOKUP(H167,Riders!$A$2:$E$8000,4,FALSE))/365</f>
        <v>21.293150684931508</v>
      </c>
    </row>
    <row r="168" spans="1:11">
      <c r="A168" s="44" t="s">
        <v>1100</v>
      </c>
      <c r="B168" s="44">
        <v>2023</v>
      </c>
      <c r="C168" s="87">
        <v>44982</v>
      </c>
      <c r="D168" s="44" t="s">
        <v>65</v>
      </c>
      <c r="E168" t="s">
        <v>90</v>
      </c>
      <c r="F168">
        <v>4</v>
      </c>
      <c r="G168">
        <v>7</v>
      </c>
      <c r="H168" t="s">
        <v>111</v>
      </c>
      <c r="I168" t="s">
        <v>112</v>
      </c>
      <c r="K168" s="11">
        <f>(C168-VLOOKUP(H168,Riders!$A$2:$E$8000,4,FALSE))/365</f>
        <v>25.860273972602741</v>
      </c>
    </row>
    <row r="169" spans="1:11">
      <c r="A169" s="44" t="s">
        <v>1100</v>
      </c>
      <c r="B169" s="44">
        <v>2023</v>
      </c>
      <c r="C169" s="87">
        <v>44982</v>
      </c>
      <c r="D169" s="44" t="s">
        <v>65</v>
      </c>
      <c r="E169" t="s">
        <v>90</v>
      </c>
      <c r="F169">
        <v>5</v>
      </c>
      <c r="G169">
        <v>1</v>
      </c>
      <c r="H169" t="s">
        <v>97</v>
      </c>
      <c r="I169" t="s">
        <v>167</v>
      </c>
      <c r="K169" s="11">
        <f>(C169-VLOOKUP(H169,Riders!$A$2:$E$8000,4,FALSE))/365</f>
        <v>29.161643835616438</v>
      </c>
    </row>
    <row r="170" spans="1:11">
      <c r="A170" s="44" t="s">
        <v>1100</v>
      </c>
      <c r="B170" s="44">
        <v>2023</v>
      </c>
      <c r="C170" s="87">
        <v>44982</v>
      </c>
      <c r="D170" s="44" t="s">
        <v>65</v>
      </c>
      <c r="E170" t="s">
        <v>90</v>
      </c>
      <c r="F170">
        <v>5</v>
      </c>
      <c r="G170">
        <v>2</v>
      </c>
      <c r="H170" t="s">
        <v>49</v>
      </c>
      <c r="I170" t="s">
        <v>43</v>
      </c>
      <c r="K170" s="11">
        <f>(C170-VLOOKUP(H170,Riders!$A$2:$E$8000,4,FALSE))/365</f>
        <v>28.621917808219177</v>
      </c>
    </row>
    <row r="171" spans="1:11">
      <c r="A171" s="44" t="s">
        <v>1100</v>
      </c>
      <c r="B171" s="44">
        <v>2023</v>
      </c>
      <c r="C171" s="87">
        <v>44982</v>
      </c>
      <c r="D171" s="44" t="s">
        <v>65</v>
      </c>
      <c r="E171" t="s">
        <v>90</v>
      </c>
      <c r="F171">
        <v>5</v>
      </c>
      <c r="G171">
        <v>3</v>
      </c>
      <c r="H171" t="s">
        <v>1107</v>
      </c>
      <c r="I171" t="s">
        <v>255</v>
      </c>
      <c r="K171" s="11">
        <f>(C171-VLOOKUP(H171,Riders!$A$2:$E$8000,4,FALSE))/365</f>
        <v>21.038356164383561</v>
      </c>
    </row>
    <row r="172" spans="1:11">
      <c r="A172" s="44" t="s">
        <v>1100</v>
      </c>
      <c r="B172" s="44">
        <v>2023</v>
      </c>
      <c r="C172" s="87">
        <v>44982</v>
      </c>
      <c r="D172" s="44" t="s">
        <v>65</v>
      </c>
      <c r="E172" t="s">
        <v>90</v>
      </c>
      <c r="F172">
        <v>5</v>
      </c>
      <c r="G172">
        <v>4</v>
      </c>
      <c r="H172" t="s">
        <v>142</v>
      </c>
      <c r="I172" t="s">
        <v>94</v>
      </c>
      <c r="K172" s="11">
        <f>(C172-VLOOKUP(H172,Riders!$A$2:$E$8000,4,FALSE))/365</f>
        <v>27.901369863013699</v>
      </c>
    </row>
    <row r="173" spans="1:11">
      <c r="A173" s="44" t="s">
        <v>1100</v>
      </c>
      <c r="B173" s="44">
        <v>2023</v>
      </c>
      <c r="C173" s="87">
        <v>44982</v>
      </c>
      <c r="D173" s="44" t="s">
        <v>65</v>
      </c>
      <c r="E173" t="s">
        <v>90</v>
      </c>
      <c r="F173">
        <v>5</v>
      </c>
      <c r="G173">
        <v>5</v>
      </c>
      <c r="H173" t="s">
        <v>46</v>
      </c>
      <c r="I173" t="s">
        <v>1106</v>
      </c>
      <c r="K173" s="11">
        <f>(C173-VLOOKUP(H173,Riders!$A$2:$E$8000,4,FALSE))/365</f>
        <v>26.243835616438357</v>
      </c>
    </row>
    <row r="174" spans="1:11">
      <c r="A174" s="44" t="s">
        <v>1100</v>
      </c>
      <c r="B174" s="44">
        <v>2023</v>
      </c>
      <c r="C174" s="87">
        <v>44982</v>
      </c>
      <c r="D174" s="44" t="s">
        <v>65</v>
      </c>
      <c r="E174" t="s">
        <v>90</v>
      </c>
      <c r="F174">
        <v>5</v>
      </c>
      <c r="G174">
        <v>6</v>
      </c>
      <c r="H174" t="s">
        <v>1108</v>
      </c>
      <c r="I174" t="s">
        <v>41</v>
      </c>
      <c r="K174" s="11">
        <f>(C174-VLOOKUP(H174,Riders!$A$2:$E$8000,4,FALSE))/365</f>
        <v>22.509589041095889</v>
      </c>
    </row>
    <row r="175" spans="1:11">
      <c r="A175" s="44" t="s">
        <v>1100</v>
      </c>
      <c r="B175" s="44">
        <v>2023</v>
      </c>
      <c r="C175" s="87">
        <v>44982</v>
      </c>
      <c r="D175" s="44" t="s">
        <v>65</v>
      </c>
      <c r="E175" t="s">
        <v>90</v>
      </c>
      <c r="F175">
        <v>5</v>
      </c>
      <c r="G175">
        <v>7</v>
      </c>
      <c r="H175" t="s">
        <v>147</v>
      </c>
      <c r="I175" t="s">
        <v>55</v>
      </c>
      <c r="K175" s="11">
        <f>(C175-VLOOKUP(H175,Riders!$A$2:$E$8000,4,FALSE))/365</f>
        <v>28.706849315068492</v>
      </c>
    </row>
    <row r="176" spans="1:11">
      <c r="A176" s="44" t="s">
        <v>1100</v>
      </c>
      <c r="B176" s="44">
        <v>2023</v>
      </c>
      <c r="C176" s="87">
        <v>44982</v>
      </c>
      <c r="D176" s="44" t="s">
        <v>65</v>
      </c>
      <c r="E176" t="s">
        <v>90</v>
      </c>
      <c r="F176">
        <v>6</v>
      </c>
      <c r="G176">
        <v>1</v>
      </c>
      <c r="H176" t="s">
        <v>135</v>
      </c>
      <c r="I176" t="s">
        <v>34</v>
      </c>
      <c r="K176" s="11">
        <f>(C176-VLOOKUP(H176,Riders!$A$2:$E$8000,4,FALSE))/365</f>
        <v>26.493150684931507</v>
      </c>
    </row>
    <row r="177" spans="1:11">
      <c r="A177" s="44" t="s">
        <v>1100</v>
      </c>
      <c r="B177" s="44">
        <v>2023</v>
      </c>
      <c r="C177" s="87">
        <v>44982</v>
      </c>
      <c r="D177" s="44" t="s">
        <v>65</v>
      </c>
      <c r="E177" t="s">
        <v>90</v>
      </c>
      <c r="F177">
        <v>6</v>
      </c>
      <c r="G177">
        <v>2</v>
      </c>
      <c r="H177" t="s">
        <v>793</v>
      </c>
      <c r="I177" t="s">
        <v>206</v>
      </c>
      <c r="K177" s="11">
        <f>(C177-VLOOKUP(H177,Riders!$A$2:$E$8000,4,FALSE))/365</f>
        <v>22.18904109589041</v>
      </c>
    </row>
    <row r="178" spans="1:11">
      <c r="A178" s="44" t="s">
        <v>1100</v>
      </c>
      <c r="B178" s="44">
        <v>2023</v>
      </c>
      <c r="C178" s="87">
        <v>44982</v>
      </c>
      <c r="D178" s="44" t="s">
        <v>65</v>
      </c>
      <c r="E178" t="s">
        <v>90</v>
      </c>
      <c r="F178">
        <v>6</v>
      </c>
      <c r="G178">
        <v>3</v>
      </c>
      <c r="H178" t="s">
        <v>166</v>
      </c>
      <c r="I178" t="s">
        <v>45</v>
      </c>
      <c r="K178" s="11">
        <f>(C178-VLOOKUP(H178,Riders!$A$2:$E$8000,4,FALSE))/365</f>
        <v>33.153424657534245</v>
      </c>
    </row>
    <row r="179" spans="1:11">
      <c r="A179" s="44" t="s">
        <v>1100</v>
      </c>
      <c r="B179" s="44">
        <v>2023</v>
      </c>
      <c r="C179" s="87">
        <v>44982</v>
      </c>
      <c r="D179" s="44" t="s">
        <v>65</v>
      </c>
      <c r="E179" t="s">
        <v>90</v>
      </c>
      <c r="F179">
        <v>6</v>
      </c>
      <c r="G179">
        <v>4</v>
      </c>
      <c r="H179" t="s">
        <v>54</v>
      </c>
      <c r="I179" t="s">
        <v>55</v>
      </c>
      <c r="K179" s="11">
        <f>(C179-VLOOKUP(H179,Riders!$A$2:$E$8000,4,FALSE))/365</f>
        <v>22.391780821917809</v>
      </c>
    </row>
    <row r="180" spans="1:11">
      <c r="A180" s="44" t="s">
        <v>1100</v>
      </c>
      <c r="B180" s="44">
        <v>2023</v>
      </c>
      <c r="C180" s="87">
        <v>44982</v>
      </c>
      <c r="D180" s="44" t="s">
        <v>65</v>
      </c>
      <c r="E180" t="s">
        <v>90</v>
      </c>
      <c r="F180">
        <v>6</v>
      </c>
      <c r="G180">
        <v>5</v>
      </c>
      <c r="H180" t="s">
        <v>114</v>
      </c>
      <c r="I180" t="s">
        <v>115</v>
      </c>
      <c r="K180" s="11">
        <f>(C180-VLOOKUP(H180,Riders!$A$2:$E$8000,4,FALSE))/365</f>
        <v>28.043835616438358</v>
      </c>
    </row>
    <row r="181" spans="1:11">
      <c r="A181" s="44" t="s">
        <v>1100</v>
      </c>
      <c r="B181" s="44">
        <v>2023</v>
      </c>
      <c r="C181" s="87">
        <v>44982</v>
      </c>
      <c r="D181" s="44" t="s">
        <v>65</v>
      </c>
      <c r="E181" t="s">
        <v>90</v>
      </c>
      <c r="F181">
        <v>6</v>
      </c>
      <c r="G181">
        <v>6</v>
      </c>
      <c r="H181" t="s">
        <v>124</v>
      </c>
      <c r="I181" t="s">
        <v>74</v>
      </c>
      <c r="K181" s="11">
        <f>(C181-VLOOKUP(H181,Riders!$A$2:$E$8000,4,FALSE))/365</f>
        <v>26.046575342465754</v>
      </c>
    </row>
    <row r="182" spans="1:11">
      <c r="A182" s="44" t="s">
        <v>1100</v>
      </c>
      <c r="B182" s="44">
        <v>2023</v>
      </c>
      <c r="C182" s="87">
        <v>44982</v>
      </c>
      <c r="D182" s="44" t="s">
        <v>65</v>
      </c>
      <c r="E182" t="s">
        <v>90</v>
      </c>
      <c r="F182">
        <v>6</v>
      </c>
      <c r="G182">
        <v>7</v>
      </c>
      <c r="H182" t="s">
        <v>37</v>
      </c>
      <c r="I182" t="s">
        <v>38</v>
      </c>
      <c r="K182" s="11">
        <f>(C182-VLOOKUP(H182,Riders!$A$2:$E$8000,4,FALSE))/365</f>
        <v>22.093150684931508</v>
      </c>
    </row>
    <row r="183" spans="1:11">
      <c r="A183" s="44" t="s">
        <v>1100</v>
      </c>
      <c r="B183" s="44">
        <v>2023</v>
      </c>
      <c r="C183" s="87">
        <v>44982</v>
      </c>
      <c r="D183" s="44" t="s">
        <v>65</v>
      </c>
      <c r="E183" t="s">
        <v>90</v>
      </c>
      <c r="F183">
        <v>7</v>
      </c>
      <c r="G183">
        <v>1</v>
      </c>
      <c r="H183" t="s">
        <v>92</v>
      </c>
      <c r="I183" t="s">
        <v>51</v>
      </c>
      <c r="K183" s="11">
        <f>(C183-VLOOKUP(H183,Riders!$A$2:$E$8000,4,FALSE))/365</f>
        <v>27.268493150684932</v>
      </c>
    </row>
    <row r="184" spans="1:11">
      <c r="A184" s="44" t="s">
        <v>1100</v>
      </c>
      <c r="B184" s="44">
        <v>2023</v>
      </c>
      <c r="C184" s="87">
        <v>44982</v>
      </c>
      <c r="D184" s="44" t="s">
        <v>65</v>
      </c>
      <c r="E184" t="s">
        <v>90</v>
      </c>
      <c r="F184">
        <v>7</v>
      </c>
      <c r="G184">
        <v>2</v>
      </c>
      <c r="H184" t="s">
        <v>39</v>
      </c>
      <c r="I184" t="s">
        <v>28</v>
      </c>
      <c r="K184" s="11">
        <f>(C184-VLOOKUP(H184,Riders!$A$2:$E$8000,4,FALSE))/365</f>
        <v>27.115068493150684</v>
      </c>
    </row>
    <row r="185" spans="1:11">
      <c r="A185" s="44" t="s">
        <v>1100</v>
      </c>
      <c r="B185" s="44">
        <v>2023</v>
      </c>
      <c r="C185" s="87">
        <v>44982</v>
      </c>
      <c r="D185" s="44" t="s">
        <v>65</v>
      </c>
      <c r="E185" t="s">
        <v>90</v>
      </c>
      <c r="F185">
        <v>7</v>
      </c>
      <c r="G185">
        <v>3</v>
      </c>
      <c r="H185" t="s">
        <v>109</v>
      </c>
      <c r="I185" t="s">
        <v>57</v>
      </c>
      <c r="K185" s="11">
        <f>(C185-VLOOKUP(H185,Riders!$A$2:$E$8000,4,FALSE))/365</f>
        <v>24.882191780821916</v>
      </c>
    </row>
    <row r="186" spans="1:11">
      <c r="A186" s="44" t="s">
        <v>1100</v>
      </c>
      <c r="B186" s="44">
        <v>2023</v>
      </c>
      <c r="C186" s="87">
        <v>44982</v>
      </c>
      <c r="D186" s="44" t="s">
        <v>65</v>
      </c>
      <c r="E186" t="s">
        <v>90</v>
      </c>
      <c r="F186">
        <v>7</v>
      </c>
      <c r="G186">
        <v>4</v>
      </c>
      <c r="H186" t="s">
        <v>156</v>
      </c>
      <c r="I186" t="s">
        <v>141</v>
      </c>
      <c r="K186" s="11">
        <f>(C186-VLOOKUP(H186,Riders!$A$2:$E$8000,4,FALSE))/365</f>
        <v>32.980821917808221</v>
      </c>
    </row>
    <row r="187" spans="1:11">
      <c r="A187" s="44" t="s">
        <v>1100</v>
      </c>
      <c r="B187" s="44">
        <v>2023</v>
      </c>
      <c r="C187" s="87">
        <v>44982</v>
      </c>
      <c r="D187" s="44" t="s">
        <v>65</v>
      </c>
      <c r="E187" t="s">
        <v>90</v>
      </c>
      <c r="F187">
        <v>7</v>
      </c>
      <c r="G187">
        <v>5</v>
      </c>
      <c r="H187" t="s">
        <v>150</v>
      </c>
      <c r="I187" t="s">
        <v>151</v>
      </c>
      <c r="K187" s="11">
        <f>(C187-VLOOKUP(H187,Riders!$A$2:$E$8000,4,FALSE))/365</f>
        <v>23.627397260273973</v>
      </c>
    </row>
    <row r="188" spans="1:11">
      <c r="A188" s="44" t="s">
        <v>1100</v>
      </c>
      <c r="B188" s="44">
        <v>2023</v>
      </c>
      <c r="C188" s="87">
        <v>44982</v>
      </c>
      <c r="D188" s="44" t="s">
        <v>65</v>
      </c>
      <c r="E188" t="s">
        <v>90</v>
      </c>
      <c r="F188">
        <v>7</v>
      </c>
      <c r="G188">
        <v>6</v>
      </c>
      <c r="H188" t="s">
        <v>59</v>
      </c>
      <c r="I188" t="s">
        <v>60</v>
      </c>
      <c r="K188" s="11">
        <f>(C188-VLOOKUP(H188,Riders!$A$2:$E$8000,4,FALSE))/365</f>
        <v>19.446575342465753</v>
      </c>
    </row>
    <row r="189" spans="1:11">
      <c r="A189" s="44" t="s">
        <v>1100</v>
      </c>
      <c r="B189" s="44">
        <v>2023</v>
      </c>
      <c r="C189" s="87">
        <v>44982</v>
      </c>
      <c r="D189" s="44" t="s">
        <v>65</v>
      </c>
      <c r="E189" t="s">
        <v>90</v>
      </c>
      <c r="F189">
        <v>7</v>
      </c>
      <c r="G189">
        <v>7</v>
      </c>
      <c r="H189" t="s">
        <v>129</v>
      </c>
      <c r="I189" t="s">
        <v>130</v>
      </c>
      <c r="K189" s="11">
        <f>(C189-VLOOKUP(H189,Riders!$A$2:$E$8000,4,FALSE))/365</f>
        <v>20.967123287671232</v>
      </c>
    </row>
    <row r="190" spans="1:11">
      <c r="A190" s="44" t="s">
        <v>1100</v>
      </c>
      <c r="B190" s="44">
        <v>2023</v>
      </c>
      <c r="C190" s="87">
        <v>44982</v>
      </c>
      <c r="D190" s="44" t="s">
        <v>65</v>
      </c>
      <c r="E190" t="s">
        <v>90</v>
      </c>
      <c r="F190">
        <v>8</v>
      </c>
      <c r="G190">
        <v>1</v>
      </c>
      <c r="H190" t="s">
        <v>113</v>
      </c>
      <c r="I190" t="s">
        <v>101</v>
      </c>
      <c r="K190" s="11">
        <f>(C190-VLOOKUP(H190,Riders!$A$2:$E$8000,4,FALSE))/365</f>
        <v>23.043835616438358</v>
      </c>
    </row>
    <row r="191" spans="1:11">
      <c r="A191" s="44" t="s">
        <v>1100</v>
      </c>
      <c r="B191" s="44">
        <v>2023</v>
      </c>
      <c r="C191" s="87">
        <v>44982</v>
      </c>
      <c r="D191" s="44" t="s">
        <v>65</v>
      </c>
      <c r="E191" t="s">
        <v>90</v>
      </c>
      <c r="F191">
        <v>8</v>
      </c>
      <c r="G191">
        <v>2</v>
      </c>
      <c r="H191" t="s">
        <v>96</v>
      </c>
      <c r="I191" t="s">
        <v>28</v>
      </c>
      <c r="K191" s="11">
        <f>(C191-VLOOKUP(H191,Riders!$A$2:$E$8000,4,FALSE))/365</f>
        <v>31.087671232876712</v>
      </c>
    </row>
    <row r="192" spans="1:11">
      <c r="A192" s="44" t="s">
        <v>1100</v>
      </c>
      <c r="B192" s="44">
        <v>2023</v>
      </c>
      <c r="C192" s="87">
        <v>44982</v>
      </c>
      <c r="D192" s="44" t="s">
        <v>65</v>
      </c>
      <c r="E192" t="s">
        <v>90</v>
      </c>
      <c r="F192">
        <v>8</v>
      </c>
      <c r="G192">
        <v>3</v>
      </c>
      <c r="H192" t="s">
        <v>210</v>
      </c>
      <c r="I192" t="s">
        <v>211</v>
      </c>
      <c r="K192" s="11">
        <f>(C192-VLOOKUP(H192,Riders!$A$2:$E$8000,4,FALSE))/365</f>
        <v>25.673972602739727</v>
      </c>
    </row>
    <row r="193" spans="1:11">
      <c r="A193" s="44" t="s">
        <v>1100</v>
      </c>
      <c r="B193" s="44">
        <v>2023</v>
      </c>
      <c r="C193" s="87">
        <v>44982</v>
      </c>
      <c r="D193" s="44" t="s">
        <v>65</v>
      </c>
      <c r="E193" t="s">
        <v>90</v>
      </c>
      <c r="F193">
        <v>8</v>
      </c>
      <c r="G193">
        <v>4</v>
      </c>
      <c r="H193" t="s">
        <v>35</v>
      </c>
      <c r="I193" t="s">
        <v>36</v>
      </c>
      <c r="K193" s="11">
        <f>(C193-VLOOKUP(H193,Riders!$A$2:$E$8000,4,FALSE))/365</f>
        <v>24.764383561643836</v>
      </c>
    </row>
    <row r="194" spans="1:11">
      <c r="A194" s="44" t="s">
        <v>1100</v>
      </c>
      <c r="B194" s="44">
        <v>2023</v>
      </c>
      <c r="C194" s="87">
        <v>44982</v>
      </c>
      <c r="D194" s="44" t="s">
        <v>65</v>
      </c>
      <c r="E194" t="s">
        <v>90</v>
      </c>
      <c r="F194">
        <v>8</v>
      </c>
      <c r="G194">
        <v>5</v>
      </c>
      <c r="H194" t="s">
        <v>1109</v>
      </c>
      <c r="I194" t="s">
        <v>618</v>
      </c>
      <c r="K194" s="11">
        <f>(C194-VLOOKUP(H194,Riders!$A$2:$E$8000,4,FALSE))/365</f>
        <v>22.019178082191782</v>
      </c>
    </row>
    <row r="195" spans="1:11">
      <c r="A195" s="44" t="s">
        <v>1100</v>
      </c>
      <c r="B195" s="44">
        <v>2023</v>
      </c>
      <c r="C195" s="87">
        <v>44982</v>
      </c>
      <c r="D195" s="44" t="s">
        <v>65</v>
      </c>
      <c r="E195" t="s">
        <v>90</v>
      </c>
      <c r="F195">
        <v>8</v>
      </c>
      <c r="G195">
        <v>6</v>
      </c>
      <c r="H195" t="s">
        <v>133</v>
      </c>
      <c r="I195" t="s">
        <v>32</v>
      </c>
      <c r="K195" s="11">
        <f>(C195-VLOOKUP(H195,Riders!$A$2:$E$8000,4,FALSE))/365</f>
        <v>23.364383561643837</v>
      </c>
    </row>
    <row r="196" spans="1:11">
      <c r="A196" s="44" t="s">
        <v>1100</v>
      </c>
      <c r="B196" s="44">
        <v>2023</v>
      </c>
      <c r="C196" s="87">
        <v>44982</v>
      </c>
      <c r="D196" s="44" t="s">
        <v>65</v>
      </c>
      <c r="E196" t="s">
        <v>90</v>
      </c>
      <c r="F196">
        <v>8</v>
      </c>
      <c r="G196">
        <v>7</v>
      </c>
      <c r="H196" t="s">
        <v>56</v>
      </c>
      <c r="I196" t="s">
        <v>57</v>
      </c>
      <c r="K196" s="11">
        <f>(C196-VLOOKUP(H196,Riders!$A$2:$E$8000,4,FALSE))/365</f>
        <v>23.123287671232877</v>
      </c>
    </row>
    <row r="197" spans="1:11">
      <c r="A197" s="44" t="s">
        <v>1100</v>
      </c>
      <c r="B197" s="44">
        <v>2023</v>
      </c>
      <c r="C197" s="87">
        <v>44982</v>
      </c>
      <c r="D197" s="44" t="s">
        <v>65</v>
      </c>
      <c r="E197" t="s">
        <v>116</v>
      </c>
      <c r="F197">
        <v>1</v>
      </c>
      <c r="G197">
        <v>1</v>
      </c>
      <c r="H197" t="s">
        <v>98</v>
      </c>
      <c r="I197" t="s">
        <v>26</v>
      </c>
      <c r="K197" s="11">
        <f>(C197-VLOOKUP(H197,Riders!$A$2:$E$8000,4,FALSE))/365</f>
        <v>25.873972602739727</v>
      </c>
    </row>
    <row r="198" spans="1:11">
      <c r="A198" s="44" t="s">
        <v>1100</v>
      </c>
      <c r="B198" s="44">
        <v>2023</v>
      </c>
      <c r="C198" s="87">
        <v>44982</v>
      </c>
      <c r="D198" s="44" t="s">
        <v>65</v>
      </c>
      <c r="E198" t="s">
        <v>116</v>
      </c>
      <c r="F198">
        <v>1</v>
      </c>
      <c r="G198">
        <v>2</v>
      </c>
      <c r="H198" t="s">
        <v>109</v>
      </c>
      <c r="I198" t="s">
        <v>57</v>
      </c>
      <c r="K198" s="11">
        <f>(C198-VLOOKUP(H198,Riders!$A$2:$E$8000,4,FALSE))/365</f>
        <v>24.882191780821916</v>
      </c>
    </row>
    <row r="199" spans="1:11">
      <c r="A199" s="44" t="s">
        <v>1100</v>
      </c>
      <c r="B199" s="44">
        <v>2023</v>
      </c>
      <c r="C199" s="87">
        <v>44982</v>
      </c>
      <c r="D199" s="44" t="s">
        <v>65</v>
      </c>
      <c r="E199" t="s">
        <v>116</v>
      </c>
      <c r="F199">
        <v>1</v>
      </c>
      <c r="G199">
        <v>3</v>
      </c>
      <c r="H199" t="s">
        <v>111</v>
      </c>
      <c r="I199" t="s">
        <v>112</v>
      </c>
      <c r="K199" s="11">
        <f>(C199-VLOOKUP(H199,Riders!$A$2:$E$8000,4,FALSE))/365</f>
        <v>25.860273972602741</v>
      </c>
    </row>
    <row r="200" spans="1:11">
      <c r="A200" s="44" t="s">
        <v>1100</v>
      </c>
      <c r="B200" s="44">
        <v>2023</v>
      </c>
      <c r="C200" s="87">
        <v>44982</v>
      </c>
      <c r="D200" s="44" t="s">
        <v>65</v>
      </c>
      <c r="E200" t="s">
        <v>116</v>
      </c>
      <c r="F200">
        <v>1</v>
      </c>
      <c r="G200">
        <v>4</v>
      </c>
      <c r="H200" t="s">
        <v>166</v>
      </c>
      <c r="I200" t="s">
        <v>45</v>
      </c>
      <c r="K200" s="11">
        <f>(C200-VLOOKUP(H200,Riders!$A$2:$E$8000,4,FALSE))/365</f>
        <v>33.153424657534245</v>
      </c>
    </row>
    <row r="201" spans="1:11">
      <c r="A201" s="44" t="s">
        <v>1100</v>
      </c>
      <c r="B201" s="44">
        <v>2023</v>
      </c>
      <c r="C201" s="87">
        <v>44982</v>
      </c>
      <c r="D201" s="44" t="s">
        <v>65</v>
      </c>
      <c r="E201" t="s">
        <v>116</v>
      </c>
      <c r="F201">
        <v>1</v>
      </c>
      <c r="G201">
        <v>5</v>
      </c>
      <c r="H201" t="s">
        <v>162</v>
      </c>
      <c r="I201" t="s">
        <v>163</v>
      </c>
      <c r="K201" s="11">
        <f>(C201-VLOOKUP(H201,Riders!$A$2:$E$8000,4,FALSE))/365</f>
        <v>22.75068493150685</v>
      </c>
    </row>
    <row r="202" spans="1:11">
      <c r="A202" s="44" t="s">
        <v>1100</v>
      </c>
      <c r="B202" s="44">
        <v>2023</v>
      </c>
      <c r="C202" s="87">
        <v>44982</v>
      </c>
      <c r="D202" s="44" t="s">
        <v>65</v>
      </c>
      <c r="E202" t="s">
        <v>116</v>
      </c>
      <c r="F202">
        <v>1</v>
      </c>
      <c r="G202" t="s">
        <v>606</v>
      </c>
      <c r="H202" t="s">
        <v>46</v>
      </c>
      <c r="I202" t="s">
        <v>1106</v>
      </c>
      <c r="K202" s="11">
        <f>(C202-VLOOKUP(H202,Riders!$A$2:$E$8000,4,FALSE))/365</f>
        <v>26.243835616438357</v>
      </c>
    </row>
    <row r="203" spans="1:11">
      <c r="A203" s="44" t="s">
        <v>1100</v>
      </c>
      <c r="B203" s="44">
        <v>2023</v>
      </c>
      <c r="C203" s="87">
        <v>44982</v>
      </c>
      <c r="D203" s="44" t="s">
        <v>65</v>
      </c>
      <c r="E203" t="s">
        <v>116</v>
      </c>
      <c r="F203">
        <v>2</v>
      </c>
      <c r="G203">
        <v>1</v>
      </c>
      <c r="H203" t="s">
        <v>99</v>
      </c>
      <c r="I203" t="s">
        <v>43</v>
      </c>
      <c r="K203" s="11">
        <f>(C203-VLOOKUP(H203,Riders!$A$2:$E$8000,4,FALSE))/365</f>
        <v>24.345205479452055</v>
      </c>
    </row>
    <row r="204" spans="1:11">
      <c r="A204" s="44" t="s">
        <v>1100</v>
      </c>
      <c r="B204" s="44">
        <v>2023</v>
      </c>
      <c r="C204" s="87">
        <v>44982</v>
      </c>
      <c r="D204" s="44" t="s">
        <v>65</v>
      </c>
      <c r="E204" t="s">
        <v>116</v>
      </c>
      <c r="F204">
        <v>2</v>
      </c>
      <c r="G204">
        <v>2</v>
      </c>
      <c r="H204" t="s">
        <v>210</v>
      </c>
      <c r="I204" t="s">
        <v>211</v>
      </c>
      <c r="K204" s="11">
        <f>(C204-VLOOKUP(H204,Riders!$A$2:$E$8000,4,FALSE))/365</f>
        <v>25.673972602739727</v>
      </c>
    </row>
    <row r="205" spans="1:11">
      <c r="A205" s="44" t="s">
        <v>1100</v>
      </c>
      <c r="B205" s="44">
        <v>2023</v>
      </c>
      <c r="C205" s="87">
        <v>44982</v>
      </c>
      <c r="D205" s="44" t="s">
        <v>65</v>
      </c>
      <c r="E205" t="s">
        <v>116</v>
      </c>
      <c r="F205">
        <v>2</v>
      </c>
      <c r="G205">
        <v>3</v>
      </c>
      <c r="H205" t="s">
        <v>1107</v>
      </c>
      <c r="I205" t="s">
        <v>255</v>
      </c>
      <c r="K205" s="11">
        <f>(C205-VLOOKUP(H205,Riders!$A$2:$E$8000,4,FALSE))/365</f>
        <v>21.038356164383561</v>
      </c>
    </row>
    <row r="206" spans="1:11">
      <c r="A206" s="44" t="s">
        <v>1100</v>
      </c>
      <c r="B206" s="44">
        <v>2023</v>
      </c>
      <c r="C206" s="87">
        <v>44982</v>
      </c>
      <c r="D206" s="44" t="s">
        <v>65</v>
      </c>
      <c r="E206" t="s">
        <v>116</v>
      </c>
      <c r="F206">
        <v>2</v>
      </c>
      <c r="G206">
        <v>4</v>
      </c>
      <c r="H206" t="s">
        <v>469</v>
      </c>
      <c r="I206" t="s">
        <v>26</v>
      </c>
      <c r="K206" s="11">
        <f>(C206-VLOOKUP(H206,Riders!$A$2:$E$8000,4,FALSE))/365</f>
        <v>24.090410958904108</v>
      </c>
    </row>
    <row r="207" spans="1:11">
      <c r="A207" s="44" t="s">
        <v>1100</v>
      </c>
      <c r="B207" s="44">
        <v>2023</v>
      </c>
      <c r="C207" s="87">
        <v>44982</v>
      </c>
      <c r="D207" s="44" t="s">
        <v>65</v>
      </c>
      <c r="E207" t="s">
        <v>116</v>
      </c>
      <c r="F207">
        <v>2</v>
      </c>
      <c r="G207">
        <v>5</v>
      </c>
      <c r="H207" t="s">
        <v>114</v>
      </c>
      <c r="I207" t="s">
        <v>115</v>
      </c>
      <c r="K207" s="11">
        <f>(C207-VLOOKUP(H207,Riders!$A$2:$E$8000,4,FALSE))/365</f>
        <v>28.043835616438358</v>
      </c>
    </row>
    <row r="208" spans="1:11">
      <c r="A208" s="44" t="s">
        <v>1100</v>
      </c>
      <c r="B208" s="44">
        <v>2023</v>
      </c>
      <c r="C208" s="87">
        <v>44982</v>
      </c>
      <c r="D208" s="44" t="s">
        <v>65</v>
      </c>
      <c r="E208" t="s">
        <v>116</v>
      </c>
      <c r="F208">
        <v>2</v>
      </c>
      <c r="G208">
        <v>6</v>
      </c>
      <c r="H208" t="s">
        <v>56</v>
      </c>
      <c r="I208" t="s">
        <v>57</v>
      </c>
      <c r="K208" s="11">
        <f>(C208-VLOOKUP(H208,Riders!$A$2:$E$8000,4,FALSE))/365</f>
        <v>23.123287671232877</v>
      </c>
    </row>
    <row r="209" spans="1:11">
      <c r="A209" s="44" t="s">
        <v>1100</v>
      </c>
      <c r="B209" s="44">
        <v>2023</v>
      </c>
      <c r="C209" s="87">
        <v>44982</v>
      </c>
      <c r="D209" s="44" t="s">
        <v>65</v>
      </c>
      <c r="E209" t="s">
        <v>116</v>
      </c>
      <c r="F209">
        <v>3</v>
      </c>
      <c r="G209">
        <v>1</v>
      </c>
      <c r="H209" t="s">
        <v>470</v>
      </c>
      <c r="I209" t="s">
        <v>41</v>
      </c>
      <c r="K209" s="11">
        <f>(C209-VLOOKUP(H209,Riders!$A$2:$E$8000,4,FALSE))/365</f>
        <v>24.367123287671234</v>
      </c>
    </row>
    <row r="210" spans="1:11">
      <c r="A210" s="44" t="s">
        <v>1100</v>
      </c>
      <c r="B210" s="44">
        <v>2023</v>
      </c>
      <c r="C210" s="87">
        <v>44982</v>
      </c>
      <c r="D210" s="44" t="s">
        <v>65</v>
      </c>
      <c r="E210" t="s">
        <v>116</v>
      </c>
      <c r="F210">
        <v>3</v>
      </c>
      <c r="G210">
        <v>2</v>
      </c>
      <c r="H210" t="s">
        <v>131</v>
      </c>
      <c r="I210" t="s">
        <v>112</v>
      </c>
      <c r="K210" s="11">
        <f>(C210-VLOOKUP(H210,Riders!$A$2:$E$8000,4,FALSE))/365</f>
        <v>23.638356164383563</v>
      </c>
    </row>
    <row r="211" spans="1:11">
      <c r="A211" s="44" t="s">
        <v>1100</v>
      </c>
      <c r="B211" s="44">
        <v>2023</v>
      </c>
      <c r="C211" s="87">
        <v>44982</v>
      </c>
      <c r="D211" s="44" t="s">
        <v>65</v>
      </c>
      <c r="E211" t="s">
        <v>116</v>
      </c>
      <c r="F211">
        <v>3</v>
      </c>
      <c r="G211">
        <v>3</v>
      </c>
      <c r="H211" t="s">
        <v>150</v>
      </c>
      <c r="I211" t="s">
        <v>151</v>
      </c>
      <c r="K211" s="11">
        <f>(C211-VLOOKUP(H211,Riders!$A$2:$E$8000,4,FALSE))/365</f>
        <v>23.627397260273973</v>
      </c>
    </row>
    <row r="212" spans="1:11">
      <c r="A212" s="44" t="s">
        <v>1100</v>
      </c>
      <c r="B212" s="44">
        <v>2023</v>
      </c>
      <c r="C212" s="87">
        <v>44982</v>
      </c>
      <c r="D212" s="44" t="s">
        <v>65</v>
      </c>
      <c r="E212" t="s">
        <v>116</v>
      </c>
      <c r="F212">
        <v>3</v>
      </c>
      <c r="G212">
        <v>4</v>
      </c>
      <c r="H212" t="s">
        <v>37</v>
      </c>
      <c r="I212" t="s">
        <v>38</v>
      </c>
      <c r="K212" s="11">
        <f>(C212-VLOOKUP(H212,Riders!$A$2:$E$8000,4,FALSE))/365</f>
        <v>22.093150684931508</v>
      </c>
    </row>
    <row r="213" spans="1:11">
      <c r="A213" s="44" t="s">
        <v>1100</v>
      </c>
      <c r="B213" s="44">
        <v>2023</v>
      </c>
      <c r="C213" s="87">
        <v>44982</v>
      </c>
      <c r="D213" s="44" t="s">
        <v>65</v>
      </c>
      <c r="E213" t="s">
        <v>116</v>
      </c>
      <c r="F213">
        <v>3</v>
      </c>
      <c r="G213">
        <v>5</v>
      </c>
      <c r="H213" t="s">
        <v>58</v>
      </c>
      <c r="I213" t="s">
        <v>36</v>
      </c>
      <c r="K213" s="11">
        <f>(C213-VLOOKUP(H213,Riders!$A$2:$E$8000,4,FALSE))/365</f>
        <v>29.290410958904111</v>
      </c>
    </row>
    <row r="214" spans="1:11">
      <c r="A214" s="44" t="s">
        <v>1100</v>
      </c>
      <c r="B214" s="44">
        <v>2023</v>
      </c>
      <c r="C214" s="87">
        <v>44982</v>
      </c>
      <c r="D214" s="44" t="s">
        <v>65</v>
      </c>
      <c r="E214" t="s">
        <v>116</v>
      </c>
      <c r="F214">
        <v>3</v>
      </c>
      <c r="G214">
        <v>6</v>
      </c>
      <c r="H214" t="s">
        <v>44</v>
      </c>
      <c r="I214" t="s">
        <v>45</v>
      </c>
      <c r="K214" s="11">
        <f>(C214-VLOOKUP(H214,Riders!$A$2:$E$8000,4,FALSE))/365</f>
        <v>27.027397260273972</v>
      </c>
    </row>
    <row r="215" spans="1:11">
      <c r="A215" s="44" t="s">
        <v>1100</v>
      </c>
      <c r="B215" s="44">
        <v>2023</v>
      </c>
      <c r="C215" s="87">
        <v>44982</v>
      </c>
      <c r="D215" s="44" t="s">
        <v>65</v>
      </c>
      <c r="E215" t="s">
        <v>116</v>
      </c>
      <c r="F215">
        <v>4</v>
      </c>
      <c r="G215">
        <v>1</v>
      </c>
      <c r="H215" t="s">
        <v>183</v>
      </c>
      <c r="I215" t="s">
        <v>477</v>
      </c>
      <c r="K215" s="11">
        <f>(C215-VLOOKUP(H215,Riders!$A$2:$E$8000,4,FALSE))/365</f>
        <v>22.4986301369863</v>
      </c>
    </row>
    <row r="216" spans="1:11">
      <c r="A216" s="44" t="s">
        <v>1100</v>
      </c>
      <c r="B216" s="44">
        <v>2023</v>
      </c>
      <c r="C216" s="87">
        <v>44982</v>
      </c>
      <c r="D216" s="44" t="s">
        <v>65</v>
      </c>
      <c r="E216" t="s">
        <v>116</v>
      </c>
      <c r="F216">
        <v>4</v>
      </c>
      <c r="G216">
        <v>2</v>
      </c>
      <c r="H216" t="s">
        <v>168</v>
      </c>
      <c r="I216" t="s">
        <v>30</v>
      </c>
      <c r="K216" s="11">
        <f>(C216-VLOOKUP(H216,Riders!$A$2:$E$8000,4,FALSE))/365</f>
        <v>23.734246575342464</v>
      </c>
    </row>
    <row r="217" spans="1:11">
      <c r="A217" s="44" t="s">
        <v>1100</v>
      </c>
      <c r="B217" s="44">
        <v>2023</v>
      </c>
      <c r="C217" s="87">
        <v>44982</v>
      </c>
      <c r="D217" s="44" t="s">
        <v>65</v>
      </c>
      <c r="E217" t="s">
        <v>116</v>
      </c>
      <c r="F217">
        <v>4</v>
      </c>
      <c r="G217">
        <v>3</v>
      </c>
      <c r="H217" t="s">
        <v>1109</v>
      </c>
      <c r="I217" t="s">
        <v>618</v>
      </c>
      <c r="K217" s="11">
        <f>(C217-VLOOKUP(H217,Riders!$A$2:$E$8000,4,FALSE))/365</f>
        <v>22.019178082191782</v>
      </c>
    </row>
    <row r="218" spans="1:11">
      <c r="A218" s="44" t="s">
        <v>1100</v>
      </c>
      <c r="B218" s="44">
        <v>2023</v>
      </c>
      <c r="C218" s="87">
        <v>44982</v>
      </c>
      <c r="D218" s="44" t="s">
        <v>65</v>
      </c>
      <c r="E218" t="s">
        <v>116</v>
      </c>
      <c r="F218">
        <v>4</v>
      </c>
      <c r="G218">
        <v>4</v>
      </c>
      <c r="H218" t="s">
        <v>107</v>
      </c>
      <c r="I218" t="s">
        <v>108</v>
      </c>
      <c r="K218" s="11">
        <f>(C218-VLOOKUP(H218,Riders!$A$2:$E$8000,4,FALSE))/365</f>
        <v>29.372602739726027</v>
      </c>
    </row>
    <row r="219" spans="1:11">
      <c r="A219" s="44" t="s">
        <v>1100</v>
      </c>
      <c r="B219" s="44">
        <v>2023</v>
      </c>
      <c r="C219" s="87">
        <v>44982</v>
      </c>
      <c r="D219" s="44" t="s">
        <v>65</v>
      </c>
      <c r="E219" t="s">
        <v>116</v>
      </c>
      <c r="F219">
        <v>4</v>
      </c>
      <c r="G219">
        <v>5</v>
      </c>
      <c r="H219" t="s">
        <v>59</v>
      </c>
      <c r="I219" t="s">
        <v>60</v>
      </c>
      <c r="K219" s="11">
        <f>(C219-VLOOKUP(H219,Riders!$A$2:$E$8000,4,FALSE))/365</f>
        <v>19.446575342465753</v>
      </c>
    </row>
    <row r="220" spans="1:11">
      <c r="A220" s="44" t="s">
        <v>1100</v>
      </c>
      <c r="B220" s="44">
        <v>2023</v>
      </c>
      <c r="C220" s="87">
        <v>44982</v>
      </c>
      <c r="D220" s="44" t="s">
        <v>65</v>
      </c>
      <c r="E220" t="s">
        <v>116</v>
      </c>
      <c r="F220">
        <v>4</v>
      </c>
      <c r="G220">
        <v>6</v>
      </c>
      <c r="H220" t="s">
        <v>124</v>
      </c>
      <c r="I220" t="s">
        <v>74</v>
      </c>
      <c r="K220" s="11">
        <f>(C220-VLOOKUP(H220,Riders!$A$2:$E$8000,4,FALSE))/365</f>
        <v>26.046575342465754</v>
      </c>
    </row>
    <row r="221" spans="1:11">
      <c r="A221" s="44" t="s">
        <v>1100</v>
      </c>
      <c r="B221" s="44">
        <v>2023</v>
      </c>
      <c r="C221" s="87">
        <v>44982</v>
      </c>
      <c r="D221" s="44" t="s">
        <v>65</v>
      </c>
      <c r="E221" t="s">
        <v>116</v>
      </c>
      <c r="F221">
        <v>4</v>
      </c>
      <c r="G221">
        <v>7</v>
      </c>
      <c r="H221" t="s">
        <v>257</v>
      </c>
      <c r="I221" t="s">
        <v>255</v>
      </c>
      <c r="K221" s="11">
        <f>(C221-VLOOKUP(H221,Riders!$A$2:$E$8000,4,FALSE))/365</f>
        <v>25.454794520547946</v>
      </c>
    </row>
    <row r="222" spans="1:11">
      <c r="A222" s="44" t="s">
        <v>1100</v>
      </c>
      <c r="B222" s="44">
        <v>2023</v>
      </c>
      <c r="C222" s="87">
        <v>44982</v>
      </c>
      <c r="D222" s="44" t="s">
        <v>65</v>
      </c>
      <c r="E222" t="s">
        <v>116</v>
      </c>
      <c r="F222">
        <v>5</v>
      </c>
      <c r="G222">
        <v>1</v>
      </c>
      <c r="H222" t="s">
        <v>100</v>
      </c>
      <c r="I222" t="s">
        <v>101</v>
      </c>
      <c r="K222" s="11">
        <f>(C222-VLOOKUP(H222,Riders!$A$2:$E$8000,4,FALSE))/365</f>
        <v>23.876712328767123</v>
      </c>
    </row>
    <row r="223" spans="1:11">
      <c r="A223" s="44" t="s">
        <v>1100</v>
      </c>
      <c r="B223" s="44">
        <v>2023</v>
      </c>
      <c r="C223" s="87">
        <v>44982</v>
      </c>
      <c r="D223" s="44" t="s">
        <v>65</v>
      </c>
      <c r="E223" t="s">
        <v>116</v>
      </c>
      <c r="F223">
        <v>5</v>
      </c>
      <c r="G223">
        <v>2</v>
      </c>
      <c r="H223" t="s">
        <v>195</v>
      </c>
      <c r="I223" t="s">
        <v>51</v>
      </c>
      <c r="K223" s="11">
        <f>(C223-VLOOKUP(H223,Riders!$A$2:$E$8000,4,FALSE))/365</f>
        <v>35.164383561643838</v>
      </c>
    </row>
    <row r="224" spans="1:11">
      <c r="A224" s="44" t="s">
        <v>1100</v>
      </c>
      <c r="B224" s="44">
        <v>2023</v>
      </c>
      <c r="C224" s="87">
        <v>44982</v>
      </c>
      <c r="D224" s="44" t="s">
        <v>65</v>
      </c>
      <c r="E224" t="s">
        <v>116</v>
      </c>
      <c r="F224">
        <v>5</v>
      </c>
      <c r="G224">
        <v>3</v>
      </c>
      <c r="H224" t="s">
        <v>49</v>
      </c>
      <c r="I224" t="s">
        <v>43</v>
      </c>
      <c r="K224" s="11">
        <f>(C224-VLOOKUP(H224,Riders!$A$2:$E$8000,4,FALSE))/365</f>
        <v>28.621917808219177</v>
      </c>
    </row>
    <row r="225" spans="1:11">
      <c r="A225" s="44" t="s">
        <v>1100</v>
      </c>
      <c r="B225" s="44">
        <v>2023</v>
      </c>
      <c r="C225" s="87">
        <v>44982</v>
      </c>
      <c r="D225" s="44" t="s">
        <v>65</v>
      </c>
      <c r="E225" t="s">
        <v>116</v>
      </c>
      <c r="F225">
        <v>5</v>
      </c>
      <c r="G225">
        <v>4</v>
      </c>
      <c r="H225" t="s">
        <v>1108</v>
      </c>
      <c r="I225" t="s">
        <v>41</v>
      </c>
      <c r="K225" s="11">
        <f>(C225-VLOOKUP(H225,Riders!$A$2:$E$8000,4,FALSE))/365</f>
        <v>22.509589041095889</v>
      </c>
    </row>
    <row r="226" spans="1:11">
      <c r="A226" s="44" t="s">
        <v>1100</v>
      </c>
      <c r="B226" s="44">
        <v>2023</v>
      </c>
      <c r="C226" s="87">
        <v>44982</v>
      </c>
      <c r="D226" s="44" t="s">
        <v>65</v>
      </c>
      <c r="E226" t="s">
        <v>116</v>
      </c>
      <c r="F226">
        <v>5</v>
      </c>
      <c r="G226">
        <v>5</v>
      </c>
      <c r="H226" t="s">
        <v>110</v>
      </c>
      <c r="I226" t="s">
        <v>60</v>
      </c>
      <c r="K226" s="11">
        <f>(C226-VLOOKUP(H226,Riders!$A$2:$E$8000,4,FALSE))/365</f>
        <v>21.978082191780821</v>
      </c>
    </row>
    <row r="227" spans="1:11">
      <c r="A227" s="44" t="s">
        <v>1100</v>
      </c>
      <c r="B227" s="44">
        <v>2023</v>
      </c>
      <c r="C227" s="87">
        <v>44982</v>
      </c>
      <c r="D227" s="44" t="s">
        <v>65</v>
      </c>
      <c r="E227" t="s">
        <v>116</v>
      </c>
      <c r="F227">
        <v>5</v>
      </c>
      <c r="G227" t="s">
        <v>535</v>
      </c>
      <c r="H227" t="s">
        <v>35</v>
      </c>
      <c r="I227" t="s">
        <v>36</v>
      </c>
      <c r="K227" s="11">
        <f>(C227-VLOOKUP(H227,Riders!$A$2:$E$8000,4,FALSE))/365</f>
        <v>24.764383561643836</v>
      </c>
    </row>
    <row r="228" spans="1:11">
      <c r="A228" s="44" t="s">
        <v>1100</v>
      </c>
      <c r="B228" s="44">
        <v>2023</v>
      </c>
      <c r="C228" s="87">
        <v>44982</v>
      </c>
      <c r="D228" s="44" t="s">
        <v>65</v>
      </c>
      <c r="E228" t="s">
        <v>116</v>
      </c>
      <c r="F228">
        <v>6</v>
      </c>
      <c r="G228">
        <v>1</v>
      </c>
      <c r="H228" t="s">
        <v>96</v>
      </c>
      <c r="I228" t="s">
        <v>28</v>
      </c>
      <c r="K228" s="11">
        <f>(C228-VLOOKUP(H228,Riders!$A$2:$E$8000,4,FALSE))/365</f>
        <v>31.087671232876712</v>
      </c>
    </row>
    <row r="229" spans="1:11">
      <c r="A229" s="44" t="s">
        <v>1100</v>
      </c>
      <c r="B229" s="44">
        <v>2023</v>
      </c>
      <c r="C229" s="87">
        <v>44982</v>
      </c>
      <c r="D229" s="44" t="s">
        <v>65</v>
      </c>
      <c r="E229" t="s">
        <v>116</v>
      </c>
      <c r="F229">
        <v>6</v>
      </c>
      <c r="G229">
        <v>2</v>
      </c>
      <c r="H229" t="s">
        <v>156</v>
      </c>
      <c r="I229" t="s">
        <v>141</v>
      </c>
      <c r="K229" s="11">
        <f>(C229-VLOOKUP(H229,Riders!$A$2:$E$8000,4,FALSE))/365</f>
        <v>32.980821917808221</v>
      </c>
    </row>
    <row r="230" spans="1:11">
      <c r="A230" s="44" t="s">
        <v>1100</v>
      </c>
      <c r="B230" s="44">
        <v>2023</v>
      </c>
      <c r="C230" s="87">
        <v>44982</v>
      </c>
      <c r="D230" s="44" t="s">
        <v>65</v>
      </c>
      <c r="E230" t="s">
        <v>116</v>
      </c>
      <c r="F230">
        <v>6</v>
      </c>
      <c r="G230">
        <v>3</v>
      </c>
      <c r="H230" t="s">
        <v>147</v>
      </c>
      <c r="I230" t="s">
        <v>55</v>
      </c>
      <c r="K230" s="11">
        <f>(C230-VLOOKUP(H230,Riders!$A$2:$E$8000,4,FALSE))/365</f>
        <v>28.706849315068492</v>
      </c>
    </row>
    <row r="231" spans="1:11">
      <c r="A231" s="44" t="s">
        <v>1100</v>
      </c>
      <c r="B231" s="44">
        <v>2023</v>
      </c>
      <c r="C231" s="87">
        <v>44982</v>
      </c>
      <c r="D231" s="44" t="s">
        <v>65</v>
      </c>
      <c r="E231" t="s">
        <v>116</v>
      </c>
      <c r="F231">
        <v>6</v>
      </c>
      <c r="G231">
        <v>4</v>
      </c>
      <c r="H231" t="s">
        <v>133</v>
      </c>
      <c r="I231" t="s">
        <v>32</v>
      </c>
      <c r="K231" s="11">
        <f>(C231-VLOOKUP(H231,Riders!$A$2:$E$8000,4,FALSE))/365</f>
        <v>23.364383561643837</v>
      </c>
    </row>
    <row r="232" spans="1:11">
      <c r="A232" s="44" t="s">
        <v>1100</v>
      </c>
      <c r="B232" s="44">
        <v>2023</v>
      </c>
      <c r="C232" s="87">
        <v>44982</v>
      </c>
      <c r="D232" s="44" t="s">
        <v>65</v>
      </c>
      <c r="E232" t="s">
        <v>116</v>
      </c>
      <c r="F232">
        <v>6</v>
      </c>
      <c r="G232">
        <v>5</v>
      </c>
      <c r="H232" t="s">
        <v>678</v>
      </c>
      <c r="I232" t="s">
        <v>24</v>
      </c>
      <c r="K232" s="11">
        <f>(C232-VLOOKUP(H232,Riders!$A$2:$E$8000,4,FALSE))/365</f>
        <v>25.695890410958903</v>
      </c>
    </row>
    <row r="233" spans="1:11">
      <c r="A233" s="44" t="s">
        <v>1100</v>
      </c>
      <c r="B233" s="44">
        <v>2023</v>
      </c>
      <c r="C233" s="87">
        <v>44982</v>
      </c>
      <c r="D233" s="44" t="s">
        <v>65</v>
      </c>
      <c r="E233" t="s">
        <v>116</v>
      </c>
      <c r="F233">
        <v>6</v>
      </c>
      <c r="G233">
        <v>6</v>
      </c>
      <c r="H233" t="s">
        <v>75</v>
      </c>
      <c r="I233" t="s">
        <v>1105</v>
      </c>
      <c r="K233" s="11">
        <f>(C233-VLOOKUP(H233,Riders!$A$2:$E$8000,4,FALSE))/365</f>
        <v>21.989041095890411</v>
      </c>
    </row>
    <row r="234" spans="1:11">
      <c r="A234" s="44" t="s">
        <v>1100</v>
      </c>
      <c r="B234" s="44">
        <v>2023</v>
      </c>
      <c r="C234" s="87">
        <v>44982</v>
      </c>
      <c r="D234" s="44" t="s">
        <v>65</v>
      </c>
      <c r="E234" t="s">
        <v>116</v>
      </c>
      <c r="F234">
        <v>6</v>
      </c>
      <c r="G234">
        <v>7</v>
      </c>
      <c r="H234" t="s">
        <v>793</v>
      </c>
      <c r="I234" t="s">
        <v>206</v>
      </c>
      <c r="K234" s="11">
        <f>(C234-VLOOKUP(H234,Riders!$A$2:$E$8000,4,FALSE))/365</f>
        <v>22.18904109589041</v>
      </c>
    </row>
    <row r="235" spans="1:11">
      <c r="A235" s="44" t="s">
        <v>1100</v>
      </c>
      <c r="B235" s="44">
        <v>2023</v>
      </c>
      <c r="C235" s="87">
        <v>44982</v>
      </c>
      <c r="D235" s="44" t="s">
        <v>65</v>
      </c>
      <c r="E235" t="s">
        <v>116</v>
      </c>
      <c r="F235">
        <v>7</v>
      </c>
      <c r="G235">
        <v>1</v>
      </c>
      <c r="H235" t="s">
        <v>39</v>
      </c>
      <c r="I235" t="s">
        <v>28</v>
      </c>
      <c r="K235" s="11">
        <f>(C235-VLOOKUP(H235,Riders!$A$2:$E$8000,4,FALSE))/365</f>
        <v>27.115068493150684</v>
      </c>
    </row>
    <row r="236" spans="1:11">
      <c r="A236" s="44" t="s">
        <v>1100</v>
      </c>
      <c r="B236" s="44">
        <v>2023</v>
      </c>
      <c r="C236" s="87">
        <v>44982</v>
      </c>
      <c r="D236" s="44" t="s">
        <v>65</v>
      </c>
      <c r="E236" t="s">
        <v>116</v>
      </c>
      <c r="F236">
        <v>7</v>
      </c>
      <c r="G236">
        <v>2</v>
      </c>
      <c r="H236" t="s">
        <v>830</v>
      </c>
      <c r="I236" t="s">
        <v>206</v>
      </c>
      <c r="K236" s="11">
        <f>(C236-VLOOKUP(H236,Riders!$A$2:$E$8000,4,FALSE))/365</f>
        <v>20.780821917808218</v>
      </c>
    </row>
    <row r="237" spans="1:11">
      <c r="A237" s="44" t="s">
        <v>1100</v>
      </c>
      <c r="B237" s="44">
        <v>2023</v>
      </c>
      <c r="C237" s="87">
        <v>44982</v>
      </c>
      <c r="D237" s="44" t="s">
        <v>65</v>
      </c>
      <c r="E237" t="s">
        <v>116</v>
      </c>
      <c r="F237">
        <v>7</v>
      </c>
      <c r="G237">
        <v>3</v>
      </c>
      <c r="H237" t="s">
        <v>142</v>
      </c>
      <c r="I237" t="s">
        <v>94</v>
      </c>
      <c r="K237" s="11">
        <f>(C237-VLOOKUP(H237,Riders!$A$2:$E$8000,4,FALSE))/365</f>
        <v>27.901369863013699</v>
      </c>
    </row>
    <row r="238" spans="1:11">
      <c r="A238" s="44" t="s">
        <v>1100</v>
      </c>
      <c r="B238" s="44">
        <v>2023</v>
      </c>
      <c r="C238" s="87">
        <v>44982</v>
      </c>
      <c r="D238" s="44" t="s">
        <v>65</v>
      </c>
      <c r="E238" t="s">
        <v>116</v>
      </c>
      <c r="F238">
        <v>7</v>
      </c>
      <c r="G238">
        <v>4</v>
      </c>
      <c r="H238" t="s">
        <v>31</v>
      </c>
      <c r="I238" t="s">
        <v>1106</v>
      </c>
      <c r="K238" s="11">
        <f>(C238-VLOOKUP(H238,Riders!$A$2:$E$8000,4,FALSE))/365</f>
        <v>21.293150684931508</v>
      </c>
    </row>
    <row r="239" spans="1:11">
      <c r="A239" s="44" t="s">
        <v>1100</v>
      </c>
      <c r="B239" s="44">
        <v>2023</v>
      </c>
      <c r="C239" s="87">
        <v>44982</v>
      </c>
      <c r="D239" s="44" t="s">
        <v>65</v>
      </c>
      <c r="E239" t="s">
        <v>116</v>
      </c>
      <c r="F239">
        <v>7</v>
      </c>
      <c r="G239">
        <v>5</v>
      </c>
      <c r="H239" t="s">
        <v>552</v>
      </c>
      <c r="I239" t="s">
        <v>24</v>
      </c>
      <c r="K239" s="11">
        <f>(C239-VLOOKUP(H239,Riders!$A$2:$E$8000,4,FALSE))/365</f>
        <v>20.150684931506849</v>
      </c>
    </row>
    <row r="240" spans="1:11">
      <c r="A240" s="44" t="s">
        <v>1100</v>
      </c>
      <c r="B240" s="44">
        <v>2023</v>
      </c>
      <c r="C240" s="87">
        <v>44982</v>
      </c>
      <c r="D240" s="44" t="s">
        <v>65</v>
      </c>
      <c r="E240" t="s">
        <v>116</v>
      </c>
      <c r="F240">
        <v>7</v>
      </c>
      <c r="G240">
        <v>6</v>
      </c>
      <c r="H240" t="s">
        <v>54</v>
      </c>
      <c r="I240" t="s">
        <v>55</v>
      </c>
      <c r="K240" s="11">
        <f>(C240-VLOOKUP(H240,Riders!$A$2:$E$8000,4,FALSE))/365</f>
        <v>22.391780821917809</v>
      </c>
    </row>
    <row r="241" spans="1:11">
      <c r="A241" s="44" t="s">
        <v>1100</v>
      </c>
      <c r="B241" s="44">
        <v>2023</v>
      </c>
      <c r="C241" s="87">
        <v>44982</v>
      </c>
      <c r="D241" s="44" t="s">
        <v>65</v>
      </c>
      <c r="E241" t="s">
        <v>116</v>
      </c>
      <c r="F241">
        <v>7</v>
      </c>
      <c r="G241">
        <v>7</v>
      </c>
      <c r="H241" t="s">
        <v>129</v>
      </c>
      <c r="I241" t="s">
        <v>130</v>
      </c>
      <c r="K241" s="11">
        <f>(C241-VLOOKUP(H241,Riders!$A$2:$E$8000,4,FALSE))/365</f>
        <v>20.967123287671232</v>
      </c>
    </row>
    <row r="242" spans="1:11">
      <c r="A242" s="44" t="s">
        <v>1100</v>
      </c>
      <c r="B242" s="44">
        <v>2023</v>
      </c>
      <c r="C242" s="87">
        <v>44982</v>
      </c>
      <c r="D242" s="44" t="s">
        <v>65</v>
      </c>
      <c r="E242" t="s">
        <v>118</v>
      </c>
      <c r="F242">
        <v>1</v>
      </c>
      <c r="G242">
        <v>1</v>
      </c>
      <c r="H242" t="s">
        <v>91</v>
      </c>
      <c r="I242" t="s">
        <v>22</v>
      </c>
      <c r="K242" s="11">
        <f>(C242-VLOOKUP(H242,Riders!$A$2:$E$8000,4,FALSE))/365</f>
        <v>25.969863013698632</v>
      </c>
    </row>
    <row r="243" spans="1:11">
      <c r="A243" s="44" t="s">
        <v>1100</v>
      </c>
      <c r="B243" s="44">
        <v>2023</v>
      </c>
      <c r="C243" s="87">
        <v>44982</v>
      </c>
      <c r="D243" s="44" t="s">
        <v>65</v>
      </c>
      <c r="E243" t="s">
        <v>118</v>
      </c>
      <c r="F243">
        <v>1</v>
      </c>
      <c r="G243">
        <v>2</v>
      </c>
      <c r="H243" t="s">
        <v>113</v>
      </c>
      <c r="I243" t="s">
        <v>101</v>
      </c>
      <c r="K243" s="11">
        <f>(C243-VLOOKUP(H243,Riders!$A$2:$E$8000,4,FALSE))/365</f>
        <v>23.043835616438358</v>
      </c>
    </row>
    <row r="244" spans="1:11">
      <c r="A244" s="44" t="s">
        <v>1100</v>
      </c>
      <c r="B244" s="44">
        <v>2023</v>
      </c>
      <c r="C244" s="87">
        <v>44982</v>
      </c>
      <c r="D244" s="44" t="s">
        <v>65</v>
      </c>
      <c r="E244" t="s">
        <v>118</v>
      </c>
      <c r="F244">
        <v>1</v>
      </c>
      <c r="G244">
        <v>3</v>
      </c>
      <c r="H244" t="s">
        <v>98</v>
      </c>
      <c r="I244" t="s">
        <v>26</v>
      </c>
      <c r="K244" s="11">
        <f>(C244-VLOOKUP(H244,Riders!$A$2:$E$8000,4,FALSE))/365</f>
        <v>25.873972602739727</v>
      </c>
    </row>
    <row r="245" spans="1:11">
      <c r="A245" s="44" t="s">
        <v>1100</v>
      </c>
      <c r="B245" s="44">
        <v>2023</v>
      </c>
      <c r="C245" s="87">
        <v>44982</v>
      </c>
      <c r="D245" s="44" t="s">
        <v>65</v>
      </c>
      <c r="E245" t="s">
        <v>118</v>
      </c>
      <c r="F245">
        <v>1</v>
      </c>
      <c r="G245">
        <v>4</v>
      </c>
      <c r="H245" t="s">
        <v>168</v>
      </c>
      <c r="I245" t="s">
        <v>30</v>
      </c>
      <c r="K245" s="11">
        <f>(C245-VLOOKUP(H245,Riders!$A$2:$E$8000,4,FALSE))/365</f>
        <v>23.734246575342464</v>
      </c>
    </row>
    <row r="246" spans="1:11">
      <c r="A246" s="44" t="s">
        <v>1100</v>
      </c>
      <c r="B246" s="44">
        <v>2023</v>
      </c>
      <c r="C246" s="87">
        <v>44982</v>
      </c>
      <c r="D246" s="44" t="s">
        <v>65</v>
      </c>
      <c r="E246" t="s">
        <v>118</v>
      </c>
      <c r="F246">
        <v>1</v>
      </c>
      <c r="G246">
        <v>5</v>
      </c>
      <c r="H246" t="s">
        <v>195</v>
      </c>
      <c r="I246" t="s">
        <v>51</v>
      </c>
      <c r="K246" s="11">
        <f>(C246-VLOOKUP(H246,Riders!$A$2:$E$8000,4,FALSE))/365</f>
        <v>35.164383561643838</v>
      </c>
    </row>
    <row r="247" spans="1:11">
      <c r="A247" s="44" t="s">
        <v>1100</v>
      </c>
      <c r="B247" s="44">
        <v>2023</v>
      </c>
      <c r="C247" s="87">
        <v>44982</v>
      </c>
      <c r="D247" s="44" t="s">
        <v>65</v>
      </c>
      <c r="E247" t="s">
        <v>118</v>
      </c>
      <c r="F247">
        <v>2</v>
      </c>
      <c r="G247">
        <v>1</v>
      </c>
      <c r="H247" t="s">
        <v>106</v>
      </c>
      <c r="I247" t="s">
        <v>167</v>
      </c>
      <c r="K247" s="11">
        <f>(C247-VLOOKUP(H247,Riders!$A$2:$E$8000,4,FALSE))/365</f>
        <v>30.210958904109589</v>
      </c>
    </row>
    <row r="248" spans="1:11">
      <c r="A248" s="44" t="s">
        <v>1100</v>
      </c>
      <c r="B248" s="44">
        <v>2023</v>
      </c>
      <c r="C248" s="87">
        <v>44982</v>
      </c>
      <c r="D248" s="44" t="s">
        <v>65</v>
      </c>
      <c r="E248" t="s">
        <v>118</v>
      </c>
      <c r="F248">
        <v>2</v>
      </c>
      <c r="G248">
        <v>2</v>
      </c>
      <c r="H248" t="s">
        <v>99</v>
      </c>
      <c r="I248" t="s">
        <v>43</v>
      </c>
      <c r="K248" s="11">
        <f>(C248-VLOOKUP(H248,Riders!$A$2:$E$8000,4,FALSE))/365</f>
        <v>24.345205479452055</v>
      </c>
    </row>
    <row r="249" spans="1:11">
      <c r="A249" s="44" t="s">
        <v>1100</v>
      </c>
      <c r="B249" s="44">
        <v>2023</v>
      </c>
      <c r="C249" s="87">
        <v>44982</v>
      </c>
      <c r="D249" s="44" t="s">
        <v>65</v>
      </c>
      <c r="E249" t="s">
        <v>118</v>
      </c>
      <c r="F249">
        <v>2</v>
      </c>
      <c r="G249">
        <v>3</v>
      </c>
      <c r="H249" t="s">
        <v>131</v>
      </c>
      <c r="I249" t="s">
        <v>112</v>
      </c>
      <c r="K249" s="11">
        <f>(C249-VLOOKUP(H249,Riders!$A$2:$E$8000,4,FALSE))/365</f>
        <v>23.638356164383563</v>
      </c>
    </row>
    <row r="250" spans="1:11">
      <c r="A250" s="44" t="s">
        <v>1100</v>
      </c>
      <c r="B250" s="44">
        <v>2023</v>
      </c>
      <c r="C250" s="87">
        <v>44982</v>
      </c>
      <c r="D250" s="44" t="s">
        <v>65</v>
      </c>
      <c r="E250" t="s">
        <v>118</v>
      </c>
      <c r="F250">
        <v>2</v>
      </c>
      <c r="G250">
        <v>4</v>
      </c>
      <c r="H250" t="s">
        <v>39</v>
      </c>
      <c r="I250" t="s">
        <v>28</v>
      </c>
      <c r="K250" s="11">
        <f>(C250-VLOOKUP(H250,Riders!$A$2:$E$8000,4,FALSE))/365</f>
        <v>27.115068493150684</v>
      </c>
    </row>
    <row r="251" spans="1:11">
      <c r="A251" s="44" t="s">
        <v>1100</v>
      </c>
      <c r="B251" s="44">
        <v>2023</v>
      </c>
      <c r="C251" s="87">
        <v>44982</v>
      </c>
      <c r="D251" s="44" t="s">
        <v>65</v>
      </c>
      <c r="E251" t="s">
        <v>118</v>
      </c>
      <c r="F251">
        <v>2</v>
      </c>
      <c r="G251" t="s">
        <v>535</v>
      </c>
      <c r="H251" t="s">
        <v>92</v>
      </c>
      <c r="I251" t="s">
        <v>51</v>
      </c>
      <c r="K251" s="11">
        <f>(C251-VLOOKUP(H251,Riders!$A$2:$E$8000,4,FALSE))/365</f>
        <v>27.268493150684932</v>
      </c>
    </row>
    <row r="252" spans="1:11">
      <c r="A252" s="44" t="s">
        <v>1100</v>
      </c>
      <c r="B252" s="44">
        <v>2023</v>
      </c>
      <c r="C252" s="87">
        <v>44982</v>
      </c>
      <c r="D252" s="44" t="s">
        <v>65</v>
      </c>
      <c r="E252" t="s">
        <v>118</v>
      </c>
      <c r="F252">
        <v>3</v>
      </c>
      <c r="G252">
        <v>1</v>
      </c>
      <c r="H252" t="s">
        <v>29</v>
      </c>
      <c r="I252" t="s">
        <v>30</v>
      </c>
      <c r="K252" s="11">
        <f>(C252-VLOOKUP(H252,Riders!$A$2:$E$8000,4,FALSE))/365</f>
        <v>27.008219178082193</v>
      </c>
    </row>
    <row r="253" spans="1:11">
      <c r="A253" s="44" t="s">
        <v>1100</v>
      </c>
      <c r="B253" s="44">
        <v>2023</v>
      </c>
      <c r="C253" s="87">
        <v>44982</v>
      </c>
      <c r="D253" s="44" t="s">
        <v>65</v>
      </c>
      <c r="E253" t="s">
        <v>118</v>
      </c>
      <c r="F253">
        <v>3</v>
      </c>
      <c r="G253">
        <v>2</v>
      </c>
      <c r="H253" t="s">
        <v>135</v>
      </c>
      <c r="I253" t="s">
        <v>34</v>
      </c>
      <c r="K253" s="11">
        <f>(C253-VLOOKUP(H253,Riders!$A$2:$E$8000,4,FALSE))/365</f>
        <v>26.493150684931507</v>
      </c>
    </row>
    <row r="254" spans="1:11">
      <c r="A254" s="44" t="s">
        <v>1100</v>
      </c>
      <c r="B254" s="44">
        <v>2023</v>
      </c>
      <c r="C254" s="87">
        <v>44982</v>
      </c>
      <c r="D254" s="44" t="s">
        <v>65</v>
      </c>
      <c r="E254" t="s">
        <v>118</v>
      </c>
      <c r="F254">
        <v>3</v>
      </c>
      <c r="G254">
        <v>3</v>
      </c>
      <c r="H254" t="s">
        <v>96</v>
      </c>
      <c r="I254" t="s">
        <v>28</v>
      </c>
      <c r="K254" s="11">
        <f>(C254-VLOOKUP(H254,Riders!$A$2:$E$8000,4,FALSE))/365</f>
        <v>31.087671232876712</v>
      </c>
    </row>
    <row r="255" spans="1:11">
      <c r="A255" s="44" t="s">
        <v>1100</v>
      </c>
      <c r="B255" s="44">
        <v>2023</v>
      </c>
      <c r="C255" s="87">
        <v>44982</v>
      </c>
      <c r="D255" s="44" t="s">
        <v>65</v>
      </c>
      <c r="E255" t="s">
        <v>118</v>
      </c>
      <c r="F255">
        <v>3</v>
      </c>
      <c r="G255">
        <v>4</v>
      </c>
      <c r="H255" t="s">
        <v>470</v>
      </c>
      <c r="I255" t="s">
        <v>41</v>
      </c>
      <c r="K255" s="11">
        <f>(C255-VLOOKUP(H255,Riders!$A$2:$E$8000,4,FALSE))/365</f>
        <v>24.367123287671234</v>
      </c>
    </row>
    <row r="256" spans="1:11">
      <c r="A256" s="44" t="s">
        <v>1100</v>
      </c>
      <c r="B256" s="44">
        <v>2023</v>
      </c>
      <c r="C256" s="87">
        <v>44982</v>
      </c>
      <c r="D256" s="44" t="s">
        <v>65</v>
      </c>
      <c r="E256" t="s">
        <v>118</v>
      </c>
      <c r="F256">
        <v>3</v>
      </c>
      <c r="G256">
        <v>5</v>
      </c>
      <c r="H256" t="s">
        <v>830</v>
      </c>
      <c r="I256" t="s">
        <v>206</v>
      </c>
      <c r="K256" s="11">
        <f>(C256-VLOOKUP(H256,Riders!$A$2:$E$8000,4,FALSE))/365</f>
        <v>20.780821917808218</v>
      </c>
    </row>
    <row r="257" spans="1:11">
      <c r="A257" s="44" t="s">
        <v>1100</v>
      </c>
      <c r="B257" s="44">
        <v>2023</v>
      </c>
      <c r="C257" s="87">
        <v>44982</v>
      </c>
      <c r="D257" s="44" t="s">
        <v>65</v>
      </c>
      <c r="E257" t="s">
        <v>118</v>
      </c>
      <c r="F257">
        <v>3</v>
      </c>
      <c r="G257" t="s">
        <v>535</v>
      </c>
      <c r="H257" t="s">
        <v>210</v>
      </c>
      <c r="I257" t="s">
        <v>211</v>
      </c>
      <c r="K257" s="11">
        <f>(C257-VLOOKUP(H257,Riders!$A$2:$E$8000,4,FALSE))/365</f>
        <v>25.673972602739727</v>
      </c>
    </row>
    <row r="258" spans="1:11">
      <c r="A258" s="44" t="s">
        <v>1100</v>
      </c>
      <c r="B258" s="44">
        <v>2023</v>
      </c>
      <c r="C258" s="87">
        <v>44982</v>
      </c>
      <c r="D258" s="44" t="s">
        <v>65</v>
      </c>
      <c r="E258" t="s">
        <v>118</v>
      </c>
      <c r="F258">
        <v>4</v>
      </c>
      <c r="G258">
        <v>1</v>
      </c>
      <c r="H258" t="s">
        <v>183</v>
      </c>
      <c r="I258" t="s">
        <v>477</v>
      </c>
      <c r="K258" s="11">
        <f>(C258-VLOOKUP(H258,Riders!$A$2:$E$8000,4,FALSE))/365</f>
        <v>22.4986301369863</v>
      </c>
    </row>
    <row r="259" spans="1:11">
      <c r="A259" s="44" t="s">
        <v>1100</v>
      </c>
      <c r="B259" s="44">
        <v>2023</v>
      </c>
      <c r="C259" s="87">
        <v>44982</v>
      </c>
      <c r="D259" s="44" t="s">
        <v>65</v>
      </c>
      <c r="E259" t="s">
        <v>118</v>
      </c>
      <c r="F259">
        <v>4</v>
      </c>
      <c r="G259">
        <v>2</v>
      </c>
      <c r="H259" t="s">
        <v>21</v>
      </c>
      <c r="I259" t="s">
        <v>22</v>
      </c>
      <c r="K259" s="11">
        <f>(C259-VLOOKUP(H259,Riders!$A$2:$E$8000,4,FALSE))/365</f>
        <v>29.967123287671232</v>
      </c>
    </row>
    <row r="260" spans="1:11">
      <c r="A260" s="44" t="s">
        <v>1100</v>
      </c>
      <c r="B260" s="44">
        <v>2023</v>
      </c>
      <c r="C260" s="87">
        <v>44982</v>
      </c>
      <c r="D260" s="44" t="s">
        <v>65</v>
      </c>
      <c r="E260" t="s">
        <v>118</v>
      </c>
      <c r="F260">
        <v>4</v>
      </c>
      <c r="G260">
        <v>3</v>
      </c>
      <c r="H260" t="s">
        <v>100</v>
      </c>
      <c r="I260" t="s">
        <v>101</v>
      </c>
      <c r="K260" s="11">
        <f>(C260-VLOOKUP(H260,Riders!$A$2:$E$8000,4,FALSE))/365</f>
        <v>23.876712328767123</v>
      </c>
    </row>
    <row r="261" spans="1:11">
      <c r="A261" s="44" t="s">
        <v>1100</v>
      </c>
      <c r="B261" s="44">
        <v>2023</v>
      </c>
      <c r="C261" s="87">
        <v>44982</v>
      </c>
      <c r="D261" s="44" t="s">
        <v>65</v>
      </c>
      <c r="E261" t="s">
        <v>118</v>
      </c>
      <c r="F261">
        <v>4</v>
      </c>
      <c r="G261">
        <v>4</v>
      </c>
      <c r="H261" t="s">
        <v>97</v>
      </c>
      <c r="I261" t="s">
        <v>167</v>
      </c>
      <c r="K261" s="11">
        <f>(C261-VLOOKUP(H261,Riders!$A$2:$E$8000,4,FALSE))/365</f>
        <v>29.161643835616438</v>
      </c>
    </row>
    <row r="262" spans="1:11">
      <c r="A262" s="44" t="s">
        <v>1100</v>
      </c>
      <c r="B262" s="44">
        <v>2023</v>
      </c>
      <c r="C262" s="87">
        <v>44982</v>
      </c>
      <c r="D262" s="44" t="s">
        <v>65</v>
      </c>
      <c r="E262" t="s">
        <v>118</v>
      </c>
      <c r="F262">
        <v>4</v>
      </c>
      <c r="G262">
        <v>5</v>
      </c>
      <c r="H262" t="s">
        <v>109</v>
      </c>
      <c r="I262" t="s">
        <v>57</v>
      </c>
      <c r="K262" s="11">
        <f>(C262-VLOOKUP(H262,Riders!$A$2:$E$8000,4,FALSE))/365</f>
        <v>24.882191780821916</v>
      </c>
    </row>
    <row r="263" spans="1:11">
      <c r="A263" s="44" t="s">
        <v>1100</v>
      </c>
      <c r="B263" s="44">
        <v>2023</v>
      </c>
      <c r="C263" s="87">
        <v>44982</v>
      </c>
      <c r="D263" s="44" t="s">
        <v>65</v>
      </c>
      <c r="E263" t="s">
        <v>118</v>
      </c>
      <c r="F263">
        <v>4</v>
      </c>
      <c r="G263">
        <v>6</v>
      </c>
      <c r="H263" t="s">
        <v>156</v>
      </c>
      <c r="I263" t="s">
        <v>141</v>
      </c>
      <c r="K263" s="11">
        <f>(C263-VLOOKUP(H263,Riders!$A$2:$E$8000,4,FALSE))/365</f>
        <v>32.980821917808221</v>
      </c>
    </row>
    <row r="264" spans="1:11">
      <c r="A264" s="44" t="s">
        <v>1100</v>
      </c>
      <c r="B264" s="44">
        <v>2023</v>
      </c>
      <c r="C264" s="87">
        <v>44982</v>
      </c>
      <c r="D264" s="44" t="s">
        <v>65</v>
      </c>
      <c r="E264" t="s">
        <v>116</v>
      </c>
      <c r="F264">
        <v>1</v>
      </c>
      <c r="G264">
        <v>1</v>
      </c>
      <c r="H264" t="s">
        <v>195</v>
      </c>
      <c r="I264" t="s">
        <v>51</v>
      </c>
      <c r="K264" s="11">
        <f>(C264-VLOOKUP(H264,Riders!$A$2:$E$8000,4,FALSE))/365</f>
        <v>35.164383561643838</v>
      </c>
    </row>
    <row r="265" spans="1:11">
      <c r="A265" s="44" t="s">
        <v>1100</v>
      </c>
      <c r="B265" s="44">
        <v>2023</v>
      </c>
      <c r="C265" s="87">
        <v>44982</v>
      </c>
      <c r="D265" s="44" t="s">
        <v>65</v>
      </c>
      <c r="E265" t="s">
        <v>116</v>
      </c>
      <c r="F265">
        <v>1</v>
      </c>
      <c r="G265">
        <v>2</v>
      </c>
      <c r="H265" t="s">
        <v>100</v>
      </c>
      <c r="I265" t="s">
        <v>101</v>
      </c>
      <c r="K265" s="11">
        <f>(C265-VLOOKUP(H265,Riders!$A$2:$E$8000,4,FALSE))/365</f>
        <v>23.876712328767123</v>
      </c>
    </row>
    <row r="266" spans="1:11">
      <c r="A266" s="44" t="s">
        <v>1100</v>
      </c>
      <c r="B266" s="44">
        <v>2023</v>
      </c>
      <c r="C266" s="87">
        <v>44982</v>
      </c>
      <c r="D266" s="44" t="s">
        <v>65</v>
      </c>
      <c r="E266" t="s">
        <v>116</v>
      </c>
      <c r="F266">
        <v>1</v>
      </c>
      <c r="G266">
        <v>3</v>
      </c>
      <c r="H266" t="s">
        <v>98</v>
      </c>
      <c r="I266" t="s">
        <v>26</v>
      </c>
      <c r="K266" s="11">
        <f>(C266-VLOOKUP(H266,Riders!$A$2:$E$8000,4,FALSE))/365</f>
        <v>25.873972602739727</v>
      </c>
    </row>
    <row r="267" spans="1:11">
      <c r="A267" s="44" t="s">
        <v>1100</v>
      </c>
      <c r="B267" s="44">
        <v>2023</v>
      </c>
      <c r="C267" s="87">
        <v>44982</v>
      </c>
      <c r="D267" s="44" t="s">
        <v>65</v>
      </c>
      <c r="E267" t="s">
        <v>116</v>
      </c>
      <c r="F267">
        <v>1</v>
      </c>
      <c r="G267">
        <v>4</v>
      </c>
      <c r="H267" t="s">
        <v>210</v>
      </c>
      <c r="I267" t="s">
        <v>211</v>
      </c>
      <c r="K267" s="11">
        <f>(C267-VLOOKUP(H267,Riders!$A$2:$E$8000,4,FALSE))/365</f>
        <v>25.673972602739727</v>
      </c>
    </row>
    <row r="268" spans="1:11">
      <c r="A268" s="44" t="s">
        <v>1100</v>
      </c>
      <c r="B268" s="44">
        <v>2023</v>
      </c>
      <c r="C268" s="87">
        <v>44982</v>
      </c>
      <c r="D268" s="44" t="s">
        <v>65</v>
      </c>
      <c r="E268" t="s">
        <v>116</v>
      </c>
      <c r="F268">
        <v>1</v>
      </c>
      <c r="G268">
        <v>5</v>
      </c>
      <c r="H268" t="s">
        <v>39</v>
      </c>
      <c r="I268" t="s">
        <v>28</v>
      </c>
      <c r="K268" s="11">
        <f>(C268-VLOOKUP(H268,Riders!$A$2:$E$8000,4,FALSE))/365</f>
        <v>27.115068493150684</v>
      </c>
    </row>
    <row r="269" spans="1:11">
      <c r="A269" s="44" t="s">
        <v>1100</v>
      </c>
      <c r="B269" s="44">
        <v>2023</v>
      </c>
      <c r="C269" s="87">
        <v>44982</v>
      </c>
      <c r="D269" s="44" t="s">
        <v>65</v>
      </c>
      <c r="E269" t="s">
        <v>116</v>
      </c>
      <c r="F269">
        <v>1</v>
      </c>
      <c r="G269">
        <v>6</v>
      </c>
      <c r="H269" t="s">
        <v>470</v>
      </c>
      <c r="I269" t="s">
        <v>41</v>
      </c>
      <c r="K269" s="11">
        <f>(C269-VLOOKUP(H269,Riders!$A$2:$E$8000,4,FALSE))/365</f>
        <v>24.367123287671234</v>
      </c>
    </row>
    <row r="270" spans="1:11">
      <c r="A270" s="44" t="s">
        <v>1100</v>
      </c>
      <c r="B270" s="44">
        <v>2023</v>
      </c>
      <c r="C270" s="87">
        <v>44982</v>
      </c>
      <c r="D270" s="44" t="s">
        <v>65</v>
      </c>
      <c r="E270" t="s">
        <v>116</v>
      </c>
      <c r="F270">
        <v>1</v>
      </c>
      <c r="G270">
        <v>7</v>
      </c>
      <c r="H270" t="s">
        <v>97</v>
      </c>
      <c r="I270" t="s">
        <v>167</v>
      </c>
      <c r="K270" s="11">
        <f>(C270-VLOOKUP(H270,Riders!$A$2:$E$8000,4,FALSE))/365</f>
        <v>29.161643835616438</v>
      </c>
    </row>
    <row r="271" spans="1:11">
      <c r="A271" s="44" t="s">
        <v>1100</v>
      </c>
      <c r="B271" s="44">
        <v>2023</v>
      </c>
      <c r="C271" s="87">
        <v>44982</v>
      </c>
      <c r="D271" s="44" t="s">
        <v>65</v>
      </c>
      <c r="E271" t="s">
        <v>116</v>
      </c>
      <c r="F271">
        <v>2</v>
      </c>
      <c r="G271">
        <v>1</v>
      </c>
      <c r="H271" t="s">
        <v>168</v>
      </c>
      <c r="I271" t="s">
        <v>30</v>
      </c>
      <c r="K271" s="11">
        <f>(C271-VLOOKUP(H271,Riders!$A$2:$E$8000,4,FALSE))/365</f>
        <v>23.734246575342464</v>
      </c>
    </row>
    <row r="272" spans="1:11">
      <c r="A272" s="44" t="s">
        <v>1100</v>
      </c>
      <c r="B272" s="44">
        <v>2023</v>
      </c>
      <c r="C272" s="87">
        <v>44982</v>
      </c>
      <c r="D272" s="44" t="s">
        <v>65</v>
      </c>
      <c r="E272" t="s">
        <v>116</v>
      </c>
      <c r="F272">
        <v>2</v>
      </c>
      <c r="G272">
        <v>2</v>
      </c>
      <c r="H272" t="s">
        <v>92</v>
      </c>
      <c r="I272" t="s">
        <v>51</v>
      </c>
      <c r="K272" s="11">
        <f>(C272-VLOOKUP(H272,Riders!$A$2:$E$8000,4,FALSE))/365</f>
        <v>27.268493150684932</v>
      </c>
    </row>
    <row r="273" spans="1:11">
      <c r="A273" s="44" t="s">
        <v>1100</v>
      </c>
      <c r="B273" s="44">
        <v>2023</v>
      </c>
      <c r="C273" s="87">
        <v>44982</v>
      </c>
      <c r="D273" s="44" t="s">
        <v>65</v>
      </c>
      <c r="E273" t="s">
        <v>116</v>
      </c>
      <c r="F273">
        <v>2</v>
      </c>
      <c r="G273">
        <v>3</v>
      </c>
      <c r="H273" t="s">
        <v>96</v>
      </c>
      <c r="I273" t="s">
        <v>28</v>
      </c>
      <c r="K273" s="11">
        <f>(C273-VLOOKUP(H273,Riders!$A$2:$E$8000,4,FALSE))/365</f>
        <v>31.087671232876712</v>
      </c>
    </row>
    <row r="274" spans="1:11">
      <c r="A274" s="44" t="s">
        <v>1100</v>
      </c>
      <c r="B274" s="44">
        <v>2023</v>
      </c>
      <c r="C274" s="87">
        <v>44982</v>
      </c>
      <c r="D274" s="44" t="s">
        <v>65</v>
      </c>
      <c r="E274" t="s">
        <v>116</v>
      </c>
      <c r="F274">
        <v>2</v>
      </c>
      <c r="G274">
        <v>4</v>
      </c>
      <c r="H274" t="s">
        <v>109</v>
      </c>
      <c r="I274" t="s">
        <v>57</v>
      </c>
      <c r="K274" s="11">
        <f>(C274-VLOOKUP(H274,Riders!$A$2:$E$8000,4,FALSE))/365</f>
        <v>24.882191780821916</v>
      </c>
    </row>
    <row r="275" spans="1:11">
      <c r="A275" s="44" t="s">
        <v>1100</v>
      </c>
      <c r="B275" s="44">
        <v>2023</v>
      </c>
      <c r="C275" s="87">
        <v>44982</v>
      </c>
      <c r="D275" s="44" t="s">
        <v>65</v>
      </c>
      <c r="E275" t="s">
        <v>116</v>
      </c>
      <c r="F275">
        <v>2</v>
      </c>
      <c r="G275">
        <v>5</v>
      </c>
      <c r="H275" t="s">
        <v>156</v>
      </c>
      <c r="I275" t="s">
        <v>141</v>
      </c>
      <c r="K275" s="11">
        <f>(C275-VLOOKUP(H275,Riders!$A$2:$E$8000,4,FALSE))/365</f>
        <v>32.980821917808221</v>
      </c>
    </row>
    <row r="276" spans="1:11">
      <c r="A276" s="44" t="s">
        <v>1100</v>
      </c>
      <c r="B276" s="44">
        <v>2023</v>
      </c>
      <c r="C276" s="87">
        <v>44982</v>
      </c>
      <c r="D276" s="44" t="s">
        <v>65</v>
      </c>
      <c r="E276" t="s">
        <v>116</v>
      </c>
      <c r="F276">
        <v>2</v>
      </c>
      <c r="G276">
        <v>6</v>
      </c>
      <c r="H276" t="s">
        <v>830</v>
      </c>
      <c r="I276" t="s">
        <v>206</v>
      </c>
      <c r="K276" s="11">
        <f>(C276-VLOOKUP(H276,Riders!$A$2:$E$8000,4,FALSE))/365</f>
        <v>20.780821917808218</v>
      </c>
    </row>
    <row r="277" spans="1:11">
      <c r="A277" s="44" t="s">
        <v>1100</v>
      </c>
      <c r="B277" s="44">
        <v>2023</v>
      </c>
      <c r="C277" s="87">
        <v>44982</v>
      </c>
      <c r="D277" s="44" t="s">
        <v>65</v>
      </c>
      <c r="E277" t="s">
        <v>116</v>
      </c>
      <c r="F277">
        <v>2</v>
      </c>
      <c r="G277" t="s">
        <v>535</v>
      </c>
      <c r="H277" t="s">
        <v>131</v>
      </c>
      <c r="I277" t="s">
        <v>112</v>
      </c>
      <c r="K277" s="11">
        <f>(C277-VLOOKUP(H277,Riders!$A$2:$E$8000,4,FALSE))/365</f>
        <v>23.638356164383563</v>
      </c>
    </row>
    <row r="278" spans="1:11">
      <c r="A278" s="44" t="s">
        <v>1100</v>
      </c>
      <c r="B278" s="44">
        <v>2023</v>
      </c>
      <c r="C278" s="87">
        <v>44982</v>
      </c>
      <c r="D278" s="44" t="s">
        <v>65</v>
      </c>
      <c r="E278" t="s">
        <v>119</v>
      </c>
      <c r="F278">
        <v>1</v>
      </c>
      <c r="G278">
        <v>1</v>
      </c>
      <c r="H278" t="s">
        <v>183</v>
      </c>
      <c r="I278" t="s">
        <v>477</v>
      </c>
      <c r="K278" s="11">
        <f>(C278-VLOOKUP(H278,Riders!$A$2:$E$8000,4,FALSE))/365</f>
        <v>22.4986301369863</v>
      </c>
    </row>
    <row r="279" spans="1:11">
      <c r="A279" s="44" t="s">
        <v>1100</v>
      </c>
      <c r="B279" s="44">
        <v>2023</v>
      </c>
      <c r="C279" s="87">
        <v>44982</v>
      </c>
      <c r="D279" s="44" t="s">
        <v>65</v>
      </c>
      <c r="E279" t="s">
        <v>119</v>
      </c>
      <c r="F279">
        <v>1</v>
      </c>
      <c r="G279">
        <v>2</v>
      </c>
      <c r="H279" t="s">
        <v>91</v>
      </c>
      <c r="I279" t="s">
        <v>22</v>
      </c>
      <c r="K279" s="11">
        <f>(C279-VLOOKUP(H279,Riders!$A$2:$E$8000,4,FALSE))/365</f>
        <v>25.969863013698632</v>
      </c>
    </row>
    <row r="280" spans="1:11">
      <c r="A280" s="44" t="s">
        <v>1100</v>
      </c>
      <c r="B280" s="44">
        <v>2023</v>
      </c>
      <c r="C280" s="87">
        <v>44982</v>
      </c>
      <c r="D280" s="44" t="s">
        <v>65</v>
      </c>
      <c r="E280" t="s">
        <v>119</v>
      </c>
      <c r="F280">
        <v>1</v>
      </c>
      <c r="G280">
        <v>3</v>
      </c>
      <c r="H280" t="s">
        <v>135</v>
      </c>
      <c r="I280" t="s">
        <v>34</v>
      </c>
      <c r="K280" s="11">
        <f>(C280-VLOOKUP(H280,Riders!$A$2:$E$8000,4,FALSE))/365</f>
        <v>26.493150684931507</v>
      </c>
    </row>
    <row r="281" spans="1:11">
      <c r="A281" s="44" t="s">
        <v>1100</v>
      </c>
      <c r="B281" s="44">
        <v>2023</v>
      </c>
      <c r="C281" s="87">
        <v>44982</v>
      </c>
      <c r="D281" s="44" t="s">
        <v>65</v>
      </c>
      <c r="E281" t="s">
        <v>119</v>
      </c>
      <c r="F281">
        <v>1</v>
      </c>
      <c r="G281">
        <v>4</v>
      </c>
      <c r="H281" t="s">
        <v>99</v>
      </c>
      <c r="I281" t="s">
        <v>43</v>
      </c>
      <c r="K281" s="11">
        <f>(C281-VLOOKUP(H281,Riders!$A$2:$E$8000,4,FALSE))/365</f>
        <v>24.345205479452055</v>
      </c>
    </row>
    <row r="282" spans="1:11">
      <c r="A282" s="44" t="s">
        <v>1100</v>
      </c>
      <c r="B282" s="44">
        <v>2023</v>
      </c>
      <c r="C282" s="87">
        <v>44982</v>
      </c>
      <c r="D282" s="44" t="s">
        <v>65</v>
      </c>
      <c r="E282" t="s">
        <v>119</v>
      </c>
      <c r="F282">
        <v>1</v>
      </c>
      <c r="G282">
        <v>5</v>
      </c>
      <c r="H282" t="s">
        <v>100</v>
      </c>
      <c r="I282" t="s">
        <v>101</v>
      </c>
      <c r="K282" s="11">
        <f>(C282-VLOOKUP(H282,Riders!$A$2:$E$8000,4,FALSE))/365</f>
        <v>23.876712328767123</v>
      </c>
    </row>
    <row r="283" spans="1:11">
      <c r="A283" s="44" t="s">
        <v>1100</v>
      </c>
      <c r="B283" s="44">
        <v>2023</v>
      </c>
      <c r="C283" s="87">
        <v>44982</v>
      </c>
      <c r="D283" s="44" t="s">
        <v>65</v>
      </c>
      <c r="E283" t="s">
        <v>119</v>
      </c>
      <c r="F283">
        <v>1</v>
      </c>
      <c r="G283">
        <v>6</v>
      </c>
      <c r="H283" t="s">
        <v>168</v>
      </c>
      <c r="I283" t="s">
        <v>30</v>
      </c>
      <c r="K283" s="11">
        <f>(C283-VLOOKUP(H283,Riders!$A$2:$E$8000,4,FALSE))/365</f>
        <v>23.734246575342464</v>
      </c>
    </row>
    <row r="284" spans="1:11">
      <c r="A284" s="44" t="s">
        <v>1100</v>
      </c>
      <c r="B284" s="44">
        <v>2023</v>
      </c>
      <c r="C284" s="87">
        <v>44982</v>
      </c>
      <c r="D284" s="44" t="s">
        <v>65</v>
      </c>
      <c r="E284" t="s">
        <v>119</v>
      </c>
      <c r="F284">
        <v>2</v>
      </c>
      <c r="G284">
        <v>1</v>
      </c>
      <c r="H284" t="s">
        <v>195</v>
      </c>
      <c r="I284" t="s">
        <v>51</v>
      </c>
      <c r="K284" s="11">
        <f>(C284-VLOOKUP(H284,Riders!$A$2:$E$8000,4,FALSE))/365</f>
        <v>35.164383561643838</v>
      </c>
    </row>
    <row r="285" spans="1:11">
      <c r="A285" s="44" t="s">
        <v>1100</v>
      </c>
      <c r="B285" s="44">
        <v>2023</v>
      </c>
      <c r="C285" s="87">
        <v>44982</v>
      </c>
      <c r="D285" s="44" t="s">
        <v>65</v>
      </c>
      <c r="E285" t="s">
        <v>119</v>
      </c>
      <c r="F285">
        <v>2</v>
      </c>
      <c r="G285">
        <v>2</v>
      </c>
      <c r="H285" t="s">
        <v>92</v>
      </c>
      <c r="I285" t="s">
        <v>51</v>
      </c>
      <c r="K285" s="11">
        <f>(C285-VLOOKUP(H285,Riders!$A$2:$E$8000,4,FALSE))/365</f>
        <v>27.268493150684932</v>
      </c>
    </row>
    <row r="286" spans="1:11">
      <c r="A286" s="44" t="s">
        <v>1100</v>
      </c>
      <c r="B286" s="44">
        <v>2023</v>
      </c>
      <c r="C286" s="87">
        <v>44982</v>
      </c>
      <c r="D286" s="44" t="s">
        <v>65</v>
      </c>
      <c r="E286" t="s">
        <v>119</v>
      </c>
      <c r="F286">
        <v>2</v>
      </c>
      <c r="G286">
        <v>3</v>
      </c>
      <c r="H286" t="s">
        <v>113</v>
      </c>
      <c r="I286" t="s">
        <v>101</v>
      </c>
      <c r="K286" s="11">
        <f>(C286-VLOOKUP(H286,Riders!$A$2:$E$8000,4,FALSE))/365</f>
        <v>23.043835616438358</v>
      </c>
    </row>
    <row r="287" spans="1:11">
      <c r="A287" s="44" t="s">
        <v>1100</v>
      </c>
      <c r="B287" s="44">
        <v>2023</v>
      </c>
      <c r="C287" s="87">
        <v>44982</v>
      </c>
      <c r="D287" s="44" t="s">
        <v>65</v>
      </c>
      <c r="E287" t="s">
        <v>119</v>
      </c>
      <c r="F287">
        <v>2</v>
      </c>
      <c r="G287">
        <v>4</v>
      </c>
      <c r="H287" t="s">
        <v>106</v>
      </c>
      <c r="I287" t="s">
        <v>167</v>
      </c>
      <c r="K287" s="11">
        <f>(C287-VLOOKUP(H287,Riders!$A$2:$E$8000,4,FALSE))/365</f>
        <v>30.210958904109589</v>
      </c>
    </row>
    <row r="288" spans="1:11">
      <c r="A288" s="44" t="s">
        <v>1100</v>
      </c>
      <c r="B288" s="44">
        <v>2023</v>
      </c>
      <c r="C288" s="87">
        <v>44982</v>
      </c>
      <c r="D288" s="44" t="s">
        <v>65</v>
      </c>
      <c r="E288" t="s">
        <v>119</v>
      </c>
      <c r="F288">
        <v>2</v>
      </c>
      <c r="G288" t="s">
        <v>535</v>
      </c>
      <c r="H288" t="s">
        <v>29</v>
      </c>
      <c r="I288" t="s">
        <v>30</v>
      </c>
      <c r="K288" s="11">
        <f>(C288-VLOOKUP(H288,Riders!$A$2:$E$8000,4,FALSE))/365</f>
        <v>27.008219178082193</v>
      </c>
    </row>
    <row r="289" spans="1:11">
      <c r="A289" s="44" t="s">
        <v>1100</v>
      </c>
      <c r="B289" s="44">
        <v>2023</v>
      </c>
      <c r="C289" s="87">
        <v>44982</v>
      </c>
      <c r="D289" s="44" t="s">
        <v>65</v>
      </c>
      <c r="E289" t="s">
        <v>119</v>
      </c>
      <c r="F289">
        <v>2</v>
      </c>
      <c r="G289" t="s">
        <v>535</v>
      </c>
      <c r="H289" t="s">
        <v>21</v>
      </c>
      <c r="I289" t="s">
        <v>22</v>
      </c>
      <c r="K289" s="11">
        <f>(C289-VLOOKUP(H289,Riders!$A$2:$E$8000,4,FALSE))/365</f>
        <v>29.967123287671232</v>
      </c>
    </row>
    <row r="290" spans="1:11">
      <c r="A290" s="44" t="s">
        <v>1100</v>
      </c>
      <c r="B290" s="44">
        <v>2023</v>
      </c>
      <c r="C290" s="87">
        <v>44982</v>
      </c>
      <c r="D290" s="44" t="s">
        <v>65</v>
      </c>
      <c r="E290" t="s">
        <v>63</v>
      </c>
      <c r="F290">
        <v>1</v>
      </c>
      <c r="G290">
        <v>1</v>
      </c>
      <c r="H290" t="s">
        <v>91</v>
      </c>
      <c r="I290" t="s">
        <v>22</v>
      </c>
      <c r="K290" s="11">
        <f>(C290-VLOOKUP(H290,Riders!$A$2:$E$8000,4,FALSE))/365</f>
        <v>25.969863013698632</v>
      </c>
    </row>
    <row r="291" spans="1:11">
      <c r="A291" s="44" t="s">
        <v>1100</v>
      </c>
      <c r="B291" s="44">
        <v>2023</v>
      </c>
      <c r="C291" s="87">
        <v>44982</v>
      </c>
      <c r="D291" s="44" t="s">
        <v>65</v>
      </c>
      <c r="E291" t="s">
        <v>63</v>
      </c>
      <c r="F291">
        <v>1</v>
      </c>
      <c r="G291">
        <v>2</v>
      </c>
      <c r="H291" t="s">
        <v>195</v>
      </c>
      <c r="I291" t="s">
        <v>51</v>
      </c>
      <c r="K291" s="11">
        <f>(C291-VLOOKUP(H291,Riders!$A$2:$E$8000,4,FALSE))/365</f>
        <v>35.164383561643838</v>
      </c>
    </row>
    <row r="292" spans="1:11">
      <c r="A292" s="44" t="s">
        <v>1100</v>
      </c>
      <c r="B292" s="44">
        <v>2023</v>
      </c>
      <c r="C292" s="87">
        <v>44982</v>
      </c>
      <c r="D292" s="44" t="s">
        <v>65</v>
      </c>
      <c r="E292" t="s">
        <v>63</v>
      </c>
      <c r="F292">
        <v>1</v>
      </c>
      <c r="G292">
        <v>3</v>
      </c>
      <c r="H292" t="s">
        <v>183</v>
      </c>
      <c r="I292" t="s">
        <v>477</v>
      </c>
      <c r="K292" s="11">
        <f>(C292-VLOOKUP(H292,Riders!$A$2:$E$8000,4,FALSE))/365</f>
        <v>22.4986301369863</v>
      </c>
    </row>
    <row r="293" spans="1:11">
      <c r="A293" s="44" t="s">
        <v>1100</v>
      </c>
      <c r="B293" s="44">
        <v>2023</v>
      </c>
      <c r="C293" s="87">
        <v>44982</v>
      </c>
      <c r="D293" s="44" t="s">
        <v>65</v>
      </c>
      <c r="E293" t="s">
        <v>63</v>
      </c>
      <c r="F293">
        <v>1</v>
      </c>
      <c r="G293">
        <v>4</v>
      </c>
      <c r="H293" t="s">
        <v>113</v>
      </c>
      <c r="I293" t="s">
        <v>101</v>
      </c>
      <c r="K293" s="11">
        <f>(C293-VLOOKUP(H293,Riders!$A$2:$E$8000,4,FALSE))/365</f>
        <v>23.043835616438358</v>
      </c>
    </row>
    <row r="294" spans="1:11">
      <c r="A294" s="44" t="s">
        <v>1100</v>
      </c>
      <c r="B294" s="44">
        <v>2023</v>
      </c>
      <c r="C294" s="87">
        <v>44982</v>
      </c>
      <c r="D294" s="44" t="s">
        <v>65</v>
      </c>
      <c r="E294" t="s">
        <v>63</v>
      </c>
      <c r="F294">
        <v>1</v>
      </c>
      <c r="G294">
        <v>5</v>
      </c>
      <c r="H294" t="s">
        <v>135</v>
      </c>
      <c r="I294" t="s">
        <v>34</v>
      </c>
      <c r="K294" s="11">
        <f>(C294-VLOOKUP(H294,Riders!$A$2:$E$8000,4,FALSE))/365</f>
        <v>26.493150684931507</v>
      </c>
    </row>
    <row r="295" spans="1:11">
      <c r="A295" s="44" t="s">
        <v>1100</v>
      </c>
      <c r="B295" s="44">
        <v>2023</v>
      </c>
      <c r="C295" s="87">
        <v>44982</v>
      </c>
      <c r="D295" s="44" t="s">
        <v>65</v>
      </c>
      <c r="E295" t="s">
        <v>63</v>
      </c>
      <c r="F295">
        <v>1</v>
      </c>
      <c r="G295">
        <v>6</v>
      </c>
      <c r="H295" t="s">
        <v>92</v>
      </c>
      <c r="I295" t="s">
        <v>51</v>
      </c>
      <c r="K295" s="11">
        <f>(C295-VLOOKUP(H295,Riders!$A$2:$E$8000,4,FALSE))/365</f>
        <v>27.268493150684932</v>
      </c>
    </row>
    <row r="296" spans="1:11">
      <c r="A296" s="44" t="s">
        <v>1100</v>
      </c>
      <c r="B296" s="44">
        <v>2023</v>
      </c>
      <c r="C296" s="87">
        <v>44982</v>
      </c>
      <c r="D296" s="44" t="s">
        <v>65</v>
      </c>
      <c r="E296" t="s">
        <v>63</v>
      </c>
      <c r="F296">
        <v>2</v>
      </c>
      <c r="G296">
        <v>1</v>
      </c>
      <c r="H296" t="s">
        <v>100</v>
      </c>
      <c r="I296" t="s">
        <v>101</v>
      </c>
      <c r="K296" s="11">
        <f>(C296-VLOOKUP(H296,Riders!$A$2:$E$8000,4,FALSE))/365</f>
        <v>23.876712328767123</v>
      </c>
    </row>
    <row r="297" spans="1:11">
      <c r="A297" s="44" t="s">
        <v>1100</v>
      </c>
      <c r="B297" s="44">
        <v>2023</v>
      </c>
      <c r="C297" s="87">
        <v>44982</v>
      </c>
      <c r="D297" s="44" t="s">
        <v>65</v>
      </c>
      <c r="E297" t="s">
        <v>63</v>
      </c>
      <c r="F297">
        <v>2</v>
      </c>
      <c r="G297">
        <v>2</v>
      </c>
      <c r="H297" t="s">
        <v>99</v>
      </c>
      <c r="I297" t="s">
        <v>43</v>
      </c>
      <c r="K297" s="11">
        <f>(C297-VLOOKUP(H297,Riders!$A$2:$E$8000,4,FALSE))/365</f>
        <v>24.345205479452055</v>
      </c>
    </row>
    <row r="298" spans="1:11">
      <c r="A298" s="44" t="s">
        <v>1100</v>
      </c>
      <c r="B298" s="44">
        <v>2023</v>
      </c>
      <c r="C298" s="87">
        <v>44982</v>
      </c>
      <c r="D298" s="44" t="s">
        <v>65</v>
      </c>
      <c r="E298" t="s">
        <v>63</v>
      </c>
      <c r="F298">
        <v>2</v>
      </c>
      <c r="G298">
        <v>3</v>
      </c>
      <c r="H298" t="s">
        <v>168</v>
      </c>
      <c r="I298" t="s">
        <v>30</v>
      </c>
      <c r="K298" s="11">
        <f>(C298-VLOOKUP(H298,Riders!$A$2:$E$8000,4,FALSE))/365</f>
        <v>23.734246575342464</v>
      </c>
    </row>
    <row r="299" spans="1:11">
      <c r="A299" s="44" t="s">
        <v>1100</v>
      </c>
      <c r="B299" s="44">
        <v>2023</v>
      </c>
      <c r="C299" s="87">
        <v>44982</v>
      </c>
      <c r="D299" s="44" t="s">
        <v>65</v>
      </c>
      <c r="E299" t="s">
        <v>63</v>
      </c>
      <c r="F299">
        <v>2</v>
      </c>
      <c r="G299">
        <v>4</v>
      </c>
      <c r="H299" t="s">
        <v>29</v>
      </c>
      <c r="I299" t="s">
        <v>30</v>
      </c>
      <c r="K299" s="11">
        <f>(C299-VLOOKUP(H299,Riders!$A$2:$E$8000,4,FALSE))/365</f>
        <v>27.008219178082193</v>
      </c>
    </row>
    <row r="300" spans="1:11">
      <c r="A300" s="44" t="s">
        <v>1100</v>
      </c>
      <c r="B300" s="44">
        <v>2023</v>
      </c>
      <c r="C300" s="87">
        <v>44982</v>
      </c>
      <c r="D300" s="44" t="s">
        <v>65</v>
      </c>
      <c r="E300" t="s">
        <v>63</v>
      </c>
      <c r="F300">
        <v>2</v>
      </c>
      <c r="G300">
        <v>5</v>
      </c>
      <c r="H300" t="s">
        <v>21</v>
      </c>
      <c r="I300" t="s">
        <v>22</v>
      </c>
      <c r="K300" s="11">
        <f>(C300-VLOOKUP(H300,Riders!$A$2:$E$8000,4,FALSE))/365</f>
        <v>29.967123287671232</v>
      </c>
    </row>
    <row r="301" spans="1:11">
      <c r="A301" s="44" t="s">
        <v>1100</v>
      </c>
      <c r="B301" s="44">
        <v>2023</v>
      </c>
      <c r="C301" s="87">
        <v>44982</v>
      </c>
      <c r="D301" s="44" t="s">
        <v>65</v>
      </c>
      <c r="E301" t="s">
        <v>63</v>
      </c>
      <c r="F301">
        <v>2</v>
      </c>
      <c r="G301">
        <v>6</v>
      </c>
      <c r="H301" t="s">
        <v>106</v>
      </c>
      <c r="I301" t="s">
        <v>167</v>
      </c>
      <c r="K301" s="11">
        <f>(C301-VLOOKUP(H301,Riders!$A$2:$E$8000,4,FALSE))/365</f>
        <v>30.210958904109589</v>
      </c>
    </row>
    <row r="302" spans="1:11">
      <c r="A302" t="s">
        <v>18</v>
      </c>
      <c r="B302">
        <v>2022</v>
      </c>
      <c r="C302" s="10">
        <v>44847</v>
      </c>
      <c r="D302" t="s">
        <v>19</v>
      </c>
      <c r="E302" t="s">
        <v>90</v>
      </c>
      <c r="F302">
        <v>1</v>
      </c>
      <c r="G302">
        <v>1</v>
      </c>
      <c r="H302" t="s">
        <v>91</v>
      </c>
      <c r="I302" t="s">
        <v>22</v>
      </c>
      <c r="J302">
        <v>10009535686</v>
      </c>
      <c r="K302" s="11">
        <f>(C302-VLOOKUP(H302,Riders!$A$2:$E$8000,4,FALSE))/365</f>
        <v>25.6</v>
      </c>
    </row>
    <row r="303" spans="1:11">
      <c r="A303" t="s">
        <v>18</v>
      </c>
      <c r="B303">
        <v>2022</v>
      </c>
      <c r="C303" s="10">
        <v>44847</v>
      </c>
      <c r="D303" t="s">
        <v>19</v>
      </c>
      <c r="E303" t="s">
        <v>90</v>
      </c>
      <c r="F303">
        <v>1</v>
      </c>
      <c r="G303">
        <v>2</v>
      </c>
      <c r="H303" t="s">
        <v>92</v>
      </c>
      <c r="I303" t="s">
        <v>51</v>
      </c>
      <c r="J303">
        <v>10009150215</v>
      </c>
      <c r="K303" s="11">
        <f>(C303-VLOOKUP(H303,Riders!$A$2:$E$8000,4,FALSE))/365</f>
        <v>26.898630136986302</v>
      </c>
    </row>
    <row r="304" spans="1:11">
      <c r="A304" t="s">
        <v>18</v>
      </c>
      <c r="B304">
        <v>2022</v>
      </c>
      <c r="C304" s="10">
        <v>44847</v>
      </c>
      <c r="D304" t="s">
        <v>19</v>
      </c>
      <c r="E304" t="s">
        <v>90</v>
      </c>
      <c r="F304">
        <v>1</v>
      </c>
      <c r="G304">
        <v>3</v>
      </c>
      <c r="H304" t="s">
        <v>93</v>
      </c>
      <c r="I304" t="s">
        <v>94</v>
      </c>
      <c r="J304">
        <v>10009181032</v>
      </c>
      <c r="K304" s="11">
        <f>(C304-VLOOKUP(H304,Riders!$A$2:$E$8000,4,FALSE))/365</f>
        <v>27.797260273972604</v>
      </c>
    </row>
    <row r="305" spans="1:11">
      <c r="A305" t="s">
        <v>18</v>
      </c>
      <c r="B305">
        <v>2022</v>
      </c>
      <c r="C305" s="10">
        <v>44847</v>
      </c>
      <c r="D305" t="s">
        <v>19</v>
      </c>
      <c r="E305" t="s">
        <v>90</v>
      </c>
      <c r="F305">
        <v>1</v>
      </c>
      <c r="G305">
        <v>4</v>
      </c>
      <c r="H305" t="s">
        <v>95</v>
      </c>
      <c r="I305" t="s">
        <v>26</v>
      </c>
      <c r="J305">
        <v>10015683567</v>
      </c>
      <c r="K305" s="11">
        <f>(C305-VLOOKUP(H305,Riders!$A$2:$E$8000,4,FALSE))/365</f>
        <v>23.742465753424657</v>
      </c>
    </row>
    <row r="306" spans="1:11">
      <c r="A306" t="s">
        <v>18</v>
      </c>
      <c r="B306">
        <v>2022</v>
      </c>
      <c r="C306" s="10">
        <v>44847</v>
      </c>
      <c r="D306" t="s">
        <v>19</v>
      </c>
      <c r="E306" t="s">
        <v>90</v>
      </c>
      <c r="F306">
        <v>1</v>
      </c>
      <c r="G306">
        <v>5</v>
      </c>
      <c r="H306" t="s">
        <v>35</v>
      </c>
      <c r="I306" t="s">
        <v>36</v>
      </c>
      <c r="J306">
        <v>10011152354</v>
      </c>
      <c r="K306" s="11">
        <f>(C306-VLOOKUP(H306,Riders!$A$2:$E$8000,4,FALSE))/365</f>
        <v>24.394520547945206</v>
      </c>
    </row>
    <row r="307" spans="1:11">
      <c r="A307" t="s">
        <v>18</v>
      </c>
      <c r="B307">
        <v>2022</v>
      </c>
      <c r="C307" s="10">
        <v>44847</v>
      </c>
      <c r="D307" t="s">
        <v>19</v>
      </c>
      <c r="E307" t="s">
        <v>90</v>
      </c>
      <c r="F307">
        <v>2</v>
      </c>
      <c r="G307">
        <v>1</v>
      </c>
      <c r="H307" t="s">
        <v>96</v>
      </c>
      <c r="I307" t="s">
        <v>28</v>
      </c>
      <c r="J307">
        <v>10048325582</v>
      </c>
      <c r="K307" s="11">
        <f>(C307-VLOOKUP(H307,Riders!$A$2:$E$8000,4,FALSE))/365</f>
        <v>30.717808219178082</v>
      </c>
    </row>
    <row r="308" spans="1:11">
      <c r="A308" t="s">
        <v>18</v>
      </c>
      <c r="B308">
        <v>2022</v>
      </c>
      <c r="C308" s="10">
        <v>44847</v>
      </c>
      <c r="D308" t="s">
        <v>19</v>
      </c>
      <c r="E308" t="s">
        <v>90</v>
      </c>
      <c r="F308">
        <v>2</v>
      </c>
      <c r="G308">
        <v>2</v>
      </c>
      <c r="H308" t="s">
        <v>97</v>
      </c>
      <c r="I308" t="s">
        <v>30</v>
      </c>
      <c r="J308">
        <v>10010592279</v>
      </c>
      <c r="K308" s="11">
        <f>(C308-VLOOKUP(H308,Riders!$A$2:$E$8000,4,FALSE))/365</f>
        <v>28.791780821917808</v>
      </c>
    </row>
    <row r="309" spans="1:11">
      <c r="A309" t="s">
        <v>18</v>
      </c>
      <c r="B309">
        <v>2022</v>
      </c>
      <c r="C309" s="10">
        <v>44847</v>
      </c>
      <c r="D309" t="s">
        <v>19</v>
      </c>
      <c r="E309" t="s">
        <v>90</v>
      </c>
      <c r="F309">
        <v>2</v>
      </c>
      <c r="G309">
        <v>3</v>
      </c>
      <c r="H309" t="s">
        <v>98</v>
      </c>
      <c r="I309" t="s">
        <v>26</v>
      </c>
      <c r="J309">
        <v>10010678569</v>
      </c>
      <c r="K309" s="11">
        <f>(C309-VLOOKUP(H309,Riders!$A$2:$E$8000,4,FALSE))/365</f>
        <v>25.504109589041096</v>
      </c>
    </row>
    <row r="310" spans="1:11">
      <c r="A310" t="s">
        <v>18</v>
      </c>
      <c r="B310">
        <v>2022</v>
      </c>
      <c r="C310" s="10">
        <v>44847</v>
      </c>
      <c r="D310" t="s">
        <v>19</v>
      </c>
      <c r="E310" t="s">
        <v>90</v>
      </c>
      <c r="F310">
        <v>2</v>
      </c>
      <c r="G310">
        <v>4</v>
      </c>
      <c r="H310" t="s">
        <v>49</v>
      </c>
      <c r="I310" t="s">
        <v>43</v>
      </c>
      <c r="J310">
        <v>10009039774</v>
      </c>
      <c r="K310" s="11">
        <f>(C310-VLOOKUP(H310,Riders!$A$2:$E$8000,4,FALSE))/365</f>
        <v>28.252054794520546</v>
      </c>
    </row>
    <row r="311" spans="1:11">
      <c r="A311" t="s">
        <v>18</v>
      </c>
      <c r="B311">
        <v>2022</v>
      </c>
      <c r="C311" s="10">
        <v>44847</v>
      </c>
      <c r="D311" t="s">
        <v>19</v>
      </c>
      <c r="E311" t="s">
        <v>90</v>
      </c>
      <c r="F311">
        <v>2</v>
      </c>
      <c r="G311">
        <v>5</v>
      </c>
      <c r="H311" t="s">
        <v>53</v>
      </c>
      <c r="I311" t="s">
        <v>41</v>
      </c>
      <c r="J311">
        <v>10004612534</v>
      </c>
      <c r="K311" s="11">
        <f>(C311-VLOOKUP(H311,Riders!$A$2:$E$8000,4,FALSE))/365</f>
        <v>35.38356164383562</v>
      </c>
    </row>
    <row r="312" spans="1:11">
      <c r="A312" t="s">
        <v>18</v>
      </c>
      <c r="B312">
        <v>2022</v>
      </c>
      <c r="C312" s="10">
        <v>44847</v>
      </c>
      <c r="D312" t="s">
        <v>19</v>
      </c>
      <c r="E312" t="s">
        <v>90</v>
      </c>
      <c r="F312">
        <v>3</v>
      </c>
      <c r="G312">
        <v>1</v>
      </c>
      <c r="H312" t="s">
        <v>99</v>
      </c>
      <c r="I312" t="s">
        <v>43</v>
      </c>
      <c r="J312">
        <v>10010830840</v>
      </c>
      <c r="K312" s="11">
        <f>(C312-VLOOKUP(H312,Riders!$A$2:$E$8000,4,FALSE))/365</f>
        <v>23.975342465753425</v>
      </c>
    </row>
    <row r="313" spans="1:11">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c r="A315" t="s">
        <v>18</v>
      </c>
      <c r="B315">
        <v>2022</v>
      </c>
      <c r="C315" s="10">
        <v>44847</v>
      </c>
      <c r="D315" t="s">
        <v>19</v>
      </c>
      <c r="E315" t="s">
        <v>90</v>
      </c>
      <c r="F315">
        <v>3</v>
      </c>
      <c r="G315">
        <v>4</v>
      </c>
      <c r="H315" t="s">
        <v>104</v>
      </c>
      <c r="I315" t="s">
        <v>38</v>
      </c>
      <c r="J315">
        <v>10052089586</v>
      </c>
      <c r="K315" s="11">
        <f>(C315-VLOOKUP(H315,Riders!$A$2:$E$8000,4,FALSE))/365</f>
        <v>23.786301369863015</v>
      </c>
    </row>
    <row r="316" spans="1:11">
      <c r="A316" t="s">
        <v>18</v>
      </c>
      <c r="B316">
        <v>2022</v>
      </c>
      <c r="C316" s="10">
        <v>44847</v>
      </c>
      <c r="D316" t="s">
        <v>19</v>
      </c>
      <c r="E316" t="s">
        <v>90</v>
      </c>
      <c r="F316">
        <v>3</v>
      </c>
      <c r="G316">
        <v>5</v>
      </c>
      <c r="H316" t="s">
        <v>25</v>
      </c>
      <c r="I316" t="s">
        <v>26</v>
      </c>
      <c r="J316">
        <v>10010713329</v>
      </c>
      <c r="K316" s="11">
        <f>(C316-VLOOKUP(H316,Riders!$A$2:$E$8000,4,FALSE))/365</f>
        <v>25.057534246575344</v>
      </c>
    </row>
    <row r="317" spans="1:11">
      <c r="A317" t="s">
        <v>18</v>
      </c>
      <c r="B317">
        <v>2022</v>
      </c>
      <c r="C317" s="10">
        <v>44847</v>
      </c>
      <c r="D317" t="s">
        <v>19</v>
      </c>
      <c r="E317" t="s">
        <v>90</v>
      </c>
      <c r="F317">
        <v>3</v>
      </c>
      <c r="G317">
        <v>6</v>
      </c>
      <c r="H317" t="s">
        <v>39</v>
      </c>
      <c r="I317" t="s">
        <v>28</v>
      </c>
      <c r="J317">
        <v>10009178002</v>
      </c>
      <c r="K317" s="11">
        <f>(C317-VLOOKUP(H317,Riders!$A$2:$E$8000,4,FALSE))/365</f>
        <v>26.745205479452054</v>
      </c>
    </row>
    <row r="318" spans="1:11">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c r="A319" t="s">
        <v>18</v>
      </c>
      <c r="B319">
        <v>2022</v>
      </c>
      <c r="C319" s="10">
        <v>44847</v>
      </c>
      <c r="D319" t="s">
        <v>19</v>
      </c>
      <c r="E319" t="s">
        <v>90</v>
      </c>
      <c r="F319">
        <v>4</v>
      </c>
      <c r="G319">
        <v>2</v>
      </c>
      <c r="H319" t="s">
        <v>106</v>
      </c>
      <c r="I319" t="s">
        <v>30</v>
      </c>
      <c r="J319">
        <v>10020900955</v>
      </c>
      <c r="K319" s="11">
        <f>(C319-VLOOKUP(H319,Riders!$A$2:$E$8000,4,FALSE))/365</f>
        <v>29.841095890410958</v>
      </c>
    </row>
    <row r="320" spans="1:11">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c r="A321" t="s">
        <v>18</v>
      </c>
      <c r="B321">
        <v>2022</v>
      </c>
      <c r="C321" s="10">
        <v>44847</v>
      </c>
      <c r="D321" t="s">
        <v>19</v>
      </c>
      <c r="E321" t="s">
        <v>90</v>
      </c>
      <c r="F321">
        <v>4</v>
      </c>
      <c r="G321">
        <v>4</v>
      </c>
      <c r="H321" t="s">
        <v>109</v>
      </c>
      <c r="I321" t="s">
        <v>57</v>
      </c>
      <c r="J321">
        <v>10010797292</v>
      </c>
      <c r="K321" s="11">
        <f>(C321-VLOOKUP(H321,Riders!$A$2:$E$8000,4,FALSE))/365</f>
        <v>24.512328767123286</v>
      </c>
    </row>
    <row r="322" spans="1:11">
      <c r="A322" t="s">
        <v>18</v>
      </c>
      <c r="B322">
        <v>2022</v>
      </c>
      <c r="C322" s="10">
        <v>44847</v>
      </c>
      <c r="D322" t="s">
        <v>19</v>
      </c>
      <c r="E322" t="s">
        <v>90</v>
      </c>
      <c r="F322">
        <v>4</v>
      </c>
      <c r="G322">
        <v>5</v>
      </c>
      <c r="H322" t="s">
        <v>110</v>
      </c>
      <c r="I322" t="s">
        <v>60</v>
      </c>
      <c r="J322">
        <v>10050873046</v>
      </c>
      <c r="K322" s="11">
        <f>(C322-VLOOKUP(H322,Riders!$A$2:$E$8000,4,FALSE))/365</f>
        <v>21.608219178082191</v>
      </c>
    </row>
    <row r="323" spans="1:11">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c r="A324" t="s">
        <v>18</v>
      </c>
      <c r="B324">
        <v>2022</v>
      </c>
      <c r="C324" s="10">
        <v>44847</v>
      </c>
      <c r="D324" t="s">
        <v>19</v>
      </c>
      <c r="E324" t="s">
        <v>90</v>
      </c>
      <c r="F324">
        <v>5</v>
      </c>
      <c r="G324">
        <v>2</v>
      </c>
      <c r="H324" t="s">
        <v>21</v>
      </c>
      <c r="I324" t="s">
        <v>22</v>
      </c>
      <c r="J324">
        <v>10007379761</v>
      </c>
      <c r="K324" s="11">
        <f>(C324-VLOOKUP(H324,Riders!$A$2:$E$8000,4,FALSE))/365</f>
        <v>29.597260273972601</v>
      </c>
    </row>
    <row r="325" spans="1:11">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c r="A327" t="s">
        <v>18</v>
      </c>
      <c r="B327">
        <v>2022</v>
      </c>
      <c r="C327" s="10">
        <v>44847</v>
      </c>
      <c r="D327" t="s">
        <v>19</v>
      </c>
      <c r="E327" t="s">
        <v>90</v>
      </c>
      <c r="F327">
        <v>5</v>
      </c>
      <c r="G327">
        <v>5</v>
      </c>
      <c r="H327" t="s">
        <v>31</v>
      </c>
      <c r="I327" t="s">
        <v>32</v>
      </c>
      <c r="J327">
        <v>10048888990</v>
      </c>
      <c r="K327" s="11">
        <f>(C327-VLOOKUP(H327,Riders!$A$2:$E$8000,4,FALSE))/365</f>
        <v>20.923287671232877</v>
      </c>
    </row>
    <row r="328" spans="1:11">
      <c r="A328" t="s">
        <v>18</v>
      </c>
      <c r="B328">
        <v>2022</v>
      </c>
      <c r="C328" s="10">
        <v>44847</v>
      </c>
      <c r="D328" t="s">
        <v>19</v>
      </c>
      <c r="E328" t="s">
        <v>90</v>
      </c>
      <c r="F328">
        <v>5</v>
      </c>
      <c r="G328">
        <v>6</v>
      </c>
      <c r="H328" t="s">
        <v>61</v>
      </c>
      <c r="I328" t="s">
        <v>62</v>
      </c>
      <c r="J328">
        <v>10007351671</v>
      </c>
      <c r="K328" s="11">
        <f>(C328-VLOOKUP(H328,Riders!$A$2:$E$8000,4,FALSE))/365</f>
        <v>32.898630136986299</v>
      </c>
    </row>
    <row r="329" spans="1:11">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c r="A331" t="s">
        <v>18</v>
      </c>
      <c r="B331">
        <v>2022</v>
      </c>
      <c r="C331" s="10">
        <v>44847</v>
      </c>
      <c r="D331" t="s">
        <v>19</v>
      </c>
      <c r="E331" t="s">
        <v>116</v>
      </c>
      <c r="F331">
        <v>1</v>
      </c>
      <c r="G331">
        <v>3</v>
      </c>
      <c r="H331" t="s">
        <v>39</v>
      </c>
      <c r="I331" t="s">
        <v>28</v>
      </c>
      <c r="J331">
        <v>10009178002</v>
      </c>
      <c r="K331" s="11">
        <f>(C331-VLOOKUP(H331,Riders!$A$2:$E$8000,4,FALSE))/365</f>
        <v>26.745205479452054</v>
      </c>
    </row>
    <row r="332" spans="1:11">
      <c r="A332" t="s">
        <v>18</v>
      </c>
      <c r="B332">
        <v>2022</v>
      </c>
      <c r="C332" s="10">
        <v>44847</v>
      </c>
      <c r="D332" t="s">
        <v>19</v>
      </c>
      <c r="E332" t="s">
        <v>116</v>
      </c>
      <c r="F332">
        <v>1</v>
      </c>
      <c r="G332">
        <v>4</v>
      </c>
      <c r="H332" t="s">
        <v>93</v>
      </c>
      <c r="I332" t="s">
        <v>94</v>
      </c>
      <c r="J332">
        <v>10009181032</v>
      </c>
      <c r="K332" s="11">
        <f>(C332-VLOOKUP(H332,Riders!$A$2:$E$8000,4,FALSE))/365</f>
        <v>27.797260273972604</v>
      </c>
    </row>
    <row r="333" spans="1:11">
      <c r="A333" t="s">
        <v>18</v>
      </c>
      <c r="B333">
        <v>2022</v>
      </c>
      <c r="C333" s="10">
        <v>44847</v>
      </c>
      <c r="D333" t="s">
        <v>19</v>
      </c>
      <c r="E333" t="s">
        <v>116</v>
      </c>
      <c r="F333">
        <v>2</v>
      </c>
      <c r="G333">
        <v>1</v>
      </c>
      <c r="H333" t="s">
        <v>98</v>
      </c>
      <c r="I333" t="s">
        <v>26</v>
      </c>
      <c r="J333">
        <v>10010678569</v>
      </c>
      <c r="K333" s="11">
        <f>(C333-VLOOKUP(H333,Riders!$A$2:$E$8000,4,FALSE))/365</f>
        <v>25.504109589041096</v>
      </c>
    </row>
    <row r="334" spans="1:11">
      <c r="A334" t="s">
        <v>18</v>
      </c>
      <c r="B334">
        <v>2022</v>
      </c>
      <c r="C334" s="10">
        <v>44847</v>
      </c>
      <c r="D334" t="s">
        <v>19</v>
      </c>
      <c r="E334" t="s">
        <v>116</v>
      </c>
      <c r="F334">
        <v>2</v>
      </c>
      <c r="G334">
        <v>2</v>
      </c>
      <c r="H334" t="s">
        <v>95</v>
      </c>
      <c r="I334" t="s">
        <v>26</v>
      </c>
      <c r="J334">
        <v>10015683567</v>
      </c>
      <c r="K334" s="11">
        <f>(C334-VLOOKUP(H334,Riders!$A$2:$E$8000,4,FALSE))/365</f>
        <v>23.742465753424657</v>
      </c>
    </row>
    <row r="335" spans="1:11">
      <c r="A335" t="s">
        <v>18</v>
      </c>
      <c r="B335">
        <v>2022</v>
      </c>
      <c r="C335" s="10">
        <v>44847</v>
      </c>
      <c r="D335" t="s">
        <v>19</v>
      </c>
      <c r="E335" t="s">
        <v>116</v>
      </c>
      <c r="F335">
        <v>2</v>
      </c>
      <c r="G335">
        <v>3</v>
      </c>
      <c r="H335" t="s">
        <v>31</v>
      </c>
      <c r="I335" t="s">
        <v>32</v>
      </c>
      <c r="J335">
        <v>10048888990</v>
      </c>
      <c r="K335" s="11">
        <f>(C335-VLOOKUP(H335,Riders!$A$2:$E$8000,4,FALSE))/365</f>
        <v>20.923287671232877</v>
      </c>
    </row>
    <row r="336" spans="1:11">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c r="A338" t="s">
        <v>18</v>
      </c>
      <c r="B338">
        <v>2022</v>
      </c>
      <c r="C338" s="10">
        <v>44847</v>
      </c>
      <c r="D338" t="s">
        <v>19</v>
      </c>
      <c r="E338" t="s">
        <v>116</v>
      </c>
      <c r="F338">
        <v>3</v>
      </c>
      <c r="G338">
        <v>1</v>
      </c>
      <c r="H338" t="s">
        <v>49</v>
      </c>
      <c r="I338" t="s">
        <v>43</v>
      </c>
      <c r="J338">
        <v>10009039774</v>
      </c>
      <c r="K338" s="11">
        <f>(C338-VLOOKUP(H338,Riders!$A$2:$E$8000,4,FALSE))/365</f>
        <v>28.252054794520546</v>
      </c>
    </row>
    <row r="339" spans="1:11">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c r="A341" t="s">
        <v>18</v>
      </c>
      <c r="B341">
        <v>2022</v>
      </c>
      <c r="C341" s="10">
        <v>44847</v>
      </c>
      <c r="D341" t="s">
        <v>19</v>
      </c>
      <c r="E341" t="s">
        <v>116</v>
      </c>
      <c r="F341">
        <v>3</v>
      </c>
      <c r="G341">
        <v>4</v>
      </c>
      <c r="H341" t="s">
        <v>35</v>
      </c>
      <c r="I341" t="s">
        <v>36</v>
      </c>
      <c r="J341">
        <v>10011152354</v>
      </c>
      <c r="K341" s="11">
        <f>(C341-VLOOKUP(H341,Riders!$A$2:$E$8000,4,FALSE))/365</f>
        <v>24.394520547945206</v>
      </c>
    </row>
    <row r="342" spans="1:11">
      <c r="A342" t="s">
        <v>18</v>
      </c>
      <c r="B342">
        <v>2022</v>
      </c>
      <c r="C342" s="10">
        <v>44847</v>
      </c>
      <c r="D342" t="s">
        <v>19</v>
      </c>
      <c r="E342" t="s">
        <v>116</v>
      </c>
      <c r="F342">
        <v>3</v>
      </c>
      <c r="G342">
        <v>5</v>
      </c>
      <c r="H342" t="s">
        <v>61</v>
      </c>
      <c r="I342" t="s">
        <v>62</v>
      </c>
      <c r="J342">
        <v>10007351671</v>
      </c>
      <c r="K342" s="11">
        <f>(C342-VLOOKUP(H342,Riders!$A$2:$E$8000,4,FALSE))/365</f>
        <v>32.898630136986299</v>
      </c>
    </row>
    <row r="343" spans="1:11">
      <c r="A343" t="s">
        <v>18</v>
      </c>
      <c r="B343">
        <v>2022</v>
      </c>
      <c r="C343" s="10">
        <v>44847</v>
      </c>
      <c r="D343" t="s">
        <v>19</v>
      </c>
      <c r="E343" t="s">
        <v>116</v>
      </c>
      <c r="F343">
        <v>4</v>
      </c>
      <c r="G343">
        <v>1</v>
      </c>
      <c r="H343" t="s">
        <v>25</v>
      </c>
      <c r="I343" t="s">
        <v>26</v>
      </c>
      <c r="J343">
        <v>10010713329</v>
      </c>
      <c r="K343" s="11">
        <f>(C343-VLOOKUP(H343,Riders!$A$2:$E$8000,4,FALSE))/365</f>
        <v>25.057534246575344</v>
      </c>
    </row>
    <row r="344" spans="1:11">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c r="A346" t="s">
        <v>18</v>
      </c>
      <c r="B346">
        <v>2022</v>
      </c>
      <c r="C346" s="10">
        <v>44847</v>
      </c>
      <c r="D346" t="s">
        <v>19</v>
      </c>
      <c r="E346" t="s">
        <v>116</v>
      </c>
      <c r="F346">
        <v>4</v>
      </c>
      <c r="G346">
        <v>4</v>
      </c>
      <c r="H346" t="s">
        <v>53</v>
      </c>
      <c r="I346" t="s">
        <v>41</v>
      </c>
      <c r="J346">
        <v>10004612534</v>
      </c>
      <c r="K346" s="11">
        <f>(C346-VLOOKUP(H346,Riders!$A$2:$E$8000,4,FALSE))/365</f>
        <v>35.38356164383562</v>
      </c>
    </row>
    <row r="347" spans="1:11">
      <c r="A347" t="s">
        <v>18</v>
      </c>
      <c r="B347">
        <v>2022</v>
      </c>
      <c r="C347" s="10">
        <v>44847</v>
      </c>
      <c r="D347" t="s">
        <v>19</v>
      </c>
      <c r="E347" t="s">
        <v>118</v>
      </c>
      <c r="F347">
        <v>1</v>
      </c>
      <c r="G347">
        <v>1</v>
      </c>
      <c r="H347" t="s">
        <v>91</v>
      </c>
      <c r="I347" t="s">
        <v>22</v>
      </c>
      <c r="J347">
        <v>10009535686</v>
      </c>
      <c r="K347" s="11">
        <f>(C347-VLOOKUP(H347,Riders!$A$2:$E$8000,4,FALSE))/365</f>
        <v>25.6</v>
      </c>
    </row>
    <row r="348" spans="1:11">
      <c r="A348" t="s">
        <v>18</v>
      </c>
      <c r="B348">
        <v>2022</v>
      </c>
      <c r="C348" s="10">
        <v>44847</v>
      </c>
      <c r="D348" t="s">
        <v>19</v>
      </c>
      <c r="E348" t="s">
        <v>118</v>
      </c>
      <c r="F348">
        <v>1</v>
      </c>
      <c r="G348">
        <v>2</v>
      </c>
      <c r="H348" t="s">
        <v>97</v>
      </c>
      <c r="I348" t="s">
        <v>30</v>
      </c>
      <c r="J348">
        <v>10010592279</v>
      </c>
      <c r="K348" s="11">
        <f>(C348-VLOOKUP(H348,Riders!$A$2:$E$8000,4,FALSE))/365</f>
        <v>28.791780821917808</v>
      </c>
    </row>
    <row r="349" spans="1:11">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c r="A350" t="s">
        <v>18</v>
      </c>
      <c r="B350">
        <v>2022</v>
      </c>
      <c r="C350" s="10">
        <v>44847</v>
      </c>
      <c r="D350" t="s">
        <v>19</v>
      </c>
      <c r="E350" t="s">
        <v>118</v>
      </c>
      <c r="F350">
        <v>1</v>
      </c>
      <c r="G350">
        <v>4</v>
      </c>
      <c r="H350" t="s">
        <v>98</v>
      </c>
      <c r="I350" t="s">
        <v>26</v>
      </c>
      <c r="J350">
        <v>10010678569</v>
      </c>
      <c r="K350" s="11">
        <f>(C350-VLOOKUP(H350,Riders!$A$2:$E$8000,4,FALSE))/365</f>
        <v>25.504109589041096</v>
      </c>
    </row>
    <row r="351" spans="1:11">
      <c r="A351" t="s">
        <v>18</v>
      </c>
      <c r="B351">
        <v>2022</v>
      </c>
      <c r="C351" s="10">
        <v>44847</v>
      </c>
      <c r="D351" t="s">
        <v>19</v>
      </c>
      <c r="E351" t="s">
        <v>118</v>
      </c>
      <c r="F351">
        <v>1</v>
      </c>
      <c r="G351">
        <v>5</v>
      </c>
      <c r="H351" t="s">
        <v>49</v>
      </c>
      <c r="I351" t="s">
        <v>43</v>
      </c>
      <c r="J351">
        <v>10009039774</v>
      </c>
      <c r="K351" s="11">
        <f>(C351-VLOOKUP(H351,Riders!$A$2:$E$8000,4,FALSE))/365</f>
        <v>28.252054794520546</v>
      </c>
    </row>
    <row r="352" spans="1:11">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c r="A354" t="s">
        <v>18</v>
      </c>
      <c r="B354">
        <v>2022</v>
      </c>
      <c r="C354" s="10">
        <v>44847</v>
      </c>
      <c r="D354" t="s">
        <v>19</v>
      </c>
      <c r="E354" t="s">
        <v>118</v>
      </c>
      <c r="F354">
        <v>2</v>
      </c>
      <c r="G354">
        <v>2</v>
      </c>
      <c r="H354" t="s">
        <v>25</v>
      </c>
      <c r="I354" t="s">
        <v>26</v>
      </c>
      <c r="J354">
        <v>10010713329</v>
      </c>
      <c r="K354" s="11">
        <f>(C354-VLOOKUP(H354,Riders!$A$2:$E$8000,4,FALSE))/365</f>
        <v>25.057534246575344</v>
      </c>
    </row>
    <row r="355" spans="1:11">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c r="A357" t="s">
        <v>18</v>
      </c>
      <c r="B357">
        <v>2022</v>
      </c>
      <c r="C357" s="10">
        <v>44847</v>
      </c>
      <c r="D357" t="s">
        <v>19</v>
      </c>
      <c r="E357" t="s">
        <v>118</v>
      </c>
      <c r="F357">
        <v>2</v>
      </c>
      <c r="G357">
        <v>5</v>
      </c>
      <c r="H357" t="s">
        <v>96</v>
      </c>
      <c r="I357" t="s">
        <v>28</v>
      </c>
      <c r="J357">
        <v>10048325582</v>
      </c>
      <c r="K357" s="11">
        <f>(C357-VLOOKUP(H357,Riders!$A$2:$E$8000,4,FALSE))/365</f>
        <v>30.717808219178082</v>
      </c>
    </row>
    <row r="358" spans="1:11">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c r="A359" t="s">
        <v>18</v>
      </c>
      <c r="B359">
        <v>2022</v>
      </c>
      <c r="C359" s="10">
        <v>44847</v>
      </c>
      <c r="D359" t="s">
        <v>19</v>
      </c>
      <c r="E359" t="s">
        <v>118</v>
      </c>
      <c r="F359">
        <v>3</v>
      </c>
      <c r="G359">
        <v>1</v>
      </c>
      <c r="H359" t="s">
        <v>99</v>
      </c>
      <c r="I359" t="s">
        <v>43</v>
      </c>
      <c r="J359">
        <v>10010830840</v>
      </c>
      <c r="K359" s="11">
        <f>(C359-VLOOKUP(H359,Riders!$A$2:$E$8000,4,FALSE))/365</f>
        <v>23.975342465753425</v>
      </c>
    </row>
    <row r="360" spans="1:11">
      <c r="A360" t="s">
        <v>18</v>
      </c>
      <c r="B360">
        <v>2022</v>
      </c>
      <c r="C360" s="10">
        <v>44847</v>
      </c>
      <c r="D360" t="s">
        <v>19</v>
      </c>
      <c r="E360" t="s">
        <v>118</v>
      </c>
      <c r="F360">
        <v>3</v>
      </c>
      <c r="G360">
        <v>2</v>
      </c>
      <c r="H360" t="s">
        <v>21</v>
      </c>
      <c r="I360" t="s">
        <v>22</v>
      </c>
      <c r="J360">
        <v>10007379761</v>
      </c>
      <c r="K360" s="11">
        <f>(C360-VLOOKUP(H360,Riders!$A$2:$E$8000,4,FALSE))/365</f>
        <v>29.597260273972601</v>
      </c>
    </row>
    <row r="361" spans="1:11">
      <c r="A361" t="s">
        <v>18</v>
      </c>
      <c r="B361">
        <v>2022</v>
      </c>
      <c r="C361" s="10">
        <v>44847</v>
      </c>
      <c r="D361" t="s">
        <v>19</v>
      </c>
      <c r="E361" t="s">
        <v>118</v>
      </c>
      <c r="F361">
        <v>3</v>
      </c>
      <c r="G361">
        <v>3</v>
      </c>
      <c r="H361" t="s">
        <v>92</v>
      </c>
      <c r="I361" t="s">
        <v>51</v>
      </c>
      <c r="J361">
        <v>10009150215</v>
      </c>
      <c r="K361" s="11">
        <f>(C361-VLOOKUP(H361,Riders!$A$2:$E$8000,4,FALSE))/365</f>
        <v>26.898630136986302</v>
      </c>
    </row>
    <row r="362" spans="1:11">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c r="A364" t="s">
        <v>18</v>
      </c>
      <c r="B364">
        <v>2022</v>
      </c>
      <c r="C364" s="10">
        <v>44847</v>
      </c>
      <c r="D364" t="s">
        <v>19</v>
      </c>
      <c r="E364" t="s">
        <v>118</v>
      </c>
      <c r="F364">
        <v>3</v>
      </c>
      <c r="G364">
        <v>6</v>
      </c>
      <c r="H364" t="s">
        <v>95</v>
      </c>
      <c r="I364" t="s">
        <v>26</v>
      </c>
      <c r="J364">
        <v>10015683567</v>
      </c>
      <c r="K364" s="11">
        <f>(C364-VLOOKUP(H364,Riders!$A$2:$E$8000,4,FALSE))/365</f>
        <v>23.742465753424657</v>
      </c>
    </row>
    <row r="365" spans="1:11">
      <c r="A365" t="s">
        <v>18</v>
      </c>
      <c r="B365">
        <v>2022</v>
      </c>
      <c r="C365" s="10">
        <v>44847</v>
      </c>
      <c r="D365" t="s">
        <v>19</v>
      </c>
      <c r="E365" t="s">
        <v>119</v>
      </c>
      <c r="F365">
        <v>1</v>
      </c>
      <c r="G365">
        <v>1</v>
      </c>
      <c r="H365" t="s">
        <v>25</v>
      </c>
      <c r="I365" t="s">
        <v>26</v>
      </c>
      <c r="J365">
        <v>10010713329</v>
      </c>
      <c r="K365" s="11">
        <f>(C365-VLOOKUP(H365,Riders!$A$2:$E$8000,4,FALSE))/365</f>
        <v>25.057534246575344</v>
      </c>
    </row>
    <row r="366" spans="1:11">
      <c r="A366" t="s">
        <v>18</v>
      </c>
      <c r="B366">
        <v>2022</v>
      </c>
      <c r="C366" s="10">
        <v>44847</v>
      </c>
      <c r="D366" t="s">
        <v>19</v>
      </c>
      <c r="E366" t="s">
        <v>119</v>
      </c>
      <c r="F366">
        <v>1</v>
      </c>
      <c r="G366">
        <v>2</v>
      </c>
      <c r="H366" t="s">
        <v>91</v>
      </c>
      <c r="I366" t="s">
        <v>22</v>
      </c>
      <c r="J366">
        <v>10009535686</v>
      </c>
      <c r="K366" s="11">
        <f>(C366-VLOOKUP(H366,Riders!$A$2:$E$8000,4,FALSE))/365</f>
        <v>25.6</v>
      </c>
    </row>
    <row r="367" spans="1:11">
      <c r="A367" t="s">
        <v>18</v>
      </c>
      <c r="B367">
        <v>2022</v>
      </c>
      <c r="C367" s="10">
        <v>44847</v>
      </c>
      <c r="D367" t="s">
        <v>19</v>
      </c>
      <c r="E367" t="s">
        <v>119</v>
      </c>
      <c r="F367">
        <v>1</v>
      </c>
      <c r="G367">
        <v>3</v>
      </c>
      <c r="H367" t="s">
        <v>97</v>
      </c>
      <c r="I367" t="s">
        <v>30</v>
      </c>
      <c r="J367">
        <v>10010592279</v>
      </c>
      <c r="K367" s="11">
        <f>(C367-VLOOKUP(H367,Riders!$A$2:$E$8000,4,FALSE))/365</f>
        <v>28.791780821917808</v>
      </c>
    </row>
    <row r="368" spans="1:11">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c r="A370" t="s">
        <v>18</v>
      </c>
      <c r="B370">
        <v>2022</v>
      </c>
      <c r="C370" s="10">
        <v>44847</v>
      </c>
      <c r="D370" t="s">
        <v>19</v>
      </c>
      <c r="E370" t="s">
        <v>119</v>
      </c>
      <c r="F370">
        <v>1</v>
      </c>
      <c r="G370">
        <v>6</v>
      </c>
      <c r="H370" t="s">
        <v>92</v>
      </c>
      <c r="I370" t="s">
        <v>51</v>
      </c>
      <c r="J370">
        <v>10009150215</v>
      </c>
      <c r="K370" s="11">
        <f>(C370-VLOOKUP(H370,Riders!$A$2:$E$8000,4,FALSE))/365</f>
        <v>26.898630136986302</v>
      </c>
    </row>
    <row r="371" spans="1:11">
      <c r="A371" t="s">
        <v>18</v>
      </c>
      <c r="B371">
        <v>2022</v>
      </c>
      <c r="C371" s="10">
        <v>44847</v>
      </c>
      <c r="D371" t="s">
        <v>19</v>
      </c>
      <c r="E371" t="s">
        <v>119</v>
      </c>
      <c r="F371">
        <v>2</v>
      </c>
      <c r="G371">
        <v>1</v>
      </c>
      <c r="H371" t="s">
        <v>99</v>
      </c>
      <c r="I371" t="s">
        <v>43</v>
      </c>
      <c r="J371">
        <v>10010830840</v>
      </c>
      <c r="K371" s="11">
        <f>(C371-VLOOKUP(H371,Riders!$A$2:$E$8000,4,FALSE))/365</f>
        <v>23.975342465753425</v>
      </c>
    </row>
    <row r="372" spans="1:11">
      <c r="A372" t="s">
        <v>18</v>
      </c>
      <c r="B372">
        <v>2022</v>
      </c>
      <c r="C372" s="10">
        <v>44847</v>
      </c>
      <c r="D372" t="s">
        <v>19</v>
      </c>
      <c r="E372" t="s">
        <v>119</v>
      </c>
      <c r="F372">
        <v>2</v>
      </c>
      <c r="G372">
        <v>2</v>
      </c>
      <c r="H372" t="s">
        <v>21</v>
      </c>
      <c r="I372" t="s">
        <v>22</v>
      </c>
      <c r="J372">
        <v>10007379761</v>
      </c>
      <c r="K372" s="11">
        <f>(C372-VLOOKUP(H372,Riders!$A$2:$E$8000,4,FALSE))/365</f>
        <v>29.597260273972601</v>
      </c>
    </row>
    <row r="373" spans="1:11">
      <c r="A373" t="s">
        <v>18</v>
      </c>
      <c r="B373">
        <v>2022</v>
      </c>
      <c r="C373" s="10">
        <v>44847</v>
      </c>
      <c r="D373" t="s">
        <v>19</v>
      </c>
      <c r="E373" t="s">
        <v>119</v>
      </c>
      <c r="F373">
        <v>2</v>
      </c>
      <c r="G373">
        <v>3</v>
      </c>
      <c r="H373" t="s">
        <v>98</v>
      </c>
      <c r="I373" t="s">
        <v>26</v>
      </c>
      <c r="J373">
        <v>10010678569</v>
      </c>
      <c r="K373" s="11">
        <f>(C373-VLOOKUP(H373,Riders!$A$2:$E$8000,4,FALSE))/365</f>
        <v>25.504109589041096</v>
      </c>
    </row>
    <row r="374" spans="1:11">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c r="A377" t="s">
        <v>18</v>
      </c>
      <c r="B377">
        <v>2022</v>
      </c>
      <c r="C377" s="10">
        <v>44847</v>
      </c>
      <c r="D377" t="s">
        <v>19</v>
      </c>
      <c r="E377" t="s">
        <v>120</v>
      </c>
      <c r="F377">
        <v>1</v>
      </c>
      <c r="G377">
        <v>1</v>
      </c>
      <c r="H377" t="s">
        <v>91</v>
      </c>
      <c r="I377" t="s">
        <v>22</v>
      </c>
      <c r="J377">
        <v>10009535686</v>
      </c>
      <c r="K377" s="11">
        <f>(C377-VLOOKUP(H377,Riders!$A$2:$E$8000,4,FALSE))/365</f>
        <v>25.6</v>
      </c>
    </row>
    <row r="378" spans="1:11">
      <c r="A378" t="s">
        <v>18</v>
      </c>
      <c r="B378">
        <v>2022</v>
      </c>
      <c r="C378" s="10">
        <v>44847</v>
      </c>
      <c r="D378" t="s">
        <v>19</v>
      </c>
      <c r="E378" t="s">
        <v>120</v>
      </c>
      <c r="F378">
        <v>1</v>
      </c>
      <c r="G378">
        <v>2</v>
      </c>
      <c r="H378" t="s">
        <v>21</v>
      </c>
      <c r="I378" t="s">
        <v>22</v>
      </c>
      <c r="J378">
        <v>10007379761</v>
      </c>
      <c r="K378" s="11">
        <f>(C378-VLOOKUP(H378,Riders!$A$2:$E$8000,4,FALSE))/365</f>
        <v>29.597260273972601</v>
      </c>
    </row>
    <row r="379" spans="1:11">
      <c r="A379" t="s">
        <v>18</v>
      </c>
      <c r="B379">
        <v>2022</v>
      </c>
      <c r="C379" s="10">
        <v>44847</v>
      </c>
      <c r="D379" t="s">
        <v>19</v>
      </c>
      <c r="E379" t="s">
        <v>120</v>
      </c>
      <c r="F379">
        <v>1</v>
      </c>
      <c r="G379">
        <v>3</v>
      </c>
      <c r="H379" t="s">
        <v>99</v>
      </c>
      <c r="I379" t="s">
        <v>43</v>
      </c>
      <c r="J379">
        <v>10010830840</v>
      </c>
      <c r="K379" s="11">
        <f>(C379-VLOOKUP(H379,Riders!$A$2:$E$8000,4,FALSE))/365</f>
        <v>23.975342465753425</v>
      </c>
    </row>
    <row r="380" spans="1:11">
      <c r="A380" t="s">
        <v>18</v>
      </c>
      <c r="B380">
        <v>2022</v>
      </c>
      <c r="C380" s="10">
        <v>44847</v>
      </c>
      <c r="D380" t="s">
        <v>19</v>
      </c>
      <c r="E380" t="s">
        <v>120</v>
      </c>
      <c r="F380">
        <v>1</v>
      </c>
      <c r="G380">
        <v>4</v>
      </c>
      <c r="H380" t="s">
        <v>98</v>
      </c>
      <c r="I380" t="s">
        <v>26</v>
      </c>
      <c r="J380">
        <v>10010678569</v>
      </c>
      <c r="K380" s="11">
        <f>(C380-VLOOKUP(H380,Riders!$A$2:$E$8000,4,FALSE))/365</f>
        <v>25.504109589041096</v>
      </c>
    </row>
    <row r="381" spans="1:11">
      <c r="A381" t="s">
        <v>18</v>
      </c>
      <c r="B381">
        <v>2022</v>
      </c>
      <c r="C381" s="10">
        <v>44847</v>
      </c>
      <c r="D381" t="s">
        <v>19</v>
      </c>
      <c r="E381" t="s">
        <v>120</v>
      </c>
      <c r="F381">
        <v>1</v>
      </c>
      <c r="G381">
        <v>5</v>
      </c>
      <c r="H381" t="s">
        <v>25</v>
      </c>
      <c r="I381" t="s">
        <v>26</v>
      </c>
      <c r="J381">
        <v>10010713329</v>
      </c>
      <c r="K381" s="11">
        <f>(C381-VLOOKUP(H381,Riders!$A$2:$E$8000,4,FALSE))/365</f>
        <v>25.057534246575344</v>
      </c>
    </row>
    <row r="382" spans="1:11">
      <c r="A382" t="s">
        <v>18</v>
      </c>
      <c r="B382">
        <v>2022</v>
      </c>
      <c r="C382" s="10">
        <v>44847</v>
      </c>
      <c r="D382" t="s">
        <v>19</v>
      </c>
      <c r="E382" t="s">
        <v>120</v>
      </c>
      <c r="F382">
        <v>1</v>
      </c>
      <c r="G382">
        <v>6</v>
      </c>
      <c r="H382" t="s">
        <v>97</v>
      </c>
      <c r="I382" t="s">
        <v>30</v>
      </c>
      <c r="J382">
        <v>10010592279</v>
      </c>
      <c r="K382" s="11">
        <f>(C382-VLOOKUP(H382,Riders!$A$2:$E$8000,4,FALSE))/365</f>
        <v>28.791780821917808</v>
      </c>
    </row>
    <row r="383" spans="1:11">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c r="A386" t="s">
        <v>18</v>
      </c>
      <c r="B386">
        <v>2022</v>
      </c>
      <c r="C386" s="10">
        <v>44847</v>
      </c>
      <c r="D386" t="s">
        <v>19</v>
      </c>
      <c r="E386" t="s">
        <v>120</v>
      </c>
      <c r="F386">
        <v>2</v>
      </c>
      <c r="G386">
        <v>4</v>
      </c>
      <c r="H386" t="s">
        <v>92</v>
      </c>
      <c r="I386" t="s">
        <v>51</v>
      </c>
      <c r="J386">
        <v>10009150215</v>
      </c>
      <c r="K386" s="11">
        <f>(C386-VLOOKUP(H386,Riders!$A$2:$E$8000,4,FALSE))/365</f>
        <v>26.898630136986302</v>
      </c>
    </row>
    <row r="387" spans="1:11">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c r="A398" t="s">
        <v>121</v>
      </c>
      <c r="B398">
        <v>2022</v>
      </c>
      <c r="C398" s="10">
        <v>44772</v>
      </c>
      <c r="D398" t="s">
        <v>122</v>
      </c>
      <c r="E398" t="s">
        <v>90</v>
      </c>
      <c r="F398">
        <v>2</v>
      </c>
      <c r="G398">
        <v>4</v>
      </c>
      <c r="H398" t="s">
        <v>59</v>
      </c>
      <c r="I398" t="s">
        <v>60</v>
      </c>
      <c r="J398">
        <v>10095274996</v>
      </c>
      <c r="K398" s="11">
        <f>(C398-VLOOKUP(H398,Riders!$A$2:$E$8000,4,FALSE))/365</f>
        <v>18.87123287671233</v>
      </c>
    </row>
    <row r="399" spans="1:11">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c r="A455" t="s">
        <v>138</v>
      </c>
      <c r="B455">
        <v>2022</v>
      </c>
      <c r="C455" s="10">
        <v>44751</v>
      </c>
      <c r="D455" t="s">
        <v>139</v>
      </c>
      <c r="E455" t="s">
        <v>90</v>
      </c>
      <c r="F455">
        <v>1</v>
      </c>
      <c r="G455">
        <v>4</v>
      </c>
      <c r="H455" t="s">
        <v>35</v>
      </c>
      <c r="I455" t="s">
        <v>36</v>
      </c>
      <c r="J455">
        <v>10011152354</v>
      </c>
      <c r="K455" s="11">
        <f>(C455-VLOOKUP(H455,Riders!$A$2:$E$8000,4,FALSE))/365</f>
        <v>24.13150684931507</v>
      </c>
    </row>
    <row r="456" spans="1:11">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c r="A477" t="s">
        <v>138</v>
      </c>
      <c r="B477">
        <v>2022</v>
      </c>
      <c r="C477" s="10">
        <v>44751</v>
      </c>
      <c r="D477" t="s">
        <v>139</v>
      </c>
      <c r="E477" t="s">
        <v>90</v>
      </c>
      <c r="F477">
        <v>5</v>
      </c>
      <c r="G477">
        <v>3</v>
      </c>
      <c r="H477" t="s">
        <v>27</v>
      </c>
      <c r="I477" t="s">
        <v>28</v>
      </c>
      <c r="J477">
        <v>10007779683</v>
      </c>
      <c r="K477" s="11">
        <f>(C477-VLOOKUP(H477,Riders!$A$2:$E$8000,4,FALSE))/365</f>
        <v>26.55890410958904</v>
      </c>
    </row>
    <row r="478" spans="1:11">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c r="A541" t="s">
        <v>161</v>
      </c>
      <c r="B541">
        <v>2022</v>
      </c>
      <c r="C541" s="10">
        <v>44695</v>
      </c>
      <c r="D541" t="s">
        <v>139</v>
      </c>
      <c r="E541" t="s">
        <v>90</v>
      </c>
      <c r="F541">
        <v>1</v>
      </c>
      <c r="G541">
        <v>2</v>
      </c>
      <c r="H541" t="s">
        <v>21</v>
      </c>
      <c r="I541" t="s">
        <v>22</v>
      </c>
      <c r="J541">
        <v>10007379761</v>
      </c>
      <c r="K541" s="11">
        <f>(C541-VLOOKUP(H541,Riders!$A$2:$E$8000,4,FALSE))/365</f>
        <v>29.18082191780822</v>
      </c>
    </row>
    <row r="542" spans="1:11">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c r="A544" t="s">
        <v>161</v>
      </c>
      <c r="B544">
        <v>2022</v>
      </c>
      <c r="C544" s="10">
        <v>44695</v>
      </c>
      <c r="D544" t="s">
        <v>139</v>
      </c>
      <c r="E544" t="s">
        <v>90</v>
      </c>
      <c r="F544">
        <v>2</v>
      </c>
      <c r="G544">
        <v>1</v>
      </c>
      <c r="H544" t="s">
        <v>99</v>
      </c>
      <c r="I544" t="s">
        <v>43</v>
      </c>
      <c r="J544">
        <v>10010830840</v>
      </c>
      <c r="K544" s="11">
        <f>(C544-VLOOKUP(H544,Riders!$A$2:$E$8000,4,FALSE))/365</f>
        <v>23.55890410958904</v>
      </c>
    </row>
    <row r="545" spans="1:11">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c r="A552" t="s">
        <v>161</v>
      </c>
      <c r="B552">
        <v>2022</v>
      </c>
      <c r="C552" s="10">
        <v>44695</v>
      </c>
      <c r="D552" t="s">
        <v>139</v>
      </c>
      <c r="E552" t="s">
        <v>90</v>
      </c>
      <c r="F552">
        <v>3</v>
      </c>
      <c r="G552">
        <v>3</v>
      </c>
      <c r="H552" t="s">
        <v>93</v>
      </c>
      <c r="I552" t="s">
        <v>94</v>
      </c>
      <c r="J552">
        <v>10009181032</v>
      </c>
      <c r="K552" s="11">
        <f>(C552-VLOOKUP(H552,Riders!$A$2:$E$8000,4,FALSE))/365</f>
        <v>27.38082191780822</v>
      </c>
    </row>
    <row r="553" spans="1:11">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c r="A625" t="s">
        <v>64</v>
      </c>
      <c r="B625">
        <v>2022</v>
      </c>
      <c r="C625" s="10">
        <v>44674</v>
      </c>
      <c r="D625" t="s">
        <v>139</v>
      </c>
      <c r="E625" t="s">
        <v>90</v>
      </c>
      <c r="F625">
        <v>1</v>
      </c>
      <c r="G625">
        <v>1</v>
      </c>
      <c r="H625" t="s">
        <v>91</v>
      </c>
      <c r="I625" t="s">
        <v>22</v>
      </c>
      <c r="J625">
        <v>10009535686</v>
      </c>
      <c r="K625" s="11">
        <f>(C625-VLOOKUP(H625,Riders!$A$2:$E$8000,4,FALSE))/365</f>
        <v>25.126027397260273</v>
      </c>
    </row>
    <row r="626" spans="1:11">
      <c r="A626" t="s">
        <v>64</v>
      </c>
      <c r="B626">
        <v>2022</v>
      </c>
      <c r="C626" s="10">
        <v>44674</v>
      </c>
      <c r="D626" t="s">
        <v>139</v>
      </c>
      <c r="E626" t="s">
        <v>90</v>
      </c>
      <c r="F626">
        <v>1</v>
      </c>
      <c r="G626">
        <v>2</v>
      </c>
      <c r="H626" t="s">
        <v>114</v>
      </c>
      <c r="I626" t="s">
        <v>115</v>
      </c>
      <c r="J626">
        <v>10009009159</v>
      </c>
      <c r="K626" s="11">
        <f>(C626-VLOOKUP(H626,Riders!$A$2:$E$8000,4,FALSE))/365</f>
        <v>27.2</v>
      </c>
    </row>
    <row r="627" spans="1:11">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c r="A630" t="s">
        <v>64</v>
      </c>
      <c r="B630">
        <v>2022</v>
      </c>
      <c r="C630" s="10">
        <v>44674</v>
      </c>
      <c r="D630" t="s">
        <v>139</v>
      </c>
      <c r="E630" t="s">
        <v>90</v>
      </c>
      <c r="F630">
        <v>1</v>
      </c>
      <c r="G630">
        <v>6</v>
      </c>
      <c r="H630" t="s">
        <v>35</v>
      </c>
      <c r="I630" t="s">
        <v>36</v>
      </c>
      <c r="J630">
        <v>10011152354</v>
      </c>
      <c r="K630" s="11">
        <f>(C630-VLOOKUP(H630,Riders!$A$2:$E$8000,4,FALSE))/365</f>
        <v>23.920547945205481</v>
      </c>
    </row>
    <row r="631" spans="1:11">
      <c r="A631" t="s">
        <v>64</v>
      </c>
      <c r="B631">
        <v>2022</v>
      </c>
      <c r="C631" s="10">
        <v>44674</v>
      </c>
      <c r="D631" t="s">
        <v>139</v>
      </c>
      <c r="E631" t="s">
        <v>90</v>
      </c>
      <c r="F631">
        <v>2</v>
      </c>
      <c r="G631">
        <v>1</v>
      </c>
      <c r="H631" t="s">
        <v>99</v>
      </c>
      <c r="I631" t="s">
        <v>43</v>
      </c>
      <c r="J631">
        <v>10010830840</v>
      </c>
      <c r="K631" s="11">
        <f>(C631-VLOOKUP(H631,Riders!$A$2:$E$8000,4,FALSE))/365</f>
        <v>23.5013698630137</v>
      </c>
    </row>
    <row r="632" spans="1:11">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c r="A635" t="s">
        <v>64</v>
      </c>
      <c r="B635">
        <v>2022</v>
      </c>
      <c r="C635" s="10">
        <v>44674</v>
      </c>
      <c r="D635" t="s">
        <v>139</v>
      </c>
      <c r="E635" t="s">
        <v>90</v>
      </c>
      <c r="F635">
        <v>2</v>
      </c>
      <c r="G635">
        <v>5</v>
      </c>
      <c r="H635" t="s">
        <v>61</v>
      </c>
      <c r="I635" t="s">
        <v>62</v>
      </c>
      <c r="J635">
        <v>10007351671</v>
      </c>
      <c r="K635" s="11">
        <f>(C635-VLOOKUP(H635,Riders!$A$2:$E$8000,4,FALSE))/365</f>
        <v>32.424657534246577</v>
      </c>
    </row>
    <row r="636" spans="1:11">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c r="A637" t="s">
        <v>64</v>
      </c>
      <c r="B637">
        <v>2022</v>
      </c>
      <c r="C637" s="10">
        <v>44674</v>
      </c>
      <c r="D637" t="s">
        <v>139</v>
      </c>
      <c r="E637" t="s">
        <v>90</v>
      </c>
      <c r="F637">
        <v>3</v>
      </c>
      <c r="G637">
        <v>2</v>
      </c>
      <c r="H637" t="s">
        <v>53</v>
      </c>
      <c r="I637" t="s">
        <v>41</v>
      </c>
      <c r="J637">
        <v>10004612534</v>
      </c>
      <c r="K637" s="11">
        <f>(C637-VLOOKUP(H637,Riders!$A$2:$E$8000,4,FALSE))/365</f>
        <v>34.909589041095892</v>
      </c>
    </row>
    <row r="638" spans="1:11">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c r="A639" t="s">
        <v>64</v>
      </c>
      <c r="B639">
        <v>2022</v>
      </c>
      <c r="C639" s="10">
        <v>44674</v>
      </c>
      <c r="D639" t="s">
        <v>139</v>
      </c>
      <c r="E639" t="s">
        <v>90</v>
      </c>
      <c r="F639">
        <v>3</v>
      </c>
      <c r="G639">
        <v>4</v>
      </c>
      <c r="H639" t="s">
        <v>50</v>
      </c>
      <c r="I639" t="s">
        <v>51</v>
      </c>
      <c r="J639">
        <v>10010645732</v>
      </c>
      <c r="K639" s="11">
        <f>(C639-VLOOKUP(H639,Riders!$A$2:$E$8000,4,FALSE))/365</f>
        <v>24.402739726027399</v>
      </c>
    </row>
    <row r="640" spans="1:11">
      <c r="A640" t="s">
        <v>64</v>
      </c>
      <c r="B640">
        <v>2022</v>
      </c>
      <c r="C640" s="10">
        <v>44674</v>
      </c>
      <c r="D640" t="s">
        <v>139</v>
      </c>
      <c r="E640" t="s">
        <v>90</v>
      </c>
      <c r="F640">
        <v>3</v>
      </c>
      <c r="G640">
        <v>5</v>
      </c>
      <c r="H640" t="s">
        <v>95</v>
      </c>
      <c r="I640" t="s">
        <v>26</v>
      </c>
      <c r="J640">
        <v>10015683567</v>
      </c>
      <c r="K640" s="11">
        <f>(C640-VLOOKUP(H640,Riders!$A$2:$E$8000,4,FALSE))/365</f>
        <v>23.268493150684932</v>
      </c>
    </row>
    <row r="641" spans="1:11">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c r="A642" t="s">
        <v>64</v>
      </c>
      <c r="B642">
        <v>2022</v>
      </c>
      <c r="C642" s="10">
        <v>44674</v>
      </c>
      <c r="D642" t="s">
        <v>139</v>
      </c>
      <c r="E642" t="s">
        <v>90</v>
      </c>
      <c r="F642">
        <v>4</v>
      </c>
      <c r="G642">
        <v>1</v>
      </c>
      <c r="H642" t="s">
        <v>113</v>
      </c>
      <c r="I642" t="s">
        <v>101</v>
      </c>
      <c r="J642">
        <v>10055349695</v>
      </c>
      <c r="K642" s="11">
        <f>(C642-VLOOKUP(H642,Riders!$A$2:$E$8000,4,FALSE))/365</f>
        <v>22.2</v>
      </c>
    </row>
    <row r="643" spans="1:11">
      <c r="A643" t="s">
        <v>64</v>
      </c>
      <c r="B643">
        <v>2022</v>
      </c>
      <c r="C643" s="10">
        <v>44674</v>
      </c>
      <c r="D643" t="s">
        <v>139</v>
      </c>
      <c r="E643" t="s">
        <v>90</v>
      </c>
      <c r="F643">
        <v>4</v>
      </c>
      <c r="G643">
        <v>2</v>
      </c>
      <c r="H643" t="s">
        <v>66</v>
      </c>
      <c r="I643" t="s">
        <v>30</v>
      </c>
      <c r="J643">
        <v>10007827880</v>
      </c>
      <c r="K643" s="11">
        <f>(C643-VLOOKUP(H643,Riders!$A$2:$E$8000,4,FALSE))/365</f>
        <v>28.490410958904111</v>
      </c>
    </row>
    <row r="644" spans="1:11">
      <c r="A644" t="s">
        <v>64</v>
      </c>
      <c r="B644">
        <v>2022</v>
      </c>
      <c r="C644" s="10">
        <v>44674</v>
      </c>
      <c r="D644" t="s">
        <v>139</v>
      </c>
      <c r="E644" t="s">
        <v>90</v>
      </c>
      <c r="F644">
        <v>4</v>
      </c>
      <c r="G644">
        <v>3</v>
      </c>
      <c r="H644" t="s">
        <v>46</v>
      </c>
      <c r="I644" t="s">
        <v>32</v>
      </c>
      <c r="J644">
        <v>10064209839</v>
      </c>
      <c r="K644" s="11">
        <f>(C644-VLOOKUP(H644,Riders!$A$2:$E$8000,4,FALSE))/365</f>
        <v>25.4</v>
      </c>
    </row>
    <row r="645" spans="1:11">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c r="A647" t="s">
        <v>64</v>
      </c>
      <c r="B647">
        <v>2022</v>
      </c>
      <c r="C647" s="10">
        <v>44674</v>
      </c>
      <c r="D647" t="s">
        <v>139</v>
      </c>
      <c r="E647" t="s">
        <v>90</v>
      </c>
      <c r="F647">
        <v>5</v>
      </c>
      <c r="G647">
        <v>1</v>
      </c>
      <c r="H647" t="s">
        <v>92</v>
      </c>
      <c r="I647" t="s">
        <v>51</v>
      </c>
      <c r="J647">
        <v>10009150215</v>
      </c>
      <c r="K647" s="11">
        <f>(C647-VLOOKUP(H647,Riders!$A$2:$E$8000,4,FALSE))/365</f>
        <v>26.424657534246574</v>
      </c>
    </row>
    <row r="648" spans="1:11">
      <c r="A648" t="s">
        <v>64</v>
      </c>
      <c r="B648">
        <v>2022</v>
      </c>
      <c r="C648" s="10">
        <v>44674</v>
      </c>
      <c r="D648" t="s">
        <v>139</v>
      </c>
      <c r="E648" t="s">
        <v>90</v>
      </c>
      <c r="F648">
        <v>5</v>
      </c>
      <c r="G648">
        <v>2</v>
      </c>
      <c r="H648" t="s">
        <v>44</v>
      </c>
      <c r="I648" t="s">
        <v>45</v>
      </c>
      <c r="J648">
        <v>10009176281</v>
      </c>
      <c r="K648" s="11">
        <f>(C648-VLOOKUP(H648,Riders!$A$2:$E$8000,4,FALSE))/365</f>
        <v>26.183561643835617</v>
      </c>
    </row>
    <row r="649" spans="1:11">
      <c r="A649" t="s">
        <v>64</v>
      </c>
      <c r="B649">
        <v>2022</v>
      </c>
      <c r="C649" s="10">
        <v>44674</v>
      </c>
      <c r="D649" t="s">
        <v>139</v>
      </c>
      <c r="E649" t="s">
        <v>90</v>
      </c>
      <c r="F649">
        <v>5</v>
      </c>
      <c r="G649">
        <v>3</v>
      </c>
      <c r="H649" t="s">
        <v>67</v>
      </c>
      <c r="I649" t="s">
        <v>28</v>
      </c>
      <c r="J649">
        <v>10006379247</v>
      </c>
      <c r="K649" s="11">
        <f>(C649-VLOOKUP(H649,Riders!$A$2:$E$8000,4,FALSE))/365</f>
        <v>32.079452054794523</v>
      </c>
    </row>
    <row r="650" spans="1:11">
      <c r="A650" t="s">
        <v>64</v>
      </c>
      <c r="B650">
        <v>2022</v>
      </c>
      <c r="C650" s="10">
        <v>44674</v>
      </c>
      <c r="D650" t="s">
        <v>139</v>
      </c>
      <c r="E650" t="s">
        <v>90</v>
      </c>
      <c r="F650">
        <v>5</v>
      </c>
      <c r="G650">
        <v>4</v>
      </c>
      <c r="H650" t="s">
        <v>59</v>
      </c>
      <c r="I650" t="s">
        <v>60</v>
      </c>
      <c r="J650">
        <v>10095274996</v>
      </c>
      <c r="K650" s="11">
        <f>(C650-VLOOKUP(H650,Riders!$A$2:$E$8000,4,FALSE))/365</f>
        <v>18.602739726027398</v>
      </c>
    </row>
    <row r="651" spans="1:11">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c r="A653" t="s">
        <v>64</v>
      </c>
      <c r="B653">
        <v>2022</v>
      </c>
      <c r="C653" s="10">
        <v>44674</v>
      </c>
      <c r="D653" t="s">
        <v>139</v>
      </c>
      <c r="E653" t="s">
        <v>90</v>
      </c>
      <c r="F653">
        <v>6</v>
      </c>
      <c r="G653">
        <v>1</v>
      </c>
      <c r="H653" t="s">
        <v>39</v>
      </c>
      <c r="I653" t="s">
        <v>28</v>
      </c>
      <c r="J653">
        <v>10009178002</v>
      </c>
      <c r="K653" s="11">
        <f>(C653-VLOOKUP(H653,Riders!$A$2:$E$8000,4,FALSE))/365</f>
        <v>26.271232876712329</v>
      </c>
    </row>
    <row r="654" spans="1:11">
      <c r="A654" t="s">
        <v>64</v>
      </c>
      <c r="B654">
        <v>2022</v>
      </c>
      <c r="C654" s="10">
        <v>44674</v>
      </c>
      <c r="D654" t="s">
        <v>139</v>
      </c>
      <c r="E654" t="s">
        <v>90</v>
      </c>
      <c r="F654">
        <v>6</v>
      </c>
      <c r="G654">
        <v>2</v>
      </c>
      <c r="H654" t="s">
        <v>25</v>
      </c>
      <c r="I654" t="s">
        <v>26</v>
      </c>
      <c r="J654">
        <v>10010713329</v>
      </c>
      <c r="K654" s="11">
        <f>(C654-VLOOKUP(H654,Riders!$A$2:$E$8000,4,FALSE))/365</f>
        <v>24.583561643835615</v>
      </c>
    </row>
    <row r="655" spans="1:11">
      <c r="A655" t="s">
        <v>64</v>
      </c>
      <c r="B655">
        <v>2022</v>
      </c>
      <c r="C655" s="10">
        <v>44674</v>
      </c>
      <c r="D655" t="s">
        <v>139</v>
      </c>
      <c r="E655" t="s">
        <v>90</v>
      </c>
      <c r="F655">
        <v>6</v>
      </c>
      <c r="G655">
        <v>3</v>
      </c>
      <c r="H655" t="s">
        <v>49</v>
      </c>
      <c r="I655" t="s">
        <v>43</v>
      </c>
      <c r="J655">
        <v>10009039774</v>
      </c>
      <c r="K655" s="11">
        <f>(C655-VLOOKUP(H655,Riders!$A$2:$E$8000,4,FALSE))/365</f>
        <v>27.778082191780822</v>
      </c>
    </row>
    <row r="656" spans="1:11">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c r="A657" t="s">
        <v>64</v>
      </c>
      <c r="B657">
        <v>2022</v>
      </c>
      <c r="C657" s="10">
        <v>44674</v>
      </c>
      <c r="D657" t="s">
        <v>139</v>
      </c>
      <c r="E657" t="s">
        <v>90</v>
      </c>
      <c r="F657">
        <v>6</v>
      </c>
      <c r="G657">
        <v>5</v>
      </c>
      <c r="H657" t="s">
        <v>80</v>
      </c>
      <c r="I657" t="s">
        <v>81</v>
      </c>
      <c r="J657">
        <v>10074984418</v>
      </c>
      <c r="K657" s="11">
        <f>(C657-VLOOKUP(H657,Riders!$A$2:$E$8000,4,FALSE))/365</f>
        <v>20.468493150684932</v>
      </c>
    </row>
    <row r="658" spans="1:11">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c r="A659" t="s">
        <v>64</v>
      </c>
      <c r="B659">
        <v>2022</v>
      </c>
      <c r="C659" s="10">
        <v>44674</v>
      </c>
      <c r="D659" t="s">
        <v>139</v>
      </c>
      <c r="E659" t="s">
        <v>90</v>
      </c>
      <c r="F659">
        <v>6</v>
      </c>
      <c r="G659">
        <v>7</v>
      </c>
      <c r="H659" t="s">
        <v>23</v>
      </c>
      <c r="I659" t="s">
        <v>24</v>
      </c>
      <c r="J659">
        <v>10028995102</v>
      </c>
      <c r="K659" s="11">
        <f>(C659-VLOOKUP(H659,Riders!$A$2:$E$8000,4,FALSE))/365</f>
        <v>20.517808219178082</v>
      </c>
    </row>
    <row r="660" spans="1:11">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c r="A664" t="s">
        <v>64</v>
      </c>
      <c r="B664">
        <v>2022</v>
      </c>
      <c r="C664" s="10">
        <v>44674</v>
      </c>
      <c r="D664" t="s">
        <v>139</v>
      </c>
      <c r="E664" t="s">
        <v>116</v>
      </c>
      <c r="F664">
        <v>1</v>
      </c>
      <c r="G664">
        <v>5</v>
      </c>
      <c r="H664" t="s">
        <v>114</v>
      </c>
      <c r="I664" t="s">
        <v>115</v>
      </c>
      <c r="J664">
        <v>10009009159</v>
      </c>
      <c r="K664" s="11">
        <f>(C664-VLOOKUP(H664,Riders!$A$2:$E$8000,4,FALSE))/365</f>
        <v>27.2</v>
      </c>
    </row>
    <row r="665" spans="1:11">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c r="A683" t="s">
        <v>64</v>
      </c>
      <c r="B683">
        <v>2022</v>
      </c>
      <c r="C683" s="10">
        <v>44674</v>
      </c>
      <c r="D683" t="s">
        <v>139</v>
      </c>
      <c r="E683" t="s">
        <v>116</v>
      </c>
      <c r="F683">
        <v>5</v>
      </c>
      <c r="G683">
        <v>4</v>
      </c>
      <c r="H683" t="s">
        <v>46</v>
      </c>
      <c r="I683" t="s">
        <v>32</v>
      </c>
      <c r="J683">
        <v>10064209839</v>
      </c>
      <c r="K683" s="11">
        <f>(C683-VLOOKUP(H683,Riders!$A$2:$E$8000,4,FALSE))/365</f>
        <v>25.4</v>
      </c>
    </row>
    <row r="684" spans="1:11">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c r="A696" t="s">
        <v>64</v>
      </c>
      <c r="B696">
        <v>2022</v>
      </c>
      <c r="C696" s="10">
        <v>44674</v>
      </c>
      <c r="D696" t="s">
        <v>139</v>
      </c>
      <c r="E696" t="s">
        <v>118</v>
      </c>
      <c r="F696">
        <v>2</v>
      </c>
      <c r="G696">
        <v>1</v>
      </c>
      <c r="H696" t="s">
        <v>99</v>
      </c>
      <c r="I696" t="s">
        <v>43</v>
      </c>
      <c r="J696">
        <v>10010830840</v>
      </c>
      <c r="K696" s="11">
        <f>(C696-VLOOKUP(H696,Riders!$A$2:$E$8000,4,FALSE))/365</f>
        <v>23.5013698630137</v>
      </c>
    </row>
    <row r="697" spans="1:11">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c r="A698" t="s">
        <v>64</v>
      </c>
      <c r="B698">
        <v>2022</v>
      </c>
      <c r="C698" s="10">
        <v>44674</v>
      </c>
      <c r="D698" t="s">
        <v>139</v>
      </c>
      <c r="E698" t="s">
        <v>118</v>
      </c>
      <c r="F698">
        <v>2</v>
      </c>
      <c r="G698">
        <v>3</v>
      </c>
      <c r="H698" t="s">
        <v>113</v>
      </c>
      <c r="I698" t="s">
        <v>101</v>
      </c>
      <c r="J698">
        <v>10055349695</v>
      </c>
      <c r="K698" s="11">
        <f>(C698-VLOOKUP(H698,Riders!$A$2:$E$8000,4,FALSE))/365</f>
        <v>22.2</v>
      </c>
    </row>
    <row r="699" spans="1:11">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c r="A703" t="s">
        <v>64</v>
      </c>
      <c r="B703">
        <v>2022</v>
      </c>
      <c r="C703" s="10">
        <v>44674</v>
      </c>
      <c r="D703" t="s">
        <v>139</v>
      </c>
      <c r="E703" t="s">
        <v>120</v>
      </c>
      <c r="F703">
        <v>1</v>
      </c>
      <c r="G703">
        <v>2</v>
      </c>
      <c r="H703" t="s">
        <v>99</v>
      </c>
      <c r="I703" t="s">
        <v>43</v>
      </c>
      <c r="J703">
        <v>10010830840</v>
      </c>
      <c r="K703" s="11">
        <f>(C703-VLOOKUP(H703,Riders!$A$2:$E$8000,4,FALSE))/365</f>
        <v>23.5013698630137</v>
      </c>
    </row>
    <row r="704" spans="1:11">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c r="A705" t="s">
        <v>64</v>
      </c>
      <c r="B705">
        <v>2022</v>
      </c>
      <c r="C705" s="10">
        <v>44674</v>
      </c>
      <c r="D705" t="s">
        <v>139</v>
      </c>
      <c r="E705" t="s">
        <v>120</v>
      </c>
      <c r="F705">
        <v>1</v>
      </c>
      <c r="G705">
        <v>4</v>
      </c>
      <c r="H705" t="s">
        <v>113</v>
      </c>
      <c r="I705" t="s">
        <v>101</v>
      </c>
      <c r="J705">
        <v>10055349695</v>
      </c>
      <c r="K705" s="11">
        <f>(C705-VLOOKUP(H705,Riders!$A$2:$E$8000,4,FALSE))/365</f>
        <v>22.2</v>
      </c>
    </row>
    <row r="706" spans="1:11">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c r="A714" t="s">
        <v>181</v>
      </c>
      <c r="B714">
        <v>2021</v>
      </c>
      <c r="C714" s="10">
        <v>44493</v>
      </c>
      <c r="D714" t="s">
        <v>19</v>
      </c>
      <c r="E714" t="s">
        <v>90</v>
      </c>
      <c r="F714">
        <v>1</v>
      </c>
      <c r="G714">
        <v>1</v>
      </c>
      <c r="H714" t="s">
        <v>91</v>
      </c>
      <c r="I714" t="s">
        <v>22</v>
      </c>
      <c r="J714">
        <v>10009535686</v>
      </c>
      <c r="K714" s="11">
        <f>(C714-VLOOKUP(H714,Riders!$A$2:$E$8000,4,FALSE))/365</f>
        <v>24.63013698630137</v>
      </c>
    </row>
    <row r="715" spans="1:11">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c r="A716" t="s">
        <v>181</v>
      </c>
      <c r="B716">
        <v>2021</v>
      </c>
      <c r="C716" s="10">
        <v>44493</v>
      </c>
      <c r="D716" t="s">
        <v>19</v>
      </c>
      <c r="E716" t="s">
        <v>90</v>
      </c>
      <c r="F716">
        <v>1</v>
      </c>
      <c r="G716">
        <v>3</v>
      </c>
      <c r="H716" t="s">
        <v>35</v>
      </c>
      <c r="I716" t="s">
        <v>36</v>
      </c>
      <c r="J716">
        <v>10011152354</v>
      </c>
      <c r="K716" s="11">
        <f>(C716-VLOOKUP(H716,Riders!$A$2:$E$8000,4,FALSE))/365</f>
        <v>23.424657534246574</v>
      </c>
    </row>
    <row r="717" spans="1:11">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c r="A718" t="s">
        <v>181</v>
      </c>
      <c r="B718">
        <v>2021</v>
      </c>
      <c r="C718" s="10">
        <v>44493</v>
      </c>
      <c r="D718" t="s">
        <v>19</v>
      </c>
      <c r="E718" t="s">
        <v>90</v>
      </c>
      <c r="F718">
        <v>1</v>
      </c>
      <c r="G718">
        <v>5</v>
      </c>
      <c r="H718" t="s">
        <v>92</v>
      </c>
      <c r="I718" t="s">
        <v>51</v>
      </c>
      <c r="J718">
        <v>10009150215</v>
      </c>
      <c r="K718" s="11">
        <f>(C718-VLOOKUP(H718,Riders!$A$2:$E$8000,4,FALSE))/365</f>
        <v>25.92876712328767</v>
      </c>
    </row>
    <row r="719" spans="1:11">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c r="A722" t="s">
        <v>181</v>
      </c>
      <c r="B722">
        <v>2021</v>
      </c>
      <c r="C722" s="10">
        <v>44493</v>
      </c>
      <c r="D722" t="s">
        <v>19</v>
      </c>
      <c r="E722" t="s">
        <v>90</v>
      </c>
      <c r="F722">
        <v>2</v>
      </c>
      <c r="G722">
        <v>2</v>
      </c>
      <c r="H722" t="s">
        <v>96</v>
      </c>
      <c r="I722" t="s">
        <v>28</v>
      </c>
      <c r="J722">
        <v>10048325582</v>
      </c>
      <c r="K722" s="11">
        <f>(C722-VLOOKUP(H722,Riders!$A$2:$E$8000,4,FALSE))/365</f>
        <v>29.747945205479454</v>
      </c>
    </row>
    <row r="723" spans="1:11">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c r="A724" t="s">
        <v>181</v>
      </c>
      <c r="B724">
        <v>2021</v>
      </c>
      <c r="C724" s="10">
        <v>44493</v>
      </c>
      <c r="D724" t="s">
        <v>19</v>
      </c>
      <c r="E724" t="s">
        <v>90</v>
      </c>
      <c r="F724">
        <v>2</v>
      </c>
      <c r="G724">
        <v>4</v>
      </c>
      <c r="H724" t="s">
        <v>99</v>
      </c>
      <c r="I724" t="s">
        <v>43</v>
      </c>
      <c r="J724">
        <v>10010830840</v>
      </c>
      <c r="K724" s="11">
        <f>(C724-VLOOKUP(H724,Riders!$A$2:$E$8000,4,FALSE))/365</f>
        <v>23.005479452054793</v>
      </c>
    </row>
    <row r="725" spans="1:11">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c r="A727" t="s">
        <v>181</v>
      </c>
      <c r="B727">
        <v>2021</v>
      </c>
      <c r="C727" s="10">
        <v>44493</v>
      </c>
      <c r="D727" t="s">
        <v>19</v>
      </c>
      <c r="E727" t="s">
        <v>90</v>
      </c>
      <c r="F727">
        <v>3</v>
      </c>
      <c r="G727">
        <v>1</v>
      </c>
      <c r="H727" t="s">
        <v>21</v>
      </c>
      <c r="I727" t="s">
        <v>22</v>
      </c>
      <c r="J727">
        <v>10007379761</v>
      </c>
      <c r="K727" s="11">
        <f>(C727-VLOOKUP(H727,Riders!$A$2:$E$8000,4,FALSE))/365</f>
        <v>28.627397260273973</v>
      </c>
    </row>
    <row r="728" spans="1:11">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c r="A729" t="s">
        <v>181</v>
      </c>
      <c r="B729">
        <v>2021</v>
      </c>
      <c r="C729" s="10">
        <v>44493</v>
      </c>
      <c r="D729" t="s">
        <v>19</v>
      </c>
      <c r="E729" t="s">
        <v>90</v>
      </c>
      <c r="F729">
        <v>3</v>
      </c>
      <c r="G729">
        <v>3</v>
      </c>
      <c r="H729" t="s">
        <v>98</v>
      </c>
      <c r="I729" t="s">
        <v>26</v>
      </c>
      <c r="J729">
        <v>10010678569</v>
      </c>
      <c r="K729" s="11">
        <f>(C729-VLOOKUP(H729,Riders!$A$2:$E$8000,4,FALSE))/365</f>
        <v>24.534246575342465</v>
      </c>
    </row>
    <row r="730" spans="1:11">
      <c r="A730" t="s">
        <v>181</v>
      </c>
      <c r="B730">
        <v>2021</v>
      </c>
      <c r="C730" s="10">
        <v>44493</v>
      </c>
      <c r="D730" t="s">
        <v>19</v>
      </c>
      <c r="E730" t="s">
        <v>90</v>
      </c>
      <c r="F730">
        <v>3</v>
      </c>
      <c r="G730">
        <v>4</v>
      </c>
      <c r="H730" t="s">
        <v>49</v>
      </c>
      <c r="I730" t="s">
        <v>43</v>
      </c>
      <c r="J730">
        <v>10009039774</v>
      </c>
      <c r="K730" s="11">
        <f>(C730-VLOOKUP(H730,Riders!$A$2:$E$8000,4,FALSE))/365</f>
        <v>27.282191780821918</v>
      </c>
    </row>
    <row r="731" spans="1:11">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c r="A735" t="s">
        <v>181</v>
      </c>
      <c r="B735">
        <v>2021</v>
      </c>
      <c r="C735" s="10">
        <v>44493</v>
      </c>
      <c r="D735" t="s">
        <v>19</v>
      </c>
      <c r="E735" t="s">
        <v>90</v>
      </c>
      <c r="F735">
        <v>4</v>
      </c>
      <c r="G735">
        <v>3</v>
      </c>
      <c r="H735" t="s">
        <v>67</v>
      </c>
      <c r="I735" t="s">
        <v>28</v>
      </c>
      <c r="J735">
        <v>10006379247</v>
      </c>
      <c r="K735" s="11">
        <f>(C735-VLOOKUP(H735,Riders!$A$2:$E$8000,4,FALSE))/365</f>
        <v>31.583561643835615</v>
      </c>
    </row>
    <row r="736" spans="1:11">
      <c r="A736" t="s">
        <v>181</v>
      </c>
      <c r="B736">
        <v>2021</v>
      </c>
      <c r="C736" s="10">
        <v>44493</v>
      </c>
      <c r="D736" t="s">
        <v>19</v>
      </c>
      <c r="E736" t="s">
        <v>90</v>
      </c>
      <c r="F736">
        <v>4</v>
      </c>
      <c r="G736">
        <v>4</v>
      </c>
      <c r="H736" t="s">
        <v>95</v>
      </c>
      <c r="I736" t="s">
        <v>26</v>
      </c>
      <c r="J736">
        <v>10015683567</v>
      </c>
      <c r="K736" s="11">
        <f>(C736-VLOOKUP(H736,Riders!$A$2:$E$8000,4,FALSE))/365</f>
        <v>22.772602739726029</v>
      </c>
    </row>
    <row r="737" spans="1:11">
      <c r="A737" t="s">
        <v>181</v>
      </c>
      <c r="B737">
        <v>2021</v>
      </c>
      <c r="C737" s="10">
        <v>44493</v>
      </c>
      <c r="D737" t="s">
        <v>19</v>
      </c>
      <c r="E737" t="s">
        <v>90</v>
      </c>
      <c r="F737">
        <v>4</v>
      </c>
      <c r="G737">
        <v>5</v>
      </c>
      <c r="H737" t="s">
        <v>106</v>
      </c>
      <c r="I737" t="s">
        <v>30</v>
      </c>
      <c r="J737">
        <v>10020900955</v>
      </c>
      <c r="K737" s="11">
        <f>(C737-VLOOKUP(H737,Riders!$A$2:$E$8000,4,FALSE))/365</f>
        <v>28.87123287671233</v>
      </c>
    </row>
    <row r="738" spans="1:11">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c r="A750" t="s">
        <v>181</v>
      </c>
      <c r="B750">
        <v>2021</v>
      </c>
      <c r="C750" s="10">
        <v>44493</v>
      </c>
      <c r="D750" t="s">
        <v>19</v>
      </c>
      <c r="E750" t="s">
        <v>116</v>
      </c>
      <c r="F750">
        <v>3</v>
      </c>
      <c r="G750">
        <v>3</v>
      </c>
      <c r="H750" t="s">
        <v>92</v>
      </c>
      <c r="I750" t="s">
        <v>51</v>
      </c>
      <c r="J750">
        <v>10009150215</v>
      </c>
      <c r="K750" s="11">
        <f>(C750-VLOOKUP(H750,Riders!$A$2:$E$8000,4,FALSE))/365</f>
        <v>25.92876712328767</v>
      </c>
    </row>
    <row r="751" spans="1:11">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c r="A756" t="s">
        <v>181</v>
      </c>
      <c r="B756">
        <v>2021</v>
      </c>
      <c r="C756" s="10">
        <v>44493</v>
      </c>
      <c r="D756" t="s">
        <v>19</v>
      </c>
      <c r="E756" t="s">
        <v>118</v>
      </c>
      <c r="F756">
        <v>1</v>
      </c>
      <c r="G756">
        <v>1</v>
      </c>
      <c r="H756" t="s">
        <v>91</v>
      </c>
      <c r="I756" t="s">
        <v>22</v>
      </c>
      <c r="J756">
        <v>10009535686</v>
      </c>
      <c r="K756" s="11">
        <f>(C756-VLOOKUP(H756,Riders!$A$2:$E$8000,4,FALSE))/365</f>
        <v>24.63013698630137</v>
      </c>
    </row>
    <row r="757" spans="1:11">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c r="A768" t="s">
        <v>181</v>
      </c>
      <c r="B768">
        <v>2021</v>
      </c>
      <c r="C768" s="10">
        <v>44493</v>
      </c>
      <c r="D768" t="s">
        <v>19</v>
      </c>
      <c r="E768" t="s">
        <v>120</v>
      </c>
      <c r="F768">
        <v>1</v>
      </c>
      <c r="G768">
        <v>1</v>
      </c>
      <c r="H768" t="s">
        <v>91</v>
      </c>
      <c r="I768" t="s">
        <v>22</v>
      </c>
      <c r="J768">
        <v>10009535686</v>
      </c>
      <c r="K768" s="11">
        <f>(C768-VLOOKUP(H768,Riders!$A$2:$E$8000,4,FALSE))/365</f>
        <v>24.63013698630137</v>
      </c>
    </row>
    <row r="769" spans="1:11">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c r="A781" t="s">
        <v>189</v>
      </c>
      <c r="B781">
        <v>2020</v>
      </c>
      <c r="C781" s="10">
        <v>44416</v>
      </c>
      <c r="D781" t="s">
        <v>190</v>
      </c>
      <c r="E781" t="s">
        <v>118</v>
      </c>
      <c r="F781">
        <v>1</v>
      </c>
      <c r="G781">
        <v>2</v>
      </c>
      <c r="H781" t="s">
        <v>191</v>
      </c>
      <c r="I781" t="s">
        <v>112</v>
      </c>
      <c r="J781">
        <v>10004599194</v>
      </c>
      <c r="K781" s="11">
        <f>(C781-VLOOKUP(H781,Riders!$A$2:$E$8000,4,FALSE))/365</f>
        <v>33.4</v>
      </c>
    </row>
    <row r="782" spans="1:11">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c r="A798" t="s">
        <v>189</v>
      </c>
      <c r="B798">
        <v>2020</v>
      </c>
      <c r="C798" s="10">
        <v>44416</v>
      </c>
      <c r="D798" t="s">
        <v>190</v>
      </c>
      <c r="E798" t="s">
        <v>119</v>
      </c>
      <c r="F798">
        <v>1</v>
      </c>
      <c r="G798">
        <v>1</v>
      </c>
      <c r="H798" t="s">
        <v>191</v>
      </c>
      <c r="I798" t="s">
        <v>112</v>
      </c>
      <c r="J798">
        <v>10004599194</v>
      </c>
      <c r="K798" s="11">
        <f>(C798-VLOOKUP(H798,Riders!$A$2:$E$8000,4,FALSE))/365</f>
        <v>33.4</v>
      </c>
    </row>
    <row r="799" spans="1:11">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c r="A810" t="s">
        <v>189</v>
      </c>
      <c r="B810">
        <v>2020</v>
      </c>
      <c r="C810" s="10">
        <v>44416</v>
      </c>
      <c r="D810" t="s">
        <v>190</v>
      </c>
      <c r="E810" t="s">
        <v>120</v>
      </c>
      <c r="F810">
        <v>1</v>
      </c>
      <c r="G810">
        <v>1</v>
      </c>
      <c r="H810" t="s">
        <v>191</v>
      </c>
      <c r="I810" t="s">
        <v>112</v>
      </c>
      <c r="J810">
        <v>10004599194</v>
      </c>
      <c r="K810" s="11">
        <f>(C810-VLOOKUP(H810,Riders!$A$2:$E$8000,4,FALSE))/365</f>
        <v>33.4</v>
      </c>
    </row>
    <row r="811" spans="1:11">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c r="A821" t="s">
        <v>189</v>
      </c>
      <c r="B821">
        <v>2020</v>
      </c>
      <c r="C821" s="10">
        <v>44415</v>
      </c>
      <c r="D821" t="s">
        <v>190</v>
      </c>
      <c r="E821" t="s">
        <v>90</v>
      </c>
      <c r="F821">
        <v>1</v>
      </c>
      <c r="G821">
        <v>1</v>
      </c>
      <c r="H821" t="s">
        <v>95</v>
      </c>
      <c r="I821" t="s">
        <v>26</v>
      </c>
      <c r="J821">
        <v>10015683567</v>
      </c>
      <c r="K821" s="11">
        <f>(C821-VLOOKUP(H821,Riders!$A$2:$E$8000,4,FALSE))/365</f>
        <v>22.55890410958904</v>
      </c>
    </row>
    <row r="822" spans="1:11">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c r="A826" t="s">
        <v>189</v>
      </c>
      <c r="B826">
        <v>2020</v>
      </c>
      <c r="C826" s="10">
        <v>44415</v>
      </c>
      <c r="D826" t="s">
        <v>190</v>
      </c>
      <c r="E826" t="s">
        <v>90</v>
      </c>
      <c r="F826">
        <v>1</v>
      </c>
      <c r="G826">
        <v>6</v>
      </c>
      <c r="H826" t="s">
        <v>198</v>
      </c>
      <c r="I826" t="s">
        <v>197</v>
      </c>
      <c r="J826" t="e">
        <v>#N/A</v>
      </c>
      <c r="K826" s="11">
        <f>(C826-VLOOKUP(H826,Riders!$A$2:$E$8000,4,FALSE))/365</f>
        <v>19.997260273972604</v>
      </c>
    </row>
    <row r="827" spans="1:11">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c r="A838" t="s">
        <v>189</v>
      </c>
      <c r="B838">
        <v>2020</v>
      </c>
      <c r="C838" s="10">
        <v>44415</v>
      </c>
      <c r="D838" t="s">
        <v>190</v>
      </c>
      <c r="E838" t="s">
        <v>90</v>
      </c>
      <c r="F838">
        <v>3</v>
      </c>
      <c r="G838">
        <v>6</v>
      </c>
      <c r="H838" t="s">
        <v>98</v>
      </c>
      <c r="I838" t="s">
        <v>26</v>
      </c>
      <c r="J838">
        <v>10010678569</v>
      </c>
      <c r="K838" s="11">
        <f>(C838-VLOOKUP(H838,Riders!$A$2:$E$8000,4,FALSE))/365</f>
        <v>24.32054794520548</v>
      </c>
    </row>
    <row r="839" spans="1:11">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c r="A840" t="s">
        <v>189</v>
      </c>
      <c r="B840">
        <v>2020</v>
      </c>
      <c r="C840" s="10">
        <v>44415</v>
      </c>
      <c r="D840" t="s">
        <v>190</v>
      </c>
      <c r="E840" t="s">
        <v>90</v>
      </c>
      <c r="F840">
        <v>4</v>
      </c>
      <c r="G840">
        <v>2</v>
      </c>
      <c r="H840" t="s">
        <v>196</v>
      </c>
      <c r="I840" t="s">
        <v>197</v>
      </c>
      <c r="J840">
        <v>10003100142</v>
      </c>
      <c r="K840" s="11">
        <f>(C840-VLOOKUP(H840,Riders!$A$2:$E$8000,4,FALSE))/365</f>
        <v>35.4</v>
      </c>
    </row>
    <row r="841" spans="1:11">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c r="A869" t="s">
        <v>189</v>
      </c>
      <c r="B869">
        <v>2020</v>
      </c>
      <c r="C869" s="10">
        <v>44415</v>
      </c>
      <c r="D869" t="s">
        <v>190</v>
      </c>
      <c r="E869" t="s">
        <v>116</v>
      </c>
      <c r="F869">
        <v>4</v>
      </c>
      <c r="G869">
        <v>4</v>
      </c>
      <c r="H869" t="s">
        <v>198</v>
      </c>
      <c r="I869" t="s">
        <v>197</v>
      </c>
      <c r="J869" t="e">
        <v>#N/A</v>
      </c>
      <c r="K869" s="11">
        <f>(C869-VLOOKUP(H869,Riders!$A$2:$E$8000,4,FALSE))/365</f>
        <v>19.997260273972604</v>
      </c>
    </row>
    <row r="870" spans="1:11">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c r="A892" t="s">
        <v>161</v>
      </c>
      <c r="B892">
        <v>2020</v>
      </c>
      <c r="C892" s="10">
        <v>44129</v>
      </c>
      <c r="D892" t="s">
        <v>139</v>
      </c>
      <c r="E892" t="s">
        <v>90</v>
      </c>
      <c r="F892">
        <v>4</v>
      </c>
      <c r="G892">
        <v>4</v>
      </c>
      <c r="H892" t="s">
        <v>213</v>
      </c>
      <c r="I892" t="s">
        <v>163</v>
      </c>
      <c r="J892">
        <v>10009504667</v>
      </c>
      <c r="K892" s="11">
        <f>(C892-VLOOKUP(H892,Riders!$A$2:$E$8000,4,FALSE))/365</f>
        <v>24.8</v>
      </c>
    </row>
    <row r="893" spans="1:11">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c r="A898" t="s">
        <v>161</v>
      </c>
      <c r="B898">
        <v>2020</v>
      </c>
      <c r="C898" s="10">
        <v>44129</v>
      </c>
      <c r="D898" t="s">
        <v>139</v>
      </c>
      <c r="E898" t="s">
        <v>116</v>
      </c>
      <c r="F898">
        <v>1</v>
      </c>
      <c r="G898">
        <v>4</v>
      </c>
      <c r="H898" t="s">
        <v>213</v>
      </c>
      <c r="I898" t="s">
        <v>163</v>
      </c>
      <c r="J898">
        <v>10009504667</v>
      </c>
      <c r="K898" s="11">
        <f>(C898-VLOOKUP(H898,Riders!$A$2:$E$8000,4,FALSE))/365</f>
        <v>24.8</v>
      </c>
    </row>
    <row r="899" spans="1:11">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c r="A935" t="s">
        <v>216</v>
      </c>
      <c r="B935">
        <v>2020</v>
      </c>
      <c r="C935" s="10">
        <v>43888</v>
      </c>
      <c r="D935" t="s">
        <v>19</v>
      </c>
      <c r="E935" t="s">
        <v>90</v>
      </c>
      <c r="F935">
        <v>1</v>
      </c>
      <c r="G935">
        <v>1</v>
      </c>
      <c r="H935" t="s">
        <v>91</v>
      </c>
      <c r="I935" t="s">
        <v>22</v>
      </c>
      <c r="J935">
        <v>10009535686</v>
      </c>
      <c r="K935" s="11">
        <f>(C935-VLOOKUP(H935,Riders!$A$2:$E$8000,4,FALSE))/365</f>
        <v>22.972602739726028</v>
      </c>
    </row>
    <row r="936" spans="1:11">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c r="A937" t="s">
        <v>216</v>
      </c>
      <c r="B937">
        <v>2020</v>
      </c>
      <c r="C937" s="10">
        <v>43888</v>
      </c>
      <c r="D937" t="s">
        <v>19</v>
      </c>
      <c r="E937" t="s">
        <v>90</v>
      </c>
      <c r="F937">
        <v>1</v>
      </c>
      <c r="G937">
        <v>3</v>
      </c>
      <c r="H937" t="s">
        <v>96</v>
      </c>
      <c r="I937" t="s">
        <v>28</v>
      </c>
      <c r="J937">
        <v>10048325582</v>
      </c>
      <c r="K937" s="11">
        <f>(C937-VLOOKUP(H937,Riders!$A$2:$E$8000,4,FALSE))/365</f>
        <v>28.090410958904108</v>
      </c>
    </row>
    <row r="938" spans="1:11">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c r="A939" t="s">
        <v>216</v>
      </c>
      <c r="B939">
        <v>2020</v>
      </c>
      <c r="C939" s="10">
        <v>43888</v>
      </c>
      <c r="D939" t="s">
        <v>19</v>
      </c>
      <c r="E939" t="s">
        <v>90</v>
      </c>
      <c r="F939">
        <v>1</v>
      </c>
      <c r="G939">
        <v>5</v>
      </c>
      <c r="H939" t="s">
        <v>61</v>
      </c>
      <c r="I939" t="s">
        <v>62</v>
      </c>
      <c r="J939">
        <v>10007351671</v>
      </c>
      <c r="K939" s="11">
        <f>(C939-VLOOKUP(H939,Riders!$A$2:$E$8000,4,FALSE))/365</f>
        <v>30.271232876712329</v>
      </c>
    </row>
    <row r="940" spans="1:11">
      <c r="A940" t="s">
        <v>216</v>
      </c>
      <c r="B940">
        <v>2020</v>
      </c>
      <c r="C940" s="10">
        <v>43888</v>
      </c>
      <c r="D940" t="s">
        <v>19</v>
      </c>
      <c r="E940" t="s">
        <v>90</v>
      </c>
      <c r="F940">
        <v>2</v>
      </c>
      <c r="G940">
        <v>1</v>
      </c>
      <c r="H940" t="s">
        <v>95</v>
      </c>
      <c r="I940" t="s">
        <v>26</v>
      </c>
      <c r="J940">
        <v>10015683567</v>
      </c>
      <c r="K940" s="11">
        <f>(C940-VLOOKUP(H940,Riders!$A$2:$E$8000,4,FALSE))/365</f>
        <v>21.115068493150684</v>
      </c>
    </row>
    <row r="941" spans="1:11">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c r="A945" t="s">
        <v>216</v>
      </c>
      <c r="B945">
        <v>2020</v>
      </c>
      <c r="C945" s="10">
        <v>43888</v>
      </c>
      <c r="D945" t="s">
        <v>19</v>
      </c>
      <c r="E945" t="s">
        <v>90</v>
      </c>
      <c r="F945">
        <v>3</v>
      </c>
      <c r="G945">
        <v>1</v>
      </c>
      <c r="H945" t="s">
        <v>21</v>
      </c>
      <c r="I945" t="s">
        <v>22</v>
      </c>
      <c r="J945">
        <v>10007379761</v>
      </c>
      <c r="K945" s="11">
        <f>(C945-VLOOKUP(H945,Riders!$A$2:$E$8000,4,FALSE))/365</f>
        <v>26.969863013698632</v>
      </c>
    </row>
    <row r="946" spans="1:11">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c r="A948" t="s">
        <v>216</v>
      </c>
      <c r="B948">
        <v>2020</v>
      </c>
      <c r="C948" s="10">
        <v>43888</v>
      </c>
      <c r="D948" t="s">
        <v>19</v>
      </c>
      <c r="E948" t="s">
        <v>90</v>
      </c>
      <c r="F948">
        <v>3</v>
      </c>
      <c r="G948">
        <v>4</v>
      </c>
      <c r="H948" t="s">
        <v>99</v>
      </c>
      <c r="I948" t="s">
        <v>43</v>
      </c>
      <c r="J948">
        <v>10010830840</v>
      </c>
      <c r="K948" s="11">
        <f>(C948-VLOOKUP(H948,Riders!$A$2:$E$8000,4,FALSE))/365</f>
        <v>21.347945205479451</v>
      </c>
    </row>
    <row r="949" spans="1:11">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c r="A951" t="s">
        <v>216</v>
      </c>
      <c r="B951">
        <v>2020</v>
      </c>
      <c r="C951" s="10">
        <v>43888</v>
      </c>
      <c r="D951" t="s">
        <v>19</v>
      </c>
      <c r="E951" t="s">
        <v>90</v>
      </c>
      <c r="F951">
        <v>4</v>
      </c>
      <c r="G951">
        <v>1</v>
      </c>
      <c r="H951" t="s">
        <v>98</v>
      </c>
      <c r="I951" t="s">
        <v>26</v>
      </c>
      <c r="J951">
        <v>10010678569</v>
      </c>
      <c r="K951" s="11">
        <f>(C951-VLOOKUP(H951,Riders!$A$2:$E$8000,4,FALSE))/365</f>
        <v>22.876712328767123</v>
      </c>
    </row>
    <row r="952" spans="1:11">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c r="A960" t="s">
        <v>216</v>
      </c>
      <c r="B960">
        <v>2020</v>
      </c>
      <c r="C960" s="10">
        <v>43888</v>
      </c>
      <c r="D960" t="s">
        <v>19</v>
      </c>
      <c r="E960" t="s">
        <v>90</v>
      </c>
      <c r="F960">
        <v>5</v>
      </c>
      <c r="G960">
        <v>4</v>
      </c>
      <c r="H960" t="s">
        <v>53</v>
      </c>
      <c r="I960" t="s">
        <v>41</v>
      </c>
      <c r="J960">
        <v>10004612534</v>
      </c>
      <c r="K960" s="11">
        <f>(C960-VLOOKUP(H960,Riders!$A$2:$E$8000,4,FALSE))/365</f>
        <v>32.756164383561647</v>
      </c>
    </row>
    <row r="961" spans="1:11">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c r="A962" t="s">
        <v>216</v>
      </c>
      <c r="B962">
        <v>2020</v>
      </c>
      <c r="C962" s="10">
        <v>43888</v>
      </c>
      <c r="D962" t="s">
        <v>19</v>
      </c>
      <c r="E962" t="s">
        <v>90</v>
      </c>
      <c r="F962">
        <v>5</v>
      </c>
      <c r="G962">
        <v>6</v>
      </c>
      <c r="H962" t="s">
        <v>49</v>
      </c>
      <c r="I962" t="s">
        <v>43</v>
      </c>
      <c r="J962">
        <v>10009039774</v>
      </c>
      <c r="K962" s="11">
        <f>(C962-VLOOKUP(H962,Riders!$A$2:$E$8000,4,FALSE))/365</f>
        <v>25.624657534246577</v>
      </c>
    </row>
    <row r="963" spans="1:11">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c r="A1395" t="s">
        <v>236</v>
      </c>
      <c r="B1395">
        <v>2020</v>
      </c>
      <c r="C1395" s="10">
        <v>43757</v>
      </c>
      <c r="D1395" t="s">
        <v>235</v>
      </c>
      <c r="E1395" t="s">
        <v>90</v>
      </c>
      <c r="F1395">
        <v>2</v>
      </c>
      <c r="G1395">
        <v>4</v>
      </c>
      <c r="H1395" t="s">
        <v>243</v>
      </c>
      <c r="I1395" t="s">
        <v>206</v>
      </c>
      <c r="J1395" t="e">
        <v>#N/A</v>
      </c>
      <c r="K1395" s="11" t="e">
        <f>(C1395-VLOOKUP(H1395,Riders!$A$2:$E$8000,4,FALSE))/365</f>
        <v>#N/A</v>
      </c>
    </row>
    <row r="1396" spans="1:11">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c r="A1415" t="s">
        <v>236</v>
      </c>
      <c r="B1415">
        <v>2020</v>
      </c>
      <c r="C1415" s="10">
        <v>43757</v>
      </c>
      <c r="D1415" t="s">
        <v>235</v>
      </c>
      <c r="E1415" t="s">
        <v>90</v>
      </c>
      <c r="F1415">
        <v>4</v>
      </c>
      <c r="G1415">
        <v>4</v>
      </c>
      <c r="H1415" t="s">
        <v>250</v>
      </c>
      <c r="I1415" t="s">
        <v>206</v>
      </c>
      <c r="J1415" t="e">
        <v>#N/A</v>
      </c>
      <c r="K1415" s="11" t="e">
        <f>(C1415-VLOOKUP(H1415,Riders!$A$2:$E$8000,4,FALSE))/365</f>
        <v>#N/A</v>
      </c>
    </row>
    <row r="1416" spans="1:11">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c r="A1426" t="s">
        <v>236</v>
      </c>
      <c r="B1426">
        <v>2020</v>
      </c>
      <c r="C1426" s="10">
        <v>43757</v>
      </c>
      <c r="D1426" t="s">
        <v>235</v>
      </c>
      <c r="E1426" t="s">
        <v>116</v>
      </c>
      <c r="F1426">
        <v>1</v>
      </c>
      <c r="G1426">
        <v>4</v>
      </c>
      <c r="H1426" t="s">
        <v>250</v>
      </c>
      <c r="I1426" t="s">
        <v>206</v>
      </c>
      <c r="J1426" t="e">
        <v>#N/A</v>
      </c>
      <c r="K1426" s="11" t="e">
        <f>(C1426-VLOOKUP(H1426,Riders!$A$2:$E$8000,4,FALSE))/365</f>
        <v>#N/A</v>
      </c>
    </row>
    <row r="1427" spans="1:11">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c r="A1442" t="s">
        <v>236</v>
      </c>
      <c r="B1442">
        <v>2020</v>
      </c>
      <c r="C1442" s="10">
        <v>43757</v>
      </c>
      <c r="D1442" t="s">
        <v>235</v>
      </c>
      <c r="E1442" t="s">
        <v>116</v>
      </c>
      <c r="F1442">
        <v>3</v>
      </c>
      <c r="G1442">
        <v>4</v>
      </c>
      <c r="H1442" t="s">
        <v>243</v>
      </c>
      <c r="I1442" t="s">
        <v>206</v>
      </c>
      <c r="J1442" t="e">
        <v>#N/A</v>
      </c>
      <c r="K1442" s="11" t="e">
        <f>(C1442-VLOOKUP(H1442,Riders!$A$2:$E$8000,4,FALSE))/365</f>
        <v>#N/A</v>
      </c>
    </row>
    <row r="1443" spans="1:11">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c r="A1688" t="s">
        <v>221</v>
      </c>
      <c r="B1688">
        <v>2019</v>
      </c>
      <c r="C1688" s="10">
        <v>43560</v>
      </c>
      <c r="D1688" t="s">
        <v>263</v>
      </c>
      <c r="E1688" t="s">
        <v>90</v>
      </c>
      <c r="F1688">
        <v>1</v>
      </c>
      <c r="G1688">
        <v>5</v>
      </c>
      <c r="H1688" t="s">
        <v>274</v>
      </c>
      <c r="I1688" t="s">
        <v>101</v>
      </c>
      <c r="J1688" t="e">
        <v>#N/A</v>
      </c>
      <c r="K1688" s="11" t="e">
        <f>(C1688-VLOOKUP(H1688,Riders!$A$2:$E$8000,4,FALSE))/365</f>
        <v>#N/A</v>
      </c>
    </row>
    <row r="1689" spans="1:11">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c r="A1690" t="s">
        <v>221</v>
      </c>
      <c r="B1690">
        <v>2019</v>
      </c>
      <c r="C1690" s="10">
        <v>43560</v>
      </c>
      <c r="D1690" t="s">
        <v>263</v>
      </c>
      <c r="E1690" t="s">
        <v>90</v>
      </c>
      <c r="F1690">
        <v>2</v>
      </c>
      <c r="G1690">
        <v>2</v>
      </c>
      <c r="H1690" t="s">
        <v>276</v>
      </c>
      <c r="I1690" t="s">
        <v>101</v>
      </c>
      <c r="J1690" t="e">
        <v>#N/A</v>
      </c>
      <c r="K1690" s="11" t="e">
        <f>(C1690-VLOOKUP(H1690,Riders!$A$2:$E$8000,4,FALSE))/365</f>
        <v>#N/A</v>
      </c>
    </row>
    <row r="1691" spans="1:11">
      <c r="A1691" t="s">
        <v>221</v>
      </c>
      <c r="B1691">
        <v>2019</v>
      </c>
      <c r="C1691" s="10">
        <v>43560</v>
      </c>
      <c r="D1691" t="s">
        <v>263</v>
      </c>
      <c r="E1691" t="s">
        <v>90</v>
      </c>
      <c r="F1691">
        <v>2</v>
      </c>
      <c r="G1691">
        <v>3</v>
      </c>
      <c r="H1691" t="s">
        <v>277</v>
      </c>
      <c r="I1691" t="s">
        <v>101</v>
      </c>
      <c r="J1691" t="e">
        <v>#N/A</v>
      </c>
      <c r="K1691" s="11" t="e">
        <f>(C1691-VLOOKUP(H1691,Riders!$A$2:$E$8000,4,FALSE))/365</f>
        <v>#N/A</v>
      </c>
    </row>
    <row r="1692" spans="1:11">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c r="A1693" t="s">
        <v>221</v>
      </c>
      <c r="B1693">
        <v>2019</v>
      </c>
      <c r="C1693" s="10">
        <v>43560</v>
      </c>
      <c r="D1693" t="s">
        <v>263</v>
      </c>
      <c r="E1693" t="s">
        <v>90</v>
      </c>
      <c r="F1693">
        <v>2</v>
      </c>
      <c r="G1693">
        <v>5</v>
      </c>
      <c r="H1693" t="s">
        <v>279</v>
      </c>
      <c r="I1693" t="s">
        <v>101</v>
      </c>
      <c r="J1693" t="e">
        <v>#N/A</v>
      </c>
      <c r="K1693" s="11" t="e">
        <f>(C1693-VLOOKUP(H1693,Riders!$A$2:$E$8000,4,FALSE))/365</f>
        <v>#N/A</v>
      </c>
    </row>
    <row r="1694" spans="1:11">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c r="A1699" t="s">
        <v>221</v>
      </c>
      <c r="B1699">
        <v>2019</v>
      </c>
      <c r="C1699" s="10">
        <v>43560</v>
      </c>
      <c r="D1699" t="s">
        <v>263</v>
      </c>
      <c r="E1699" t="s">
        <v>120</v>
      </c>
      <c r="F1699">
        <v>1</v>
      </c>
      <c r="G1699">
        <v>3</v>
      </c>
      <c r="H1699" t="s">
        <v>276</v>
      </c>
      <c r="I1699" t="s">
        <v>101</v>
      </c>
      <c r="J1699" t="e">
        <v>#N/A</v>
      </c>
      <c r="K1699" s="11" t="e">
        <f>(C1699-VLOOKUP(H1699,Riders!$A$2:$E$8000,4,FALSE))/365</f>
        <v>#N/A</v>
      </c>
    </row>
    <row r="1700" spans="1:11">
      <c r="A1700" t="s">
        <v>221</v>
      </c>
      <c r="B1700">
        <v>2019</v>
      </c>
      <c r="C1700" s="10">
        <v>43560</v>
      </c>
      <c r="D1700" t="s">
        <v>263</v>
      </c>
      <c r="E1700" t="s">
        <v>116</v>
      </c>
      <c r="F1700">
        <v>1</v>
      </c>
      <c r="G1700">
        <v>4</v>
      </c>
      <c r="H1700" t="s">
        <v>277</v>
      </c>
      <c r="I1700" t="s">
        <v>101</v>
      </c>
      <c r="J1700" t="e">
        <v>#N/A</v>
      </c>
      <c r="K1700" s="11" t="e">
        <f>(C1700-VLOOKUP(H1700,Riders!$A$2:$E$8000,4,FALSE))/365</f>
        <v>#N/A</v>
      </c>
    </row>
    <row r="1701" spans="1:11">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c r="A1702" t="s">
        <v>221</v>
      </c>
      <c r="B1702">
        <v>2019</v>
      </c>
      <c r="C1702" s="10">
        <v>43560</v>
      </c>
      <c r="D1702" t="s">
        <v>263</v>
      </c>
      <c r="E1702" t="s">
        <v>116</v>
      </c>
      <c r="F1702">
        <v>1</v>
      </c>
      <c r="G1702">
        <v>5</v>
      </c>
      <c r="H1702" t="s">
        <v>274</v>
      </c>
      <c r="I1702" t="s">
        <v>101</v>
      </c>
      <c r="J1702" t="e">
        <v>#N/A</v>
      </c>
      <c r="K1702" s="11" t="e">
        <f>(C1702-VLOOKUP(H1702,Riders!$A$2:$E$8000,4,FALSE))/365</f>
        <v>#N/A</v>
      </c>
    </row>
    <row r="1703" spans="1:11">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c r="A1704" t="s">
        <v>221</v>
      </c>
      <c r="B1704">
        <v>2019</v>
      </c>
      <c r="C1704" s="10">
        <v>43560</v>
      </c>
      <c r="D1704" t="s">
        <v>263</v>
      </c>
      <c r="E1704" t="s">
        <v>116</v>
      </c>
      <c r="F1704">
        <v>1</v>
      </c>
      <c r="G1704">
        <v>6</v>
      </c>
      <c r="H1704" t="s">
        <v>279</v>
      </c>
      <c r="I1704" t="s">
        <v>101</v>
      </c>
      <c r="J1704" t="e">
        <v>#N/A</v>
      </c>
      <c r="K1704" s="11" t="e">
        <f>(C1704-VLOOKUP(H1704,Riders!$A$2:$E$8000,4,FALSE))/365</f>
        <v>#N/A</v>
      </c>
    </row>
    <row r="1705" spans="1:11">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c r="A1706" t="s">
        <v>221</v>
      </c>
      <c r="B1706">
        <v>2019</v>
      </c>
      <c r="C1706" s="10">
        <v>43560</v>
      </c>
      <c r="D1706" t="s">
        <v>263</v>
      </c>
      <c r="E1706" t="s">
        <v>120</v>
      </c>
      <c r="F1706">
        <v>2</v>
      </c>
      <c r="G1706">
        <v>1</v>
      </c>
      <c r="H1706" t="s">
        <v>277</v>
      </c>
      <c r="I1706" t="s">
        <v>101</v>
      </c>
      <c r="J1706" t="e">
        <v>#N/A</v>
      </c>
      <c r="K1706" s="11" t="e">
        <f>(C1706-VLOOKUP(H1706,Riders!$A$2:$E$8000,4,FALSE))/365</f>
        <v>#N/A</v>
      </c>
    </row>
    <row r="1707" spans="1:11">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c r="A1708" t="s">
        <v>221</v>
      </c>
      <c r="B1708">
        <v>2019</v>
      </c>
      <c r="C1708" s="10">
        <v>43560</v>
      </c>
      <c r="D1708" t="s">
        <v>263</v>
      </c>
      <c r="E1708" t="s">
        <v>120</v>
      </c>
      <c r="F1708">
        <v>2</v>
      </c>
      <c r="G1708">
        <v>3</v>
      </c>
      <c r="H1708" t="s">
        <v>279</v>
      </c>
      <c r="I1708" t="s">
        <v>101</v>
      </c>
      <c r="J1708" t="e">
        <v>#N/A</v>
      </c>
      <c r="K1708" s="11" t="e">
        <f>(C1708-VLOOKUP(H1708,Riders!$A$2:$E$8000,4,FALSE))/365</f>
        <v>#N/A</v>
      </c>
    </row>
    <row r="1709" spans="1:11">
      <c r="A1709" t="s">
        <v>221</v>
      </c>
      <c r="B1709">
        <v>2019</v>
      </c>
      <c r="C1709" s="10">
        <v>43560</v>
      </c>
      <c r="D1709" t="s">
        <v>263</v>
      </c>
      <c r="E1709" t="s">
        <v>120</v>
      </c>
      <c r="F1709">
        <v>2</v>
      </c>
      <c r="G1709">
        <v>4</v>
      </c>
      <c r="H1709" t="s">
        <v>274</v>
      </c>
      <c r="I1709" t="s">
        <v>101</v>
      </c>
      <c r="J1709" t="e">
        <v>#N/A</v>
      </c>
      <c r="K1709" s="11" t="e">
        <f>(C1709-VLOOKUP(H1709,Riders!$A$2:$E$8000,4,FALSE))/365</f>
        <v>#N/A</v>
      </c>
    </row>
    <row r="1710" spans="1:11">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c r="A2160" t="s">
        <v>18</v>
      </c>
      <c r="B2160">
        <v>2019</v>
      </c>
      <c r="C2160" s="10">
        <v>43393</v>
      </c>
      <c r="D2160" t="s">
        <v>139</v>
      </c>
      <c r="E2160" t="s">
        <v>90</v>
      </c>
      <c r="F2160">
        <v>3</v>
      </c>
      <c r="G2160">
        <v>5</v>
      </c>
      <c r="H2160" t="s">
        <v>53</v>
      </c>
      <c r="I2160" t="s">
        <v>41</v>
      </c>
      <c r="J2160">
        <v>10004612534</v>
      </c>
      <c r="K2160" s="11">
        <f>(C2160-VLOOKUP(H2160,Riders!$A$2:$E$8000,4,FALSE))/365</f>
        <v>31.4</v>
      </c>
    </row>
    <row r="2161" spans="1:11">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c r="A2232" t="s">
        <v>295</v>
      </c>
      <c r="B2232">
        <v>2019</v>
      </c>
      <c r="C2232" s="10">
        <v>43386</v>
      </c>
      <c r="D2232" t="s">
        <v>235</v>
      </c>
      <c r="E2232" t="s">
        <v>90</v>
      </c>
      <c r="F2232">
        <v>3</v>
      </c>
      <c r="G2232">
        <v>5</v>
      </c>
      <c r="H2232" t="s">
        <v>298</v>
      </c>
      <c r="I2232" t="s">
        <v>101</v>
      </c>
      <c r="J2232" t="e">
        <v>#N/A</v>
      </c>
      <c r="K2232" s="11" t="e">
        <f>(C2232-VLOOKUP(H2232,Riders!$A$2:$E$8000,4,FALSE))/365</f>
        <v>#N/A</v>
      </c>
    </row>
    <row r="2233" spans="1:11">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c r="A2244" t="s">
        <v>295</v>
      </c>
      <c r="B2244">
        <v>2019</v>
      </c>
      <c r="C2244" s="10">
        <v>43386</v>
      </c>
      <c r="D2244" t="s">
        <v>235</v>
      </c>
      <c r="E2244" t="s">
        <v>116</v>
      </c>
      <c r="F2244">
        <v>1</v>
      </c>
      <c r="G2244">
        <v>3</v>
      </c>
      <c r="H2244" t="s">
        <v>298</v>
      </c>
      <c r="I2244" t="s">
        <v>101</v>
      </c>
      <c r="J2244" t="e">
        <v>#N/A</v>
      </c>
      <c r="K2244" s="11" t="e">
        <f>(C2244-VLOOKUP(H2244,Riders!$A$2:$E$8000,4,FALSE))/365</f>
        <v>#N/A</v>
      </c>
    </row>
    <row r="2245" spans="1:11">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c r="A2301" t="s">
        <v>221</v>
      </c>
      <c r="B2301">
        <v>2018</v>
      </c>
      <c r="C2301" s="10">
        <v>43196</v>
      </c>
      <c r="D2301" t="s">
        <v>122</v>
      </c>
      <c r="E2301" t="s">
        <v>90</v>
      </c>
      <c r="F2301">
        <v>3</v>
      </c>
      <c r="G2301">
        <v>4</v>
      </c>
      <c r="H2301" t="s">
        <v>306</v>
      </c>
      <c r="I2301" t="s">
        <v>307</v>
      </c>
      <c r="J2301" t="e">
        <v>#N/A</v>
      </c>
      <c r="K2301" s="11" t="e">
        <f>(C2301-VLOOKUP(H2301,Riders!$A$2:$E$8000,4,FALSE))/365</f>
        <v>#N/A</v>
      </c>
    </row>
    <row r="2302" spans="1:11">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c r="A2312" t="s">
        <v>221</v>
      </c>
      <c r="B2312">
        <v>2018</v>
      </c>
      <c r="C2312" s="10">
        <v>43196</v>
      </c>
      <c r="D2312" t="s">
        <v>122</v>
      </c>
      <c r="E2312" t="s">
        <v>116</v>
      </c>
      <c r="F2312">
        <v>1</v>
      </c>
      <c r="G2312">
        <v>3</v>
      </c>
      <c r="H2312" t="s">
        <v>306</v>
      </c>
      <c r="I2312" t="s">
        <v>307</v>
      </c>
      <c r="J2312" t="e">
        <v>#N/A</v>
      </c>
      <c r="K2312" s="11" t="e">
        <f>(C2312-VLOOKUP(H2312,Riders!$A$2:$E$8000,4,FALSE))/365</f>
        <v>#N/A</v>
      </c>
    </row>
    <row r="2313" spans="1:11">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c r="A2362" t="s">
        <v>236</v>
      </c>
      <c r="B2362">
        <v>2018</v>
      </c>
      <c r="C2362" s="10">
        <v>43160</v>
      </c>
      <c r="D2362" t="s">
        <v>19</v>
      </c>
      <c r="E2362" t="s">
        <v>90</v>
      </c>
      <c r="F2362">
        <v>3</v>
      </c>
      <c r="G2362">
        <v>3</v>
      </c>
      <c r="H2362" t="s">
        <v>27</v>
      </c>
      <c r="I2362" t="s">
        <v>28</v>
      </c>
      <c r="J2362">
        <v>10007779683</v>
      </c>
      <c r="K2362" s="11">
        <f>(C2362-VLOOKUP(H2362,Riders!$A$2:$E$8000,4,FALSE))/365</f>
        <v>22.2</v>
      </c>
    </row>
    <row r="2363" spans="1:11">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c r="A2426" t="s">
        <v>221</v>
      </c>
      <c r="B2426">
        <v>2018</v>
      </c>
      <c r="C2426" s="10">
        <v>43134</v>
      </c>
      <c r="D2426" t="s">
        <v>263</v>
      </c>
      <c r="E2426" t="s">
        <v>90</v>
      </c>
      <c r="F2426">
        <v>1</v>
      </c>
      <c r="G2426">
        <v>1</v>
      </c>
      <c r="H2426" t="s">
        <v>314</v>
      </c>
      <c r="I2426" t="s">
        <v>101</v>
      </c>
      <c r="J2426" t="e">
        <v>#N/A</v>
      </c>
      <c r="K2426" s="11" t="e">
        <f>(C2426-VLOOKUP(H2426,Riders!$A$2:$E$8000,4,FALSE))/365</f>
        <v>#N/A</v>
      </c>
    </row>
    <row r="2427" spans="1:11">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c r="A2429" t="s">
        <v>221</v>
      </c>
      <c r="B2429">
        <v>2018</v>
      </c>
      <c r="C2429" s="10">
        <v>43134</v>
      </c>
      <c r="D2429" t="s">
        <v>263</v>
      </c>
      <c r="E2429" t="s">
        <v>90</v>
      </c>
      <c r="F2429">
        <v>1</v>
      </c>
      <c r="G2429">
        <v>4</v>
      </c>
      <c r="H2429" t="s">
        <v>279</v>
      </c>
      <c r="I2429" t="s">
        <v>101</v>
      </c>
      <c r="J2429" t="e">
        <v>#N/A</v>
      </c>
      <c r="K2429" s="11" t="e">
        <f>(C2429-VLOOKUP(H2429,Riders!$A$2:$E$8000,4,FALSE))/365</f>
        <v>#N/A</v>
      </c>
    </row>
    <row r="2430" spans="1:11">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c r="A2433" t="s">
        <v>221</v>
      </c>
      <c r="B2433">
        <v>2018</v>
      </c>
      <c r="C2433" s="10">
        <v>43134</v>
      </c>
      <c r="D2433" t="s">
        <v>263</v>
      </c>
      <c r="E2433" t="s">
        <v>90</v>
      </c>
      <c r="F2433">
        <v>2</v>
      </c>
      <c r="G2433">
        <v>3</v>
      </c>
      <c r="H2433" t="s">
        <v>315</v>
      </c>
      <c r="I2433" t="s">
        <v>101</v>
      </c>
      <c r="J2433" t="e">
        <v>#N/A</v>
      </c>
      <c r="K2433" s="11" t="e">
        <f>(C2433-VLOOKUP(H2433,Riders!$A$2:$E$8000,4,FALSE))/365</f>
        <v>#N/A</v>
      </c>
    </row>
    <row r="2434" spans="1:11">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c r="A2438" t="s">
        <v>221</v>
      </c>
      <c r="B2438">
        <v>2018</v>
      </c>
      <c r="C2438" s="10">
        <v>43134</v>
      </c>
      <c r="D2438" t="s">
        <v>263</v>
      </c>
      <c r="E2438" t="s">
        <v>120</v>
      </c>
      <c r="F2438">
        <v>1</v>
      </c>
      <c r="G2438">
        <v>2</v>
      </c>
      <c r="H2438" t="s">
        <v>314</v>
      </c>
      <c r="I2438" t="s">
        <v>101</v>
      </c>
      <c r="J2438" t="e">
        <v>#N/A</v>
      </c>
      <c r="K2438" s="11" t="e">
        <f>(C2438-VLOOKUP(H2438,Riders!$A$2:$E$8000,4,FALSE))/365</f>
        <v>#N/A</v>
      </c>
    </row>
    <row r="2439" spans="1:11">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c r="A2441" t="s">
        <v>221</v>
      </c>
      <c r="B2441">
        <v>2018</v>
      </c>
      <c r="C2441" s="10">
        <v>43134</v>
      </c>
      <c r="D2441" t="s">
        <v>263</v>
      </c>
      <c r="E2441" t="s">
        <v>120</v>
      </c>
      <c r="F2441">
        <v>1</v>
      </c>
      <c r="G2441">
        <v>5</v>
      </c>
      <c r="H2441" t="s">
        <v>315</v>
      </c>
      <c r="I2441" t="s">
        <v>101</v>
      </c>
      <c r="J2441" t="e">
        <v>#N/A</v>
      </c>
      <c r="K2441" s="11" t="e">
        <f>(C2441-VLOOKUP(H2441,Riders!$A$2:$E$8000,4,FALSE))/365</f>
        <v>#N/A</v>
      </c>
    </row>
    <row r="2442" spans="1:11">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c r="A2446" t="s">
        <v>221</v>
      </c>
      <c r="B2446">
        <v>2018</v>
      </c>
      <c r="C2446" s="10">
        <v>43134</v>
      </c>
      <c r="D2446" t="s">
        <v>263</v>
      </c>
      <c r="E2446" t="s">
        <v>120</v>
      </c>
      <c r="F2446">
        <v>2</v>
      </c>
      <c r="G2446">
        <v>4</v>
      </c>
      <c r="H2446" t="s">
        <v>279</v>
      </c>
      <c r="I2446" t="s">
        <v>101</v>
      </c>
      <c r="J2446" t="e">
        <v>#N/A</v>
      </c>
      <c r="K2446" s="11" t="e">
        <f>(C2446-VLOOKUP(H2446,Riders!$A$2:$E$8000,4,FALSE))/365</f>
        <v>#N/A</v>
      </c>
    </row>
    <row r="2447" spans="1:11">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c r="A3496" t="s">
        <v>18</v>
      </c>
      <c r="B3496">
        <v>2015</v>
      </c>
      <c r="C3496" s="10">
        <v>42054</v>
      </c>
      <c r="D3496" t="s">
        <v>19</v>
      </c>
      <c r="E3496" t="s">
        <v>90</v>
      </c>
      <c r="F3496">
        <v>3</v>
      </c>
      <c r="G3496">
        <v>2</v>
      </c>
      <c r="H3496" t="s">
        <v>199</v>
      </c>
      <c r="I3496" t="s">
        <v>22</v>
      </c>
      <c r="J3496">
        <v>10006900421</v>
      </c>
      <c r="K3496" s="11">
        <f>(C3496-VLOOKUP(H3496,Riders!$A$2:$E$8000,4,FALSE))/365</f>
        <v>22.2</v>
      </c>
    </row>
    <row r="3497" spans="1:11">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39" priority="10">
      <formula>$E4439="F"</formula>
    </cfRule>
    <cfRule type="expression" dxfId="38" priority="11">
      <formula>$E4439="SF"</formula>
    </cfRule>
    <cfRule type="expression" dxfId="37" priority="12">
      <formula>$E4439="QF"</formula>
    </cfRule>
    <cfRule type="expression" dxfId="36" priority="13">
      <formula>$E4439="R8"</formula>
    </cfRule>
    <cfRule type="expression" dxfId="35" priority="14">
      <formula>$E4439="R16"</formula>
    </cfRule>
  </conditionalFormatting>
  <conditionalFormatting sqref="K2:K4580">
    <cfRule type="expression" dxfId="34" priority="1">
      <formula>$E2="R1"</formula>
    </cfRule>
    <cfRule type="expression" dxfId="33" priority="2">
      <formula>$E2="F"</formula>
    </cfRule>
    <cfRule type="expression" dxfId="32"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4542" activePane="bottomLeft" state="frozen"/>
      <selection pane="bottomLeft" activeCell="K4566" sqref="K4566"/>
    </sheetView>
  </sheetViews>
  <sheetFormatPr defaultRowHeight="14.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c r="A1" t="s">
        <v>0</v>
      </c>
      <c r="B1" t="s">
        <v>1</v>
      </c>
      <c r="C1" t="s">
        <v>2</v>
      </c>
      <c r="D1" t="s">
        <v>3</v>
      </c>
      <c r="E1" t="s">
        <v>87</v>
      </c>
      <c r="F1" t="s">
        <v>88</v>
      </c>
      <c r="G1" t="s">
        <v>8</v>
      </c>
      <c r="H1" t="s">
        <v>5</v>
      </c>
      <c r="I1" t="s">
        <v>7</v>
      </c>
      <c r="J1" t="s">
        <v>89</v>
      </c>
      <c r="K1" s="16" t="s">
        <v>6</v>
      </c>
      <c r="L1" t="s">
        <v>1198</v>
      </c>
      <c r="M1" t="s">
        <v>1199</v>
      </c>
      <c r="N1" t="s">
        <v>1203</v>
      </c>
      <c r="O1" t="s">
        <v>1204</v>
      </c>
      <c r="P1" t="s">
        <v>1200</v>
      </c>
      <c r="Q1" t="s">
        <v>1201</v>
      </c>
    </row>
    <row r="2" spans="1:17">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c r="A3126" t="s">
        <v>236</v>
      </c>
      <c r="B3126">
        <v>2020</v>
      </c>
      <c r="C3126" s="10">
        <v>43757</v>
      </c>
      <c r="D3126" t="s">
        <v>235</v>
      </c>
      <c r="E3126" t="s">
        <v>90</v>
      </c>
      <c r="F3126">
        <v>4</v>
      </c>
      <c r="G3126">
        <v>4</v>
      </c>
      <c r="H3126" t="s">
        <v>1766</v>
      </c>
      <c r="I3126" t="s">
        <v>206</v>
      </c>
      <c r="J3126" t="e">
        <v>#N/A</v>
      </c>
      <c r="K3126" s="11">
        <f>(C3126-VLOOKUP(H3126,Riders!$A$2:$E$8000,4,FALSE))/365</f>
        <v>21.756164383561643</v>
      </c>
      <c r="L3126">
        <v>9</v>
      </c>
      <c r="M3126">
        <v>18.347999999999999</v>
      </c>
      <c r="N3126">
        <v>26.724</v>
      </c>
      <c r="O3126">
        <v>4.1879999999999997</v>
      </c>
    </row>
    <row r="3127" spans="1:1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c r="A3137" t="s">
        <v>236</v>
      </c>
      <c r="B3137">
        <v>2020</v>
      </c>
      <c r="C3137" s="10">
        <v>43757</v>
      </c>
      <c r="D3137" t="s">
        <v>235</v>
      </c>
      <c r="E3137" t="s">
        <v>116</v>
      </c>
      <c r="F3137">
        <v>1</v>
      </c>
      <c r="G3137">
        <v>4</v>
      </c>
      <c r="H3137" t="s">
        <v>1766</v>
      </c>
      <c r="I3137" t="s">
        <v>206</v>
      </c>
      <c r="J3137" t="e">
        <v>#N/A</v>
      </c>
      <c r="K3137" s="11">
        <f>(C3137-VLOOKUP(H3137,Riders!$A$2:$E$8000,4,FALSE))/365</f>
        <v>21.756164383561643</v>
      </c>
      <c r="L3137">
        <v>18.347999999999999</v>
      </c>
      <c r="M3137">
        <v>19.098999999999901</v>
      </c>
      <c r="N3137">
        <v>25.306999999999999</v>
      </c>
      <c r="O3137">
        <v>3.1040000000000001</v>
      </c>
    </row>
    <row r="3138" spans="1:1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c r="A4281" s="4" t="s">
        <v>1100</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c r="A4282" s="4" t="s">
        <v>1100</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c r="A4283" s="4" t="s">
        <v>1100</v>
      </c>
      <c r="B4283" s="4">
        <v>2023</v>
      </c>
      <c r="C4283" s="5">
        <v>44982</v>
      </c>
      <c r="D4283" s="4" t="s">
        <v>65</v>
      </c>
      <c r="E4283" t="s">
        <v>90</v>
      </c>
      <c r="F4283">
        <v>1</v>
      </c>
      <c r="G4283">
        <v>3</v>
      </c>
      <c r="H4283" t="s">
        <v>830</v>
      </c>
      <c r="I4283" t="s">
        <v>206</v>
      </c>
      <c r="K4283" s="11">
        <f>(C4283-VLOOKUP(H4283,Riders!$A$2:$E$8000,4,FALSE))/365</f>
        <v>20.780821917808218</v>
      </c>
      <c r="L4283">
        <v>9</v>
      </c>
      <c r="M4283">
        <v>17.175000000000001</v>
      </c>
      <c r="N4283">
        <v>26.637</v>
      </c>
      <c r="O4283">
        <v>4.7309999999999999</v>
      </c>
    </row>
    <row r="4284" spans="1:15">
      <c r="A4284" s="4" t="s">
        <v>1100</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c r="A4285" s="4" t="s">
        <v>1100</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c r="A4286" s="4" t="s">
        <v>1100</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c r="A4287" s="4" t="s">
        <v>1100</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c r="A4288" s="4" t="s">
        <v>1100</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c r="A4289" s="4" t="s">
        <v>1100</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c r="A4290" s="4" t="s">
        <v>1100</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c r="A4291" s="4" t="s">
        <v>1100</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c r="A4292" s="4" t="s">
        <v>1100</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c r="A4293" s="4" t="s">
        <v>1100</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c r="A4294" s="4" t="s">
        <v>1100</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c r="A4295" s="4" t="s">
        <v>1100</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c r="A4296" s="4" t="s">
        <v>1100</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c r="A4297" s="4" t="s">
        <v>1100</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c r="A4298" s="4" t="s">
        <v>1100</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c r="A4299" s="4" t="s">
        <v>1100</v>
      </c>
      <c r="B4299" s="4">
        <v>2023</v>
      </c>
      <c r="C4299" s="5">
        <v>44982</v>
      </c>
      <c r="D4299" s="4" t="s">
        <v>65</v>
      </c>
      <c r="E4299" t="s">
        <v>90</v>
      </c>
      <c r="F4299">
        <v>4</v>
      </c>
      <c r="G4299">
        <v>4</v>
      </c>
      <c r="H4299" t="s">
        <v>75</v>
      </c>
      <c r="I4299" t="s">
        <v>1105</v>
      </c>
      <c r="K4299" s="11">
        <f>(C4299-VLOOKUP(H4299,Riders!$A$2:$E$8000,4,FALSE))/365</f>
        <v>21.989041095890411</v>
      </c>
      <c r="L4299">
        <v>11.459</v>
      </c>
      <c r="M4299">
        <v>17.373000000000001</v>
      </c>
      <c r="N4299">
        <v>24.317</v>
      </c>
      <c r="O4299">
        <v>3.472</v>
      </c>
    </row>
    <row r="4300" spans="1:15">
      <c r="A4300" s="4" t="s">
        <v>1100</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c r="A4301" s="4" t="s">
        <v>1100</v>
      </c>
      <c r="B4301" s="4">
        <v>2023</v>
      </c>
      <c r="C4301" s="5">
        <v>44982</v>
      </c>
      <c r="D4301" s="4" t="s">
        <v>65</v>
      </c>
      <c r="E4301" t="s">
        <v>90</v>
      </c>
      <c r="F4301">
        <v>4</v>
      </c>
      <c r="G4301">
        <v>6</v>
      </c>
      <c r="H4301" t="s">
        <v>31</v>
      </c>
      <c r="I4301" t="s">
        <v>1106</v>
      </c>
      <c r="K4301" s="11">
        <f>(C4301-VLOOKUP(H4301,Riders!$A$2:$E$8000,4,FALSE))/365</f>
        <v>21.293150684931508</v>
      </c>
      <c r="L4301">
        <v>17.494</v>
      </c>
      <c r="M4301">
        <v>17.914999999999999</v>
      </c>
      <c r="N4301">
        <v>21.963000000000001</v>
      </c>
      <c r="O4301">
        <v>2.024</v>
      </c>
    </row>
    <row r="4302" spans="1:15">
      <c r="A4302" s="4" t="s">
        <v>1100</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c r="A4303" s="4" t="s">
        <v>1100</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c r="A4304" s="4" t="s">
        <v>1100</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c r="A4305" s="4" t="s">
        <v>1100</v>
      </c>
      <c r="B4305" s="4">
        <v>2023</v>
      </c>
      <c r="C4305" s="5">
        <v>44982</v>
      </c>
      <c r="D4305" s="4" t="s">
        <v>65</v>
      </c>
      <c r="E4305" t="s">
        <v>90</v>
      </c>
      <c r="F4305">
        <v>5</v>
      </c>
      <c r="G4305">
        <v>3</v>
      </c>
      <c r="H4305" t="s">
        <v>1107</v>
      </c>
      <c r="I4305" t="s">
        <v>255</v>
      </c>
      <c r="K4305" s="11">
        <f>(C4305-VLOOKUP(H4305,Riders!$A$2:$E$8000,4,FALSE))/365</f>
        <v>21.038356164383561</v>
      </c>
      <c r="L4305">
        <v>9</v>
      </c>
      <c r="M4305">
        <v>19.260999999999999</v>
      </c>
      <c r="N4305">
        <v>27.664999999999999</v>
      </c>
      <c r="O4305">
        <v>4.202</v>
      </c>
    </row>
    <row r="4306" spans="1:15">
      <c r="A4306" s="4" t="s">
        <v>1100</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c r="A4307" s="4" t="s">
        <v>1100</v>
      </c>
      <c r="B4307" s="4">
        <v>2023</v>
      </c>
      <c r="C4307" s="5">
        <v>44982</v>
      </c>
      <c r="D4307" s="4" t="s">
        <v>65</v>
      </c>
      <c r="E4307" t="s">
        <v>90</v>
      </c>
      <c r="F4307">
        <v>5</v>
      </c>
      <c r="G4307">
        <v>5</v>
      </c>
      <c r="H4307" t="s">
        <v>46</v>
      </c>
      <c r="I4307" t="s">
        <v>1106</v>
      </c>
      <c r="K4307" s="11">
        <f>(C4307-VLOOKUP(H4307,Riders!$A$2:$E$8000,4,FALSE))/365</f>
        <v>26.243835616438357</v>
      </c>
      <c r="L4307">
        <v>20.698</v>
      </c>
      <c r="M4307">
        <v>20.694999999999901</v>
      </c>
      <c r="N4307">
        <v>24.422999999999998</v>
      </c>
      <c r="O4307">
        <v>1.8640000000000001</v>
      </c>
    </row>
    <row r="4308" spans="1:15">
      <c r="A4308" s="4" t="s">
        <v>1100</v>
      </c>
      <c r="B4308" s="4">
        <v>2023</v>
      </c>
      <c r="C4308" s="5">
        <v>44982</v>
      </c>
      <c r="D4308" s="4" t="s">
        <v>65</v>
      </c>
      <c r="E4308" t="s">
        <v>90</v>
      </c>
      <c r="F4308">
        <v>5</v>
      </c>
      <c r="G4308">
        <v>6</v>
      </c>
      <c r="H4308" t="s">
        <v>1227</v>
      </c>
      <c r="I4308" t="s">
        <v>41</v>
      </c>
      <c r="K4308" s="11">
        <f>(C4308-VLOOKUP(H4308,Riders!$A$2:$E$8000,4,FALSE))/365</f>
        <v>22.509589041095889</v>
      </c>
      <c r="L4308">
        <v>9</v>
      </c>
      <c r="M4308">
        <v>12.590999999999999</v>
      </c>
      <c r="N4308">
        <v>21.209</v>
      </c>
      <c r="O4308">
        <v>4.3090000000000002</v>
      </c>
    </row>
    <row r="4309" spans="1:15">
      <c r="A4309" s="4" t="s">
        <v>1100</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c r="A4310" s="4" t="s">
        <v>1100</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c r="A4311" s="4" t="s">
        <v>1100</v>
      </c>
      <c r="B4311" s="4">
        <v>2023</v>
      </c>
      <c r="C4311" s="5">
        <v>44982</v>
      </c>
      <c r="D4311" s="4" t="s">
        <v>65</v>
      </c>
      <c r="E4311" t="s">
        <v>90</v>
      </c>
      <c r="F4311">
        <v>6</v>
      </c>
      <c r="G4311">
        <v>2</v>
      </c>
      <c r="H4311" t="s">
        <v>793</v>
      </c>
      <c r="I4311" t="s">
        <v>206</v>
      </c>
      <c r="K4311" s="11">
        <f>(C4311-VLOOKUP(H4311,Riders!$A$2:$E$8000,4,FALSE))/365</f>
        <v>22.18904109589041</v>
      </c>
      <c r="L4311">
        <v>9</v>
      </c>
      <c r="M4311">
        <v>22.219000000000001</v>
      </c>
      <c r="N4311">
        <v>30.757000000000001</v>
      </c>
      <c r="O4311">
        <v>4.2690000000000001</v>
      </c>
    </row>
    <row r="4312" spans="1:15">
      <c r="A4312" s="4" t="s">
        <v>1100</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c r="A4313" s="4" t="s">
        <v>1100</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c r="A4314" s="4" t="s">
        <v>1100</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c r="A4315" s="4" t="s">
        <v>1100</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c r="A4316" s="4" t="s">
        <v>1100</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c r="A4317" s="4" t="s">
        <v>1100</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c r="A4318" s="4" t="s">
        <v>1100</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c r="A4319" s="4" t="s">
        <v>1100</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c r="A4320" s="4" t="s">
        <v>1100</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c r="A4321" s="4" t="s">
        <v>1100</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c r="A4322" s="4" t="s">
        <v>1100</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c r="A4323" s="4" t="s">
        <v>1100</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c r="A4324" s="4" t="s">
        <v>1100</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c r="A4325" s="4" t="s">
        <v>1100</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c r="A4326" s="4" t="s">
        <v>1100</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c r="A4327" s="4" t="s">
        <v>1100</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c r="A4328" s="4" t="s">
        <v>1100</v>
      </c>
      <c r="B4328" s="4">
        <v>2023</v>
      </c>
      <c r="C4328" s="5">
        <v>44982</v>
      </c>
      <c r="D4328" s="4" t="s">
        <v>65</v>
      </c>
      <c r="E4328" t="s">
        <v>90</v>
      </c>
      <c r="F4328">
        <v>8</v>
      </c>
      <c r="G4328">
        <v>5</v>
      </c>
      <c r="H4328" t="s">
        <v>1109</v>
      </c>
      <c r="I4328" t="s">
        <v>618</v>
      </c>
      <c r="K4328" s="11">
        <f>(C4328-VLOOKUP(H4328,Riders!$A$2:$E$8000,4,FALSE))/365</f>
        <v>22.019178082191782</v>
      </c>
      <c r="L4328">
        <v>9</v>
      </c>
      <c r="M4328">
        <v>14.148999999999999</v>
      </c>
      <c r="N4328">
        <v>22.561</v>
      </c>
      <c r="O4328">
        <v>4.2060000000000004</v>
      </c>
    </row>
    <row r="4329" spans="1:15">
      <c r="A4329" s="4" t="s">
        <v>1100</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c r="A4330" s="4" t="s">
        <v>1100</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c r="A4331" s="4" t="s">
        <v>1100</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c r="A4332" s="4" t="s">
        <v>1100</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c r="A4333" s="4" t="s">
        <v>1100</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c r="A4334" s="4" t="s">
        <v>1100</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c r="A4335" s="4" t="s">
        <v>1100</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c r="A4336" s="4" t="s">
        <v>1100</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c r="A4337" s="4" t="s">
        <v>1100</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c r="A4338" s="4" t="s">
        <v>1100</v>
      </c>
      <c r="B4338" s="4">
        <v>2023</v>
      </c>
      <c r="C4338" s="5">
        <v>44982</v>
      </c>
      <c r="D4338" s="4" t="s">
        <v>65</v>
      </c>
      <c r="E4338" t="s">
        <v>116</v>
      </c>
      <c r="F4338">
        <v>2</v>
      </c>
      <c r="G4338">
        <v>3</v>
      </c>
      <c r="H4338" t="s">
        <v>1107</v>
      </c>
      <c r="I4338" t="s">
        <v>255</v>
      </c>
      <c r="K4338" s="11">
        <f>(C4338-VLOOKUP(H4338,Riders!$A$2:$E$8000,4,FALSE))/365</f>
        <v>21.038356164383561</v>
      </c>
      <c r="L4338">
        <v>19.260999999999999</v>
      </c>
      <c r="M4338">
        <v>21.747999999999902</v>
      </c>
      <c r="N4338">
        <v>28.13</v>
      </c>
      <c r="O4338">
        <v>3.1909999999999998</v>
      </c>
    </row>
    <row r="4339" spans="1:15">
      <c r="A4339" s="4" t="s">
        <v>1100</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c r="A4340" s="4" t="s">
        <v>1100</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c r="A4341" s="4" t="s">
        <v>1100</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c r="A4342" s="4" t="s">
        <v>1100</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c r="A4343" s="4" t="s">
        <v>1100</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c r="A4344" s="4" t="s">
        <v>1100</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c r="A4345" s="4" t="s">
        <v>1100</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c r="A4346" s="4" t="s">
        <v>1100</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c r="A4347" s="4" t="s">
        <v>1100</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c r="A4348" s="4" t="s">
        <v>1100</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c r="A4349" s="4" t="s">
        <v>1100</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c r="A4350" s="4" t="s">
        <v>1100</v>
      </c>
      <c r="B4350" s="4">
        <v>2023</v>
      </c>
      <c r="C4350" s="5">
        <v>44982</v>
      </c>
      <c r="D4350" s="4" t="s">
        <v>65</v>
      </c>
      <c r="E4350" t="s">
        <v>116</v>
      </c>
      <c r="F4350">
        <v>4</v>
      </c>
      <c r="G4350">
        <v>3</v>
      </c>
      <c r="H4350" t="s">
        <v>1109</v>
      </c>
      <c r="I4350" t="s">
        <v>618</v>
      </c>
      <c r="K4350" s="11">
        <f>(C4350-VLOOKUP(H4350,Riders!$A$2:$E$8000,4,FALSE))/365</f>
        <v>22.019178082191782</v>
      </c>
      <c r="L4350">
        <v>14.148999999999999</v>
      </c>
      <c r="M4350">
        <v>19.806000000000001</v>
      </c>
      <c r="N4350">
        <v>26.19</v>
      </c>
      <c r="O4350">
        <v>3.1920000000000002</v>
      </c>
    </row>
    <row r="4351" spans="1:15">
      <c r="A4351" s="4" t="s">
        <v>1100</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c r="A4352" s="4" t="s">
        <v>1100</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c r="A4353" s="4" t="s">
        <v>1100</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c r="A4354" s="4" t="s">
        <v>1100</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c r="A4355" s="4" t="s">
        <v>1100</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c r="A4356" s="4" t="s">
        <v>1100</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c r="A4357" s="4" t="s">
        <v>1100</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c r="A4358" s="4" t="s">
        <v>1100</v>
      </c>
      <c r="B4358" s="4">
        <v>2023</v>
      </c>
      <c r="C4358" s="5">
        <v>44982</v>
      </c>
      <c r="D4358" s="4" t="s">
        <v>65</v>
      </c>
      <c r="E4358" t="s">
        <v>116</v>
      </c>
      <c r="F4358">
        <v>5</v>
      </c>
      <c r="G4358">
        <v>4</v>
      </c>
      <c r="H4358" t="s">
        <v>1227</v>
      </c>
      <c r="I4358" t="s">
        <v>41</v>
      </c>
      <c r="K4358" s="11">
        <f>(C4358-VLOOKUP(H4358,Riders!$A$2:$E$8000,4,FALSE))/365</f>
        <v>22.509589041095889</v>
      </c>
      <c r="L4358">
        <v>12.590999999999999</v>
      </c>
      <c r="M4358">
        <v>15.558</v>
      </c>
      <c r="N4358">
        <v>22.312000000000001</v>
      </c>
      <c r="O4358">
        <v>3.3769999999999998</v>
      </c>
    </row>
    <row r="4359" spans="1:15">
      <c r="A4359" s="4" t="s">
        <v>1100</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c r="A4360" s="4" t="s">
        <v>1100</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c r="A4361" s="4" t="s">
        <v>1100</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c r="A4362" s="4" t="s">
        <v>1100</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c r="A4363" s="4" t="s">
        <v>1100</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c r="A4364" s="4" t="s">
        <v>1100</v>
      </c>
      <c r="B4364" s="4">
        <v>2023</v>
      </c>
      <c r="C4364" s="5">
        <v>44982</v>
      </c>
      <c r="D4364" s="4" t="s">
        <v>65</v>
      </c>
      <c r="E4364" t="s">
        <v>116</v>
      </c>
      <c r="F4364">
        <v>6</v>
      </c>
      <c r="G4364">
        <v>5</v>
      </c>
      <c r="H4364" t="s">
        <v>678</v>
      </c>
      <c r="I4364" t="s">
        <v>24</v>
      </c>
      <c r="K4364" s="11">
        <f>(C4364-VLOOKUP(H4364,Riders!$A$2:$E$8000,4,FALSE))/365</f>
        <v>25.695890410958903</v>
      </c>
      <c r="L4364">
        <v>9</v>
      </c>
      <c r="M4364">
        <v>13.814</v>
      </c>
      <c r="N4364">
        <v>22.216000000000001</v>
      </c>
      <c r="O4364">
        <v>4.2009999999999996</v>
      </c>
    </row>
    <row r="4365" spans="1:15">
      <c r="A4365" s="4" t="s">
        <v>1100</v>
      </c>
      <c r="B4365" s="4">
        <v>2023</v>
      </c>
      <c r="C4365" s="5">
        <v>44982</v>
      </c>
      <c r="D4365" s="4" t="s">
        <v>65</v>
      </c>
      <c r="E4365" t="s">
        <v>116</v>
      </c>
      <c r="F4365">
        <v>6</v>
      </c>
      <c r="G4365">
        <v>6</v>
      </c>
      <c r="H4365" t="s">
        <v>75</v>
      </c>
      <c r="I4365" t="s">
        <v>1105</v>
      </c>
      <c r="K4365" s="11">
        <f>(C4365-VLOOKUP(H4365,Riders!$A$2:$E$8000,4,FALSE))/365</f>
        <v>21.989041095890411</v>
      </c>
      <c r="L4365">
        <v>17.373000000000001</v>
      </c>
      <c r="M4365">
        <v>16.484999999999999</v>
      </c>
      <c r="N4365">
        <v>22.221</v>
      </c>
      <c r="O4365">
        <v>2.8679999999999999</v>
      </c>
    </row>
    <row r="4366" spans="1:15">
      <c r="A4366" s="4" t="s">
        <v>1100</v>
      </c>
      <c r="B4366" s="4">
        <v>2023</v>
      </c>
      <c r="C4366" s="5">
        <v>44982</v>
      </c>
      <c r="D4366" s="4" t="s">
        <v>65</v>
      </c>
      <c r="E4366" t="s">
        <v>116</v>
      </c>
      <c r="F4366">
        <v>6</v>
      </c>
      <c r="G4366">
        <v>7</v>
      </c>
      <c r="H4366" t="s">
        <v>793</v>
      </c>
      <c r="I4366" t="s">
        <v>206</v>
      </c>
      <c r="K4366" s="11">
        <f>(C4366-VLOOKUP(H4366,Riders!$A$2:$E$8000,4,FALSE))/365</f>
        <v>22.18904109589041</v>
      </c>
      <c r="L4366">
        <v>22.219000000000001</v>
      </c>
      <c r="M4366">
        <v>16.596</v>
      </c>
      <c r="N4366">
        <v>23.324000000000002</v>
      </c>
      <c r="O4366">
        <v>3.3639999999999999</v>
      </c>
    </row>
    <row r="4367" spans="1:15">
      <c r="A4367" s="4" t="s">
        <v>1100</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c r="A4368" s="4" t="s">
        <v>1100</v>
      </c>
      <c r="B4368" s="4">
        <v>2023</v>
      </c>
      <c r="C4368" s="5">
        <v>44982</v>
      </c>
      <c r="D4368" s="4" t="s">
        <v>65</v>
      </c>
      <c r="E4368" t="s">
        <v>116</v>
      </c>
      <c r="F4368">
        <v>7</v>
      </c>
      <c r="G4368">
        <v>2</v>
      </c>
      <c r="H4368" t="s">
        <v>830</v>
      </c>
      <c r="I4368" t="s">
        <v>206</v>
      </c>
      <c r="K4368" s="11">
        <f>(C4368-VLOOKUP(H4368,Riders!$A$2:$E$8000,4,FALSE))/365</f>
        <v>20.780821917808218</v>
      </c>
      <c r="L4368">
        <v>17.175000000000001</v>
      </c>
      <c r="M4368">
        <v>20.837</v>
      </c>
      <c r="N4368">
        <v>27.786999999999999</v>
      </c>
      <c r="O4368">
        <v>3.4750000000000001</v>
      </c>
    </row>
    <row r="4369" spans="1:15">
      <c r="A4369" s="4" t="s">
        <v>1100</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c r="A4370" s="4" t="s">
        <v>1100</v>
      </c>
      <c r="B4370" s="4">
        <v>2023</v>
      </c>
      <c r="C4370" s="5">
        <v>44982</v>
      </c>
      <c r="D4370" s="4" t="s">
        <v>65</v>
      </c>
      <c r="E4370" t="s">
        <v>116</v>
      </c>
      <c r="F4370">
        <v>7</v>
      </c>
      <c r="G4370">
        <v>4</v>
      </c>
      <c r="H4370" t="s">
        <v>31</v>
      </c>
      <c r="I4370" t="s">
        <v>1106</v>
      </c>
      <c r="K4370" s="11">
        <f>(C4370-VLOOKUP(H4370,Riders!$A$2:$E$8000,4,FALSE))/365</f>
        <v>21.293150684931508</v>
      </c>
      <c r="L4370">
        <v>17.914999999999999</v>
      </c>
      <c r="M4370">
        <v>18.268000000000001</v>
      </c>
      <c r="N4370">
        <v>22.032</v>
      </c>
      <c r="O4370">
        <v>1.8819999999999999</v>
      </c>
    </row>
    <row r="4371" spans="1:15">
      <c r="A4371" s="4" t="s">
        <v>1100</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c r="A4372" s="4" t="s">
        <v>1100</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c r="A4373" s="4" t="s">
        <v>1100</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c r="A4374" s="4" t="s">
        <v>1100</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c r="A4375" s="4" t="s">
        <v>1100</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c r="A4376" s="4" t="s">
        <v>1100</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c r="A4377" s="4" t="s">
        <v>1100</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c r="A4378" s="4" t="s">
        <v>1100</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c r="A4379" s="4" t="s">
        <v>1100</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c r="A4380" s="4" t="s">
        <v>1100</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c r="A4381" s="4" t="s">
        <v>1100</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c r="A4382" s="4" t="s">
        <v>1100</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c r="A4383" s="4" t="s">
        <v>1100</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c r="A4384" s="4" t="s">
        <v>1100</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c r="A4385" s="4" t="s">
        <v>1100</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c r="A4386" s="4" t="s">
        <v>1100</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c r="A4387" s="4" t="s">
        <v>1100</v>
      </c>
      <c r="B4387" s="4">
        <v>2023</v>
      </c>
      <c r="C4387" s="5">
        <v>44982</v>
      </c>
      <c r="D4387" s="4" t="s">
        <v>65</v>
      </c>
      <c r="E4387" t="s">
        <v>118</v>
      </c>
      <c r="F4387">
        <v>3</v>
      </c>
      <c r="G4387">
        <v>5</v>
      </c>
      <c r="H4387" t="s">
        <v>830</v>
      </c>
      <c r="I4387" t="s">
        <v>206</v>
      </c>
      <c r="K4387" s="11">
        <f>(C4387-VLOOKUP(H4387,Riders!$A$2:$E$8000,4,FALSE))/365</f>
        <v>20.780821917808218</v>
      </c>
      <c r="L4387">
        <v>20.837</v>
      </c>
      <c r="M4387">
        <v>19.323</v>
      </c>
      <c r="N4387">
        <v>25.395</v>
      </c>
      <c r="O4387">
        <v>3.036</v>
      </c>
    </row>
    <row r="4388" spans="1:15">
      <c r="A4388" s="4" t="s">
        <v>1100</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c r="A4389" s="4" t="s">
        <v>1100</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c r="A4390" s="4" t="s">
        <v>1100</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c r="A4391" s="4" t="s">
        <v>1100</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c r="A4392" s="4" t="s">
        <v>1100</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c r="A4393" s="4" t="s">
        <v>1100</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c r="A4394" s="4" t="s">
        <v>1100</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c r="A4395" s="4" t="s">
        <v>1100</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c r="A4396" s="4" t="s">
        <v>1100</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c r="A4397" s="4" t="s">
        <v>1100</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c r="A4398" s="4" t="s">
        <v>1100</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c r="A4399" s="4" t="s">
        <v>1100</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c r="A4400" s="4" t="s">
        <v>1100</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c r="A4401" s="4" t="s">
        <v>1100</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c r="A4402" s="4" t="s">
        <v>1100</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c r="A4403" s="4" t="s">
        <v>1100</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c r="A4404" s="4" t="s">
        <v>1100</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c r="A4405" s="4" t="s">
        <v>1100</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c r="A4406" s="4" t="s">
        <v>1100</v>
      </c>
      <c r="B4406" s="4">
        <v>2023</v>
      </c>
      <c r="C4406" s="5">
        <v>44982</v>
      </c>
      <c r="D4406" s="4" t="s">
        <v>65</v>
      </c>
      <c r="E4406" t="s">
        <v>116</v>
      </c>
      <c r="F4406">
        <v>2</v>
      </c>
      <c r="G4406">
        <v>6</v>
      </c>
      <c r="H4406" t="s">
        <v>830</v>
      </c>
      <c r="I4406" t="s">
        <v>206</v>
      </c>
      <c r="K4406" s="11">
        <f>(C4406-VLOOKUP(H4406,Riders!$A$2:$E$8000,4,FALSE))/365</f>
        <v>20.780821917808218</v>
      </c>
      <c r="L4406">
        <v>19.323</v>
      </c>
      <c r="M4406">
        <v>17.72</v>
      </c>
      <c r="N4406">
        <v>23.13</v>
      </c>
      <c r="O4406">
        <v>2.7050000000000001</v>
      </c>
    </row>
    <row r="4407" spans="1:15">
      <c r="A4407" s="4" t="s">
        <v>1100</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c r="A4408" s="4" t="s">
        <v>1100</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c r="A4409" s="4" t="s">
        <v>1100</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c r="A4410" s="4" t="s">
        <v>1100</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c r="A4411" s="4" t="s">
        <v>1100</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c r="A4412" s="4" t="s">
        <v>1100</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c r="A4413" s="4" t="s">
        <v>1100</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c r="A4414" s="4" t="s">
        <v>1100</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c r="A4415" s="4" t="s">
        <v>1100</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c r="A4416" s="4" t="s">
        <v>1100</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c r="A4417" s="4" t="s">
        <v>1100</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c r="A4418" s="4" t="s">
        <v>1100</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c r="A4419" s="4" t="s">
        <v>1100</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c r="A4420" s="4" t="s">
        <v>1100</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c r="A4421" s="4" t="s">
        <v>1100</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c r="A4422" s="4" t="s">
        <v>1100</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c r="A4423" s="4" t="s">
        <v>1100</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c r="A4424" s="4" t="s">
        <v>1100</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c r="A4425" s="4" t="s">
        <v>1100</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c r="A4426" s="4" t="s">
        <v>1100</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c r="A4427" s="4" t="s">
        <v>1100</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c r="A4428" s="4" t="s">
        <v>1100</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c r="A4429" s="1" t="s">
        <v>1164</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c r="A4430" s="1" t="s">
        <v>1164</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c r="A4431" s="1" t="s">
        <v>1164</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c r="A4432" s="1" t="s">
        <v>1164</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c r="A4433" s="1" t="s">
        <v>1164</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c r="A4434" s="1" t="s">
        <v>1164</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c r="A4435" s="1" t="s">
        <v>1164</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c r="A4436" s="1" t="s">
        <v>1164</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c r="A4437" s="1" t="s">
        <v>1164</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c r="A4438" s="1" t="s">
        <v>1164</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c r="A4439" s="1" t="s">
        <v>1164</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c r="A4440" s="1" t="s">
        <v>1164</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c r="A4441" s="1" t="s">
        <v>1164</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c r="A4442" s="1" t="s">
        <v>1164</v>
      </c>
      <c r="B4442" s="1">
        <v>2023</v>
      </c>
      <c r="C4442" s="2">
        <v>45001</v>
      </c>
      <c r="D4442" s="1" t="s">
        <v>65</v>
      </c>
      <c r="E4442" t="s">
        <v>90</v>
      </c>
      <c r="F4442">
        <v>3</v>
      </c>
      <c r="G4442">
        <v>4</v>
      </c>
      <c r="H4442" t="s">
        <v>830</v>
      </c>
      <c r="I4442" t="s">
        <v>206</v>
      </c>
      <c r="J4442">
        <v>10088729419</v>
      </c>
      <c r="K4442" s="11">
        <f>(C4442-VLOOKUP(H4442,Riders!$A$2:$E$8000,4,FALSE))/365</f>
        <v>20.832876712328765</v>
      </c>
      <c r="L4442">
        <v>17.72</v>
      </c>
      <c r="M4442">
        <v>18.649999999999999</v>
      </c>
      <c r="N4442">
        <v>23.472000000000001</v>
      </c>
      <c r="O4442">
        <v>2.411</v>
      </c>
    </row>
    <row r="4443" spans="1:15">
      <c r="A4443" s="1" t="s">
        <v>1164</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c r="A4444" s="1" t="s">
        <v>1164</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c r="A4445" s="1" t="s">
        <v>1164</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c r="A4446" s="1" t="s">
        <v>1164</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c r="A4447" s="1" t="s">
        <v>1164</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c r="A4448" s="1" t="s">
        <v>1164</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c r="A4449" s="1" t="s">
        <v>1164</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c r="A4450" s="1" t="s">
        <v>1164</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c r="A4451" s="1" t="s">
        <v>1164</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c r="A4452" s="1" t="s">
        <v>1164</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c r="A4453" s="1" t="s">
        <v>1164</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c r="A4454" s="1" t="s">
        <v>1164</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c r="A4455" s="1" t="s">
        <v>1164</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c r="A4456" s="1" t="s">
        <v>1164</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c r="A4457" s="1" t="s">
        <v>1164</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c r="A4458" s="1" t="s">
        <v>1164</v>
      </c>
      <c r="B4458" s="1">
        <v>2023</v>
      </c>
      <c r="C4458" s="2">
        <v>45001</v>
      </c>
      <c r="D4458" s="1" t="s">
        <v>65</v>
      </c>
      <c r="E4458" t="s">
        <v>90</v>
      </c>
      <c r="F4458">
        <v>6</v>
      </c>
      <c r="G4458">
        <v>5</v>
      </c>
      <c r="H4458" t="s">
        <v>793</v>
      </c>
      <c r="I4458" t="s">
        <v>206</v>
      </c>
      <c r="J4458">
        <v>10088726789</v>
      </c>
      <c r="K4458" s="11">
        <f>(C4458-VLOOKUP(H4458,Riders!$A$2:$E$8000,4,FALSE))/365</f>
        <v>22.241095890410961</v>
      </c>
      <c r="L4458">
        <v>16.596</v>
      </c>
      <c r="M4458">
        <v>15.467000000000001</v>
      </c>
      <c r="N4458">
        <v>21.231000000000002</v>
      </c>
      <c r="O4458">
        <v>2.8820000000000001</v>
      </c>
    </row>
    <row r="4459" spans="1:15">
      <c r="A4459" s="1" t="s">
        <v>1164</v>
      </c>
      <c r="B4459" s="1">
        <v>2023</v>
      </c>
      <c r="C4459" s="2">
        <v>45001</v>
      </c>
      <c r="D4459" s="1" t="s">
        <v>65</v>
      </c>
      <c r="E4459" t="s">
        <v>90</v>
      </c>
      <c r="F4459">
        <v>6</v>
      </c>
      <c r="G4459">
        <v>6</v>
      </c>
      <c r="H4459" t="s">
        <v>1167</v>
      </c>
      <c r="I4459" t="s">
        <v>160</v>
      </c>
      <c r="J4459">
        <v>10122266258</v>
      </c>
      <c r="K4459" s="11">
        <f>(C4459-VLOOKUP(H4459,Riders!$A$2:$E$8000,4,FALSE))/365</f>
        <v>22.005479452054793</v>
      </c>
      <c r="L4459">
        <v>9</v>
      </c>
      <c r="M4459">
        <v>3.6389999999999998</v>
      </c>
      <c r="N4459">
        <v>14.589</v>
      </c>
      <c r="O4459">
        <v>5.4749999999999996</v>
      </c>
    </row>
    <row r="4460" spans="1:15">
      <c r="A4460" s="1" t="s">
        <v>1164</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c r="A4461" s="1" t="s">
        <v>1164</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c r="A4462" s="1" t="s">
        <v>1164</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c r="A4463" s="1" t="s">
        <v>1164</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c r="A4464" s="1" t="s">
        <v>1164</v>
      </c>
      <c r="B4464" s="1">
        <v>2023</v>
      </c>
      <c r="C4464" s="2">
        <v>45001</v>
      </c>
      <c r="D4464" s="1" t="s">
        <v>65</v>
      </c>
      <c r="E4464" t="s">
        <v>90</v>
      </c>
      <c r="F4464">
        <v>7</v>
      </c>
      <c r="G4464">
        <v>5</v>
      </c>
      <c r="H4464" t="s">
        <v>685</v>
      </c>
      <c r="I4464" t="s">
        <v>160</v>
      </c>
      <c r="J4464">
        <v>10092163118</v>
      </c>
      <c r="K4464" s="11">
        <f>(C4464-VLOOKUP(H4464,Riders!$A$2:$E$8000,4,FALSE))/365</f>
        <v>20.580821917808219</v>
      </c>
      <c r="L4464">
        <v>9</v>
      </c>
      <c r="M4464">
        <v>13.856</v>
      </c>
      <c r="N4464">
        <v>22.366</v>
      </c>
      <c r="O4464">
        <v>4.2549999999999999</v>
      </c>
    </row>
    <row r="4465" spans="1:15">
      <c r="A4465" s="1" t="s">
        <v>1164</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c r="A4466" s="1" t="s">
        <v>1164</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c r="A4467" s="1" t="s">
        <v>1164</v>
      </c>
      <c r="B4467" s="1">
        <v>2023</v>
      </c>
      <c r="C4467" s="2">
        <v>45001</v>
      </c>
      <c r="D4467" s="1" t="s">
        <v>65</v>
      </c>
      <c r="E4467" t="s">
        <v>90</v>
      </c>
      <c r="F4467">
        <v>8</v>
      </c>
      <c r="G4467">
        <v>2</v>
      </c>
      <c r="H4467" t="s">
        <v>681</v>
      </c>
      <c r="I4467" t="s">
        <v>94</v>
      </c>
      <c r="J4467">
        <v>10010170331</v>
      </c>
      <c r="K4467" s="11">
        <f>(C4467-VLOOKUP(H4467,Riders!$A$2:$E$8000,4,FALSE))/365</f>
        <v>25.339726027397262</v>
      </c>
      <c r="L4467">
        <v>9</v>
      </c>
      <c r="M4467">
        <v>20.849</v>
      </c>
      <c r="N4467">
        <v>29.597000000000001</v>
      </c>
      <c r="O4467">
        <v>4.3739999999999997</v>
      </c>
    </row>
    <row r="4468" spans="1:15">
      <c r="A4468" s="1" t="s">
        <v>1164</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c r="A4469" s="1" t="s">
        <v>1164</v>
      </c>
      <c r="B4469" s="1">
        <v>2023</v>
      </c>
      <c r="C4469" s="2">
        <v>45001</v>
      </c>
      <c r="D4469" s="1" t="s">
        <v>65</v>
      </c>
      <c r="E4469" t="s">
        <v>90</v>
      </c>
      <c r="F4469">
        <v>8</v>
      </c>
      <c r="G4469">
        <v>4</v>
      </c>
      <c r="H4469" t="s">
        <v>1169</v>
      </c>
      <c r="I4469" t="s">
        <v>62</v>
      </c>
      <c r="J4469">
        <v>10089127018</v>
      </c>
      <c r="K4469" s="11">
        <f>(C4469-VLOOKUP(H4469,Riders!$A$2:$E$8000,4,FALSE))/365</f>
        <v>19.394520547945206</v>
      </c>
      <c r="L4469">
        <v>9</v>
      </c>
      <c r="M4469">
        <v>16.587999999999901</v>
      </c>
      <c r="N4469">
        <v>25.08</v>
      </c>
      <c r="O4469">
        <v>4.2460000000000004</v>
      </c>
    </row>
    <row r="4470" spans="1:15">
      <c r="A4470" s="1" t="s">
        <v>1164</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c r="A4471" s="1" t="s">
        <v>1164</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c r="A4472" s="1" t="s">
        <v>1164</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c r="A4473" s="1" t="s">
        <v>1164</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c r="A4474" s="1" t="s">
        <v>1164</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c r="A4475" s="1" t="s">
        <v>1164</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c r="A4476" s="1" t="s">
        <v>1164</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c r="A4477" s="1" t="s">
        <v>1164</v>
      </c>
      <c r="B4477" s="1">
        <v>2023</v>
      </c>
      <c r="C4477" s="2">
        <v>45001</v>
      </c>
      <c r="D4477" s="1" t="s">
        <v>65</v>
      </c>
      <c r="E4477" t="s">
        <v>90</v>
      </c>
      <c r="F4477">
        <v>9</v>
      </c>
      <c r="G4477">
        <v>6</v>
      </c>
      <c r="H4477" t="s">
        <v>75</v>
      </c>
      <c r="I4477" t="s">
        <v>1105</v>
      </c>
      <c r="J4477">
        <v>10049101683</v>
      </c>
      <c r="K4477" s="11">
        <f>(C4477-VLOOKUP(H4477,Riders!$A$2:$E$8000,4,FALSE))/365</f>
        <v>22.041095890410958</v>
      </c>
      <c r="L4477">
        <v>16.484999999999999</v>
      </c>
      <c r="M4477">
        <v>14.899999999999901</v>
      </c>
      <c r="N4477">
        <v>20.123999999999999</v>
      </c>
      <c r="O4477">
        <v>2.6120000000000001</v>
      </c>
    </row>
    <row r="4478" spans="1:15">
      <c r="A4478" s="1" t="s">
        <v>1164</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c r="A4479" s="1" t="s">
        <v>1164</v>
      </c>
      <c r="B4479" s="1">
        <v>2023</v>
      </c>
      <c r="C4479" s="2">
        <v>45001</v>
      </c>
      <c r="D4479" s="1" t="s">
        <v>65</v>
      </c>
      <c r="E4479" t="s">
        <v>90</v>
      </c>
      <c r="F4479">
        <v>10</v>
      </c>
      <c r="G4479">
        <v>2</v>
      </c>
      <c r="H4479" t="s">
        <v>1165</v>
      </c>
      <c r="I4479" t="s">
        <v>24</v>
      </c>
      <c r="J4479">
        <v>10034048600</v>
      </c>
      <c r="K4479" s="11">
        <f>(C4479-VLOOKUP(H4479,Riders!$A$2:$E$8000,4,FALSE))/365</f>
        <v>18.600000000000001</v>
      </c>
      <c r="L4479">
        <v>9</v>
      </c>
      <c r="M4479">
        <v>19.613</v>
      </c>
      <c r="N4479">
        <v>28.591000000000001</v>
      </c>
      <c r="O4479">
        <v>4.4889999999999999</v>
      </c>
    </row>
    <row r="4480" spans="1:15">
      <c r="A4480" s="1" t="s">
        <v>1164</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c r="A4481" s="1" t="s">
        <v>1164</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c r="A4482" s="1" t="s">
        <v>1164</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c r="A4483" s="1" t="s">
        <v>1164</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c r="A4484" s="1" t="s">
        <v>1164</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c r="A4485" s="1" t="s">
        <v>1164</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c r="A4486" s="1" t="s">
        <v>1164</v>
      </c>
      <c r="B4486" s="1">
        <v>2023</v>
      </c>
      <c r="C4486" s="2">
        <v>45001</v>
      </c>
      <c r="D4486" s="1" t="s">
        <v>65</v>
      </c>
      <c r="E4486" t="s">
        <v>116</v>
      </c>
      <c r="F4486">
        <v>1</v>
      </c>
      <c r="G4486">
        <v>3</v>
      </c>
      <c r="H4486" t="s">
        <v>1165</v>
      </c>
      <c r="I4486" t="s">
        <v>24</v>
      </c>
      <c r="J4486">
        <v>10034048600</v>
      </c>
      <c r="K4486" s="11">
        <f>(C4486-VLOOKUP(H4486,Riders!$A$2:$E$8000,4,FALSE))/365</f>
        <v>18.600000000000001</v>
      </c>
      <c r="L4486">
        <v>19.613</v>
      </c>
      <c r="M4486">
        <v>20.852</v>
      </c>
      <c r="N4486">
        <v>27.678000000000001</v>
      </c>
      <c r="O4486">
        <v>3.4129999999999998</v>
      </c>
    </row>
    <row r="4487" spans="1:15">
      <c r="A4487" s="1" t="s">
        <v>1164</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c r="A4488" s="1" t="s">
        <v>1164</v>
      </c>
      <c r="B4488" s="1">
        <v>2023</v>
      </c>
      <c r="C4488" s="2">
        <v>45001</v>
      </c>
      <c r="D4488" s="1" t="s">
        <v>65</v>
      </c>
      <c r="E4488" t="s">
        <v>116</v>
      </c>
      <c r="F4488">
        <v>1</v>
      </c>
      <c r="G4488">
        <v>5</v>
      </c>
      <c r="H4488" t="s">
        <v>1169</v>
      </c>
      <c r="I4488" t="s">
        <v>62</v>
      </c>
      <c r="J4488">
        <v>10089127018</v>
      </c>
      <c r="K4488" s="11">
        <f>(C4488-VLOOKUP(H4488,Riders!$A$2:$E$8000,4,FALSE))/365</f>
        <v>19.394520547945206</v>
      </c>
      <c r="L4488">
        <v>16.587999999999901</v>
      </c>
      <c r="M4488">
        <v>15.132999999999999</v>
      </c>
      <c r="N4488">
        <v>22.003</v>
      </c>
      <c r="O4488">
        <v>3.4350000000000001</v>
      </c>
    </row>
    <row r="4489" spans="1:15">
      <c r="A4489" s="1" t="s">
        <v>1164</v>
      </c>
      <c r="B4489" s="1">
        <v>2023</v>
      </c>
      <c r="C4489" s="2">
        <v>45001</v>
      </c>
      <c r="D4489" s="1" t="s">
        <v>65</v>
      </c>
      <c r="E4489" t="s">
        <v>116</v>
      </c>
      <c r="F4489">
        <v>1</v>
      </c>
      <c r="G4489">
        <v>6</v>
      </c>
      <c r="H4489" t="s">
        <v>1167</v>
      </c>
      <c r="I4489" t="s">
        <v>160</v>
      </c>
      <c r="J4489">
        <v>10122266258</v>
      </c>
      <c r="K4489" s="11">
        <f>(C4489-VLOOKUP(H4489,Riders!$A$2:$E$8000,4,FALSE))/365</f>
        <v>22.005479452054793</v>
      </c>
      <c r="L4489">
        <v>3.6389999999999998</v>
      </c>
      <c r="M4489">
        <v>2.99399999999999</v>
      </c>
      <c r="N4489">
        <v>12.318</v>
      </c>
      <c r="O4489">
        <v>4.6619999999999999</v>
      </c>
    </row>
    <row r="4490" spans="1:15">
      <c r="A4490" s="1" t="s">
        <v>1164</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c r="A4491" s="1" t="s">
        <v>1164</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c r="A4492" s="1" t="s">
        <v>1164</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c r="A4493" s="1" t="s">
        <v>1164</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c r="A4494" s="1" t="s">
        <v>1164</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c r="A4495" s="1" t="s">
        <v>1164</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c r="A4496" s="1" t="s">
        <v>1164</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c r="A4497" s="1" t="s">
        <v>1164</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c r="A4498" s="1" t="s">
        <v>1164</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c r="A4499" s="1" t="s">
        <v>1164</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c r="A4500" s="1" t="s">
        <v>1164</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c r="A4501" s="1" t="s">
        <v>1164</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c r="A4502" s="1" t="s">
        <v>1164</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c r="A4503" s="1" t="s">
        <v>1164</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c r="A4504" s="1" t="s">
        <v>1164</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c r="A4505" s="1" t="s">
        <v>1164</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c r="A4506" s="1" t="s">
        <v>1164</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c r="A4507" s="1" t="s">
        <v>1164</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c r="A4508" s="1" t="s">
        <v>1164</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c r="A4509" s="1" t="s">
        <v>1164</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c r="A4510" s="1" t="s">
        <v>1164</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c r="A4511" s="1" t="s">
        <v>1164</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c r="A4512" s="1" t="s">
        <v>1164</v>
      </c>
      <c r="B4512" s="1">
        <v>2023</v>
      </c>
      <c r="C4512" s="2">
        <v>45001</v>
      </c>
      <c r="D4512" s="1" t="s">
        <v>65</v>
      </c>
      <c r="E4512" t="s">
        <v>116</v>
      </c>
      <c r="F4512">
        <v>5</v>
      </c>
      <c r="G4512">
        <v>6</v>
      </c>
      <c r="H4512" t="s">
        <v>685</v>
      </c>
      <c r="I4512" t="s">
        <v>160</v>
      </c>
      <c r="J4512">
        <v>10092163118</v>
      </c>
      <c r="K4512" s="11">
        <f>(C4512-VLOOKUP(H4512,Riders!$A$2:$E$8000,4,FALSE))/365</f>
        <v>20.580821917808219</v>
      </c>
      <c r="L4512">
        <v>13.856</v>
      </c>
      <c r="M4512">
        <v>10.533999999999899</v>
      </c>
      <c r="N4512">
        <v>17.61</v>
      </c>
      <c r="O4512">
        <v>3.5379999999999998</v>
      </c>
    </row>
    <row r="4513" spans="1:15">
      <c r="A4513" s="1" t="s">
        <v>1164</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c r="A4514" s="1" t="s">
        <v>1164</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c r="A4515" s="1" t="s">
        <v>1164</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c r="A4516" s="1" t="s">
        <v>1164</v>
      </c>
      <c r="B4516" s="1">
        <v>2023</v>
      </c>
      <c r="C4516" s="2">
        <v>45001</v>
      </c>
      <c r="D4516" s="1" t="s">
        <v>65</v>
      </c>
      <c r="E4516" t="s">
        <v>116</v>
      </c>
      <c r="F4516">
        <v>6</v>
      </c>
      <c r="G4516">
        <v>4</v>
      </c>
      <c r="H4516" t="s">
        <v>830</v>
      </c>
      <c r="I4516" t="s">
        <v>206</v>
      </c>
      <c r="J4516">
        <v>10088729419</v>
      </c>
      <c r="K4516" s="11">
        <f>(C4516-VLOOKUP(H4516,Riders!$A$2:$E$8000,4,FALSE))/365</f>
        <v>20.832876712328765</v>
      </c>
      <c r="L4516">
        <v>18.649999999999999</v>
      </c>
      <c r="M4516">
        <v>17.997999999999902</v>
      </c>
      <c r="N4516">
        <v>22.533999999999999</v>
      </c>
      <c r="O4516">
        <v>2.2679999999999998</v>
      </c>
    </row>
    <row r="4517" spans="1:15">
      <c r="A4517" s="1" t="s">
        <v>1164</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c r="A4518" s="1" t="s">
        <v>1164</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c r="A4519" s="1" t="s">
        <v>1164</v>
      </c>
      <c r="B4519" s="1">
        <v>2023</v>
      </c>
      <c r="C4519" s="2">
        <v>45001</v>
      </c>
      <c r="D4519" s="1" t="s">
        <v>65</v>
      </c>
      <c r="E4519" t="s">
        <v>116</v>
      </c>
      <c r="F4519">
        <v>7</v>
      </c>
      <c r="G4519">
        <v>3</v>
      </c>
      <c r="H4519" t="s">
        <v>681</v>
      </c>
      <c r="I4519" t="s">
        <v>94</v>
      </c>
      <c r="J4519">
        <v>10010170331</v>
      </c>
      <c r="K4519" s="11">
        <f>(C4519-VLOOKUP(H4519,Riders!$A$2:$E$8000,4,FALSE))/365</f>
        <v>25.339726027397262</v>
      </c>
      <c r="L4519">
        <v>20.849</v>
      </c>
      <c r="M4519">
        <v>20.468</v>
      </c>
      <c r="N4519">
        <v>27.332000000000001</v>
      </c>
      <c r="O4519">
        <v>3.4319999999999999</v>
      </c>
    </row>
    <row r="4520" spans="1:15">
      <c r="A4520" s="1" t="s">
        <v>1164</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c r="A4521" s="1" t="s">
        <v>1164</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c r="A4522" s="1" t="s">
        <v>1164</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c r="A4523" s="1" t="s">
        <v>1164</v>
      </c>
      <c r="B4523" s="1">
        <v>2023</v>
      </c>
      <c r="C4523" s="2">
        <v>45001</v>
      </c>
      <c r="D4523" s="1" t="s">
        <v>65</v>
      </c>
      <c r="E4523" t="s">
        <v>116</v>
      </c>
      <c r="F4523">
        <v>8</v>
      </c>
      <c r="G4523">
        <v>2</v>
      </c>
      <c r="H4523" t="s">
        <v>75</v>
      </c>
      <c r="I4523" t="s">
        <v>1105</v>
      </c>
      <c r="J4523">
        <v>10049101683</v>
      </c>
      <c r="K4523" s="11">
        <f>(C4523-VLOOKUP(H4523,Riders!$A$2:$E$8000,4,FALSE))/365</f>
        <v>22.041095890410958</v>
      </c>
      <c r="L4523">
        <v>14.899999999999901</v>
      </c>
      <c r="M4523">
        <v>15.984999999999999</v>
      </c>
      <c r="N4523">
        <v>20.869</v>
      </c>
      <c r="O4523">
        <v>2.4420000000000002</v>
      </c>
    </row>
    <row r="4524" spans="1:15">
      <c r="A4524" s="1" t="s">
        <v>1164</v>
      </c>
      <c r="B4524" s="1">
        <v>2023</v>
      </c>
      <c r="C4524" s="2">
        <v>45001</v>
      </c>
      <c r="D4524" s="1" t="s">
        <v>65</v>
      </c>
      <c r="E4524" t="s">
        <v>116</v>
      </c>
      <c r="F4524">
        <v>8</v>
      </c>
      <c r="G4524">
        <v>3</v>
      </c>
      <c r="H4524" t="s">
        <v>793</v>
      </c>
      <c r="I4524" t="s">
        <v>206</v>
      </c>
      <c r="J4524">
        <v>10088726789</v>
      </c>
      <c r="K4524" s="11">
        <f>(C4524-VLOOKUP(H4524,Riders!$A$2:$E$8000,4,FALSE))/365</f>
        <v>22.241095890410961</v>
      </c>
      <c r="L4524">
        <v>15.467000000000001</v>
      </c>
      <c r="M4524">
        <v>14.603999999999999</v>
      </c>
      <c r="N4524">
        <v>19.981999999999999</v>
      </c>
      <c r="O4524">
        <v>2.6890000000000001</v>
      </c>
    </row>
    <row r="4525" spans="1:15">
      <c r="A4525" s="1" t="s">
        <v>1164</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c r="A4526" s="1" t="s">
        <v>1164</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c r="A4527" s="1" t="s">
        <v>1164</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c r="A4528" s="1" t="s">
        <v>1164</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c r="A4529" s="1" t="s">
        <v>1164</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c r="A4530" s="1" t="s">
        <v>1164</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c r="A4531" s="1" t="s">
        <v>1164</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c r="A4532" s="1" t="s">
        <v>1164</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c r="A4533" s="1" t="s">
        <v>1164</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c r="A4534" s="1" t="s">
        <v>1164</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c r="A4535" s="1" t="s">
        <v>1164</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c r="A4536" s="1" t="s">
        <v>1164</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c r="A4537" s="1" t="s">
        <v>1164</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c r="A4538" s="1" t="s">
        <v>1164</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c r="A4539" s="1" t="s">
        <v>1164</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c r="A4540" s="1" t="s">
        <v>1164</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c r="A4541" s="1" t="s">
        <v>1164</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c r="A4542" s="1" t="s">
        <v>1164</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c r="A4543" s="1" t="s">
        <v>1164</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c r="A4544" s="1" t="s">
        <v>1164</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c r="A4545" s="1" t="s">
        <v>1164</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c r="A4546" s="1" t="s">
        <v>1164</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c r="A4547" s="1" t="s">
        <v>1164</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c r="A4548" s="1" t="s">
        <v>1164</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c r="A4549" s="1" t="s">
        <v>1164</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c r="A4550" s="1" t="s">
        <v>1164</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c r="A4551" s="1" t="s">
        <v>1164</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c r="A4552" s="1" t="s">
        <v>1164</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c r="A4553" s="1" t="s">
        <v>1164</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c r="A4554" s="1" t="s">
        <v>1164</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c r="A4555" s="1" t="s">
        <v>1164</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c r="A4556" s="1" t="s">
        <v>1164</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c r="A4557" s="1" t="s">
        <v>1164</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c r="A4558" s="1" t="s">
        <v>1164</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c r="A4559" s="1" t="s">
        <v>1164</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c r="A4560" s="1" t="s">
        <v>1164</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c r="A4561" s="1" t="s">
        <v>1164</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c r="A4562" s="1" t="s">
        <v>1164</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c r="A4563" s="1" t="s">
        <v>1164</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c r="A4564" s="1" t="s">
        <v>1164</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row r="4565" spans="1:15">
      <c r="A4565" s="1" t="s">
        <v>1164</v>
      </c>
      <c r="B4565" s="1">
        <v>2023</v>
      </c>
      <c r="C4565" s="2">
        <v>45001</v>
      </c>
      <c r="D4565" s="1" t="s">
        <v>65</v>
      </c>
      <c r="E4565" t="s">
        <v>120</v>
      </c>
      <c r="F4565">
        <v>1</v>
      </c>
      <c r="G4565">
        <v>1</v>
      </c>
      <c r="H4565" t="s">
        <v>1202</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31" priority="14">
      <formula>$E4429="F"</formula>
    </cfRule>
    <cfRule type="expression" dxfId="30" priority="15">
      <formula>$E4429="SF"</formula>
    </cfRule>
    <cfRule type="expression" dxfId="29" priority="16">
      <formula>$E4429="QF"</formula>
    </cfRule>
    <cfRule type="expression" dxfId="28" priority="17">
      <formula>$E4429="R8"</formula>
    </cfRule>
    <cfRule type="expression" dxfId="27" priority="18">
      <formula>$E4429="R16"</formula>
    </cfRule>
  </conditionalFormatting>
  <conditionalFormatting sqref="A4565:D4565">
    <cfRule type="expression" dxfId="26" priority="4">
      <formula>$E4565="F"</formula>
    </cfRule>
    <cfRule type="expression" dxfId="25" priority="5">
      <formula>$E4565="SF"</formula>
    </cfRule>
    <cfRule type="expression" dxfId="24" priority="6">
      <formula>$E4565="QF"</formula>
    </cfRule>
    <cfRule type="expression" dxfId="23" priority="7">
      <formula>$E4565="R8"</formula>
    </cfRule>
    <cfRule type="expression" dxfId="22" priority="8">
      <formula>$E4565="R16"</formula>
    </cfRule>
  </conditionalFormatting>
  <conditionalFormatting sqref="K2:K4564">
    <cfRule type="expression" dxfId="21" priority="1">
      <formula>$E2="R1"</formula>
    </cfRule>
    <cfRule type="expression" dxfId="20" priority="2">
      <formula>$E2="F"</formula>
    </cfRule>
    <cfRule type="expression" dxfId="19"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33" t="s">
        <v>1</v>
      </c>
      <c r="B1" s="33" t="s">
        <v>1075</v>
      </c>
      <c r="J1" s="33"/>
      <c r="K1" s="46" t="s">
        <v>1071</v>
      </c>
      <c r="L1" t="s">
        <v>1082</v>
      </c>
      <c r="N1" s="33"/>
      <c r="O1" s="33"/>
    </row>
    <row r="2" spans="1:15">
      <c r="A2" s="33" t="s">
        <v>3</v>
      </c>
      <c r="B2" s="33" t="s">
        <v>19</v>
      </c>
      <c r="J2" s="33"/>
      <c r="K2" s="47" t="s">
        <v>65</v>
      </c>
      <c r="L2" s="32">
        <v>6.9701646090534976E-4</v>
      </c>
      <c r="N2" s="33"/>
      <c r="O2" s="33"/>
    </row>
    <row r="3" spans="1:15">
      <c r="A3" s="33" t="s">
        <v>0</v>
      </c>
      <c r="B3" s="33" t="s">
        <v>216</v>
      </c>
      <c r="J3" s="33"/>
      <c r="K3" s="48">
        <v>2022</v>
      </c>
      <c r="L3" s="32">
        <v>6.9701646090534976E-4</v>
      </c>
      <c r="N3" s="33"/>
      <c r="O3" s="33"/>
    </row>
    <row r="4" spans="1:15">
      <c r="A4" s="33" t="s">
        <v>4</v>
      </c>
      <c r="B4" s="33" t="s">
        <v>20</v>
      </c>
      <c r="J4" s="33"/>
      <c r="K4" s="49" t="s">
        <v>138</v>
      </c>
      <c r="L4" s="32">
        <v>6.9058641975308643E-4</v>
      </c>
      <c r="N4" s="33"/>
      <c r="O4" s="33"/>
    </row>
    <row r="5" spans="1:15">
      <c r="J5" s="33"/>
      <c r="K5" s="49" t="s">
        <v>64</v>
      </c>
      <c r="L5" s="32">
        <v>6.983024691358024E-4</v>
      </c>
      <c r="N5" s="33"/>
      <c r="O5" s="33"/>
    </row>
    <row r="6" spans="1:15">
      <c r="A6" s="52" t="s">
        <v>1071</v>
      </c>
      <c r="B6" s="52" t="s">
        <v>1073</v>
      </c>
      <c r="C6" s="52" t="s">
        <v>1074</v>
      </c>
      <c r="D6" s="52" t="s">
        <v>1080</v>
      </c>
      <c r="E6" s="52" t="s">
        <v>1079</v>
      </c>
      <c r="F6" s="52" t="s">
        <v>1078</v>
      </c>
      <c r="G6" s="52" t="s">
        <v>1077</v>
      </c>
      <c r="H6" s="52" t="s">
        <v>1083</v>
      </c>
      <c r="I6" s="52" t="s">
        <v>1082</v>
      </c>
      <c r="J6" s="33"/>
      <c r="K6" s="49" t="s">
        <v>161</v>
      </c>
      <c r="L6" s="32">
        <v>7.0216049382716044E-4</v>
      </c>
      <c r="N6" s="33"/>
      <c r="O6" s="33"/>
    </row>
    <row r="7" spans="1:1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c r="A9" s="50" t="s">
        <v>1072</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c r="J10" s="33"/>
      <c r="K10" s="47" t="s">
        <v>1072</v>
      </c>
      <c r="L10" s="32">
        <v>6.9347993827160483E-4</v>
      </c>
      <c r="N10" s="33"/>
      <c r="O10" s="33"/>
    </row>
    <row r="11" spans="1:15">
      <c r="J11" s="33"/>
      <c r="N11" s="33"/>
      <c r="O11" s="33"/>
    </row>
    <row r="12" spans="1:15">
      <c r="J12" s="33"/>
      <c r="N12" s="33"/>
      <c r="O12" s="33"/>
    </row>
    <row r="13" spans="1:15">
      <c r="J13" s="33"/>
      <c r="N13" s="33"/>
      <c r="O13" s="33"/>
    </row>
    <row r="14" spans="1:15">
      <c r="J14" s="33"/>
      <c r="N14" s="33"/>
      <c r="O14" s="33"/>
    </row>
    <row r="15" spans="1:15">
      <c r="J15" s="33"/>
      <c r="N15" s="33"/>
      <c r="O15" s="33"/>
    </row>
    <row r="16" spans="1:15">
      <c r="J16" s="33"/>
      <c r="N16" s="33"/>
      <c r="O16" s="33"/>
    </row>
    <row r="17" spans="10:15">
      <c r="J17" s="33"/>
      <c r="N17" s="33"/>
      <c r="O17" s="33"/>
    </row>
    <row r="18" spans="10:15">
      <c r="J18" s="33"/>
      <c r="N18" s="33"/>
      <c r="O18" s="33"/>
    </row>
    <row r="19" spans="10:15">
      <c r="J19" s="33"/>
      <c r="N19" s="33"/>
      <c r="O19" s="33"/>
    </row>
    <row r="20" spans="10:15">
      <c r="J20" s="33"/>
      <c r="N20" s="33"/>
      <c r="O20" s="33"/>
    </row>
    <row r="21" spans="10:15">
      <c r="J21" s="33"/>
      <c r="N21" s="33"/>
      <c r="O21" s="33"/>
    </row>
    <row r="22" spans="10:15">
      <c r="J22" s="33"/>
      <c r="N22" s="33"/>
      <c r="O22" s="33"/>
    </row>
    <row r="23" spans="10:15">
      <c r="J23" s="33"/>
      <c r="N23" s="33"/>
      <c r="O23" s="33"/>
    </row>
    <row r="24" spans="10:15">
      <c r="J24" s="33"/>
      <c r="M24" s="33"/>
      <c r="N24" s="33"/>
      <c r="O24" s="33"/>
    </row>
    <row r="25" spans="10:15">
      <c r="J25" s="33"/>
      <c r="M25" s="33"/>
      <c r="N25" s="33"/>
      <c r="O25" s="33"/>
    </row>
    <row r="26" spans="10:15">
      <c r="J26" s="33"/>
      <c r="M26" s="33"/>
      <c r="N26" s="33"/>
      <c r="O26" s="33"/>
    </row>
    <row r="27" spans="10:15">
      <c r="J27" s="33"/>
      <c r="M27" s="33"/>
      <c r="N27" s="33"/>
      <c r="O27" s="33"/>
    </row>
    <row r="28" spans="10:15">
      <c r="J28" s="33"/>
      <c r="M28" s="33"/>
      <c r="N28" s="33"/>
      <c r="O28" s="33"/>
    </row>
    <row r="29" spans="10:15">
      <c r="J29" s="33"/>
      <c r="M29" s="33"/>
      <c r="N29" s="33"/>
      <c r="O29" s="33"/>
    </row>
    <row r="30" spans="10:15">
      <c r="J30" s="33"/>
      <c r="M30" s="33"/>
      <c r="N30" s="33"/>
      <c r="O30" s="33"/>
    </row>
    <row r="31" spans="10:15">
      <c r="J31" s="33"/>
      <c r="M31" s="33"/>
      <c r="N31" s="33"/>
      <c r="O31" s="33"/>
    </row>
    <row r="32" spans="10:15">
      <c r="J32" s="33"/>
      <c r="M32" s="33"/>
      <c r="N32" s="33"/>
      <c r="O32" s="33"/>
    </row>
    <row r="33" spans="10:15">
      <c r="J33" s="33"/>
      <c r="M33" s="33"/>
      <c r="N33" s="33"/>
      <c r="O33" s="33"/>
    </row>
    <row r="34" spans="10:15">
      <c r="J34" s="33"/>
      <c r="M34" s="33"/>
      <c r="N34" s="33"/>
      <c r="O34" s="33"/>
    </row>
    <row r="35" spans="10:15">
      <c r="J35" s="33"/>
      <c r="M35" s="33"/>
      <c r="N35" s="33"/>
      <c r="O35" s="33"/>
    </row>
    <row r="36" spans="10:15">
      <c r="J36" s="33"/>
      <c r="M36" s="33"/>
      <c r="N36" s="33"/>
      <c r="O36" s="33"/>
    </row>
    <row r="37" spans="10:15">
      <c r="J37" s="33"/>
      <c r="M37" s="33"/>
      <c r="N37" s="33"/>
      <c r="O37" s="33"/>
    </row>
    <row r="38" spans="10:15">
      <c r="J38" s="33"/>
      <c r="M38" s="33"/>
      <c r="N38" s="33"/>
      <c r="O38" s="33"/>
    </row>
    <row r="39" spans="10:15">
      <c r="J39" s="33"/>
      <c r="M39" s="33"/>
      <c r="N39" s="33"/>
      <c r="O39" s="33"/>
    </row>
    <row r="40" spans="10:15">
      <c r="J40" s="33"/>
      <c r="M40" s="33"/>
      <c r="N40" s="33"/>
      <c r="O40" s="33"/>
    </row>
    <row r="41" spans="10:15">
      <c r="J41" s="33"/>
      <c r="M41" s="33"/>
      <c r="N41" s="33"/>
      <c r="O41" s="33"/>
    </row>
    <row r="42" spans="10:15">
      <c r="J42" s="33"/>
      <c r="M42" s="33"/>
      <c r="N42" s="33"/>
      <c r="O42" s="33"/>
    </row>
    <row r="65" spans="1:4">
      <c r="A65" s="46" t="s">
        <v>5</v>
      </c>
      <c r="B65" t="s" vm="1">
        <v>1076</v>
      </c>
    </row>
    <row r="67" spans="1:4">
      <c r="A67" s="46" t="s">
        <v>1084</v>
      </c>
      <c r="B67" s="46" t="s">
        <v>1081</v>
      </c>
    </row>
    <row r="68" spans="1:4">
      <c r="B68">
        <v>2019</v>
      </c>
      <c r="C68">
        <v>2020</v>
      </c>
      <c r="D68">
        <v>2022</v>
      </c>
    </row>
    <row r="69" spans="1:4">
      <c r="A69" s="46" t="s">
        <v>1071</v>
      </c>
      <c r="B69" t="s">
        <v>19</v>
      </c>
      <c r="C69" t="s">
        <v>19</v>
      </c>
      <c r="D69" t="s">
        <v>19</v>
      </c>
    </row>
    <row r="70" spans="1:4">
      <c r="A70" s="47" t="s">
        <v>216</v>
      </c>
      <c r="B70" s="32"/>
      <c r="C70" s="32"/>
      <c r="D70" s="32"/>
    </row>
    <row r="71" spans="1:4">
      <c r="A71" s="48" t="s">
        <v>20</v>
      </c>
      <c r="B71" s="32"/>
      <c r="C71" s="32">
        <v>6.9965277777777777E-4</v>
      </c>
      <c r="D71" s="32"/>
    </row>
    <row r="72" spans="1:4">
      <c r="A72" s="47" t="s">
        <v>18</v>
      </c>
      <c r="B72" s="32"/>
      <c r="C72" s="32"/>
      <c r="D72" s="32"/>
    </row>
    <row r="73" spans="1:4">
      <c r="A73" s="48" t="s">
        <v>20</v>
      </c>
      <c r="B73" s="32"/>
      <c r="C73" s="32"/>
      <c r="D73" s="32">
        <v>7.1296296296296299E-4</v>
      </c>
    </row>
    <row r="74" spans="1:4">
      <c r="A74" s="47" t="s">
        <v>280</v>
      </c>
      <c r="B74" s="32"/>
      <c r="C74" s="32"/>
      <c r="D74" s="32"/>
    </row>
    <row r="75" spans="1:4">
      <c r="A75" s="48" t="s">
        <v>63</v>
      </c>
      <c r="B75" s="32">
        <v>7.0817901234567903E-4</v>
      </c>
      <c r="C75" s="32"/>
      <c r="D75" s="32"/>
    </row>
    <row r="76" spans="1:4">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46" t="s">
        <v>5</v>
      </c>
      <c r="B1" t="s">
        <v>91</v>
      </c>
    </row>
    <row r="3" spans="1:6">
      <c r="A3" s="46" t="s">
        <v>1088</v>
      </c>
      <c r="B3" s="46" t="s">
        <v>1081</v>
      </c>
    </row>
    <row r="4" spans="1:6">
      <c r="A4" s="46" t="s">
        <v>1071</v>
      </c>
      <c r="B4">
        <v>2018</v>
      </c>
      <c r="C4">
        <v>2019</v>
      </c>
      <c r="D4">
        <v>2020</v>
      </c>
      <c r="E4">
        <v>2021</v>
      </c>
      <c r="F4">
        <v>2022</v>
      </c>
    </row>
    <row r="5" spans="1:6">
      <c r="A5" s="47" t="s">
        <v>236</v>
      </c>
    </row>
    <row r="6" spans="1:6">
      <c r="A6" s="48" t="s">
        <v>90</v>
      </c>
      <c r="B6">
        <v>4</v>
      </c>
      <c r="D6">
        <v>1</v>
      </c>
    </row>
    <row r="7" spans="1:6">
      <c r="A7" s="48" t="s">
        <v>116</v>
      </c>
      <c r="B7">
        <v>1</v>
      </c>
    </row>
    <row r="8" spans="1:6">
      <c r="A8" s="48" t="s">
        <v>118</v>
      </c>
      <c r="B8">
        <v>1</v>
      </c>
      <c r="D8">
        <v>1</v>
      </c>
    </row>
    <row r="9" spans="1:6">
      <c r="A9" s="48" t="s">
        <v>120</v>
      </c>
      <c r="B9">
        <v>6</v>
      </c>
      <c r="D9">
        <v>1</v>
      </c>
    </row>
    <row r="10" spans="1:6">
      <c r="A10" s="47" t="s">
        <v>216</v>
      </c>
    </row>
    <row r="11" spans="1:6">
      <c r="A11" s="48" t="s">
        <v>90</v>
      </c>
      <c r="C11">
        <v>3</v>
      </c>
      <c r="D11">
        <v>1</v>
      </c>
    </row>
    <row r="12" spans="1:6">
      <c r="A12" s="48" t="s">
        <v>116</v>
      </c>
      <c r="C12">
        <v>1</v>
      </c>
    </row>
    <row r="13" spans="1:6">
      <c r="A13" s="48" t="s">
        <v>118</v>
      </c>
      <c r="C13">
        <v>2</v>
      </c>
      <c r="D13">
        <v>1</v>
      </c>
    </row>
    <row r="14" spans="1:6">
      <c r="A14" s="48" t="s">
        <v>119</v>
      </c>
      <c r="D14">
        <v>3</v>
      </c>
    </row>
    <row r="15" spans="1:6">
      <c r="A15" s="48" t="s">
        <v>120</v>
      </c>
      <c r="C15">
        <v>6</v>
      </c>
      <c r="D15">
        <v>1</v>
      </c>
    </row>
    <row r="16" spans="1:6">
      <c r="A16" s="47" t="s">
        <v>138</v>
      </c>
    </row>
    <row r="17" spans="1:6">
      <c r="A17" s="48" t="s">
        <v>90</v>
      </c>
      <c r="F17">
        <v>1</v>
      </c>
    </row>
    <row r="18" spans="1:6">
      <c r="A18" s="48" t="s">
        <v>118</v>
      </c>
      <c r="F18">
        <v>4</v>
      </c>
    </row>
    <row r="19" spans="1:6">
      <c r="A19" s="48" t="s">
        <v>120</v>
      </c>
      <c r="F19">
        <v>1</v>
      </c>
    </row>
    <row r="20" spans="1:6">
      <c r="A20" s="47" t="s">
        <v>64</v>
      </c>
    </row>
    <row r="21" spans="1:6">
      <c r="A21" s="48" t="s">
        <v>90</v>
      </c>
      <c r="F21">
        <v>1</v>
      </c>
    </row>
    <row r="22" spans="1:6">
      <c r="A22" s="48" t="s">
        <v>118</v>
      </c>
      <c r="F22">
        <v>2</v>
      </c>
    </row>
    <row r="23" spans="1:6">
      <c r="A23" s="48" t="s">
        <v>120</v>
      </c>
      <c r="F23">
        <v>1</v>
      </c>
    </row>
    <row r="24" spans="1:6">
      <c r="A24" s="47" t="s">
        <v>225</v>
      </c>
    </row>
    <row r="25" spans="1:6">
      <c r="A25" s="48" t="s">
        <v>90</v>
      </c>
      <c r="C25">
        <v>1</v>
      </c>
    </row>
    <row r="26" spans="1:6">
      <c r="A26" s="48" t="s">
        <v>118</v>
      </c>
      <c r="C26">
        <v>1</v>
      </c>
    </row>
    <row r="27" spans="1:6">
      <c r="A27" s="48" t="s">
        <v>120</v>
      </c>
      <c r="C27">
        <v>4</v>
      </c>
    </row>
    <row r="28" spans="1:6">
      <c r="A28" s="47" t="s">
        <v>161</v>
      </c>
    </row>
    <row r="29" spans="1:6">
      <c r="A29" s="48" t="s">
        <v>90</v>
      </c>
      <c r="B29">
        <v>2</v>
      </c>
      <c r="C29">
        <v>1</v>
      </c>
    </row>
    <row r="30" spans="1:6">
      <c r="A30" s="48" t="s">
        <v>118</v>
      </c>
      <c r="B30">
        <v>1</v>
      </c>
      <c r="C30">
        <v>6</v>
      </c>
    </row>
    <row r="31" spans="1:6">
      <c r="A31" s="48" t="s">
        <v>120</v>
      </c>
      <c r="B31">
        <v>1</v>
      </c>
      <c r="C31">
        <v>3</v>
      </c>
    </row>
    <row r="32" spans="1:6">
      <c r="A32" s="47" t="s">
        <v>232</v>
      </c>
    </row>
    <row r="33" spans="1:6">
      <c r="A33" s="48" t="s">
        <v>90</v>
      </c>
      <c r="D33">
        <v>1</v>
      </c>
    </row>
    <row r="34" spans="1:6">
      <c r="A34" s="48" t="s">
        <v>118</v>
      </c>
      <c r="D34">
        <v>3</v>
      </c>
    </row>
    <row r="35" spans="1:6">
      <c r="A35" s="48" t="s">
        <v>120</v>
      </c>
      <c r="D35">
        <v>1</v>
      </c>
    </row>
    <row r="36" spans="1:6">
      <c r="A36" s="47" t="s">
        <v>18</v>
      </c>
    </row>
    <row r="37" spans="1:6">
      <c r="A37" s="48" t="s">
        <v>90</v>
      </c>
      <c r="F37">
        <v>1</v>
      </c>
    </row>
    <row r="38" spans="1:6">
      <c r="A38" s="48" t="s">
        <v>118</v>
      </c>
      <c r="F38">
        <v>1</v>
      </c>
    </row>
    <row r="39" spans="1:6">
      <c r="A39" s="48" t="s">
        <v>119</v>
      </c>
      <c r="F39">
        <v>2</v>
      </c>
    </row>
    <row r="40" spans="1:6">
      <c r="A40" s="48" t="s">
        <v>120</v>
      </c>
      <c r="F40">
        <v>1</v>
      </c>
    </row>
    <row r="41" spans="1:6">
      <c r="A41" s="47" t="s">
        <v>280</v>
      </c>
    </row>
    <row r="42" spans="1:6">
      <c r="A42" s="48" t="s">
        <v>90</v>
      </c>
      <c r="B42">
        <v>2</v>
      </c>
    </row>
    <row r="43" spans="1:6">
      <c r="A43" s="48" t="s">
        <v>116</v>
      </c>
      <c r="B43">
        <v>4</v>
      </c>
    </row>
    <row r="44" spans="1:6">
      <c r="A44" s="47" t="s">
        <v>181</v>
      </c>
    </row>
    <row r="45" spans="1:6">
      <c r="A45" s="48" t="s">
        <v>90</v>
      </c>
      <c r="E45">
        <v>1</v>
      </c>
    </row>
    <row r="46" spans="1:6">
      <c r="A46" s="48" t="s">
        <v>118</v>
      </c>
      <c r="E46">
        <v>1</v>
      </c>
    </row>
    <row r="47" spans="1:6">
      <c r="A47" s="48" t="s">
        <v>120</v>
      </c>
      <c r="E47">
        <v>1</v>
      </c>
    </row>
    <row r="48" spans="1:6">
      <c r="A48" s="47" t="s">
        <v>189</v>
      </c>
    </row>
    <row r="49" spans="1:13">
      <c r="A49" s="48" t="s">
        <v>90</v>
      </c>
      <c r="D49">
        <v>5</v>
      </c>
    </row>
    <row r="50" spans="1:13">
      <c r="A50" s="48" t="s">
        <v>116</v>
      </c>
      <c r="D50">
        <v>1</v>
      </c>
    </row>
    <row r="51" spans="1:13">
      <c r="A51" s="48" t="s">
        <v>118</v>
      </c>
      <c r="D51">
        <v>4</v>
      </c>
    </row>
    <row r="52" spans="1:13">
      <c r="A52" s="48" t="s">
        <v>119</v>
      </c>
      <c r="D52">
        <v>3</v>
      </c>
    </row>
    <row r="53" spans="1:13">
      <c r="A53" s="48" t="s">
        <v>120</v>
      </c>
      <c r="D53">
        <v>3</v>
      </c>
    </row>
    <row r="57" spans="1:13">
      <c r="A57" s="46" t="s">
        <v>87</v>
      </c>
      <c r="B57" t="s">
        <v>120</v>
      </c>
    </row>
    <row r="58" spans="1:13">
      <c r="A58" s="46" t="s">
        <v>88</v>
      </c>
      <c r="B58" s="47">
        <v>1</v>
      </c>
    </row>
    <row r="59" spans="1:13">
      <c r="A59" s="46" t="s">
        <v>8</v>
      </c>
      <c r="B59" s="47">
        <v>1</v>
      </c>
    </row>
    <row r="61" spans="1:13">
      <c r="A61" s="46" t="s">
        <v>1089</v>
      </c>
      <c r="B61" s="46" t="s">
        <v>1081</v>
      </c>
    </row>
    <row r="62" spans="1:13">
      <c r="A62" s="46" t="s">
        <v>1071</v>
      </c>
      <c r="B62">
        <v>2012</v>
      </c>
      <c r="C62">
        <v>2013</v>
      </c>
      <c r="D62">
        <v>2014</v>
      </c>
      <c r="E62">
        <v>2015</v>
      </c>
      <c r="F62">
        <v>2016</v>
      </c>
      <c r="G62">
        <v>2017</v>
      </c>
      <c r="H62">
        <v>2018</v>
      </c>
      <c r="I62">
        <v>2019</v>
      </c>
      <c r="J62">
        <v>2020</v>
      </c>
      <c r="K62">
        <v>2021</v>
      </c>
      <c r="L62">
        <v>2022</v>
      </c>
      <c r="M62" t="s">
        <v>1072</v>
      </c>
    </row>
    <row r="63" spans="1:13">
      <c r="A63" s="47" t="s">
        <v>295</v>
      </c>
      <c r="I63">
        <v>26.1</v>
      </c>
      <c r="M63">
        <v>26.1</v>
      </c>
    </row>
    <row r="64" spans="1:13">
      <c r="A64" s="47" t="s">
        <v>384</v>
      </c>
      <c r="C64">
        <v>20.100000000000001</v>
      </c>
      <c r="D64">
        <v>27.5</v>
      </c>
      <c r="M64">
        <v>20.100000000000001</v>
      </c>
    </row>
    <row r="65" spans="1:13">
      <c r="A65" s="47" t="s">
        <v>236</v>
      </c>
      <c r="G65">
        <v>29.4</v>
      </c>
      <c r="H65">
        <v>26.6</v>
      </c>
      <c r="J65">
        <v>22.6</v>
      </c>
      <c r="M65">
        <v>22.6</v>
      </c>
    </row>
    <row r="66" spans="1:13">
      <c r="A66" s="47" t="s">
        <v>461</v>
      </c>
      <c r="B66">
        <v>23.6</v>
      </c>
      <c r="M66">
        <v>23.6</v>
      </c>
    </row>
    <row r="67" spans="1:13">
      <c r="A67" s="47" t="s">
        <v>447</v>
      </c>
      <c r="B67">
        <v>27.2</v>
      </c>
      <c r="M67">
        <v>27.2</v>
      </c>
    </row>
    <row r="68" spans="1:13">
      <c r="A68" s="47" t="s">
        <v>216</v>
      </c>
      <c r="I68">
        <v>26</v>
      </c>
      <c r="J68">
        <v>23</v>
      </c>
      <c r="M68">
        <v>23</v>
      </c>
    </row>
    <row r="69" spans="1:13">
      <c r="A69" s="47" t="s">
        <v>121</v>
      </c>
      <c r="L69" s="16">
        <v>23.865753424657534</v>
      </c>
      <c r="M69" s="16">
        <v>23.865753424657534</v>
      </c>
    </row>
    <row r="70" spans="1:13">
      <c r="A70" s="47" t="s">
        <v>221</v>
      </c>
      <c r="H70">
        <v>16.7</v>
      </c>
      <c r="I70">
        <v>17.399999999999999</v>
      </c>
      <c r="J70">
        <v>21.1</v>
      </c>
      <c r="M70">
        <v>16.7</v>
      </c>
    </row>
    <row r="71" spans="1:13">
      <c r="A71" s="47" t="s">
        <v>138</v>
      </c>
      <c r="C71">
        <v>21.3</v>
      </c>
      <c r="D71">
        <v>29.4</v>
      </c>
      <c r="E71">
        <v>23.5</v>
      </c>
      <c r="F71">
        <v>25.6</v>
      </c>
      <c r="G71">
        <v>25.6</v>
      </c>
      <c r="L71" s="16">
        <v>23.80821917808219</v>
      </c>
      <c r="M71">
        <v>21.3</v>
      </c>
    </row>
    <row r="72" spans="1:13">
      <c r="A72" s="47" t="s">
        <v>224</v>
      </c>
      <c r="F72">
        <v>25.7</v>
      </c>
      <c r="I72">
        <v>29.5</v>
      </c>
      <c r="J72">
        <v>31.9</v>
      </c>
      <c r="M72">
        <v>25.7</v>
      </c>
    </row>
    <row r="73" spans="1:13">
      <c r="A73" s="47" t="s">
        <v>64</v>
      </c>
      <c r="C73">
        <v>20.8</v>
      </c>
      <c r="G73">
        <v>29.4</v>
      </c>
      <c r="J73">
        <v>22.6</v>
      </c>
      <c r="L73" s="16">
        <v>25.126027397260273</v>
      </c>
      <c r="M73">
        <v>20.8</v>
      </c>
    </row>
    <row r="74" spans="1:13">
      <c r="A74" s="47" t="s">
        <v>359</v>
      </c>
      <c r="F74">
        <v>24.4</v>
      </c>
      <c r="M74">
        <v>24.4</v>
      </c>
    </row>
    <row r="75" spans="1:13">
      <c r="A75" s="47" t="s">
        <v>382</v>
      </c>
      <c r="D75">
        <v>21.1</v>
      </c>
      <c r="M75">
        <v>21.1</v>
      </c>
    </row>
    <row r="76" spans="1:13">
      <c r="A76" s="47" t="s">
        <v>225</v>
      </c>
      <c r="F76">
        <v>23.1</v>
      </c>
      <c r="G76">
        <v>29.3</v>
      </c>
      <c r="I76">
        <v>35.4</v>
      </c>
      <c r="M76">
        <v>23.1</v>
      </c>
    </row>
    <row r="77" spans="1:13">
      <c r="A77" s="47" t="s">
        <v>234</v>
      </c>
      <c r="J77">
        <v>28.3</v>
      </c>
      <c r="M77">
        <v>28.3</v>
      </c>
    </row>
    <row r="78" spans="1:13">
      <c r="A78" s="47" t="s">
        <v>287</v>
      </c>
      <c r="B78">
        <v>35.9</v>
      </c>
      <c r="E78">
        <v>22.8</v>
      </c>
      <c r="F78">
        <v>25.9</v>
      </c>
      <c r="I78">
        <v>26</v>
      </c>
      <c r="M78">
        <v>22.8</v>
      </c>
    </row>
    <row r="79" spans="1:13">
      <c r="A79" s="47" t="s">
        <v>325</v>
      </c>
      <c r="G79">
        <v>25.6</v>
      </c>
      <c r="M79">
        <v>25.6</v>
      </c>
    </row>
    <row r="80" spans="1:13">
      <c r="A80" s="47" t="s">
        <v>321</v>
      </c>
      <c r="D80">
        <v>29</v>
      </c>
      <c r="H80">
        <v>24.9</v>
      </c>
      <c r="M80">
        <v>24.9</v>
      </c>
    </row>
    <row r="81" spans="1:13">
      <c r="A81" s="47" t="s">
        <v>425</v>
      </c>
      <c r="B81">
        <v>36</v>
      </c>
      <c r="M81">
        <v>36</v>
      </c>
    </row>
    <row r="82" spans="1:13">
      <c r="A82" s="47" t="s">
        <v>161</v>
      </c>
      <c r="H82">
        <v>20.7</v>
      </c>
      <c r="I82">
        <v>30.6</v>
      </c>
      <c r="J82" s="16">
        <v>30.586301369863012</v>
      </c>
      <c r="L82" s="16">
        <v>23.55890410958904</v>
      </c>
      <c r="M82">
        <v>20.7</v>
      </c>
    </row>
    <row r="83" spans="1:13">
      <c r="A83" s="47" t="s">
        <v>232</v>
      </c>
      <c r="C83">
        <v>24.9</v>
      </c>
      <c r="H83">
        <v>25.1</v>
      </c>
      <c r="J83">
        <v>22.6</v>
      </c>
      <c r="M83">
        <v>22.6</v>
      </c>
    </row>
    <row r="84" spans="1:13">
      <c r="A84" s="47" t="s">
        <v>18</v>
      </c>
      <c r="E84">
        <v>30.3</v>
      </c>
      <c r="I84">
        <v>29.6</v>
      </c>
      <c r="L84">
        <v>25.6</v>
      </c>
      <c r="M84">
        <v>25.6</v>
      </c>
    </row>
    <row r="85" spans="1:13">
      <c r="A85" s="47" t="s">
        <v>280</v>
      </c>
      <c r="H85">
        <v>24.9</v>
      </c>
      <c r="I85">
        <v>26.2</v>
      </c>
      <c r="M85">
        <v>24.9</v>
      </c>
    </row>
    <row r="86" spans="1:13">
      <c r="A86" s="47" t="s">
        <v>337</v>
      </c>
      <c r="F86">
        <v>28.4</v>
      </c>
      <c r="M86">
        <v>28.4</v>
      </c>
    </row>
    <row r="87" spans="1:13">
      <c r="A87" s="47" t="s">
        <v>181</v>
      </c>
      <c r="K87" s="16">
        <v>24.63013698630137</v>
      </c>
      <c r="M87" s="16">
        <v>24.63013698630137</v>
      </c>
    </row>
    <row r="88" spans="1:13">
      <c r="A88" s="47" t="s">
        <v>319</v>
      </c>
      <c r="H88">
        <v>28.7</v>
      </c>
      <c r="M88">
        <v>28.7</v>
      </c>
    </row>
    <row r="89" spans="1:13">
      <c r="A89" s="47" t="s">
        <v>189</v>
      </c>
      <c r="J89" t="e">
        <v>#N/A</v>
      </c>
      <c r="M89" t="e">
        <v>#N/A</v>
      </c>
    </row>
    <row r="90" spans="1:13">
      <c r="A90" s="47" t="s">
        <v>251</v>
      </c>
      <c r="J90">
        <v>33.6</v>
      </c>
      <c r="M90">
        <v>33.6</v>
      </c>
    </row>
    <row r="91" spans="1:13">
      <c r="A91" s="47" t="s">
        <v>1072</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46" t="s">
        <v>5</v>
      </c>
      <c r="B1" t="s">
        <v>27</v>
      </c>
    </row>
    <row r="3" spans="1:2">
      <c r="A3" s="46" t="s">
        <v>1071</v>
      </c>
      <c r="B3" t="s">
        <v>1090</v>
      </c>
    </row>
    <row r="4" spans="1:2">
      <c r="A4" s="47">
        <v>26.827397260273973</v>
      </c>
      <c r="B4">
        <v>9.8059999999999992</v>
      </c>
    </row>
    <row r="5" spans="1:2">
      <c r="A5" s="47">
        <v>26.561643835616437</v>
      </c>
      <c r="B5">
        <v>9.7750000000000004</v>
      </c>
    </row>
    <row r="6" spans="1:2">
      <c r="A6" s="47">
        <v>23.953424657534246</v>
      </c>
      <c r="B6">
        <v>10.026039853508417</v>
      </c>
    </row>
    <row r="7" spans="1:2">
      <c r="A7" s="47">
        <v>23.893150684931506</v>
      </c>
      <c r="B7">
        <v>9.9990278722901937</v>
      </c>
    </row>
    <row r="8" spans="1:2">
      <c r="A8" s="47">
        <v>23.876712328767123</v>
      </c>
      <c r="B8">
        <v>10.056006368804033</v>
      </c>
    </row>
    <row r="9" spans="1:2">
      <c r="A9" s="47">
        <v>23.202739726027396</v>
      </c>
      <c r="B9">
        <v>9.9169455807611264</v>
      </c>
    </row>
    <row r="10" spans="1:2">
      <c r="A10" s="47">
        <v>22.994520547945207</v>
      </c>
      <c r="B10">
        <v>9.9169455807611264</v>
      </c>
    </row>
    <row r="11" spans="1:2">
      <c r="A11" s="47" t="s">
        <v>1072</v>
      </c>
      <c r="B11">
        <v>9.7750000000000004</v>
      </c>
    </row>
    <row r="19" spans="1:2">
      <c r="A19" s="55">
        <v>26.827397260273973</v>
      </c>
      <c r="B19">
        <v>9.8059999999999992</v>
      </c>
    </row>
    <row r="20" spans="1:2">
      <c r="A20" s="55">
        <v>26.561643835616437</v>
      </c>
      <c r="B20">
        <v>9.7750000000000004</v>
      </c>
    </row>
    <row r="21" spans="1:2">
      <c r="A21" s="55">
        <v>23.953424657534246</v>
      </c>
      <c r="B21" s="30">
        <v>10.026039853508417</v>
      </c>
    </row>
    <row r="22" spans="1:2">
      <c r="A22" s="55">
        <v>23.893150684931506</v>
      </c>
      <c r="B22" s="30">
        <v>9.9990278722901937</v>
      </c>
    </row>
    <row r="23" spans="1:2">
      <c r="A23" s="55">
        <v>23.876712328767123</v>
      </c>
      <c r="B23" s="30">
        <v>10.056006368804033</v>
      </c>
    </row>
    <row r="24" spans="1:2">
      <c r="A24" s="55">
        <v>23.202739726027396</v>
      </c>
      <c r="B24" s="30">
        <v>9.9169455807611264</v>
      </c>
    </row>
    <row r="25" spans="1:2">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46" t="s">
        <v>524</v>
      </c>
      <c r="K18" s="47">
        <v>2</v>
      </c>
    </row>
    <row r="20" spans="10:37">
      <c r="K20" s="46" t="s">
        <v>1</v>
      </c>
    </row>
    <row r="21" spans="10:37">
      <c r="K21">
        <v>2018</v>
      </c>
      <c r="N21">
        <v>2019</v>
      </c>
      <c r="T21">
        <v>2020</v>
      </c>
      <c r="Z21">
        <v>2021</v>
      </c>
      <c r="AF21">
        <v>2022</v>
      </c>
    </row>
    <row r="22" spans="10:37">
      <c r="K22" t="s">
        <v>65</v>
      </c>
      <c r="N22" t="s">
        <v>65</v>
      </c>
      <c r="Q22" t="s">
        <v>19</v>
      </c>
      <c r="T22" t="s">
        <v>65</v>
      </c>
      <c r="W22" t="s">
        <v>19</v>
      </c>
      <c r="Z22" t="s">
        <v>65</v>
      </c>
      <c r="AC22" t="s">
        <v>19</v>
      </c>
      <c r="AF22" t="s">
        <v>65</v>
      </c>
      <c r="AI22" t="s">
        <v>19</v>
      </c>
    </row>
    <row r="23" spans="10:37">
      <c r="J23" s="46" t="s">
        <v>0</v>
      </c>
      <c r="K23" t="s">
        <v>1085</v>
      </c>
      <c r="L23" t="s">
        <v>1086</v>
      </c>
      <c r="M23" t="s">
        <v>1087</v>
      </c>
      <c r="N23" t="s">
        <v>1085</v>
      </c>
      <c r="O23" t="s">
        <v>1086</v>
      </c>
      <c r="P23" t="s">
        <v>1087</v>
      </c>
      <c r="Q23" t="s">
        <v>1085</v>
      </c>
      <c r="R23" t="s">
        <v>1086</v>
      </c>
      <c r="S23" t="s">
        <v>1087</v>
      </c>
      <c r="T23" t="s">
        <v>1085</v>
      </c>
      <c r="U23" t="s">
        <v>1086</v>
      </c>
      <c r="V23" t="s">
        <v>1087</v>
      </c>
      <c r="W23" t="s">
        <v>1085</v>
      </c>
      <c r="X23" t="s">
        <v>1086</v>
      </c>
      <c r="Y23" t="s">
        <v>1087</v>
      </c>
      <c r="Z23" t="s">
        <v>1085</v>
      </c>
      <c r="AA23" t="s">
        <v>1086</v>
      </c>
      <c r="AB23" t="s">
        <v>1087</v>
      </c>
      <c r="AC23" t="s">
        <v>1085</v>
      </c>
      <c r="AD23" t="s">
        <v>1086</v>
      </c>
      <c r="AE23" t="s">
        <v>1087</v>
      </c>
      <c r="AF23" t="s">
        <v>1085</v>
      </c>
      <c r="AG23" t="s">
        <v>1086</v>
      </c>
      <c r="AH23" t="s">
        <v>1087</v>
      </c>
      <c r="AI23" t="s">
        <v>1085</v>
      </c>
      <c r="AJ23" t="s">
        <v>1086</v>
      </c>
      <c r="AK23" t="s">
        <v>1087</v>
      </c>
    </row>
    <row r="24" spans="10:37">
      <c r="J24" s="47" t="s">
        <v>216</v>
      </c>
    </row>
    <row r="25" spans="10:37">
      <c r="J25" s="48" t="s">
        <v>63</v>
      </c>
      <c r="W25">
        <v>9.8539999999999992</v>
      </c>
      <c r="X25">
        <v>9.886000000000001</v>
      </c>
    </row>
    <row r="26" spans="10:37">
      <c r="J26" s="48" t="s">
        <v>538</v>
      </c>
      <c r="W26">
        <v>9.89</v>
      </c>
      <c r="X26">
        <v>9.7759999999999998</v>
      </c>
    </row>
    <row r="27" spans="10:37">
      <c r="J27" s="48" t="s">
        <v>537</v>
      </c>
      <c r="W27">
        <v>9.8079999999999998</v>
      </c>
    </row>
    <row r="28" spans="10:37">
      <c r="J28" s="48" t="s">
        <v>539</v>
      </c>
      <c r="W28">
        <v>9.7609999999999992</v>
      </c>
      <c r="X28">
        <v>9.8079999999999998</v>
      </c>
    </row>
    <row r="29" spans="10:37">
      <c r="J29" s="47" t="s">
        <v>221</v>
      </c>
    </row>
    <row r="30" spans="10:37">
      <c r="J30" s="48" t="s">
        <v>63</v>
      </c>
      <c r="N30">
        <v>10.195</v>
      </c>
      <c r="O30">
        <v>10.749000000000001</v>
      </c>
    </row>
    <row r="31" spans="10:37">
      <c r="J31" s="48" t="s">
        <v>538</v>
      </c>
      <c r="N31">
        <v>10.436999999999999</v>
      </c>
      <c r="O31">
        <v>10.16</v>
      </c>
    </row>
    <row r="32" spans="10:37">
      <c r="J32" s="48" t="s">
        <v>534</v>
      </c>
      <c r="N32">
        <v>10.319000000000001</v>
      </c>
    </row>
    <row r="33" spans="10:34">
      <c r="J33" s="48" t="s">
        <v>537</v>
      </c>
      <c r="N33">
        <v>10.148</v>
      </c>
    </row>
    <row r="34" spans="10:34">
      <c r="J34" s="48" t="s">
        <v>539</v>
      </c>
      <c r="N34">
        <v>10.324</v>
      </c>
      <c r="O34">
        <v>9.8309999999999995</v>
      </c>
    </row>
    <row r="35" spans="10:34">
      <c r="J35" s="47" t="s">
        <v>138</v>
      </c>
    </row>
    <row r="36" spans="10:34">
      <c r="J36" s="48" t="s">
        <v>63</v>
      </c>
      <c r="Z36">
        <v>10.321</v>
      </c>
      <c r="AA36">
        <v>10.361000000000001</v>
      </c>
      <c r="AF36">
        <v>9.9149999999999991</v>
      </c>
      <c r="AG36">
        <v>9.8260000000000005</v>
      </c>
    </row>
    <row r="37" spans="10:34">
      <c r="J37" s="48" t="s">
        <v>538</v>
      </c>
      <c r="Z37">
        <v>10.363999999999999</v>
      </c>
      <c r="AA37">
        <v>10.345000000000001</v>
      </c>
      <c r="AB37">
        <v>10.683</v>
      </c>
      <c r="AF37">
        <v>10.259</v>
      </c>
      <c r="AG37">
        <v>10.206</v>
      </c>
    </row>
    <row r="38" spans="10:34">
      <c r="J38" s="48" t="s">
        <v>537</v>
      </c>
      <c r="Z38">
        <v>10.587</v>
      </c>
      <c r="AF38">
        <v>10.231</v>
      </c>
    </row>
    <row r="39" spans="10:34">
      <c r="J39" s="48" t="s">
        <v>539</v>
      </c>
      <c r="Z39">
        <v>10.162000000000001</v>
      </c>
      <c r="AA39">
        <v>10.23</v>
      </c>
      <c r="AB39">
        <v>10.496</v>
      </c>
      <c r="AF39">
        <v>9.9350000000000005</v>
      </c>
      <c r="AG39">
        <v>10.15</v>
      </c>
    </row>
    <row r="40" spans="10:34">
      <c r="J40" s="47" t="s">
        <v>224</v>
      </c>
    </row>
    <row r="41" spans="10:34">
      <c r="J41" s="48" t="s">
        <v>63</v>
      </c>
      <c r="N41">
        <v>10.736000000000001</v>
      </c>
      <c r="O41">
        <v>10.222</v>
      </c>
    </row>
    <row r="42" spans="10:34">
      <c r="J42" s="48" t="s">
        <v>538</v>
      </c>
      <c r="N42">
        <v>10.205</v>
      </c>
      <c r="O42">
        <v>10.295</v>
      </c>
    </row>
    <row r="43" spans="10:34">
      <c r="J43" s="48" t="s">
        <v>537</v>
      </c>
      <c r="N43">
        <v>10.193</v>
      </c>
    </row>
    <row r="44" spans="10:34">
      <c r="J44" s="48" t="s">
        <v>539</v>
      </c>
      <c r="N44">
        <v>10.287000000000001</v>
      </c>
      <c r="O44">
        <v>10.355</v>
      </c>
    </row>
    <row r="45" spans="10:34">
      <c r="J45" s="47" t="s">
        <v>64</v>
      </c>
    </row>
    <row r="46" spans="10:34">
      <c r="J46" s="48" t="s">
        <v>63</v>
      </c>
      <c r="N46">
        <v>10.074999999999999</v>
      </c>
      <c r="O46">
        <v>9.952</v>
      </c>
      <c r="AF46">
        <v>10.183</v>
      </c>
      <c r="AG46">
        <v>10.377000000000001</v>
      </c>
    </row>
    <row r="47" spans="10:34">
      <c r="J47" s="48" t="s">
        <v>538</v>
      </c>
      <c r="N47">
        <v>9.8379999999999992</v>
      </c>
      <c r="O47">
        <v>10.089</v>
      </c>
      <c r="AF47">
        <v>11.872999999999999</v>
      </c>
      <c r="AG47">
        <v>10.131</v>
      </c>
      <c r="AH47">
        <v>10.73</v>
      </c>
    </row>
    <row r="48" spans="10:34">
      <c r="J48" s="48" t="s">
        <v>534</v>
      </c>
      <c r="AF48">
        <v>10.403</v>
      </c>
    </row>
    <row r="49" spans="10:34">
      <c r="J49" s="48" t="s">
        <v>537</v>
      </c>
      <c r="N49">
        <v>10.016999999999999</v>
      </c>
      <c r="AF49">
        <v>10.172000000000001</v>
      </c>
    </row>
    <row r="50" spans="10:34">
      <c r="J50" s="48" t="s">
        <v>539</v>
      </c>
      <c r="N50">
        <v>9.8559999999999999</v>
      </c>
      <c r="O50">
        <v>10.055</v>
      </c>
    </row>
    <row r="51" spans="10:34">
      <c r="J51" s="47" t="s">
        <v>225</v>
      </c>
    </row>
    <row r="52" spans="10:34">
      <c r="J52" s="48" t="s">
        <v>63</v>
      </c>
      <c r="N52">
        <v>10.838000000000001</v>
      </c>
      <c r="O52">
        <v>10.494999999999999</v>
      </c>
      <c r="Z52">
        <v>10.325000000000001</v>
      </c>
      <c r="AA52">
        <v>10.314</v>
      </c>
    </row>
    <row r="53" spans="10:34">
      <c r="J53" s="48" t="s">
        <v>538</v>
      </c>
      <c r="N53">
        <v>10.551</v>
      </c>
      <c r="O53">
        <v>10.656000000000001</v>
      </c>
      <c r="Z53">
        <v>10.276</v>
      </c>
      <c r="AA53">
        <v>10.263999999999999</v>
      </c>
    </row>
    <row r="54" spans="10:34">
      <c r="J54" s="48" t="s">
        <v>534</v>
      </c>
      <c r="N54">
        <v>10.88</v>
      </c>
    </row>
    <row r="55" spans="10:34">
      <c r="J55" s="48" t="s">
        <v>537</v>
      </c>
      <c r="N55">
        <v>10.622</v>
      </c>
      <c r="Z55">
        <v>10.151999999999999</v>
      </c>
    </row>
    <row r="56" spans="10:34">
      <c r="J56" s="48" t="s">
        <v>539</v>
      </c>
      <c r="N56">
        <v>10.473000000000001</v>
      </c>
      <c r="O56">
        <v>10.429</v>
      </c>
      <c r="Z56">
        <v>10.11</v>
      </c>
      <c r="AA56">
        <v>10.262</v>
      </c>
    </row>
    <row r="57" spans="10:34">
      <c r="J57" s="47" t="s">
        <v>287</v>
      </c>
    </row>
    <row r="58" spans="10:34">
      <c r="J58" s="48" t="s">
        <v>63</v>
      </c>
      <c r="K58">
        <v>10.200000000000001</v>
      </c>
      <c r="L58">
        <v>10.693</v>
      </c>
    </row>
    <row r="59" spans="10:34">
      <c r="J59" s="48" t="s">
        <v>538</v>
      </c>
      <c r="K59">
        <v>10.266</v>
      </c>
      <c r="L59">
        <v>10.233000000000001</v>
      </c>
    </row>
    <row r="60" spans="10:34">
      <c r="J60" s="48" t="s">
        <v>537</v>
      </c>
      <c r="K60">
        <v>10.179</v>
      </c>
    </row>
    <row r="61" spans="10:34">
      <c r="J61" s="48" t="s">
        <v>539</v>
      </c>
      <c r="K61">
        <v>10.536</v>
      </c>
      <c r="L61">
        <v>10.144</v>
      </c>
      <c r="M61">
        <v>10.412000000000001</v>
      </c>
    </row>
    <row r="62" spans="10:34">
      <c r="J62" s="47" t="s">
        <v>161</v>
      </c>
    </row>
    <row r="63" spans="10:34">
      <c r="J63" s="48" t="s">
        <v>63</v>
      </c>
      <c r="T63">
        <v>10.468999999999999</v>
      </c>
      <c r="U63">
        <v>10.412999999999998</v>
      </c>
      <c r="AF63">
        <v>10.161999999999999</v>
      </c>
      <c r="AG63">
        <v>15.193999999999999</v>
      </c>
    </row>
    <row r="64" spans="10:34">
      <c r="J64" s="48" t="s">
        <v>538</v>
      </c>
      <c r="T64">
        <v>10.297000000000001</v>
      </c>
      <c r="U64">
        <v>10.038</v>
      </c>
      <c r="AF64">
        <v>10.046000000000001</v>
      </c>
      <c r="AG64">
        <v>9.9190000000000005</v>
      </c>
      <c r="AH64">
        <v>10.135</v>
      </c>
    </row>
    <row r="65" spans="10:36">
      <c r="J65" s="48" t="s">
        <v>534</v>
      </c>
      <c r="AF65">
        <v>10.023999999999999</v>
      </c>
    </row>
    <row r="66" spans="10:36">
      <c r="J66" s="48" t="s">
        <v>537</v>
      </c>
      <c r="T66">
        <v>10.257</v>
      </c>
      <c r="AF66">
        <v>10.884</v>
      </c>
    </row>
    <row r="67" spans="10:36">
      <c r="J67" s="48" t="s">
        <v>539</v>
      </c>
      <c r="T67">
        <v>10.185</v>
      </c>
      <c r="U67">
        <v>10.319999999999999</v>
      </c>
      <c r="V67">
        <v>10.308</v>
      </c>
      <c r="AF67">
        <v>10.214</v>
      </c>
      <c r="AG67">
        <v>10.183999999999999</v>
      </c>
      <c r="AH67">
        <v>10.331</v>
      </c>
    </row>
    <row r="68" spans="10:36">
      <c r="J68" s="47" t="s">
        <v>232</v>
      </c>
    </row>
    <row r="69" spans="10:36">
      <c r="J69" s="48" t="s">
        <v>63</v>
      </c>
      <c r="N69">
        <v>9.8740000000000006</v>
      </c>
      <c r="O69">
        <v>10.112</v>
      </c>
      <c r="P69">
        <v>9.9420000000000002</v>
      </c>
    </row>
    <row r="70" spans="10:36">
      <c r="J70" s="48" t="s">
        <v>538</v>
      </c>
      <c r="N70">
        <v>9.7260000000000009</v>
      </c>
      <c r="O70">
        <v>9.8030000000000008</v>
      </c>
    </row>
    <row r="71" spans="10:36">
      <c r="J71" s="48" t="s">
        <v>537</v>
      </c>
      <c r="N71">
        <v>9.8889999999999993</v>
      </c>
    </row>
    <row r="72" spans="10:36">
      <c r="J72" s="48" t="s">
        <v>539</v>
      </c>
      <c r="N72">
        <v>9.7899999999999991</v>
      </c>
      <c r="O72">
        <v>9.9570000000000007</v>
      </c>
    </row>
    <row r="73" spans="10:36">
      <c r="J73" s="47" t="s">
        <v>18</v>
      </c>
    </row>
    <row r="74" spans="10:36">
      <c r="J74" s="48" t="s">
        <v>63</v>
      </c>
      <c r="AI74">
        <v>9.8409999999999993</v>
      </c>
      <c r="AJ74">
        <v>9.8559999999999999</v>
      </c>
    </row>
    <row r="75" spans="10:36">
      <c r="J75" s="48" t="s">
        <v>538</v>
      </c>
      <c r="AI75">
        <v>9.8719999999999999</v>
      </c>
    </row>
    <row r="76" spans="10:36">
      <c r="J76" s="48" t="s">
        <v>537</v>
      </c>
      <c r="AI76">
        <v>9.8569999999999993</v>
      </c>
    </row>
    <row r="77" spans="10:36">
      <c r="J77" s="48" t="s">
        <v>539</v>
      </c>
      <c r="AI77">
        <v>9.7899999999999991</v>
      </c>
      <c r="AJ77">
        <v>9.6839999999999993</v>
      </c>
    </row>
    <row r="78" spans="10:36">
      <c r="J78" s="47" t="s">
        <v>280</v>
      </c>
    </row>
    <row r="79" spans="10:36">
      <c r="J79" s="48" t="s">
        <v>63</v>
      </c>
      <c r="Q79">
        <v>10.156000000000001</v>
      </c>
      <c r="R79">
        <v>9.9640000000000004</v>
      </c>
    </row>
    <row r="80" spans="10:36">
      <c r="J80" s="48" t="s">
        <v>538</v>
      </c>
      <c r="Q80">
        <v>9.9830000000000005</v>
      </c>
      <c r="R80">
        <v>9.9909999999999997</v>
      </c>
    </row>
    <row r="81" spans="10:31">
      <c r="J81" s="48" t="s">
        <v>537</v>
      </c>
      <c r="Q81">
        <v>10.071999999999999</v>
      </c>
    </row>
    <row r="82" spans="10:31">
      <c r="J82" s="48" t="s">
        <v>539</v>
      </c>
      <c r="Q82">
        <v>10.012</v>
      </c>
      <c r="R82">
        <v>10.004</v>
      </c>
    </row>
    <row r="83" spans="10:31">
      <c r="J83" s="47" t="s">
        <v>181</v>
      </c>
    </row>
    <row r="84" spans="10:31">
      <c r="J84" s="48" t="s">
        <v>63</v>
      </c>
      <c r="AC84">
        <v>10.032999999999999</v>
      </c>
      <c r="AD84">
        <v>10.155000000000001</v>
      </c>
    </row>
    <row r="85" spans="10:31">
      <c r="J85" s="48" t="s">
        <v>538</v>
      </c>
      <c r="AC85">
        <v>9.879999999999999</v>
      </c>
      <c r="AD85">
        <v>9.9909999999999997</v>
      </c>
      <c r="AE85">
        <v>9.8770000000000007</v>
      </c>
    </row>
    <row r="86" spans="10:31">
      <c r="J86" s="48" t="s">
        <v>534</v>
      </c>
      <c r="AC86">
        <v>10.801</v>
      </c>
    </row>
    <row r="87" spans="10:31">
      <c r="J87" s="48" t="s">
        <v>537</v>
      </c>
      <c r="AC87">
        <v>10.509</v>
      </c>
    </row>
    <row r="88" spans="10:31">
      <c r="J88" s="48" t="s">
        <v>539</v>
      </c>
      <c r="AC88">
        <v>12.686</v>
      </c>
      <c r="AD88">
        <v>10.031000000000001</v>
      </c>
      <c r="AE88">
        <v>9.8829999999999991</v>
      </c>
    </row>
    <row r="89" spans="10:31">
      <c r="J89" s="47" t="s">
        <v>878</v>
      </c>
    </row>
    <row r="90" spans="10:31">
      <c r="J90" s="48" t="s">
        <v>63</v>
      </c>
      <c r="Z90">
        <v>10.144</v>
      </c>
      <c r="AA90">
        <v>10.294</v>
      </c>
      <c r="AB90">
        <v>10.209</v>
      </c>
    </row>
    <row r="91" spans="10:31">
      <c r="J91" s="48" t="s">
        <v>538</v>
      </c>
      <c r="Z91">
        <v>10.24</v>
      </c>
      <c r="AA91">
        <v>10.105</v>
      </c>
    </row>
    <row r="92" spans="10:31">
      <c r="J92" s="48" t="s">
        <v>537</v>
      </c>
      <c r="Z92">
        <v>10.396000000000001</v>
      </c>
    </row>
    <row r="93" spans="10:31">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2023-04-18T00:27:42Z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